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fernanda.fgs\Documents\Documentos importantes PF Saude\"/>
    </mc:Choice>
  </mc:AlternateContent>
  <xr:revisionPtr revIDLastSave="0" documentId="13_ncr:1_{C7E3415E-76D8-4514-8908-EC87B51B9E58}" xr6:coauthVersionLast="47" xr6:coauthVersionMax="47" xr10:uidLastSave="{00000000-0000-0000-0000-000000000000}"/>
  <bookViews>
    <workbookView xWindow="-57720" yWindow="-120" windowWidth="29040" windowHeight="15840" xr2:uid="{205980C5-3A9E-402D-8C68-5D4409D05F71}"/>
  </bookViews>
  <sheets>
    <sheet name="PAINEL" sheetId="5" r:id="rId1"/>
    <sheet name="TABELA DE PROC." sheetId="3" r:id="rId2"/>
    <sheet name="Capitulo" sheetId="13" state="hidden" r:id="rId3"/>
    <sheet name="Plan-Assiste" sheetId="11" state="hidden" r:id="rId4"/>
    <sheet name="Planilha1" sheetId="12" state="hidden" r:id="rId5"/>
    <sheet name="TABELAS IMAGENS" sheetId="4" state="hidden" r:id="rId6"/>
    <sheet name="Tabela Preco TUSS" sheetId="6" state="hidden" r:id="rId7"/>
    <sheet name="Porte Anestésico" sheetId="8" state="hidden" r:id="rId8"/>
    <sheet name="UCO" sheetId="9" state="hidden" r:id="rId9"/>
    <sheet name="Filme" sheetId="10" state="hidden" r:id="rId10"/>
    <sheet name="Porte Honorário" sheetId="7" state="hidden" r:id="rId11"/>
  </sheets>
  <externalReferences>
    <externalReference r:id="rId12"/>
    <externalReference r:id="rId13"/>
    <externalReference r:id="rId14"/>
  </externalReferences>
  <definedNames>
    <definedName name="_xlnm._FilterDatabase" localSheetId="3" hidden="1">'Plan-Assiste'!$A$1:$Q$4608</definedName>
    <definedName name="_xlnm._FilterDatabase" localSheetId="1" hidden="1">'TABELA DE PROC.'!$A$1:$R$4389</definedName>
    <definedName name="_xlnm._FilterDatabase" localSheetId="6" hidden="1">'Tabela Preco TUSS'!$A$4:$N$4444</definedName>
    <definedName name="A">[1]Porte_2016!$A:$E</definedName>
    <definedName name="PORTE_SEM_REAJUSTE">#REF!</definedName>
    <definedName name="PORTE2019" localSheetId="6">'[2]Porte Honorário'!$A$1:$I$44</definedName>
    <definedName name="PORTE2019">'[3]Porte Honorário'!$A$1:$I$44</definedName>
    <definedName name="porteAnestesico" localSheetId="6">'[2]Porte Anestésico'!$1:$1048576</definedName>
    <definedName name="porteAnestesico">'[3]Porte Anestésico'!$1:$1048576</definedName>
    <definedName name="PORTES" localSheetId="6">'[2]Porte Honorário'!$A$2:$G$44</definedName>
    <definedName name="PORTES">'[3]Porte Honorário'!$A$2:$G$44</definedName>
    <definedName name="PORTES2021" localSheetId="6">'[2]Porte Honorário'!$A$1:$K$44</definedName>
    <definedName name="PORTES2021">'[3]Porte Honorário'!$A$1:$K$44</definedName>
    <definedName name="UCO_2016" localSheetId="6">[2]UCO!$A$7</definedName>
    <definedName name="UCO_2016">[3]UCO!$A$7</definedName>
    <definedName name="UCO_2021" localSheetId="6">[2]UCO!$A$4</definedName>
    <definedName name="UCO_2021">[3]UCO!$A$4</definedName>
    <definedName name="villas">#REF!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 i="5" l="1"/>
  <c r="H12" i="5"/>
  <c r="H11" i="5"/>
  <c r="H10" i="5"/>
  <c r="H9" i="5"/>
  <c r="C13" i="5"/>
  <c r="C12" i="5"/>
  <c r="C10" i="5"/>
  <c r="C11" i="5"/>
  <c r="C9" i="5"/>
  <c r="G18" i="5" l="1"/>
  <c r="G17" i="5"/>
  <c r="O4607" i="11" l="1"/>
  <c r="N4607" i="11"/>
  <c r="O4606" i="11"/>
  <c r="N4606" i="11"/>
  <c r="O4605" i="11"/>
  <c r="N4605" i="11"/>
  <c r="O4604" i="11"/>
  <c r="N4604" i="11"/>
  <c r="O4603" i="11"/>
  <c r="N4603" i="11"/>
  <c r="O4602" i="11"/>
  <c r="N4602" i="11"/>
  <c r="O4601" i="11"/>
  <c r="N4601" i="11"/>
  <c r="O4600" i="11"/>
  <c r="N4600" i="11"/>
  <c r="O4599" i="11"/>
  <c r="N4599" i="11"/>
  <c r="O4598" i="11"/>
  <c r="N4598" i="11"/>
  <c r="O4597" i="11"/>
  <c r="N4597" i="11"/>
  <c r="L4597" i="11"/>
  <c r="M4597" i="11" s="1"/>
  <c r="O4596" i="11"/>
  <c r="N4596" i="11"/>
  <c r="O4593" i="11"/>
  <c r="N4593" i="11"/>
  <c r="L4593" i="11"/>
  <c r="M4593" i="11" s="1"/>
  <c r="O4592" i="11"/>
  <c r="N4592" i="11"/>
  <c r="L4592" i="11"/>
  <c r="M4592" i="11" s="1"/>
  <c r="O4591" i="11"/>
  <c r="N4591" i="11"/>
  <c r="L4591" i="11"/>
  <c r="M4591" i="11" s="1"/>
  <c r="O4590" i="11"/>
  <c r="N4590" i="11"/>
  <c r="L4590" i="11"/>
  <c r="M4590" i="11" s="1"/>
  <c r="O4589" i="11"/>
  <c r="N4589" i="11"/>
  <c r="L4589" i="11"/>
  <c r="M4589" i="11" s="1"/>
  <c r="O4588" i="11"/>
  <c r="N4588" i="11"/>
  <c r="L4588" i="11"/>
  <c r="M4588" i="11" s="1"/>
  <c r="O4587" i="11"/>
  <c r="N4587" i="11"/>
  <c r="L4587" i="11"/>
  <c r="M4587" i="11" s="1"/>
  <c r="O4586" i="11"/>
  <c r="N4586" i="11"/>
  <c r="L4586" i="11"/>
  <c r="M4586" i="11" s="1"/>
  <c r="O4585" i="11"/>
  <c r="N4585" i="11"/>
  <c r="L4585" i="11"/>
  <c r="M4585" i="11" s="1"/>
  <c r="O4584" i="11"/>
  <c r="N4584" i="11"/>
  <c r="L4584" i="11"/>
  <c r="M4584" i="11" s="1"/>
  <c r="O4583" i="11"/>
  <c r="N4583" i="11"/>
  <c r="L4583" i="11"/>
  <c r="M4583" i="11" s="1"/>
  <c r="O4582" i="11"/>
  <c r="N4582" i="11"/>
  <c r="L4582" i="11"/>
  <c r="M4582" i="11" s="1"/>
  <c r="O4581" i="11"/>
  <c r="N4581" i="11"/>
  <c r="L4581" i="11"/>
  <c r="M4581" i="11" s="1"/>
  <c r="O4580" i="11"/>
  <c r="N4580" i="11"/>
  <c r="L4580" i="11"/>
  <c r="M4580" i="11" s="1"/>
  <c r="O4579" i="11"/>
  <c r="N4579" i="11"/>
  <c r="L4579" i="11"/>
  <c r="M4579" i="11" s="1"/>
  <c r="O4578" i="11"/>
  <c r="N4578" i="11"/>
  <c r="L4578" i="11"/>
  <c r="M4578" i="11" s="1"/>
  <c r="O4577" i="11"/>
  <c r="N4577" i="11"/>
  <c r="L4577" i="11"/>
  <c r="M4577" i="11" s="1"/>
  <c r="O4576" i="11"/>
  <c r="N4576" i="11"/>
  <c r="L4576" i="11"/>
  <c r="M4576" i="11" s="1"/>
  <c r="O4575" i="11"/>
  <c r="N4575" i="11"/>
  <c r="L4575" i="11"/>
  <c r="M4575" i="11" s="1"/>
  <c r="O4574" i="11"/>
  <c r="N4574" i="11"/>
  <c r="L4574" i="11"/>
  <c r="M4574" i="11" s="1"/>
  <c r="O4573" i="11"/>
  <c r="N4573" i="11"/>
  <c r="L4573" i="11"/>
  <c r="M4573" i="11" s="1"/>
  <c r="O4572" i="11"/>
  <c r="N4572" i="11"/>
  <c r="L4572" i="11"/>
  <c r="M4572" i="11" s="1"/>
  <c r="O4571" i="11"/>
  <c r="N4571" i="11"/>
  <c r="L4571" i="11"/>
  <c r="M4571" i="11" s="1"/>
  <c r="O4570" i="11"/>
  <c r="N4570" i="11"/>
  <c r="L4570" i="11"/>
  <c r="M4570" i="11" s="1"/>
  <c r="O4569" i="11"/>
  <c r="N4569" i="11"/>
  <c r="L4569" i="11"/>
  <c r="M4569" i="11" s="1"/>
  <c r="O4568" i="11"/>
  <c r="N4568" i="11"/>
  <c r="L4568" i="11"/>
  <c r="M4568" i="11" s="1"/>
  <c r="O4567" i="11"/>
  <c r="N4567" i="11"/>
  <c r="L4567" i="11"/>
  <c r="M4567" i="11" s="1"/>
  <c r="O4566" i="11"/>
  <c r="N4566" i="11"/>
  <c r="L4566" i="11"/>
  <c r="M4566" i="11" s="1"/>
  <c r="O4565" i="11"/>
  <c r="N4565" i="11"/>
  <c r="L4565" i="11"/>
  <c r="M4565" i="11" s="1"/>
  <c r="O4564" i="11"/>
  <c r="N4564" i="11"/>
  <c r="L4564" i="11"/>
  <c r="M4564" i="11" s="1"/>
  <c r="O4563" i="11"/>
  <c r="N4563" i="11"/>
  <c r="L4563" i="11"/>
  <c r="M4563" i="11" s="1"/>
  <c r="O4562" i="11"/>
  <c r="N4562" i="11"/>
  <c r="L4562" i="11"/>
  <c r="M4562" i="11" s="1"/>
  <c r="O4561" i="11"/>
  <c r="N4561" i="11"/>
  <c r="L4561" i="11"/>
  <c r="M4561" i="11" s="1"/>
  <c r="O4560" i="11"/>
  <c r="N4560" i="11"/>
  <c r="L4560" i="11"/>
  <c r="M4560" i="11" s="1"/>
  <c r="O4559" i="11"/>
  <c r="N4559" i="11"/>
  <c r="L4559" i="11"/>
  <c r="M4559" i="11" s="1"/>
  <c r="O4558" i="11"/>
  <c r="N4558" i="11"/>
  <c r="L4558" i="11"/>
  <c r="M4558" i="11" s="1"/>
  <c r="O4557" i="11"/>
  <c r="N4557" i="11"/>
  <c r="L4557" i="11"/>
  <c r="M4557" i="11" s="1"/>
  <c r="O4556" i="11"/>
  <c r="N4556" i="11"/>
  <c r="L4556" i="11"/>
  <c r="M4556" i="11" s="1"/>
  <c r="O4555" i="11"/>
  <c r="N4555" i="11"/>
  <c r="L4555" i="11"/>
  <c r="M4555" i="11" s="1"/>
  <c r="O4554" i="11"/>
  <c r="N4554" i="11"/>
  <c r="L4554" i="11"/>
  <c r="M4554" i="11" s="1"/>
  <c r="O4553" i="11"/>
  <c r="N4553" i="11"/>
  <c r="L4553" i="11"/>
  <c r="M4553" i="11" s="1"/>
  <c r="O4552" i="11"/>
  <c r="N4552" i="11"/>
  <c r="L4552" i="11"/>
  <c r="M4552" i="11" s="1"/>
  <c r="O4551" i="11"/>
  <c r="N4551" i="11"/>
  <c r="L4551" i="11"/>
  <c r="M4551" i="11" s="1"/>
  <c r="O4550" i="11"/>
  <c r="N4550" i="11"/>
  <c r="L4550" i="11"/>
  <c r="M4550" i="11" s="1"/>
  <c r="O4549" i="11"/>
  <c r="N4549" i="11"/>
  <c r="L4549" i="11"/>
  <c r="M4549" i="11" s="1"/>
  <c r="O4548" i="11"/>
  <c r="N4548" i="11"/>
  <c r="L4548" i="11"/>
  <c r="M4548" i="11" s="1"/>
  <c r="O4547" i="11"/>
  <c r="N4547" i="11"/>
  <c r="L4547" i="11"/>
  <c r="M4547" i="11" s="1"/>
  <c r="O4546" i="11"/>
  <c r="N4546" i="11"/>
  <c r="L4546" i="11"/>
  <c r="M4546" i="11" s="1"/>
  <c r="O4545" i="11"/>
  <c r="N4545" i="11"/>
  <c r="L4545" i="11"/>
  <c r="M4545" i="11" s="1"/>
  <c r="O4544" i="11"/>
  <c r="N4544" i="11"/>
  <c r="L4544" i="11"/>
  <c r="M4544" i="11" s="1"/>
  <c r="O4543" i="11"/>
  <c r="N4543" i="11"/>
  <c r="L4543" i="11"/>
  <c r="M4543" i="11" s="1"/>
  <c r="O4542" i="11"/>
  <c r="N4542" i="11"/>
  <c r="L4542" i="11"/>
  <c r="M4542" i="11" s="1"/>
  <c r="O4541" i="11"/>
  <c r="N4541" i="11"/>
  <c r="L4541" i="11"/>
  <c r="M4541" i="11" s="1"/>
  <c r="O4540" i="11"/>
  <c r="N4540" i="11"/>
  <c r="L4540" i="11"/>
  <c r="M4540" i="11" s="1"/>
  <c r="O4539" i="11"/>
  <c r="N4539" i="11"/>
  <c r="L4539" i="11"/>
  <c r="M4539" i="11" s="1"/>
  <c r="O4538" i="11"/>
  <c r="N4538" i="11"/>
  <c r="L4538" i="11"/>
  <c r="M4538" i="11" s="1"/>
  <c r="O4537" i="11"/>
  <c r="N4537" i="11"/>
  <c r="L4537" i="11"/>
  <c r="M4537" i="11" s="1"/>
  <c r="O4536" i="11"/>
  <c r="N4536" i="11"/>
  <c r="L4536" i="11"/>
  <c r="M4536" i="11" s="1"/>
  <c r="O4535" i="11"/>
  <c r="N4535" i="11"/>
  <c r="L4535" i="11"/>
  <c r="M4535" i="11" s="1"/>
  <c r="O4534" i="11"/>
  <c r="N4534" i="11"/>
  <c r="L4534" i="11"/>
  <c r="M4534" i="11" s="1"/>
  <c r="O4533" i="11"/>
  <c r="N4533" i="11"/>
  <c r="L4533" i="11"/>
  <c r="M4533" i="11" s="1"/>
  <c r="O4532" i="11"/>
  <c r="N4532" i="11"/>
  <c r="L4532" i="11"/>
  <c r="M4532" i="11" s="1"/>
  <c r="O4531" i="11"/>
  <c r="N4531" i="11"/>
  <c r="L4531" i="11"/>
  <c r="M4531" i="11" s="1"/>
  <c r="O4530" i="11"/>
  <c r="N4530" i="11"/>
  <c r="L4530" i="11"/>
  <c r="M4530" i="11" s="1"/>
  <c r="O4529" i="11"/>
  <c r="N4529" i="11"/>
  <c r="L4529" i="11"/>
  <c r="M4529" i="11" s="1"/>
  <c r="O4528" i="11"/>
  <c r="N4528" i="11"/>
  <c r="L4528" i="11"/>
  <c r="M4528" i="11" s="1"/>
  <c r="O4527" i="11"/>
  <c r="N4527" i="11"/>
  <c r="L4527" i="11"/>
  <c r="M4527" i="11" s="1"/>
  <c r="O4526" i="11"/>
  <c r="N4526" i="11"/>
  <c r="L4526" i="11"/>
  <c r="M4526" i="11" s="1"/>
  <c r="O4525" i="11"/>
  <c r="N4525" i="11"/>
  <c r="L4525" i="11"/>
  <c r="M4525" i="11" s="1"/>
  <c r="O4524" i="11"/>
  <c r="N4524" i="11"/>
  <c r="L4524" i="11"/>
  <c r="M4524" i="11" s="1"/>
  <c r="O4523" i="11"/>
  <c r="N4523" i="11"/>
  <c r="L4523" i="11"/>
  <c r="M4523" i="11" s="1"/>
  <c r="O4522" i="11"/>
  <c r="N4522" i="11"/>
  <c r="L4522" i="11"/>
  <c r="M4522" i="11" s="1"/>
  <c r="O4521" i="11"/>
  <c r="N4521" i="11"/>
  <c r="L4521" i="11"/>
  <c r="M4521" i="11" s="1"/>
  <c r="O4520" i="11"/>
  <c r="N4520" i="11"/>
  <c r="L4520" i="11"/>
  <c r="M4520" i="11" s="1"/>
  <c r="O4518" i="11"/>
  <c r="N4518" i="11"/>
  <c r="L4518" i="11"/>
  <c r="M4518" i="11" s="1"/>
  <c r="O4517" i="11"/>
  <c r="N4517" i="11"/>
  <c r="L4517" i="11"/>
  <c r="M4517" i="11" s="1"/>
  <c r="O4516" i="11"/>
  <c r="N4516" i="11"/>
  <c r="L4516" i="11"/>
  <c r="M4516" i="11" s="1"/>
  <c r="O4515" i="11"/>
  <c r="N4515" i="11"/>
  <c r="L4515" i="11"/>
  <c r="M4515" i="11" s="1"/>
  <c r="O4514" i="11"/>
  <c r="N4514" i="11"/>
  <c r="L4514" i="11"/>
  <c r="M4514" i="11" s="1"/>
  <c r="O4513" i="11"/>
  <c r="N4513" i="11"/>
  <c r="L4513" i="11"/>
  <c r="M4513" i="11" s="1"/>
  <c r="O4512" i="11"/>
  <c r="N4512" i="11"/>
  <c r="L4512" i="11"/>
  <c r="M4512" i="11" s="1"/>
  <c r="O4511" i="11"/>
  <c r="N4511" i="11"/>
  <c r="L4511" i="11"/>
  <c r="M4511" i="11" s="1"/>
  <c r="O4510" i="11"/>
  <c r="N4510" i="11"/>
  <c r="L4510" i="11"/>
  <c r="M4510" i="11" s="1"/>
  <c r="O4509" i="11"/>
  <c r="N4509" i="11"/>
  <c r="L4509" i="11"/>
  <c r="M4509" i="11" s="1"/>
  <c r="O4508" i="11"/>
  <c r="N4508" i="11"/>
  <c r="L4508" i="11"/>
  <c r="M4508" i="11" s="1"/>
  <c r="O4507" i="11"/>
  <c r="N4507" i="11"/>
  <c r="L4507" i="11"/>
  <c r="M4507" i="11" s="1"/>
  <c r="O4506" i="11"/>
  <c r="N4506" i="11"/>
  <c r="L4506" i="11"/>
  <c r="M4506" i="11" s="1"/>
  <c r="O4505" i="11"/>
  <c r="N4505" i="11"/>
  <c r="L4505" i="11"/>
  <c r="M4505" i="11" s="1"/>
  <c r="O4504" i="11"/>
  <c r="N4504" i="11"/>
  <c r="L4504" i="11"/>
  <c r="M4504" i="11" s="1"/>
  <c r="O4503" i="11"/>
  <c r="N4503" i="11"/>
  <c r="L4503" i="11"/>
  <c r="M4503" i="11" s="1"/>
  <c r="O4502" i="11"/>
  <c r="N4502" i="11"/>
  <c r="L4502" i="11"/>
  <c r="M4502" i="11" s="1"/>
  <c r="O4501" i="11"/>
  <c r="N4501" i="11"/>
  <c r="L4501" i="11"/>
  <c r="M4501" i="11" s="1"/>
  <c r="O4500" i="11"/>
  <c r="N4500" i="11"/>
  <c r="L4500" i="11"/>
  <c r="M4500" i="11" s="1"/>
  <c r="O4499" i="11"/>
  <c r="N4499" i="11"/>
  <c r="L4499" i="11"/>
  <c r="M4499" i="11" s="1"/>
  <c r="O4498" i="11"/>
  <c r="N4498" i="11"/>
  <c r="L4498" i="11"/>
  <c r="M4498" i="11" s="1"/>
  <c r="O4497" i="11"/>
  <c r="N4497" i="11"/>
  <c r="L4497" i="11"/>
  <c r="M4497" i="11" s="1"/>
  <c r="O4496" i="11"/>
  <c r="N4496" i="11"/>
  <c r="L4496" i="11"/>
  <c r="M4496" i="11" s="1"/>
  <c r="O4495" i="11"/>
  <c r="N4495" i="11"/>
  <c r="L4495" i="11"/>
  <c r="M4495" i="11" s="1"/>
  <c r="O4494" i="11"/>
  <c r="N4494" i="11"/>
  <c r="L4494" i="11"/>
  <c r="M4494" i="11" s="1"/>
  <c r="O4493" i="11"/>
  <c r="N4493" i="11"/>
  <c r="L4493" i="11"/>
  <c r="M4493" i="11" s="1"/>
  <c r="O4492" i="11"/>
  <c r="N4492" i="11"/>
  <c r="L4492" i="11"/>
  <c r="M4492" i="11" s="1"/>
  <c r="O4491" i="11"/>
  <c r="N4491" i="11"/>
  <c r="L4491" i="11"/>
  <c r="M4491" i="11" s="1"/>
  <c r="O4490" i="11"/>
  <c r="N4490" i="11"/>
  <c r="L4490" i="11"/>
  <c r="M4490" i="11" s="1"/>
  <c r="O4489" i="11"/>
  <c r="N4489" i="11"/>
  <c r="L4489" i="11"/>
  <c r="M4489" i="11" s="1"/>
  <c r="O4488" i="11"/>
  <c r="N4488" i="11"/>
  <c r="L4488" i="11"/>
  <c r="M4488" i="11" s="1"/>
  <c r="O4487" i="11"/>
  <c r="N4487" i="11"/>
  <c r="L4487" i="11"/>
  <c r="M4487" i="11" s="1"/>
  <c r="O4486" i="11"/>
  <c r="N4486" i="11"/>
  <c r="L4486" i="11"/>
  <c r="M4486" i="11" s="1"/>
  <c r="O4485" i="11"/>
  <c r="N4485" i="11"/>
  <c r="L4485" i="11"/>
  <c r="M4485" i="11" s="1"/>
  <c r="O4484" i="11"/>
  <c r="N4484" i="11"/>
  <c r="L4484" i="11"/>
  <c r="M4484" i="11" s="1"/>
  <c r="O4483" i="11"/>
  <c r="N4483" i="11"/>
  <c r="L4483" i="11"/>
  <c r="M4483" i="11" s="1"/>
  <c r="O4482" i="11"/>
  <c r="N4482" i="11"/>
  <c r="L4482" i="11"/>
  <c r="M4482" i="11" s="1"/>
  <c r="O4481" i="11"/>
  <c r="N4481" i="11"/>
  <c r="L4481" i="11"/>
  <c r="M4481" i="11" s="1"/>
  <c r="O4480" i="11"/>
  <c r="N4480" i="11"/>
  <c r="L4480" i="11"/>
  <c r="M4480" i="11" s="1"/>
  <c r="O4479" i="11"/>
  <c r="N4479" i="11"/>
  <c r="L4479" i="11"/>
  <c r="M4479" i="11" s="1"/>
  <c r="O4478" i="11"/>
  <c r="N4478" i="11"/>
  <c r="L4478" i="11"/>
  <c r="M4478" i="11" s="1"/>
  <c r="O4477" i="11"/>
  <c r="N4477" i="11"/>
  <c r="L4477" i="11"/>
  <c r="M4477" i="11" s="1"/>
  <c r="O4476" i="11"/>
  <c r="N4476" i="11"/>
  <c r="L4476" i="11"/>
  <c r="M4476" i="11" s="1"/>
  <c r="O4475" i="11"/>
  <c r="N4475" i="11"/>
  <c r="L4475" i="11"/>
  <c r="M4475" i="11" s="1"/>
  <c r="O4473" i="11"/>
  <c r="N4473" i="11"/>
  <c r="L4473" i="11"/>
  <c r="M4473" i="11" s="1"/>
  <c r="O4472" i="11"/>
  <c r="N4472" i="11"/>
  <c r="L4472" i="11"/>
  <c r="M4472" i="11" s="1"/>
  <c r="O4471" i="11"/>
  <c r="N4471" i="11"/>
  <c r="L4471" i="11"/>
  <c r="M4471" i="11" s="1"/>
  <c r="O4470" i="11"/>
  <c r="N4470" i="11"/>
  <c r="L4470" i="11"/>
  <c r="M4470" i="11" s="1"/>
  <c r="O4469" i="11"/>
  <c r="N4469" i="11"/>
  <c r="L4469" i="11"/>
  <c r="M4469" i="11" s="1"/>
  <c r="O4468" i="11"/>
  <c r="N4468" i="11"/>
  <c r="L4468" i="11"/>
  <c r="M4468" i="11" s="1"/>
  <c r="O4467" i="11"/>
  <c r="N4467" i="11"/>
  <c r="L4467" i="11"/>
  <c r="M4467" i="11" s="1"/>
  <c r="O4465" i="11"/>
  <c r="N4465" i="11"/>
  <c r="L4465" i="11"/>
  <c r="M4465" i="11" s="1"/>
  <c r="O4464" i="11"/>
  <c r="N4464" i="11"/>
  <c r="L4464" i="11"/>
  <c r="M4464" i="11" s="1"/>
  <c r="O4463" i="11"/>
  <c r="N4463" i="11"/>
  <c r="L4463" i="11"/>
  <c r="M4463" i="11" s="1"/>
  <c r="O4462" i="11"/>
  <c r="N4462" i="11"/>
  <c r="L4462" i="11"/>
  <c r="M4462" i="11" s="1"/>
  <c r="O4461" i="11"/>
  <c r="N4461" i="11"/>
  <c r="L4461" i="11"/>
  <c r="M4461" i="11" s="1"/>
  <c r="O4460" i="11"/>
  <c r="N4460" i="11"/>
  <c r="L4460" i="11"/>
  <c r="M4460" i="11" s="1"/>
  <c r="O4459" i="11"/>
  <c r="N4459" i="11"/>
  <c r="L4459" i="11"/>
  <c r="M4459" i="11" s="1"/>
  <c r="O4458" i="11"/>
  <c r="N4458" i="11"/>
  <c r="L4458" i="11"/>
  <c r="M4458" i="11" s="1"/>
  <c r="O4457" i="11"/>
  <c r="N4457" i="11"/>
  <c r="L4457" i="11"/>
  <c r="M4457" i="11" s="1"/>
  <c r="O4456" i="11"/>
  <c r="N4456" i="11"/>
  <c r="L4456" i="11"/>
  <c r="M4456" i="11" s="1"/>
  <c r="O4455" i="11"/>
  <c r="N4455" i="11"/>
  <c r="L4455" i="11"/>
  <c r="M4455" i="11" s="1"/>
  <c r="O4454" i="11"/>
  <c r="N4454" i="11"/>
  <c r="L4454" i="11"/>
  <c r="M4454" i="11" s="1"/>
  <c r="O4452" i="11"/>
  <c r="N4452" i="11"/>
  <c r="L4452" i="11"/>
  <c r="M4452" i="11" s="1"/>
  <c r="O4451" i="11"/>
  <c r="N4451" i="11"/>
  <c r="L4451" i="11"/>
  <c r="M4451" i="11" s="1"/>
  <c r="O4450" i="11"/>
  <c r="N4450" i="11"/>
  <c r="L4450" i="11"/>
  <c r="M4450" i="11" s="1"/>
  <c r="O4449" i="11"/>
  <c r="N4449" i="11"/>
  <c r="L4449" i="11"/>
  <c r="M4449" i="11" s="1"/>
  <c r="O4448" i="11"/>
  <c r="N4448" i="11"/>
  <c r="L4448" i="11"/>
  <c r="M4448" i="11" s="1"/>
  <c r="O4447" i="11"/>
  <c r="N4447" i="11"/>
  <c r="L4447" i="11"/>
  <c r="M4447" i="11" s="1"/>
  <c r="O4446" i="11"/>
  <c r="N4446" i="11"/>
  <c r="L4446" i="11"/>
  <c r="M4446" i="11" s="1"/>
  <c r="O4445" i="11"/>
  <c r="N4445" i="11"/>
  <c r="L4445" i="11"/>
  <c r="M4445" i="11" s="1"/>
  <c r="O4444" i="11"/>
  <c r="N4444" i="11"/>
  <c r="L4444" i="11"/>
  <c r="M4444" i="11" s="1"/>
  <c r="O4443" i="11"/>
  <c r="N4443" i="11"/>
  <c r="L4443" i="11"/>
  <c r="M4443" i="11" s="1"/>
  <c r="O4441" i="11"/>
  <c r="N4441" i="11"/>
  <c r="L4441" i="11"/>
  <c r="M4441" i="11" s="1"/>
  <c r="O4440" i="11"/>
  <c r="N4440" i="11"/>
  <c r="L4440" i="11"/>
  <c r="M4440" i="11" s="1"/>
  <c r="O4439" i="11"/>
  <c r="N4439" i="11"/>
  <c r="L4439" i="11"/>
  <c r="M4439" i="11" s="1"/>
  <c r="O4438" i="11"/>
  <c r="N4438" i="11"/>
  <c r="L4438" i="11"/>
  <c r="M4438" i="11" s="1"/>
  <c r="O4437" i="11"/>
  <c r="N4437" i="11"/>
  <c r="L4437" i="11"/>
  <c r="M4437" i="11" s="1"/>
  <c r="O4436" i="11"/>
  <c r="N4436" i="11"/>
  <c r="L4436" i="11"/>
  <c r="M4436" i="11" s="1"/>
  <c r="O4435" i="11"/>
  <c r="N4435" i="11"/>
  <c r="L4435" i="11"/>
  <c r="M4435" i="11" s="1"/>
  <c r="O4434" i="11"/>
  <c r="N4434" i="11"/>
  <c r="L4434" i="11"/>
  <c r="M4434" i="11" s="1"/>
  <c r="O4433" i="11"/>
  <c r="N4433" i="11"/>
  <c r="L4433" i="11"/>
  <c r="M4433" i="11" s="1"/>
  <c r="O4432" i="11"/>
  <c r="N4432" i="11"/>
  <c r="L4432" i="11"/>
  <c r="M4432" i="11" s="1"/>
  <c r="O4431" i="11"/>
  <c r="N4431" i="11"/>
  <c r="L4431" i="11"/>
  <c r="M4431" i="11" s="1"/>
  <c r="O4430" i="11"/>
  <c r="N4430" i="11"/>
  <c r="L4430" i="11"/>
  <c r="M4430" i="11" s="1"/>
  <c r="O4429" i="11"/>
  <c r="N4429" i="11"/>
  <c r="L4429" i="11"/>
  <c r="M4429" i="11" s="1"/>
  <c r="O4428" i="11"/>
  <c r="N4428" i="11"/>
  <c r="L4428" i="11"/>
  <c r="M4428" i="11" s="1"/>
  <c r="O4427" i="11"/>
  <c r="N4427" i="11"/>
  <c r="L4427" i="11"/>
  <c r="M4427" i="11" s="1"/>
  <c r="O4426" i="11"/>
  <c r="N4426" i="11"/>
  <c r="L4426" i="11"/>
  <c r="M4426" i="11" s="1"/>
  <c r="O4425" i="11"/>
  <c r="N4425" i="11"/>
  <c r="L4425" i="11"/>
  <c r="M4425" i="11" s="1"/>
  <c r="O4424" i="11"/>
  <c r="N4424" i="11"/>
  <c r="L4424" i="11"/>
  <c r="M4424" i="11" s="1"/>
  <c r="O4423" i="11"/>
  <c r="N4423" i="11"/>
  <c r="L4423" i="11"/>
  <c r="M4423" i="11" s="1"/>
  <c r="O4422" i="11"/>
  <c r="N4422" i="11"/>
  <c r="L4422" i="11"/>
  <c r="M4422" i="11" s="1"/>
  <c r="O4420" i="11"/>
  <c r="N4420" i="11"/>
  <c r="L4420" i="11"/>
  <c r="M4420" i="11" s="1"/>
  <c r="O4417" i="11"/>
  <c r="N4417" i="11"/>
  <c r="L4417" i="11"/>
  <c r="M4417" i="11" s="1"/>
  <c r="O4416" i="11"/>
  <c r="N4416" i="11"/>
  <c r="L4416" i="11"/>
  <c r="M4416" i="11" s="1"/>
  <c r="O4415" i="11"/>
  <c r="N4415" i="11"/>
  <c r="L4415" i="11"/>
  <c r="M4415" i="11" s="1"/>
  <c r="O4414" i="11"/>
  <c r="N4414" i="11"/>
  <c r="L4414" i="11"/>
  <c r="M4414" i="11" s="1"/>
  <c r="O4413" i="11"/>
  <c r="N4413" i="11"/>
  <c r="L4413" i="11"/>
  <c r="M4413" i="11" s="1"/>
  <c r="O4412" i="11"/>
  <c r="N4412" i="11"/>
  <c r="L4412" i="11"/>
  <c r="M4412" i="11" s="1"/>
  <c r="O4411" i="11"/>
  <c r="N4411" i="11"/>
  <c r="L4411" i="11"/>
  <c r="M4411" i="11" s="1"/>
  <c r="O4410" i="11"/>
  <c r="N4410" i="11"/>
  <c r="L4410" i="11"/>
  <c r="M4410" i="11" s="1"/>
  <c r="O4409" i="11"/>
  <c r="N4409" i="11"/>
  <c r="L4409" i="11"/>
  <c r="M4409" i="11" s="1"/>
  <c r="O4408" i="11"/>
  <c r="N4408" i="11"/>
  <c r="L4408" i="11"/>
  <c r="M4408" i="11" s="1"/>
  <c r="O4407" i="11"/>
  <c r="N4407" i="11"/>
  <c r="L4407" i="11"/>
  <c r="M4407" i="11" s="1"/>
  <c r="O4406" i="11"/>
  <c r="N4406" i="11"/>
  <c r="L4406" i="11"/>
  <c r="M4406" i="11" s="1"/>
  <c r="O4405" i="11"/>
  <c r="N4405" i="11"/>
  <c r="L4405" i="11"/>
  <c r="M4405" i="11" s="1"/>
  <c r="O4404" i="11"/>
  <c r="N4404" i="11"/>
  <c r="L4404" i="11"/>
  <c r="M4404" i="11" s="1"/>
  <c r="O4403" i="11"/>
  <c r="N4403" i="11"/>
  <c r="L4403" i="11"/>
  <c r="M4403" i="11" s="1"/>
  <c r="O4402" i="11"/>
  <c r="N4402" i="11"/>
  <c r="L4402" i="11"/>
  <c r="M4402" i="11" s="1"/>
  <c r="O4401" i="11"/>
  <c r="N4401" i="11"/>
  <c r="L4401" i="11"/>
  <c r="M4401" i="11" s="1"/>
  <c r="O4400" i="11"/>
  <c r="N4400" i="11"/>
  <c r="L4400" i="11"/>
  <c r="M4400" i="11" s="1"/>
  <c r="O4399" i="11"/>
  <c r="N4399" i="11"/>
  <c r="L4399" i="11"/>
  <c r="M4399" i="11" s="1"/>
  <c r="O4398" i="11"/>
  <c r="N4398" i="11"/>
  <c r="L4398" i="11"/>
  <c r="M4398" i="11" s="1"/>
  <c r="O4397" i="11"/>
  <c r="N4397" i="11"/>
  <c r="L4397" i="11"/>
  <c r="M4397" i="11" s="1"/>
  <c r="O4396" i="11"/>
  <c r="N4396" i="11"/>
  <c r="L4396" i="11"/>
  <c r="M4396" i="11" s="1"/>
  <c r="O4395" i="11"/>
  <c r="N4395" i="11"/>
  <c r="L4395" i="11"/>
  <c r="M4395" i="11" s="1"/>
  <c r="O4394" i="11"/>
  <c r="N4394" i="11"/>
  <c r="L4394" i="11"/>
  <c r="M4394" i="11" s="1"/>
  <c r="O4393" i="11"/>
  <c r="N4393" i="11"/>
  <c r="L4393" i="11"/>
  <c r="M4393" i="11" s="1"/>
  <c r="O4392" i="11"/>
  <c r="N4392" i="11"/>
  <c r="L4392" i="11"/>
  <c r="M4392" i="11" s="1"/>
  <c r="O4391" i="11"/>
  <c r="N4391" i="11"/>
  <c r="L4391" i="11"/>
  <c r="M4391" i="11" s="1"/>
  <c r="O4390" i="11"/>
  <c r="N4390" i="11"/>
  <c r="L4390" i="11"/>
  <c r="M4390" i="11" s="1"/>
  <c r="O4389" i="11"/>
  <c r="N4389" i="11"/>
  <c r="L4389" i="11"/>
  <c r="M4389" i="11" s="1"/>
  <c r="O4388" i="11"/>
  <c r="N4388" i="11"/>
  <c r="L4388" i="11"/>
  <c r="M4388" i="11" s="1"/>
  <c r="O4387" i="11"/>
  <c r="N4387" i="11"/>
  <c r="L4387" i="11"/>
  <c r="M4387" i="11" s="1"/>
  <c r="O4386" i="11"/>
  <c r="N4386" i="11"/>
  <c r="L4386" i="11"/>
  <c r="M4386" i="11" s="1"/>
  <c r="O4385" i="11"/>
  <c r="N4385" i="11"/>
  <c r="L4385" i="11"/>
  <c r="M4385" i="11" s="1"/>
  <c r="O4384" i="11"/>
  <c r="N4384" i="11"/>
  <c r="L4384" i="11"/>
  <c r="M4384" i="11" s="1"/>
  <c r="O4383" i="11"/>
  <c r="N4383" i="11"/>
  <c r="L4383" i="11"/>
  <c r="M4383" i="11" s="1"/>
  <c r="O4382" i="11"/>
  <c r="N4382" i="11"/>
  <c r="L4382" i="11"/>
  <c r="M4382" i="11" s="1"/>
  <c r="O4381" i="11"/>
  <c r="N4381" i="11"/>
  <c r="L4381" i="11"/>
  <c r="M4381" i="11" s="1"/>
  <c r="O4380" i="11"/>
  <c r="N4380" i="11"/>
  <c r="L4380" i="11"/>
  <c r="M4380" i="11" s="1"/>
  <c r="O4379" i="11"/>
  <c r="N4379" i="11"/>
  <c r="L4379" i="11"/>
  <c r="M4379" i="11" s="1"/>
  <c r="O4378" i="11"/>
  <c r="N4378" i="11"/>
  <c r="L4378" i="11"/>
  <c r="M4378" i="11" s="1"/>
  <c r="O4377" i="11"/>
  <c r="N4377" i="11"/>
  <c r="L4377" i="11"/>
  <c r="M4377" i="11" s="1"/>
  <c r="O4376" i="11"/>
  <c r="N4376" i="11"/>
  <c r="L4376" i="11"/>
  <c r="M4376" i="11" s="1"/>
  <c r="O4375" i="11"/>
  <c r="N4375" i="11"/>
  <c r="L4375" i="11"/>
  <c r="M4375" i="11" s="1"/>
  <c r="O4374" i="11"/>
  <c r="N4374" i="11"/>
  <c r="L4374" i="11"/>
  <c r="M4374" i="11" s="1"/>
  <c r="O4373" i="11"/>
  <c r="N4373" i="11"/>
  <c r="L4373" i="11"/>
  <c r="M4373" i="11" s="1"/>
  <c r="O4372" i="11"/>
  <c r="N4372" i="11"/>
  <c r="L4372" i="11"/>
  <c r="M4372" i="11" s="1"/>
  <c r="O4371" i="11"/>
  <c r="N4371" i="11"/>
  <c r="L4371" i="11"/>
  <c r="M4371" i="11" s="1"/>
  <c r="O4370" i="11"/>
  <c r="N4370" i="11"/>
  <c r="L4370" i="11"/>
  <c r="M4370" i="11" s="1"/>
  <c r="O4369" i="11"/>
  <c r="N4369" i="11"/>
  <c r="L4369" i="11"/>
  <c r="M4369" i="11" s="1"/>
  <c r="O4368" i="11"/>
  <c r="N4368" i="11"/>
  <c r="L4368" i="11"/>
  <c r="M4368" i="11" s="1"/>
  <c r="O4367" i="11"/>
  <c r="N4367" i="11"/>
  <c r="L4367" i="11"/>
  <c r="M4367" i="11" s="1"/>
  <c r="O4366" i="11"/>
  <c r="N4366" i="11"/>
  <c r="L4366" i="11"/>
  <c r="M4366" i="11" s="1"/>
  <c r="O4365" i="11"/>
  <c r="N4365" i="11"/>
  <c r="L4365" i="11"/>
  <c r="M4365" i="11" s="1"/>
  <c r="O4363" i="11"/>
  <c r="N4363" i="11"/>
  <c r="L4363" i="11"/>
  <c r="M4363" i="11" s="1"/>
  <c r="O4362" i="11"/>
  <c r="N4362" i="11"/>
  <c r="L4362" i="11"/>
  <c r="M4362" i="11" s="1"/>
  <c r="O4361" i="11"/>
  <c r="N4361" i="11"/>
  <c r="L4361" i="11"/>
  <c r="M4361" i="11" s="1"/>
  <c r="O4359" i="11"/>
  <c r="N4359" i="11"/>
  <c r="L4359" i="11"/>
  <c r="M4359" i="11" s="1"/>
  <c r="O4358" i="11"/>
  <c r="N4358" i="11"/>
  <c r="L4358" i="11"/>
  <c r="M4358" i="11" s="1"/>
  <c r="O4357" i="11"/>
  <c r="N4357" i="11"/>
  <c r="L4357" i="11"/>
  <c r="M4357" i="11" s="1"/>
  <c r="O4356" i="11"/>
  <c r="N4356" i="11"/>
  <c r="L4356" i="11"/>
  <c r="M4356" i="11" s="1"/>
  <c r="O4355" i="11"/>
  <c r="N4355" i="11"/>
  <c r="L4355" i="11"/>
  <c r="M4355" i="11" s="1"/>
  <c r="O4354" i="11"/>
  <c r="N4354" i="11"/>
  <c r="L4354" i="11"/>
  <c r="M4354" i="11" s="1"/>
  <c r="O4353" i="11"/>
  <c r="N4353" i="11"/>
  <c r="L4353" i="11"/>
  <c r="M4353" i="11" s="1"/>
  <c r="O4352" i="11"/>
  <c r="N4352" i="11"/>
  <c r="L4352" i="11"/>
  <c r="M4352" i="11" s="1"/>
  <c r="O4351" i="11"/>
  <c r="N4351" i="11"/>
  <c r="L4351" i="11"/>
  <c r="M4351" i="11" s="1"/>
  <c r="O4350" i="11"/>
  <c r="N4350" i="11"/>
  <c r="L4350" i="11"/>
  <c r="M4350" i="11" s="1"/>
  <c r="O4349" i="11"/>
  <c r="N4349" i="11"/>
  <c r="L4349" i="11"/>
  <c r="M4349" i="11" s="1"/>
  <c r="O4348" i="11"/>
  <c r="N4348" i="11"/>
  <c r="L4348" i="11"/>
  <c r="M4348" i="11" s="1"/>
  <c r="O4347" i="11"/>
  <c r="N4347" i="11"/>
  <c r="L4347" i="11"/>
  <c r="M4347" i="11" s="1"/>
  <c r="O4346" i="11"/>
  <c r="N4346" i="11"/>
  <c r="L4346" i="11"/>
  <c r="M4346" i="11" s="1"/>
  <c r="O4345" i="11"/>
  <c r="N4345" i="11"/>
  <c r="L4345" i="11"/>
  <c r="M4345" i="11" s="1"/>
  <c r="O4344" i="11"/>
  <c r="N4344" i="11"/>
  <c r="L4344" i="11"/>
  <c r="M4344" i="11" s="1"/>
  <c r="O4343" i="11"/>
  <c r="N4343" i="11"/>
  <c r="L4343" i="11"/>
  <c r="M4343" i="11" s="1"/>
  <c r="O4342" i="11"/>
  <c r="N4342" i="11"/>
  <c r="L4342" i="11"/>
  <c r="M4342" i="11" s="1"/>
  <c r="O4341" i="11"/>
  <c r="N4341" i="11"/>
  <c r="L4341" i="11"/>
  <c r="M4341" i="11" s="1"/>
  <c r="O4340" i="11"/>
  <c r="N4340" i="11"/>
  <c r="L4340" i="11"/>
  <c r="M4340" i="11" s="1"/>
  <c r="O4339" i="11"/>
  <c r="N4339" i="11"/>
  <c r="L4339" i="11"/>
  <c r="M4339" i="11" s="1"/>
  <c r="O4338" i="11"/>
  <c r="N4338" i="11"/>
  <c r="L4338" i="11"/>
  <c r="M4338" i="11" s="1"/>
  <c r="O4337" i="11"/>
  <c r="N4337" i="11"/>
  <c r="L4337" i="11"/>
  <c r="M4337" i="11" s="1"/>
  <c r="O4336" i="11"/>
  <c r="N4336" i="11"/>
  <c r="L4336" i="11"/>
  <c r="M4336" i="11" s="1"/>
  <c r="O4335" i="11"/>
  <c r="N4335" i="11"/>
  <c r="L4335" i="11"/>
  <c r="M4335" i="11" s="1"/>
  <c r="O4334" i="11"/>
  <c r="N4334" i="11"/>
  <c r="L4334" i="11"/>
  <c r="M4334" i="11" s="1"/>
  <c r="O4333" i="11"/>
  <c r="N4333" i="11"/>
  <c r="L4333" i="11"/>
  <c r="M4333" i="11" s="1"/>
  <c r="O4332" i="11"/>
  <c r="N4332" i="11"/>
  <c r="L4332" i="11"/>
  <c r="M4332" i="11" s="1"/>
  <c r="O4331" i="11"/>
  <c r="N4331" i="11"/>
  <c r="L4331" i="11"/>
  <c r="M4331" i="11" s="1"/>
  <c r="O4330" i="11"/>
  <c r="N4330" i="11"/>
  <c r="L4330" i="11"/>
  <c r="M4330" i="11" s="1"/>
  <c r="O4329" i="11"/>
  <c r="N4329" i="11"/>
  <c r="L4329" i="11"/>
  <c r="M4329" i="11" s="1"/>
  <c r="O4328" i="11"/>
  <c r="N4328" i="11"/>
  <c r="L4328" i="11"/>
  <c r="M4328" i="11" s="1"/>
  <c r="O4327" i="11"/>
  <c r="N4327" i="11"/>
  <c r="L4327" i="11"/>
  <c r="M4327" i="11" s="1"/>
  <c r="O4326" i="11"/>
  <c r="N4326" i="11"/>
  <c r="L4326" i="11"/>
  <c r="M4326" i="11" s="1"/>
  <c r="O4325" i="11"/>
  <c r="N4325" i="11"/>
  <c r="L4325" i="11"/>
  <c r="M4325" i="11" s="1"/>
  <c r="O4324" i="11"/>
  <c r="N4324" i="11"/>
  <c r="L4324" i="11"/>
  <c r="M4324" i="11" s="1"/>
  <c r="O4323" i="11"/>
  <c r="N4323" i="11"/>
  <c r="L4323" i="11"/>
  <c r="M4323" i="11" s="1"/>
  <c r="O4322" i="11"/>
  <c r="N4322" i="11"/>
  <c r="L4322" i="11"/>
  <c r="M4322" i="11" s="1"/>
  <c r="O4321" i="11"/>
  <c r="N4321" i="11"/>
  <c r="L4321" i="11"/>
  <c r="M4321" i="11" s="1"/>
  <c r="O4320" i="11"/>
  <c r="N4320" i="11"/>
  <c r="L4320" i="11"/>
  <c r="M4320" i="11" s="1"/>
  <c r="O4318" i="11"/>
  <c r="N4318" i="11"/>
  <c r="L4318" i="11"/>
  <c r="M4318" i="11" s="1"/>
  <c r="O4317" i="11"/>
  <c r="N4317" i="11"/>
  <c r="L4317" i="11"/>
  <c r="M4317" i="11" s="1"/>
  <c r="O4316" i="11"/>
  <c r="N4316" i="11"/>
  <c r="L4316" i="11"/>
  <c r="M4316" i="11" s="1"/>
  <c r="O4315" i="11"/>
  <c r="N4315" i="11"/>
  <c r="L4315" i="11"/>
  <c r="M4315" i="11" s="1"/>
  <c r="O4314" i="11"/>
  <c r="N4314" i="11"/>
  <c r="L4314" i="11"/>
  <c r="M4314" i="11" s="1"/>
  <c r="O4313" i="11"/>
  <c r="N4313" i="11"/>
  <c r="L4313" i="11"/>
  <c r="M4313" i="11" s="1"/>
  <c r="O4312" i="11"/>
  <c r="N4312" i="11"/>
  <c r="L4312" i="11"/>
  <c r="M4312" i="11" s="1"/>
  <c r="O4311" i="11"/>
  <c r="N4311" i="11"/>
  <c r="L4311" i="11"/>
  <c r="M4311" i="11" s="1"/>
  <c r="O4310" i="11"/>
  <c r="N4310" i="11"/>
  <c r="L4310" i="11"/>
  <c r="M4310" i="11" s="1"/>
  <c r="O4309" i="11"/>
  <c r="N4309" i="11"/>
  <c r="L4309" i="11"/>
  <c r="M4309" i="11" s="1"/>
  <c r="O4308" i="11"/>
  <c r="N4308" i="11"/>
  <c r="L4308" i="11"/>
  <c r="M4308" i="11" s="1"/>
  <c r="O4307" i="11"/>
  <c r="N4307" i="11"/>
  <c r="L4307" i="11"/>
  <c r="M4307" i="11" s="1"/>
  <c r="O4304" i="11"/>
  <c r="N4304" i="11"/>
  <c r="L4304" i="11"/>
  <c r="M4304" i="11" s="1"/>
  <c r="O4303" i="11"/>
  <c r="N4303" i="11"/>
  <c r="L4303" i="11"/>
  <c r="M4303" i="11" s="1"/>
  <c r="O4302" i="11"/>
  <c r="N4302" i="11"/>
  <c r="L4302" i="11"/>
  <c r="M4302" i="11" s="1"/>
  <c r="O4301" i="11"/>
  <c r="N4301" i="11"/>
  <c r="L4301" i="11"/>
  <c r="M4301" i="11" s="1"/>
  <c r="O4300" i="11"/>
  <c r="N4300" i="11"/>
  <c r="L4300" i="11"/>
  <c r="M4300" i="11" s="1"/>
  <c r="O4299" i="11"/>
  <c r="N4299" i="11"/>
  <c r="L4299" i="11"/>
  <c r="M4299" i="11" s="1"/>
  <c r="O4298" i="11"/>
  <c r="N4298" i="11"/>
  <c r="L4298" i="11"/>
  <c r="M4298" i="11" s="1"/>
  <c r="O4297" i="11"/>
  <c r="N4297" i="11"/>
  <c r="L4297" i="11"/>
  <c r="M4297" i="11" s="1"/>
  <c r="O4296" i="11"/>
  <c r="N4296" i="11"/>
  <c r="L4296" i="11"/>
  <c r="M4296" i="11" s="1"/>
  <c r="O4295" i="11"/>
  <c r="N4295" i="11"/>
  <c r="L4295" i="11"/>
  <c r="M4295" i="11" s="1"/>
  <c r="O4294" i="11"/>
  <c r="N4294" i="11"/>
  <c r="L4294" i="11"/>
  <c r="M4294" i="11" s="1"/>
  <c r="O4293" i="11"/>
  <c r="N4293" i="11"/>
  <c r="L4293" i="11"/>
  <c r="M4293" i="11" s="1"/>
  <c r="O4292" i="11"/>
  <c r="N4292" i="11"/>
  <c r="L4292" i="11"/>
  <c r="M4292" i="11" s="1"/>
  <c r="O4291" i="11"/>
  <c r="N4291" i="11"/>
  <c r="L4291" i="11"/>
  <c r="M4291" i="11" s="1"/>
  <c r="O4290" i="11"/>
  <c r="N4290" i="11"/>
  <c r="L4290" i="11"/>
  <c r="M4290" i="11" s="1"/>
  <c r="O4289" i="11"/>
  <c r="N4289" i="11"/>
  <c r="L4289" i="11"/>
  <c r="M4289" i="11" s="1"/>
  <c r="O4288" i="11"/>
  <c r="N4288" i="11"/>
  <c r="L4288" i="11"/>
  <c r="M4288" i="11" s="1"/>
  <c r="O4287" i="11"/>
  <c r="N4287" i="11"/>
  <c r="L4287" i="11"/>
  <c r="M4287" i="11" s="1"/>
  <c r="O4286" i="11"/>
  <c r="N4286" i="11"/>
  <c r="L4286" i="11"/>
  <c r="M4286" i="11" s="1"/>
  <c r="O4285" i="11"/>
  <c r="N4285" i="11"/>
  <c r="L4285" i="11"/>
  <c r="M4285" i="11" s="1"/>
  <c r="O4284" i="11"/>
  <c r="N4284" i="11"/>
  <c r="L4284" i="11"/>
  <c r="M4284" i="11" s="1"/>
  <c r="O4283" i="11"/>
  <c r="N4283" i="11"/>
  <c r="L4283" i="11"/>
  <c r="M4283" i="11" s="1"/>
  <c r="O4282" i="11"/>
  <c r="N4282" i="11"/>
  <c r="L4282" i="11"/>
  <c r="M4282" i="11" s="1"/>
  <c r="O4281" i="11"/>
  <c r="N4281" i="11"/>
  <c r="L4281" i="11"/>
  <c r="M4281" i="11" s="1"/>
  <c r="O4280" i="11"/>
  <c r="N4280" i="11"/>
  <c r="L4280" i="11"/>
  <c r="M4280" i="11" s="1"/>
  <c r="O4279" i="11"/>
  <c r="N4279" i="11"/>
  <c r="L4279" i="11"/>
  <c r="M4279" i="11" s="1"/>
  <c r="O4278" i="11"/>
  <c r="N4278" i="11"/>
  <c r="L4278" i="11"/>
  <c r="M4278" i="11" s="1"/>
  <c r="O4277" i="11"/>
  <c r="N4277" i="11"/>
  <c r="L4277" i="11"/>
  <c r="M4277" i="11" s="1"/>
  <c r="O4276" i="11"/>
  <c r="N4276" i="11"/>
  <c r="L4276" i="11"/>
  <c r="M4276" i="11" s="1"/>
  <c r="O4275" i="11"/>
  <c r="N4275" i="11"/>
  <c r="L4275" i="11"/>
  <c r="M4275" i="11" s="1"/>
  <c r="O4274" i="11"/>
  <c r="N4274" i="11"/>
  <c r="L4274" i="11"/>
  <c r="M4274" i="11" s="1"/>
  <c r="O4273" i="11"/>
  <c r="N4273" i="11"/>
  <c r="L4273" i="11"/>
  <c r="M4273" i="11" s="1"/>
  <c r="O4272" i="11"/>
  <c r="N4272" i="11"/>
  <c r="L4272" i="11"/>
  <c r="M4272" i="11" s="1"/>
  <c r="O4271" i="11"/>
  <c r="N4271" i="11"/>
  <c r="L4271" i="11"/>
  <c r="M4271" i="11" s="1"/>
  <c r="O4270" i="11"/>
  <c r="N4270" i="11"/>
  <c r="L4270" i="11"/>
  <c r="M4270" i="11" s="1"/>
  <c r="O4269" i="11"/>
  <c r="N4269" i="11"/>
  <c r="L4269" i="11"/>
  <c r="M4269" i="11" s="1"/>
  <c r="O4268" i="11"/>
  <c r="N4268" i="11"/>
  <c r="L4268" i="11"/>
  <c r="M4268" i="11" s="1"/>
  <c r="O4267" i="11"/>
  <c r="N4267" i="11"/>
  <c r="L4267" i="11"/>
  <c r="M4267" i="11" s="1"/>
  <c r="O4266" i="11"/>
  <c r="N4266" i="11"/>
  <c r="L4266" i="11"/>
  <c r="M4266" i="11" s="1"/>
  <c r="O4265" i="11"/>
  <c r="N4265" i="11"/>
  <c r="L4265" i="11"/>
  <c r="M4265" i="11" s="1"/>
  <c r="O4264" i="11"/>
  <c r="N4264" i="11"/>
  <c r="L4264" i="11"/>
  <c r="M4264" i="11" s="1"/>
  <c r="O4263" i="11"/>
  <c r="N4263" i="11"/>
  <c r="L4263" i="11"/>
  <c r="M4263" i="11" s="1"/>
  <c r="O4262" i="11"/>
  <c r="N4262" i="11"/>
  <c r="L4262" i="11"/>
  <c r="M4262" i="11" s="1"/>
  <c r="O4261" i="11"/>
  <c r="N4261" i="11"/>
  <c r="L4261" i="11"/>
  <c r="M4261" i="11" s="1"/>
  <c r="O4260" i="11"/>
  <c r="N4260" i="11"/>
  <c r="L4260" i="11"/>
  <c r="M4260" i="11" s="1"/>
  <c r="O4259" i="11"/>
  <c r="N4259" i="11"/>
  <c r="L4259" i="11"/>
  <c r="M4259" i="11" s="1"/>
  <c r="O4258" i="11"/>
  <c r="N4258" i="11"/>
  <c r="L4258" i="11"/>
  <c r="M4258" i="11" s="1"/>
  <c r="O4257" i="11"/>
  <c r="N4257" i="11"/>
  <c r="L4257" i="11"/>
  <c r="M4257" i="11" s="1"/>
  <c r="O4256" i="11"/>
  <c r="N4256" i="11"/>
  <c r="L4256" i="11"/>
  <c r="M4256" i="11" s="1"/>
  <c r="O4255" i="11"/>
  <c r="N4255" i="11"/>
  <c r="L4255" i="11"/>
  <c r="M4255" i="11" s="1"/>
  <c r="O4254" i="11"/>
  <c r="N4254" i="11"/>
  <c r="L4254" i="11"/>
  <c r="M4254" i="11" s="1"/>
  <c r="O4253" i="11"/>
  <c r="N4253" i="11"/>
  <c r="L4253" i="11"/>
  <c r="M4253" i="11" s="1"/>
  <c r="O4252" i="11"/>
  <c r="N4252" i="11"/>
  <c r="L4252" i="11"/>
  <c r="M4252" i="11" s="1"/>
  <c r="O4251" i="11"/>
  <c r="N4251" i="11"/>
  <c r="L4251" i="11"/>
  <c r="M4251" i="11" s="1"/>
  <c r="O4250" i="11"/>
  <c r="N4250" i="11"/>
  <c r="L4250" i="11"/>
  <c r="M4250" i="11" s="1"/>
  <c r="O4249" i="11"/>
  <c r="N4249" i="11"/>
  <c r="L4249" i="11"/>
  <c r="M4249" i="11" s="1"/>
  <c r="O4248" i="11"/>
  <c r="N4248" i="11"/>
  <c r="L4248" i="11"/>
  <c r="M4248" i="11" s="1"/>
  <c r="O4247" i="11"/>
  <c r="N4247" i="11"/>
  <c r="L4247" i="11"/>
  <c r="M4247" i="11" s="1"/>
  <c r="O4246" i="11"/>
  <c r="N4246" i="11"/>
  <c r="L4246" i="11"/>
  <c r="M4246" i="11" s="1"/>
  <c r="O4244" i="11"/>
  <c r="N4244" i="11"/>
  <c r="L4244" i="11"/>
  <c r="M4244" i="11" s="1"/>
  <c r="O4243" i="11"/>
  <c r="N4243" i="11"/>
  <c r="L4243" i="11"/>
  <c r="M4243" i="11" s="1"/>
  <c r="O4242" i="11"/>
  <c r="N4242" i="11"/>
  <c r="L4242" i="11"/>
  <c r="M4242" i="11" s="1"/>
  <c r="O4241" i="11"/>
  <c r="N4241" i="11"/>
  <c r="L4241" i="11"/>
  <c r="M4241" i="11" s="1"/>
  <c r="O4240" i="11"/>
  <c r="N4240" i="11"/>
  <c r="L4240" i="11"/>
  <c r="M4240" i="11" s="1"/>
  <c r="O4239" i="11"/>
  <c r="N4239" i="11"/>
  <c r="L4239" i="11"/>
  <c r="M4239" i="11" s="1"/>
  <c r="O4238" i="11"/>
  <c r="N4238" i="11"/>
  <c r="L4238" i="11"/>
  <c r="M4238" i="11" s="1"/>
  <c r="O4237" i="11"/>
  <c r="N4237" i="11"/>
  <c r="L4237" i="11"/>
  <c r="M4237" i="11" s="1"/>
  <c r="O4236" i="11"/>
  <c r="N4236" i="11"/>
  <c r="L4236" i="11"/>
  <c r="M4236" i="11" s="1"/>
  <c r="O4235" i="11"/>
  <c r="N4235" i="11"/>
  <c r="L4235" i="11"/>
  <c r="M4235" i="11" s="1"/>
  <c r="O4234" i="11"/>
  <c r="N4234" i="11"/>
  <c r="L4234" i="11"/>
  <c r="M4234" i="11" s="1"/>
  <c r="O4233" i="11"/>
  <c r="N4233" i="11"/>
  <c r="L4233" i="11"/>
  <c r="M4233" i="11" s="1"/>
  <c r="O4232" i="11"/>
  <c r="N4232" i="11"/>
  <c r="L4232" i="11"/>
  <c r="M4232" i="11" s="1"/>
  <c r="O4231" i="11"/>
  <c r="N4231" i="11"/>
  <c r="L4231" i="11"/>
  <c r="M4231" i="11" s="1"/>
  <c r="O4230" i="11"/>
  <c r="N4230" i="11"/>
  <c r="L4230" i="11"/>
  <c r="M4230" i="11" s="1"/>
  <c r="O4229" i="11"/>
  <c r="N4229" i="11"/>
  <c r="L4229" i="11"/>
  <c r="M4229" i="11" s="1"/>
  <c r="O4228" i="11"/>
  <c r="N4228" i="11"/>
  <c r="L4228" i="11"/>
  <c r="M4228" i="11" s="1"/>
  <c r="O4227" i="11"/>
  <c r="N4227" i="11"/>
  <c r="L4227" i="11"/>
  <c r="M4227" i="11" s="1"/>
  <c r="O4226" i="11"/>
  <c r="N4226" i="11"/>
  <c r="L4226" i="11"/>
  <c r="M4226" i="11" s="1"/>
  <c r="O4225" i="11"/>
  <c r="N4225" i="11"/>
  <c r="L4225" i="11"/>
  <c r="M4225" i="11" s="1"/>
  <c r="O4224" i="11"/>
  <c r="N4224" i="11"/>
  <c r="L4224" i="11"/>
  <c r="M4224" i="11" s="1"/>
  <c r="O4223" i="11"/>
  <c r="N4223" i="11"/>
  <c r="L4223" i="11"/>
  <c r="M4223" i="11" s="1"/>
  <c r="O4222" i="11"/>
  <c r="N4222" i="11"/>
  <c r="L4222" i="11"/>
  <c r="M4222" i="11" s="1"/>
  <c r="O4221" i="11"/>
  <c r="N4221" i="11"/>
  <c r="L4221" i="11"/>
  <c r="M4221" i="11" s="1"/>
  <c r="O4220" i="11"/>
  <c r="N4220" i="11"/>
  <c r="L4220" i="11"/>
  <c r="M4220" i="11" s="1"/>
  <c r="O4219" i="11"/>
  <c r="N4219" i="11"/>
  <c r="L4219" i="11"/>
  <c r="M4219" i="11" s="1"/>
  <c r="O4218" i="11"/>
  <c r="N4218" i="11"/>
  <c r="L4218" i="11"/>
  <c r="M4218" i="11" s="1"/>
  <c r="O4217" i="11"/>
  <c r="N4217" i="11"/>
  <c r="L4217" i="11"/>
  <c r="M4217" i="11" s="1"/>
  <c r="O4216" i="11"/>
  <c r="N4216" i="11"/>
  <c r="L4216" i="11"/>
  <c r="M4216" i="11" s="1"/>
  <c r="O4215" i="11"/>
  <c r="N4215" i="11"/>
  <c r="L4215" i="11"/>
  <c r="M4215" i="11" s="1"/>
  <c r="O4214" i="11"/>
  <c r="N4214" i="11"/>
  <c r="L4214" i="11"/>
  <c r="M4214" i="11" s="1"/>
  <c r="O4213" i="11"/>
  <c r="N4213" i="11"/>
  <c r="L4213" i="11"/>
  <c r="M4213" i="11" s="1"/>
  <c r="O4212" i="11"/>
  <c r="N4212" i="11"/>
  <c r="L4212" i="11"/>
  <c r="M4212" i="11" s="1"/>
  <c r="O4211" i="11"/>
  <c r="N4211" i="11"/>
  <c r="L4211" i="11"/>
  <c r="M4211" i="11" s="1"/>
  <c r="O4210" i="11"/>
  <c r="N4210" i="11"/>
  <c r="L4210" i="11"/>
  <c r="M4210" i="11" s="1"/>
  <c r="O4209" i="11"/>
  <c r="N4209" i="11"/>
  <c r="L4209" i="11"/>
  <c r="M4209" i="11" s="1"/>
  <c r="O4208" i="11"/>
  <c r="N4208" i="11"/>
  <c r="L4208" i="11"/>
  <c r="M4208" i="11" s="1"/>
  <c r="O4207" i="11"/>
  <c r="N4207" i="11"/>
  <c r="L4207" i="11"/>
  <c r="M4207" i="11" s="1"/>
  <c r="O4206" i="11"/>
  <c r="N4206" i="11"/>
  <c r="L4206" i="11"/>
  <c r="M4206" i="11" s="1"/>
  <c r="O4205" i="11"/>
  <c r="N4205" i="11"/>
  <c r="L4205" i="11"/>
  <c r="M4205" i="11" s="1"/>
  <c r="O4204" i="11"/>
  <c r="N4204" i="11"/>
  <c r="L4204" i="11"/>
  <c r="M4204" i="11" s="1"/>
  <c r="O4203" i="11"/>
  <c r="N4203" i="11"/>
  <c r="L4203" i="11"/>
  <c r="M4203" i="11" s="1"/>
  <c r="O4202" i="11"/>
  <c r="N4202" i="11"/>
  <c r="L4202" i="11"/>
  <c r="M4202" i="11" s="1"/>
  <c r="O4201" i="11"/>
  <c r="N4201" i="11"/>
  <c r="L4201" i="11"/>
  <c r="M4201" i="11" s="1"/>
  <c r="O4200" i="11"/>
  <c r="N4200" i="11"/>
  <c r="L4200" i="11"/>
  <c r="M4200" i="11" s="1"/>
  <c r="O4199" i="11"/>
  <c r="N4199" i="11"/>
  <c r="L4199" i="11"/>
  <c r="M4199" i="11" s="1"/>
  <c r="O4198" i="11"/>
  <c r="N4198" i="11"/>
  <c r="L4198" i="11"/>
  <c r="M4198" i="11" s="1"/>
  <c r="O4197" i="11"/>
  <c r="N4197" i="11"/>
  <c r="L4197" i="11"/>
  <c r="M4197" i="11" s="1"/>
  <c r="O4196" i="11"/>
  <c r="N4196" i="11"/>
  <c r="L4196" i="11"/>
  <c r="M4196" i="11" s="1"/>
  <c r="O4195" i="11"/>
  <c r="N4195" i="11"/>
  <c r="L4195" i="11"/>
  <c r="M4195" i="11" s="1"/>
  <c r="O4194" i="11"/>
  <c r="N4194" i="11"/>
  <c r="L4194" i="11"/>
  <c r="M4194" i="11" s="1"/>
  <c r="O4193" i="11"/>
  <c r="N4193" i="11"/>
  <c r="L4193" i="11"/>
  <c r="M4193" i="11" s="1"/>
  <c r="O4192" i="11"/>
  <c r="N4192" i="11"/>
  <c r="L4192" i="11"/>
  <c r="M4192" i="11" s="1"/>
  <c r="O4191" i="11"/>
  <c r="N4191" i="11"/>
  <c r="L4191" i="11"/>
  <c r="M4191" i="11" s="1"/>
  <c r="O4190" i="11"/>
  <c r="N4190" i="11"/>
  <c r="L4190" i="11"/>
  <c r="M4190" i="11" s="1"/>
  <c r="O4189" i="11"/>
  <c r="N4189" i="11"/>
  <c r="L4189" i="11"/>
  <c r="M4189" i="11" s="1"/>
  <c r="O4188" i="11"/>
  <c r="N4188" i="11"/>
  <c r="L4188" i="11"/>
  <c r="M4188" i="11" s="1"/>
  <c r="O4187" i="11"/>
  <c r="N4187" i="11"/>
  <c r="L4187" i="11"/>
  <c r="M4187" i="11" s="1"/>
  <c r="O4186" i="11"/>
  <c r="N4186" i="11"/>
  <c r="L4186" i="11"/>
  <c r="M4186" i="11" s="1"/>
  <c r="O4185" i="11"/>
  <c r="N4185" i="11"/>
  <c r="L4185" i="11"/>
  <c r="M4185" i="11" s="1"/>
  <c r="O4184" i="11"/>
  <c r="N4184" i="11"/>
  <c r="L4184" i="11"/>
  <c r="M4184" i="11" s="1"/>
  <c r="O4183" i="11"/>
  <c r="N4183" i="11"/>
  <c r="L4183" i="11"/>
  <c r="M4183" i="11" s="1"/>
  <c r="O4182" i="11"/>
  <c r="N4182" i="11"/>
  <c r="L4182" i="11"/>
  <c r="M4182" i="11" s="1"/>
  <c r="O4181" i="11"/>
  <c r="N4181" i="11"/>
  <c r="L4181" i="11"/>
  <c r="M4181" i="11" s="1"/>
  <c r="O4180" i="11"/>
  <c r="N4180" i="11"/>
  <c r="L4180" i="11"/>
  <c r="M4180" i="11" s="1"/>
  <c r="O4179" i="11"/>
  <c r="N4179" i="11"/>
  <c r="L4179" i="11"/>
  <c r="M4179" i="11" s="1"/>
  <c r="O4178" i="11"/>
  <c r="N4178" i="11"/>
  <c r="L4178" i="11"/>
  <c r="M4178" i="11" s="1"/>
  <c r="O4177" i="11"/>
  <c r="N4177" i="11"/>
  <c r="L4177" i="11"/>
  <c r="M4177" i="11" s="1"/>
  <c r="O4176" i="11"/>
  <c r="N4176" i="11"/>
  <c r="L4176" i="11"/>
  <c r="M4176" i="11" s="1"/>
  <c r="O4175" i="11"/>
  <c r="N4175" i="11"/>
  <c r="L4175" i="11"/>
  <c r="M4175" i="11" s="1"/>
  <c r="O4174" i="11"/>
  <c r="N4174" i="11"/>
  <c r="L4174" i="11"/>
  <c r="M4174" i="11" s="1"/>
  <c r="O4173" i="11"/>
  <c r="N4173" i="11"/>
  <c r="L4173" i="11"/>
  <c r="M4173" i="11" s="1"/>
  <c r="O4172" i="11"/>
  <c r="N4172" i="11"/>
  <c r="L4172" i="11"/>
  <c r="M4172" i="11" s="1"/>
  <c r="O4171" i="11"/>
  <c r="N4171" i="11"/>
  <c r="L4171" i="11"/>
  <c r="M4171" i="11" s="1"/>
  <c r="O4170" i="11"/>
  <c r="N4170" i="11"/>
  <c r="L4170" i="11"/>
  <c r="M4170" i="11" s="1"/>
  <c r="O4169" i="11"/>
  <c r="N4169" i="11"/>
  <c r="L4169" i="11"/>
  <c r="M4169" i="11" s="1"/>
  <c r="O4168" i="11"/>
  <c r="N4168" i="11"/>
  <c r="L4168" i="11"/>
  <c r="M4168" i="11" s="1"/>
  <c r="O4167" i="11"/>
  <c r="N4167" i="11"/>
  <c r="L4167" i="11"/>
  <c r="M4167" i="11" s="1"/>
  <c r="O4166" i="11"/>
  <c r="N4166" i="11"/>
  <c r="L4166" i="11"/>
  <c r="M4166" i="11" s="1"/>
  <c r="O4165" i="11"/>
  <c r="N4165" i="11"/>
  <c r="L4165" i="11"/>
  <c r="M4165" i="11" s="1"/>
  <c r="O4164" i="11"/>
  <c r="N4164" i="11"/>
  <c r="L4164" i="11"/>
  <c r="M4164" i="11" s="1"/>
  <c r="O4163" i="11"/>
  <c r="N4163" i="11"/>
  <c r="L4163" i="11"/>
  <c r="M4163" i="11" s="1"/>
  <c r="O4162" i="11"/>
  <c r="N4162" i="11"/>
  <c r="L4162" i="11"/>
  <c r="M4162" i="11" s="1"/>
  <c r="O4161" i="11"/>
  <c r="N4161" i="11"/>
  <c r="L4161" i="11"/>
  <c r="M4161" i="11" s="1"/>
  <c r="O4160" i="11"/>
  <c r="N4160" i="11"/>
  <c r="L4160" i="11"/>
  <c r="M4160" i="11" s="1"/>
  <c r="O4159" i="11"/>
  <c r="N4159" i="11"/>
  <c r="L4159" i="11"/>
  <c r="M4159" i="11" s="1"/>
  <c r="O4158" i="11"/>
  <c r="N4158" i="11"/>
  <c r="L4158" i="11"/>
  <c r="M4158" i="11" s="1"/>
  <c r="O4157" i="11"/>
  <c r="N4157" i="11"/>
  <c r="L4157" i="11"/>
  <c r="M4157" i="11" s="1"/>
  <c r="O4156" i="11"/>
  <c r="N4156" i="11"/>
  <c r="L4156" i="11"/>
  <c r="M4156" i="11" s="1"/>
  <c r="O4155" i="11"/>
  <c r="N4155" i="11"/>
  <c r="L4155" i="11"/>
  <c r="M4155" i="11" s="1"/>
  <c r="O4154" i="11"/>
  <c r="N4154" i="11"/>
  <c r="L4154" i="11"/>
  <c r="M4154" i="11" s="1"/>
  <c r="O4153" i="11"/>
  <c r="N4153" i="11"/>
  <c r="L4153" i="11"/>
  <c r="M4153" i="11" s="1"/>
  <c r="O4152" i="11"/>
  <c r="N4152" i="11"/>
  <c r="L4152" i="11"/>
  <c r="M4152" i="11" s="1"/>
  <c r="O4151" i="11"/>
  <c r="N4151" i="11"/>
  <c r="L4151" i="11"/>
  <c r="M4151" i="11" s="1"/>
  <c r="O4150" i="11"/>
  <c r="N4150" i="11"/>
  <c r="L4150" i="11"/>
  <c r="M4150" i="11" s="1"/>
  <c r="O4149" i="11"/>
  <c r="N4149" i="11"/>
  <c r="L4149" i="11"/>
  <c r="M4149" i="11" s="1"/>
  <c r="O4148" i="11"/>
  <c r="N4148" i="11"/>
  <c r="L4148" i="11"/>
  <c r="M4148" i="11" s="1"/>
  <c r="O4147" i="11"/>
  <c r="N4147" i="11"/>
  <c r="L4147" i="11"/>
  <c r="M4147" i="11" s="1"/>
  <c r="O4146" i="11"/>
  <c r="N4146" i="11"/>
  <c r="L4146" i="11"/>
  <c r="M4146" i="11" s="1"/>
  <c r="O4145" i="11"/>
  <c r="N4145" i="11"/>
  <c r="L4145" i="11"/>
  <c r="M4145" i="11" s="1"/>
  <c r="O4144" i="11"/>
  <c r="N4144" i="11"/>
  <c r="L4144" i="11"/>
  <c r="M4144" i="11" s="1"/>
  <c r="O4143" i="11"/>
  <c r="N4143" i="11"/>
  <c r="L4143" i="11"/>
  <c r="M4143" i="11" s="1"/>
  <c r="O4142" i="11"/>
  <c r="N4142" i="11"/>
  <c r="L4142" i="11"/>
  <c r="M4142" i="11" s="1"/>
  <c r="O4141" i="11"/>
  <c r="N4141" i="11"/>
  <c r="L4141" i="11"/>
  <c r="M4141" i="11" s="1"/>
  <c r="O4140" i="11"/>
  <c r="N4140" i="11"/>
  <c r="L4140" i="11"/>
  <c r="M4140" i="11" s="1"/>
  <c r="O4139" i="11"/>
  <c r="N4139" i="11"/>
  <c r="L4139" i="11"/>
  <c r="M4139" i="11" s="1"/>
  <c r="O4138" i="11"/>
  <c r="N4138" i="11"/>
  <c r="L4138" i="11"/>
  <c r="M4138" i="11" s="1"/>
  <c r="O4137" i="11"/>
  <c r="N4137" i="11"/>
  <c r="L4137" i="11"/>
  <c r="M4137" i="11" s="1"/>
  <c r="O4136" i="11"/>
  <c r="N4136" i="11"/>
  <c r="L4136" i="11"/>
  <c r="M4136" i="11" s="1"/>
  <c r="O4135" i="11"/>
  <c r="N4135" i="11"/>
  <c r="L4135" i="11"/>
  <c r="M4135" i="11" s="1"/>
  <c r="O4134" i="11"/>
  <c r="N4134" i="11"/>
  <c r="L4134" i="11"/>
  <c r="M4134" i="11" s="1"/>
  <c r="O4133" i="11"/>
  <c r="N4133" i="11"/>
  <c r="L4133" i="11"/>
  <c r="M4133" i="11" s="1"/>
  <c r="O4132" i="11"/>
  <c r="N4132" i="11"/>
  <c r="L4132" i="11"/>
  <c r="M4132" i="11" s="1"/>
  <c r="O4131" i="11"/>
  <c r="N4131" i="11"/>
  <c r="L4131" i="11"/>
  <c r="M4131" i="11" s="1"/>
  <c r="O4129" i="11"/>
  <c r="N4129" i="11"/>
  <c r="L4129" i="11"/>
  <c r="M4129" i="11" s="1"/>
  <c r="O4128" i="11"/>
  <c r="N4128" i="11"/>
  <c r="L4128" i="11"/>
  <c r="M4128" i="11" s="1"/>
  <c r="O4127" i="11"/>
  <c r="N4127" i="11"/>
  <c r="L4127" i="11"/>
  <c r="M4127" i="11" s="1"/>
  <c r="O4126" i="11"/>
  <c r="N4126" i="11"/>
  <c r="L4126" i="11"/>
  <c r="M4126" i="11" s="1"/>
  <c r="O4125" i="11"/>
  <c r="N4125" i="11"/>
  <c r="L4125" i="11"/>
  <c r="M4125" i="11" s="1"/>
  <c r="O4124" i="11"/>
  <c r="N4124" i="11"/>
  <c r="L4124" i="11"/>
  <c r="M4124" i="11" s="1"/>
  <c r="O4123" i="11"/>
  <c r="N4123" i="11"/>
  <c r="L4123" i="11"/>
  <c r="M4123" i="11" s="1"/>
  <c r="O4122" i="11"/>
  <c r="N4122" i="11"/>
  <c r="L4122" i="11"/>
  <c r="M4122" i="11" s="1"/>
  <c r="O4121" i="11"/>
  <c r="N4121" i="11"/>
  <c r="L4121" i="11"/>
  <c r="M4121" i="11" s="1"/>
  <c r="O4120" i="11"/>
  <c r="N4120" i="11"/>
  <c r="L4120" i="11"/>
  <c r="M4120" i="11" s="1"/>
  <c r="O4119" i="11"/>
  <c r="N4119" i="11"/>
  <c r="L4119" i="11"/>
  <c r="M4119" i="11" s="1"/>
  <c r="O4118" i="11"/>
  <c r="N4118" i="11"/>
  <c r="L4118" i="11"/>
  <c r="M4118" i="11" s="1"/>
  <c r="O4117" i="11"/>
  <c r="N4117" i="11"/>
  <c r="L4117" i="11"/>
  <c r="M4117" i="11" s="1"/>
  <c r="O4116" i="11"/>
  <c r="N4116" i="11"/>
  <c r="L4116" i="11"/>
  <c r="M4116" i="11" s="1"/>
  <c r="O4114" i="11"/>
  <c r="N4114" i="11"/>
  <c r="L4114" i="11"/>
  <c r="M4114" i="11" s="1"/>
  <c r="O4113" i="11"/>
  <c r="N4113" i="11"/>
  <c r="L4113" i="11"/>
  <c r="M4113" i="11" s="1"/>
  <c r="O4111" i="11"/>
  <c r="N4111" i="11"/>
  <c r="L4111" i="11"/>
  <c r="M4111" i="11" s="1"/>
  <c r="O4110" i="11"/>
  <c r="N4110" i="11"/>
  <c r="L4110" i="11"/>
  <c r="M4110" i="11" s="1"/>
  <c r="O4109" i="11"/>
  <c r="N4109" i="11"/>
  <c r="L4109" i="11"/>
  <c r="M4109" i="11" s="1"/>
  <c r="O4108" i="11"/>
  <c r="N4108" i="11"/>
  <c r="L4108" i="11"/>
  <c r="M4108" i="11" s="1"/>
  <c r="O4106" i="11"/>
  <c r="N4106" i="11"/>
  <c r="L4106" i="11"/>
  <c r="M4106" i="11" s="1"/>
  <c r="O4105" i="11"/>
  <c r="N4105" i="11"/>
  <c r="L4105" i="11"/>
  <c r="M4105" i="11" s="1"/>
  <c r="O4104" i="11"/>
  <c r="N4104" i="11"/>
  <c r="L4104" i="11"/>
  <c r="M4104" i="11" s="1"/>
  <c r="O4103" i="11"/>
  <c r="N4103" i="11"/>
  <c r="L4103" i="11"/>
  <c r="M4103" i="11" s="1"/>
  <c r="O4102" i="11"/>
  <c r="N4102" i="11"/>
  <c r="L4102" i="11"/>
  <c r="M4102" i="11" s="1"/>
  <c r="O4101" i="11"/>
  <c r="N4101" i="11"/>
  <c r="L4101" i="11"/>
  <c r="M4101" i="11" s="1"/>
  <c r="O4100" i="11"/>
  <c r="N4100" i="11"/>
  <c r="L4100" i="11"/>
  <c r="M4100" i="11" s="1"/>
  <c r="O4099" i="11"/>
  <c r="N4099" i="11"/>
  <c r="L4099" i="11"/>
  <c r="M4099" i="11" s="1"/>
  <c r="O4098" i="11"/>
  <c r="N4098" i="11"/>
  <c r="L4098" i="11"/>
  <c r="M4098" i="11" s="1"/>
  <c r="O4097" i="11"/>
  <c r="N4097" i="11"/>
  <c r="L4097" i="11"/>
  <c r="M4097" i="11" s="1"/>
  <c r="O4096" i="11"/>
  <c r="N4096" i="11"/>
  <c r="L4096" i="11"/>
  <c r="M4096" i="11" s="1"/>
  <c r="O4095" i="11"/>
  <c r="N4095" i="11"/>
  <c r="L4095" i="11"/>
  <c r="M4095" i="11" s="1"/>
  <c r="O4094" i="11"/>
  <c r="N4094" i="11"/>
  <c r="L4094" i="11"/>
  <c r="M4094" i="11" s="1"/>
  <c r="O4092" i="11"/>
  <c r="N4092" i="11"/>
  <c r="L4092" i="11"/>
  <c r="M4092" i="11" s="1"/>
  <c r="O4091" i="11"/>
  <c r="N4091" i="11"/>
  <c r="L4091" i="11"/>
  <c r="M4091" i="11" s="1"/>
  <c r="O4090" i="11"/>
  <c r="N4090" i="11"/>
  <c r="L4090" i="11"/>
  <c r="M4090" i="11" s="1"/>
  <c r="O4089" i="11"/>
  <c r="N4089" i="11"/>
  <c r="L4089" i="11"/>
  <c r="M4089" i="11" s="1"/>
  <c r="O4088" i="11"/>
  <c r="N4088" i="11"/>
  <c r="L4088" i="11"/>
  <c r="M4088" i="11" s="1"/>
  <c r="O4087" i="11"/>
  <c r="N4087" i="11"/>
  <c r="L4087" i="11"/>
  <c r="M4087" i="11" s="1"/>
  <c r="O4086" i="11"/>
  <c r="N4086" i="11"/>
  <c r="L4086" i="11"/>
  <c r="M4086" i="11" s="1"/>
  <c r="O4085" i="11"/>
  <c r="N4085" i="11"/>
  <c r="L4085" i="11"/>
  <c r="M4085" i="11" s="1"/>
  <c r="O4084" i="11"/>
  <c r="N4084" i="11"/>
  <c r="L4084" i="11"/>
  <c r="M4084" i="11" s="1"/>
  <c r="O4083" i="11"/>
  <c r="N4083" i="11"/>
  <c r="L4083" i="11"/>
  <c r="M4083" i="11" s="1"/>
  <c r="O4082" i="11"/>
  <c r="N4082" i="11"/>
  <c r="L4082" i="11"/>
  <c r="M4082" i="11" s="1"/>
  <c r="O4081" i="11"/>
  <c r="N4081" i="11"/>
  <c r="L4081" i="11"/>
  <c r="M4081" i="11" s="1"/>
  <c r="O4080" i="11"/>
  <c r="N4080" i="11"/>
  <c r="L4080" i="11"/>
  <c r="M4080" i="11" s="1"/>
  <c r="O4079" i="11"/>
  <c r="N4079" i="11"/>
  <c r="L4079" i="11"/>
  <c r="M4079" i="11" s="1"/>
  <c r="O4078" i="11"/>
  <c r="N4078" i="11"/>
  <c r="L4078" i="11"/>
  <c r="M4078" i="11" s="1"/>
  <c r="O4077" i="11"/>
  <c r="N4077" i="11"/>
  <c r="L4077" i="11"/>
  <c r="M4077" i="11" s="1"/>
  <c r="O4076" i="11"/>
  <c r="N4076" i="11"/>
  <c r="L4076" i="11"/>
  <c r="M4076" i="11" s="1"/>
  <c r="O4075" i="11"/>
  <c r="N4075" i="11"/>
  <c r="L4075" i="11"/>
  <c r="M4075" i="11" s="1"/>
  <c r="O4074" i="11"/>
  <c r="N4074" i="11"/>
  <c r="L4074" i="11"/>
  <c r="M4074" i="11" s="1"/>
  <c r="O4073" i="11"/>
  <c r="N4073" i="11"/>
  <c r="L4073" i="11"/>
  <c r="M4073" i="11" s="1"/>
  <c r="O4072" i="11"/>
  <c r="N4072" i="11"/>
  <c r="L4072" i="11"/>
  <c r="M4072" i="11" s="1"/>
  <c r="O4071" i="11"/>
  <c r="N4071" i="11"/>
  <c r="L4071" i="11"/>
  <c r="M4071" i="11" s="1"/>
  <c r="O4070" i="11"/>
  <c r="N4070" i="11"/>
  <c r="L4070" i="11"/>
  <c r="M4070" i="11" s="1"/>
  <c r="O4068" i="11"/>
  <c r="N4068" i="11"/>
  <c r="L4068" i="11"/>
  <c r="M4068" i="11" s="1"/>
  <c r="O4067" i="11"/>
  <c r="N4067" i="11"/>
  <c r="L4067" i="11"/>
  <c r="M4067" i="11" s="1"/>
  <c r="O4066" i="11"/>
  <c r="N4066" i="11"/>
  <c r="L4066" i="11"/>
  <c r="M4066" i="11" s="1"/>
  <c r="O4065" i="11"/>
  <c r="N4065" i="11"/>
  <c r="L4065" i="11"/>
  <c r="M4065" i="11" s="1"/>
  <c r="O4064" i="11"/>
  <c r="N4064" i="11"/>
  <c r="L4064" i="11"/>
  <c r="M4064" i="11" s="1"/>
  <c r="O4063" i="11"/>
  <c r="N4063" i="11"/>
  <c r="L4063" i="11"/>
  <c r="M4063" i="11" s="1"/>
  <c r="O4062" i="11"/>
  <c r="N4062" i="11"/>
  <c r="L4062" i="11"/>
  <c r="M4062" i="11" s="1"/>
  <c r="O4060" i="11"/>
  <c r="N4060" i="11"/>
  <c r="L4060" i="11"/>
  <c r="M4060" i="11" s="1"/>
  <c r="O4059" i="11"/>
  <c r="N4059" i="11"/>
  <c r="L4059" i="11"/>
  <c r="M4059" i="11" s="1"/>
  <c r="O4058" i="11"/>
  <c r="N4058" i="11"/>
  <c r="L4058" i="11"/>
  <c r="M4058" i="11" s="1"/>
  <c r="O4057" i="11"/>
  <c r="N4057" i="11"/>
  <c r="L4057" i="11"/>
  <c r="M4057" i="11" s="1"/>
  <c r="O4056" i="11"/>
  <c r="N4056" i="11"/>
  <c r="L4056" i="11"/>
  <c r="M4056" i="11" s="1"/>
  <c r="O4055" i="11"/>
  <c r="N4055" i="11"/>
  <c r="L4055" i="11"/>
  <c r="M4055" i="11" s="1"/>
  <c r="O4054" i="11"/>
  <c r="N4054" i="11"/>
  <c r="L4054" i="11"/>
  <c r="M4054" i="11" s="1"/>
  <c r="O4053" i="11"/>
  <c r="N4053" i="11"/>
  <c r="L4053" i="11"/>
  <c r="M4053" i="11" s="1"/>
  <c r="O4052" i="11"/>
  <c r="N4052" i="11"/>
  <c r="L4052" i="11"/>
  <c r="M4052" i="11" s="1"/>
  <c r="O4051" i="11"/>
  <c r="N4051" i="11"/>
  <c r="L4051" i="11"/>
  <c r="M4051" i="11" s="1"/>
  <c r="O4050" i="11"/>
  <c r="N4050" i="11"/>
  <c r="L4050" i="11"/>
  <c r="M4050" i="11" s="1"/>
  <c r="O4048" i="11"/>
  <c r="N4048" i="11"/>
  <c r="L4048" i="11"/>
  <c r="M4048" i="11" s="1"/>
  <c r="O4047" i="11"/>
  <c r="N4047" i="11"/>
  <c r="L4047" i="11"/>
  <c r="M4047" i="11" s="1"/>
  <c r="O4046" i="11"/>
  <c r="N4046" i="11"/>
  <c r="L4046" i="11"/>
  <c r="M4046" i="11" s="1"/>
  <c r="O4045" i="11"/>
  <c r="N4045" i="11"/>
  <c r="L4045" i="11"/>
  <c r="M4045" i="11" s="1"/>
  <c r="O4044" i="11"/>
  <c r="N4044" i="11"/>
  <c r="L4044" i="11"/>
  <c r="M4044" i="11" s="1"/>
  <c r="O4043" i="11"/>
  <c r="N4043" i="11"/>
  <c r="L4043" i="11"/>
  <c r="M4043" i="11" s="1"/>
  <c r="O4042" i="11"/>
  <c r="N4042" i="11"/>
  <c r="L4042" i="11"/>
  <c r="M4042" i="11" s="1"/>
  <c r="O4040" i="11"/>
  <c r="N4040" i="11"/>
  <c r="L4040" i="11"/>
  <c r="M4040" i="11" s="1"/>
  <c r="O4039" i="11"/>
  <c r="N4039" i="11"/>
  <c r="L4039" i="11"/>
  <c r="M4039" i="11" s="1"/>
  <c r="O4038" i="11"/>
  <c r="N4038" i="11"/>
  <c r="L4038" i="11"/>
  <c r="M4038" i="11" s="1"/>
  <c r="O4037" i="11"/>
  <c r="N4037" i="11"/>
  <c r="L4037" i="11"/>
  <c r="M4037" i="11" s="1"/>
  <c r="O4036" i="11"/>
  <c r="N4036" i="11"/>
  <c r="L4036" i="11"/>
  <c r="M4036" i="11" s="1"/>
  <c r="O4035" i="11"/>
  <c r="N4035" i="11"/>
  <c r="L4035" i="11"/>
  <c r="M4035" i="11" s="1"/>
  <c r="O4034" i="11"/>
  <c r="N4034" i="11"/>
  <c r="L4034" i="11"/>
  <c r="M4034" i="11" s="1"/>
  <c r="O4033" i="11"/>
  <c r="N4033" i="11"/>
  <c r="L4033" i="11"/>
  <c r="M4033" i="11" s="1"/>
  <c r="O4032" i="11"/>
  <c r="N4032" i="11"/>
  <c r="L4032" i="11"/>
  <c r="M4032" i="11" s="1"/>
  <c r="O4031" i="11"/>
  <c r="N4031" i="11"/>
  <c r="L4031" i="11"/>
  <c r="M4031" i="11" s="1"/>
  <c r="O4030" i="11"/>
  <c r="N4030" i="11"/>
  <c r="L4030" i="11"/>
  <c r="M4030" i="11" s="1"/>
  <c r="O4029" i="11"/>
  <c r="N4029" i="11"/>
  <c r="L4029" i="11"/>
  <c r="M4029" i="11" s="1"/>
  <c r="O4028" i="11"/>
  <c r="N4028" i="11"/>
  <c r="L4028" i="11"/>
  <c r="M4028" i="11" s="1"/>
  <c r="O4026" i="11"/>
  <c r="N4026" i="11"/>
  <c r="L4026" i="11"/>
  <c r="M4026" i="11" s="1"/>
  <c r="O4025" i="11"/>
  <c r="N4025" i="11"/>
  <c r="L4025" i="11"/>
  <c r="M4025" i="11" s="1"/>
  <c r="O4024" i="11"/>
  <c r="N4024" i="11"/>
  <c r="L4024" i="11"/>
  <c r="M4024" i="11" s="1"/>
  <c r="O4023" i="11"/>
  <c r="N4023" i="11"/>
  <c r="L4023" i="11"/>
  <c r="M4023" i="11" s="1"/>
  <c r="O4022" i="11"/>
  <c r="N4022" i="11"/>
  <c r="L4022" i="11"/>
  <c r="M4022" i="11" s="1"/>
  <c r="O4021" i="11"/>
  <c r="N4021" i="11"/>
  <c r="L4021" i="11"/>
  <c r="M4021" i="11" s="1"/>
  <c r="O4020" i="11"/>
  <c r="N4020" i="11"/>
  <c r="L4020" i="11"/>
  <c r="M4020" i="11" s="1"/>
  <c r="O4019" i="11"/>
  <c r="N4019" i="11"/>
  <c r="L4019" i="11"/>
  <c r="M4019" i="11" s="1"/>
  <c r="O4018" i="11"/>
  <c r="N4018" i="11"/>
  <c r="L4018" i="11"/>
  <c r="M4018" i="11" s="1"/>
  <c r="O4017" i="11"/>
  <c r="N4017" i="11"/>
  <c r="L4017" i="11"/>
  <c r="M4017" i="11" s="1"/>
  <c r="O4016" i="11"/>
  <c r="N4016" i="11"/>
  <c r="L4016" i="11"/>
  <c r="M4016" i="11" s="1"/>
  <c r="O4015" i="11"/>
  <c r="N4015" i="11"/>
  <c r="L4015" i="11"/>
  <c r="M4015" i="11" s="1"/>
  <c r="O4014" i="11"/>
  <c r="N4014" i="11"/>
  <c r="L4014" i="11"/>
  <c r="M4014" i="11" s="1"/>
  <c r="O4013" i="11"/>
  <c r="N4013" i="11"/>
  <c r="L4013" i="11"/>
  <c r="M4013" i="11" s="1"/>
  <c r="O4011" i="11"/>
  <c r="N4011" i="11"/>
  <c r="L4011" i="11"/>
  <c r="M4011" i="11" s="1"/>
  <c r="O4010" i="11"/>
  <c r="N4010" i="11"/>
  <c r="L4010" i="11"/>
  <c r="M4010" i="11" s="1"/>
  <c r="O4009" i="11"/>
  <c r="N4009" i="11"/>
  <c r="L4009" i="11"/>
  <c r="M4009" i="11" s="1"/>
  <c r="O4008" i="11"/>
  <c r="N4008" i="11"/>
  <c r="L4008" i="11"/>
  <c r="M4008" i="11" s="1"/>
  <c r="O4007" i="11"/>
  <c r="N4007" i="11"/>
  <c r="L4007" i="11"/>
  <c r="M4007" i="11" s="1"/>
  <c r="O4006" i="11"/>
  <c r="N4006" i="11"/>
  <c r="L4006" i="11"/>
  <c r="M4006" i="11" s="1"/>
  <c r="O4005" i="11"/>
  <c r="N4005" i="11"/>
  <c r="L4005" i="11"/>
  <c r="M4005" i="11" s="1"/>
  <c r="O4004" i="11"/>
  <c r="N4004" i="11"/>
  <c r="L4004" i="11"/>
  <c r="M4004" i="11" s="1"/>
  <c r="O4003" i="11"/>
  <c r="N4003" i="11"/>
  <c r="L4003" i="11"/>
  <c r="M4003" i="11" s="1"/>
  <c r="O4002" i="11"/>
  <c r="N4002" i="11"/>
  <c r="L4002" i="11"/>
  <c r="M4002" i="11" s="1"/>
  <c r="O4001" i="11"/>
  <c r="N4001" i="11"/>
  <c r="L4001" i="11"/>
  <c r="M4001" i="11" s="1"/>
  <c r="O3999" i="11"/>
  <c r="N3999" i="11"/>
  <c r="L3999" i="11"/>
  <c r="M3999" i="11" s="1"/>
  <c r="O3998" i="11"/>
  <c r="N3998" i="11"/>
  <c r="L3998" i="11"/>
  <c r="M3998" i="11" s="1"/>
  <c r="O3997" i="11"/>
  <c r="N3997" i="11"/>
  <c r="L3997" i="11"/>
  <c r="M3997" i="11" s="1"/>
  <c r="O3996" i="11"/>
  <c r="N3996" i="11"/>
  <c r="L3996" i="11"/>
  <c r="M3996" i="11" s="1"/>
  <c r="O3995" i="11"/>
  <c r="N3995" i="11"/>
  <c r="L3995" i="11"/>
  <c r="M3995" i="11" s="1"/>
  <c r="O3994" i="11"/>
  <c r="N3994" i="11"/>
  <c r="L3994" i="11"/>
  <c r="M3994" i="11" s="1"/>
  <c r="O3993" i="11"/>
  <c r="N3993" i="11"/>
  <c r="L3993" i="11"/>
  <c r="M3993" i="11" s="1"/>
  <c r="O3992" i="11"/>
  <c r="N3992" i="11"/>
  <c r="L3992" i="11"/>
  <c r="M3992" i="11" s="1"/>
  <c r="O3991" i="11"/>
  <c r="N3991" i="11"/>
  <c r="L3991" i="11"/>
  <c r="M3991" i="11" s="1"/>
  <c r="O3990" i="11"/>
  <c r="N3990" i="11"/>
  <c r="L3990" i="11"/>
  <c r="M3990" i="11" s="1"/>
  <c r="O3989" i="11"/>
  <c r="N3989" i="11"/>
  <c r="L3989" i="11"/>
  <c r="M3989" i="11" s="1"/>
  <c r="O3988" i="11"/>
  <c r="N3988" i="11"/>
  <c r="L3988" i="11"/>
  <c r="M3988" i="11" s="1"/>
  <c r="O3987" i="11"/>
  <c r="N3987" i="11"/>
  <c r="L3987" i="11"/>
  <c r="M3987" i="11" s="1"/>
  <c r="O3986" i="11"/>
  <c r="N3986" i="11"/>
  <c r="L3986" i="11"/>
  <c r="M3986" i="11" s="1"/>
  <c r="O3985" i="11"/>
  <c r="N3985" i="11"/>
  <c r="L3985" i="11"/>
  <c r="M3985" i="11" s="1"/>
  <c r="O3984" i="11"/>
  <c r="N3984" i="11"/>
  <c r="L3984" i="11"/>
  <c r="M3984" i="11" s="1"/>
  <c r="O3983" i="11"/>
  <c r="N3983" i="11"/>
  <c r="L3983" i="11"/>
  <c r="M3983" i="11" s="1"/>
  <c r="O3982" i="11"/>
  <c r="N3982" i="11"/>
  <c r="L3982" i="11"/>
  <c r="M3982" i="11" s="1"/>
  <c r="O3981" i="11"/>
  <c r="N3981" i="11"/>
  <c r="L3981" i="11"/>
  <c r="M3981" i="11" s="1"/>
  <c r="O3980" i="11"/>
  <c r="N3980" i="11"/>
  <c r="L3980" i="11"/>
  <c r="M3980" i="11" s="1"/>
  <c r="O3978" i="11"/>
  <c r="N3978" i="11"/>
  <c r="L3978" i="11"/>
  <c r="M3978" i="11" s="1"/>
  <c r="O3977" i="11"/>
  <c r="N3977" i="11"/>
  <c r="L3977" i="11"/>
  <c r="M3977" i="11" s="1"/>
  <c r="O3975" i="11"/>
  <c r="N3975" i="11"/>
  <c r="L3975" i="11"/>
  <c r="M3975" i="11" s="1"/>
  <c r="O3974" i="11"/>
  <c r="N3974" i="11"/>
  <c r="L3974" i="11"/>
  <c r="M3974" i="11" s="1"/>
  <c r="O3973" i="11"/>
  <c r="N3973" i="11"/>
  <c r="L3973" i="11"/>
  <c r="M3973" i="11" s="1"/>
  <c r="O3972" i="11"/>
  <c r="N3972" i="11"/>
  <c r="L3972" i="11"/>
  <c r="M3972" i="11" s="1"/>
  <c r="O3971" i="11"/>
  <c r="N3971" i="11"/>
  <c r="L3971" i="11"/>
  <c r="M3971" i="11" s="1"/>
  <c r="O3970" i="11"/>
  <c r="N3970" i="11"/>
  <c r="L3970" i="11"/>
  <c r="M3970" i="11" s="1"/>
  <c r="O3969" i="11"/>
  <c r="N3969" i="11"/>
  <c r="L3969" i="11"/>
  <c r="M3969" i="11" s="1"/>
  <c r="O3968" i="11"/>
  <c r="N3968" i="11"/>
  <c r="L3968" i="11"/>
  <c r="M3968" i="11" s="1"/>
  <c r="O3967" i="11"/>
  <c r="N3967" i="11"/>
  <c r="L3967" i="11"/>
  <c r="M3967" i="11" s="1"/>
  <c r="O3965" i="11"/>
  <c r="N3965" i="11"/>
  <c r="L3965" i="11"/>
  <c r="M3965" i="11" s="1"/>
  <c r="O3964" i="11"/>
  <c r="N3964" i="11"/>
  <c r="L3964" i="11"/>
  <c r="M3964" i="11" s="1"/>
  <c r="O3963" i="11"/>
  <c r="N3963" i="11"/>
  <c r="L3963" i="11"/>
  <c r="M3963" i="11" s="1"/>
  <c r="O3961" i="11"/>
  <c r="N3961" i="11"/>
  <c r="L3961" i="11"/>
  <c r="M3961" i="11" s="1"/>
  <c r="O3960" i="11"/>
  <c r="N3960" i="11"/>
  <c r="L3960" i="11"/>
  <c r="M3960" i="11" s="1"/>
  <c r="O3959" i="11"/>
  <c r="N3959" i="11"/>
  <c r="L3959" i="11"/>
  <c r="M3959" i="11" s="1"/>
  <c r="O3958" i="11"/>
  <c r="N3958" i="11"/>
  <c r="L3958" i="11"/>
  <c r="M3958" i="11" s="1"/>
  <c r="O3957" i="11"/>
  <c r="N3957" i="11"/>
  <c r="L3957" i="11"/>
  <c r="M3957" i="11" s="1"/>
  <c r="O3956" i="11"/>
  <c r="N3956" i="11"/>
  <c r="L3956" i="11"/>
  <c r="M3956" i="11" s="1"/>
  <c r="O3955" i="11"/>
  <c r="N3955" i="11"/>
  <c r="L3955" i="11"/>
  <c r="M3955" i="11" s="1"/>
  <c r="O3954" i="11"/>
  <c r="N3954" i="11"/>
  <c r="L3954" i="11"/>
  <c r="M3954" i="11" s="1"/>
  <c r="O3953" i="11"/>
  <c r="N3953" i="11"/>
  <c r="L3953" i="11"/>
  <c r="M3953" i="11" s="1"/>
  <c r="O3952" i="11"/>
  <c r="N3952" i="11"/>
  <c r="L3952" i="11"/>
  <c r="M3952" i="11" s="1"/>
  <c r="O3951" i="11"/>
  <c r="N3951" i="11"/>
  <c r="L3951" i="11"/>
  <c r="M3951" i="11" s="1"/>
  <c r="O3950" i="11"/>
  <c r="N3950" i="11"/>
  <c r="L3950" i="11"/>
  <c r="M3950" i="11" s="1"/>
  <c r="O3948" i="11"/>
  <c r="N3948" i="11"/>
  <c r="L3948" i="11"/>
  <c r="M3948" i="11" s="1"/>
  <c r="O3947" i="11"/>
  <c r="N3947" i="11"/>
  <c r="L3947" i="11"/>
  <c r="M3947" i="11" s="1"/>
  <c r="O3946" i="11"/>
  <c r="N3946" i="11"/>
  <c r="L3946" i="11"/>
  <c r="M3946" i="11" s="1"/>
  <c r="O3945" i="11"/>
  <c r="N3945" i="11"/>
  <c r="L3945" i="11"/>
  <c r="M3945" i="11" s="1"/>
  <c r="O3944" i="11"/>
  <c r="N3944" i="11"/>
  <c r="L3944" i="11"/>
  <c r="M3944" i="11" s="1"/>
  <c r="O3943" i="11"/>
  <c r="N3943" i="11"/>
  <c r="L3943" i="11"/>
  <c r="M3943" i="11" s="1"/>
  <c r="O3942" i="11"/>
  <c r="N3942" i="11"/>
  <c r="L3942" i="11"/>
  <c r="M3942" i="11" s="1"/>
  <c r="O3941" i="11"/>
  <c r="N3941" i="11"/>
  <c r="L3941" i="11"/>
  <c r="M3941" i="11" s="1"/>
  <c r="O3939" i="11"/>
  <c r="N3939" i="11"/>
  <c r="L3939" i="11"/>
  <c r="M3939" i="11" s="1"/>
  <c r="O3938" i="11"/>
  <c r="N3938" i="11"/>
  <c r="L3938" i="11"/>
  <c r="M3938" i="11" s="1"/>
  <c r="O3936" i="11"/>
  <c r="N3936" i="11"/>
  <c r="L3936" i="11"/>
  <c r="M3936" i="11" s="1"/>
  <c r="O3935" i="11"/>
  <c r="N3935" i="11"/>
  <c r="L3935" i="11"/>
  <c r="M3935" i="11" s="1"/>
  <c r="O3934" i="11"/>
  <c r="N3934" i="11"/>
  <c r="L3934" i="11"/>
  <c r="M3934" i="11" s="1"/>
  <c r="O3933" i="11"/>
  <c r="N3933" i="11"/>
  <c r="L3933" i="11"/>
  <c r="M3933" i="11" s="1"/>
  <c r="O3932" i="11"/>
  <c r="N3932" i="11"/>
  <c r="L3932" i="11"/>
  <c r="M3932" i="11" s="1"/>
  <c r="O3931" i="11"/>
  <c r="N3931" i="11"/>
  <c r="L3931" i="11"/>
  <c r="M3931" i="11" s="1"/>
  <c r="O3929" i="11"/>
  <c r="N3929" i="11"/>
  <c r="L3929" i="11"/>
  <c r="M3929" i="11" s="1"/>
  <c r="O3928" i="11"/>
  <c r="N3928" i="11"/>
  <c r="L3928" i="11"/>
  <c r="M3928" i="11" s="1"/>
  <c r="O3927" i="11"/>
  <c r="N3927" i="11"/>
  <c r="L3927" i="11"/>
  <c r="M3927" i="11" s="1"/>
  <c r="O3926" i="11"/>
  <c r="N3926" i="11"/>
  <c r="L3926" i="11"/>
  <c r="M3926" i="11" s="1"/>
  <c r="O3925" i="11"/>
  <c r="N3925" i="11"/>
  <c r="L3925" i="11"/>
  <c r="M3925" i="11" s="1"/>
  <c r="O3924" i="11"/>
  <c r="N3924" i="11"/>
  <c r="L3924" i="11"/>
  <c r="M3924" i="11" s="1"/>
  <c r="O3923" i="11"/>
  <c r="N3923" i="11"/>
  <c r="L3923" i="11"/>
  <c r="M3923" i="11" s="1"/>
  <c r="O3922" i="11"/>
  <c r="N3922" i="11"/>
  <c r="L3922" i="11"/>
  <c r="M3922" i="11" s="1"/>
  <c r="O3920" i="11"/>
  <c r="N3920" i="11"/>
  <c r="L3920" i="11"/>
  <c r="M3920" i="11" s="1"/>
  <c r="O3919" i="11"/>
  <c r="N3919" i="11"/>
  <c r="L3919" i="11"/>
  <c r="M3919" i="11" s="1"/>
  <c r="O3918" i="11"/>
  <c r="N3918" i="11"/>
  <c r="L3918" i="11"/>
  <c r="M3918" i="11" s="1"/>
  <c r="O3917" i="11"/>
  <c r="N3917" i="11"/>
  <c r="L3917" i="11"/>
  <c r="M3917" i="11" s="1"/>
  <c r="O3916" i="11"/>
  <c r="N3916" i="11"/>
  <c r="L3916" i="11"/>
  <c r="M3916" i="11" s="1"/>
  <c r="O3915" i="11"/>
  <c r="N3915" i="11"/>
  <c r="L3915" i="11"/>
  <c r="M3915" i="11" s="1"/>
  <c r="O3914" i="11"/>
  <c r="N3914" i="11"/>
  <c r="L3914" i="11"/>
  <c r="M3914" i="11" s="1"/>
  <c r="O3913" i="11"/>
  <c r="N3913" i="11"/>
  <c r="L3913" i="11"/>
  <c r="M3913" i="11" s="1"/>
  <c r="O3911" i="11"/>
  <c r="N3911" i="11"/>
  <c r="L3911" i="11"/>
  <c r="M3911" i="11" s="1"/>
  <c r="O3910" i="11"/>
  <c r="N3910" i="11"/>
  <c r="L3910" i="11"/>
  <c r="M3910" i="11" s="1"/>
  <c r="O3909" i="11"/>
  <c r="N3909" i="11"/>
  <c r="L3909" i="11"/>
  <c r="M3909" i="11" s="1"/>
  <c r="O3908" i="11"/>
  <c r="N3908" i="11"/>
  <c r="L3908" i="11"/>
  <c r="M3908" i="11" s="1"/>
  <c r="O3907" i="11"/>
  <c r="N3907" i="11"/>
  <c r="L3907" i="11"/>
  <c r="M3907" i="11" s="1"/>
  <c r="O3906" i="11"/>
  <c r="N3906" i="11"/>
  <c r="L3906" i="11"/>
  <c r="M3906" i="11" s="1"/>
  <c r="O3905" i="11"/>
  <c r="N3905" i="11"/>
  <c r="L3905" i="11"/>
  <c r="M3905" i="11" s="1"/>
  <c r="O3904" i="11"/>
  <c r="N3904" i="11"/>
  <c r="L3904" i="11"/>
  <c r="M3904" i="11" s="1"/>
  <c r="O3903" i="11"/>
  <c r="N3903" i="11"/>
  <c r="L3903" i="11"/>
  <c r="M3903" i="11" s="1"/>
  <c r="O3902" i="11"/>
  <c r="N3902" i="11"/>
  <c r="L3902" i="11"/>
  <c r="M3902" i="11" s="1"/>
  <c r="O3901" i="11"/>
  <c r="N3901" i="11"/>
  <c r="L3901" i="11"/>
  <c r="M3901" i="11" s="1"/>
  <c r="O3899" i="11"/>
  <c r="N3899" i="11"/>
  <c r="L3899" i="11"/>
  <c r="M3899" i="11" s="1"/>
  <c r="O3898" i="11"/>
  <c r="N3898" i="11"/>
  <c r="L3898" i="11"/>
  <c r="M3898" i="11" s="1"/>
  <c r="O3897" i="11"/>
  <c r="N3897" i="11"/>
  <c r="L3897" i="11"/>
  <c r="M3897" i="11" s="1"/>
  <c r="O3896" i="11"/>
  <c r="N3896" i="11"/>
  <c r="L3896" i="11"/>
  <c r="M3896" i="11" s="1"/>
  <c r="O3895" i="11"/>
  <c r="N3895" i="11"/>
  <c r="L3895" i="11"/>
  <c r="M3895" i="11" s="1"/>
  <c r="O3894" i="11"/>
  <c r="N3894" i="11"/>
  <c r="L3894" i="11"/>
  <c r="M3894" i="11" s="1"/>
  <c r="O3893" i="11"/>
  <c r="N3893" i="11"/>
  <c r="L3893" i="11"/>
  <c r="M3893" i="11" s="1"/>
  <c r="O3892" i="11"/>
  <c r="N3892" i="11"/>
  <c r="L3892" i="11"/>
  <c r="M3892" i="11" s="1"/>
  <c r="O3891" i="11"/>
  <c r="N3891" i="11"/>
  <c r="L3891" i="11"/>
  <c r="M3891" i="11" s="1"/>
  <c r="O3890" i="11"/>
  <c r="N3890" i="11"/>
  <c r="L3890" i="11"/>
  <c r="M3890" i="11" s="1"/>
  <c r="O3889" i="11"/>
  <c r="N3889" i="11"/>
  <c r="L3889" i="11"/>
  <c r="M3889" i="11" s="1"/>
  <c r="O3888" i="11"/>
  <c r="N3888" i="11"/>
  <c r="L3888" i="11"/>
  <c r="M3888" i="11" s="1"/>
  <c r="O3887" i="11"/>
  <c r="N3887" i="11"/>
  <c r="L3887" i="11"/>
  <c r="M3887" i="11" s="1"/>
  <c r="O3886" i="11"/>
  <c r="N3886" i="11"/>
  <c r="L3886" i="11"/>
  <c r="M3886" i="11" s="1"/>
  <c r="O3884" i="11"/>
  <c r="N3884" i="11"/>
  <c r="L3884" i="11"/>
  <c r="M3884" i="11" s="1"/>
  <c r="O3883" i="11"/>
  <c r="N3883" i="11"/>
  <c r="L3883" i="11"/>
  <c r="M3883" i="11" s="1"/>
  <c r="O3882" i="11"/>
  <c r="N3882" i="11"/>
  <c r="L3882" i="11"/>
  <c r="M3882" i="11" s="1"/>
  <c r="O3881" i="11"/>
  <c r="N3881" i="11"/>
  <c r="L3881" i="11"/>
  <c r="M3881" i="11" s="1"/>
  <c r="O3880" i="11"/>
  <c r="N3880" i="11"/>
  <c r="L3880" i="11"/>
  <c r="M3880" i="11" s="1"/>
  <c r="O3879" i="11"/>
  <c r="N3879" i="11"/>
  <c r="L3879" i="11"/>
  <c r="M3879" i="11" s="1"/>
  <c r="O3878" i="11"/>
  <c r="N3878" i="11"/>
  <c r="L3878" i="11"/>
  <c r="M3878" i="11" s="1"/>
  <c r="O3877" i="11"/>
  <c r="N3877" i="11"/>
  <c r="L3877" i="11"/>
  <c r="M3877" i="11" s="1"/>
  <c r="O3876" i="11"/>
  <c r="N3876" i="11"/>
  <c r="L3876" i="11"/>
  <c r="M3876" i="11" s="1"/>
  <c r="O3875" i="11"/>
  <c r="N3875" i="11"/>
  <c r="L3875" i="11"/>
  <c r="M3875" i="11" s="1"/>
  <c r="O3874" i="11"/>
  <c r="N3874" i="11"/>
  <c r="L3874" i="11"/>
  <c r="M3874" i="11" s="1"/>
  <c r="O3873" i="11"/>
  <c r="N3873" i="11"/>
  <c r="L3873" i="11"/>
  <c r="M3873" i="11" s="1"/>
  <c r="O3872" i="11"/>
  <c r="N3872" i="11"/>
  <c r="L3872" i="11"/>
  <c r="M3872" i="11" s="1"/>
  <c r="O3871" i="11"/>
  <c r="N3871" i="11"/>
  <c r="L3871" i="11"/>
  <c r="M3871" i="11" s="1"/>
  <c r="O3870" i="11"/>
  <c r="N3870" i="11"/>
  <c r="L3870" i="11"/>
  <c r="M3870" i="11" s="1"/>
  <c r="O3869" i="11"/>
  <c r="N3869" i="11"/>
  <c r="L3869" i="11"/>
  <c r="M3869" i="11" s="1"/>
  <c r="O3868" i="11"/>
  <c r="N3868" i="11"/>
  <c r="L3868" i="11"/>
  <c r="M3868" i="11" s="1"/>
  <c r="O3867" i="11"/>
  <c r="N3867" i="11"/>
  <c r="L3867" i="11"/>
  <c r="M3867" i="11" s="1"/>
  <c r="O3866" i="11"/>
  <c r="N3866" i="11"/>
  <c r="L3866" i="11"/>
  <c r="M3866" i="11" s="1"/>
  <c r="O3865" i="11"/>
  <c r="N3865" i="11"/>
  <c r="L3865" i="11"/>
  <c r="M3865" i="11" s="1"/>
  <c r="O3864" i="11"/>
  <c r="N3864" i="11"/>
  <c r="L3864" i="11"/>
  <c r="M3864" i="11" s="1"/>
  <c r="O3863" i="11"/>
  <c r="N3863" i="11"/>
  <c r="L3863" i="11"/>
  <c r="M3863" i="11" s="1"/>
  <c r="O3862" i="11"/>
  <c r="N3862" i="11"/>
  <c r="L3862" i="11"/>
  <c r="M3862" i="11" s="1"/>
  <c r="O3861" i="11"/>
  <c r="N3861" i="11"/>
  <c r="L3861" i="11"/>
  <c r="M3861" i="11" s="1"/>
  <c r="O3860" i="11"/>
  <c r="N3860" i="11"/>
  <c r="L3860" i="11"/>
  <c r="M3860" i="11" s="1"/>
  <c r="O3859" i="11"/>
  <c r="N3859" i="11"/>
  <c r="L3859" i="11"/>
  <c r="M3859" i="11" s="1"/>
  <c r="O3858" i="11"/>
  <c r="N3858" i="11"/>
  <c r="L3858" i="11"/>
  <c r="M3858" i="11" s="1"/>
  <c r="O3857" i="11"/>
  <c r="N3857" i="11"/>
  <c r="L3857" i="11"/>
  <c r="M3857" i="11" s="1"/>
  <c r="O3856" i="11"/>
  <c r="N3856" i="11"/>
  <c r="L3856" i="11"/>
  <c r="M3856" i="11" s="1"/>
  <c r="O3855" i="11"/>
  <c r="N3855" i="11"/>
  <c r="L3855" i="11"/>
  <c r="M3855" i="11" s="1"/>
  <c r="O3854" i="11"/>
  <c r="N3854" i="11"/>
  <c r="L3854" i="11"/>
  <c r="M3854" i="11" s="1"/>
  <c r="O3853" i="11"/>
  <c r="N3853" i="11"/>
  <c r="L3853" i="11"/>
  <c r="M3853" i="11" s="1"/>
  <c r="O3851" i="11"/>
  <c r="N3851" i="11"/>
  <c r="L3851" i="11"/>
  <c r="M3851" i="11" s="1"/>
  <c r="O3849" i="11"/>
  <c r="N3849" i="11"/>
  <c r="L3849" i="11"/>
  <c r="M3849" i="11" s="1"/>
  <c r="O3848" i="11"/>
  <c r="N3848" i="11"/>
  <c r="L3848" i="11"/>
  <c r="M3848" i="11" s="1"/>
  <c r="O3847" i="11"/>
  <c r="N3847" i="11"/>
  <c r="L3847" i="11"/>
  <c r="M3847" i="11" s="1"/>
  <c r="O3846" i="11"/>
  <c r="N3846" i="11"/>
  <c r="L3846" i="11"/>
  <c r="M3846" i="11" s="1"/>
  <c r="O3845" i="11"/>
  <c r="N3845" i="11"/>
  <c r="L3845" i="11"/>
  <c r="M3845" i="11" s="1"/>
  <c r="O3844" i="11"/>
  <c r="N3844" i="11"/>
  <c r="L3844" i="11"/>
  <c r="M3844" i="11" s="1"/>
  <c r="O3843" i="11"/>
  <c r="N3843" i="11"/>
  <c r="L3843" i="11"/>
  <c r="M3843" i="11" s="1"/>
  <c r="O3842" i="11"/>
  <c r="N3842" i="11"/>
  <c r="L3842" i="11"/>
  <c r="M3842" i="11" s="1"/>
  <c r="O3841" i="11"/>
  <c r="N3841" i="11"/>
  <c r="L3841" i="11"/>
  <c r="M3841" i="11" s="1"/>
  <c r="O3840" i="11"/>
  <c r="N3840" i="11"/>
  <c r="L3840" i="11"/>
  <c r="M3840" i="11" s="1"/>
  <c r="O3839" i="11"/>
  <c r="N3839" i="11"/>
  <c r="L3839" i="11"/>
  <c r="M3839" i="11" s="1"/>
  <c r="O3838" i="11"/>
  <c r="N3838" i="11"/>
  <c r="L3838" i="11"/>
  <c r="M3838" i="11" s="1"/>
  <c r="O3837" i="11"/>
  <c r="N3837" i="11"/>
  <c r="L3837" i="11"/>
  <c r="M3837" i="11" s="1"/>
  <c r="O3836" i="11"/>
  <c r="N3836" i="11"/>
  <c r="L3836" i="11"/>
  <c r="M3836" i="11" s="1"/>
  <c r="O3835" i="11"/>
  <c r="N3835" i="11"/>
  <c r="L3835" i="11"/>
  <c r="M3835" i="11" s="1"/>
  <c r="O3834" i="11"/>
  <c r="N3834" i="11"/>
  <c r="L3834" i="11"/>
  <c r="M3834" i="11" s="1"/>
  <c r="O3833" i="11"/>
  <c r="N3833" i="11"/>
  <c r="L3833" i="11"/>
  <c r="M3833" i="11" s="1"/>
  <c r="O3832" i="11"/>
  <c r="N3832" i="11"/>
  <c r="L3832" i="11"/>
  <c r="M3832" i="11" s="1"/>
  <c r="O3831" i="11"/>
  <c r="N3831" i="11"/>
  <c r="L3831" i="11"/>
  <c r="M3831" i="11" s="1"/>
  <c r="O3830" i="11"/>
  <c r="N3830" i="11"/>
  <c r="L3830" i="11"/>
  <c r="M3830" i="11" s="1"/>
  <c r="O3829" i="11"/>
  <c r="N3829" i="11"/>
  <c r="L3829" i="11"/>
  <c r="M3829" i="11" s="1"/>
  <c r="O3828" i="11"/>
  <c r="N3828" i="11"/>
  <c r="L3828" i="11"/>
  <c r="M3828" i="11" s="1"/>
  <c r="O3827" i="11"/>
  <c r="N3827" i="11"/>
  <c r="L3827" i="11"/>
  <c r="M3827" i="11" s="1"/>
  <c r="O3825" i="11"/>
  <c r="N3825" i="11"/>
  <c r="L3825" i="11"/>
  <c r="M3825" i="11" s="1"/>
  <c r="O3824" i="11"/>
  <c r="N3824" i="11"/>
  <c r="L3824" i="11"/>
  <c r="M3824" i="11" s="1"/>
  <c r="O3823" i="11"/>
  <c r="N3823" i="11"/>
  <c r="L3823" i="11"/>
  <c r="M3823" i="11" s="1"/>
  <c r="O3822" i="11"/>
  <c r="N3822" i="11"/>
  <c r="L3822" i="11"/>
  <c r="M3822" i="11" s="1"/>
  <c r="O3821" i="11"/>
  <c r="N3821" i="11"/>
  <c r="L3821" i="11"/>
  <c r="M3821" i="11" s="1"/>
  <c r="O3820" i="11"/>
  <c r="N3820" i="11"/>
  <c r="L3820" i="11"/>
  <c r="M3820" i="11" s="1"/>
  <c r="O3819" i="11"/>
  <c r="N3819" i="11"/>
  <c r="L3819" i="11"/>
  <c r="M3819" i="11" s="1"/>
  <c r="O3818" i="11"/>
  <c r="N3818" i="11"/>
  <c r="L3818" i="11"/>
  <c r="M3818" i="11" s="1"/>
  <c r="O3817" i="11"/>
  <c r="N3817" i="11"/>
  <c r="L3817" i="11"/>
  <c r="M3817" i="11" s="1"/>
  <c r="O3816" i="11"/>
  <c r="N3816" i="11"/>
  <c r="L3816" i="11"/>
  <c r="M3816" i="11" s="1"/>
  <c r="O3815" i="11"/>
  <c r="N3815" i="11"/>
  <c r="L3815" i="11"/>
  <c r="M3815" i="11" s="1"/>
  <c r="O3814" i="11"/>
  <c r="N3814" i="11"/>
  <c r="L3814" i="11"/>
  <c r="M3814" i="11" s="1"/>
  <c r="O3813" i="11"/>
  <c r="N3813" i="11"/>
  <c r="L3813" i="11"/>
  <c r="M3813" i="11" s="1"/>
  <c r="O3812" i="11"/>
  <c r="N3812" i="11"/>
  <c r="L3812" i="11"/>
  <c r="M3812" i="11" s="1"/>
  <c r="O3811" i="11"/>
  <c r="N3811" i="11"/>
  <c r="L3811" i="11"/>
  <c r="M3811" i="11" s="1"/>
  <c r="O3810" i="11"/>
  <c r="N3810" i="11"/>
  <c r="L3810" i="11"/>
  <c r="M3810" i="11" s="1"/>
  <c r="O3809" i="11"/>
  <c r="N3809" i="11"/>
  <c r="L3809" i="11"/>
  <c r="M3809" i="11" s="1"/>
  <c r="O3808" i="11"/>
  <c r="N3808" i="11"/>
  <c r="L3808" i="11"/>
  <c r="M3808" i="11" s="1"/>
  <c r="O3807" i="11"/>
  <c r="N3807" i="11"/>
  <c r="L3807" i="11"/>
  <c r="M3807" i="11" s="1"/>
  <c r="O3806" i="11"/>
  <c r="N3806" i="11"/>
  <c r="L3806" i="11"/>
  <c r="M3806" i="11" s="1"/>
  <c r="O3804" i="11"/>
  <c r="N3804" i="11"/>
  <c r="L3804" i="11"/>
  <c r="M3804" i="11" s="1"/>
  <c r="O3803" i="11"/>
  <c r="N3803" i="11"/>
  <c r="L3803" i="11"/>
  <c r="M3803" i="11" s="1"/>
  <c r="O3802" i="11"/>
  <c r="N3802" i="11"/>
  <c r="L3802" i="11"/>
  <c r="M3802" i="11" s="1"/>
  <c r="O3801" i="11"/>
  <c r="N3801" i="11"/>
  <c r="L3801" i="11"/>
  <c r="M3801" i="11" s="1"/>
  <c r="O3800" i="11"/>
  <c r="N3800" i="11"/>
  <c r="L3800" i="11"/>
  <c r="M3800" i="11" s="1"/>
  <c r="O3799" i="11"/>
  <c r="N3799" i="11"/>
  <c r="L3799" i="11"/>
  <c r="M3799" i="11" s="1"/>
  <c r="O3798" i="11"/>
  <c r="N3798" i="11"/>
  <c r="L3798" i="11"/>
  <c r="M3798" i="11" s="1"/>
  <c r="O3797" i="11"/>
  <c r="N3797" i="11"/>
  <c r="L3797" i="11"/>
  <c r="M3797" i="11" s="1"/>
  <c r="O3796" i="11"/>
  <c r="N3796" i="11"/>
  <c r="L3796" i="11"/>
  <c r="M3796" i="11" s="1"/>
  <c r="O3795" i="11"/>
  <c r="N3795" i="11"/>
  <c r="L3795" i="11"/>
  <c r="M3795" i="11" s="1"/>
  <c r="O3794" i="11"/>
  <c r="N3794" i="11"/>
  <c r="L3794" i="11"/>
  <c r="M3794" i="11" s="1"/>
  <c r="O3793" i="11"/>
  <c r="N3793" i="11"/>
  <c r="L3793" i="11"/>
  <c r="M3793" i="11" s="1"/>
  <c r="O3792" i="11"/>
  <c r="N3792" i="11"/>
  <c r="L3792" i="11"/>
  <c r="M3792" i="11" s="1"/>
  <c r="O3791" i="11"/>
  <c r="N3791" i="11"/>
  <c r="L3791" i="11"/>
  <c r="M3791" i="11" s="1"/>
  <c r="O3790" i="11"/>
  <c r="N3790" i="11"/>
  <c r="L3790" i="11"/>
  <c r="M3790" i="11" s="1"/>
  <c r="O3789" i="11"/>
  <c r="N3789" i="11"/>
  <c r="L3789" i="11"/>
  <c r="M3789" i="11" s="1"/>
  <c r="O3788" i="11"/>
  <c r="N3788" i="11"/>
  <c r="L3788" i="11"/>
  <c r="M3788" i="11" s="1"/>
  <c r="O3787" i="11"/>
  <c r="N3787" i="11"/>
  <c r="L3787" i="11"/>
  <c r="M3787" i="11" s="1"/>
  <c r="O3786" i="11"/>
  <c r="N3786" i="11"/>
  <c r="L3786" i="11"/>
  <c r="M3786" i="11" s="1"/>
  <c r="O3785" i="11"/>
  <c r="N3785" i="11"/>
  <c r="L3785" i="11"/>
  <c r="M3785" i="11" s="1"/>
  <c r="O3784" i="11"/>
  <c r="N3784" i="11"/>
  <c r="L3784" i="11"/>
  <c r="M3784" i="11" s="1"/>
  <c r="O3783" i="11"/>
  <c r="N3783" i="11"/>
  <c r="L3783" i="11"/>
  <c r="M3783" i="11" s="1"/>
  <c r="O3781" i="11"/>
  <c r="N3781" i="11"/>
  <c r="L3781" i="11"/>
  <c r="M3781" i="11" s="1"/>
  <c r="O3780" i="11"/>
  <c r="N3780" i="11"/>
  <c r="L3780" i="11"/>
  <c r="M3780" i="11" s="1"/>
  <c r="O3779" i="11"/>
  <c r="N3779" i="11"/>
  <c r="L3779" i="11"/>
  <c r="M3779" i="11" s="1"/>
  <c r="O3778" i="11"/>
  <c r="N3778" i="11"/>
  <c r="L3778" i="11"/>
  <c r="M3778" i="11" s="1"/>
  <c r="O3777" i="11"/>
  <c r="N3777" i="11"/>
  <c r="L3777" i="11"/>
  <c r="M3777" i="11" s="1"/>
  <c r="O3776" i="11"/>
  <c r="N3776" i="11"/>
  <c r="L3776" i="11"/>
  <c r="M3776" i="11" s="1"/>
  <c r="O3775" i="11"/>
  <c r="N3775" i="11"/>
  <c r="L3775" i="11"/>
  <c r="M3775" i="11" s="1"/>
  <c r="O3774" i="11"/>
  <c r="N3774" i="11"/>
  <c r="L3774" i="11"/>
  <c r="M3774" i="11" s="1"/>
  <c r="O3773" i="11"/>
  <c r="N3773" i="11"/>
  <c r="L3773" i="11"/>
  <c r="M3773" i="11" s="1"/>
  <c r="O3772" i="11"/>
  <c r="N3772" i="11"/>
  <c r="L3772" i="11"/>
  <c r="M3772" i="11" s="1"/>
  <c r="O3771" i="11"/>
  <c r="N3771" i="11"/>
  <c r="L3771" i="11"/>
  <c r="M3771" i="11" s="1"/>
  <c r="O3770" i="11"/>
  <c r="N3770" i="11"/>
  <c r="L3770" i="11"/>
  <c r="M3770" i="11" s="1"/>
  <c r="O3769" i="11"/>
  <c r="N3769" i="11"/>
  <c r="L3769" i="11"/>
  <c r="M3769" i="11" s="1"/>
  <c r="O3768" i="11"/>
  <c r="N3768" i="11"/>
  <c r="L3768" i="11"/>
  <c r="M3768" i="11" s="1"/>
  <c r="O3767" i="11"/>
  <c r="N3767" i="11"/>
  <c r="L3767" i="11"/>
  <c r="M3767" i="11" s="1"/>
  <c r="O3766" i="11"/>
  <c r="N3766" i="11"/>
  <c r="L3766" i="11"/>
  <c r="M3766" i="11" s="1"/>
  <c r="O3765" i="11"/>
  <c r="N3765" i="11"/>
  <c r="L3765" i="11"/>
  <c r="M3765" i="11" s="1"/>
  <c r="O3764" i="11"/>
  <c r="N3764" i="11"/>
  <c r="L3764" i="11"/>
  <c r="M3764" i="11" s="1"/>
  <c r="O3763" i="11"/>
  <c r="N3763" i="11"/>
  <c r="L3763" i="11"/>
  <c r="M3763" i="11" s="1"/>
  <c r="O3762" i="11"/>
  <c r="N3762" i="11"/>
  <c r="L3762" i="11"/>
  <c r="M3762" i="11" s="1"/>
  <c r="O3761" i="11"/>
  <c r="N3761" i="11"/>
  <c r="L3761" i="11"/>
  <c r="M3761" i="11" s="1"/>
  <c r="O3760" i="11"/>
  <c r="N3760" i="11"/>
  <c r="L3760" i="11"/>
  <c r="M3760" i="11" s="1"/>
  <c r="O3759" i="11"/>
  <c r="N3759" i="11"/>
  <c r="L3759" i="11"/>
  <c r="M3759" i="11" s="1"/>
  <c r="O3758" i="11"/>
  <c r="N3758" i="11"/>
  <c r="L3758" i="11"/>
  <c r="M3758" i="11" s="1"/>
  <c r="O3757" i="11"/>
  <c r="N3757" i="11"/>
  <c r="L3757" i="11"/>
  <c r="M3757" i="11" s="1"/>
  <c r="O3756" i="11"/>
  <c r="N3756" i="11"/>
  <c r="L3756" i="11"/>
  <c r="M3756" i="11" s="1"/>
  <c r="O3755" i="11"/>
  <c r="N3755" i="11"/>
  <c r="L3755" i="11"/>
  <c r="M3755" i="11" s="1"/>
  <c r="O3754" i="11"/>
  <c r="N3754" i="11"/>
  <c r="L3754" i="11"/>
  <c r="M3754" i="11" s="1"/>
  <c r="O3753" i="11"/>
  <c r="N3753" i="11"/>
  <c r="L3753" i="11"/>
  <c r="M3753" i="11" s="1"/>
  <c r="O3752" i="11"/>
  <c r="N3752" i="11"/>
  <c r="L3752" i="11"/>
  <c r="M3752" i="11" s="1"/>
  <c r="O3751" i="11"/>
  <c r="N3751" i="11"/>
  <c r="L3751" i="11"/>
  <c r="M3751" i="11" s="1"/>
  <c r="O3750" i="11"/>
  <c r="N3750" i="11"/>
  <c r="L3750" i="11"/>
  <c r="M3750" i="11" s="1"/>
  <c r="O3749" i="11"/>
  <c r="N3749" i="11"/>
  <c r="L3749" i="11"/>
  <c r="M3749" i="11" s="1"/>
  <c r="O3748" i="11"/>
  <c r="N3748" i="11"/>
  <c r="L3748" i="11"/>
  <c r="M3748" i="11" s="1"/>
  <c r="O3747" i="11"/>
  <c r="N3747" i="11"/>
  <c r="L3747" i="11"/>
  <c r="M3747" i="11" s="1"/>
  <c r="O3746" i="11"/>
  <c r="N3746" i="11"/>
  <c r="L3746" i="11"/>
  <c r="M3746" i="11" s="1"/>
  <c r="O3745" i="11"/>
  <c r="N3745" i="11"/>
  <c r="L3745" i="11"/>
  <c r="M3745" i="11" s="1"/>
  <c r="O3744" i="11"/>
  <c r="N3744" i="11"/>
  <c r="L3744" i="11"/>
  <c r="M3744" i="11" s="1"/>
  <c r="O3743" i="11"/>
  <c r="N3743" i="11"/>
  <c r="L3743" i="11"/>
  <c r="M3743" i="11" s="1"/>
  <c r="O3742" i="11"/>
  <c r="N3742" i="11"/>
  <c r="L3742" i="11"/>
  <c r="M3742" i="11" s="1"/>
  <c r="O3741" i="11"/>
  <c r="N3741" i="11"/>
  <c r="L3741" i="11"/>
  <c r="M3741" i="11" s="1"/>
  <c r="O3740" i="11"/>
  <c r="N3740" i="11"/>
  <c r="L3740" i="11"/>
  <c r="M3740" i="11" s="1"/>
  <c r="O3739" i="11"/>
  <c r="N3739" i="11"/>
  <c r="L3739" i="11"/>
  <c r="M3739" i="11" s="1"/>
  <c r="O3738" i="11"/>
  <c r="N3738" i="11"/>
  <c r="L3738" i="11"/>
  <c r="M3738" i="11" s="1"/>
  <c r="O3737" i="11"/>
  <c r="N3737" i="11"/>
  <c r="L3737" i="11"/>
  <c r="M3737" i="11" s="1"/>
  <c r="O3736" i="11"/>
  <c r="N3736" i="11"/>
  <c r="L3736" i="11"/>
  <c r="M3736" i="11" s="1"/>
  <c r="O3735" i="11"/>
  <c r="N3735" i="11"/>
  <c r="L3735" i="11"/>
  <c r="M3735" i="11" s="1"/>
  <c r="O3734" i="11"/>
  <c r="N3734" i="11"/>
  <c r="L3734" i="11"/>
  <c r="M3734" i="11" s="1"/>
  <c r="O3733" i="11"/>
  <c r="N3733" i="11"/>
  <c r="L3733" i="11"/>
  <c r="M3733" i="11" s="1"/>
  <c r="O3732" i="11"/>
  <c r="N3732" i="11"/>
  <c r="L3732" i="11"/>
  <c r="M3732" i="11" s="1"/>
  <c r="O3731" i="11"/>
  <c r="N3731" i="11"/>
  <c r="L3731" i="11"/>
  <c r="M3731" i="11" s="1"/>
  <c r="O3730" i="11"/>
  <c r="N3730" i="11"/>
  <c r="L3730" i="11"/>
  <c r="M3730" i="11" s="1"/>
  <c r="O3729" i="11"/>
  <c r="N3729" i="11"/>
  <c r="L3729" i="11"/>
  <c r="M3729" i="11" s="1"/>
  <c r="O3728" i="11"/>
  <c r="N3728" i="11"/>
  <c r="L3728" i="11"/>
  <c r="M3728" i="11" s="1"/>
  <c r="O3727" i="11"/>
  <c r="N3727" i="11"/>
  <c r="L3727" i="11"/>
  <c r="M3727" i="11" s="1"/>
  <c r="O3726" i="11"/>
  <c r="N3726" i="11"/>
  <c r="L3726" i="11"/>
  <c r="M3726" i="11" s="1"/>
  <c r="O3725" i="11"/>
  <c r="N3725" i="11"/>
  <c r="L3725" i="11"/>
  <c r="M3725" i="11" s="1"/>
  <c r="O3724" i="11"/>
  <c r="N3724" i="11"/>
  <c r="L3724" i="11"/>
  <c r="M3724" i="11" s="1"/>
  <c r="O3723" i="11"/>
  <c r="N3723" i="11"/>
  <c r="L3723" i="11"/>
  <c r="M3723" i="11" s="1"/>
  <c r="O3722" i="11"/>
  <c r="N3722" i="11"/>
  <c r="L3722" i="11"/>
  <c r="M3722" i="11" s="1"/>
  <c r="O3721" i="11"/>
  <c r="N3721" i="11"/>
  <c r="L3721" i="11"/>
  <c r="M3721" i="11" s="1"/>
  <c r="O3720" i="11"/>
  <c r="N3720" i="11"/>
  <c r="L3720" i="11"/>
  <c r="M3720" i="11" s="1"/>
  <c r="O3719" i="11"/>
  <c r="N3719" i="11"/>
  <c r="L3719" i="11"/>
  <c r="M3719" i="11" s="1"/>
  <c r="O3718" i="11"/>
  <c r="N3718" i="11"/>
  <c r="L3718" i="11"/>
  <c r="M3718" i="11" s="1"/>
  <c r="O3717" i="11"/>
  <c r="N3717" i="11"/>
  <c r="L3717" i="11"/>
  <c r="M3717" i="11" s="1"/>
  <c r="O3716" i="11"/>
  <c r="N3716" i="11"/>
  <c r="L3716" i="11"/>
  <c r="M3716" i="11" s="1"/>
  <c r="O3715" i="11"/>
  <c r="N3715" i="11"/>
  <c r="L3715" i="11"/>
  <c r="M3715" i="11" s="1"/>
  <c r="O3714" i="11"/>
  <c r="N3714" i="11"/>
  <c r="L3714" i="11"/>
  <c r="M3714" i="11" s="1"/>
  <c r="O3713" i="11"/>
  <c r="N3713" i="11"/>
  <c r="L3713" i="11"/>
  <c r="M3713" i="11" s="1"/>
  <c r="O3712" i="11"/>
  <c r="N3712" i="11"/>
  <c r="L3712" i="11"/>
  <c r="M3712" i="11" s="1"/>
  <c r="O3711" i="11"/>
  <c r="N3711" i="11"/>
  <c r="L3711" i="11"/>
  <c r="M3711" i="11" s="1"/>
  <c r="O3710" i="11"/>
  <c r="N3710" i="11"/>
  <c r="L3710" i="11"/>
  <c r="M3710" i="11" s="1"/>
  <c r="O3709" i="11"/>
  <c r="N3709" i="11"/>
  <c r="L3709" i="11"/>
  <c r="M3709" i="11" s="1"/>
  <c r="O3708" i="11"/>
  <c r="N3708" i="11"/>
  <c r="L3708" i="11"/>
  <c r="M3708" i="11" s="1"/>
  <c r="O3707" i="11"/>
  <c r="N3707" i="11"/>
  <c r="L3707" i="11"/>
  <c r="M3707" i="11" s="1"/>
  <c r="O3706" i="11"/>
  <c r="N3706" i="11"/>
  <c r="L3706" i="11"/>
  <c r="M3706" i="11" s="1"/>
  <c r="O3705" i="11"/>
  <c r="N3705" i="11"/>
  <c r="L3705" i="11"/>
  <c r="M3705" i="11" s="1"/>
  <c r="O3704" i="11"/>
  <c r="N3704" i="11"/>
  <c r="L3704" i="11"/>
  <c r="M3704" i="11" s="1"/>
  <c r="O3703" i="11"/>
  <c r="N3703" i="11"/>
  <c r="L3703" i="11"/>
  <c r="M3703" i="11" s="1"/>
  <c r="O3702" i="11"/>
  <c r="N3702" i="11"/>
  <c r="L3702" i="11"/>
  <c r="M3702" i="11" s="1"/>
  <c r="O3701" i="11"/>
  <c r="N3701" i="11"/>
  <c r="L3701" i="11"/>
  <c r="M3701" i="11" s="1"/>
  <c r="O3700" i="11"/>
  <c r="N3700" i="11"/>
  <c r="L3700" i="11"/>
  <c r="M3700" i="11" s="1"/>
  <c r="O3699" i="11"/>
  <c r="N3699" i="11"/>
  <c r="L3699" i="11"/>
  <c r="M3699" i="11" s="1"/>
  <c r="O3698" i="11"/>
  <c r="N3698" i="11"/>
  <c r="L3698" i="11"/>
  <c r="M3698" i="11" s="1"/>
  <c r="O3697" i="11"/>
  <c r="N3697" i="11"/>
  <c r="L3697" i="11"/>
  <c r="M3697" i="11" s="1"/>
  <c r="O3696" i="11"/>
  <c r="N3696" i="11"/>
  <c r="L3696" i="11"/>
  <c r="M3696" i="11" s="1"/>
  <c r="O3695" i="11"/>
  <c r="N3695" i="11"/>
  <c r="L3695" i="11"/>
  <c r="M3695" i="11" s="1"/>
  <c r="O3694" i="11"/>
  <c r="N3694" i="11"/>
  <c r="L3694" i="11"/>
  <c r="M3694" i="11" s="1"/>
  <c r="O3693" i="11"/>
  <c r="N3693" i="11"/>
  <c r="L3693" i="11"/>
  <c r="M3693" i="11" s="1"/>
  <c r="O3692" i="11"/>
  <c r="N3692" i="11"/>
  <c r="L3692" i="11"/>
  <c r="M3692" i="11" s="1"/>
  <c r="O3691" i="11"/>
  <c r="N3691" i="11"/>
  <c r="L3691" i="11"/>
  <c r="M3691" i="11" s="1"/>
  <c r="O3690" i="11"/>
  <c r="N3690" i="11"/>
  <c r="L3690" i="11"/>
  <c r="M3690" i="11" s="1"/>
  <c r="O3689" i="11"/>
  <c r="N3689" i="11"/>
  <c r="L3689" i="11"/>
  <c r="M3689" i="11" s="1"/>
  <c r="O3688" i="11"/>
  <c r="N3688" i="11"/>
  <c r="L3688" i="11"/>
  <c r="M3688" i="11" s="1"/>
  <c r="O3687" i="11"/>
  <c r="N3687" i="11"/>
  <c r="L3687" i="11"/>
  <c r="M3687" i="11" s="1"/>
  <c r="O3686" i="11"/>
  <c r="N3686" i="11"/>
  <c r="L3686" i="11"/>
  <c r="M3686" i="11" s="1"/>
  <c r="O3685" i="11"/>
  <c r="N3685" i="11"/>
  <c r="L3685" i="11"/>
  <c r="M3685" i="11" s="1"/>
  <c r="O3684" i="11"/>
  <c r="N3684" i="11"/>
  <c r="L3684" i="11"/>
  <c r="M3684" i="11" s="1"/>
  <c r="O3683" i="11"/>
  <c r="N3683" i="11"/>
  <c r="L3683" i="11"/>
  <c r="M3683" i="11" s="1"/>
  <c r="O3682" i="11"/>
  <c r="N3682" i="11"/>
  <c r="L3682" i="11"/>
  <c r="M3682" i="11" s="1"/>
  <c r="O3681" i="11"/>
  <c r="N3681" i="11"/>
  <c r="L3681" i="11"/>
  <c r="M3681" i="11" s="1"/>
  <c r="O3680" i="11"/>
  <c r="N3680" i="11"/>
  <c r="L3680" i="11"/>
  <c r="M3680" i="11" s="1"/>
  <c r="O3679" i="11"/>
  <c r="N3679" i="11"/>
  <c r="L3679" i="11"/>
  <c r="M3679" i="11" s="1"/>
  <c r="O3678" i="11"/>
  <c r="N3678" i="11"/>
  <c r="L3678" i="11"/>
  <c r="M3678" i="11" s="1"/>
  <c r="O3677" i="11"/>
  <c r="N3677" i="11"/>
  <c r="L3677" i="11"/>
  <c r="M3677" i="11" s="1"/>
  <c r="O3676" i="11"/>
  <c r="N3676" i="11"/>
  <c r="L3676" i="11"/>
  <c r="M3676" i="11" s="1"/>
  <c r="O3675" i="11"/>
  <c r="N3675" i="11"/>
  <c r="L3675" i="11"/>
  <c r="M3675" i="11" s="1"/>
  <c r="O3674" i="11"/>
  <c r="N3674" i="11"/>
  <c r="L3674" i="11"/>
  <c r="M3674" i="11" s="1"/>
  <c r="O3673" i="11"/>
  <c r="N3673" i="11"/>
  <c r="L3673" i="11"/>
  <c r="M3673" i="11" s="1"/>
  <c r="O3672" i="11"/>
  <c r="N3672" i="11"/>
  <c r="L3672" i="11"/>
  <c r="M3672" i="11" s="1"/>
  <c r="O3671" i="11"/>
  <c r="N3671" i="11"/>
  <c r="L3671" i="11"/>
  <c r="M3671" i="11" s="1"/>
  <c r="O3670" i="11"/>
  <c r="N3670" i="11"/>
  <c r="L3670" i="11"/>
  <c r="M3670" i="11" s="1"/>
  <c r="O3669" i="11"/>
  <c r="N3669" i="11"/>
  <c r="L3669" i="11"/>
  <c r="M3669" i="11" s="1"/>
  <c r="O3668" i="11"/>
  <c r="N3668" i="11"/>
  <c r="L3668" i="11"/>
  <c r="M3668" i="11" s="1"/>
  <c r="O3667" i="11"/>
  <c r="N3667" i="11"/>
  <c r="L3667" i="11"/>
  <c r="M3667" i="11" s="1"/>
  <c r="O3666" i="11"/>
  <c r="N3666" i="11"/>
  <c r="L3666" i="11"/>
  <c r="M3666" i="11" s="1"/>
  <c r="O3665" i="11"/>
  <c r="N3665" i="11"/>
  <c r="L3665" i="11"/>
  <c r="M3665" i="11" s="1"/>
  <c r="O3664" i="11"/>
  <c r="N3664" i="11"/>
  <c r="L3664" i="11"/>
  <c r="M3664" i="11" s="1"/>
  <c r="O3663" i="11"/>
  <c r="N3663" i="11"/>
  <c r="L3663" i="11"/>
  <c r="M3663" i="11" s="1"/>
  <c r="O3662" i="11"/>
  <c r="N3662" i="11"/>
  <c r="L3662" i="11"/>
  <c r="M3662" i="11" s="1"/>
  <c r="O3661" i="11"/>
  <c r="N3661" i="11"/>
  <c r="L3661" i="11"/>
  <c r="M3661" i="11" s="1"/>
  <c r="O3660" i="11"/>
  <c r="N3660" i="11"/>
  <c r="L3660" i="11"/>
  <c r="M3660" i="11" s="1"/>
  <c r="O3659" i="11"/>
  <c r="N3659" i="11"/>
  <c r="L3659" i="11"/>
  <c r="M3659" i="11" s="1"/>
  <c r="O3658" i="11"/>
  <c r="N3658" i="11"/>
  <c r="L3658" i="11"/>
  <c r="M3658" i="11" s="1"/>
  <c r="O3657" i="11"/>
  <c r="N3657" i="11"/>
  <c r="L3657" i="11"/>
  <c r="M3657" i="11" s="1"/>
  <c r="O3656" i="11"/>
  <c r="N3656" i="11"/>
  <c r="L3656" i="11"/>
  <c r="M3656" i="11" s="1"/>
  <c r="O3654" i="11"/>
  <c r="N3654" i="11"/>
  <c r="L3654" i="11"/>
  <c r="M3654" i="11" s="1"/>
  <c r="O3653" i="11"/>
  <c r="N3653" i="11"/>
  <c r="L3653" i="11"/>
  <c r="M3653" i="11" s="1"/>
  <c r="O3652" i="11"/>
  <c r="N3652" i="11"/>
  <c r="L3652" i="11"/>
  <c r="M3652" i="11" s="1"/>
  <c r="O3651" i="11"/>
  <c r="N3651" i="11"/>
  <c r="L3651" i="11"/>
  <c r="M3651" i="11" s="1"/>
  <c r="O3650" i="11"/>
  <c r="N3650" i="11"/>
  <c r="L3650" i="11"/>
  <c r="M3650" i="11" s="1"/>
  <c r="O3649" i="11"/>
  <c r="N3649" i="11"/>
  <c r="L3649" i="11"/>
  <c r="M3649" i="11" s="1"/>
  <c r="O3648" i="11"/>
  <c r="N3648" i="11"/>
  <c r="L3648" i="11"/>
  <c r="M3648" i="11" s="1"/>
  <c r="O3647" i="11"/>
  <c r="N3647" i="11"/>
  <c r="L3647" i="11"/>
  <c r="M3647" i="11" s="1"/>
  <c r="O3646" i="11"/>
  <c r="N3646" i="11"/>
  <c r="L3646" i="11"/>
  <c r="M3646" i="11" s="1"/>
  <c r="O3645" i="11"/>
  <c r="N3645" i="11"/>
  <c r="L3645" i="11"/>
  <c r="M3645" i="11" s="1"/>
  <c r="O3644" i="11"/>
  <c r="N3644" i="11"/>
  <c r="L3644" i="11"/>
  <c r="M3644" i="11" s="1"/>
  <c r="O3643" i="11"/>
  <c r="N3643" i="11"/>
  <c r="L3643" i="11"/>
  <c r="M3643" i="11" s="1"/>
  <c r="O3642" i="11"/>
  <c r="N3642" i="11"/>
  <c r="L3642" i="11"/>
  <c r="M3642" i="11" s="1"/>
  <c r="O3641" i="11"/>
  <c r="N3641" i="11"/>
  <c r="L3641" i="11"/>
  <c r="M3641" i="11" s="1"/>
  <c r="O3640" i="11"/>
  <c r="N3640" i="11"/>
  <c r="L3640" i="11"/>
  <c r="M3640" i="11" s="1"/>
  <c r="O3639" i="11"/>
  <c r="N3639" i="11"/>
  <c r="L3639" i="11"/>
  <c r="M3639" i="11" s="1"/>
  <c r="O3637" i="11"/>
  <c r="N3637" i="11"/>
  <c r="L3637" i="11"/>
  <c r="M3637" i="11" s="1"/>
  <c r="O3636" i="11"/>
  <c r="N3636" i="11"/>
  <c r="L3636" i="11"/>
  <c r="M3636" i="11" s="1"/>
  <c r="O3630" i="11"/>
  <c r="N3630" i="11"/>
  <c r="L3630" i="11"/>
  <c r="M3630" i="11" s="1"/>
  <c r="O3629" i="11"/>
  <c r="N3629" i="11"/>
  <c r="L3629" i="11"/>
  <c r="M3629" i="11" s="1"/>
  <c r="O3625" i="11"/>
  <c r="N3625" i="11"/>
  <c r="L3625" i="11"/>
  <c r="M3625" i="11" s="1"/>
  <c r="O3624" i="11"/>
  <c r="N3624" i="11"/>
  <c r="L3624" i="11"/>
  <c r="M3624" i="11" s="1"/>
  <c r="O3623" i="11"/>
  <c r="N3623" i="11"/>
  <c r="L3623" i="11"/>
  <c r="M3623" i="11" s="1"/>
  <c r="O3620" i="11"/>
  <c r="N3620" i="11"/>
  <c r="L3620" i="11"/>
  <c r="M3620" i="11" s="1"/>
  <c r="N3619" i="11"/>
  <c r="L3619" i="11"/>
  <c r="O3617" i="11"/>
  <c r="N3617" i="11"/>
  <c r="L3617" i="11"/>
  <c r="M3617" i="11" s="1"/>
  <c r="O3616" i="11"/>
  <c r="N3616" i="11"/>
  <c r="L3616" i="11"/>
  <c r="M3616" i="11" s="1"/>
  <c r="N3615" i="11"/>
  <c r="O3614" i="11"/>
  <c r="N3614" i="11"/>
  <c r="L3614" i="11"/>
  <c r="M3614" i="11" s="1"/>
  <c r="O3613" i="11"/>
  <c r="N3613" i="11"/>
  <c r="L3613" i="11"/>
  <c r="M3613" i="11" s="1"/>
  <c r="O3612" i="11"/>
  <c r="N3612" i="11"/>
  <c r="L3612" i="11"/>
  <c r="M3612" i="11" s="1"/>
  <c r="O3610" i="11"/>
  <c r="N3610" i="11"/>
  <c r="L3610" i="11"/>
  <c r="M3610" i="11" s="1"/>
  <c r="O3609" i="11"/>
  <c r="N3609" i="11"/>
  <c r="L3609" i="11"/>
  <c r="M3609" i="11" s="1"/>
  <c r="O3608" i="11"/>
  <c r="N3608" i="11"/>
  <c r="L3608" i="11"/>
  <c r="M3608" i="11" s="1"/>
  <c r="O3607" i="11"/>
  <c r="N3607" i="11"/>
  <c r="L3607" i="11"/>
  <c r="M3607" i="11" s="1"/>
  <c r="O3606" i="11"/>
  <c r="N3606" i="11"/>
  <c r="L3606" i="11"/>
  <c r="M3606" i="11" s="1"/>
  <c r="O3605" i="11"/>
  <c r="N3605" i="11"/>
  <c r="L3605" i="11"/>
  <c r="M3605" i="11" s="1"/>
  <c r="O3604" i="11"/>
  <c r="N3604" i="11"/>
  <c r="L3604" i="11"/>
  <c r="M3604" i="11" s="1"/>
  <c r="O3603" i="11"/>
  <c r="N3603" i="11"/>
  <c r="L3603" i="11"/>
  <c r="M3603" i="11" s="1"/>
  <c r="O3602" i="11"/>
  <c r="N3602" i="11"/>
  <c r="L3602" i="11"/>
  <c r="M3602" i="11" s="1"/>
  <c r="O3601" i="11"/>
  <c r="N3601" i="11"/>
  <c r="L3601" i="11"/>
  <c r="M3601" i="11" s="1"/>
  <c r="O3600" i="11"/>
  <c r="N3600" i="11"/>
  <c r="L3600" i="11"/>
  <c r="M3600" i="11" s="1"/>
  <c r="O3599" i="11"/>
  <c r="N3599" i="11"/>
  <c r="L3599" i="11"/>
  <c r="M3599" i="11" s="1"/>
  <c r="O3598" i="11"/>
  <c r="N3598" i="11"/>
  <c r="L3598" i="11"/>
  <c r="M3598" i="11" s="1"/>
  <c r="O3597" i="11"/>
  <c r="N3597" i="11"/>
  <c r="L3597" i="11"/>
  <c r="M3597" i="11" s="1"/>
  <c r="O3596" i="11"/>
  <c r="N3596" i="11"/>
  <c r="L3596" i="11"/>
  <c r="M3596" i="11" s="1"/>
  <c r="O3595" i="11"/>
  <c r="N3595" i="11"/>
  <c r="L3595" i="11"/>
  <c r="M3595" i="11" s="1"/>
  <c r="O3594" i="11"/>
  <c r="N3594" i="11"/>
  <c r="L3594" i="11"/>
  <c r="M3594" i="11" s="1"/>
  <c r="O3593" i="11"/>
  <c r="N3593" i="11"/>
  <c r="L3593" i="11"/>
  <c r="M3593" i="11" s="1"/>
  <c r="O3592" i="11"/>
  <c r="N3592" i="11"/>
  <c r="L3592" i="11"/>
  <c r="M3592" i="11" s="1"/>
  <c r="O3591" i="11"/>
  <c r="N3591" i="11"/>
  <c r="L3591" i="11"/>
  <c r="M3591" i="11" s="1"/>
  <c r="O3590" i="11"/>
  <c r="N3590" i="11"/>
  <c r="L3590" i="11"/>
  <c r="M3590" i="11" s="1"/>
  <c r="O3589" i="11"/>
  <c r="N3589" i="11"/>
  <c r="L3589" i="11"/>
  <c r="M3589" i="11" s="1"/>
  <c r="O3588" i="11"/>
  <c r="N3588" i="11"/>
  <c r="L3588" i="11"/>
  <c r="M3588" i="11" s="1"/>
  <c r="O3587" i="11"/>
  <c r="N3587" i="11"/>
  <c r="L3587" i="11"/>
  <c r="M3587" i="11" s="1"/>
  <c r="O3586" i="11"/>
  <c r="N3586" i="11"/>
  <c r="L3586" i="11"/>
  <c r="M3586" i="11" s="1"/>
  <c r="O3585" i="11"/>
  <c r="N3585" i="11"/>
  <c r="L3585" i="11"/>
  <c r="M3585" i="11" s="1"/>
  <c r="O3584" i="11"/>
  <c r="N3584" i="11"/>
  <c r="L3584" i="11"/>
  <c r="M3584" i="11" s="1"/>
  <c r="O3583" i="11"/>
  <c r="N3583" i="11"/>
  <c r="L3583" i="11"/>
  <c r="M3583" i="11" s="1"/>
  <c r="O3582" i="11"/>
  <c r="N3582" i="11"/>
  <c r="L3582" i="11"/>
  <c r="M3582" i="11" s="1"/>
  <c r="O3581" i="11"/>
  <c r="N3581" i="11"/>
  <c r="L3581" i="11"/>
  <c r="M3581" i="11" s="1"/>
  <c r="O3580" i="11"/>
  <c r="N3580" i="11"/>
  <c r="L3580" i="11"/>
  <c r="M3580" i="11" s="1"/>
  <c r="O3579" i="11"/>
  <c r="N3579" i="11"/>
  <c r="L3579" i="11"/>
  <c r="M3579" i="11" s="1"/>
  <c r="O3578" i="11"/>
  <c r="N3578" i="11"/>
  <c r="L3578" i="11"/>
  <c r="M3578" i="11" s="1"/>
  <c r="O3577" i="11"/>
  <c r="N3577" i="11"/>
  <c r="L3577" i="11"/>
  <c r="M3577" i="11" s="1"/>
  <c r="O3576" i="11"/>
  <c r="N3576" i="11"/>
  <c r="L3576" i="11"/>
  <c r="M3576" i="11" s="1"/>
  <c r="O3575" i="11"/>
  <c r="N3575" i="11"/>
  <c r="L3575" i="11"/>
  <c r="M3575" i="11" s="1"/>
  <c r="O3574" i="11"/>
  <c r="N3574" i="11"/>
  <c r="L3574" i="11"/>
  <c r="M3574" i="11" s="1"/>
  <c r="O3573" i="11"/>
  <c r="N3573" i="11"/>
  <c r="L3573" i="11"/>
  <c r="M3573" i="11" s="1"/>
  <c r="O3572" i="11"/>
  <c r="N3572" i="11"/>
  <c r="L3572" i="11"/>
  <c r="M3572" i="11" s="1"/>
  <c r="O3571" i="11"/>
  <c r="N3571" i="11"/>
  <c r="L3571" i="11"/>
  <c r="M3571" i="11" s="1"/>
  <c r="O3570" i="11"/>
  <c r="N3570" i="11"/>
  <c r="L3570" i="11"/>
  <c r="M3570" i="11" s="1"/>
  <c r="O3569" i="11"/>
  <c r="N3569" i="11"/>
  <c r="L3569" i="11"/>
  <c r="M3569" i="11" s="1"/>
  <c r="O3568" i="11"/>
  <c r="N3568" i="11"/>
  <c r="L3568" i="11"/>
  <c r="M3568" i="11" s="1"/>
  <c r="O3567" i="11"/>
  <c r="N3567" i="11"/>
  <c r="L3567" i="11"/>
  <c r="M3567" i="11" s="1"/>
  <c r="O3566" i="11"/>
  <c r="N3566" i="11"/>
  <c r="L3566" i="11"/>
  <c r="M3566" i="11" s="1"/>
  <c r="O3565" i="11"/>
  <c r="N3565" i="11"/>
  <c r="L3565" i="11"/>
  <c r="M3565" i="11" s="1"/>
  <c r="O3564" i="11"/>
  <c r="N3564" i="11"/>
  <c r="L3564" i="11"/>
  <c r="M3564" i="11" s="1"/>
  <c r="O3563" i="11"/>
  <c r="N3563" i="11"/>
  <c r="L3563" i="11"/>
  <c r="M3563" i="11" s="1"/>
  <c r="O3562" i="11"/>
  <c r="N3562" i="11"/>
  <c r="L3562" i="11"/>
  <c r="M3562" i="11" s="1"/>
  <c r="O3561" i="11"/>
  <c r="N3561" i="11"/>
  <c r="L3561" i="11"/>
  <c r="M3561" i="11" s="1"/>
  <c r="O3560" i="11"/>
  <c r="N3560" i="11"/>
  <c r="L3560" i="11"/>
  <c r="M3560" i="11" s="1"/>
  <c r="O3559" i="11"/>
  <c r="N3559" i="11"/>
  <c r="L3559" i="11"/>
  <c r="M3559" i="11" s="1"/>
  <c r="O3558" i="11"/>
  <c r="N3558" i="11"/>
  <c r="L3558" i="11"/>
  <c r="M3558" i="11" s="1"/>
  <c r="O3557" i="11"/>
  <c r="N3557" i="11"/>
  <c r="L3557" i="11"/>
  <c r="M3557" i="11" s="1"/>
  <c r="O3556" i="11"/>
  <c r="N3556" i="11"/>
  <c r="L3556" i="11"/>
  <c r="M3556" i="11" s="1"/>
  <c r="O3555" i="11"/>
  <c r="N3555" i="11"/>
  <c r="L3555" i="11"/>
  <c r="M3555" i="11" s="1"/>
  <c r="O3554" i="11"/>
  <c r="N3554" i="11"/>
  <c r="L3554" i="11"/>
  <c r="M3554" i="11" s="1"/>
  <c r="O3553" i="11"/>
  <c r="N3553" i="11"/>
  <c r="L3553" i="11"/>
  <c r="M3553" i="11" s="1"/>
  <c r="O3546" i="11"/>
  <c r="N3546" i="11"/>
  <c r="L3546" i="11"/>
  <c r="M3546" i="11" s="1"/>
  <c r="O3545" i="11"/>
  <c r="N3545" i="11"/>
  <c r="L3545" i="11"/>
  <c r="M3545" i="11" s="1"/>
  <c r="O3544" i="11"/>
  <c r="N3544" i="11"/>
  <c r="L3544" i="11"/>
  <c r="M3544" i="11" s="1"/>
  <c r="O3543" i="11"/>
  <c r="N3543" i="11"/>
  <c r="L3543" i="11"/>
  <c r="M3543" i="11" s="1"/>
  <c r="O3542" i="11"/>
  <c r="N3542" i="11"/>
  <c r="L3542" i="11"/>
  <c r="M3542" i="11" s="1"/>
  <c r="O3541" i="11"/>
  <c r="N3541" i="11"/>
  <c r="L3541" i="11"/>
  <c r="M3541" i="11" s="1"/>
  <c r="O3540" i="11"/>
  <c r="N3540" i="11"/>
  <c r="L3540" i="11"/>
  <c r="M3540" i="11" s="1"/>
  <c r="O3539" i="11"/>
  <c r="N3539" i="11"/>
  <c r="L3539" i="11"/>
  <c r="M3539" i="11" s="1"/>
  <c r="O3538" i="11"/>
  <c r="N3538" i="11"/>
  <c r="L3538" i="11"/>
  <c r="M3538" i="11" s="1"/>
  <c r="O3537" i="11"/>
  <c r="N3537" i="11"/>
  <c r="L3537" i="11"/>
  <c r="M3537" i="11" s="1"/>
  <c r="O3536" i="11"/>
  <c r="N3536" i="11"/>
  <c r="L3536" i="11"/>
  <c r="M3536" i="11" s="1"/>
  <c r="O3535" i="11"/>
  <c r="N3535" i="11"/>
  <c r="L3535" i="11"/>
  <c r="M3535" i="11" s="1"/>
  <c r="O3534" i="11"/>
  <c r="N3534" i="11"/>
  <c r="L3534" i="11"/>
  <c r="M3534" i="11" s="1"/>
  <c r="O3533" i="11"/>
  <c r="N3533" i="11"/>
  <c r="L3533" i="11"/>
  <c r="M3533" i="11" s="1"/>
  <c r="O3532" i="11"/>
  <c r="N3532" i="11"/>
  <c r="L3532" i="11"/>
  <c r="M3532" i="11" s="1"/>
  <c r="O3531" i="11"/>
  <c r="N3531" i="11"/>
  <c r="L3531" i="11"/>
  <c r="M3531" i="11" s="1"/>
  <c r="O3530" i="11"/>
  <c r="N3530" i="11"/>
  <c r="L3530" i="11"/>
  <c r="M3530" i="11" s="1"/>
  <c r="O3529" i="11"/>
  <c r="N3529" i="11"/>
  <c r="L3529" i="11"/>
  <c r="M3529" i="11" s="1"/>
  <c r="O3528" i="11"/>
  <c r="N3528" i="11"/>
  <c r="L3528" i="11"/>
  <c r="M3528" i="11" s="1"/>
  <c r="O3527" i="11"/>
  <c r="N3527" i="11"/>
  <c r="L3527" i="11"/>
  <c r="M3527" i="11" s="1"/>
  <c r="O3526" i="11"/>
  <c r="N3526" i="11"/>
  <c r="L3526" i="11"/>
  <c r="M3526" i="11" s="1"/>
  <c r="O3525" i="11"/>
  <c r="N3525" i="11"/>
  <c r="L3525" i="11"/>
  <c r="M3525" i="11" s="1"/>
  <c r="O3524" i="11"/>
  <c r="N3524" i="11"/>
  <c r="L3524" i="11"/>
  <c r="M3524" i="11" s="1"/>
  <c r="O3523" i="11"/>
  <c r="N3523" i="11"/>
  <c r="L3523" i="11"/>
  <c r="M3523" i="11" s="1"/>
  <c r="O3522" i="11"/>
  <c r="N3522" i="11"/>
  <c r="L3522" i="11"/>
  <c r="M3522" i="11" s="1"/>
  <c r="O3521" i="11"/>
  <c r="N3521" i="11"/>
  <c r="L3521" i="11"/>
  <c r="M3521" i="11" s="1"/>
  <c r="O3520" i="11"/>
  <c r="N3520" i="11"/>
  <c r="L3520" i="11"/>
  <c r="M3520" i="11" s="1"/>
  <c r="O3519" i="11"/>
  <c r="N3519" i="11"/>
  <c r="L3519" i="11"/>
  <c r="M3519" i="11" s="1"/>
  <c r="O3518" i="11"/>
  <c r="N3518" i="11"/>
  <c r="L3518" i="11"/>
  <c r="M3518" i="11" s="1"/>
  <c r="O3517" i="11"/>
  <c r="N3517" i="11"/>
  <c r="L3517" i="11"/>
  <c r="M3517" i="11" s="1"/>
  <c r="O3516" i="11"/>
  <c r="N3516" i="11"/>
  <c r="L3516" i="11"/>
  <c r="M3516" i="11" s="1"/>
  <c r="O3515" i="11"/>
  <c r="N3515" i="11"/>
  <c r="L3515" i="11"/>
  <c r="M3515" i="11" s="1"/>
  <c r="O3514" i="11"/>
  <c r="N3514" i="11"/>
  <c r="L3514" i="11"/>
  <c r="M3514" i="11" s="1"/>
  <c r="O3512" i="11"/>
  <c r="N3512" i="11"/>
  <c r="L3512" i="11"/>
  <c r="M3512" i="11" s="1"/>
  <c r="O3511" i="11"/>
  <c r="N3511" i="11"/>
  <c r="L3511" i="11"/>
  <c r="M3511" i="11" s="1"/>
  <c r="O3510" i="11"/>
  <c r="N3510" i="11"/>
  <c r="L3510" i="11"/>
  <c r="M3510" i="11" s="1"/>
  <c r="O3509" i="11"/>
  <c r="N3509" i="11"/>
  <c r="L3509" i="11"/>
  <c r="M3509" i="11" s="1"/>
  <c r="O3508" i="11"/>
  <c r="N3508" i="11"/>
  <c r="L3508" i="11"/>
  <c r="M3508" i="11" s="1"/>
  <c r="O3507" i="11"/>
  <c r="N3507" i="11"/>
  <c r="L3507" i="11"/>
  <c r="M3507" i="11" s="1"/>
  <c r="O3506" i="11"/>
  <c r="N3506" i="11"/>
  <c r="L3506" i="11"/>
  <c r="M3506" i="11" s="1"/>
  <c r="O3505" i="11"/>
  <c r="N3505" i="11"/>
  <c r="L3505" i="11"/>
  <c r="M3505" i="11" s="1"/>
  <c r="O3504" i="11"/>
  <c r="N3504" i="11"/>
  <c r="L3504" i="11"/>
  <c r="M3504" i="11" s="1"/>
  <c r="O3503" i="11"/>
  <c r="N3503" i="11"/>
  <c r="L3503" i="11"/>
  <c r="M3503" i="11" s="1"/>
  <c r="O3502" i="11"/>
  <c r="N3502" i="11"/>
  <c r="L3502" i="11"/>
  <c r="M3502" i="11" s="1"/>
  <c r="O3501" i="11"/>
  <c r="N3501" i="11"/>
  <c r="L3501" i="11"/>
  <c r="M3501" i="11" s="1"/>
  <c r="O3500" i="11"/>
  <c r="N3500" i="11"/>
  <c r="L3500" i="11"/>
  <c r="M3500" i="11" s="1"/>
  <c r="O3499" i="11"/>
  <c r="N3499" i="11"/>
  <c r="L3499" i="11"/>
  <c r="M3499" i="11" s="1"/>
  <c r="O3498" i="11"/>
  <c r="N3498" i="11"/>
  <c r="L3498" i="11"/>
  <c r="M3498" i="11" s="1"/>
  <c r="O3497" i="11"/>
  <c r="N3497" i="11"/>
  <c r="L3497" i="11"/>
  <c r="M3497" i="11" s="1"/>
  <c r="O3496" i="11"/>
  <c r="N3496" i="11"/>
  <c r="L3496" i="11"/>
  <c r="M3496" i="11" s="1"/>
  <c r="O3495" i="11"/>
  <c r="N3495" i="11"/>
  <c r="L3495" i="11"/>
  <c r="M3495" i="11" s="1"/>
  <c r="O3494" i="11"/>
  <c r="N3494" i="11"/>
  <c r="L3494" i="11"/>
  <c r="M3494" i="11" s="1"/>
  <c r="O3493" i="11"/>
  <c r="N3493" i="11"/>
  <c r="L3493" i="11"/>
  <c r="M3493" i="11" s="1"/>
  <c r="O3492" i="11"/>
  <c r="N3492" i="11"/>
  <c r="L3492" i="11"/>
  <c r="M3492" i="11" s="1"/>
  <c r="O3491" i="11"/>
  <c r="N3491" i="11"/>
  <c r="L3491" i="11"/>
  <c r="M3491" i="11" s="1"/>
  <c r="O3490" i="11"/>
  <c r="N3490" i="11"/>
  <c r="L3490" i="11"/>
  <c r="M3490" i="11" s="1"/>
  <c r="O3489" i="11"/>
  <c r="N3489" i="11"/>
  <c r="L3489" i="11"/>
  <c r="M3489" i="11" s="1"/>
  <c r="O3488" i="11"/>
  <c r="N3488" i="11"/>
  <c r="L3488" i="11"/>
  <c r="M3488" i="11" s="1"/>
  <c r="O3487" i="11"/>
  <c r="N3487" i="11"/>
  <c r="L3487" i="11"/>
  <c r="M3487" i="11" s="1"/>
  <c r="O3486" i="11"/>
  <c r="N3486" i="11"/>
  <c r="L3486" i="11"/>
  <c r="M3486" i="11" s="1"/>
  <c r="O3485" i="11"/>
  <c r="N3485" i="11"/>
  <c r="L3485" i="11"/>
  <c r="M3485" i="11" s="1"/>
  <c r="O3484" i="11"/>
  <c r="N3484" i="11"/>
  <c r="L3484" i="11"/>
  <c r="M3484" i="11" s="1"/>
  <c r="O3483" i="11"/>
  <c r="N3483" i="11"/>
  <c r="L3483" i="11"/>
  <c r="M3483" i="11" s="1"/>
  <c r="O3482" i="11"/>
  <c r="N3482" i="11"/>
  <c r="L3482" i="11"/>
  <c r="M3482" i="11" s="1"/>
  <c r="O3481" i="11"/>
  <c r="N3481" i="11"/>
  <c r="L3481" i="11"/>
  <c r="M3481" i="11" s="1"/>
  <c r="O3480" i="11"/>
  <c r="N3480" i="11"/>
  <c r="L3480" i="11"/>
  <c r="M3480" i="11" s="1"/>
  <c r="O3479" i="11"/>
  <c r="N3479" i="11"/>
  <c r="L3479" i="11"/>
  <c r="M3479" i="11" s="1"/>
  <c r="O3477" i="11"/>
  <c r="N3477" i="11"/>
  <c r="L3477" i="11"/>
  <c r="M3477" i="11" s="1"/>
  <c r="O3476" i="11"/>
  <c r="N3476" i="11"/>
  <c r="L3476" i="11"/>
  <c r="M3476" i="11" s="1"/>
  <c r="O3475" i="11"/>
  <c r="N3475" i="11"/>
  <c r="L3475" i="11"/>
  <c r="M3475" i="11" s="1"/>
  <c r="O3474" i="11"/>
  <c r="N3474" i="11"/>
  <c r="L3474" i="11"/>
  <c r="M3474" i="11" s="1"/>
  <c r="O3473" i="11"/>
  <c r="N3473" i="11"/>
  <c r="L3473" i="11"/>
  <c r="M3473" i="11" s="1"/>
  <c r="O3472" i="11"/>
  <c r="N3472" i="11"/>
  <c r="L3472" i="11"/>
  <c r="M3472" i="11" s="1"/>
  <c r="O3471" i="11"/>
  <c r="N3471" i="11"/>
  <c r="L3471" i="11"/>
  <c r="M3471" i="11" s="1"/>
  <c r="O3470" i="11"/>
  <c r="N3470" i="11"/>
  <c r="L3470" i="11"/>
  <c r="M3470" i="11" s="1"/>
  <c r="O3469" i="11"/>
  <c r="N3469" i="11"/>
  <c r="L3469" i="11"/>
  <c r="M3469" i="11" s="1"/>
  <c r="O3468" i="11"/>
  <c r="N3468" i="11"/>
  <c r="L3468" i="11"/>
  <c r="M3468" i="11" s="1"/>
  <c r="O3467" i="11"/>
  <c r="N3467" i="11"/>
  <c r="L3467" i="11"/>
  <c r="M3467" i="11" s="1"/>
  <c r="O3466" i="11"/>
  <c r="N3466" i="11"/>
  <c r="L3466" i="11"/>
  <c r="M3466" i="11" s="1"/>
  <c r="O3465" i="11"/>
  <c r="N3465" i="11"/>
  <c r="L3465" i="11"/>
  <c r="M3465" i="11" s="1"/>
  <c r="O3464" i="11"/>
  <c r="N3464" i="11"/>
  <c r="L3464" i="11"/>
  <c r="M3464" i="11" s="1"/>
  <c r="O3463" i="11"/>
  <c r="N3463" i="11"/>
  <c r="L3463" i="11"/>
  <c r="M3463" i="11" s="1"/>
  <c r="O3462" i="11"/>
  <c r="N3462" i="11"/>
  <c r="L3462" i="11"/>
  <c r="M3462" i="11" s="1"/>
  <c r="O3460" i="11"/>
  <c r="N3460" i="11"/>
  <c r="L3460" i="11"/>
  <c r="M3460" i="11" s="1"/>
  <c r="O3459" i="11"/>
  <c r="N3459" i="11"/>
  <c r="L3459" i="11"/>
  <c r="M3459" i="11" s="1"/>
  <c r="O3458" i="11"/>
  <c r="N3458" i="11"/>
  <c r="L3458" i="11"/>
  <c r="M3458" i="11" s="1"/>
  <c r="O3457" i="11"/>
  <c r="N3457" i="11"/>
  <c r="L3457" i="11"/>
  <c r="M3457" i="11" s="1"/>
  <c r="O3456" i="11"/>
  <c r="N3456" i="11"/>
  <c r="L3456" i="11"/>
  <c r="M3456" i="11" s="1"/>
  <c r="O3455" i="11"/>
  <c r="N3455" i="11"/>
  <c r="L3455" i="11"/>
  <c r="M3455" i="11" s="1"/>
  <c r="O3454" i="11"/>
  <c r="N3454" i="11"/>
  <c r="L3454" i="11"/>
  <c r="M3454" i="11" s="1"/>
  <c r="O3453" i="11"/>
  <c r="N3453" i="11"/>
  <c r="L3453" i="11"/>
  <c r="M3453" i="11" s="1"/>
  <c r="O3452" i="11"/>
  <c r="N3452" i="11"/>
  <c r="L3452" i="11"/>
  <c r="M3452" i="11" s="1"/>
  <c r="O3451" i="11"/>
  <c r="N3451" i="11"/>
  <c r="L3451" i="11"/>
  <c r="M3451" i="11" s="1"/>
  <c r="O3450" i="11"/>
  <c r="N3450" i="11"/>
  <c r="L3450" i="11"/>
  <c r="M3450" i="11" s="1"/>
  <c r="O3449" i="11"/>
  <c r="N3449" i="11"/>
  <c r="L3449" i="11"/>
  <c r="M3449" i="11" s="1"/>
  <c r="O3448" i="11"/>
  <c r="N3448" i="11"/>
  <c r="L3448" i="11"/>
  <c r="M3448" i="11" s="1"/>
  <c r="O3447" i="11"/>
  <c r="N3447" i="11"/>
  <c r="L3447" i="11"/>
  <c r="M3447" i="11" s="1"/>
  <c r="O3446" i="11"/>
  <c r="N3446" i="11"/>
  <c r="L3446" i="11"/>
  <c r="M3446" i="11" s="1"/>
  <c r="O3445" i="11"/>
  <c r="N3445" i="11"/>
  <c r="L3445" i="11"/>
  <c r="M3445" i="11" s="1"/>
  <c r="O3444" i="11"/>
  <c r="N3444" i="11"/>
  <c r="L3444" i="11"/>
  <c r="M3444" i="11" s="1"/>
  <c r="O3443" i="11"/>
  <c r="N3443" i="11"/>
  <c r="L3443" i="11"/>
  <c r="M3443" i="11" s="1"/>
  <c r="O3442" i="11"/>
  <c r="N3442" i="11"/>
  <c r="L3442" i="11"/>
  <c r="M3442" i="11" s="1"/>
  <c r="O3441" i="11"/>
  <c r="N3441" i="11"/>
  <c r="L3441" i="11"/>
  <c r="M3441" i="11" s="1"/>
  <c r="O3440" i="11"/>
  <c r="N3440" i="11"/>
  <c r="L3440" i="11"/>
  <c r="M3440" i="11" s="1"/>
  <c r="O3439" i="11"/>
  <c r="N3439" i="11"/>
  <c r="L3439" i="11"/>
  <c r="M3439" i="11" s="1"/>
  <c r="O3438" i="11"/>
  <c r="N3438" i="11"/>
  <c r="L3438" i="11"/>
  <c r="M3438" i="11" s="1"/>
  <c r="O3437" i="11"/>
  <c r="N3437" i="11"/>
  <c r="L3437" i="11"/>
  <c r="M3437" i="11" s="1"/>
  <c r="O3436" i="11"/>
  <c r="N3436" i="11"/>
  <c r="L3436" i="11"/>
  <c r="M3436" i="11" s="1"/>
  <c r="O3435" i="11"/>
  <c r="N3435" i="11"/>
  <c r="L3435" i="11"/>
  <c r="M3435" i="11" s="1"/>
  <c r="O3434" i="11"/>
  <c r="N3434" i="11"/>
  <c r="L3434" i="11"/>
  <c r="M3434" i="11" s="1"/>
  <c r="O3433" i="11"/>
  <c r="N3433" i="11"/>
  <c r="L3433" i="11"/>
  <c r="M3433" i="11" s="1"/>
  <c r="O3432" i="11"/>
  <c r="N3432" i="11"/>
  <c r="L3432" i="11"/>
  <c r="M3432" i="11" s="1"/>
  <c r="O3431" i="11"/>
  <c r="N3431" i="11"/>
  <c r="L3431" i="11"/>
  <c r="M3431" i="11" s="1"/>
  <c r="O3430" i="11"/>
  <c r="N3430" i="11"/>
  <c r="L3430" i="11"/>
  <c r="M3430" i="11" s="1"/>
  <c r="O3429" i="11"/>
  <c r="N3429" i="11"/>
  <c r="L3429" i="11"/>
  <c r="M3429" i="11" s="1"/>
  <c r="O3428" i="11"/>
  <c r="N3428" i="11"/>
  <c r="L3428" i="11"/>
  <c r="M3428" i="11" s="1"/>
  <c r="O3427" i="11"/>
  <c r="N3427" i="11"/>
  <c r="L3427" i="11"/>
  <c r="M3427" i="11" s="1"/>
  <c r="O3426" i="11"/>
  <c r="N3426" i="11"/>
  <c r="L3426" i="11"/>
  <c r="M3426" i="11" s="1"/>
  <c r="O3425" i="11"/>
  <c r="N3425" i="11"/>
  <c r="L3425" i="11"/>
  <c r="M3425" i="11" s="1"/>
  <c r="O3424" i="11"/>
  <c r="N3424" i="11"/>
  <c r="L3424" i="11"/>
  <c r="M3424" i="11" s="1"/>
  <c r="O3423" i="11"/>
  <c r="N3423" i="11"/>
  <c r="L3423" i="11"/>
  <c r="M3423" i="11" s="1"/>
  <c r="O3422" i="11"/>
  <c r="N3422" i="11"/>
  <c r="L3422" i="11"/>
  <c r="M3422" i="11" s="1"/>
  <c r="O3421" i="11"/>
  <c r="N3421" i="11"/>
  <c r="L3421" i="11"/>
  <c r="M3421" i="11" s="1"/>
  <c r="O3419" i="11"/>
  <c r="N3419" i="11"/>
  <c r="L3419" i="11"/>
  <c r="M3419" i="11" s="1"/>
  <c r="O3418" i="11"/>
  <c r="N3418" i="11"/>
  <c r="L3418" i="11"/>
  <c r="M3418" i="11" s="1"/>
  <c r="O3417" i="11"/>
  <c r="N3417" i="11"/>
  <c r="L3417" i="11"/>
  <c r="M3417" i="11" s="1"/>
  <c r="O3416" i="11"/>
  <c r="N3416" i="11"/>
  <c r="L3416" i="11"/>
  <c r="M3416" i="11" s="1"/>
  <c r="O3415" i="11"/>
  <c r="N3415" i="11"/>
  <c r="L3415" i="11"/>
  <c r="M3415" i="11" s="1"/>
  <c r="O3414" i="11"/>
  <c r="N3414" i="11"/>
  <c r="L3414" i="11"/>
  <c r="M3414" i="11" s="1"/>
  <c r="O3413" i="11"/>
  <c r="N3413" i="11"/>
  <c r="L3413" i="11"/>
  <c r="M3413" i="11" s="1"/>
  <c r="O3412" i="11"/>
  <c r="N3412" i="11"/>
  <c r="L3412" i="11"/>
  <c r="M3412" i="11" s="1"/>
  <c r="O3411" i="11"/>
  <c r="N3411" i="11"/>
  <c r="L3411" i="11"/>
  <c r="M3411" i="11" s="1"/>
  <c r="O3410" i="11"/>
  <c r="N3410" i="11"/>
  <c r="L3410" i="11"/>
  <c r="M3410" i="11" s="1"/>
  <c r="O3409" i="11"/>
  <c r="N3409" i="11"/>
  <c r="L3409" i="11"/>
  <c r="M3409" i="11" s="1"/>
  <c r="O3408" i="11"/>
  <c r="N3408" i="11"/>
  <c r="L3408" i="11"/>
  <c r="M3408" i="11" s="1"/>
  <c r="O3407" i="11"/>
  <c r="N3407" i="11"/>
  <c r="L3407" i="11"/>
  <c r="M3407" i="11" s="1"/>
  <c r="O3406" i="11"/>
  <c r="N3406" i="11"/>
  <c r="L3406" i="11"/>
  <c r="M3406" i="11" s="1"/>
  <c r="O3405" i="11"/>
  <c r="N3405" i="11"/>
  <c r="L3405" i="11"/>
  <c r="M3405" i="11" s="1"/>
  <c r="O3404" i="11"/>
  <c r="N3404" i="11"/>
  <c r="L3404" i="11"/>
  <c r="M3404" i="11" s="1"/>
  <c r="O3403" i="11"/>
  <c r="N3403" i="11"/>
  <c r="L3403" i="11"/>
  <c r="M3403" i="11" s="1"/>
  <c r="O3402" i="11"/>
  <c r="N3402" i="11"/>
  <c r="L3402" i="11"/>
  <c r="M3402" i="11" s="1"/>
  <c r="O3401" i="11"/>
  <c r="N3401" i="11"/>
  <c r="L3401" i="11"/>
  <c r="M3401" i="11" s="1"/>
  <c r="O3400" i="11"/>
  <c r="N3400" i="11"/>
  <c r="L3400" i="11"/>
  <c r="M3400" i="11" s="1"/>
  <c r="O3399" i="11"/>
  <c r="N3399" i="11"/>
  <c r="L3399" i="11"/>
  <c r="M3399" i="11" s="1"/>
  <c r="O3398" i="11"/>
  <c r="N3398" i="11"/>
  <c r="L3398" i="11"/>
  <c r="M3398" i="11" s="1"/>
  <c r="O3397" i="11"/>
  <c r="N3397" i="11"/>
  <c r="L3397" i="11"/>
  <c r="M3397" i="11" s="1"/>
  <c r="O3396" i="11"/>
  <c r="N3396" i="11"/>
  <c r="L3396" i="11"/>
  <c r="M3396" i="11" s="1"/>
  <c r="O3395" i="11"/>
  <c r="N3395" i="11"/>
  <c r="L3395" i="11"/>
  <c r="M3395" i="11" s="1"/>
  <c r="O3394" i="11"/>
  <c r="N3394" i="11"/>
  <c r="L3394" i="11"/>
  <c r="M3394" i="11" s="1"/>
  <c r="O3393" i="11"/>
  <c r="N3393" i="11"/>
  <c r="L3393" i="11"/>
  <c r="M3393" i="11" s="1"/>
  <c r="O3392" i="11"/>
  <c r="N3392" i="11"/>
  <c r="L3392" i="11"/>
  <c r="M3392" i="11" s="1"/>
  <c r="O3391" i="11"/>
  <c r="N3391" i="11"/>
  <c r="L3391" i="11"/>
  <c r="M3391" i="11" s="1"/>
  <c r="O3390" i="11"/>
  <c r="N3390" i="11"/>
  <c r="L3390" i="11"/>
  <c r="M3390" i="11" s="1"/>
  <c r="O3389" i="11"/>
  <c r="N3389" i="11"/>
  <c r="L3389" i="11"/>
  <c r="M3389" i="11" s="1"/>
  <c r="O3388" i="11"/>
  <c r="N3388" i="11"/>
  <c r="L3388" i="11"/>
  <c r="M3388" i="11" s="1"/>
  <c r="O3387" i="11"/>
  <c r="N3387" i="11"/>
  <c r="L3387" i="11"/>
  <c r="M3387" i="11" s="1"/>
  <c r="O3386" i="11"/>
  <c r="N3386" i="11"/>
  <c r="L3386" i="11"/>
  <c r="M3386" i="11" s="1"/>
  <c r="O3385" i="11"/>
  <c r="N3385" i="11"/>
  <c r="L3385" i="11"/>
  <c r="M3385" i="11" s="1"/>
  <c r="O3384" i="11"/>
  <c r="N3384" i="11"/>
  <c r="L3384" i="11"/>
  <c r="M3384" i="11" s="1"/>
  <c r="O3383" i="11"/>
  <c r="N3383" i="11"/>
  <c r="L3383" i="11"/>
  <c r="M3383" i="11" s="1"/>
  <c r="O3382" i="11"/>
  <c r="N3382" i="11"/>
  <c r="L3382" i="11"/>
  <c r="M3382" i="11" s="1"/>
  <c r="O3381" i="11"/>
  <c r="N3381" i="11"/>
  <c r="L3381" i="11"/>
  <c r="M3381" i="11" s="1"/>
  <c r="O3380" i="11"/>
  <c r="N3380" i="11"/>
  <c r="L3380" i="11"/>
  <c r="M3380" i="11" s="1"/>
  <c r="O3379" i="11"/>
  <c r="N3379" i="11"/>
  <c r="L3379" i="11"/>
  <c r="M3379" i="11" s="1"/>
  <c r="O3378" i="11"/>
  <c r="N3378" i="11"/>
  <c r="L3378" i="11"/>
  <c r="M3378" i="11" s="1"/>
  <c r="O3376" i="11"/>
  <c r="N3376" i="11"/>
  <c r="L3376" i="11"/>
  <c r="M3376" i="11" s="1"/>
  <c r="O3375" i="11"/>
  <c r="N3375" i="11"/>
  <c r="L3375" i="11"/>
  <c r="M3375" i="11" s="1"/>
  <c r="O3374" i="11"/>
  <c r="N3374" i="11"/>
  <c r="L3374" i="11"/>
  <c r="M3374" i="11" s="1"/>
  <c r="O3373" i="11"/>
  <c r="N3373" i="11"/>
  <c r="L3373" i="11"/>
  <c r="M3373" i="11" s="1"/>
  <c r="O3372" i="11"/>
  <c r="N3372" i="11"/>
  <c r="L3372" i="11"/>
  <c r="M3372" i="11" s="1"/>
  <c r="O3371" i="11"/>
  <c r="N3371" i="11"/>
  <c r="L3371" i="11"/>
  <c r="M3371" i="11" s="1"/>
  <c r="O3370" i="11"/>
  <c r="N3370" i="11"/>
  <c r="L3370" i="11"/>
  <c r="M3370" i="11" s="1"/>
  <c r="O3369" i="11"/>
  <c r="N3369" i="11"/>
  <c r="L3369" i="11"/>
  <c r="M3369" i="11" s="1"/>
  <c r="O3368" i="11"/>
  <c r="N3368" i="11"/>
  <c r="L3368" i="11"/>
  <c r="M3368" i="11" s="1"/>
  <c r="O3367" i="11"/>
  <c r="N3367" i="11"/>
  <c r="L3367" i="11"/>
  <c r="M3367" i="11" s="1"/>
  <c r="O3366" i="11"/>
  <c r="N3366" i="11"/>
  <c r="L3366" i="11"/>
  <c r="M3366" i="11" s="1"/>
  <c r="O3365" i="11"/>
  <c r="N3365" i="11"/>
  <c r="L3365" i="11"/>
  <c r="M3365" i="11" s="1"/>
  <c r="O3364" i="11"/>
  <c r="N3364" i="11"/>
  <c r="L3364" i="11"/>
  <c r="M3364" i="11" s="1"/>
  <c r="O3363" i="11"/>
  <c r="N3363" i="11"/>
  <c r="L3363" i="11"/>
  <c r="M3363" i="11" s="1"/>
  <c r="O3362" i="11"/>
  <c r="N3362" i="11"/>
  <c r="L3362" i="11"/>
  <c r="M3362" i="11" s="1"/>
  <c r="O3361" i="11"/>
  <c r="N3361" i="11"/>
  <c r="L3361" i="11"/>
  <c r="M3361" i="11" s="1"/>
  <c r="O3360" i="11"/>
  <c r="N3360" i="11"/>
  <c r="L3360" i="11"/>
  <c r="M3360" i="11" s="1"/>
  <c r="O3359" i="11"/>
  <c r="N3359" i="11"/>
  <c r="L3359" i="11"/>
  <c r="M3359" i="11" s="1"/>
  <c r="O3358" i="11"/>
  <c r="N3358" i="11"/>
  <c r="L3358" i="11"/>
  <c r="M3358" i="11" s="1"/>
  <c r="O3357" i="11"/>
  <c r="N3357" i="11"/>
  <c r="L3357" i="11"/>
  <c r="M3357" i="11" s="1"/>
  <c r="O3356" i="11"/>
  <c r="N3356" i="11"/>
  <c r="L3356" i="11"/>
  <c r="M3356" i="11" s="1"/>
  <c r="O3355" i="11"/>
  <c r="N3355" i="11"/>
  <c r="L3355" i="11"/>
  <c r="M3355" i="11" s="1"/>
  <c r="O3354" i="11"/>
  <c r="N3354" i="11"/>
  <c r="L3354" i="11"/>
  <c r="M3354" i="11" s="1"/>
  <c r="O3353" i="11"/>
  <c r="N3353" i="11"/>
  <c r="L3353" i="11"/>
  <c r="M3353" i="11" s="1"/>
  <c r="O3352" i="11"/>
  <c r="N3352" i="11"/>
  <c r="L3352" i="11"/>
  <c r="M3352" i="11" s="1"/>
  <c r="O3351" i="11"/>
  <c r="N3351" i="11"/>
  <c r="L3351" i="11"/>
  <c r="M3351" i="11" s="1"/>
  <c r="O3350" i="11"/>
  <c r="N3350" i="11"/>
  <c r="L3350" i="11"/>
  <c r="M3350" i="11" s="1"/>
  <c r="O3349" i="11"/>
  <c r="N3349" i="11"/>
  <c r="L3349" i="11"/>
  <c r="M3349" i="11" s="1"/>
  <c r="O3348" i="11"/>
  <c r="N3348" i="11"/>
  <c r="L3348" i="11"/>
  <c r="M3348" i="11" s="1"/>
  <c r="O3347" i="11"/>
  <c r="N3347" i="11"/>
  <c r="L3347" i="11"/>
  <c r="M3347" i="11" s="1"/>
  <c r="O3345" i="11"/>
  <c r="N3345" i="11"/>
  <c r="L3345" i="11"/>
  <c r="M3345" i="11" s="1"/>
  <c r="N3344" i="11"/>
  <c r="L3344" i="11"/>
  <c r="O3343" i="11"/>
  <c r="N3343" i="11"/>
  <c r="L3343" i="11"/>
  <c r="M3343" i="11" s="1"/>
  <c r="O3342" i="11"/>
  <c r="N3342" i="11"/>
  <c r="L3342" i="11"/>
  <c r="M3342" i="11" s="1"/>
  <c r="O3341" i="11"/>
  <c r="N3341" i="11"/>
  <c r="L3341" i="11"/>
  <c r="M3341" i="11" s="1"/>
  <c r="O3340" i="11"/>
  <c r="N3340" i="11"/>
  <c r="L3340" i="11"/>
  <c r="M3340" i="11" s="1"/>
  <c r="O3339" i="11"/>
  <c r="N3339" i="11"/>
  <c r="L3339" i="11"/>
  <c r="M3339" i="11" s="1"/>
  <c r="O3338" i="11"/>
  <c r="N3338" i="11"/>
  <c r="L3338" i="11"/>
  <c r="M3338" i="11" s="1"/>
  <c r="O3337" i="11"/>
  <c r="N3337" i="11"/>
  <c r="L3337" i="11"/>
  <c r="M3337" i="11" s="1"/>
  <c r="O3336" i="11"/>
  <c r="N3336" i="11"/>
  <c r="L3336" i="11"/>
  <c r="M3336" i="11" s="1"/>
  <c r="O3335" i="11"/>
  <c r="N3335" i="11"/>
  <c r="L3335" i="11"/>
  <c r="M3335" i="11" s="1"/>
  <c r="O3334" i="11"/>
  <c r="N3334" i="11"/>
  <c r="L3334" i="11"/>
  <c r="M3334" i="11" s="1"/>
  <c r="O3333" i="11"/>
  <c r="N3333" i="11"/>
  <c r="L3333" i="11"/>
  <c r="M3333" i="11" s="1"/>
  <c r="O3332" i="11"/>
  <c r="N3332" i="11"/>
  <c r="L3332" i="11"/>
  <c r="M3332" i="11" s="1"/>
  <c r="O3331" i="11"/>
  <c r="N3331" i="11"/>
  <c r="L3331" i="11"/>
  <c r="M3331" i="11" s="1"/>
  <c r="O3330" i="11"/>
  <c r="N3330" i="11"/>
  <c r="L3330" i="11"/>
  <c r="M3330" i="11" s="1"/>
  <c r="O3329" i="11"/>
  <c r="N3329" i="11"/>
  <c r="L3329" i="11"/>
  <c r="M3329" i="11" s="1"/>
  <c r="O3328" i="11"/>
  <c r="N3328" i="11"/>
  <c r="L3328" i="11"/>
  <c r="M3328" i="11" s="1"/>
  <c r="O3327" i="11"/>
  <c r="N3327" i="11"/>
  <c r="L3327" i="11"/>
  <c r="M3327" i="11" s="1"/>
  <c r="O3326" i="11"/>
  <c r="N3326" i="11"/>
  <c r="L3326" i="11"/>
  <c r="M3326" i="11" s="1"/>
  <c r="O3325" i="11"/>
  <c r="N3325" i="11"/>
  <c r="L3325" i="11"/>
  <c r="M3325" i="11" s="1"/>
  <c r="O3324" i="11"/>
  <c r="N3324" i="11"/>
  <c r="L3324" i="11"/>
  <c r="M3324" i="11" s="1"/>
  <c r="O3323" i="11"/>
  <c r="N3323" i="11"/>
  <c r="L3323" i="11"/>
  <c r="M3323" i="11" s="1"/>
  <c r="O3322" i="11"/>
  <c r="N3322" i="11"/>
  <c r="L3322" i="11"/>
  <c r="M3322" i="11" s="1"/>
  <c r="O3321" i="11"/>
  <c r="N3321" i="11"/>
  <c r="L3321" i="11"/>
  <c r="M3321" i="11" s="1"/>
  <c r="O3320" i="11"/>
  <c r="N3320" i="11"/>
  <c r="L3320" i="11"/>
  <c r="M3320" i="11" s="1"/>
  <c r="O3319" i="11"/>
  <c r="N3319" i="11"/>
  <c r="L3319" i="11"/>
  <c r="M3319" i="11" s="1"/>
  <c r="O3318" i="11"/>
  <c r="N3318" i="11"/>
  <c r="L3318" i="11"/>
  <c r="M3318" i="11" s="1"/>
  <c r="O3317" i="11"/>
  <c r="N3317" i="11"/>
  <c r="L3317" i="11"/>
  <c r="M3317" i="11" s="1"/>
  <c r="O3316" i="11"/>
  <c r="N3316" i="11"/>
  <c r="L3316" i="11"/>
  <c r="M3316" i="11" s="1"/>
  <c r="O3315" i="11"/>
  <c r="N3315" i="11"/>
  <c r="L3315" i="11"/>
  <c r="M3315" i="11" s="1"/>
  <c r="O3314" i="11"/>
  <c r="N3314" i="11"/>
  <c r="L3314" i="11"/>
  <c r="M3314" i="11" s="1"/>
  <c r="O3313" i="11"/>
  <c r="N3313" i="11"/>
  <c r="L3313" i="11"/>
  <c r="M3313" i="11" s="1"/>
  <c r="O3312" i="11"/>
  <c r="N3312" i="11"/>
  <c r="L3312" i="11"/>
  <c r="M3312" i="11" s="1"/>
  <c r="O3311" i="11"/>
  <c r="N3311" i="11"/>
  <c r="L3311" i="11"/>
  <c r="M3311" i="11" s="1"/>
  <c r="O3310" i="11"/>
  <c r="N3310" i="11"/>
  <c r="L3310" i="11"/>
  <c r="M3310" i="11" s="1"/>
  <c r="O3309" i="11"/>
  <c r="N3309" i="11"/>
  <c r="L3309" i="11"/>
  <c r="M3309" i="11" s="1"/>
  <c r="O3308" i="11"/>
  <c r="N3308" i="11"/>
  <c r="L3308" i="11"/>
  <c r="M3308" i="11" s="1"/>
  <c r="O3307" i="11"/>
  <c r="N3307" i="11"/>
  <c r="L3307" i="11"/>
  <c r="M3307" i="11" s="1"/>
  <c r="O3306" i="11"/>
  <c r="N3306" i="11"/>
  <c r="L3306" i="11"/>
  <c r="M3306" i="11" s="1"/>
  <c r="O3305" i="11"/>
  <c r="N3305" i="11"/>
  <c r="L3305" i="11"/>
  <c r="M3305" i="11" s="1"/>
  <c r="O3304" i="11"/>
  <c r="N3304" i="11"/>
  <c r="L3304" i="11"/>
  <c r="M3304" i="11" s="1"/>
  <c r="O3303" i="11"/>
  <c r="N3303" i="11"/>
  <c r="L3303" i="11"/>
  <c r="M3303" i="11" s="1"/>
  <c r="O3302" i="11"/>
  <c r="N3302" i="11"/>
  <c r="L3302" i="11"/>
  <c r="M3302" i="11" s="1"/>
  <c r="O3301" i="11"/>
  <c r="N3301" i="11"/>
  <c r="L3301" i="11"/>
  <c r="M3301" i="11" s="1"/>
  <c r="O3300" i="11"/>
  <c r="N3300" i="11"/>
  <c r="L3300" i="11"/>
  <c r="M3300" i="11" s="1"/>
  <c r="O3299" i="11"/>
  <c r="N3299" i="11"/>
  <c r="L3299" i="11"/>
  <c r="M3299" i="11" s="1"/>
  <c r="O3298" i="11"/>
  <c r="N3298" i="11"/>
  <c r="L3298" i="11"/>
  <c r="M3298" i="11" s="1"/>
  <c r="O3297" i="11"/>
  <c r="N3297" i="11"/>
  <c r="L3297" i="11"/>
  <c r="M3297" i="11" s="1"/>
  <c r="O3296" i="11"/>
  <c r="N3296" i="11"/>
  <c r="L3296" i="11"/>
  <c r="M3296" i="11" s="1"/>
  <c r="O3295" i="11"/>
  <c r="N3295" i="11"/>
  <c r="L3295" i="11"/>
  <c r="M3295" i="11" s="1"/>
  <c r="O3294" i="11"/>
  <c r="N3294" i="11"/>
  <c r="L3294" i="11"/>
  <c r="M3294" i="11" s="1"/>
  <c r="O3293" i="11"/>
  <c r="N3293" i="11"/>
  <c r="L3293" i="11"/>
  <c r="M3293" i="11" s="1"/>
  <c r="O3292" i="11"/>
  <c r="N3292" i="11"/>
  <c r="L3292" i="11"/>
  <c r="M3292" i="11" s="1"/>
  <c r="O3291" i="11"/>
  <c r="N3291" i="11"/>
  <c r="L3291" i="11"/>
  <c r="M3291" i="11" s="1"/>
  <c r="O3290" i="11"/>
  <c r="N3290" i="11"/>
  <c r="L3290" i="11"/>
  <c r="M3290" i="11" s="1"/>
  <c r="O3289" i="11"/>
  <c r="N3289" i="11"/>
  <c r="L3289" i="11"/>
  <c r="M3289" i="11" s="1"/>
  <c r="O3288" i="11"/>
  <c r="N3288" i="11"/>
  <c r="L3288" i="11"/>
  <c r="M3288" i="11" s="1"/>
  <c r="O3287" i="11"/>
  <c r="N3287" i="11"/>
  <c r="L3287" i="11"/>
  <c r="M3287" i="11" s="1"/>
  <c r="O3286" i="11"/>
  <c r="N3286" i="11"/>
  <c r="L3286" i="11"/>
  <c r="M3286" i="11" s="1"/>
  <c r="O3285" i="11"/>
  <c r="N3285" i="11"/>
  <c r="L3285" i="11"/>
  <c r="M3285" i="11" s="1"/>
  <c r="O3284" i="11"/>
  <c r="N3284" i="11"/>
  <c r="L3284" i="11"/>
  <c r="M3284" i="11" s="1"/>
  <c r="O3283" i="11"/>
  <c r="N3283" i="11"/>
  <c r="L3283" i="11"/>
  <c r="M3283" i="11" s="1"/>
  <c r="O3282" i="11"/>
  <c r="N3282" i="11"/>
  <c r="L3282" i="11"/>
  <c r="M3282" i="11" s="1"/>
  <c r="O3281" i="11"/>
  <c r="N3281" i="11"/>
  <c r="L3281" i="11"/>
  <c r="M3281" i="11" s="1"/>
  <c r="O3280" i="11"/>
  <c r="N3280" i="11"/>
  <c r="L3280" i="11"/>
  <c r="M3280" i="11" s="1"/>
  <c r="O3279" i="11"/>
  <c r="N3279" i="11"/>
  <c r="L3279" i="11"/>
  <c r="M3279" i="11" s="1"/>
  <c r="O3278" i="11"/>
  <c r="N3278" i="11"/>
  <c r="L3278" i="11"/>
  <c r="M3278" i="11" s="1"/>
  <c r="O3277" i="11"/>
  <c r="N3277" i="11"/>
  <c r="L3277" i="11"/>
  <c r="M3277" i="11" s="1"/>
  <c r="O3276" i="11"/>
  <c r="N3276" i="11"/>
  <c r="L3276" i="11"/>
  <c r="M3276" i="11" s="1"/>
  <c r="O3275" i="11"/>
  <c r="N3275" i="11"/>
  <c r="L3275" i="11"/>
  <c r="M3275" i="11" s="1"/>
  <c r="O3274" i="11"/>
  <c r="N3274" i="11"/>
  <c r="L3274" i="11"/>
  <c r="M3274" i="11" s="1"/>
  <c r="O3273" i="11"/>
  <c r="N3273" i="11"/>
  <c r="L3273" i="11"/>
  <c r="M3273" i="11" s="1"/>
  <c r="O3272" i="11"/>
  <c r="N3272" i="11"/>
  <c r="L3272" i="11"/>
  <c r="M3272" i="11" s="1"/>
  <c r="O3271" i="11"/>
  <c r="N3271" i="11"/>
  <c r="L3271" i="11"/>
  <c r="M3271" i="11" s="1"/>
  <c r="O3270" i="11"/>
  <c r="N3270" i="11"/>
  <c r="L3270" i="11"/>
  <c r="M3270" i="11" s="1"/>
  <c r="O3269" i="11"/>
  <c r="N3269" i="11"/>
  <c r="L3269" i="11"/>
  <c r="M3269" i="11" s="1"/>
  <c r="O3268" i="11"/>
  <c r="N3268" i="11"/>
  <c r="L3268" i="11"/>
  <c r="M3268" i="11" s="1"/>
  <c r="O3267" i="11"/>
  <c r="N3267" i="11"/>
  <c r="L3267" i="11"/>
  <c r="M3267" i="11" s="1"/>
  <c r="O3266" i="11"/>
  <c r="N3266" i="11"/>
  <c r="L3266" i="11"/>
  <c r="M3266" i="11" s="1"/>
  <c r="O3265" i="11"/>
  <c r="N3265" i="11"/>
  <c r="L3265" i="11"/>
  <c r="M3265" i="11" s="1"/>
  <c r="O3264" i="11"/>
  <c r="N3264" i="11"/>
  <c r="L3264" i="11"/>
  <c r="M3264" i="11" s="1"/>
  <c r="O3263" i="11"/>
  <c r="N3263" i="11"/>
  <c r="L3263" i="11"/>
  <c r="M3263" i="11" s="1"/>
  <c r="O3262" i="11"/>
  <c r="N3262" i="11"/>
  <c r="L3262" i="11"/>
  <c r="M3262" i="11" s="1"/>
  <c r="O3261" i="11"/>
  <c r="N3261" i="11"/>
  <c r="L3261" i="11"/>
  <c r="M3261" i="11" s="1"/>
  <c r="O3260" i="11"/>
  <c r="N3260" i="11"/>
  <c r="L3260" i="11"/>
  <c r="M3260" i="11" s="1"/>
  <c r="O3259" i="11"/>
  <c r="N3259" i="11"/>
  <c r="L3259" i="11"/>
  <c r="M3259" i="11" s="1"/>
  <c r="O3258" i="11"/>
  <c r="N3258" i="11"/>
  <c r="L3258" i="11"/>
  <c r="M3258" i="11" s="1"/>
  <c r="O3257" i="11"/>
  <c r="N3257" i="11"/>
  <c r="L3257" i="11"/>
  <c r="M3257" i="11" s="1"/>
  <c r="O3256" i="11"/>
  <c r="N3256" i="11"/>
  <c r="L3256" i="11"/>
  <c r="M3256" i="11" s="1"/>
  <c r="O3255" i="11"/>
  <c r="N3255" i="11"/>
  <c r="L3255" i="11"/>
  <c r="M3255" i="11" s="1"/>
  <c r="O3254" i="11"/>
  <c r="N3254" i="11"/>
  <c r="L3254" i="11"/>
  <c r="M3254" i="11" s="1"/>
  <c r="O3253" i="11"/>
  <c r="N3253" i="11"/>
  <c r="L3253" i="11"/>
  <c r="M3253" i="11" s="1"/>
  <c r="O3252" i="11"/>
  <c r="N3252" i="11"/>
  <c r="L3252" i="11"/>
  <c r="M3252" i="11" s="1"/>
  <c r="O3251" i="11"/>
  <c r="N3251" i="11"/>
  <c r="L3251" i="11"/>
  <c r="M3251" i="11" s="1"/>
  <c r="O3250" i="11"/>
  <c r="N3250" i="11"/>
  <c r="L3250" i="11"/>
  <c r="M3250" i="11" s="1"/>
  <c r="O3249" i="11"/>
  <c r="N3249" i="11"/>
  <c r="L3249" i="11"/>
  <c r="M3249" i="11" s="1"/>
  <c r="O3248" i="11"/>
  <c r="N3248" i="11"/>
  <c r="L3248" i="11"/>
  <c r="M3248" i="11" s="1"/>
  <c r="O3247" i="11"/>
  <c r="N3247" i="11"/>
  <c r="L3247" i="11"/>
  <c r="M3247" i="11" s="1"/>
  <c r="O3246" i="11"/>
  <c r="N3246" i="11"/>
  <c r="L3246" i="11"/>
  <c r="M3246" i="11" s="1"/>
  <c r="O3245" i="11"/>
  <c r="N3245" i="11"/>
  <c r="L3245" i="11"/>
  <c r="M3245" i="11" s="1"/>
  <c r="O3244" i="11"/>
  <c r="N3244" i="11"/>
  <c r="L3244" i="11"/>
  <c r="M3244" i="11" s="1"/>
  <c r="O3243" i="11"/>
  <c r="N3243" i="11"/>
  <c r="L3243" i="11"/>
  <c r="M3243" i="11" s="1"/>
  <c r="O3242" i="11"/>
  <c r="N3242" i="11"/>
  <c r="L3242" i="11"/>
  <c r="M3242" i="11" s="1"/>
  <c r="O3241" i="11"/>
  <c r="N3241" i="11"/>
  <c r="L3241" i="11"/>
  <c r="M3241" i="11" s="1"/>
  <c r="O3240" i="11"/>
  <c r="N3240" i="11"/>
  <c r="L3240" i="11"/>
  <c r="M3240" i="11" s="1"/>
  <c r="O3239" i="11"/>
  <c r="N3239" i="11"/>
  <c r="L3239" i="11"/>
  <c r="M3239" i="11" s="1"/>
  <c r="O3238" i="11"/>
  <c r="N3238" i="11"/>
  <c r="L3238" i="11"/>
  <c r="M3238" i="11" s="1"/>
  <c r="O3237" i="11"/>
  <c r="N3237" i="11"/>
  <c r="L3237" i="11"/>
  <c r="M3237" i="11" s="1"/>
  <c r="O3236" i="11"/>
  <c r="N3236" i="11"/>
  <c r="L3236" i="11"/>
  <c r="M3236" i="11" s="1"/>
  <c r="O3235" i="11"/>
  <c r="N3235" i="11"/>
  <c r="L3235" i="11"/>
  <c r="M3235" i="11" s="1"/>
  <c r="O3234" i="11"/>
  <c r="N3234" i="11"/>
  <c r="L3234" i="11"/>
  <c r="M3234" i="11" s="1"/>
  <c r="O3233" i="11"/>
  <c r="N3233" i="11"/>
  <c r="L3233" i="11"/>
  <c r="M3233" i="11" s="1"/>
  <c r="O3232" i="11"/>
  <c r="N3232" i="11"/>
  <c r="L3232" i="11"/>
  <c r="M3232" i="11" s="1"/>
  <c r="O3231" i="11"/>
  <c r="N3231" i="11"/>
  <c r="L3231" i="11"/>
  <c r="M3231" i="11" s="1"/>
  <c r="O3230" i="11"/>
  <c r="N3230" i="11"/>
  <c r="L3230" i="11"/>
  <c r="M3230" i="11" s="1"/>
  <c r="O3229" i="11"/>
  <c r="N3229" i="11"/>
  <c r="L3229" i="11"/>
  <c r="M3229" i="11" s="1"/>
  <c r="O3228" i="11"/>
  <c r="N3228" i="11"/>
  <c r="L3228" i="11"/>
  <c r="M3228" i="11" s="1"/>
  <c r="O3227" i="11"/>
  <c r="N3227" i="11"/>
  <c r="L3227" i="11"/>
  <c r="M3227" i="11" s="1"/>
  <c r="O3226" i="11"/>
  <c r="N3226" i="11"/>
  <c r="L3226" i="11"/>
  <c r="M3226" i="11" s="1"/>
  <c r="O3225" i="11"/>
  <c r="N3225" i="11"/>
  <c r="L3225" i="11"/>
  <c r="M3225" i="11" s="1"/>
  <c r="O3224" i="11"/>
  <c r="N3224" i="11"/>
  <c r="L3224" i="11"/>
  <c r="M3224" i="11" s="1"/>
  <c r="O3223" i="11"/>
  <c r="N3223" i="11"/>
  <c r="L3223" i="11"/>
  <c r="M3223" i="11" s="1"/>
  <c r="O3222" i="11"/>
  <c r="N3222" i="11"/>
  <c r="L3222" i="11"/>
  <c r="M3222" i="11" s="1"/>
  <c r="O3221" i="11"/>
  <c r="N3221" i="11"/>
  <c r="L3221" i="11"/>
  <c r="M3221" i="11" s="1"/>
  <c r="O3220" i="11"/>
  <c r="N3220" i="11"/>
  <c r="L3220" i="11"/>
  <c r="M3220" i="11" s="1"/>
  <c r="O3219" i="11"/>
  <c r="N3219" i="11"/>
  <c r="L3219" i="11"/>
  <c r="M3219" i="11" s="1"/>
  <c r="O3218" i="11"/>
  <c r="N3218" i="11"/>
  <c r="L3218" i="11"/>
  <c r="M3218" i="11" s="1"/>
  <c r="O3217" i="11"/>
  <c r="N3217" i="11"/>
  <c r="L3217" i="11"/>
  <c r="M3217" i="11" s="1"/>
  <c r="O3216" i="11"/>
  <c r="N3216" i="11"/>
  <c r="L3216" i="11"/>
  <c r="M3216" i="11" s="1"/>
  <c r="O3215" i="11"/>
  <c r="N3215" i="11"/>
  <c r="L3215" i="11"/>
  <c r="M3215" i="11" s="1"/>
  <c r="O3214" i="11"/>
  <c r="N3214" i="11"/>
  <c r="L3214" i="11"/>
  <c r="M3214" i="11" s="1"/>
  <c r="O3213" i="11"/>
  <c r="N3213" i="11"/>
  <c r="L3213" i="11"/>
  <c r="M3213" i="11" s="1"/>
  <c r="O3212" i="11"/>
  <c r="N3212" i="11"/>
  <c r="L3212" i="11"/>
  <c r="M3212" i="11" s="1"/>
  <c r="O3211" i="11"/>
  <c r="N3211" i="11"/>
  <c r="L3211" i="11"/>
  <c r="M3211" i="11" s="1"/>
  <c r="O3210" i="11"/>
  <c r="N3210" i="11"/>
  <c r="L3210" i="11"/>
  <c r="M3210" i="11" s="1"/>
  <c r="O3209" i="11"/>
  <c r="N3209" i="11"/>
  <c r="L3209" i="11"/>
  <c r="M3209" i="11" s="1"/>
  <c r="O3208" i="11"/>
  <c r="N3208" i="11"/>
  <c r="L3208" i="11"/>
  <c r="M3208" i="11" s="1"/>
  <c r="O3207" i="11"/>
  <c r="N3207" i="11"/>
  <c r="L3207" i="11"/>
  <c r="M3207" i="11" s="1"/>
  <c r="O3206" i="11"/>
  <c r="N3206" i="11"/>
  <c r="L3206" i="11"/>
  <c r="M3206" i="11" s="1"/>
  <c r="O3205" i="11"/>
  <c r="N3205" i="11"/>
  <c r="L3205" i="11"/>
  <c r="M3205" i="11" s="1"/>
  <c r="O3204" i="11"/>
  <c r="N3204" i="11"/>
  <c r="L3204" i="11"/>
  <c r="M3204" i="11" s="1"/>
  <c r="O3203" i="11"/>
  <c r="N3203" i="11"/>
  <c r="L3203" i="11"/>
  <c r="M3203" i="11" s="1"/>
  <c r="O3202" i="11"/>
  <c r="N3202" i="11"/>
  <c r="L3202" i="11"/>
  <c r="M3202" i="11" s="1"/>
  <c r="O3201" i="11"/>
  <c r="N3201" i="11"/>
  <c r="L3201" i="11"/>
  <c r="M3201" i="11" s="1"/>
  <c r="O3200" i="11"/>
  <c r="N3200" i="11"/>
  <c r="L3200" i="11"/>
  <c r="M3200" i="11" s="1"/>
  <c r="O3199" i="11"/>
  <c r="N3199" i="11"/>
  <c r="L3199" i="11"/>
  <c r="M3199" i="11" s="1"/>
  <c r="O3198" i="11"/>
  <c r="N3198" i="11"/>
  <c r="L3198" i="11"/>
  <c r="M3198" i="11" s="1"/>
  <c r="O3197" i="11"/>
  <c r="N3197" i="11"/>
  <c r="L3197" i="11"/>
  <c r="M3197" i="11" s="1"/>
  <c r="O3196" i="11"/>
  <c r="N3196" i="11"/>
  <c r="L3196" i="11"/>
  <c r="M3196" i="11" s="1"/>
  <c r="O3195" i="11"/>
  <c r="N3195" i="11"/>
  <c r="L3195" i="11"/>
  <c r="M3195" i="11" s="1"/>
  <c r="O3194" i="11"/>
  <c r="N3194" i="11"/>
  <c r="L3194" i="11"/>
  <c r="M3194" i="11" s="1"/>
  <c r="O3193" i="11"/>
  <c r="N3193" i="11"/>
  <c r="L3193" i="11"/>
  <c r="M3193" i="11" s="1"/>
  <c r="O3192" i="11"/>
  <c r="N3192" i="11"/>
  <c r="L3192" i="11"/>
  <c r="M3192" i="11" s="1"/>
  <c r="O3191" i="11"/>
  <c r="N3191" i="11"/>
  <c r="L3191" i="11"/>
  <c r="M3191" i="11" s="1"/>
  <c r="O3190" i="11"/>
  <c r="N3190" i="11"/>
  <c r="L3190" i="11"/>
  <c r="M3190" i="11" s="1"/>
  <c r="O3189" i="11"/>
  <c r="N3189" i="11"/>
  <c r="L3189" i="11"/>
  <c r="M3189" i="11" s="1"/>
  <c r="O3188" i="11"/>
  <c r="N3188" i="11"/>
  <c r="L3188" i="11"/>
  <c r="M3188" i="11" s="1"/>
  <c r="O3187" i="11"/>
  <c r="N3187" i="11"/>
  <c r="L3187" i="11"/>
  <c r="M3187" i="11" s="1"/>
  <c r="O3186" i="11"/>
  <c r="N3186" i="11"/>
  <c r="L3186" i="11"/>
  <c r="M3186" i="11" s="1"/>
  <c r="O3185" i="11"/>
  <c r="N3185" i="11"/>
  <c r="L3185" i="11"/>
  <c r="M3185" i="11" s="1"/>
  <c r="O3184" i="11"/>
  <c r="N3184" i="11"/>
  <c r="L3184" i="11"/>
  <c r="M3184" i="11" s="1"/>
  <c r="O3183" i="11"/>
  <c r="N3183" i="11"/>
  <c r="L3183" i="11"/>
  <c r="M3183" i="11" s="1"/>
  <c r="O3182" i="11"/>
  <c r="N3182" i="11"/>
  <c r="L3182" i="11"/>
  <c r="M3182" i="11" s="1"/>
  <c r="O3181" i="11"/>
  <c r="N3181" i="11"/>
  <c r="L3181" i="11"/>
  <c r="M3181" i="11" s="1"/>
  <c r="O3180" i="11"/>
  <c r="N3180" i="11"/>
  <c r="L3180" i="11"/>
  <c r="M3180" i="11" s="1"/>
  <c r="O3179" i="11"/>
  <c r="N3179" i="11"/>
  <c r="L3179" i="11"/>
  <c r="M3179" i="11" s="1"/>
  <c r="O3178" i="11"/>
  <c r="N3178" i="11"/>
  <c r="L3178" i="11"/>
  <c r="M3178" i="11" s="1"/>
  <c r="O3177" i="11"/>
  <c r="N3177" i="11"/>
  <c r="L3177" i="11"/>
  <c r="M3177" i="11" s="1"/>
  <c r="O3176" i="11"/>
  <c r="N3176" i="11"/>
  <c r="L3176" i="11"/>
  <c r="M3176" i="11" s="1"/>
  <c r="O3175" i="11"/>
  <c r="N3175" i="11"/>
  <c r="L3175" i="11"/>
  <c r="M3175" i="11" s="1"/>
  <c r="O3174" i="11"/>
  <c r="N3174" i="11"/>
  <c r="L3174" i="11"/>
  <c r="M3174" i="11" s="1"/>
  <c r="O3173" i="11"/>
  <c r="N3173" i="11"/>
  <c r="L3173" i="11"/>
  <c r="M3173" i="11" s="1"/>
  <c r="O3172" i="11"/>
  <c r="N3172" i="11"/>
  <c r="L3172" i="11"/>
  <c r="M3172" i="11" s="1"/>
  <c r="O3171" i="11"/>
  <c r="N3171" i="11"/>
  <c r="L3171" i="11"/>
  <c r="M3171" i="11" s="1"/>
  <c r="O3170" i="11"/>
  <c r="N3170" i="11"/>
  <c r="L3170" i="11"/>
  <c r="M3170" i="11" s="1"/>
  <c r="O3169" i="11"/>
  <c r="N3169" i="11"/>
  <c r="L3169" i="11"/>
  <c r="M3169" i="11" s="1"/>
  <c r="O3168" i="11"/>
  <c r="N3168" i="11"/>
  <c r="L3168" i="11"/>
  <c r="M3168" i="11" s="1"/>
  <c r="O3167" i="11"/>
  <c r="N3167" i="11"/>
  <c r="L3167" i="11"/>
  <c r="M3167" i="11" s="1"/>
  <c r="O3166" i="11"/>
  <c r="N3166" i="11"/>
  <c r="L3166" i="11"/>
  <c r="M3166" i="11" s="1"/>
  <c r="O3165" i="11"/>
  <c r="N3165" i="11"/>
  <c r="L3165" i="11"/>
  <c r="M3165" i="11" s="1"/>
  <c r="O3164" i="11"/>
  <c r="N3164" i="11"/>
  <c r="L3164" i="11"/>
  <c r="M3164" i="11" s="1"/>
  <c r="O3163" i="11"/>
  <c r="N3163" i="11"/>
  <c r="L3163" i="11"/>
  <c r="M3163" i="11" s="1"/>
  <c r="O3162" i="11"/>
  <c r="N3162" i="11"/>
  <c r="L3162" i="11"/>
  <c r="M3162" i="11" s="1"/>
  <c r="O3161" i="11"/>
  <c r="N3161" i="11"/>
  <c r="L3161" i="11"/>
  <c r="M3161" i="11" s="1"/>
  <c r="O3160" i="11"/>
  <c r="N3160" i="11"/>
  <c r="L3160" i="11"/>
  <c r="M3160" i="11" s="1"/>
  <c r="O3159" i="11"/>
  <c r="N3159" i="11"/>
  <c r="L3159" i="11"/>
  <c r="M3159" i="11" s="1"/>
  <c r="O3158" i="11"/>
  <c r="N3158" i="11"/>
  <c r="L3158" i="11"/>
  <c r="M3158" i="11" s="1"/>
  <c r="O3157" i="11"/>
  <c r="N3157" i="11"/>
  <c r="L3157" i="11"/>
  <c r="M3157" i="11" s="1"/>
  <c r="O3156" i="11"/>
  <c r="N3156" i="11"/>
  <c r="L3156" i="11"/>
  <c r="M3156" i="11" s="1"/>
  <c r="O3155" i="11"/>
  <c r="N3155" i="11"/>
  <c r="L3155" i="11"/>
  <c r="M3155" i="11" s="1"/>
  <c r="O3154" i="11"/>
  <c r="N3154" i="11"/>
  <c r="L3154" i="11"/>
  <c r="M3154" i="11" s="1"/>
  <c r="O3153" i="11"/>
  <c r="N3153" i="11"/>
  <c r="L3153" i="11"/>
  <c r="M3153" i="11" s="1"/>
  <c r="O3152" i="11"/>
  <c r="N3152" i="11"/>
  <c r="L3152" i="11"/>
  <c r="M3152" i="11" s="1"/>
  <c r="O3151" i="11"/>
  <c r="N3151" i="11"/>
  <c r="L3151" i="11"/>
  <c r="M3151" i="11" s="1"/>
  <c r="O3150" i="11"/>
  <c r="N3150" i="11"/>
  <c r="L3150" i="11"/>
  <c r="M3150" i="11" s="1"/>
  <c r="O3149" i="11"/>
  <c r="N3149" i="11"/>
  <c r="L3149" i="11"/>
  <c r="M3149" i="11" s="1"/>
  <c r="O3148" i="11"/>
  <c r="N3148" i="11"/>
  <c r="L3148" i="11"/>
  <c r="M3148" i="11" s="1"/>
  <c r="O3147" i="11"/>
  <c r="N3147" i="11"/>
  <c r="L3147" i="11"/>
  <c r="M3147" i="11" s="1"/>
  <c r="O3146" i="11"/>
  <c r="N3146" i="11"/>
  <c r="L3146" i="11"/>
  <c r="M3146" i="11" s="1"/>
  <c r="O3145" i="11"/>
  <c r="N3145" i="11"/>
  <c r="L3145" i="11"/>
  <c r="M3145" i="11" s="1"/>
  <c r="O3144" i="11"/>
  <c r="N3144" i="11"/>
  <c r="L3144" i="11"/>
  <c r="M3144" i="11" s="1"/>
  <c r="O3143" i="11"/>
  <c r="N3143" i="11"/>
  <c r="L3143" i="11"/>
  <c r="M3143" i="11" s="1"/>
  <c r="O3142" i="11"/>
  <c r="N3142" i="11"/>
  <c r="L3142" i="11"/>
  <c r="M3142" i="11" s="1"/>
  <c r="O3141" i="11"/>
  <c r="N3141" i="11"/>
  <c r="L3141" i="11"/>
  <c r="M3141" i="11" s="1"/>
  <c r="O3140" i="11"/>
  <c r="N3140" i="11"/>
  <c r="L3140" i="11"/>
  <c r="M3140" i="11" s="1"/>
  <c r="O3139" i="11"/>
  <c r="N3139" i="11"/>
  <c r="L3139" i="11"/>
  <c r="M3139" i="11" s="1"/>
  <c r="O3138" i="11"/>
  <c r="N3138" i="11"/>
  <c r="L3138" i="11"/>
  <c r="M3138" i="11" s="1"/>
  <c r="O3137" i="11"/>
  <c r="N3137" i="11"/>
  <c r="L3137" i="11"/>
  <c r="M3137" i="11" s="1"/>
  <c r="O3136" i="11"/>
  <c r="N3136" i="11"/>
  <c r="L3136" i="11"/>
  <c r="M3136" i="11" s="1"/>
  <c r="O3135" i="11"/>
  <c r="N3135" i="11"/>
  <c r="L3135" i="11"/>
  <c r="M3135" i="11" s="1"/>
  <c r="O3134" i="11"/>
  <c r="N3134" i="11"/>
  <c r="L3134" i="11"/>
  <c r="M3134" i="11" s="1"/>
  <c r="O3133" i="11"/>
  <c r="N3133" i="11"/>
  <c r="L3133" i="11"/>
  <c r="M3133" i="11" s="1"/>
  <c r="O3132" i="11"/>
  <c r="N3132" i="11"/>
  <c r="L3132" i="11"/>
  <c r="M3132" i="11" s="1"/>
  <c r="O3131" i="11"/>
  <c r="N3131" i="11"/>
  <c r="L3131" i="11"/>
  <c r="M3131" i="11" s="1"/>
  <c r="O3130" i="11"/>
  <c r="N3130" i="11"/>
  <c r="L3130" i="11"/>
  <c r="M3130" i="11" s="1"/>
  <c r="O3129" i="11"/>
  <c r="N3129" i="11"/>
  <c r="L3129" i="11"/>
  <c r="M3129" i="11" s="1"/>
  <c r="O3128" i="11"/>
  <c r="N3128" i="11"/>
  <c r="L3128" i="11"/>
  <c r="M3128" i="11" s="1"/>
  <c r="O3127" i="11"/>
  <c r="N3127" i="11"/>
  <c r="L3127" i="11"/>
  <c r="M3127" i="11" s="1"/>
  <c r="O3126" i="11"/>
  <c r="N3126" i="11"/>
  <c r="L3126" i="11"/>
  <c r="M3126" i="11" s="1"/>
  <c r="O3125" i="11"/>
  <c r="N3125" i="11"/>
  <c r="L3125" i="11"/>
  <c r="M3125" i="11" s="1"/>
  <c r="O3124" i="11"/>
  <c r="N3124" i="11"/>
  <c r="L3124" i="11"/>
  <c r="M3124" i="11" s="1"/>
  <c r="O3123" i="11"/>
  <c r="N3123" i="11"/>
  <c r="L3123" i="11"/>
  <c r="M3123" i="11" s="1"/>
  <c r="O3122" i="11"/>
  <c r="N3122" i="11"/>
  <c r="L3122" i="11"/>
  <c r="M3122" i="11" s="1"/>
  <c r="O3121" i="11"/>
  <c r="N3121" i="11"/>
  <c r="L3121" i="11"/>
  <c r="M3121" i="11" s="1"/>
  <c r="O3120" i="11"/>
  <c r="N3120" i="11"/>
  <c r="L3120" i="11"/>
  <c r="M3120" i="11" s="1"/>
  <c r="O3118" i="11"/>
  <c r="N3118" i="11"/>
  <c r="L3118" i="11"/>
  <c r="M3118" i="11" s="1"/>
  <c r="O3117" i="11"/>
  <c r="N3117" i="11"/>
  <c r="L3117" i="11"/>
  <c r="M3117" i="11" s="1"/>
  <c r="O3116" i="11"/>
  <c r="N3116" i="11"/>
  <c r="L3116" i="11"/>
  <c r="M3116" i="11" s="1"/>
  <c r="O3115" i="11"/>
  <c r="N3115" i="11"/>
  <c r="L3115" i="11"/>
  <c r="M3115" i="11" s="1"/>
  <c r="O3114" i="11"/>
  <c r="N3114" i="11"/>
  <c r="L3114" i="11"/>
  <c r="M3114" i="11" s="1"/>
  <c r="O3113" i="11"/>
  <c r="N3113" i="11"/>
  <c r="L3113" i="11"/>
  <c r="M3113" i="11" s="1"/>
  <c r="O3112" i="11"/>
  <c r="N3112" i="11"/>
  <c r="L3112" i="11"/>
  <c r="M3112" i="11" s="1"/>
  <c r="O3111" i="11"/>
  <c r="N3111" i="11"/>
  <c r="L3111" i="11"/>
  <c r="M3111" i="11" s="1"/>
  <c r="O3110" i="11"/>
  <c r="N3110" i="11"/>
  <c r="L3110" i="11"/>
  <c r="M3110" i="11" s="1"/>
  <c r="O3109" i="11"/>
  <c r="N3109" i="11"/>
  <c r="L3109" i="11"/>
  <c r="M3109" i="11" s="1"/>
  <c r="O3108" i="11"/>
  <c r="N3108" i="11"/>
  <c r="L3108" i="11"/>
  <c r="M3108" i="11" s="1"/>
  <c r="O3107" i="11"/>
  <c r="N3107" i="11"/>
  <c r="L3107" i="11"/>
  <c r="M3107" i="11" s="1"/>
  <c r="O3106" i="11"/>
  <c r="N3106" i="11"/>
  <c r="L3106" i="11"/>
  <c r="M3106" i="11" s="1"/>
  <c r="O3105" i="11"/>
  <c r="N3105" i="11"/>
  <c r="L3105" i="11"/>
  <c r="M3105" i="11" s="1"/>
  <c r="O3104" i="11"/>
  <c r="N3104" i="11"/>
  <c r="L3104" i="11"/>
  <c r="M3104" i="11" s="1"/>
  <c r="O3103" i="11"/>
  <c r="N3103" i="11"/>
  <c r="L3103" i="11"/>
  <c r="M3103" i="11" s="1"/>
  <c r="O3102" i="11"/>
  <c r="N3102" i="11"/>
  <c r="L3102" i="11"/>
  <c r="M3102" i="11" s="1"/>
  <c r="O3101" i="11"/>
  <c r="N3101" i="11"/>
  <c r="L3101" i="11"/>
  <c r="M3101" i="11" s="1"/>
  <c r="O3100" i="11"/>
  <c r="N3100" i="11"/>
  <c r="L3100" i="11"/>
  <c r="M3100" i="11" s="1"/>
  <c r="O3099" i="11"/>
  <c r="N3099" i="11"/>
  <c r="L3099" i="11"/>
  <c r="M3099" i="11" s="1"/>
  <c r="O3098" i="11"/>
  <c r="N3098" i="11"/>
  <c r="L3098" i="11"/>
  <c r="M3098" i="11" s="1"/>
  <c r="O3097" i="11"/>
  <c r="N3097" i="11"/>
  <c r="L3097" i="11"/>
  <c r="M3097" i="11" s="1"/>
  <c r="O3096" i="11"/>
  <c r="N3096" i="11"/>
  <c r="L3096" i="11"/>
  <c r="M3096" i="11" s="1"/>
  <c r="O3095" i="11"/>
  <c r="N3095" i="11"/>
  <c r="L3095" i="11"/>
  <c r="M3095" i="11" s="1"/>
  <c r="O3094" i="11"/>
  <c r="N3094" i="11"/>
  <c r="L3094" i="11"/>
  <c r="M3094" i="11" s="1"/>
  <c r="O3093" i="11"/>
  <c r="N3093" i="11"/>
  <c r="L3093" i="11"/>
  <c r="M3093" i="11" s="1"/>
  <c r="O3092" i="11"/>
  <c r="N3092" i="11"/>
  <c r="L3092" i="11"/>
  <c r="M3092" i="11" s="1"/>
  <c r="O3091" i="11"/>
  <c r="N3091" i="11"/>
  <c r="L3091" i="11"/>
  <c r="M3091" i="11" s="1"/>
  <c r="O3090" i="11"/>
  <c r="N3090" i="11"/>
  <c r="L3090" i="11"/>
  <c r="M3090" i="11" s="1"/>
  <c r="O3089" i="11"/>
  <c r="N3089" i="11"/>
  <c r="L3089" i="11"/>
  <c r="M3089" i="11" s="1"/>
  <c r="O3088" i="11"/>
  <c r="N3088" i="11"/>
  <c r="L3088" i="11"/>
  <c r="M3088" i="11" s="1"/>
  <c r="O3087" i="11"/>
  <c r="N3087" i="11"/>
  <c r="L3087" i="11"/>
  <c r="M3087" i="11" s="1"/>
  <c r="O3086" i="11"/>
  <c r="N3086" i="11"/>
  <c r="L3086" i="11"/>
  <c r="M3086" i="11" s="1"/>
  <c r="O3085" i="11"/>
  <c r="N3085" i="11"/>
  <c r="L3085" i="11"/>
  <c r="M3085" i="11" s="1"/>
  <c r="O3084" i="11"/>
  <c r="N3084" i="11"/>
  <c r="L3084" i="11"/>
  <c r="M3084" i="11" s="1"/>
  <c r="O3083" i="11"/>
  <c r="N3083" i="11"/>
  <c r="L3083" i="11"/>
  <c r="M3083" i="11" s="1"/>
  <c r="O3082" i="11"/>
  <c r="N3082" i="11"/>
  <c r="L3082" i="11"/>
  <c r="M3082" i="11" s="1"/>
  <c r="O3081" i="11"/>
  <c r="N3081" i="11"/>
  <c r="L3081" i="11"/>
  <c r="M3081" i="11" s="1"/>
  <c r="O3080" i="11"/>
  <c r="N3080" i="11"/>
  <c r="L3080" i="11"/>
  <c r="M3080" i="11" s="1"/>
  <c r="O3079" i="11"/>
  <c r="N3079" i="11"/>
  <c r="L3079" i="11"/>
  <c r="M3079" i="11" s="1"/>
  <c r="O3078" i="11"/>
  <c r="N3078" i="11"/>
  <c r="L3078" i="11"/>
  <c r="M3078" i="11" s="1"/>
  <c r="O3076" i="11"/>
  <c r="N3076" i="11"/>
  <c r="L3076" i="11"/>
  <c r="M3076" i="11" s="1"/>
  <c r="O3075" i="11"/>
  <c r="N3075" i="11"/>
  <c r="L3075" i="11"/>
  <c r="M3075" i="11" s="1"/>
  <c r="O3074" i="11"/>
  <c r="N3074" i="11"/>
  <c r="L3074" i="11"/>
  <c r="M3074" i="11" s="1"/>
  <c r="O3073" i="11"/>
  <c r="N3073" i="11"/>
  <c r="L3073" i="11"/>
  <c r="M3073" i="11" s="1"/>
  <c r="O3072" i="11"/>
  <c r="N3072" i="11"/>
  <c r="L3072" i="11"/>
  <c r="M3072" i="11" s="1"/>
  <c r="O3071" i="11"/>
  <c r="N3071" i="11"/>
  <c r="L3071" i="11"/>
  <c r="M3071" i="11" s="1"/>
  <c r="O3070" i="11"/>
  <c r="N3070" i="11"/>
  <c r="L3070" i="11"/>
  <c r="M3070" i="11" s="1"/>
  <c r="O3069" i="11"/>
  <c r="N3069" i="11"/>
  <c r="L3069" i="11"/>
  <c r="M3069" i="11" s="1"/>
  <c r="O3068" i="11"/>
  <c r="N3068" i="11"/>
  <c r="L3068" i="11"/>
  <c r="M3068" i="11" s="1"/>
  <c r="O3067" i="11"/>
  <c r="N3067" i="11"/>
  <c r="L3067" i="11"/>
  <c r="M3067" i="11" s="1"/>
  <c r="O3066" i="11"/>
  <c r="N3066" i="11"/>
  <c r="L3066" i="11"/>
  <c r="M3066" i="11" s="1"/>
  <c r="O3065" i="11"/>
  <c r="N3065" i="11"/>
  <c r="L3065" i="11"/>
  <c r="M3065" i="11" s="1"/>
  <c r="O3064" i="11"/>
  <c r="N3064" i="11"/>
  <c r="L3064" i="11"/>
  <c r="M3064" i="11" s="1"/>
  <c r="O3063" i="11"/>
  <c r="N3063" i="11"/>
  <c r="L3063" i="11"/>
  <c r="M3063" i="11" s="1"/>
  <c r="O3062" i="11"/>
  <c r="N3062" i="11"/>
  <c r="L3062" i="11"/>
  <c r="M3062" i="11" s="1"/>
  <c r="O3061" i="11"/>
  <c r="N3061" i="11"/>
  <c r="L3061" i="11"/>
  <c r="M3061" i="11" s="1"/>
  <c r="O3060" i="11"/>
  <c r="N3060" i="11"/>
  <c r="L3060" i="11"/>
  <c r="M3060" i="11" s="1"/>
  <c r="O3059" i="11"/>
  <c r="N3059" i="11"/>
  <c r="L3059" i="11"/>
  <c r="M3059" i="11" s="1"/>
  <c r="O3058" i="11"/>
  <c r="N3058" i="11"/>
  <c r="L3058" i="11"/>
  <c r="M3058" i="11" s="1"/>
  <c r="O3057" i="11"/>
  <c r="N3057" i="11"/>
  <c r="L3057" i="11"/>
  <c r="M3057" i="11" s="1"/>
  <c r="O3056" i="11"/>
  <c r="N3056" i="11"/>
  <c r="L3056" i="11"/>
  <c r="M3056" i="11" s="1"/>
  <c r="O3055" i="11"/>
  <c r="N3055" i="11"/>
  <c r="L3055" i="11"/>
  <c r="M3055" i="11" s="1"/>
  <c r="O3054" i="11"/>
  <c r="N3054" i="11"/>
  <c r="L3054" i="11"/>
  <c r="M3054" i="11" s="1"/>
  <c r="O3053" i="11"/>
  <c r="N3053" i="11"/>
  <c r="L3053" i="11"/>
  <c r="M3053" i="11" s="1"/>
  <c r="O3052" i="11"/>
  <c r="N3052" i="11"/>
  <c r="L3052" i="11"/>
  <c r="M3052" i="11" s="1"/>
  <c r="O3051" i="11"/>
  <c r="N3051" i="11"/>
  <c r="L3051" i="11"/>
  <c r="M3051" i="11" s="1"/>
  <c r="O3050" i="11"/>
  <c r="N3050" i="11"/>
  <c r="L3050" i="11"/>
  <c r="M3050" i="11" s="1"/>
  <c r="O3049" i="11"/>
  <c r="N3049" i="11"/>
  <c r="L3049" i="11"/>
  <c r="M3049" i="11" s="1"/>
  <c r="O3048" i="11"/>
  <c r="N3048" i="11"/>
  <c r="L3048" i="11"/>
  <c r="M3048" i="11" s="1"/>
  <c r="O3047" i="11"/>
  <c r="N3047" i="11"/>
  <c r="L3047" i="11"/>
  <c r="M3047" i="11" s="1"/>
  <c r="O3046" i="11"/>
  <c r="N3046" i="11"/>
  <c r="L3046" i="11"/>
  <c r="M3046" i="11" s="1"/>
  <c r="O3045" i="11"/>
  <c r="N3045" i="11"/>
  <c r="L3045" i="11"/>
  <c r="M3045" i="11" s="1"/>
  <c r="O3044" i="11"/>
  <c r="N3044" i="11"/>
  <c r="L3044" i="11"/>
  <c r="M3044" i="11" s="1"/>
  <c r="O3043" i="11"/>
  <c r="N3043" i="11"/>
  <c r="L3043" i="11"/>
  <c r="M3043" i="11" s="1"/>
  <c r="O3042" i="11"/>
  <c r="N3042" i="11"/>
  <c r="L3042" i="11"/>
  <c r="M3042" i="11" s="1"/>
  <c r="O3041" i="11"/>
  <c r="N3041" i="11"/>
  <c r="L3041" i="11"/>
  <c r="M3041" i="11" s="1"/>
  <c r="O3040" i="11"/>
  <c r="N3040" i="11"/>
  <c r="L3040" i="11"/>
  <c r="M3040" i="11" s="1"/>
  <c r="O3039" i="11"/>
  <c r="N3039" i="11"/>
  <c r="L3039" i="11"/>
  <c r="M3039" i="11" s="1"/>
  <c r="O3038" i="11"/>
  <c r="N3038" i="11"/>
  <c r="L3038" i="11"/>
  <c r="M3038" i="11" s="1"/>
  <c r="O3037" i="11"/>
  <c r="N3037" i="11"/>
  <c r="L3037" i="11"/>
  <c r="M3037" i="11" s="1"/>
  <c r="O3036" i="11"/>
  <c r="N3036" i="11"/>
  <c r="L3036" i="11"/>
  <c r="M3036" i="11" s="1"/>
  <c r="O3035" i="11"/>
  <c r="N3035" i="11"/>
  <c r="L3035" i="11"/>
  <c r="M3035" i="11" s="1"/>
  <c r="O3034" i="11"/>
  <c r="N3034" i="11"/>
  <c r="L3034" i="11"/>
  <c r="M3034" i="11" s="1"/>
  <c r="O3033" i="11"/>
  <c r="N3033" i="11"/>
  <c r="L3033" i="11"/>
  <c r="M3033" i="11" s="1"/>
  <c r="O3032" i="11"/>
  <c r="N3032" i="11"/>
  <c r="L3032" i="11"/>
  <c r="M3032" i="11" s="1"/>
  <c r="O3031" i="11"/>
  <c r="N3031" i="11"/>
  <c r="L3031" i="11"/>
  <c r="M3031" i="11" s="1"/>
  <c r="O3030" i="11"/>
  <c r="N3030" i="11"/>
  <c r="L3030" i="11"/>
  <c r="M3030" i="11" s="1"/>
  <c r="O3029" i="11"/>
  <c r="N3029" i="11"/>
  <c r="L3029" i="11"/>
  <c r="M3029" i="11" s="1"/>
  <c r="O3028" i="11"/>
  <c r="N3028" i="11"/>
  <c r="L3028" i="11"/>
  <c r="M3028" i="11" s="1"/>
  <c r="O3027" i="11"/>
  <c r="N3027" i="11"/>
  <c r="L3027" i="11"/>
  <c r="M3027" i="11" s="1"/>
  <c r="O3026" i="11"/>
  <c r="N3026" i="11"/>
  <c r="L3026" i="11"/>
  <c r="M3026" i="11" s="1"/>
  <c r="O3025" i="11"/>
  <c r="N3025" i="11"/>
  <c r="L3025" i="11"/>
  <c r="M3025" i="11" s="1"/>
  <c r="O3024" i="11"/>
  <c r="N3024" i="11"/>
  <c r="L3024" i="11"/>
  <c r="M3024" i="11" s="1"/>
  <c r="O3023" i="11"/>
  <c r="N3023" i="11"/>
  <c r="L3023" i="11"/>
  <c r="M3023" i="11" s="1"/>
  <c r="O3022" i="11"/>
  <c r="N3022" i="11"/>
  <c r="L3022" i="11"/>
  <c r="M3022" i="11" s="1"/>
  <c r="O3021" i="11"/>
  <c r="N3021" i="11"/>
  <c r="L3021" i="11"/>
  <c r="M3021" i="11" s="1"/>
  <c r="O3020" i="11"/>
  <c r="N3020" i="11"/>
  <c r="L3020" i="11"/>
  <c r="M3020" i="11" s="1"/>
  <c r="O3019" i="11"/>
  <c r="N3019" i="11"/>
  <c r="L3019" i="11"/>
  <c r="M3019" i="11" s="1"/>
  <c r="O3018" i="11"/>
  <c r="N3018" i="11"/>
  <c r="L3018" i="11"/>
  <c r="M3018" i="11" s="1"/>
  <c r="O3017" i="11"/>
  <c r="N3017" i="11"/>
  <c r="L3017" i="11"/>
  <c r="M3017" i="11" s="1"/>
  <c r="O3016" i="11"/>
  <c r="N3016" i="11"/>
  <c r="L3016" i="11"/>
  <c r="M3016" i="11" s="1"/>
  <c r="O3015" i="11"/>
  <c r="N3015" i="11"/>
  <c r="L3015" i="11"/>
  <c r="M3015" i="11" s="1"/>
  <c r="O3014" i="11"/>
  <c r="N3014" i="11"/>
  <c r="L3014" i="11"/>
  <c r="M3014" i="11" s="1"/>
  <c r="O3013" i="11"/>
  <c r="N3013" i="11"/>
  <c r="L3013" i="11"/>
  <c r="M3013" i="11" s="1"/>
  <c r="O3012" i="11"/>
  <c r="N3012" i="11"/>
  <c r="L3012" i="11"/>
  <c r="M3012" i="11" s="1"/>
  <c r="O3011" i="11"/>
  <c r="N3011" i="11"/>
  <c r="L3011" i="11"/>
  <c r="M3011" i="11" s="1"/>
  <c r="O3010" i="11"/>
  <c r="N3010" i="11"/>
  <c r="L3010" i="11"/>
  <c r="M3010" i="11" s="1"/>
  <c r="O3009" i="11"/>
  <c r="N3009" i="11"/>
  <c r="L3009" i="11"/>
  <c r="M3009" i="11" s="1"/>
  <c r="O3008" i="11"/>
  <c r="N3008" i="11"/>
  <c r="L3008" i="11"/>
  <c r="M3008" i="11" s="1"/>
  <c r="O3007" i="11"/>
  <c r="N3007" i="11"/>
  <c r="L3007" i="11"/>
  <c r="M3007" i="11" s="1"/>
  <c r="O3006" i="11"/>
  <c r="N3006" i="11"/>
  <c r="L3006" i="11"/>
  <c r="M3006" i="11" s="1"/>
  <c r="O3005" i="11"/>
  <c r="N3005" i="11"/>
  <c r="L3005" i="11"/>
  <c r="M3005" i="11" s="1"/>
  <c r="O3004" i="11"/>
  <c r="N3004" i="11"/>
  <c r="L3004" i="11"/>
  <c r="M3004" i="11" s="1"/>
  <c r="O3003" i="11"/>
  <c r="N3003" i="11"/>
  <c r="L3003" i="11"/>
  <c r="M3003" i="11" s="1"/>
  <c r="O3002" i="11"/>
  <c r="N3002" i="11"/>
  <c r="L3002" i="11"/>
  <c r="M3002" i="11" s="1"/>
  <c r="O3001" i="11"/>
  <c r="N3001" i="11"/>
  <c r="L3001" i="11"/>
  <c r="M3001" i="11" s="1"/>
  <c r="O3000" i="11"/>
  <c r="N3000" i="11"/>
  <c r="L3000" i="11"/>
  <c r="M3000" i="11" s="1"/>
  <c r="O2999" i="11"/>
  <c r="N2999" i="11"/>
  <c r="L2999" i="11"/>
  <c r="M2999" i="11" s="1"/>
  <c r="O2998" i="11"/>
  <c r="N2998" i="11"/>
  <c r="L2998" i="11"/>
  <c r="M2998" i="11" s="1"/>
  <c r="O2997" i="11"/>
  <c r="N2997" i="11"/>
  <c r="L2997" i="11"/>
  <c r="M2997" i="11" s="1"/>
  <c r="O2996" i="11"/>
  <c r="N2996" i="11"/>
  <c r="L2996" i="11"/>
  <c r="M2996" i="11" s="1"/>
  <c r="O2995" i="11"/>
  <c r="N2995" i="11"/>
  <c r="L2995" i="11"/>
  <c r="M2995" i="11" s="1"/>
  <c r="O2994" i="11"/>
  <c r="N2994" i="11"/>
  <c r="L2994" i="11"/>
  <c r="M2994" i="11" s="1"/>
  <c r="O2993" i="11"/>
  <c r="N2993" i="11"/>
  <c r="L2993" i="11"/>
  <c r="M2993" i="11" s="1"/>
  <c r="O2992" i="11"/>
  <c r="N2992" i="11"/>
  <c r="L2992" i="11"/>
  <c r="M2992" i="11" s="1"/>
  <c r="O2991" i="11"/>
  <c r="N2991" i="11"/>
  <c r="L2991" i="11"/>
  <c r="M2991" i="11" s="1"/>
  <c r="O2990" i="11"/>
  <c r="N2990" i="11"/>
  <c r="L2990" i="11"/>
  <c r="M2990" i="11" s="1"/>
  <c r="O2989" i="11"/>
  <c r="N2989" i="11"/>
  <c r="L2989" i="11"/>
  <c r="M2989" i="11" s="1"/>
  <c r="O2988" i="11"/>
  <c r="N2988" i="11"/>
  <c r="L2988" i="11"/>
  <c r="M2988" i="11" s="1"/>
  <c r="O2987" i="11"/>
  <c r="N2987" i="11"/>
  <c r="L2987" i="11"/>
  <c r="M2987" i="11" s="1"/>
  <c r="O2986" i="11"/>
  <c r="N2986" i="11"/>
  <c r="L2986" i="11"/>
  <c r="M2986" i="11" s="1"/>
  <c r="O2984" i="11"/>
  <c r="N2984" i="11"/>
  <c r="L2984" i="11"/>
  <c r="M2984" i="11" s="1"/>
  <c r="O2983" i="11"/>
  <c r="N2983" i="11"/>
  <c r="L2983" i="11"/>
  <c r="M2983" i="11" s="1"/>
  <c r="O2982" i="11"/>
  <c r="N2982" i="11"/>
  <c r="L2982" i="11"/>
  <c r="M2982" i="11" s="1"/>
  <c r="O2981" i="11"/>
  <c r="N2981" i="11"/>
  <c r="L2981" i="11"/>
  <c r="M2981" i="11" s="1"/>
  <c r="O2980" i="11"/>
  <c r="N2980" i="11"/>
  <c r="L2980" i="11"/>
  <c r="M2980" i="11" s="1"/>
  <c r="O2979" i="11"/>
  <c r="N2979" i="11"/>
  <c r="L2979" i="11"/>
  <c r="M2979" i="11" s="1"/>
  <c r="O2978" i="11"/>
  <c r="N2978" i="11"/>
  <c r="L2978" i="11"/>
  <c r="M2978" i="11" s="1"/>
  <c r="O2977" i="11"/>
  <c r="N2977" i="11"/>
  <c r="L2977" i="11"/>
  <c r="M2977" i="11" s="1"/>
  <c r="O2976" i="11"/>
  <c r="N2976" i="11"/>
  <c r="L2976" i="11"/>
  <c r="M2976" i="11" s="1"/>
  <c r="O2975" i="11"/>
  <c r="N2975" i="11"/>
  <c r="L2975" i="11"/>
  <c r="M2975" i="11" s="1"/>
  <c r="O2974" i="11"/>
  <c r="N2974" i="11"/>
  <c r="L2974" i="11"/>
  <c r="M2974" i="11" s="1"/>
  <c r="O2973" i="11"/>
  <c r="N2973" i="11"/>
  <c r="L2973" i="11"/>
  <c r="M2973" i="11" s="1"/>
  <c r="O2972" i="11"/>
  <c r="N2972" i="11"/>
  <c r="L2972" i="11"/>
  <c r="M2972" i="11" s="1"/>
  <c r="O2971" i="11"/>
  <c r="N2971" i="11"/>
  <c r="L2971" i="11"/>
  <c r="M2971" i="11" s="1"/>
  <c r="O2970" i="11"/>
  <c r="N2970" i="11"/>
  <c r="L2970" i="11"/>
  <c r="M2970" i="11" s="1"/>
  <c r="O2969" i="11"/>
  <c r="N2969" i="11"/>
  <c r="L2969" i="11"/>
  <c r="M2969" i="11" s="1"/>
  <c r="O2968" i="11"/>
  <c r="N2968" i="11"/>
  <c r="L2968" i="11"/>
  <c r="M2968" i="11" s="1"/>
  <c r="O2967" i="11"/>
  <c r="N2967" i="11"/>
  <c r="L2967" i="11"/>
  <c r="M2967" i="11" s="1"/>
  <c r="O2965" i="11"/>
  <c r="N2965" i="11"/>
  <c r="L2965" i="11"/>
  <c r="M2965" i="11" s="1"/>
  <c r="O2964" i="11"/>
  <c r="N2964" i="11"/>
  <c r="L2964" i="11"/>
  <c r="M2964" i="11" s="1"/>
  <c r="O2963" i="11"/>
  <c r="N2963" i="11"/>
  <c r="L2963" i="11"/>
  <c r="M2963" i="11" s="1"/>
  <c r="O2962" i="11"/>
  <c r="N2962" i="11"/>
  <c r="L2962" i="11"/>
  <c r="M2962" i="11" s="1"/>
  <c r="O2961" i="11"/>
  <c r="N2961" i="11"/>
  <c r="L2961" i="11"/>
  <c r="M2961" i="11" s="1"/>
  <c r="O2960" i="11"/>
  <c r="N2960" i="11"/>
  <c r="L2960" i="11"/>
  <c r="M2960" i="11" s="1"/>
  <c r="O2959" i="11"/>
  <c r="N2959" i="11"/>
  <c r="L2959" i="11"/>
  <c r="M2959" i="11" s="1"/>
  <c r="O2958" i="11"/>
  <c r="N2958" i="11"/>
  <c r="L2958" i="11"/>
  <c r="M2958" i="11" s="1"/>
  <c r="O2957" i="11"/>
  <c r="N2957" i="11"/>
  <c r="L2957" i="11"/>
  <c r="M2957" i="11" s="1"/>
  <c r="O2956" i="11"/>
  <c r="N2956" i="11"/>
  <c r="L2956" i="11"/>
  <c r="M2956" i="11" s="1"/>
  <c r="O2955" i="11"/>
  <c r="N2955" i="11"/>
  <c r="L2955" i="11"/>
  <c r="M2955" i="11" s="1"/>
  <c r="O2954" i="11"/>
  <c r="N2954" i="11"/>
  <c r="L2954" i="11"/>
  <c r="M2954" i="11" s="1"/>
  <c r="O2953" i="11"/>
  <c r="N2953" i="11"/>
  <c r="L2953" i="11"/>
  <c r="M2953" i="11" s="1"/>
  <c r="O2952" i="11"/>
  <c r="N2952" i="11"/>
  <c r="L2952" i="11"/>
  <c r="M2952" i="11" s="1"/>
  <c r="O2951" i="11"/>
  <c r="N2951" i="11"/>
  <c r="L2951" i="11"/>
  <c r="M2951" i="11" s="1"/>
  <c r="O2950" i="11"/>
  <c r="N2950" i="11"/>
  <c r="L2950" i="11"/>
  <c r="M2950" i="11" s="1"/>
  <c r="O2949" i="11"/>
  <c r="N2949" i="11"/>
  <c r="L2949" i="11"/>
  <c r="M2949" i="11" s="1"/>
  <c r="O2948" i="11"/>
  <c r="N2948" i="11"/>
  <c r="L2948" i="11"/>
  <c r="M2948" i="11" s="1"/>
  <c r="O2947" i="11"/>
  <c r="N2947" i="11"/>
  <c r="L2947" i="11"/>
  <c r="M2947" i="11" s="1"/>
  <c r="O2946" i="11"/>
  <c r="N2946" i="11"/>
  <c r="L2946" i="11"/>
  <c r="M2946" i="11" s="1"/>
  <c r="O2945" i="11"/>
  <c r="N2945" i="11"/>
  <c r="L2945" i="11"/>
  <c r="M2945" i="11" s="1"/>
  <c r="O2944" i="11"/>
  <c r="N2944" i="11"/>
  <c r="L2944" i="11"/>
  <c r="M2944" i="11" s="1"/>
  <c r="O2943" i="11"/>
  <c r="N2943" i="11"/>
  <c r="L2943" i="11"/>
  <c r="M2943" i="11" s="1"/>
  <c r="O2942" i="11"/>
  <c r="N2942" i="11"/>
  <c r="L2942" i="11"/>
  <c r="M2942" i="11" s="1"/>
  <c r="O2941" i="11"/>
  <c r="N2941" i="11"/>
  <c r="L2941" i="11"/>
  <c r="M2941" i="11" s="1"/>
  <c r="O2940" i="11"/>
  <c r="N2940" i="11"/>
  <c r="L2940" i="11"/>
  <c r="M2940" i="11" s="1"/>
  <c r="O2939" i="11"/>
  <c r="N2939" i="11"/>
  <c r="L2939" i="11"/>
  <c r="M2939" i="11" s="1"/>
  <c r="O2938" i="11"/>
  <c r="N2938" i="11"/>
  <c r="L2938" i="11"/>
  <c r="M2938" i="11" s="1"/>
  <c r="O2937" i="11"/>
  <c r="N2937" i="11"/>
  <c r="L2937" i="11"/>
  <c r="M2937" i="11" s="1"/>
  <c r="O2936" i="11"/>
  <c r="N2936" i="11"/>
  <c r="L2936" i="11"/>
  <c r="M2936" i="11" s="1"/>
  <c r="O2935" i="11"/>
  <c r="N2935" i="11"/>
  <c r="L2935" i="11"/>
  <c r="M2935" i="11" s="1"/>
  <c r="O2934" i="11"/>
  <c r="N2934" i="11"/>
  <c r="L2934" i="11"/>
  <c r="M2934" i="11" s="1"/>
  <c r="O2933" i="11"/>
  <c r="N2933" i="11"/>
  <c r="L2933" i="11"/>
  <c r="M2933" i="11" s="1"/>
  <c r="O2932" i="11"/>
  <c r="N2932" i="11"/>
  <c r="L2932" i="11"/>
  <c r="M2932" i="11" s="1"/>
  <c r="O2931" i="11"/>
  <c r="N2931" i="11"/>
  <c r="L2931" i="11"/>
  <c r="M2931" i="11" s="1"/>
  <c r="O2930" i="11"/>
  <c r="N2930" i="11"/>
  <c r="L2930" i="11"/>
  <c r="M2930" i="11" s="1"/>
  <c r="O2929" i="11"/>
  <c r="N2929" i="11"/>
  <c r="L2929" i="11"/>
  <c r="M2929" i="11" s="1"/>
  <c r="O2928" i="11"/>
  <c r="N2928" i="11"/>
  <c r="L2928" i="11"/>
  <c r="M2928" i="11" s="1"/>
  <c r="O2927" i="11"/>
  <c r="N2927" i="11"/>
  <c r="L2927" i="11"/>
  <c r="M2927" i="11" s="1"/>
  <c r="O2926" i="11"/>
  <c r="N2926" i="11"/>
  <c r="L2926" i="11"/>
  <c r="M2926" i="11" s="1"/>
  <c r="O2925" i="11"/>
  <c r="N2925" i="11"/>
  <c r="L2925" i="11"/>
  <c r="M2925" i="11" s="1"/>
  <c r="O2924" i="11"/>
  <c r="N2924" i="11"/>
  <c r="L2924" i="11"/>
  <c r="M2924" i="11" s="1"/>
  <c r="O2923" i="11"/>
  <c r="N2923" i="11"/>
  <c r="L2923" i="11"/>
  <c r="M2923" i="11" s="1"/>
  <c r="O2922" i="11"/>
  <c r="N2922" i="11"/>
  <c r="L2922" i="11"/>
  <c r="M2922" i="11" s="1"/>
  <c r="O2921" i="11"/>
  <c r="N2921" i="11"/>
  <c r="L2921" i="11"/>
  <c r="M2921" i="11" s="1"/>
  <c r="O2920" i="11"/>
  <c r="N2920" i="11"/>
  <c r="L2920" i="11"/>
  <c r="M2920" i="11" s="1"/>
  <c r="O2919" i="11"/>
  <c r="N2919" i="11"/>
  <c r="L2919" i="11"/>
  <c r="M2919" i="11" s="1"/>
  <c r="O2918" i="11"/>
  <c r="N2918" i="11"/>
  <c r="L2918" i="11"/>
  <c r="M2918" i="11" s="1"/>
  <c r="O2917" i="11"/>
  <c r="N2917" i="11"/>
  <c r="L2917" i="11"/>
  <c r="M2917" i="11" s="1"/>
  <c r="O2916" i="11"/>
  <c r="N2916" i="11"/>
  <c r="L2916" i="11"/>
  <c r="M2916" i="11" s="1"/>
  <c r="O2915" i="11"/>
  <c r="N2915" i="11"/>
  <c r="L2915" i="11"/>
  <c r="M2915" i="11" s="1"/>
  <c r="O2914" i="11"/>
  <c r="N2914" i="11"/>
  <c r="L2914" i="11"/>
  <c r="M2914" i="11" s="1"/>
  <c r="O2913" i="11"/>
  <c r="N2913" i="11"/>
  <c r="L2913" i="11"/>
  <c r="M2913" i="11" s="1"/>
  <c r="O2912" i="11"/>
  <c r="N2912" i="11"/>
  <c r="L2912" i="11"/>
  <c r="M2912" i="11" s="1"/>
  <c r="O2911" i="11"/>
  <c r="N2911" i="11"/>
  <c r="L2911" i="11"/>
  <c r="M2911" i="11" s="1"/>
  <c r="O2910" i="11"/>
  <c r="N2910" i="11"/>
  <c r="L2910" i="11"/>
  <c r="M2910" i="11" s="1"/>
  <c r="O2909" i="11"/>
  <c r="N2909" i="11"/>
  <c r="L2909" i="11"/>
  <c r="M2909" i="11" s="1"/>
  <c r="O2908" i="11"/>
  <c r="N2908" i="11"/>
  <c r="L2908" i="11"/>
  <c r="M2908" i="11" s="1"/>
  <c r="O2907" i="11"/>
  <c r="N2907" i="11"/>
  <c r="L2907" i="11"/>
  <c r="M2907" i="11" s="1"/>
  <c r="O2906" i="11"/>
  <c r="N2906" i="11"/>
  <c r="L2906" i="11"/>
  <c r="M2906" i="11" s="1"/>
  <c r="O2905" i="11"/>
  <c r="N2905" i="11"/>
  <c r="L2905" i="11"/>
  <c r="M2905" i="11" s="1"/>
  <c r="O2904" i="11"/>
  <c r="N2904" i="11"/>
  <c r="L2904" i="11"/>
  <c r="M2904" i="11" s="1"/>
  <c r="O2903" i="11"/>
  <c r="N2903" i="11"/>
  <c r="L2903" i="11"/>
  <c r="M2903" i="11" s="1"/>
  <c r="O2902" i="11"/>
  <c r="N2902" i="11"/>
  <c r="L2902" i="11"/>
  <c r="M2902" i="11" s="1"/>
  <c r="O2901" i="11"/>
  <c r="N2901" i="11"/>
  <c r="L2901" i="11"/>
  <c r="M2901" i="11" s="1"/>
  <c r="O2900" i="11"/>
  <c r="N2900" i="11"/>
  <c r="L2900" i="11"/>
  <c r="M2900" i="11" s="1"/>
  <c r="O2899" i="11"/>
  <c r="N2899" i="11"/>
  <c r="L2899" i="11"/>
  <c r="M2899" i="11" s="1"/>
  <c r="O2898" i="11"/>
  <c r="N2898" i="11"/>
  <c r="L2898" i="11"/>
  <c r="M2898" i="11" s="1"/>
  <c r="O2897" i="11"/>
  <c r="N2897" i="11"/>
  <c r="L2897" i="11"/>
  <c r="M2897" i="11" s="1"/>
  <c r="O2896" i="11"/>
  <c r="N2896" i="11"/>
  <c r="L2896" i="11"/>
  <c r="M2896" i="11" s="1"/>
  <c r="O2895" i="11"/>
  <c r="N2895" i="11"/>
  <c r="L2895" i="11"/>
  <c r="M2895" i="11" s="1"/>
  <c r="O2894" i="11"/>
  <c r="N2894" i="11"/>
  <c r="L2894" i="11"/>
  <c r="M2894" i="11" s="1"/>
  <c r="O2893" i="11"/>
  <c r="N2893" i="11"/>
  <c r="L2893" i="11"/>
  <c r="M2893" i="11" s="1"/>
  <c r="O2892" i="11"/>
  <c r="N2892" i="11"/>
  <c r="L2892" i="11"/>
  <c r="M2892" i="11" s="1"/>
  <c r="O2891" i="11"/>
  <c r="N2891" i="11"/>
  <c r="L2891" i="11"/>
  <c r="M2891" i="11" s="1"/>
  <c r="O2890" i="11"/>
  <c r="N2890" i="11"/>
  <c r="L2890" i="11"/>
  <c r="M2890" i="11" s="1"/>
  <c r="O2889" i="11"/>
  <c r="N2889" i="11"/>
  <c r="L2889" i="11"/>
  <c r="M2889" i="11" s="1"/>
  <c r="O2888" i="11"/>
  <c r="N2888" i="11"/>
  <c r="L2888" i="11"/>
  <c r="M2888" i="11" s="1"/>
  <c r="O2887" i="11"/>
  <c r="N2887" i="11"/>
  <c r="L2887" i="11"/>
  <c r="M2887" i="11" s="1"/>
  <c r="O2886" i="11"/>
  <c r="N2886" i="11"/>
  <c r="L2886" i="11"/>
  <c r="M2886" i="11" s="1"/>
  <c r="O2885" i="11"/>
  <c r="N2885" i="11"/>
  <c r="L2885" i="11"/>
  <c r="M2885" i="11" s="1"/>
  <c r="O2884" i="11"/>
  <c r="N2884" i="11"/>
  <c r="L2884" i="11"/>
  <c r="M2884" i="11" s="1"/>
  <c r="O2883" i="11"/>
  <c r="N2883" i="11"/>
  <c r="L2883" i="11"/>
  <c r="M2883" i="11" s="1"/>
  <c r="O2881" i="11"/>
  <c r="N2881" i="11"/>
  <c r="L2881" i="11"/>
  <c r="M2881" i="11" s="1"/>
  <c r="O2880" i="11"/>
  <c r="N2880" i="11"/>
  <c r="L2880" i="11"/>
  <c r="M2880" i="11" s="1"/>
  <c r="O2879" i="11"/>
  <c r="N2879" i="11"/>
  <c r="L2879" i="11"/>
  <c r="M2879" i="11" s="1"/>
  <c r="O2878" i="11"/>
  <c r="N2878" i="11"/>
  <c r="L2878" i="11"/>
  <c r="M2878" i="11" s="1"/>
  <c r="O2877" i="11"/>
  <c r="N2877" i="11"/>
  <c r="L2877" i="11"/>
  <c r="M2877" i="11" s="1"/>
  <c r="O2876" i="11"/>
  <c r="N2876" i="11"/>
  <c r="L2876" i="11"/>
  <c r="M2876" i="11" s="1"/>
  <c r="O2875" i="11"/>
  <c r="N2875" i="11"/>
  <c r="L2875" i="11"/>
  <c r="M2875" i="11" s="1"/>
  <c r="O2874" i="11"/>
  <c r="N2874" i="11"/>
  <c r="L2874" i="11"/>
  <c r="M2874" i="11" s="1"/>
  <c r="O2873" i="11"/>
  <c r="N2873" i="11"/>
  <c r="L2873" i="11"/>
  <c r="M2873" i="11" s="1"/>
  <c r="O2872" i="11"/>
  <c r="N2872" i="11"/>
  <c r="L2872" i="11"/>
  <c r="M2872" i="11" s="1"/>
  <c r="O2871" i="11"/>
  <c r="N2871" i="11"/>
  <c r="L2871" i="11"/>
  <c r="M2871" i="11" s="1"/>
  <c r="O2870" i="11"/>
  <c r="N2870" i="11"/>
  <c r="L2870" i="11"/>
  <c r="M2870" i="11" s="1"/>
  <c r="O2869" i="11"/>
  <c r="N2869" i="11"/>
  <c r="L2869" i="11"/>
  <c r="M2869" i="11" s="1"/>
  <c r="O2868" i="11"/>
  <c r="N2868" i="11"/>
  <c r="L2868" i="11"/>
  <c r="M2868" i="11" s="1"/>
  <c r="O2867" i="11"/>
  <c r="N2867" i="11"/>
  <c r="L2867" i="11"/>
  <c r="M2867" i="11" s="1"/>
  <c r="O2866" i="11"/>
  <c r="N2866" i="11"/>
  <c r="L2866" i="11"/>
  <c r="M2866" i="11" s="1"/>
  <c r="O2865" i="11"/>
  <c r="N2865" i="11"/>
  <c r="L2865" i="11"/>
  <c r="M2865" i="11" s="1"/>
  <c r="O2864" i="11"/>
  <c r="N2864" i="11"/>
  <c r="L2864" i="11"/>
  <c r="M2864" i="11" s="1"/>
  <c r="O2863" i="11"/>
  <c r="N2863" i="11"/>
  <c r="L2863" i="11"/>
  <c r="M2863" i="11" s="1"/>
  <c r="O2862" i="11"/>
  <c r="N2862" i="11"/>
  <c r="L2862" i="11"/>
  <c r="M2862" i="11" s="1"/>
  <c r="O2861" i="11"/>
  <c r="N2861" i="11"/>
  <c r="L2861" i="11"/>
  <c r="M2861" i="11" s="1"/>
  <c r="O2860" i="11"/>
  <c r="N2860" i="11"/>
  <c r="L2860" i="11"/>
  <c r="M2860" i="11" s="1"/>
  <c r="O2859" i="11"/>
  <c r="N2859" i="11"/>
  <c r="L2859" i="11"/>
  <c r="M2859" i="11" s="1"/>
  <c r="O2858" i="11"/>
  <c r="N2858" i="11"/>
  <c r="L2858" i="11"/>
  <c r="M2858" i="11" s="1"/>
  <c r="O2857" i="11"/>
  <c r="N2857" i="11"/>
  <c r="L2857" i="11"/>
  <c r="M2857" i="11" s="1"/>
  <c r="O2856" i="11"/>
  <c r="N2856" i="11"/>
  <c r="L2856" i="11"/>
  <c r="M2856" i="11" s="1"/>
  <c r="O2855" i="11"/>
  <c r="N2855" i="11"/>
  <c r="L2855" i="11"/>
  <c r="M2855" i="11" s="1"/>
  <c r="O2854" i="11"/>
  <c r="N2854" i="11"/>
  <c r="L2854" i="11"/>
  <c r="M2854" i="11" s="1"/>
  <c r="O2853" i="11"/>
  <c r="N2853" i="11"/>
  <c r="L2853" i="11"/>
  <c r="M2853" i="11" s="1"/>
  <c r="O2852" i="11"/>
  <c r="N2852" i="11"/>
  <c r="L2852" i="11"/>
  <c r="M2852" i="11" s="1"/>
  <c r="O2851" i="11"/>
  <c r="N2851" i="11"/>
  <c r="L2851" i="11"/>
  <c r="M2851" i="11" s="1"/>
  <c r="O2850" i="11"/>
  <c r="N2850" i="11"/>
  <c r="L2850" i="11"/>
  <c r="M2850" i="11" s="1"/>
  <c r="O2849" i="11"/>
  <c r="N2849" i="11"/>
  <c r="L2849" i="11"/>
  <c r="M2849" i="11" s="1"/>
  <c r="O2848" i="11"/>
  <c r="N2848" i="11"/>
  <c r="L2848" i="11"/>
  <c r="M2848" i="11" s="1"/>
  <c r="O2847" i="11"/>
  <c r="N2847" i="11"/>
  <c r="L2847" i="11"/>
  <c r="M2847" i="11" s="1"/>
  <c r="O2846" i="11"/>
  <c r="N2846" i="11"/>
  <c r="L2846" i="11"/>
  <c r="M2846" i="11" s="1"/>
  <c r="O2845" i="11"/>
  <c r="N2845" i="11"/>
  <c r="L2845" i="11"/>
  <c r="M2845" i="11" s="1"/>
  <c r="O2844" i="11"/>
  <c r="N2844" i="11"/>
  <c r="L2844" i="11"/>
  <c r="M2844" i="11" s="1"/>
  <c r="O2843" i="11"/>
  <c r="N2843" i="11"/>
  <c r="L2843" i="11"/>
  <c r="M2843" i="11" s="1"/>
  <c r="O2842" i="11"/>
  <c r="N2842" i="11"/>
  <c r="L2842" i="11"/>
  <c r="M2842" i="11" s="1"/>
  <c r="O2841" i="11"/>
  <c r="N2841" i="11"/>
  <c r="L2841" i="11"/>
  <c r="M2841" i="11" s="1"/>
  <c r="O2840" i="11"/>
  <c r="N2840" i="11"/>
  <c r="L2840" i="11"/>
  <c r="M2840" i="11" s="1"/>
  <c r="O2839" i="11"/>
  <c r="N2839" i="11"/>
  <c r="L2839" i="11"/>
  <c r="M2839" i="11" s="1"/>
  <c r="O2838" i="11"/>
  <c r="N2838" i="11"/>
  <c r="L2838" i="11"/>
  <c r="M2838" i="11" s="1"/>
  <c r="O2837" i="11"/>
  <c r="N2837" i="11"/>
  <c r="L2837" i="11"/>
  <c r="M2837" i="11" s="1"/>
  <c r="O2836" i="11"/>
  <c r="N2836" i="11"/>
  <c r="L2836" i="11"/>
  <c r="M2836" i="11" s="1"/>
  <c r="O2835" i="11"/>
  <c r="N2835" i="11"/>
  <c r="L2835" i="11"/>
  <c r="M2835" i="11" s="1"/>
  <c r="O2834" i="11"/>
  <c r="N2834" i="11"/>
  <c r="L2834" i="11"/>
  <c r="M2834" i="11" s="1"/>
  <c r="O2833" i="11"/>
  <c r="N2833" i="11"/>
  <c r="L2833" i="11"/>
  <c r="M2833" i="11" s="1"/>
  <c r="O2832" i="11"/>
  <c r="N2832" i="11"/>
  <c r="L2832" i="11"/>
  <c r="M2832" i="11" s="1"/>
  <c r="O2831" i="11"/>
  <c r="N2831" i="11"/>
  <c r="L2831" i="11"/>
  <c r="M2831" i="11" s="1"/>
  <c r="O2830" i="11"/>
  <c r="N2830" i="11"/>
  <c r="L2830" i="11"/>
  <c r="M2830" i="11" s="1"/>
  <c r="O2829" i="11"/>
  <c r="N2829" i="11"/>
  <c r="L2829" i="11"/>
  <c r="M2829" i="11" s="1"/>
  <c r="O2828" i="11"/>
  <c r="N2828" i="11"/>
  <c r="L2828" i="11"/>
  <c r="M2828" i="11" s="1"/>
  <c r="O2827" i="11"/>
  <c r="N2827" i="11"/>
  <c r="L2827" i="11"/>
  <c r="M2827" i="11" s="1"/>
  <c r="O2826" i="11"/>
  <c r="N2826" i="11"/>
  <c r="L2826" i="11"/>
  <c r="M2826" i="11" s="1"/>
  <c r="O2825" i="11"/>
  <c r="N2825" i="11"/>
  <c r="L2825" i="11"/>
  <c r="M2825" i="11" s="1"/>
  <c r="O2824" i="11"/>
  <c r="N2824" i="11"/>
  <c r="L2824" i="11"/>
  <c r="M2824" i="11" s="1"/>
  <c r="O2823" i="11"/>
  <c r="N2823" i="11"/>
  <c r="L2823" i="11"/>
  <c r="M2823" i="11" s="1"/>
  <c r="O2822" i="11"/>
  <c r="N2822" i="11"/>
  <c r="L2822" i="11"/>
  <c r="M2822" i="11" s="1"/>
  <c r="O2821" i="11"/>
  <c r="N2821" i="11"/>
  <c r="L2821" i="11"/>
  <c r="M2821" i="11" s="1"/>
  <c r="O2820" i="11"/>
  <c r="N2820" i="11"/>
  <c r="L2820" i="11"/>
  <c r="M2820" i="11" s="1"/>
  <c r="O2819" i="11"/>
  <c r="N2819" i="11"/>
  <c r="L2819" i="11"/>
  <c r="M2819" i="11" s="1"/>
  <c r="O2818" i="11"/>
  <c r="N2818" i="11"/>
  <c r="L2818" i="11"/>
  <c r="M2818" i="11" s="1"/>
  <c r="O2817" i="11"/>
  <c r="N2817" i="11"/>
  <c r="L2817" i="11"/>
  <c r="M2817" i="11" s="1"/>
  <c r="O2816" i="11"/>
  <c r="N2816" i="11"/>
  <c r="L2816" i="11"/>
  <c r="M2816" i="11" s="1"/>
  <c r="O2815" i="11"/>
  <c r="N2815" i="11"/>
  <c r="L2815" i="11"/>
  <c r="M2815" i="11" s="1"/>
  <c r="O2814" i="11"/>
  <c r="N2814" i="11"/>
  <c r="L2814" i="11"/>
  <c r="M2814" i="11" s="1"/>
  <c r="O2813" i="11"/>
  <c r="N2813" i="11"/>
  <c r="L2813" i="11"/>
  <c r="M2813" i="11" s="1"/>
  <c r="O2812" i="11"/>
  <c r="N2812" i="11"/>
  <c r="L2812" i="11"/>
  <c r="M2812" i="11" s="1"/>
  <c r="O2811" i="11"/>
  <c r="N2811" i="11"/>
  <c r="L2811" i="11"/>
  <c r="M2811" i="11" s="1"/>
  <c r="O2810" i="11"/>
  <c r="N2810" i="11"/>
  <c r="L2810" i="11"/>
  <c r="M2810" i="11" s="1"/>
  <c r="O2809" i="11"/>
  <c r="N2809" i="11"/>
  <c r="L2809" i="11"/>
  <c r="M2809" i="11" s="1"/>
  <c r="O2808" i="11"/>
  <c r="N2808" i="11"/>
  <c r="L2808" i="11"/>
  <c r="M2808" i="11" s="1"/>
  <c r="O2807" i="11"/>
  <c r="N2807" i="11"/>
  <c r="L2807" i="11"/>
  <c r="M2807" i="11" s="1"/>
  <c r="O2806" i="11"/>
  <c r="N2806" i="11"/>
  <c r="L2806" i="11"/>
  <c r="M2806" i="11" s="1"/>
  <c r="O2805" i="11"/>
  <c r="N2805" i="11"/>
  <c r="L2805" i="11"/>
  <c r="M2805" i="11" s="1"/>
  <c r="O2804" i="11"/>
  <c r="N2804" i="11"/>
  <c r="L2804" i="11"/>
  <c r="M2804" i="11" s="1"/>
  <c r="O2803" i="11"/>
  <c r="N2803" i="11"/>
  <c r="L2803" i="11"/>
  <c r="M2803" i="11" s="1"/>
  <c r="O2802" i="11"/>
  <c r="N2802" i="11"/>
  <c r="L2802" i="11"/>
  <c r="M2802" i="11" s="1"/>
  <c r="O2801" i="11"/>
  <c r="N2801" i="11"/>
  <c r="L2801" i="11"/>
  <c r="M2801" i="11" s="1"/>
  <c r="O2800" i="11"/>
  <c r="N2800" i="11"/>
  <c r="L2800" i="11"/>
  <c r="M2800" i="11" s="1"/>
  <c r="O2799" i="11"/>
  <c r="N2799" i="11"/>
  <c r="L2799" i="11"/>
  <c r="M2799" i="11" s="1"/>
  <c r="O2798" i="11"/>
  <c r="N2798" i="11"/>
  <c r="L2798" i="11"/>
  <c r="M2798" i="11" s="1"/>
  <c r="O2797" i="11"/>
  <c r="N2797" i="11"/>
  <c r="L2797" i="11"/>
  <c r="M2797" i="11" s="1"/>
  <c r="O2796" i="11"/>
  <c r="N2796" i="11"/>
  <c r="L2796" i="11"/>
  <c r="M2796" i="11" s="1"/>
  <c r="O2795" i="11"/>
  <c r="N2795" i="11"/>
  <c r="L2795" i="11"/>
  <c r="M2795" i="11" s="1"/>
  <c r="O2794" i="11"/>
  <c r="N2794" i="11"/>
  <c r="L2794" i="11"/>
  <c r="M2794" i="11" s="1"/>
  <c r="O2793" i="11"/>
  <c r="N2793" i="11"/>
  <c r="L2793" i="11"/>
  <c r="M2793" i="11" s="1"/>
  <c r="O2792" i="11"/>
  <c r="N2792" i="11"/>
  <c r="L2792" i="11"/>
  <c r="M2792" i="11" s="1"/>
  <c r="O2791" i="11"/>
  <c r="N2791" i="11"/>
  <c r="L2791" i="11"/>
  <c r="M2791" i="11" s="1"/>
  <c r="O2790" i="11"/>
  <c r="N2790" i="11"/>
  <c r="L2790" i="11"/>
  <c r="M2790" i="11" s="1"/>
  <c r="O2789" i="11"/>
  <c r="N2789" i="11"/>
  <c r="L2789" i="11"/>
  <c r="M2789" i="11" s="1"/>
  <c r="O2788" i="11"/>
  <c r="N2788" i="11"/>
  <c r="L2788" i="11"/>
  <c r="M2788" i="11" s="1"/>
  <c r="O2787" i="11"/>
  <c r="N2787" i="11"/>
  <c r="L2787" i="11"/>
  <c r="M2787" i="11" s="1"/>
  <c r="O2786" i="11"/>
  <c r="N2786" i="11"/>
  <c r="L2786" i="11"/>
  <c r="M2786" i="11" s="1"/>
  <c r="O2785" i="11"/>
  <c r="N2785" i="11"/>
  <c r="L2785" i="11"/>
  <c r="M2785" i="11" s="1"/>
  <c r="O2784" i="11"/>
  <c r="N2784" i="11"/>
  <c r="L2784" i="11"/>
  <c r="M2784" i="11" s="1"/>
  <c r="O2783" i="11"/>
  <c r="N2783" i="11"/>
  <c r="L2783" i="11"/>
  <c r="M2783" i="11" s="1"/>
  <c r="O2781" i="11"/>
  <c r="N2781" i="11"/>
  <c r="L2781" i="11"/>
  <c r="M2781" i="11" s="1"/>
  <c r="O2780" i="11"/>
  <c r="N2780" i="11"/>
  <c r="L2780" i="11"/>
  <c r="M2780" i="11" s="1"/>
  <c r="O2779" i="11"/>
  <c r="N2779" i="11"/>
  <c r="L2779" i="11"/>
  <c r="M2779" i="11" s="1"/>
  <c r="O2778" i="11"/>
  <c r="N2778" i="11"/>
  <c r="L2778" i="11"/>
  <c r="M2778" i="11" s="1"/>
  <c r="O2777" i="11"/>
  <c r="N2777" i="11"/>
  <c r="L2777" i="11"/>
  <c r="M2777" i="11" s="1"/>
  <c r="O2776" i="11"/>
  <c r="N2776" i="11"/>
  <c r="L2776" i="11"/>
  <c r="M2776" i="11" s="1"/>
  <c r="O2775" i="11"/>
  <c r="N2775" i="11"/>
  <c r="L2775" i="11"/>
  <c r="M2775" i="11" s="1"/>
  <c r="O2774" i="11"/>
  <c r="N2774" i="11"/>
  <c r="L2774" i="11"/>
  <c r="M2774" i="11" s="1"/>
  <c r="O2773" i="11"/>
  <c r="N2773" i="11"/>
  <c r="L2773" i="11"/>
  <c r="M2773" i="11" s="1"/>
  <c r="O2772" i="11"/>
  <c r="N2772" i="11"/>
  <c r="L2772" i="11"/>
  <c r="M2772" i="11" s="1"/>
  <c r="O2771" i="11"/>
  <c r="N2771" i="11"/>
  <c r="L2771" i="11"/>
  <c r="M2771" i="11" s="1"/>
  <c r="O2770" i="11"/>
  <c r="N2770" i="11"/>
  <c r="L2770" i="11"/>
  <c r="M2770" i="11" s="1"/>
  <c r="O2769" i="11"/>
  <c r="N2769" i="11"/>
  <c r="L2769" i="11"/>
  <c r="M2769" i="11" s="1"/>
  <c r="O2768" i="11"/>
  <c r="N2768" i="11"/>
  <c r="L2768" i="11"/>
  <c r="M2768" i="11" s="1"/>
  <c r="O2767" i="11"/>
  <c r="N2767" i="11"/>
  <c r="L2767" i="11"/>
  <c r="M2767" i="11" s="1"/>
  <c r="O2766" i="11"/>
  <c r="N2766" i="11"/>
  <c r="L2766" i="11"/>
  <c r="M2766" i="11" s="1"/>
  <c r="O2765" i="11"/>
  <c r="N2765" i="11"/>
  <c r="L2765" i="11"/>
  <c r="M2765" i="11" s="1"/>
  <c r="O2764" i="11"/>
  <c r="N2764" i="11"/>
  <c r="L2764" i="11"/>
  <c r="M2764" i="11" s="1"/>
  <c r="O2763" i="11"/>
  <c r="N2763" i="11"/>
  <c r="L2763" i="11"/>
  <c r="M2763" i="11" s="1"/>
  <c r="O2762" i="11"/>
  <c r="N2762" i="11"/>
  <c r="L2762" i="11"/>
  <c r="M2762" i="11" s="1"/>
  <c r="O2761" i="11"/>
  <c r="N2761" i="11"/>
  <c r="L2761" i="11"/>
  <c r="M2761" i="11" s="1"/>
  <c r="O2760" i="11"/>
  <c r="N2760" i="11"/>
  <c r="L2760" i="11"/>
  <c r="M2760" i="11" s="1"/>
  <c r="O2759" i="11"/>
  <c r="N2759" i="11"/>
  <c r="L2759" i="11"/>
  <c r="M2759" i="11" s="1"/>
  <c r="O2758" i="11"/>
  <c r="N2758" i="11"/>
  <c r="L2758" i="11"/>
  <c r="M2758" i="11" s="1"/>
  <c r="O2757" i="11"/>
  <c r="N2757" i="11"/>
  <c r="L2757" i="11"/>
  <c r="M2757" i="11" s="1"/>
  <c r="O2756" i="11"/>
  <c r="N2756" i="11"/>
  <c r="L2756" i="11"/>
  <c r="M2756" i="11" s="1"/>
  <c r="O2755" i="11"/>
  <c r="N2755" i="11"/>
  <c r="L2755" i="11"/>
  <c r="M2755" i="11" s="1"/>
  <c r="O2754" i="11"/>
  <c r="N2754" i="11"/>
  <c r="L2754" i="11"/>
  <c r="M2754" i="11" s="1"/>
  <c r="O2753" i="11"/>
  <c r="N2753" i="11"/>
  <c r="L2753" i="11"/>
  <c r="M2753" i="11" s="1"/>
  <c r="O2752" i="11"/>
  <c r="N2752" i="11"/>
  <c r="L2752" i="11"/>
  <c r="M2752" i="11" s="1"/>
  <c r="O2751" i="11"/>
  <c r="N2751" i="11"/>
  <c r="L2751" i="11"/>
  <c r="M2751" i="11" s="1"/>
  <c r="O2750" i="11"/>
  <c r="N2750" i="11"/>
  <c r="L2750" i="11"/>
  <c r="M2750" i="11" s="1"/>
  <c r="O2749" i="11"/>
  <c r="N2749" i="11"/>
  <c r="L2749" i="11"/>
  <c r="M2749" i="11" s="1"/>
  <c r="O2748" i="11"/>
  <c r="N2748" i="11"/>
  <c r="L2748" i="11"/>
  <c r="M2748" i="11" s="1"/>
  <c r="O2747" i="11"/>
  <c r="N2747" i="11"/>
  <c r="L2747" i="11"/>
  <c r="M2747" i="11" s="1"/>
  <c r="O2746" i="11"/>
  <c r="N2746" i="11"/>
  <c r="L2746" i="11"/>
  <c r="M2746" i="11" s="1"/>
  <c r="O2745" i="11"/>
  <c r="N2745" i="11"/>
  <c r="L2745" i="11"/>
  <c r="M2745" i="11" s="1"/>
  <c r="O2744" i="11"/>
  <c r="N2744" i="11"/>
  <c r="L2744" i="11"/>
  <c r="M2744" i="11" s="1"/>
  <c r="O2743" i="11"/>
  <c r="N2743" i="11"/>
  <c r="L2743" i="11"/>
  <c r="M2743" i="11" s="1"/>
  <c r="O2742" i="11"/>
  <c r="N2742" i="11"/>
  <c r="L2742" i="11"/>
  <c r="M2742" i="11" s="1"/>
  <c r="O2741" i="11"/>
  <c r="N2741" i="11"/>
  <c r="L2741" i="11"/>
  <c r="M2741" i="11" s="1"/>
  <c r="O2740" i="11"/>
  <c r="N2740" i="11"/>
  <c r="L2740" i="11"/>
  <c r="M2740" i="11" s="1"/>
  <c r="O2739" i="11"/>
  <c r="N2739" i="11"/>
  <c r="L2739" i="11"/>
  <c r="M2739" i="11" s="1"/>
  <c r="O2738" i="11"/>
  <c r="N2738" i="11"/>
  <c r="L2738" i="11"/>
  <c r="M2738" i="11" s="1"/>
  <c r="O2737" i="11"/>
  <c r="N2737" i="11"/>
  <c r="L2737" i="11"/>
  <c r="M2737" i="11" s="1"/>
  <c r="O2736" i="11"/>
  <c r="N2736" i="11"/>
  <c r="L2736" i="11"/>
  <c r="M2736" i="11" s="1"/>
  <c r="O2735" i="11"/>
  <c r="N2735" i="11"/>
  <c r="L2735" i="11"/>
  <c r="M2735" i="11" s="1"/>
  <c r="O2734" i="11"/>
  <c r="N2734" i="11"/>
  <c r="L2734" i="11"/>
  <c r="M2734" i="11" s="1"/>
  <c r="O2733" i="11"/>
  <c r="N2733" i="11"/>
  <c r="L2733" i="11"/>
  <c r="M2733" i="11" s="1"/>
  <c r="O2732" i="11"/>
  <c r="N2732" i="11"/>
  <c r="L2732" i="11"/>
  <c r="M2732" i="11" s="1"/>
  <c r="O2731" i="11"/>
  <c r="N2731" i="11"/>
  <c r="L2731" i="11"/>
  <c r="M2731" i="11" s="1"/>
  <c r="O2730" i="11"/>
  <c r="N2730" i="11"/>
  <c r="L2730" i="11"/>
  <c r="M2730" i="11" s="1"/>
  <c r="O2729" i="11"/>
  <c r="N2729" i="11"/>
  <c r="L2729" i="11"/>
  <c r="M2729" i="11" s="1"/>
  <c r="O2728" i="11"/>
  <c r="N2728" i="11"/>
  <c r="L2728" i="11"/>
  <c r="M2728" i="11" s="1"/>
  <c r="O2727" i="11"/>
  <c r="N2727" i="11"/>
  <c r="L2727" i="11"/>
  <c r="M2727" i="11" s="1"/>
  <c r="O2726" i="11"/>
  <c r="N2726" i="11"/>
  <c r="L2726" i="11"/>
  <c r="M2726" i="11" s="1"/>
  <c r="O2725" i="11"/>
  <c r="N2725" i="11"/>
  <c r="L2725" i="11"/>
  <c r="M2725" i="11" s="1"/>
  <c r="O2724" i="11"/>
  <c r="N2724" i="11"/>
  <c r="L2724" i="11"/>
  <c r="M2724" i="11" s="1"/>
  <c r="O2723" i="11"/>
  <c r="N2723" i="11"/>
  <c r="L2723" i="11"/>
  <c r="M2723" i="11" s="1"/>
  <c r="O2722" i="11"/>
  <c r="N2722" i="11"/>
  <c r="L2722" i="11"/>
  <c r="M2722" i="11" s="1"/>
  <c r="O2721" i="11"/>
  <c r="N2721" i="11"/>
  <c r="L2721" i="11"/>
  <c r="M2721" i="11" s="1"/>
  <c r="O2720" i="11"/>
  <c r="N2720" i="11"/>
  <c r="L2720" i="11"/>
  <c r="M2720" i="11" s="1"/>
  <c r="O2719" i="11"/>
  <c r="N2719" i="11"/>
  <c r="L2719" i="11"/>
  <c r="M2719" i="11" s="1"/>
  <c r="O2718" i="11"/>
  <c r="N2718" i="11"/>
  <c r="L2718" i="11"/>
  <c r="M2718" i="11" s="1"/>
  <c r="O2717" i="11"/>
  <c r="N2717" i="11"/>
  <c r="L2717" i="11"/>
  <c r="M2717" i="11" s="1"/>
  <c r="O2716" i="11"/>
  <c r="N2716" i="11"/>
  <c r="L2716" i="11"/>
  <c r="M2716" i="11" s="1"/>
  <c r="O2715" i="11"/>
  <c r="N2715" i="11"/>
  <c r="L2715" i="11"/>
  <c r="M2715" i="11" s="1"/>
  <c r="O2714" i="11"/>
  <c r="N2714" i="11"/>
  <c r="L2714" i="11"/>
  <c r="M2714" i="11" s="1"/>
  <c r="O2712" i="11"/>
  <c r="N2712" i="11"/>
  <c r="L2712" i="11"/>
  <c r="M2712" i="11" s="1"/>
  <c r="O2711" i="11"/>
  <c r="N2711" i="11"/>
  <c r="L2711" i="11"/>
  <c r="M2711" i="11" s="1"/>
  <c r="O2710" i="11"/>
  <c r="N2710" i="11"/>
  <c r="L2710" i="11"/>
  <c r="M2710" i="11" s="1"/>
  <c r="O2709" i="11"/>
  <c r="N2709" i="11"/>
  <c r="L2709" i="11"/>
  <c r="M2709" i="11" s="1"/>
  <c r="O2708" i="11"/>
  <c r="N2708" i="11"/>
  <c r="L2708" i="11"/>
  <c r="M2708" i="11" s="1"/>
  <c r="O2707" i="11"/>
  <c r="N2707" i="11"/>
  <c r="L2707" i="11"/>
  <c r="M2707" i="11" s="1"/>
  <c r="O2706" i="11"/>
  <c r="N2706" i="11"/>
  <c r="L2706" i="11"/>
  <c r="M2706" i="11" s="1"/>
  <c r="O2705" i="11"/>
  <c r="N2705" i="11"/>
  <c r="L2705" i="11"/>
  <c r="M2705" i="11" s="1"/>
  <c r="O2704" i="11"/>
  <c r="N2704" i="11"/>
  <c r="L2704" i="11"/>
  <c r="M2704" i="11" s="1"/>
  <c r="O2703" i="11"/>
  <c r="N2703" i="11"/>
  <c r="L2703" i="11"/>
  <c r="M2703" i="11" s="1"/>
  <c r="O2702" i="11"/>
  <c r="N2702" i="11"/>
  <c r="L2702" i="11"/>
  <c r="M2702" i="11" s="1"/>
  <c r="O2701" i="11"/>
  <c r="N2701" i="11"/>
  <c r="L2701" i="11"/>
  <c r="M2701" i="11" s="1"/>
  <c r="O2700" i="11"/>
  <c r="N2700" i="11"/>
  <c r="L2700" i="11"/>
  <c r="M2700" i="11" s="1"/>
  <c r="O2699" i="11"/>
  <c r="N2699" i="11"/>
  <c r="L2699" i="11"/>
  <c r="M2699" i="11" s="1"/>
  <c r="O2698" i="11"/>
  <c r="N2698" i="11"/>
  <c r="L2698" i="11"/>
  <c r="M2698" i="11" s="1"/>
  <c r="O2697" i="11"/>
  <c r="N2697" i="11"/>
  <c r="L2697" i="11"/>
  <c r="M2697" i="11" s="1"/>
  <c r="O2696" i="11"/>
  <c r="N2696" i="11"/>
  <c r="L2696" i="11"/>
  <c r="M2696" i="11" s="1"/>
  <c r="O2695" i="11"/>
  <c r="N2695" i="11"/>
  <c r="L2695" i="11"/>
  <c r="M2695" i="11" s="1"/>
  <c r="O2694" i="11"/>
  <c r="N2694" i="11"/>
  <c r="L2694" i="11"/>
  <c r="M2694" i="11" s="1"/>
  <c r="O2693" i="11"/>
  <c r="N2693" i="11"/>
  <c r="L2693" i="11"/>
  <c r="M2693" i="11" s="1"/>
  <c r="O2692" i="11"/>
  <c r="N2692" i="11"/>
  <c r="L2692" i="11"/>
  <c r="M2692" i="11" s="1"/>
  <c r="O2691" i="11"/>
  <c r="N2691" i="11"/>
  <c r="L2691" i="11"/>
  <c r="M2691" i="11" s="1"/>
  <c r="O2690" i="11"/>
  <c r="N2690" i="11"/>
  <c r="L2690" i="11"/>
  <c r="M2690" i="11" s="1"/>
  <c r="O2689" i="11"/>
  <c r="N2689" i="11"/>
  <c r="L2689" i="11"/>
  <c r="M2689" i="11" s="1"/>
  <c r="O2688" i="11"/>
  <c r="N2688" i="11"/>
  <c r="L2688" i="11"/>
  <c r="M2688" i="11" s="1"/>
  <c r="O2687" i="11"/>
  <c r="N2687" i="11"/>
  <c r="L2687" i="11"/>
  <c r="M2687" i="11" s="1"/>
  <c r="O2686" i="11"/>
  <c r="N2686" i="11"/>
  <c r="L2686" i="11"/>
  <c r="M2686" i="11" s="1"/>
  <c r="O2685" i="11"/>
  <c r="N2685" i="11"/>
  <c r="L2685" i="11"/>
  <c r="M2685" i="11" s="1"/>
  <c r="O2684" i="11"/>
  <c r="N2684" i="11"/>
  <c r="L2684" i="11"/>
  <c r="M2684" i="11" s="1"/>
  <c r="O2683" i="11"/>
  <c r="N2683" i="11"/>
  <c r="L2683" i="11"/>
  <c r="M2683" i="11" s="1"/>
  <c r="O2682" i="11"/>
  <c r="N2682" i="11"/>
  <c r="L2682" i="11"/>
  <c r="M2682" i="11" s="1"/>
  <c r="O2681" i="11"/>
  <c r="N2681" i="11"/>
  <c r="L2681" i="11"/>
  <c r="M2681" i="11" s="1"/>
  <c r="O2679" i="11"/>
  <c r="N2679" i="11"/>
  <c r="L2679" i="11"/>
  <c r="M2679" i="11" s="1"/>
  <c r="O2678" i="11"/>
  <c r="N2678" i="11"/>
  <c r="L2678" i="11"/>
  <c r="M2678" i="11" s="1"/>
  <c r="O2677" i="11"/>
  <c r="N2677" i="11"/>
  <c r="L2677" i="11"/>
  <c r="M2677" i="11" s="1"/>
  <c r="O2676" i="11"/>
  <c r="N2676" i="11"/>
  <c r="L2676" i="11"/>
  <c r="M2676" i="11" s="1"/>
  <c r="O2675" i="11"/>
  <c r="N2675" i="11"/>
  <c r="L2675" i="11"/>
  <c r="M2675" i="11" s="1"/>
  <c r="O2674" i="11"/>
  <c r="N2674" i="11"/>
  <c r="L2674" i="11"/>
  <c r="M2674" i="11" s="1"/>
  <c r="O2673" i="11"/>
  <c r="N2673" i="11"/>
  <c r="L2673" i="11"/>
  <c r="M2673" i="11" s="1"/>
  <c r="O2672" i="11"/>
  <c r="N2672" i="11"/>
  <c r="L2672" i="11"/>
  <c r="M2672" i="11" s="1"/>
  <c r="O2671" i="11"/>
  <c r="N2671" i="11"/>
  <c r="L2671" i="11"/>
  <c r="M2671" i="11" s="1"/>
  <c r="O2669" i="11"/>
  <c r="N2669" i="11"/>
  <c r="L2669" i="11"/>
  <c r="M2669" i="11" s="1"/>
  <c r="O2668" i="11"/>
  <c r="N2668" i="11"/>
  <c r="L2668" i="11"/>
  <c r="M2668" i="11" s="1"/>
  <c r="O2667" i="11"/>
  <c r="N2667" i="11"/>
  <c r="L2667" i="11"/>
  <c r="M2667" i="11" s="1"/>
  <c r="O2666" i="11"/>
  <c r="N2666" i="11"/>
  <c r="L2666" i="11"/>
  <c r="M2666" i="11" s="1"/>
  <c r="O2665" i="11"/>
  <c r="N2665" i="11"/>
  <c r="L2665" i="11"/>
  <c r="M2665" i="11" s="1"/>
  <c r="O2663" i="11"/>
  <c r="N2663" i="11"/>
  <c r="L2663" i="11"/>
  <c r="M2663" i="11" s="1"/>
  <c r="O2662" i="11"/>
  <c r="N2662" i="11"/>
  <c r="L2662" i="11"/>
  <c r="M2662" i="11" s="1"/>
  <c r="O2661" i="11"/>
  <c r="N2661" i="11"/>
  <c r="L2661" i="11"/>
  <c r="M2661" i="11" s="1"/>
  <c r="O2660" i="11"/>
  <c r="N2660" i="11"/>
  <c r="L2660" i="11"/>
  <c r="M2660" i="11" s="1"/>
  <c r="O2659" i="11"/>
  <c r="N2659" i="11"/>
  <c r="L2659" i="11"/>
  <c r="M2659" i="11" s="1"/>
  <c r="O2658" i="11"/>
  <c r="N2658" i="11"/>
  <c r="L2658" i="11"/>
  <c r="M2658" i="11" s="1"/>
  <c r="O2657" i="11"/>
  <c r="N2657" i="11"/>
  <c r="L2657" i="11"/>
  <c r="M2657" i="11" s="1"/>
  <c r="O2656" i="11"/>
  <c r="N2656" i="11"/>
  <c r="L2656" i="11"/>
  <c r="M2656" i="11" s="1"/>
  <c r="O2655" i="11"/>
  <c r="N2655" i="11"/>
  <c r="L2655" i="11"/>
  <c r="M2655" i="11" s="1"/>
  <c r="O2654" i="11"/>
  <c r="N2654" i="11"/>
  <c r="L2654" i="11"/>
  <c r="M2654" i="11" s="1"/>
  <c r="O2653" i="11"/>
  <c r="N2653" i="11"/>
  <c r="L2653" i="11"/>
  <c r="M2653" i="11" s="1"/>
  <c r="O2652" i="11"/>
  <c r="N2652" i="11"/>
  <c r="L2652" i="11"/>
  <c r="M2652" i="11" s="1"/>
  <c r="O2651" i="11"/>
  <c r="N2651" i="11"/>
  <c r="L2651" i="11"/>
  <c r="M2651" i="11" s="1"/>
  <c r="O2650" i="11"/>
  <c r="N2650" i="11"/>
  <c r="L2650" i="11"/>
  <c r="M2650" i="11" s="1"/>
  <c r="O2649" i="11"/>
  <c r="N2649" i="11"/>
  <c r="L2649" i="11"/>
  <c r="M2649" i="11" s="1"/>
  <c r="O2648" i="11"/>
  <c r="N2648" i="11"/>
  <c r="L2648" i="11"/>
  <c r="M2648" i="11" s="1"/>
  <c r="O2647" i="11"/>
  <c r="N2647" i="11"/>
  <c r="L2647" i="11"/>
  <c r="M2647" i="11" s="1"/>
  <c r="O2646" i="11"/>
  <c r="N2646" i="11"/>
  <c r="L2646" i="11"/>
  <c r="M2646" i="11" s="1"/>
  <c r="O2645" i="11"/>
  <c r="N2645" i="11"/>
  <c r="L2645" i="11"/>
  <c r="M2645" i="11" s="1"/>
  <c r="O2644" i="11"/>
  <c r="N2644" i="11"/>
  <c r="L2644" i="11"/>
  <c r="M2644" i="11" s="1"/>
  <c r="O2643" i="11"/>
  <c r="N2643" i="11"/>
  <c r="L2643" i="11"/>
  <c r="M2643" i="11" s="1"/>
  <c r="O2642" i="11"/>
  <c r="N2642" i="11"/>
  <c r="L2642" i="11"/>
  <c r="M2642" i="11" s="1"/>
  <c r="O2641" i="11"/>
  <c r="N2641" i="11"/>
  <c r="L2641" i="11"/>
  <c r="M2641" i="11" s="1"/>
  <c r="O2640" i="11"/>
  <c r="N2640" i="11"/>
  <c r="L2640" i="11"/>
  <c r="M2640" i="11" s="1"/>
  <c r="O2639" i="11"/>
  <c r="N2639" i="11"/>
  <c r="L2639" i="11"/>
  <c r="M2639" i="11" s="1"/>
  <c r="O2638" i="11"/>
  <c r="N2638" i="11"/>
  <c r="L2638" i="11"/>
  <c r="M2638" i="11" s="1"/>
  <c r="O2637" i="11"/>
  <c r="N2637" i="11"/>
  <c r="L2637" i="11"/>
  <c r="M2637" i="11" s="1"/>
  <c r="O2636" i="11"/>
  <c r="N2636" i="11"/>
  <c r="L2636" i="11"/>
  <c r="M2636" i="11" s="1"/>
  <c r="O2635" i="11"/>
  <c r="N2635" i="11"/>
  <c r="L2635" i="11"/>
  <c r="M2635" i="11" s="1"/>
  <c r="O2634" i="11"/>
  <c r="N2634" i="11"/>
  <c r="L2634" i="11"/>
  <c r="M2634" i="11" s="1"/>
  <c r="O2633" i="11"/>
  <c r="N2633" i="11"/>
  <c r="L2633" i="11"/>
  <c r="M2633" i="11" s="1"/>
  <c r="O2632" i="11"/>
  <c r="N2632" i="11"/>
  <c r="L2632" i="11"/>
  <c r="M2632" i="11" s="1"/>
  <c r="O2631" i="11"/>
  <c r="N2631" i="11"/>
  <c r="L2631" i="11"/>
  <c r="M2631" i="11" s="1"/>
  <c r="O2630" i="11"/>
  <c r="N2630" i="11"/>
  <c r="L2630" i="11"/>
  <c r="M2630" i="11" s="1"/>
  <c r="O2629" i="11"/>
  <c r="N2629" i="11"/>
  <c r="L2629" i="11"/>
  <c r="M2629" i="11" s="1"/>
  <c r="O2628" i="11"/>
  <c r="N2628" i="11"/>
  <c r="L2628" i="11"/>
  <c r="M2628" i="11" s="1"/>
  <c r="O2627" i="11"/>
  <c r="N2627" i="11"/>
  <c r="L2627" i="11"/>
  <c r="M2627" i="11" s="1"/>
  <c r="O2626" i="11"/>
  <c r="N2626" i="11"/>
  <c r="L2626" i="11"/>
  <c r="M2626" i="11" s="1"/>
  <c r="O2625" i="11"/>
  <c r="N2625" i="11"/>
  <c r="L2625" i="11"/>
  <c r="M2625" i="11" s="1"/>
  <c r="O2624" i="11"/>
  <c r="N2624" i="11"/>
  <c r="L2624" i="11"/>
  <c r="M2624" i="11" s="1"/>
  <c r="O2623" i="11"/>
  <c r="N2623" i="11"/>
  <c r="L2623" i="11"/>
  <c r="M2623" i="11" s="1"/>
  <c r="O2622" i="11"/>
  <c r="N2622" i="11"/>
  <c r="L2622" i="11"/>
  <c r="M2622" i="11" s="1"/>
  <c r="O2621" i="11"/>
  <c r="N2621" i="11"/>
  <c r="L2621" i="11"/>
  <c r="M2621" i="11" s="1"/>
  <c r="O2620" i="11"/>
  <c r="N2620" i="11"/>
  <c r="L2620" i="11"/>
  <c r="M2620" i="11" s="1"/>
  <c r="O2619" i="11"/>
  <c r="N2619" i="11"/>
  <c r="L2619" i="11"/>
  <c r="M2619" i="11" s="1"/>
  <c r="O2618" i="11"/>
  <c r="N2618" i="11"/>
  <c r="L2618" i="11"/>
  <c r="M2618" i="11" s="1"/>
  <c r="O2617" i="11"/>
  <c r="N2617" i="11"/>
  <c r="L2617" i="11"/>
  <c r="M2617" i="11" s="1"/>
  <c r="O2616" i="11"/>
  <c r="N2616" i="11"/>
  <c r="L2616" i="11"/>
  <c r="M2616" i="11" s="1"/>
  <c r="O2615" i="11"/>
  <c r="N2615" i="11"/>
  <c r="L2615" i="11"/>
  <c r="M2615" i="11" s="1"/>
  <c r="O2614" i="11"/>
  <c r="N2614" i="11"/>
  <c r="L2614" i="11"/>
  <c r="M2614" i="11" s="1"/>
  <c r="O2613" i="11"/>
  <c r="N2613" i="11"/>
  <c r="L2613" i="11"/>
  <c r="M2613" i="11" s="1"/>
  <c r="O2612" i="11"/>
  <c r="N2612" i="11"/>
  <c r="L2612" i="11"/>
  <c r="M2612" i="11" s="1"/>
  <c r="O2611" i="11"/>
  <c r="N2611" i="11"/>
  <c r="L2611" i="11"/>
  <c r="M2611" i="11" s="1"/>
  <c r="O2610" i="11"/>
  <c r="N2610" i="11"/>
  <c r="L2610" i="11"/>
  <c r="M2610" i="11" s="1"/>
  <c r="O2609" i="11"/>
  <c r="N2609" i="11"/>
  <c r="L2609" i="11"/>
  <c r="M2609" i="11" s="1"/>
  <c r="O2608" i="11"/>
  <c r="N2608" i="11"/>
  <c r="L2608" i="11"/>
  <c r="M2608" i="11" s="1"/>
  <c r="O2607" i="11"/>
  <c r="N2607" i="11"/>
  <c r="L2607" i="11"/>
  <c r="M2607" i="11" s="1"/>
  <c r="O2606" i="11"/>
  <c r="N2606" i="11"/>
  <c r="L2606" i="11"/>
  <c r="M2606" i="11" s="1"/>
  <c r="O2605" i="11"/>
  <c r="N2605" i="11"/>
  <c r="L2605" i="11"/>
  <c r="M2605" i="11" s="1"/>
  <c r="O2604" i="11"/>
  <c r="N2604" i="11"/>
  <c r="L2604" i="11"/>
  <c r="M2604" i="11" s="1"/>
  <c r="O2603" i="11"/>
  <c r="N2603" i="11"/>
  <c r="L2603" i="11"/>
  <c r="M2603" i="11" s="1"/>
  <c r="O2602" i="11"/>
  <c r="N2602" i="11"/>
  <c r="L2602" i="11"/>
  <c r="M2602" i="11" s="1"/>
  <c r="O2601" i="11"/>
  <c r="N2601" i="11"/>
  <c r="L2601" i="11"/>
  <c r="M2601" i="11" s="1"/>
  <c r="O2600" i="11"/>
  <c r="N2600" i="11"/>
  <c r="L2600" i="11"/>
  <c r="M2600" i="11" s="1"/>
  <c r="O2599" i="11"/>
  <c r="N2599" i="11"/>
  <c r="L2599" i="11"/>
  <c r="M2599" i="11" s="1"/>
  <c r="O2598" i="11"/>
  <c r="N2598" i="11"/>
  <c r="L2598" i="11"/>
  <c r="M2598" i="11" s="1"/>
  <c r="O2597" i="11"/>
  <c r="N2597" i="11"/>
  <c r="L2597" i="11"/>
  <c r="M2597" i="11" s="1"/>
  <c r="O2596" i="11"/>
  <c r="N2596" i="11"/>
  <c r="L2596" i="11"/>
  <c r="M2596" i="11" s="1"/>
  <c r="O2595" i="11"/>
  <c r="N2595" i="11"/>
  <c r="L2595" i="11"/>
  <c r="M2595" i="11" s="1"/>
  <c r="O2594" i="11"/>
  <c r="N2594" i="11"/>
  <c r="L2594" i="11"/>
  <c r="M2594" i="11" s="1"/>
  <c r="O2592" i="11"/>
  <c r="N2592" i="11"/>
  <c r="L2592" i="11"/>
  <c r="M2592" i="11" s="1"/>
  <c r="O2591" i="11"/>
  <c r="N2591" i="11"/>
  <c r="L2591" i="11"/>
  <c r="M2591" i="11" s="1"/>
  <c r="O2590" i="11"/>
  <c r="N2590" i="11"/>
  <c r="L2590" i="11"/>
  <c r="M2590" i="11" s="1"/>
  <c r="O2589" i="11"/>
  <c r="N2589" i="11"/>
  <c r="L2589" i="11"/>
  <c r="M2589" i="11" s="1"/>
  <c r="O2588" i="11"/>
  <c r="N2588" i="11"/>
  <c r="L2588" i="11"/>
  <c r="M2588" i="11" s="1"/>
  <c r="O2587" i="11"/>
  <c r="N2587" i="11"/>
  <c r="L2587" i="11"/>
  <c r="M2587" i="11" s="1"/>
  <c r="O2586" i="11"/>
  <c r="N2586" i="11"/>
  <c r="L2586" i="11"/>
  <c r="M2586" i="11" s="1"/>
  <c r="O2585" i="11"/>
  <c r="N2585" i="11"/>
  <c r="L2585" i="11"/>
  <c r="M2585" i="11" s="1"/>
  <c r="O2584" i="11"/>
  <c r="N2584" i="11"/>
  <c r="L2584" i="11"/>
  <c r="M2584" i="11" s="1"/>
  <c r="O2583" i="11"/>
  <c r="N2583" i="11"/>
  <c r="L2583" i="11"/>
  <c r="M2583" i="11" s="1"/>
  <c r="O2581" i="11"/>
  <c r="N2581" i="11"/>
  <c r="L2581" i="11"/>
  <c r="M2581" i="11" s="1"/>
  <c r="O2580" i="11"/>
  <c r="N2580" i="11"/>
  <c r="L2580" i="11"/>
  <c r="M2580" i="11" s="1"/>
  <c r="O2579" i="11"/>
  <c r="N2579" i="11"/>
  <c r="L2579" i="11"/>
  <c r="M2579" i="11" s="1"/>
  <c r="O2578" i="11"/>
  <c r="N2578" i="11"/>
  <c r="L2578" i="11"/>
  <c r="M2578" i="11" s="1"/>
  <c r="O2577" i="11"/>
  <c r="N2577" i="11"/>
  <c r="L2577" i="11"/>
  <c r="M2577" i="11" s="1"/>
  <c r="O2574" i="11"/>
  <c r="N2574" i="11"/>
  <c r="L2574" i="11"/>
  <c r="M2574" i="11" s="1"/>
  <c r="P2573" i="11"/>
  <c r="O2573" i="11"/>
  <c r="N2573" i="11"/>
  <c r="L2573" i="11"/>
  <c r="M2573" i="11" s="1"/>
  <c r="P2572" i="11"/>
  <c r="O2572" i="11"/>
  <c r="N2572" i="11"/>
  <c r="L2572" i="11"/>
  <c r="M2572" i="11" s="1"/>
  <c r="P2571" i="11"/>
  <c r="O2571" i="11"/>
  <c r="N2571" i="11"/>
  <c r="L2571" i="11"/>
  <c r="M2571" i="11" s="1"/>
  <c r="P2570" i="11"/>
  <c r="O2570" i="11"/>
  <c r="N2570" i="11"/>
  <c r="L2570" i="11"/>
  <c r="M2570" i="11" s="1"/>
  <c r="P2569" i="11"/>
  <c r="O2569" i="11"/>
  <c r="N2569" i="11"/>
  <c r="L2569" i="11"/>
  <c r="M2569" i="11" s="1"/>
  <c r="P2568" i="11"/>
  <c r="O2568" i="11"/>
  <c r="N2568" i="11"/>
  <c r="L2568" i="11"/>
  <c r="M2568" i="11" s="1"/>
  <c r="P2567" i="11"/>
  <c r="O2567" i="11"/>
  <c r="N2567" i="11"/>
  <c r="L2567" i="11"/>
  <c r="M2567" i="11" s="1"/>
  <c r="P2566" i="11"/>
  <c r="O2566" i="11"/>
  <c r="N2566" i="11"/>
  <c r="L2566" i="11"/>
  <c r="M2566" i="11" s="1"/>
  <c r="P2565" i="11"/>
  <c r="O2565" i="11"/>
  <c r="N2565" i="11"/>
  <c r="L2565" i="11"/>
  <c r="M2565" i="11" s="1"/>
  <c r="P2564" i="11"/>
  <c r="O2564" i="11"/>
  <c r="N2564" i="11"/>
  <c r="L2564" i="11"/>
  <c r="M2564" i="11" s="1"/>
  <c r="O2563" i="11"/>
  <c r="N2563" i="11"/>
  <c r="L2563" i="11"/>
  <c r="M2563" i="11" s="1"/>
  <c r="O2562" i="11"/>
  <c r="N2562" i="11"/>
  <c r="L2562" i="11"/>
  <c r="M2562" i="11" s="1"/>
  <c r="P2561" i="11"/>
  <c r="O2561" i="11"/>
  <c r="N2561" i="11"/>
  <c r="L2561" i="11"/>
  <c r="M2561" i="11" s="1"/>
  <c r="O2560" i="11"/>
  <c r="N2560" i="11"/>
  <c r="L2560" i="11"/>
  <c r="M2560" i="11" s="1"/>
  <c r="O2559" i="11"/>
  <c r="N2559" i="11"/>
  <c r="L2559" i="11"/>
  <c r="M2559" i="11" s="1"/>
  <c r="O2558" i="11"/>
  <c r="N2558" i="11"/>
  <c r="L2558" i="11"/>
  <c r="M2558" i="11" s="1"/>
  <c r="O2557" i="11"/>
  <c r="N2557" i="11"/>
  <c r="L2557" i="11"/>
  <c r="M2557" i="11" s="1"/>
  <c r="O2556" i="11"/>
  <c r="N2556" i="11"/>
  <c r="L2556" i="11"/>
  <c r="M2556" i="11" s="1"/>
  <c r="O2555" i="11"/>
  <c r="N2555" i="11"/>
  <c r="L2555" i="11"/>
  <c r="M2555" i="11" s="1"/>
  <c r="O2554" i="11"/>
  <c r="N2554" i="11"/>
  <c r="L2554" i="11"/>
  <c r="M2554" i="11" s="1"/>
  <c r="O2553" i="11"/>
  <c r="N2553" i="11"/>
  <c r="L2553" i="11"/>
  <c r="M2553" i="11" s="1"/>
  <c r="O2552" i="11"/>
  <c r="N2552" i="11"/>
  <c r="L2552" i="11"/>
  <c r="M2552" i="11" s="1"/>
  <c r="O2551" i="11"/>
  <c r="N2551" i="11"/>
  <c r="L2551" i="11"/>
  <c r="M2551" i="11" s="1"/>
  <c r="O2550" i="11"/>
  <c r="N2550" i="11"/>
  <c r="L2550" i="11"/>
  <c r="M2550" i="11" s="1"/>
  <c r="O2549" i="11"/>
  <c r="N2549" i="11"/>
  <c r="L2549" i="11"/>
  <c r="M2549" i="11" s="1"/>
  <c r="O2548" i="11"/>
  <c r="N2548" i="11"/>
  <c r="L2548" i="11"/>
  <c r="M2548" i="11" s="1"/>
  <c r="O2547" i="11"/>
  <c r="N2547" i="11"/>
  <c r="L2547" i="11"/>
  <c r="M2547" i="11" s="1"/>
  <c r="O2546" i="11"/>
  <c r="N2546" i="11"/>
  <c r="L2546" i="11"/>
  <c r="M2546" i="11" s="1"/>
  <c r="P2545" i="11"/>
  <c r="O2545" i="11"/>
  <c r="N2545" i="11"/>
  <c r="L2545" i="11"/>
  <c r="M2545" i="11" s="1"/>
  <c r="P2544" i="11"/>
  <c r="O2544" i="11"/>
  <c r="N2544" i="11"/>
  <c r="L2544" i="11"/>
  <c r="M2544" i="11" s="1"/>
  <c r="P2543" i="11"/>
  <c r="O2543" i="11"/>
  <c r="N2543" i="11"/>
  <c r="L2543" i="11"/>
  <c r="M2543" i="11" s="1"/>
  <c r="O2541" i="11"/>
  <c r="N2541" i="11"/>
  <c r="L2541" i="11"/>
  <c r="M2541" i="11" s="1"/>
  <c r="O2540" i="11"/>
  <c r="N2540" i="11"/>
  <c r="L2540" i="11"/>
  <c r="M2540" i="11" s="1"/>
  <c r="O2538" i="11"/>
  <c r="N2538" i="11"/>
  <c r="L2538" i="11"/>
  <c r="M2538" i="11" s="1"/>
  <c r="O2537" i="11"/>
  <c r="N2537" i="11"/>
  <c r="L2537" i="11"/>
  <c r="M2537" i="11" s="1"/>
  <c r="O2536" i="11"/>
  <c r="N2536" i="11"/>
  <c r="L2536" i="11"/>
  <c r="M2536" i="11" s="1"/>
  <c r="O2534" i="11"/>
  <c r="N2534" i="11"/>
  <c r="L2534" i="11"/>
  <c r="M2534" i="11" s="1"/>
  <c r="O2533" i="11"/>
  <c r="N2533" i="11"/>
  <c r="L2533" i="11"/>
  <c r="M2533" i="11" s="1"/>
  <c r="O2531" i="11"/>
  <c r="N2531" i="11"/>
  <c r="L2531" i="11"/>
  <c r="M2531" i="11" s="1"/>
  <c r="O2530" i="11"/>
  <c r="N2530" i="11"/>
  <c r="L2530" i="11"/>
  <c r="M2530" i="11" s="1"/>
  <c r="O2528" i="11"/>
  <c r="N2528" i="11"/>
  <c r="L2528" i="11"/>
  <c r="M2528" i="11" s="1"/>
  <c r="O2527" i="11"/>
  <c r="N2527" i="11"/>
  <c r="L2527" i="11"/>
  <c r="M2527" i="11" s="1"/>
  <c r="O2525" i="11"/>
  <c r="N2525" i="11"/>
  <c r="L2525" i="11"/>
  <c r="M2525" i="11" s="1"/>
  <c r="O2524" i="11"/>
  <c r="N2524" i="11"/>
  <c r="L2524" i="11"/>
  <c r="M2524" i="11" s="1"/>
  <c r="O2522" i="11"/>
  <c r="N2522" i="11"/>
  <c r="L2522" i="11"/>
  <c r="M2522" i="11" s="1"/>
  <c r="O2521" i="11"/>
  <c r="N2521" i="11"/>
  <c r="L2521" i="11"/>
  <c r="M2521" i="11" s="1"/>
  <c r="O2519" i="11"/>
  <c r="N2519" i="11"/>
  <c r="L2519" i="11"/>
  <c r="M2519" i="11" s="1"/>
  <c r="O2518" i="11"/>
  <c r="N2518" i="11"/>
  <c r="L2518" i="11"/>
  <c r="M2518" i="11" s="1"/>
  <c r="O2517" i="11"/>
  <c r="N2517" i="11"/>
  <c r="L2517" i="11"/>
  <c r="M2517" i="11" s="1"/>
  <c r="O2515" i="11"/>
  <c r="N2515" i="11"/>
  <c r="L2515" i="11"/>
  <c r="M2515" i="11" s="1"/>
  <c r="O2514" i="11"/>
  <c r="N2514" i="11"/>
  <c r="L2514" i="11"/>
  <c r="M2514" i="11" s="1"/>
  <c r="O2513" i="11"/>
  <c r="N2513" i="11"/>
  <c r="L2513" i="11"/>
  <c r="M2513" i="11" s="1"/>
  <c r="O2511" i="11"/>
  <c r="O2510" i="11"/>
  <c r="N2510" i="11"/>
  <c r="L2510" i="11"/>
  <c r="M2510" i="11" s="1"/>
  <c r="O2509" i="11"/>
  <c r="N2509" i="11"/>
  <c r="L2509" i="11"/>
  <c r="M2509" i="11" s="1"/>
  <c r="O2508" i="11"/>
  <c r="N2508" i="11"/>
  <c r="L2508" i="11"/>
  <c r="M2508" i="11" s="1"/>
  <c r="O2507" i="11"/>
  <c r="N2507" i="11"/>
  <c r="L2507" i="11"/>
  <c r="M2507" i="11" s="1"/>
  <c r="O2506" i="11"/>
  <c r="N2506" i="11"/>
  <c r="L2506" i="11"/>
  <c r="M2506" i="11" s="1"/>
  <c r="O2505" i="11"/>
  <c r="N2505" i="11"/>
  <c r="L2505" i="11"/>
  <c r="M2505" i="11" s="1"/>
  <c r="O2504" i="11"/>
  <c r="N2504" i="11"/>
  <c r="L2504" i="11"/>
  <c r="M2504" i="11" s="1"/>
  <c r="O2503" i="11"/>
  <c r="N2503" i="11"/>
  <c r="L2503" i="11"/>
  <c r="M2503" i="11" s="1"/>
  <c r="O2502" i="11"/>
  <c r="N2502" i="11"/>
  <c r="L2502" i="11"/>
  <c r="M2502" i="11" s="1"/>
  <c r="O2501" i="11"/>
  <c r="N2501" i="11"/>
  <c r="L2501" i="11"/>
  <c r="M2501" i="11" s="1"/>
  <c r="O2500" i="11"/>
  <c r="N2500" i="11"/>
  <c r="L2500" i="11"/>
  <c r="M2500" i="11" s="1"/>
  <c r="O2499" i="11"/>
  <c r="N2499" i="11"/>
  <c r="L2499" i="11"/>
  <c r="M2499" i="11" s="1"/>
  <c r="O2498" i="11"/>
  <c r="N2498" i="11"/>
  <c r="L2498" i="11"/>
  <c r="M2498" i="11" s="1"/>
  <c r="O2497" i="11"/>
  <c r="N2497" i="11"/>
  <c r="L2497" i="11"/>
  <c r="M2497" i="11" s="1"/>
  <c r="O2496" i="11"/>
  <c r="N2496" i="11"/>
  <c r="L2496" i="11"/>
  <c r="M2496" i="11" s="1"/>
  <c r="O2495" i="11"/>
  <c r="N2495" i="11"/>
  <c r="L2495" i="11"/>
  <c r="M2495" i="11" s="1"/>
  <c r="O2494" i="11"/>
  <c r="N2494" i="11"/>
  <c r="L2494" i="11"/>
  <c r="M2494" i="11" s="1"/>
  <c r="O2493" i="11"/>
  <c r="N2493" i="11"/>
  <c r="L2493" i="11"/>
  <c r="M2493" i="11" s="1"/>
  <c r="O2492" i="11"/>
  <c r="N2492" i="11"/>
  <c r="L2492" i="11"/>
  <c r="M2492" i="11" s="1"/>
  <c r="O2491" i="11"/>
  <c r="N2491" i="11"/>
  <c r="L2491" i="11"/>
  <c r="M2491" i="11" s="1"/>
  <c r="O2490" i="11"/>
  <c r="N2490" i="11"/>
  <c r="L2490" i="11"/>
  <c r="M2490" i="11" s="1"/>
  <c r="O2489" i="11"/>
  <c r="N2489" i="11"/>
  <c r="L2489" i="11"/>
  <c r="M2489" i="11" s="1"/>
  <c r="O2488" i="11"/>
  <c r="N2488" i="11"/>
  <c r="L2488" i="11"/>
  <c r="M2488" i="11" s="1"/>
  <c r="O2487" i="11"/>
  <c r="N2487" i="11"/>
  <c r="L2487" i="11"/>
  <c r="M2487" i="11" s="1"/>
  <c r="O2486" i="11"/>
  <c r="N2486" i="11"/>
  <c r="L2486" i="11"/>
  <c r="M2486" i="11" s="1"/>
  <c r="O2485" i="11"/>
  <c r="N2485" i="11"/>
  <c r="L2485" i="11"/>
  <c r="M2485" i="11" s="1"/>
  <c r="O2484" i="11"/>
  <c r="N2484" i="11"/>
  <c r="L2484" i="11"/>
  <c r="M2484" i="11" s="1"/>
  <c r="O2483" i="11"/>
  <c r="N2483" i="11"/>
  <c r="L2483" i="11"/>
  <c r="M2483" i="11" s="1"/>
  <c r="O2482" i="11"/>
  <c r="N2482" i="11"/>
  <c r="L2482" i="11"/>
  <c r="M2482" i="11" s="1"/>
  <c r="O2481" i="11"/>
  <c r="N2481" i="11"/>
  <c r="L2481" i="11"/>
  <c r="M2481" i="11" s="1"/>
  <c r="O2480" i="11"/>
  <c r="N2480" i="11"/>
  <c r="L2480" i="11"/>
  <c r="M2480" i="11" s="1"/>
  <c r="O2479" i="11"/>
  <c r="N2479" i="11"/>
  <c r="L2479" i="11"/>
  <c r="M2479" i="11" s="1"/>
  <c r="O2478" i="11"/>
  <c r="N2478" i="11"/>
  <c r="L2478" i="11"/>
  <c r="M2478" i="11" s="1"/>
  <c r="O2477" i="11"/>
  <c r="N2477" i="11"/>
  <c r="L2477" i="11"/>
  <c r="M2477" i="11" s="1"/>
  <c r="O2476" i="11"/>
  <c r="N2476" i="11"/>
  <c r="L2476" i="11"/>
  <c r="M2476" i="11" s="1"/>
  <c r="O2474" i="11"/>
  <c r="N2474" i="11"/>
  <c r="L2474" i="11"/>
  <c r="M2474" i="11" s="1"/>
  <c r="O2473" i="11"/>
  <c r="N2473" i="11"/>
  <c r="L2473" i="11"/>
  <c r="M2473" i="11" s="1"/>
  <c r="O2472" i="11"/>
  <c r="N2472" i="11"/>
  <c r="L2472" i="11"/>
  <c r="M2472" i="11" s="1"/>
  <c r="O2470" i="11"/>
  <c r="N2470" i="11"/>
  <c r="L2470" i="11"/>
  <c r="M2470" i="11" s="1"/>
  <c r="O2469" i="11"/>
  <c r="N2469" i="11"/>
  <c r="L2469" i="11"/>
  <c r="M2469" i="11" s="1"/>
  <c r="O2468" i="11"/>
  <c r="N2468" i="11"/>
  <c r="L2468" i="11"/>
  <c r="M2468" i="11" s="1"/>
  <c r="O2467" i="11"/>
  <c r="N2467" i="11"/>
  <c r="L2467" i="11"/>
  <c r="M2467" i="11" s="1"/>
  <c r="O2466" i="11"/>
  <c r="N2466" i="11"/>
  <c r="L2466" i="11"/>
  <c r="M2466" i="11" s="1"/>
  <c r="O2465" i="11"/>
  <c r="N2465" i="11"/>
  <c r="L2465" i="11"/>
  <c r="M2465" i="11" s="1"/>
  <c r="O2464" i="11"/>
  <c r="N2464" i="11"/>
  <c r="L2464" i="11"/>
  <c r="M2464" i="11" s="1"/>
  <c r="O2463" i="11"/>
  <c r="N2463" i="11"/>
  <c r="L2463" i="11"/>
  <c r="M2463" i="11" s="1"/>
  <c r="O2462" i="11"/>
  <c r="N2462" i="11"/>
  <c r="L2462" i="11"/>
  <c r="M2462" i="11" s="1"/>
  <c r="O2461" i="11"/>
  <c r="N2461" i="11"/>
  <c r="L2461" i="11"/>
  <c r="M2461" i="11" s="1"/>
  <c r="O2460" i="11"/>
  <c r="N2460" i="11"/>
  <c r="L2460" i="11"/>
  <c r="M2460" i="11" s="1"/>
  <c r="O2459" i="11"/>
  <c r="N2459" i="11"/>
  <c r="L2459" i="11"/>
  <c r="M2459" i="11" s="1"/>
  <c r="O2458" i="11"/>
  <c r="N2458" i="11"/>
  <c r="L2458" i="11"/>
  <c r="M2458" i="11" s="1"/>
  <c r="O2457" i="11"/>
  <c r="N2457" i="11"/>
  <c r="L2457" i="11"/>
  <c r="M2457" i="11" s="1"/>
  <c r="O2456" i="11"/>
  <c r="N2456" i="11"/>
  <c r="L2456" i="11"/>
  <c r="M2456" i="11" s="1"/>
  <c r="O2455" i="11"/>
  <c r="N2455" i="11"/>
  <c r="L2455" i="11"/>
  <c r="M2455" i="11" s="1"/>
  <c r="O2454" i="11"/>
  <c r="N2454" i="11"/>
  <c r="L2454" i="11"/>
  <c r="M2454" i="11" s="1"/>
  <c r="O2453" i="11"/>
  <c r="N2453" i="11"/>
  <c r="L2453" i="11"/>
  <c r="M2453" i="11" s="1"/>
  <c r="O2452" i="11"/>
  <c r="N2452" i="11"/>
  <c r="L2452" i="11"/>
  <c r="M2452" i="11" s="1"/>
  <c r="O2451" i="11"/>
  <c r="N2451" i="11"/>
  <c r="L2451" i="11"/>
  <c r="M2451" i="11" s="1"/>
  <c r="O2450" i="11"/>
  <c r="N2450" i="11"/>
  <c r="L2450" i="11"/>
  <c r="M2450" i="11" s="1"/>
  <c r="O2449" i="11"/>
  <c r="N2449" i="11"/>
  <c r="L2449" i="11"/>
  <c r="M2449" i="11" s="1"/>
  <c r="O2448" i="11"/>
  <c r="N2448" i="11"/>
  <c r="L2448" i="11"/>
  <c r="M2448" i="11" s="1"/>
  <c r="O2447" i="11"/>
  <c r="N2447" i="11"/>
  <c r="L2447" i="11"/>
  <c r="M2447" i="11" s="1"/>
  <c r="O2446" i="11"/>
  <c r="N2446" i="11"/>
  <c r="L2446" i="11"/>
  <c r="M2446" i="11" s="1"/>
  <c r="O2445" i="11"/>
  <c r="N2445" i="11"/>
  <c r="L2445" i="11"/>
  <c r="M2445" i="11" s="1"/>
  <c r="O2444" i="11"/>
  <c r="N2444" i="11"/>
  <c r="L2444" i="11"/>
  <c r="M2444" i="11" s="1"/>
  <c r="O2443" i="11"/>
  <c r="N2443" i="11"/>
  <c r="L2443" i="11"/>
  <c r="M2443" i="11" s="1"/>
  <c r="O2442" i="11"/>
  <c r="N2442" i="11"/>
  <c r="L2442" i="11"/>
  <c r="M2442" i="11" s="1"/>
  <c r="O2441" i="11"/>
  <c r="N2441" i="11"/>
  <c r="L2441" i="11"/>
  <c r="M2441" i="11" s="1"/>
  <c r="O2440" i="11"/>
  <c r="N2440" i="11"/>
  <c r="L2440" i="11"/>
  <c r="M2440" i="11" s="1"/>
  <c r="O2438" i="11"/>
  <c r="N2438" i="11"/>
  <c r="L2438" i="11"/>
  <c r="M2438" i="11" s="1"/>
  <c r="O2437" i="11"/>
  <c r="N2437" i="11"/>
  <c r="L2437" i="11"/>
  <c r="M2437" i="11" s="1"/>
  <c r="O2436" i="11"/>
  <c r="N2436" i="11"/>
  <c r="L2436" i="11"/>
  <c r="M2436" i="11" s="1"/>
  <c r="O2435" i="11"/>
  <c r="N2435" i="11"/>
  <c r="L2435" i="11"/>
  <c r="M2435" i="11" s="1"/>
  <c r="O2434" i="11"/>
  <c r="N2434" i="11"/>
  <c r="L2434" i="11"/>
  <c r="M2434" i="11" s="1"/>
  <c r="O2433" i="11"/>
  <c r="N2433" i="11"/>
  <c r="L2433" i="11"/>
  <c r="M2433" i="11" s="1"/>
  <c r="O2432" i="11"/>
  <c r="N2432" i="11"/>
  <c r="L2432" i="11"/>
  <c r="M2432" i="11" s="1"/>
  <c r="O2431" i="11"/>
  <c r="N2431" i="11"/>
  <c r="L2431" i="11"/>
  <c r="M2431" i="11" s="1"/>
  <c r="O2430" i="11"/>
  <c r="N2430" i="11"/>
  <c r="L2430" i="11"/>
  <c r="M2430" i="11" s="1"/>
  <c r="O2429" i="11"/>
  <c r="N2429" i="11"/>
  <c r="L2429" i="11"/>
  <c r="M2429" i="11" s="1"/>
  <c r="O2428" i="11"/>
  <c r="N2428" i="11"/>
  <c r="L2428" i="11"/>
  <c r="M2428" i="11" s="1"/>
  <c r="O2427" i="11"/>
  <c r="N2427" i="11"/>
  <c r="L2427" i="11"/>
  <c r="M2427" i="11" s="1"/>
  <c r="O2426" i="11"/>
  <c r="N2426" i="11"/>
  <c r="L2426" i="11"/>
  <c r="M2426" i="11" s="1"/>
  <c r="O2425" i="11"/>
  <c r="N2425" i="11"/>
  <c r="L2425" i="11"/>
  <c r="M2425" i="11" s="1"/>
  <c r="O2424" i="11"/>
  <c r="N2424" i="11"/>
  <c r="L2424" i="11"/>
  <c r="M2424" i="11" s="1"/>
  <c r="O2423" i="11"/>
  <c r="N2423" i="11"/>
  <c r="L2423" i="11"/>
  <c r="M2423" i="11" s="1"/>
  <c r="O2422" i="11"/>
  <c r="N2422" i="11"/>
  <c r="L2422" i="11"/>
  <c r="M2422" i="11" s="1"/>
  <c r="O2421" i="11"/>
  <c r="N2421" i="11"/>
  <c r="L2421" i="11"/>
  <c r="M2421" i="11" s="1"/>
  <c r="O2420" i="11"/>
  <c r="N2420" i="11"/>
  <c r="L2420" i="11"/>
  <c r="M2420" i="11" s="1"/>
  <c r="O2419" i="11"/>
  <c r="N2419" i="11"/>
  <c r="L2419" i="11"/>
  <c r="M2419" i="11" s="1"/>
  <c r="O2418" i="11"/>
  <c r="N2418" i="11"/>
  <c r="L2418" i="11"/>
  <c r="M2418" i="11" s="1"/>
  <c r="O2417" i="11"/>
  <c r="N2417" i="11"/>
  <c r="L2417" i="11"/>
  <c r="M2417" i="11" s="1"/>
  <c r="O2416" i="11"/>
  <c r="N2416" i="11"/>
  <c r="L2416" i="11"/>
  <c r="M2416" i="11" s="1"/>
  <c r="O2414" i="11"/>
  <c r="N2414" i="11"/>
  <c r="L2414" i="11"/>
  <c r="M2414" i="11" s="1"/>
  <c r="O2413" i="11"/>
  <c r="N2413" i="11"/>
  <c r="L2413" i="11"/>
  <c r="M2413" i="11" s="1"/>
  <c r="O2412" i="11"/>
  <c r="N2412" i="11"/>
  <c r="L2412" i="11"/>
  <c r="M2412" i="11" s="1"/>
  <c r="O2411" i="11"/>
  <c r="N2411" i="11"/>
  <c r="L2411" i="11"/>
  <c r="M2411" i="11" s="1"/>
  <c r="O2409" i="11"/>
  <c r="N2409" i="11"/>
  <c r="L2409" i="11"/>
  <c r="M2409" i="11" s="1"/>
  <c r="O2408" i="11"/>
  <c r="N2408" i="11"/>
  <c r="L2408" i="11"/>
  <c r="M2408" i="11" s="1"/>
  <c r="O2407" i="11"/>
  <c r="N2407" i="11"/>
  <c r="L2407" i="11"/>
  <c r="M2407" i="11" s="1"/>
  <c r="O2406" i="11"/>
  <c r="N2406" i="11"/>
  <c r="L2406" i="11"/>
  <c r="M2406" i="11" s="1"/>
  <c r="O2405" i="11"/>
  <c r="N2405" i="11"/>
  <c r="L2405" i="11"/>
  <c r="M2405" i="11" s="1"/>
  <c r="O2404" i="11"/>
  <c r="N2404" i="11"/>
  <c r="L2404" i="11"/>
  <c r="M2404" i="11" s="1"/>
  <c r="O2403" i="11"/>
  <c r="N2403" i="11"/>
  <c r="L2403" i="11"/>
  <c r="M2403" i="11" s="1"/>
  <c r="O2402" i="11"/>
  <c r="N2402" i="11"/>
  <c r="L2402" i="11"/>
  <c r="M2402" i="11" s="1"/>
  <c r="O2401" i="11"/>
  <c r="N2401" i="11"/>
  <c r="L2401" i="11"/>
  <c r="M2401" i="11" s="1"/>
  <c r="O2400" i="11"/>
  <c r="N2400" i="11"/>
  <c r="L2400" i="11"/>
  <c r="M2400" i="11" s="1"/>
  <c r="O2399" i="11"/>
  <c r="N2399" i="11"/>
  <c r="L2399" i="11"/>
  <c r="M2399" i="11" s="1"/>
  <c r="O2398" i="11"/>
  <c r="N2398" i="11"/>
  <c r="L2398" i="11"/>
  <c r="M2398" i="11" s="1"/>
  <c r="O2397" i="11"/>
  <c r="N2397" i="11"/>
  <c r="L2397" i="11"/>
  <c r="M2397" i="11" s="1"/>
  <c r="O2396" i="11"/>
  <c r="N2396" i="11"/>
  <c r="L2396" i="11"/>
  <c r="M2396" i="11" s="1"/>
  <c r="O2395" i="11"/>
  <c r="N2395" i="11"/>
  <c r="L2395" i="11"/>
  <c r="M2395" i="11" s="1"/>
  <c r="O2394" i="11"/>
  <c r="N2394" i="11"/>
  <c r="L2394" i="11"/>
  <c r="M2394" i="11" s="1"/>
  <c r="O2393" i="11"/>
  <c r="N2393" i="11"/>
  <c r="L2393" i="11"/>
  <c r="M2393" i="11" s="1"/>
  <c r="O2392" i="11"/>
  <c r="N2392" i="11"/>
  <c r="L2392" i="11"/>
  <c r="M2392" i="11" s="1"/>
  <c r="O2391" i="11"/>
  <c r="N2391" i="11"/>
  <c r="L2391" i="11"/>
  <c r="M2391" i="11" s="1"/>
  <c r="O2390" i="11"/>
  <c r="N2390" i="11"/>
  <c r="L2390" i="11"/>
  <c r="M2390" i="11" s="1"/>
  <c r="O2389" i="11"/>
  <c r="N2389" i="11"/>
  <c r="L2389" i="11"/>
  <c r="M2389" i="11" s="1"/>
  <c r="O2388" i="11"/>
  <c r="N2388" i="11"/>
  <c r="L2388" i="11"/>
  <c r="M2388" i="11" s="1"/>
  <c r="O2387" i="11"/>
  <c r="N2387" i="11"/>
  <c r="L2387" i="11"/>
  <c r="M2387" i="11" s="1"/>
  <c r="O2386" i="11"/>
  <c r="N2386" i="11"/>
  <c r="L2386" i="11"/>
  <c r="M2386" i="11" s="1"/>
  <c r="O2385" i="11"/>
  <c r="N2385" i="11"/>
  <c r="L2385" i="11"/>
  <c r="M2385" i="11" s="1"/>
  <c r="O2384" i="11"/>
  <c r="N2384" i="11"/>
  <c r="L2384" i="11"/>
  <c r="M2384" i="11" s="1"/>
  <c r="O2383" i="11"/>
  <c r="N2383" i="11"/>
  <c r="L2383" i="11"/>
  <c r="M2383" i="11" s="1"/>
  <c r="O2381" i="11"/>
  <c r="N2381" i="11"/>
  <c r="L2381" i="11"/>
  <c r="M2381" i="11" s="1"/>
  <c r="O2380" i="11"/>
  <c r="N2380" i="11"/>
  <c r="L2380" i="11"/>
  <c r="M2380" i="11" s="1"/>
  <c r="O2379" i="11"/>
  <c r="N2379" i="11"/>
  <c r="L2379" i="11"/>
  <c r="M2379" i="11" s="1"/>
  <c r="O2378" i="11"/>
  <c r="N2378" i="11"/>
  <c r="L2378" i="11"/>
  <c r="M2378" i="11" s="1"/>
  <c r="O2377" i="11"/>
  <c r="N2377" i="11"/>
  <c r="L2377" i="11"/>
  <c r="M2377" i="11" s="1"/>
  <c r="O2376" i="11"/>
  <c r="N2376" i="11"/>
  <c r="L2376" i="11"/>
  <c r="M2376" i="11" s="1"/>
  <c r="O2375" i="11"/>
  <c r="N2375" i="11"/>
  <c r="L2375" i="11"/>
  <c r="M2375" i="11" s="1"/>
  <c r="O2374" i="11"/>
  <c r="N2374" i="11"/>
  <c r="L2374" i="11"/>
  <c r="M2374" i="11" s="1"/>
  <c r="O2372" i="11"/>
  <c r="N2372" i="11"/>
  <c r="L2372" i="11"/>
  <c r="M2372" i="11" s="1"/>
  <c r="O2371" i="11"/>
  <c r="N2371" i="11"/>
  <c r="L2371" i="11"/>
  <c r="M2371" i="11" s="1"/>
  <c r="O2370" i="11"/>
  <c r="N2370" i="11"/>
  <c r="L2370" i="11"/>
  <c r="M2370" i="11" s="1"/>
  <c r="O2368" i="11"/>
  <c r="N2368" i="11"/>
  <c r="L2368" i="11"/>
  <c r="M2368" i="11" s="1"/>
  <c r="O2367" i="11"/>
  <c r="N2367" i="11"/>
  <c r="L2367" i="11"/>
  <c r="M2367" i="11" s="1"/>
  <c r="O2366" i="11"/>
  <c r="N2366" i="11"/>
  <c r="L2366" i="11"/>
  <c r="M2366" i="11" s="1"/>
  <c r="O2365" i="11"/>
  <c r="N2365" i="11"/>
  <c r="L2365" i="11"/>
  <c r="M2365" i="11" s="1"/>
  <c r="O2364" i="11"/>
  <c r="N2364" i="11"/>
  <c r="L2364" i="11"/>
  <c r="M2364" i="11" s="1"/>
  <c r="O2363" i="11"/>
  <c r="N2363" i="11"/>
  <c r="L2363" i="11"/>
  <c r="M2363" i="11" s="1"/>
  <c r="O2362" i="11"/>
  <c r="N2362" i="11"/>
  <c r="L2362" i="11"/>
  <c r="M2362" i="11" s="1"/>
  <c r="O2361" i="11"/>
  <c r="N2361" i="11"/>
  <c r="L2361" i="11"/>
  <c r="M2361" i="11" s="1"/>
  <c r="O2360" i="11"/>
  <c r="N2360" i="11"/>
  <c r="L2360" i="11"/>
  <c r="M2360" i="11" s="1"/>
  <c r="O2358" i="11"/>
  <c r="N2358" i="11"/>
  <c r="L2358" i="11"/>
  <c r="M2358" i="11" s="1"/>
  <c r="O2357" i="11"/>
  <c r="N2357" i="11"/>
  <c r="L2357" i="11"/>
  <c r="M2357" i="11" s="1"/>
  <c r="O2356" i="11"/>
  <c r="N2356" i="11"/>
  <c r="L2356" i="11"/>
  <c r="M2356" i="11" s="1"/>
  <c r="O2355" i="11"/>
  <c r="N2355" i="11"/>
  <c r="L2355" i="11"/>
  <c r="M2355" i="11" s="1"/>
  <c r="O2354" i="11"/>
  <c r="N2354" i="11"/>
  <c r="L2354" i="11"/>
  <c r="M2354" i="11" s="1"/>
  <c r="O2353" i="11"/>
  <c r="N2353" i="11"/>
  <c r="L2353" i="11"/>
  <c r="M2353" i="11" s="1"/>
  <c r="O2352" i="11"/>
  <c r="N2352" i="11"/>
  <c r="L2352" i="11"/>
  <c r="M2352" i="11" s="1"/>
  <c r="O2351" i="11"/>
  <c r="N2351" i="11"/>
  <c r="L2351" i="11"/>
  <c r="M2351" i="11" s="1"/>
  <c r="O2350" i="11"/>
  <c r="N2350" i="11"/>
  <c r="L2350" i="11"/>
  <c r="M2350" i="11" s="1"/>
  <c r="O2349" i="11"/>
  <c r="N2349" i="11"/>
  <c r="L2349" i="11"/>
  <c r="M2349" i="11" s="1"/>
  <c r="O2348" i="11"/>
  <c r="N2348" i="11"/>
  <c r="L2348" i="11"/>
  <c r="M2348" i="11" s="1"/>
  <c r="O2347" i="11"/>
  <c r="N2347" i="11"/>
  <c r="L2347" i="11"/>
  <c r="M2347" i="11" s="1"/>
  <c r="O2346" i="11"/>
  <c r="N2346" i="11"/>
  <c r="L2346" i="11"/>
  <c r="M2346" i="11" s="1"/>
  <c r="O2345" i="11"/>
  <c r="N2345" i="11"/>
  <c r="L2345" i="11"/>
  <c r="M2345" i="11" s="1"/>
  <c r="O2344" i="11"/>
  <c r="N2344" i="11"/>
  <c r="L2344" i="11"/>
  <c r="M2344" i="11" s="1"/>
  <c r="O2343" i="11"/>
  <c r="N2343" i="11"/>
  <c r="L2343" i="11"/>
  <c r="M2343" i="11" s="1"/>
  <c r="O2342" i="11"/>
  <c r="N2342" i="11"/>
  <c r="L2342" i="11"/>
  <c r="M2342" i="11" s="1"/>
  <c r="O2341" i="11"/>
  <c r="N2341" i="11"/>
  <c r="L2341" i="11"/>
  <c r="M2341" i="11" s="1"/>
  <c r="O2340" i="11"/>
  <c r="N2340" i="11"/>
  <c r="L2340" i="11"/>
  <c r="M2340" i="11" s="1"/>
  <c r="O2339" i="11"/>
  <c r="N2339" i="11"/>
  <c r="L2339" i="11"/>
  <c r="M2339" i="11" s="1"/>
  <c r="O2338" i="11"/>
  <c r="N2338" i="11"/>
  <c r="L2338" i="11"/>
  <c r="M2338" i="11" s="1"/>
  <c r="O2337" i="11"/>
  <c r="N2337" i="11"/>
  <c r="L2337" i="11"/>
  <c r="M2337" i="11" s="1"/>
  <c r="O2336" i="11"/>
  <c r="N2336" i="11"/>
  <c r="L2336" i="11"/>
  <c r="M2336" i="11" s="1"/>
  <c r="O2335" i="11"/>
  <c r="N2335" i="11"/>
  <c r="L2335" i="11"/>
  <c r="M2335" i="11" s="1"/>
  <c r="O2334" i="11"/>
  <c r="N2334" i="11"/>
  <c r="L2334" i="11"/>
  <c r="M2334" i="11" s="1"/>
  <c r="O2333" i="11"/>
  <c r="N2333" i="11"/>
  <c r="L2333" i="11"/>
  <c r="M2333" i="11" s="1"/>
  <c r="O2332" i="11"/>
  <c r="N2332" i="11"/>
  <c r="L2332" i="11"/>
  <c r="M2332" i="11" s="1"/>
  <c r="O2330" i="11"/>
  <c r="N2330" i="11"/>
  <c r="L2330" i="11"/>
  <c r="M2330" i="11" s="1"/>
  <c r="O2329" i="11"/>
  <c r="N2329" i="11"/>
  <c r="L2329" i="11"/>
  <c r="M2329" i="11" s="1"/>
  <c r="O2328" i="11"/>
  <c r="N2328" i="11"/>
  <c r="L2328" i="11"/>
  <c r="M2328" i="11" s="1"/>
  <c r="O2327" i="11"/>
  <c r="N2327" i="11"/>
  <c r="L2327" i="11"/>
  <c r="M2327" i="11" s="1"/>
  <c r="O2326" i="11"/>
  <c r="N2326" i="11"/>
  <c r="L2326" i="11"/>
  <c r="M2326" i="11" s="1"/>
  <c r="O2325" i="11"/>
  <c r="N2325" i="11"/>
  <c r="L2325" i="11"/>
  <c r="M2325" i="11" s="1"/>
  <c r="O2324" i="11"/>
  <c r="N2324" i="11"/>
  <c r="L2324" i="11"/>
  <c r="M2324" i="11" s="1"/>
  <c r="O2323" i="11"/>
  <c r="N2323" i="11"/>
  <c r="L2323" i="11"/>
  <c r="M2323" i="11" s="1"/>
  <c r="O2322" i="11"/>
  <c r="N2322" i="11"/>
  <c r="L2322" i="11"/>
  <c r="M2322" i="11" s="1"/>
  <c r="O2321" i="11"/>
  <c r="N2321" i="11"/>
  <c r="L2321" i="11"/>
  <c r="M2321" i="11" s="1"/>
  <c r="O2320" i="11"/>
  <c r="N2320" i="11"/>
  <c r="L2320" i="11"/>
  <c r="M2320" i="11" s="1"/>
  <c r="O2319" i="11"/>
  <c r="N2319" i="11"/>
  <c r="L2319" i="11"/>
  <c r="M2319" i="11" s="1"/>
  <c r="O2318" i="11"/>
  <c r="N2318" i="11"/>
  <c r="L2318" i="11"/>
  <c r="M2318" i="11" s="1"/>
  <c r="O2316" i="11"/>
  <c r="N2316" i="11"/>
  <c r="L2316" i="11"/>
  <c r="M2316" i="11" s="1"/>
  <c r="O2315" i="11"/>
  <c r="N2315" i="11"/>
  <c r="L2315" i="11"/>
  <c r="M2315" i="11" s="1"/>
  <c r="O2314" i="11"/>
  <c r="N2314" i="11"/>
  <c r="L2314" i="11"/>
  <c r="M2314" i="11" s="1"/>
  <c r="O2313" i="11"/>
  <c r="N2313" i="11"/>
  <c r="L2313" i="11"/>
  <c r="M2313" i="11" s="1"/>
  <c r="O2312" i="11"/>
  <c r="N2312" i="11"/>
  <c r="L2312" i="11"/>
  <c r="M2312" i="11" s="1"/>
  <c r="O2311" i="11"/>
  <c r="N2311" i="11"/>
  <c r="L2311" i="11"/>
  <c r="M2311" i="11" s="1"/>
  <c r="O2310" i="11"/>
  <c r="N2310" i="11"/>
  <c r="L2310" i="11"/>
  <c r="M2310" i="11" s="1"/>
  <c r="O2309" i="11"/>
  <c r="N2309" i="11"/>
  <c r="L2309" i="11"/>
  <c r="M2309" i="11" s="1"/>
  <c r="O2308" i="11"/>
  <c r="N2308" i="11"/>
  <c r="L2308" i="11"/>
  <c r="M2308" i="11" s="1"/>
  <c r="O2307" i="11"/>
  <c r="N2307" i="11"/>
  <c r="L2307" i="11"/>
  <c r="M2307" i="11" s="1"/>
  <c r="O2306" i="11"/>
  <c r="N2306" i="11"/>
  <c r="L2306" i="11"/>
  <c r="M2306" i="11" s="1"/>
  <c r="O2305" i="11"/>
  <c r="N2305" i="11"/>
  <c r="L2305" i="11"/>
  <c r="M2305" i="11" s="1"/>
  <c r="O2304" i="11"/>
  <c r="N2304" i="11"/>
  <c r="L2304" i="11"/>
  <c r="M2304" i="11" s="1"/>
  <c r="O2302" i="11"/>
  <c r="N2302" i="11"/>
  <c r="L2302" i="11"/>
  <c r="M2302" i="11" s="1"/>
  <c r="O2301" i="11"/>
  <c r="N2301" i="11"/>
  <c r="L2301" i="11"/>
  <c r="M2301" i="11" s="1"/>
  <c r="O2300" i="11"/>
  <c r="N2300" i="11"/>
  <c r="L2300" i="11"/>
  <c r="M2300" i="11" s="1"/>
  <c r="O2299" i="11"/>
  <c r="N2299" i="11"/>
  <c r="L2299" i="11"/>
  <c r="M2299" i="11" s="1"/>
  <c r="O2298" i="11"/>
  <c r="N2298" i="11"/>
  <c r="L2298" i="11"/>
  <c r="M2298" i="11" s="1"/>
  <c r="O2297" i="11"/>
  <c r="N2297" i="11"/>
  <c r="L2297" i="11"/>
  <c r="M2297" i="11" s="1"/>
  <c r="O2296" i="11"/>
  <c r="N2296" i="11"/>
  <c r="L2296" i="11"/>
  <c r="M2296" i="11" s="1"/>
  <c r="O2295" i="11"/>
  <c r="N2295" i="11"/>
  <c r="L2295" i="11"/>
  <c r="M2295" i="11" s="1"/>
  <c r="O2294" i="11"/>
  <c r="N2294" i="11"/>
  <c r="L2294" i="11"/>
  <c r="M2294" i="11" s="1"/>
  <c r="O2293" i="11"/>
  <c r="N2293" i="11"/>
  <c r="L2293" i="11"/>
  <c r="M2293" i="11" s="1"/>
  <c r="O2292" i="11"/>
  <c r="N2292" i="11"/>
  <c r="L2292" i="11"/>
  <c r="M2292" i="11" s="1"/>
  <c r="O2291" i="11"/>
  <c r="N2291" i="11"/>
  <c r="L2291" i="11"/>
  <c r="M2291" i="11" s="1"/>
  <c r="O2290" i="11"/>
  <c r="N2290" i="11"/>
  <c r="L2290" i="11"/>
  <c r="M2290" i="11" s="1"/>
  <c r="O2289" i="11"/>
  <c r="N2289" i="11"/>
  <c r="L2289" i="11"/>
  <c r="M2289" i="11" s="1"/>
  <c r="O2288" i="11"/>
  <c r="N2288" i="11"/>
  <c r="L2288" i="11"/>
  <c r="M2288" i="11" s="1"/>
  <c r="O2287" i="11"/>
  <c r="N2287" i="11"/>
  <c r="L2287" i="11"/>
  <c r="M2287" i="11" s="1"/>
  <c r="O2286" i="11"/>
  <c r="N2286" i="11"/>
  <c r="L2286" i="11"/>
  <c r="M2286" i="11" s="1"/>
  <c r="O2285" i="11"/>
  <c r="N2285" i="11"/>
  <c r="L2285" i="11"/>
  <c r="M2285" i="11" s="1"/>
  <c r="O2284" i="11"/>
  <c r="N2284" i="11"/>
  <c r="L2284" i="11"/>
  <c r="M2284" i="11" s="1"/>
  <c r="O2283" i="11"/>
  <c r="N2283" i="11"/>
  <c r="L2283" i="11"/>
  <c r="M2283" i="11" s="1"/>
  <c r="O2282" i="11"/>
  <c r="N2282" i="11"/>
  <c r="L2282" i="11"/>
  <c r="M2282" i="11" s="1"/>
  <c r="O2281" i="11"/>
  <c r="N2281" i="11"/>
  <c r="L2281" i="11"/>
  <c r="M2281" i="11" s="1"/>
  <c r="O2280" i="11"/>
  <c r="N2280" i="11"/>
  <c r="L2280" i="11"/>
  <c r="M2280" i="11" s="1"/>
  <c r="O2279" i="11"/>
  <c r="N2279" i="11"/>
  <c r="L2279" i="11"/>
  <c r="M2279" i="11" s="1"/>
  <c r="O2278" i="11"/>
  <c r="N2278" i="11"/>
  <c r="L2278" i="11"/>
  <c r="M2278" i="11" s="1"/>
  <c r="O2276" i="11"/>
  <c r="N2276" i="11"/>
  <c r="L2276" i="11"/>
  <c r="M2276" i="11" s="1"/>
  <c r="O2275" i="11"/>
  <c r="N2275" i="11"/>
  <c r="L2275" i="11"/>
  <c r="M2275" i="11" s="1"/>
  <c r="O2274" i="11"/>
  <c r="N2274" i="11"/>
  <c r="L2274" i="11"/>
  <c r="M2274" i="11" s="1"/>
  <c r="O2273" i="11"/>
  <c r="N2273" i="11"/>
  <c r="L2273" i="11"/>
  <c r="M2273" i="11" s="1"/>
  <c r="O2272" i="11"/>
  <c r="N2272" i="11"/>
  <c r="L2272" i="11"/>
  <c r="M2272" i="11" s="1"/>
  <c r="O2270" i="11"/>
  <c r="N2270" i="11"/>
  <c r="L2270" i="11"/>
  <c r="M2270" i="11" s="1"/>
  <c r="O2269" i="11"/>
  <c r="N2269" i="11"/>
  <c r="L2269" i="11"/>
  <c r="M2269" i="11" s="1"/>
  <c r="O2268" i="11"/>
  <c r="N2268" i="11"/>
  <c r="L2268" i="11"/>
  <c r="M2268" i="11" s="1"/>
  <c r="O2267" i="11"/>
  <c r="N2267" i="11"/>
  <c r="L2267" i="11"/>
  <c r="M2267" i="11" s="1"/>
  <c r="O2266" i="11"/>
  <c r="N2266" i="11"/>
  <c r="L2266" i="11"/>
  <c r="M2266" i="11" s="1"/>
  <c r="O2265" i="11"/>
  <c r="N2265" i="11"/>
  <c r="L2265" i="11"/>
  <c r="M2265" i="11" s="1"/>
  <c r="O2263" i="11"/>
  <c r="N2263" i="11"/>
  <c r="L2263" i="11"/>
  <c r="M2263" i="11" s="1"/>
  <c r="O2262" i="11"/>
  <c r="N2262" i="11"/>
  <c r="L2262" i="11"/>
  <c r="M2262" i="11" s="1"/>
  <c r="O2261" i="11"/>
  <c r="N2261" i="11"/>
  <c r="L2261" i="11"/>
  <c r="M2261" i="11" s="1"/>
  <c r="O2260" i="11"/>
  <c r="N2260" i="11"/>
  <c r="L2260" i="11"/>
  <c r="M2260" i="11" s="1"/>
  <c r="O2259" i="11"/>
  <c r="N2259" i="11"/>
  <c r="L2259" i="11"/>
  <c r="M2259" i="11" s="1"/>
  <c r="O2258" i="11"/>
  <c r="N2258" i="11"/>
  <c r="L2258" i="11"/>
  <c r="M2258" i="11" s="1"/>
  <c r="O2257" i="11"/>
  <c r="N2257" i="11"/>
  <c r="L2257" i="11"/>
  <c r="M2257" i="11" s="1"/>
  <c r="O2256" i="11"/>
  <c r="N2256" i="11"/>
  <c r="L2256" i="11"/>
  <c r="M2256" i="11" s="1"/>
  <c r="O2255" i="11"/>
  <c r="N2255" i="11"/>
  <c r="L2255" i="11"/>
  <c r="M2255" i="11" s="1"/>
  <c r="O2254" i="11"/>
  <c r="N2254" i="11"/>
  <c r="L2254" i="11"/>
  <c r="M2254" i="11" s="1"/>
  <c r="O2253" i="11"/>
  <c r="N2253" i="11"/>
  <c r="L2253" i="11"/>
  <c r="M2253" i="11" s="1"/>
  <c r="O2252" i="11"/>
  <c r="N2252" i="11"/>
  <c r="L2252" i="11"/>
  <c r="M2252" i="11" s="1"/>
  <c r="O2251" i="11"/>
  <c r="N2251" i="11"/>
  <c r="L2251" i="11"/>
  <c r="M2251" i="11" s="1"/>
  <c r="O2250" i="11"/>
  <c r="N2250" i="11"/>
  <c r="L2250" i="11"/>
  <c r="M2250" i="11" s="1"/>
  <c r="O2249" i="11"/>
  <c r="N2249" i="11"/>
  <c r="L2249" i="11"/>
  <c r="M2249" i="11" s="1"/>
  <c r="O2247" i="11"/>
  <c r="N2247" i="11"/>
  <c r="L2247" i="11"/>
  <c r="M2247" i="11" s="1"/>
  <c r="O2246" i="11"/>
  <c r="N2246" i="11"/>
  <c r="L2246" i="11"/>
  <c r="M2246" i="11" s="1"/>
  <c r="O2245" i="11"/>
  <c r="N2245" i="11"/>
  <c r="L2245" i="11"/>
  <c r="M2245" i="11" s="1"/>
  <c r="O2244" i="11"/>
  <c r="N2244" i="11"/>
  <c r="L2244" i="11"/>
  <c r="M2244" i="11" s="1"/>
  <c r="O2243" i="11"/>
  <c r="N2243" i="11"/>
  <c r="L2243" i="11"/>
  <c r="M2243" i="11" s="1"/>
  <c r="O2241" i="11"/>
  <c r="N2241" i="11"/>
  <c r="L2241" i="11"/>
  <c r="M2241" i="11" s="1"/>
  <c r="O2240" i="11"/>
  <c r="N2240" i="11"/>
  <c r="L2240" i="11"/>
  <c r="M2240" i="11" s="1"/>
  <c r="O2239" i="11"/>
  <c r="N2239" i="11"/>
  <c r="L2239" i="11"/>
  <c r="M2239" i="11" s="1"/>
  <c r="O2238" i="11"/>
  <c r="N2238" i="11"/>
  <c r="L2238" i="11"/>
  <c r="M2238" i="11" s="1"/>
  <c r="O2237" i="11"/>
  <c r="N2237" i="11"/>
  <c r="L2237" i="11"/>
  <c r="M2237" i="11" s="1"/>
  <c r="O2236" i="11"/>
  <c r="N2236" i="11"/>
  <c r="L2236" i="11"/>
  <c r="M2236" i="11" s="1"/>
  <c r="O2235" i="11"/>
  <c r="N2235" i="11"/>
  <c r="L2235" i="11"/>
  <c r="M2235" i="11" s="1"/>
  <c r="O2234" i="11"/>
  <c r="N2234" i="11"/>
  <c r="L2234" i="11"/>
  <c r="M2234" i="11" s="1"/>
  <c r="O2233" i="11"/>
  <c r="N2233" i="11"/>
  <c r="L2233" i="11"/>
  <c r="M2233" i="11" s="1"/>
  <c r="O2232" i="11"/>
  <c r="N2232" i="11"/>
  <c r="L2232" i="11"/>
  <c r="M2232" i="11" s="1"/>
  <c r="O2231" i="11"/>
  <c r="N2231" i="11"/>
  <c r="L2231" i="11"/>
  <c r="M2231" i="11" s="1"/>
  <c r="O2230" i="11"/>
  <c r="N2230" i="11"/>
  <c r="L2230" i="11"/>
  <c r="M2230" i="11" s="1"/>
  <c r="O2229" i="11"/>
  <c r="N2229" i="11"/>
  <c r="L2229" i="11"/>
  <c r="M2229" i="11" s="1"/>
  <c r="O2228" i="11"/>
  <c r="N2228" i="11"/>
  <c r="L2228" i="11"/>
  <c r="M2228" i="11" s="1"/>
  <c r="O2226" i="11"/>
  <c r="N2226" i="11"/>
  <c r="L2226" i="11"/>
  <c r="M2226" i="11" s="1"/>
  <c r="O2225" i="11"/>
  <c r="N2225" i="11"/>
  <c r="L2225" i="11"/>
  <c r="M2225" i="11" s="1"/>
  <c r="O2224" i="11"/>
  <c r="N2224" i="11"/>
  <c r="L2224" i="11"/>
  <c r="M2224" i="11" s="1"/>
  <c r="O2223" i="11"/>
  <c r="N2223" i="11"/>
  <c r="L2223" i="11"/>
  <c r="M2223" i="11" s="1"/>
  <c r="O2222" i="11"/>
  <c r="N2222" i="11"/>
  <c r="L2222" i="11"/>
  <c r="M2222" i="11" s="1"/>
  <c r="O2221" i="11"/>
  <c r="N2221" i="11"/>
  <c r="L2221" i="11"/>
  <c r="M2221" i="11" s="1"/>
  <c r="O2220" i="11"/>
  <c r="N2220" i="11"/>
  <c r="L2220" i="11"/>
  <c r="M2220" i="11" s="1"/>
  <c r="O2219" i="11"/>
  <c r="N2219" i="11"/>
  <c r="L2219" i="11"/>
  <c r="M2219" i="11" s="1"/>
  <c r="O2218" i="11"/>
  <c r="N2218" i="11"/>
  <c r="L2218" i="11"/>
  <c r="M2218" i="11" s="1"/>
  <c r="O2217" i="11"/>
  <c r="N2217" i="11"/>
  <c r="L2217" i="11"/>
  <c r="M2217" i="11" s="1"/>
  <c r="O2216" i="11"/>
  <c r="N2216" i="11"/>
  <c r="L2216" i="11"/>
  <c r="M2216" i="11" s="1"/>
  <c r="O2215" i="11"/>
  <c r="N2215" i="11"/>
  <c r="L2215" i="11"/>
  <c r="M2215" i="11" s="1"/>
  <c r="O2214" i="11"/>
  <c r="N2214" i="11"/>
  <c r="L2214" i="11"/>
  <c r="M2214" i="11" s="1"/>
  <c r="O2213" i="11"/>
  <c r="N2213" i="11"/>
  <c r="L2213" i="11"/>
  <c r="M2213" i="11" s="1"/>
  <c r="O2212" i="11"/>
  <c r="N2212" i="11"/>
  <c r="L2212" i="11"/>
  <c r="M2212" i="11" s="1"/>
  <c r="O2211" i="11"/>
  <c r="N2211" i="11"/>
  <c r="L2211" i="11"/>
  <c r="M2211" i="11" s="1"/>
  <c r="O2210" i="11"/>
  <c r="N2210" i="11"/>
  <c r="L2210" i="11"/>
  <c r="M2210" i="11" s="1"/>
  <c r="O2209" i="11"/>
  <c r="N2209" i="11"/>
  <c r="L2209" i="11"/>
  <c r="M2209" i="11" s="1"/>
  <c r="O2208" i="11"/>
  <c r="N2208" i="11"/>
  <c r="L2208" i="11"/>
  <c r="M2208" i="11" s="1"/>
  <c r="O2207" i="11"/>
  <c r="N2207" i="11"/>
  <c r="L2207" i="11"/>
  <c r="M2207" i="11" s="1"/>
  <c r="O2206" i="11"/>
  <c r="N2206" i="11"/>
  <c r="L2206" i="11"/>
  <c r="M2206" i="11" s="1"/>
  <c r="O2205" i="11"/>
  <c r="N2205" i="11"/>
  <c r="L2205" i="11"/>
  <c r="M2205" i="11" s="1"/>
  <c r="O2204" i="11"/>
  <c r="N2204" i="11"/>
  <c r="L2204" i="11"/>
  <c r="M2204" i="11" s="1"/>
  <c r="O2203" i="11"/>
  <c r="N2203" i="11"/>
  <c r="L2203" i="11"/>
  <c r="M2203" i="11" s="1"/>
  <c r="O2202" i="11"/>
  <c r="N2202" i="11"/>
  <c r="L2202" i="11"/>
  <c r="M2202" i="11" s="1"/>
  <c r="O2200" i="11"/>
  <c r="N2200" i="11"/>
  <c r="L2200" i="11"/>
  <c r="M2200" i="11" s="1"/>
  <c r="O2199" i="11"/>
  <c r="N2199" i="11"/>
  <c r="L2199" i="11"/>
  <c r="M2199" i="11" s="1"/>
  <c r="O2198" i="11"/>
  <c r="N2198" i="11"/>
  <c r="L2198" i="11"/>
  <c r="M2198" i="11" s="1"/>
  <c r="O2197" i="11"/>
  <c r="N2197" i="11"/>
  <c r="L2197" i="11"/>
  <c r="M2197" i="11" s="1"/>
  <c r="O2196" i="11"/>
  <c r="N2196" i="11"/>
  <c r="L2196" i="11"/>
  <c r="M2196" i="11" s="1"/>
  <c r="O2195" i="11"/>
  <c r="N2195" i="11"/>
  <c r="L2195" i="11"/>
  <c r="M2195" i="11" s="1"/>
  <c r="O2194" i="11"/>
  <c r="N2194" i="11"/>
  <c r="L2194" i="11"/>
  <c r="M2194" i="11" s="1"/>
  <c r="O2193" i="11"/>
  <c r="N2193" i="11"/>
  <c r="L2193" i="11"/>
  <c r="M2193" i="11" s="1"/>
  <c r="O2192" i="11"/>
  <c r="N2192" i="11"/>
  <c r="L2192" i="11"/>
  <c r="M2192" i="11" s="1"/>
  <c r="O2191" i="11"/>
  <c r="N2191" i="11"/>
  <c r="L2191" i="11"/>
  <c r="M2191" i="11" s="1"/>
  <c r="O2190" i="11"/>
  <c r="N2190" i="11"/>
  <c r="L2190" i="11"/>
  <c r="M2190" i="11" s="1"/>
  <c r="O2189" i="11"/>
  <c r="N2189" i="11"/>
  <c r="L2189" i="11"/>
  <c r="M2189" i="11" s="1"/>
  <c r="O2188" i="11"/>
  <c r="N2188" i="11"/>
  <c r="L2188" i="11"/>
  <c r="M2188" i="11" s="1"/>
  <c r="O2187" i="11"/>
  <c r="N2187" i="11"/>
  <c r="L2187" i="11"/>
  <c r="M2187" i="11" s="1"/>
  <c r="O2186" i="11"/>
  <c r="N2186" i="11"/>
  <c r="L2186" i="11"/>
  <c r="M2186" i="11" s="1"/>
  <c r="O2185" i="11"/>
  <c r="N2185" i="11"/>
  <c r="L2185" i="11"/>
  <c r="M2185" i="11" s="1"/>
  <c r="O2184" i="11"/>
  <c r="N2184" i="11"/>
  <c r="L2184" i="11"/>
  <c r="M2184" i="11" s="1"/>
  <c r="O2183" i="11"/>
  <c r="N2183" i="11"/>
  <c r="L2183" i="11"/>
  <c r="M2183" i="11" s="1"/>
  <c r="O2182" i="11"/>
  <c r="N2182" i="11"/>
  <c r="L2182" i="11"/>
  <c r="M2182" i="11" s="1"/>
  <c r="O2181" i="11"/>
  <c r="N2181" i="11"/>
  <c r="L2181" i="11"/>
  <c r="M2181" i="11" s="1"/>
  <c r="O2180" i="11"/>
  <c r="N2180" i="11"/>
  <c r="L2180" i="11"/>
  <c r="M2180" i="11" s="1"/>
  <c r="O2179" i="11"/>
  <c r="N2179" i="11"/>
  <c r="L2179" i="11"/>
  <c r="M2179" i="11" s="1"/>
  <c r="O2178" i="11"/>
  <c r="N2178" i="11"/>
  <c r="L2178" i="11"/>
  <c r="M2178" i="11" s="1"/>
  <c r="O2177" i="11"/>
  <c r="N2177" i="11"/>
  <c r="L2177" i="11"/>
  <c r="M2177" i="11" s="1"/>
  <c r="O2176" i="11"/>
  <c r="N2176" i="11"/>
  <c r="L2176" i="11"/>
  <c r="M2176" i="11" s="1"/>
  <c r="O2175" i="11"/>
  <c r="N2175" i="11"/>
  <c r="L2175" i="11"/>
  <c r="M2175" i="11" s="1"/>
  <c r="O2174" i="11"/>
  <c r="N2174" i="11"/>
  <c r="L2174" i="11"/>
  <c r="M2174" i="11" s="1"/>
  <c r="O2173" i="11"/>
  <c r="N2173" i="11"/>
  <c r="L2173" i="11"/>
  <c r="M2173" i="11" s="1"/>
  <c r="O2172" i="11"/>
  <c r="N2172" i="11"/>
  <c r="L2172" i="11"/>
  <c r="M2172" i="11" s="1"/>
  <c r="O2171" i="11"/>
  <c r="N2171" i="11"/>
  <c r="L2171" i="11"/>
  <c r="M2171" i="11" s="1"/>
  <c r="O2170" i="11"/>
  <c r="N2170" i="11"/>
  <c r="L2170" i="11"/>
  <c r="M2170" i="11" s="1"/>
  <c r="O2169" i="11"/>
  <c r="N2169" i="11"/>
  <c r="L2169" i="11"/>
  <c r="M2169" i="11" s="1"/>
  <c r="O2168" i="11"/>
  <c r="N2168" i="11"/>
  <c r="L2168" i="11"/>
  <c r="M2168" i="11" s="1"/>
  <c r="O2167" i="11"/>
  <c r="N2167" i="11"/>
  <c r="L2167" i="11"/>
  <c r="M2167" i="11" s="1"/>
  <c r="O2166" i="11"/>
  <c r="N2166" i="11"/>
  <c r="L2166" i="11"/>
  <c r="M2166" i="11" s="1"/>
  <c r="O2165" i="11"/>
  <c r="N2165" i="11"/>
  <c r="L2165" i="11"/>
  <c r="M2165" i="11" s="1"/>
  <c r="O2164" i="11"/>
  <c r="N2164" i="11"/>
  <c r="L2164" i="11"/>
  <c r="M2164" i="11" s="1"/>
  <c r="O2163" i="11"/>
  <c r="N2163" i="11"/>
  <c r="L2163" i="11"/>
  <c r="M2163" i="11" s="1"/>
  <c r="O2162" i="11"/>
  <c r="N2162" i="11"/>
  <c r="L2162" i="11"/>
  <c r="M2162" i="11" s="1"/>
  <c r="O2161" i="11"/>
  <c r="N2161" i="11"/>
  <c r="L2161" i="11"/>
  <c r="M2161" i="11" s="1"/>
  <c r="O2160" i="11"/>
  <c r="N2160" i="11"/>
  <c r="L2160" i="11"/>
  <c r="M2160" i="11" s="1"/>
  <c r="O2159" i="11"/>
  <c r="N2159" i="11"/>
  <c r="L2159" i="11"/>
  <c r="M2159" i="11" s="1"/>
  <c r="O2158" i="11"/>
  <c r="N2158" i="11"/>
  <c r="L2158" i="11"/>
  <c r="M2158" i="11" s="1"/>
  <c r="O2157" i="11"/>
  <c r="N2157" i="11"/>
  <c r="L2157" i="11"/>
  <c r="M2157" i="11" s="1"/>
  <c r="O2156" i="11"/>
  <c r="N2156" i="11"/>
  <c r="L2156" i="11"/>
  <c r="M2156" i="11" s="1"/>
  <c r="O2155" i="11"/>
  <c r="N2155" i="11"/>
  <c r="L2155" i="11"/>
  <c r="M2155" i="11" s="1"/>
  <c r="O2154" i="11"/>
  <c r="N2154" i="11"/>
  <c r="L2154" i="11"/>
  <c r="M2154" i="11" s="1"/>
  <c r="O2153" i="11"/>
  <c r="N2153" i="11"/>
  <c r="L2153" i="11"/>
  <c r="M2153" i="11" s="1"/>
  <c r="O2152" i="11"/>
  <c r="N2152" i="11"/>
  <c r="L2152" i="11"/>
  <c r="M2152" i="11" s="1"/>
  <c r="O2151" i="11"/>
  <c r="N2151" i="11"/>
  <c r="L2151" i="11"/>
  <c r="M2151" i="11" s="1"/>
  <c r="O2150" i="11"/>
  <c r="N2150" i="11"/>
  <c r="L2150" i="11"/>
  <c r="M2150" i="11" s="1"/>
  <c r="O2149" i="11"/>
  <c r="N2149" i="11"/>
  <c r="L2149" i="11"/>
  <c r="M2149" i="11" s="1"/>
  <c r="O2148" i="11"/>
  <c r="N2148" i="11"/>
  <c r="L2148" i="11"/>
  <c r="M2148" i="11" s="1"/>
  <c r="O2147" i="11"/>
  <c r="N2147" i="11"/>
  <c r="L2147" i="11"/>
  <c r="M2147" i="11" s="1"/>
  <c r="O2145" i="11"/>
  <c r="N2145" i="11"/>
  <c r="L2145" i="11"/>
  <c r="M2145" i="11" s="1"/>
  <c r="O2144" i="11"/>
  <c r="N2144" i="11"/>
  <c r="L2144" i="11"/>
  <c r="M2144" i="11" s="1"/>
  <c r="O2143" i="11"/>
  <c r="N2143" i="11"/>
  <c r="L2143" i="11"/>
  <c r="M2143" i="11" s="1"/>
  <c r="O2142" i="11"/>
  <c r="N2142" i="11"/>
  <c r="L2142" i="11"/>
  <c r="M2142" i="11" s="1"/>
  <c r="O2141" i="11"/>
  <c r="N2141" i="11"/>
  <c r="L2141" i="11"/>
  <c r="M2141" i="11" s="1"/>
  <c r="O2140" i="11"/>
  <c r="N2140" i="11"/>
  <c r="L2140" i="11"/>
  <c r="M2140" i="11" s="1"/>
  <c r="O2139" i="11"/>
  <c r="N2139" i="11"/>
  <c r="L2139" i="11"/>
  <c r="M2139" i="11" s="1"/>
  <c r="O2138" i="11"/>
  <c r="N2138" i="11"/>
  <c r="L2138" i="11"/>
  <c r="M2138" i="11" s="1"/>
  <c r="O2137" i="11"/>
  <c r="N2137" i="11"/>
  <c r="L2137" i="11"/>
  <c r="M2137" i="11" s="1"/>
  <c r="O2136" i="11"/>
  <c r="N2136" i="11"/>
  <c r="L2136" i="11"/>
  <c r="M2136" i="11" s="1"/>
  <c r="O2135" i="11"/>
  <c r="N2135" i="11"/>
  <c r="L2135" i="11"/>
  <c r="M2135" i="11" s="1"/>
  <c r="O2134" i="11"/>
  <c r="N2134" i="11"/>
  <c r="L2134" i="11"/>
  <c r="M2134" i="11" s="1"/>
  <c r="O2133" i="11"/>
  <c r="N2133" i="11"/>
  <c r="L2133" i="11"/>
  <c r="M2133" i="11" s="1"/>
  <c r="O2132" i="11"/>
  <c r="N2132" i="11"/>
  <c r="L2132" i="11"/>
  <c r="M2132" i="11" s="1"/>
  <c r="O2131" i="11"/>
  <c r="N2131" i="11"/>
  <c r="L2131" i="11"/>
  <c r="M2131" i="11" s="1"/>
  <c r="O2130" i="11"/>
  <c r="N2130" i="11"/>
  <c r="L2130" i="11"/>
  <c r="M2130" i="11" s="1"/>
  <c r="O2129" i="11"/>
  <c r="N2129" i="11"/>
  <c r="L2129" i="11"/>
  <c r="M2129" i="11" s="1"/>
  <c r="O2128" i="11"/>
  <c r="N2128" i="11"/>
  <c r="L2128" i="11"/>
  <c r="M2128" i="11" s="1"/>
  <c r="O2127" i="11"/>
  <c r="N2127" i="11"/>
  <c r="L2127" i="11"/>
  <c r="M2127" i="11" s="1"/>
  <c r="O2126" i="11"/>
  <c r="N2126" i="11"/>
  <c r="L2126" i="11"/>
  <c r="M2126" i="11" s="1"/>
  <c r="O2125" i="11"/>
  <c r="N2125" i="11"/>
  <c r="L2125" i="11"/>
  <c r="M2125" i="11" s="1"/>
  <c r="O2124" i="11"/>
  <c r="N2124" i="11"/>
  <c r="L2124" i="11"/>
  <c r="M2124" i="11" s="1"/>
  <c r="O2123" i="11"/>
  <c r="N2123" i="11"/>
  <c r="L2123" i="11"/>
  <c r="M2123" i="11" s="1"/>
  <c r="O2122" i="11"/>
  <c r="N2122" i="11"/>
  <c r="L2122" i="11"/>
  <c r="M2122" i="11" s="1"/>
  <c r="O2121" i="11"/>
  <c r="N2121" i="11"/>
  <c r="L2121" i="11"/>
  <c r="M2121" i="11" s="1"/>
  <c r="O2120" i="11"/>
  <c r="N2120" i="11"/>
  <c r="L2120" i="11"/>
  <c r="M2120" i="11" s="1"/>
  <c r="O2119" i="11"/>
  <c r="N2119" i="11"/>
  <c r="L2119" i="11"/>
  <c r="M2119" i="11" s="1"/>
  <c r="O2118" i="11"/>
  <c r="N2118" i="11"/>
  <c r="L2118" i="11"/>
  <c r="M2118" i="11" s="1"/>
  <c r="O2117" i="11"/>
  <c r="N2117" i="11"/>
  <c r="L2117" i="11"/>
  <c r="M2117" i="11" s="1"/>
  <c r="O2116" i="11"/>
  <c r="N2116" i="11"/>
  <c r="L2116" i="11"/>
  <c r="M2116" i="11" s="1"/>
  <c r="O2115" i="11"/>
  <c r="N2115" i="11"/>
  <c r="L2115" i="11"/>
  <c r="M2115" i="11" s="1"/>
  <c r="O2114" i="11"/>
  <c r="N2114" i="11"/>
  <c r="L2114" i="11"/>
  <c r="M2114" i="11" s="1"/>
  <c r="O2113" i="11"/>
  <c r="N2113" i="11"/>
  <c r="L2113" i="11"/>
  <c r="M2113" i="11" s="1"/>
  <c r="O2112" i="11"/>
  <c r="N2112" i="11"/>
  <c r="L2112" i="11"/>
  <c r="M2112" i="11" s="1"/>
  <c r="O2111" i="11"/>
  <c r="N2111" i="11"/>
  <c r="L2111" i="11"/>
  <c r="M2111" i="11" s="1"/>
  <c r="O2110" i="11"/>
  <c r="N2110" i="11"/>
  <c r="L2110" i="11"/>
  <c r="M2110" i="11" s="1"/>
  <c r="O2109" i="11"/>
  <c r="N2109" i="11"/>
  <c r="L2109" i="11"/>
  <c r="M2109" i="11" s="1"/>
  <c r="O2108" i="11"/>
  <c r="N2108" i="11"/>
  <c r="L2108" i="11"/>
  <c r="M2108" i="11" s="1"/>
  <c r="O2107" i="11"/>
  <c r="N2107" i="11"/>
  <c r="L2107" i="11"/>
  <c r="M2107" i="11" s="1"/>
  <c r="O2106" i="11"/>
  <c r="N2106" i="11"/>
  <c r="L2106" i="11"/>
  <c r="M2106" i="11" s="1"/>
  <c r="O2105" i="11"/>
  <c r="N2105" i="11"/>
  <c r="L2105" i="11"/>
  <c r="M2105" i="11" s="1"/>
  <c r="O2104" i="11"/>
  <c r="N2104" i="11"/>
  <c r="L2104" i="11"/>
  <c r="M2104" i="11" s="1"/>
  <c r="O2103" i="11"/>
  <c r="N2103" i="11"/>
  <c r="L2103" i="11"/>
  <c r="M2103" i="11" s="1"/>
  <c r="O2102" i="11"/>
  <c r="N2102" i="11"/>
  <c r="L2102" i="11"/>
  <c r="M2102" i="11" s="1"/>
  <c r="O2101" i="11"/>
  <c r="N2101" i="11"/>
  <c r="L2101" i="11"/>
  <c r="M2101" i="11" s="1"/>
  <c r="O2100" i="11"/>
  <c r="N2100" i="11"/>
  <c r="L2100" i="11"/>
  <c r="M2100" i="11" s="1"/>
  <c r="O2099" i="11"/>
  <c r="N2099" i="11"/>
  <c r="L2099" i="11"/>
  <c r="M2099" i="11" s="1"/>
  <c r="O2098" i="11"/>
  <c r="N2098" i="11"/>
  <c r="L2098" i="11"/>
  <c r="M2098" i="11" s="1"/>
  <c r="O2096" i="11"/>
  <c r="N2096" i="11"/>
  <c r="L2096" i="11"/>
  <c r="M2096" i="11" s="1"/>
  <c r="O2095" i="11"/>
  <c r="N2095" i="11"/>
  <c r="L2095" i="11"/>
  <c r="M2095" i="11" s="1"/>
  <c r="O2094" i="11"/>
  <c r="N2094" i="11"/>
  <c r="L2094" i="11"/>
  <c r="M2094" i="11" s="1"/>
  <c r="O2093" i="11"/>
  <c r="N2093" i="11"/>
  <c r="L2093" i="11"/>
  <c r="M2093" i="11" s="1"/>
  <c r="O2092" i="11"/>
  <c r="N2092" i="11"/>
  <c r="L2092" i="11"/>
  <c r="M2092" i="11" s="1"/>
  <c r="O2091" i="11"/>
  <c r="N2091" i="11"/>
  <c r="L2091" i="11"/>
  <c r="M2091" i="11" s="1"/>
  <c r="O2090" i="11"/>
  <c r="N2090" i="11"/>
  <c r="L2090" i="11"/>
  <c r="M2090" i="11" s="1"/>
  <c r="O2089" i="11"/>
  <c r="N2089" i="11"/>
  <c r="L2089" i="11"/>
  <c r="M2089" i="11" s="1"/>
  <c r="O2088" i="11"/>
  <c r="N2088" i="11"/>
  <c r="L2088" i="11"/>
  <c r="M2088" i="11" s="1"/>
  <c r="O2087" i="11"/>
  <c r="N2087" i="11"/>
  <c r="L2087" i="11"/>
  <c r="M2087" i="11" s="1"/>
  <c r="O2086" i="11"/>
  <c r="N2086" i="11"/>
  <c r="L2086" i="11"/>
  <c r="M2086" i="11" s="1"/>
  <c r="O2085" i="11"/>
  <c r="N2085" i="11"/>
  <c r="L2085" i="11"/>
  <c r="M2085" i="11" s="1"/>
  <c r="O2084" i="11"/>
  <c r="N2084" i="11"/>
  <c r="L2084" i="11"/>
  <c r="M2084" i="11" s="1"/>
  <c r="O2083" i="11"/>
  <c r="N2083" i="11"/>
  <c r="L2083" i="11"/>
  <c r="M2083" i="11" s="1"/>
  <c r="O2082" i="11"/>
  <c r="N2082" i="11"/>
  <c r="L2082" i="11"/>
  <c r="M2082" i="11" s="1"/>
  <c r="O2081" i="11"/>
  <c r="N2081" i="11"/>
  <c r="L2081" i="11"/>
  <c r="M2081" i="11" s="1"/>
  <c r="O2080" i="11"/>
  <c r="N2080" i="11"/>
  <c r="L2080" i="11"/>
  <c r="M2080" i="11" s="1"/>
  <c r="O2079" i="11"/>
  <c r="N2079" i="11"/>
  <c r="L2079" i="11"/>
  <c r="M2079" i="11" s="1"/>
  <c r="O2078" i="11"/>
  <c r="N2078" i="11"/>
  <c r="L2078" i="11"/>
  <c r="M2078" i="11" s="1"/>
  <c r="O2077" i="11"/>
  <c r="N2077" i="11"/>
  <c r="L2077" i="11"/>
  <c r="M2077" i="11" s="1"/>
  <c r="O2076" i="11"/>
  <c r="N2076" i="11"/>
  <c r="L2076" i="11"/>
  <c r="M2076" i="11" s="1"/>
  <c r="O2075" i="11"/>
  <c r="N2075" i="11"/>
  <c r="L2075" i="11"/>
  <c r="M2075" i="11" s="1"/>
  <c r="O2074" i="11"/>
  <c r="N2074" i="11"/>
  <c r="L2074" i="11"/>
  <c r="M2074" i="11" s="1"/>
  <c r="O2073" i="11"/>
  <c r="N2073" i="11"/>
  <c r="L2073" i="11"/>
  <c r="M2073" i="11" s="1"/>
  <c r="O2072" i="11"/>
  <c r="N2072" i="11"/>
  <c r="L2072" i="11"/>
  <c r="M2072" i="11" s="1"/>
  <c r="O2071" i="11"/>
  <c r="N2071" i="11"/>
  <c r="L2071" i="11"/>
  <c r="M2071" i="11" s="1"/>
  <c r="O2070" i="11"/>
  <c r="N2070" i="11"/>
  <c r="L2070" i="11"/>
  <c r="M2070" i="11" s="1"/>
  <c r="O2069" i="11"/>
  <c r="N2069" i="11"/>
  <c r="L2069" i="11"/>
  <c r="M2069" i="11" s="1"/>
  <c r="O2068" i="11"/>
  <c r="N2068" i="11"/>
  <c r="L2068" i="11"/>
  <c r="M2068" i="11" s="1"/>
  <c r="O2067" i="11"/>
  <c r="N2067" i="11"/>
  <c r="L2067" i="11"/>
  <c r="M2067" i="11" s="1"/>
  <c r="O2066" i="11"/>
  <c r="N2066" i="11"/>
  <c r="L2066" i="11"/>
  <c r="M2066" i="11" s="1"/>
  <c r="O2065" i="11"/>
  <c r="N2065" i="11"/>
  <c r="L2065" i="11"/>
  <c r="M2065" i="11" s="1"/>
  <c r="O2064" i="11"/>
  <c r="N2064" i="11"/>
  <c r="L2064" i="11"/>
  <c r="M2064" i="11" s="1"/>
  <c r="O2063" i="11"/>
  <c r="N2063" i="11"/>
  <c r="L2063" i="11"/>
  <c r="M2063" i="11" s="1"/>
  <c r="O2062" i="11"/>
  <c r="N2062" i="11"/>
  <c r="L2062" i="11"/>
  <c r="M2062" i="11" s="1"/>
  <c r="O2061" i="11"/>
  <c r="N2061" i="11"/>
  <c r="L2061" i="11"/>
  <c r="M2061" i="11" s="1"/>
  <c r="O2060" i="11"/>
  <c r="N2060" i="11"/>
  <c r="L2060" i="11"/>
  <c r="M2060" i="11" s="1"/>
  <c r="O2059" i="11"/>
  <c r="N2059" i="11"/>
  <c r="L2059" i="11"/>
  <c r="M2059" i="11" s="1"/>
  <c r="O2058" i="11"/>
  <c r="N2058" i="11"/>
  <c r="L2058" i="11"/>
  <c r="M2058" i="11" s="1"/>
  <c r="O2057" i="11"/>
  <c r="N2057" i="11"/>
  <c r="L2057" i="11"/>
  <c r="M2057" i="11" s="1"/>
  <c r="O2056" i="11"/>
  <c r="N2056" i="11"/>
  <c r="L2056" i="11"/>
  <c r="M2056" i="11" s="1"/>
  <c r="O2055" i="11"/>
  <c r="N2055" i="11"/>
  <c r="L2055" i="11"/>
  <c r="M2055" i="11" s="1"/>
  <c r="O2054" i="11"/>
  <c r="N2054" i="11"/>
  <c r="L2054" i="11"/>
  <c r="M2054" i="11" s="1"/>
  <c r="O2053" i="11"/>
  <c r="N2053" i="11"/>
  <c r="L2053" i="11"/>
  <c r="M2053" i="11" s="1"/>
  <c r="O2052" i="11"/>
  <c r="N2052" i="11"/>
  <c r="L2052" i="11"/>
  <c r="M2052" i="11" s="1"/>
  <c r="O2051" i="11"/>
  <c r="N2051" i="11"/>
  <c r="L2051" i="11"/>
  <c r="M2051" i="11" s="1"/>
  <c r="O2050" i="11"/>
  <c r="N2050" i="11"/>
  <c r="L2050" i="11"/>
  <c r="M2050" i="11" s="1"/>
  <c r="O2049" i="11"/>
  <c r="N2049" i="11"/>
  <c r="L2049" i="11"/>
  <c r="M2049" i="11" s="1"/>
  <c r="O2048" i="11"/>
  <c r="N2048" i="11"/>
  <c r="L2048" i="11"/>
  <c r="M2048" i="11" s="1"/>
  <c r="O2047" i="11"/>
  <c r="N2047" i="11"/>
  <c r="L2047" i="11"/>
  <c r="M2047" i="11" s="1"/>
  <c r="O2046" i="11"/>
  <c r="N2046" i="11"/>
  <c r="L2046" i="11"/>
  <c r="M2046" i="11" s="1"/>
  <c r="O2045" i="11"/>
  <c r="N2045" i="11"/>
  <c r="L2045" i="11"/>
  <c r="M2045" i="11" s="1"/>
  <c r="O2044" i="11"/>
  <c r="N2044" i="11"/>
  <c r="L2044" i="11"/>
  <c r="M2044" i="11" s="1"/>
  <c r="O2043" i="11"/>
  <c r="N2043" i="11"/>
  <c r="L2043" i="11"/>
  <c r="M2043" i="11" s="1"/>
  <c r="O2042" i="11"/>
  <c r="N2042" i="11"/>
  <c r="L2042" i="11"/>
  <c r="M2042" i="11" s="1"/>
  <c r="O2041" i="11"/>
  <c r="N2041" i="11"/>
  <c r="L2041" i="11"/>
  <c r="M2041" i="11" s="1"/>
  <c r="O2039" i="11"/>
  <c r="N2039" i="11"/>
  <c r="L2039" i="11"/>
  <c r="M2039" i="11" s="1"/>
  <c r="O2038" i="11"/>
  <c r="N2038" i="11"/>
  <c r="L2038" i="11"/>
  <c r="M2038" i="11" s="1"/>
  <c r="O2037" i="11"/>
  <c r="N2037" i="11"/>
  <c r="L2037" i="11"/>
  <c r="M2037" i="11" s="1"/>
  <c r="O2036" i="11"/>
  <c r="N2036" i="11"/>
  <c r="L2036" i="11"/>
  <c r="M2036" i="11" s="1"/>
  <c r="O2035" i="11"/>
  <c r="N2035" i="11"/>
  <c r="L2035" i="11"/>
  <c r="M2035" i="11" s="1"/>
  <c r="O2034" i="11"/>
  <c r="N2034" i="11"/>
  <c r="L2034" i="11"/>
  <c r="M2034" i="11" s="1"/>
  <c r="O2033" i="11"/>
  <c r="N2033" i="11"/>
  <c r="L2033" i="11"/>
  <c r="M2033" i="11" s="1"/>
  <c r="O2032" i="11"/>
  <c r="N2032" i="11"/>
  <c r="L2032" i="11"/>
  <c r="M2032" i="11" s="1"/>
  <c r="O2031" i="11"/>
  <c r="N2031" i="11"/>
  <c r="L2031" i="11"/>
  <c r="M2031" i="11" s="1"/>
  <c r="O2030" i="11"/>
  <c r="N2030" i="11"/>
  <c r="L2030" i="11"/>
  <c r="M2030" i="11" s="1"/>
  <c r="O2029" i="11"/>
  <c r="N2029" i="11"/>
  <c r="L2029" i="11"/>
  <c r="M2029" i="11" s="1"/>
  <c r="O2028" i="11"/>
  <c r="N2028" i="11"/>
  <c r="L2028" i="11"/>
  <c r="M2028" i="11" s="1"/>
  <c r="O2027" i="11"/>
  <c r="N2027" i="11"/>
  <c r="L2027" i="11"/>
  <c r="M2027" i="11" s="1"/>
  <c r="O2026" i="11"/>
  <c r="N2026" i="11"/>
  <c r="L2026" i="11"/>
  <c r="M2026" i="11" s="1"/>
  <c r="O2025" i="11"/>
  <c r="N2025" i="11"/>
  <c r="L2025" i="11"/>
  <c r="M2025" i="11" s="1"/>
  <c r="O2024" i="11"/>
  <c r="N2024" i="11"/>
  <c r="L2024" i="11"/>
  <c r="M2024" i="11" s="1"/>
  <c r="O2023" i="11"/>
  <c r="N2023" i="11"/>
  <c r="L2023" i="11"/>
  <c r="M2023" i="11" s="1"/>
  <c r="O2022" i="11"/>
  <c r="N2022" i="11"/>
  <c r="L2022" i="11"/>
  <c r="M2022" i="11" s="1"/>
  <c r="O2021" i="11"/>
  <c r="N2021" i="11"/>
  <c r="L2021" i="11"/>
  <c r="M2021" i="11" s="1"/>
  <c r="O2020" i="11"/>
  <c r="N2020" i="11"/>
  <c r="L2020" i="11"/>
  <c r="M2020" i="11" s="1"/>
  <c r="O2019" i="11"/>
  <c r="N2019" i="11"/>
  <c r="L2019" i="11"/>
  <c r="M2019" i="11" s="1"/>
  <c r="O2018" i="11"/>
  <c r="N2018" i="11"/>
  <c r="L2018" i="11"/>
  <c r="M2018" i="11" s="1"/>
  <c r="O2017" i="11"/>
  <c r="N2017" i="11"/>
  <c r="L2017" i="11"/>
  <c r="M2017" i="11" s="1"/>
  <c r="O2016" i="11"/>
  <c r="N2016" i="11"/>
  <c r="L2016" i="11"/>
  <c r="M2016" i="11" s="1"/>
  <c r="O2015" i="11"/>
  <c r="N2015" i="11"/>
  <c r="L2015" i="11"/>
  <c r="M2015" i="11" s="1"/>
  <c r="O2014" i="11"/>
  <c r="N2014" i="11"/>
  <c r="L2014" i="11"/>
  <c r="M2014" i="11" s="1"/>
  <c r="O2013" i="11"/>
  <c r="N2013" i="11"/>
  <c r="L2013" i="11"/>
  <c r="M2013" i="11" s="1"/>
  <c r="O2012" i="11"/>
  <c r="N2012" i="11"/>
  <c r="L2012" i="11"/>
  <c r="M2012" i="11" s="1"/>
  <c r="O2011" i="11"/>
  <c r="N2011" i="11"/>
  <c r="L2011" i="11"/>
  <c r="M2011" i="11" s="1"/>
  <c r="O2010" i="11"/>
  <c r="N2010" i="11"/>
  <c r="L2010" i="11"/>
  <c r="M2010" i="11" s="1"/>
  <c r="O2009" i="11"/>
  <c r="N2009" i="11"/>
  <c r="L2009" i="11"/>
  <c r="M2009" i="11" s="1"/>
  <c r="O2008" i="11"/>
  <c r="N2008" i="11"/>
  <c r="L2008" i="11"/>
  <c r="M2008" i="11" s="1"/>
  <c r="O2006" i="11"/>
  <c r="N2006" i="11"/>
  <c r="L2006" i="11"/>
  <c r="M2006" i="11" s="1"/>
  <c r="O2005" i="11"/>
  <c r="N2005" i="11"/>
  <c r="L2005" i="11"/>
  <c r="M2005" i="11" s="1"/>
  <c r="O2004" i="11"/>
  <c r="N2004" i="11"/>
  <c r="L2004" i="11"/>
  <c r="M2004" i="11" s="1"/>
  <c r="O2003" i="11"/>
  <c r="N2003" i="11"/>
  <c r="L2003" i="11"/>
  <c r="M2003" i="11" s="1"/>
  <c r="O2002" i="11"/>
  <c r="N2002" i="11"/>
  <c r="L2002" i="11"/>
  <c r="M2002" i="11" s="1"/>
  <c r="O2001" i="11"/>
  <c r="N2001" i="11"/>
  <c r="L2001" i="11"/>
  <c r="M2001" i="11" s="1"/>
  <c r="O2000" i="11"/>
  <c r="N2000" i="11"/>
  <c r="L2000" i="11"/>
  <c r="M2000" i="11" s="1"/>
  <c r="O1999" i="11"/>
  <c r="N1999" i="11"/>
  <c r="L1999" i="11"/>
  <c r="M1999" i="11" s="1"/>
  <c r="O1998" i="11"/>
  <c r="N1998" i="11"/>
  <c r="L1998" i="11"/>
  <c r="M1998" i="11" s="1"/>
  <c r="O1997" i="11"/>
  <c r="N1997" i="11"/>
  <c r="L1997" i="11"/>
  <c r="M1997" i="11" s="1"/>
  <c r="O1995" i="11"/>
  <c r="N1995" i="11"/>
  <c r="L1995" i="11"/>
  <c r="M1995" i="11" s="1"/>
  <c r="O1994" i="11"/>
  <c r="N1994" i="11"/>
  <c r="L1994" i="11"/>
  <c r="M1994" i="11" s="1"/>
  <c r="O1993" i="11"/>
  <c r="N1993" i="11"/>
  <c r="L1993" i="11"/>
  <c r="M1993" i="11" s="1"/>
  <c r="O1992" i="11"/>
  <c r="N1992" i="11"/>
  <c r="L1992" i="11"/>
  <c r="M1992" i="11" s="1"/>
  <c r="O1991" i="11"/>
  <c r="N1991" i="11"/>
  <c r="L1991" i="11"/>
  <c r="M1991" i="11" s="1"/>
  <c r="O1990" i="11"/>
  <c r="N1990" i="11"/>
  <c r="L1990" i="11"/>
  <c r="M1990" i="11" s="1"/>
  <c r="O1989" i="11"/>
  <c r="N1989" i="11"/>
  <c r="L1989" i="11"/>
  <c r="M1989" i="11" s="1"/>
  <c r="O1987" i="11"/>
  <c r="N1987" i="11"/>
  <c r="L1987" i="11"/>
  <c r="M1987" i="11" s="1"/>
  <c r="O1986" i="11"/>
  <c r="N1986" i="11"/>
  <c r="L1986" i="11"/>
  <c r="M1986" i="11" s="1"/>
  <c r="O1985" i="11"/>
  <c r="N1985" i="11"/>
  <c r="L1985" i="11"/>
  <c r="M1985" i="11" s="1"/>
  <c r="O1984" i="11"/>
  <c r="N1984" i="11"/>
  <c r="L1984" i="11"/>
  <c r="M1984" i="11" s="1"/>
  <c r="O1983" i="11"/>
  <c r="N1983" i="11"/>
  <c r="L1983" i="11"/>
  <c r="M1983" i="11" s="1"/>
  <c r="O1982" i="11"/>
  <c r="N1982" i="11"/>
  <c r="L1982" i="11"/>
  <c r="M1982" i="11" s="1"/>
  <c r="O1981" i="11"/>
  <c r="N1981" i="11"/>
  <c r="L1981" i="11"/>
  <c r="M1981" i="11" s="1"/>
  <c r="O1980" i="11"/>
  <c r="N1980" i="11"/>
  <c r="L1980" i="11"/>
  <c r="M1980" i="11" s="1"/>
  <c r="O1979" i="11"/>
  <c r="N1979" i="11"/>
  <c r="L1979" i="11"/>
  <c r="M1979" i="11" s="1"/>
  <c r="O1978" i="11"/>
  <c r="N1978" i="11"/>
  <c r="L1978" i="11"/>
  <c r="M1978" i="11" s="1"/>
  <c r="O1977" i="11"/>
  <c r="N1977" i="11"/>
  <c r="L1977" i="11"/>
  <c r="M1977" i="11" s="1"/>
  <c r="O1976" i="11"/>
  <c r="N1976" i="11"/>
  <c r="L1976" i="11"/>
  <c r="M1976" i="11" s="1"/>
  <c r="O1975" i="11"/>
  <c r="N1975" i="11"/>
  <c r="L1975" i="11"/>
  <c r="M1975" i="11" s="1"/>
  <c r="O1974" i="11"/>
  <c r="N1974" i="11"/>
  <c r="L1974" i="11"/>
  <c r="M1974" i="11" s="1"/>
  <c r="O1973" i="11"/>
  <c r="N1973" i="11"/>
  <c r="L1973" i="11"/>
  <c r="M1973" i="11" s="1"/>
  <c r="O1971" i="11"/>
  <c r="N1971" i="11"/>
  <c r="L1971" i="11"/>
  <c r="M1971" i="11" s="1"/>
  <c r="O1970" i="11"/>
  <c r="N1970" i="11"/>
  <c r="L1970" i="11"/>
  <c r="M1970" i="11" s="1"/>
  <c r="O1969" i="11"/>
  <c r="N1969" i="11"/>
  <c r="L1969" i="11"/>
  <c r="M1969" i="11" s="1"/>
  <c r="O1968" i="11"/>
  <c r="N1968" i="11"/>
  <c r="L1968" i="11"/>
  <c r="M1968" i="11" s="1"/>
  <c r="O1967" i="11"/>
  <c r="N1967" i="11"/>
  <c r="L1967" i="11"/>
  <c r="M1967" i="11" s="1"/>
  <c r="O1966" i="11"/>
  <c r="N1966" i="11"/>
  <c r="L1966" i="11"/>
  <c r="M1966" i="11" s="1"/>
  <c r="O1965" i="11"/>
  <c r="N1965" i="11"/>
  <c r="L1965" i="11"/>
  <c r="M1965" i="11" s="1"/>
  <c r="O1964" i="11"/>
  <c r="N1964" i="11"/>
  <c r="L1964" i="11"/>
  <c r="M1964" i="11" s="1"/>
  <c r="O1963" i="11"/>
  <c r="N1963" i="11"/>
  <c r="L1963" i="11"/>
  <c r="M1963" i="11" s="1"/>
  <c r="O1962" i="11"/>
  <c r="N1962" i="11"/>
  <c r="L1962" i="11"/>
  <c r="M1962" i="11" s="1"/>
  <c r="O1961" i="11"/>
  <c r="N1961" i="11"/>
  <c r="L1961" i="11"/>
  <c r="M1961" i="11" s="1"/>
  <c r="O1960" i="11"/>
  <c r="N1960" i="11"/>
  <c r="L1960" i="11"/>
  <c r="M1960" i="11" s="1"/>
  <c r="O1959" i="11"/>
  <c r="N1959" i="11"/>
  <c r="L1959" i="11"/>
  <c r="M1959" i="11" s="1"/>
  <c r="O1958" i="11"/>
  <c r="N1958" i="11"/>
  <c r="L1958" i="11"/>
  <c r="M1958" i="11" s="1"/>
  <c r="O1957" i="11"/>
  <c r="N1957" i="11"/>
  <c r="L1957" i="11"/>
  <c r="M1957" i="11" s="1"/>
  <c r="O1956" i="11"/>
  <c r="N1956" i="11"/>
  <c r="L1956" i="11"/>
  <c r="M1956" i="11" s="1"/>
  <c r="O1955" i="11"/>
  <c r="N1955" i="11"/>
  <c r="L1955" i="11"/>
  <c r="M1955" i="11" s="1"/>
  <c r="O1954" i="11"/>
  <c r="N1954" i="11"/>
  <c r="L1954" i="11"/>
  <c r="M1954" i="11" s="1"/>
  <c r="O1953" i="11"/>
  <c r="N1953" i="11"/>
  <c r="L1953" i="11"/>
  <c r="M1953" i="11" s="1"/>
  <c r="O1952" i="11"/>
  <c r="N1952" i="11"/>
  <c r="L1952" i="11"/>
  <c r="M1952" i="11" s="1"/>
  <c r="O1951" i="11"/>
  <c r="N1951" i="11"/>
  <c r="L1951" i="11"/>
  <c r="M1951" i="11" s="1"/>
  <c r="O1950" i="11"/>
  <c r="N1950" i="11"/>
  <c r="L1950" i="11"/>
  <c r="M1950" i="11" s="1"/>
  <c r="O1949" i="11"/>
  <c r="N1949" i="11"/>
  <c r="L1949" i="11"/>
  <c r="M1949" i="11" s="1"/>
  <c r="O1948" i="11"/>
  <c r="N1948" i="11"/>
  <c r="L1948" i="11"/>
  <c r="M1948" i="11" s="1"/>
  <c r="O1947" i="11"/>
  <c r="N1947" i="11"/>
  <c r="L1947" i="11"/>
  <c r="M1947" i="11" s="1"/>
  <c r="O1946" i="11"/>
  <c r="N1946" i="11"/>
  <c r="L1946" i="11"/>
  <c r="M1946" i="11" s="1"/>
  <c r="O1945" i="11"/>
  <c r="N1945" i="11"/>
  <c r="L1945" i="11"/>
  <c r="M1945" i="11" s="1"/>
  <c r="O1944" i="11"/>
  <c r="N1944" i="11"/>
  <c r="L1944" i="11"/>
  <c r="M1944" i="11" s="1"/>
  <c r="O1943" i="11"/>
  <c r="N1943" i="11"/>
  <c r="L1943" i="11"/>
  <c r="M1943" i="11" s="1"/>
  <c r="O1942" i="11"/>
  <c r="N1942" i="11"/>
  <c r="L1942" i="11"/>
  <c r="M1942" i="11" s="1"/>
  <c r="O1941" i="11"/>
  <c r="N1941" i="11"/>
  <c r="L1941" i="11"/>
  <c r="M1941" i="11" s="1"/>
  <c r="O1940" i="11"/>
  <c r="N1940" i="11"/>
  <c r="L1940" i="11"/>
  <c r="M1940" i="11" s="1"/>
  <c r="O1939" i="11"/>
  <c r="N1939" i="11"/>
  <c r="L1939" i="11"/>
  <c r="M1939" i="11" s="1"/>
  <c r="O1938" i="11"/>
  <c r="N1938" i="11"/>
  <c r="L1938" i="11"/>
  <c r="M1938" i="11" s="1"/>
  <c r="O1937" i="11"/>
  <c r="N1937" i="11"/>
  <c r="L1937" i="11"/>
  <c r="M1937" i="11" s="1"/>
  <c r="O1936" i="11"/>
  <c r="N1936" i="11"/>
  <c r="L1936" i="11"/>
  <c r="M1936" i="11" s="1"/>
  <c r="O1935" i="11"/>
  <c r="N1935" i="11"/>
  <c r="L1935" i="11"/>
  <c r="M1935" i="11" s="1"/>
  <c r="O1934" i="11"/>
  <c r="N1934" i="11"/>
  <c r="L1934" i="11"/>
  <c r="M1934" i="11" s="1"/>
  <c r="O1933" i="11"/>
  <c r="N1933" i="11"/>
  <c r="L1933" i="11"/>
  <c r="M1933" i="11" s="1"/>
  <c r="O1932" i="11"/>
  <c r="N1932" i="11"/>
  <c r="L1932" i="11"/>
  <c r="M1932" i="11" s="1"/>
  <c r="O1931" i="11"/>
  <c r="N1931" i="11"/>
  <c r="L1931" i="11"/>
  <c r="M1931" i="11" s="1"/>
  <c r="O1930" i="11"/>
  <c r="N1930" i="11"/>
  <c r="L1930" i="11"/>
  <c r="M1930" i="11" s="1"/>
  <c r="O1929" i="11"/>
  <c r="N1929" i="11"/>
  <c r="L1929" i="11"/>
  <c r="M1929" i="11" s="1"/>
  <c r="O1928" i="11"/>
  <c r="N1928" i="11"/>
  <c r="L1928" i="11"/>
  <c r="M1928" i="11" s="1"/>
  <c r="O1927" i="11"/>
  <c r="N1927" i="11"/>
  <c r="L1927" i="11"/>
  <c r="M1927" i="11" s="1"/>
  <c r="O1926" i="11"/>
  <c r="N1926" i="11"/>
  <c r="L1926" i="11"/>
  <c r="M1926" i="11" s="1"/>
  <c r="O1925" i="11"/>
  <c r="N1925" i="11"/>
  <c r="L1925" i="11"/>
  <c r="M1925" i="11" s="1"/>
  <c r="O1924" i="11"/>
  <c r="N1924" i="11"/>
  <c r="L1924" i="11"/>
  <c r="M1924" i="11" s="1"/>
  <c r="O1923" i="11"/>
  <c r="N1923" i="11"/>
  <c r="L1923" i="11"/>
  <c r="M1923" i="11" s="1"/>
  <c r="O1922" i="11"/>
  <c r="N1922" i="11"/>
  <c r="L1922" i="11"/>
  <c r="M1922" i="11" s="1"/>
  <c r="O1921" i="11"/>
  <c r="N1921" i="11"/>
  <c r="L1921" i="11"/>
  <c r="M1921" i="11" s="1"/>
  <c r="O1920" i="11"/>
  <c r="N1920" i="11"/>
  <c r="L1920" i="11"/>
  <c r="M1920" i="11" s="1"/>
  <c r="O1919" i="11"/>
  <c r="N1919" i="11"/>
  <c r="L1919" i="11"/>
  <c r="M1919" i="11" s="1"/>
  <c r="O1918" i="11"/>
  <c r="N1918" i="11"/>
  <c r="L1918" i="11"/>
  <c r="M1918" i="11" s="1"/>
  <c r="O1917" i="11"/>
  <c r="N1917" i="11"/>
  <c r="L1917" i="11"/>
  <c r="M1917" i="11" s="1"/>
  <c r="O1916" i="11"/>
  <c r="N1916" i="11"/>
  <c r="L1916" i="11"/>
  <c r="M1916" i="11" s="1"/>
  <c r="O1915" i="11"/>
  <c r="N1915" i="11"/>
  <c r="L1915" i="11"/>
  <c r="M1915" i="11" s="1"/>
  <c r="O1914" i="11"/>
  <c r="N1914" i="11"/>
  <c r="L1914" i="11"/>
  <c r="M1914" i="11" s="1"/>
  <c r="O1913" i="11"/>
  <c r="N1913" i="11"/>
  <c r="L1913" i="11"/>
  <c r="M1913" i="11" s="1"/>
  <c r="O1912" i="11"/>
  <c r="N1912" i="11"/>
  <c r="L1912" i="11"/>
  <c r="M1912" i="11" s="1"/>
  <c r="O1911" i="11"/>
  <c r="N1911" i="11"/>
  <c r="L1911" i="11"/>
  <c r="M1911" i="11" s="1"/>
  <c r="O1910" i="11"/>
  <c r="N1910" i="11"/>
  <c r="L1910" i="11"/>
  <c r="M1910" i="11" s="1"/>
  <c r="O1909" i="11"/>
  <c r="N1909" i="11"/>
  <c r="L1909" i="11"/>
  <c r="M1909" i="11" s="1"/>
  <c r="O1908" i="11"/>
  <c r="N1908" i="11"/>
  <c r="L1908" i="11"/>
  <c r="M1908" i="11" s="1"/>
  <c r="O1907" i="11"/>
  <c r="N1907" i="11"/>
  <c r="L1907" i="11"/>
  <c r="M1907" i="11" s="1"/>
  <c r="O1906" i="11"/>
  <c r="N1906" i="11"/>
  <c r="L1906" i="11"/>
  <c r="M1906" i="11" s="1"/>
  <c r="O1904" i="11"/>
  <c r="N1904" i="11"/>
  <c r="L1904" i="11"/>
  <c r="M1904" i="11" s="1"/>
  <c r="O1903" i="11"/>
  <c r="N1903" i="11"/>
  <c r="L1903" i="11"/>
  <c r="M1903" i="11" s="1"/>
  <c r="O1902" i="11"/>
  <c r="N1902" i="11"/>
  <c r="L1902" i="11"/>
  <c r="M1902" i="11" s="1"/>
  <c r="O1901" i="11"/>
  <c r="N1901" i="11"/>
  <c r="L1901" i="11"/>
  <c r="M1901" i="11" s="1"/>
  <c r="O1900" i="11"/>
  <c r="N1900" i="11"/>
  <c r="L1900" i="11"/>
  <c r="M1900" i="11" s="1"/>
  <c r="O1899" i="11"/>
  <c r="N1899" i="11"/>
  <c r="L1899" i="11"/>
  <c r="M1899" i="11" s="1"/>
  <c r="O1898" i="11"/>
  <c r="N1898" i="11"/>
  <c r="L1898" i="11"/>
  <c r="M1898" i="11" s="1"/>
  <c r="O1897" i="11"/>
  <c r="N1897" i="11"/>
  <c r="L1897" i="11"/>
  <c r="M1897" i="11" s="1"/>
  <c r="O1896" i="11"/>
  <c r="N1896" i="11"/>
  <c r="L1896" i="11"/>
  <c r="M1896" i="11" s="1"/>
  <c r="O1895" i="11"/>
  <c r="N1895" i="11"/>
  <c r="L1895" i="11"/>
  <c r="M1895" i="11" s="1"/>
  <c r="O1894" i="11"/>
  <c r="N1894" i="11"/>
  <c r="L1894" i="11"/>
  <c r="M1894" i="11" s="1"/>
  <c r="O1893" i="11"/>
  <c r="N1893" i="11"/>
  <c r="L1893" i="11"/>
  <c r="M1893" i="11" s="1"/>
  <c r="O1892" i="11"/>
  <c r="N1892" i="11"/>
  <c r="L1892" i="11"/>
  <c r="M1892" i="11" s="1"/>
  <c r="O1891" i="11"/>
  <c r="N1891" i="11"/>
  <c r="L1891" i="11"/>
  <c r="M1891" i="11" s="1"/>
  <c r="O1890" i="11"/>
  <c r="N1890" i="11"/>
  <c r="L1890" i="11"/>
  <c r="M1890" i="11" s="1"/>
  <c r="O1889" i="11"/>
  <c r="N1889" i="11"/>
  <c r="L1889" i="11"/>
  <c r="M1889" i="11" s="1"/>
  <c r="O1888" i="11"/>
  <c r="N1888" i="11"/>
  <c r="L1888" i="11"/>
  <c r="M1888" i="11" s="1"/>
  <c r="O1887" i="11"/>
  <c r="N1887" i="11"/>
  <c r="L1887" i="11"/>
  <c r="M1887" i="11" s="1"/>
  <c r="O1886" i="11"/>
  <c r="N1886" i="11"/>
  <c r="L1886" i="11"/>
  <c r="M1886" i="11" s="1"/>
  <c r="O1885" i="11"/>
  <c r="N1885" i="11"/>
  <c r="L1885" i="11"/>
  <c r="M1885" i="11" s="1"/>
  <c r="O1884" i="11"/>
  <c r="N1884" i="11"/>
  <c r="L1884" i="11"/>
  <c r="M1884" i="11" s="1"/>
  <c r="O1883" i="11"/>
  <c r="N1883" i="11"/>
  <c r="L1883" i="11"/>
  <c r="M1883" i="11" s="1"/>
  <c r="O1882" i="11"/>
  <c r="N1882" i="11"/>
  <c r="L1882" i="11"/>
  <c r="M1882" i="11" s="1"/>
  <c r="O1881" i="11"/>
  <c r="N1881" i="11"/>
  <c r="L1881" i="11"/>
  <c r="M1881" i="11" s="1"/>
  <c r="O1880" i="11"/>
  <c r="N1880" i="11"/>
  <c r="L1880" i="11"/>
  <c r="M1880" i="11" s="1"/>
  <c r="O1879" i="11"/>
  <c r="N1879" i="11"/>
  <c r="L1879" i="11"/>
  <c r="M1879" i="11" s="1"/>
  <c r="O1878" i="11"/>
  <c r="N1878" i="11"/>
  <c r="L1878" i="11"/>
  <c r="M1878" i="11" s="1"/>
  <c r="O1877" i="11"/>
  <c r="N1877" i="11"/>
  <c r="L1877" i="11"/>
  <c r="M1877" i="11" s="1"/>
  <c r="O1876" i="11"/>
  <c r="N1876" i="11"/>
  <c r="L1876" i="11"/>
  <c r="M1876" i="11" s="1"/>
  <c r="O1875" i="11"/>
  <c r="N1875" i="11"/>
  <c r="L1875" i="11"/>
  <c r="M1875" i="11" s="1"/>
  <c r="O1874" i="11"/>
  <c r="N1874" i="11"/>
  <c r="L1874" i="11"/>
  <c r="M1874" i="11" s="1"/>
  <c r="O1873" i="11"/>
  <c r="N1873" i="11"/>
  <c r="L1873" i="11"/>
  <c r="M1873" i="11" s="1"/>
  <c r="O1872" i="11"/>
  <c r="N1872" i="11"/>
  <c r="L1872" i="11"/>
  <c r="M1872" i="11" s="1"/>
  <c r="O1870" i="11"/>
  <c r="N1870" i="11"/>
  <c r="L1870" i="11"/>
  <c r="M1870" i="11" s="1"/>
  <c r="O1869" i="11"/>
  <c r="N1869" i="11"/>
  <c r="L1869" i="11"/>
  <c r="M1869" i="11" s="1"/>
  <c r="O1868" i="11"/>
  <c r="N1868" i="11"/>
  <c r="L1868" i="11"/>
  <c r="M1868" i="11" s="1"/>
  <c r="O1867" i="11"/>
  <c r="N1867" i="11"/>
  <c r="L1867" i="11"/>
  <c r="M1867" i="11" s="1"/>
  <c r="O1866" i="11"/>
  <c r="N1866" i="11"/>
  <c r="L1866" i="11"/>
  <c r="M1866" i="11" s="1"/>
  <c r="O1865" i="11"/>
  <c r="N1865" i="11"/>
  <c r="L1865" i="11"/>
  <c r="M1865" i="11" s="1"/>
  <c r="O1864" i="11"/>
  <c r="N1864" i="11"/>
  <c r="L1864" i="11"/>
  <c r="M1864" i="11" s="1"/>
  <c r="O1863" i="11"/>
  <c r="N1863" i="11"/>
  <c r="L1863" i="11"/>
  <c r="M1863" i="11" s="1"/>
  <c r="O1862" i="11"/>
  <c r="N1862" i="11"/>
  <c r="L1862" i="11"/>
  <c r="M1862" i="11" s="1"/>
  <c r="O1861" i="11"/>
  <c r="N1861" i="11"/>
  <c r="L1861" i="11"/>
  <c r="M1861" i="11" s="1"/>
  <c r="O1860" i="11"/>
  <c r="N1860" i="11"/>
  <c r="L1860" i="11"/>
  <c r="M1860" i="11" s="1"/>
  <c r="O1859" i="11"/>
  <c r="N1859" i="11"/>
  <c r="L1859" i="11"/>
  <c r="M1859" i="11" s="1"/>
  <c r="O1858" i="11"/>
  <c r="N1858" i="11"/>
  <c r="L1858" i="11"/>
  <c r="M1858" i="11" s="1"/>
  <c r="O1857" i="11"/>
  <c r="N1857" i="11"/>
  <c r="L1857" i="11"/>
  <c r="M1857" i="11" s="1"/>
  <c r="O1856" i="11"/>
  <c r="N1856" i="11"/>
  <c r="L1856" i="11"/>
  <c r="M1856" i="11" s="1"/>
  <c r="O1855" i="11"/>
  <c r="N1855" i="11"/>
  <c r="L1855" i="11"/>
  <c r="M1855" i="11" s="1"/>
  <c r="O1854" i="11"/>
  <c r="N1854" i="11"/>
  <c r="L1854" i="11"/>
  <c r="M1854" i="11" s="1"/>
  <c r="O1853" i="11"/>
  <c r="N1853" i="11"/>
  <c r="L1853" i="11"/>
  <c r="M1853" i="11" s="1"/>
  <c r="O1852" i="11"/>
  <c r="N1852" i="11"/>
  <c r="L1852" i="11"/>
  <c r="M1852" i="11" s="1"/>
  <c r="O1851" i="11"/>
  <c r="N1851" i="11"/>
  <c r="L1851" i="11"/>
  <c r="M1851" i="11" s="1"/>
  <c r="O1850" i="11"/>
  <c r="N1850" i="11"/>
  <c r="L1850" i="11"/>
  <c r="M1850" i="11" s="1"/>
  <c r="O1849" i="11"/>
  <c r="N1849" i="11"/>
  <c r="L1849" i="11"/>
  <c r="M1849" i="11" s="1"/>
  <c r="O1848" i="11"/>
  <c r="N1848" i="11"/>
  <c r="L1848" i="11"/>
  <c r="M1848" i="11" s="1"/>
  <c r="O1847" i="11"/>
  <c r="N1847" i="11"/>
  <c r="L1847" i="11"/>
  <c r="M1847" i="11" s="1"/>
  <c r="O1846" i="11"/>
  <c r="N1846" i="11"/>
  <c r="L1846" i="11"/>
  <c r="M1846" i="11" s="1"/>
  <c r="O1845" i="11"/>
  <c r="N1845" i="11"/>
  <c r="L1845" i="11"/>
  <c r="M1845" i="11" s="1"/>
  <c r="O1844" i="11"/>
  <c r="N1844" i="11"/>
  <c r="L1844" i="11"/>
  <c r="M1844" i="11" s="1"/>
  <c r="O1843" i="11"/>
  <c r="N1843" i="11"/>
  <c r="L1843" i="11"/>
  <c r="M1843" i="11" s="1"/>
  <c r="O1842" i="11"/>
  <c r="N1842" i="11"/>
  <c r="L1842" i="11"/>
  <c r="M1842" i="11" s="1"/>
  <c r="O1841" i="11"/>
  <c r="N1841" i="11"/>
  <c r="L1841" i="11"/>
  <c r="M1841" i="11" s="1"/>
  <c r="O1840" i="11"/>
  <c r="N1840" i="11"/>
  <c r="L1840" i="11"/>
  <c r="M1840" i="11" s="1"/>
  <c r="O1839" i="11"/>
  <c r="N1839" i="11"/>
  <c r="L1839" i="11"/>
  <c r="M1839" i="11" s="1"/>
  <c r="O1838" i="11"/>
  <c r="N1838" i="11"/>
  <c r="L1838" i="11"/>
  <c r="M1838" i="11" s="1"/>
  <c r="O1837" i="11"/>
  <c r="N1837" i="11"/>
  <c r="L1837" i="11"/>
  <c r="M1837" i="11" s="1"/>
  <c r="O1836" i="11"/>
  <c r="N1836" i="11"/>
  <c r="L1836" i="11"/>
  <c r="M1836" i="11" s="1"/>
  <c r="O1835" i="11"/>
  <c r="N1835" i="11"/>
  <c r="L1835" i="11"/>
  <c r="M1835" i="11" s="1"/>
  <c r="O1834" i="11"/>
  <c r="N1834" i="11"/>
  <c r="L1834" i="11"/>
  <c r="M1834" i="11" s="1"/>
  <c r="O1833" i="11"/>
  <c r="N1833" i="11"/>
  <c r="L1833" i="11"/>
  <c r="M1833" i="11" s="1"/>
  <c r="O1832" i="11"/>
  <c r="N1832" i="11"/>
  <c r="L1832" i="11"/>
  <c r="M1832" i="11" s="1"/>
  <c r="O1831" i="11"/>
  <c r="N1831" i="11"/>
  <c r="L1831" i="11"/>
  <c r="M1831" i="11" s="1"/>
  <c r="O1830" i="11"/>
  <c r="N1830" i="11"/>
  <c r="L1830" i="11"/>
  <c r="M1830" i="11" s="1"/>
  <c r="O1829" i="11"/>
  <c r="N1829" i="11"/>
  <c r="L1829" i="11"/>
  <c r="M1829" i="11" s="1"/>
  <c r="O1828" i="11"/>
  <c r="N1828" i="11"/>
  <c r="L1828" i="11"/>
  <c r="M1828" i="11" s="1"/>
  <c r="O1827" i="11"/>
  <c r="N1827" i="11"/>
  <c r="L1827" i="11"/>
  <c r="M1827" i="11" s="1"/>
  <c r="O1826" i="11"/>
  <c r="N1826" i="11"/>
  <c r="L1826" i="11"/>
  <c r="M1826" i="11" s="1"/>
  <c r="O1825" i="11"/>
  <c r="N1825" i="11"/>
  <c r="L1825" i="11"/>
  <c r="M1825" i="11" s="1"/>
  <c r="O1824" i="11"/>
  <c r="N1824" i="11"/>
  <c r="L1824" i="11"/>
  <c r="M1824" i="11" s="1"/>
  <c r="O1823" i="11"/>
  <c r="N1823" i="11"/>
  <c r="L1823" i="11"/>
  <c r="M1823" i="11" s="1"/>
  <c r="O1822" i="11"/>
  <c r="N1822" i="11"/>
  <c r="L1822" i="11"/>
  <c r="M1822" i="11" s="1"/>
  <c r="O1821" i="11"/>
  <c r="N1821" i="11"/>
  <c r="L1821" i="11"/>
  <c r="M1821" i="11" s="1"/>
  <c r="O1820" i="11"/>
  <c r="N1820" i="11"/>
  <c r="L1820" i="11"/>
  <c r="M1820" i="11" s="1"/>
  <c r="O1819" i="11"/>
  <c r="N1819" i="11"/>
  <c r="L1819" i="11"/>
  <c r="M1819" i="11" s="1"/>
  <c r="O1818" i="11"/>
  <c r="N1818" i="11"/>
  <c r="L1818" i="11"/>
  <c r="M1818" i="11" s="1"/>
  <c r="O1817" i="11"/>
  <c r="N1817" i="11"/>
  <c r="L1817" i="11"/>
  <c r="M1817" i="11" s="1"/>
  <c r="O1816" i="11"/>
  <c r="N1816" i="11"/>
  <c r="L1816" i="11"/>
  <c r="M1816" i="11" s="1"/>
  <c r="O1815" i="11"/>
  <c r="N1815" i="11"/>
  <c r="L1815" i="11"/>
  <c r="M1815" i="11" s="1"/>
  <c r="O1814" i="11"/>
  <c r="N1814" i="11"/>
  <c r="L1814" i="11"/>
  <c r="M1814" i="11" s="1"/>
  <c r="O1813" i="11"/>
  <c r="N1813" i="11"/>
  <c r="L1813" i="11"/>
  <c r="M1813" i="11" s="1"/>
  <c r="O1812" i="11"/>
  <c r="N1812" i="11"/>
  <c r="L1812" i="11"/>
  <c r="M1812" i="11" s="1"/>
  <c r="O1811" i="11"/>
  <c r="N1811" i="11"/>
  <c r="L1811" i="11"/>
  <c r="M1811" i="11" s="1"/>
  <c r="O1810" i="11"/>
  <c r="N1810" i="11"/>
  <c r="L1810" i="11"/>
  <c r="M1810" i="11" s="1"/>
  <c r="O1809" i="11"/>
  <c r="N1809" i="11"/>
  <c r="L1809" i="11"/>
  <c r="M1809" i="11" s="1"/>
  <c r="O1808" i="11"/>
  <c r="N1808" i="11"/>
  <c r="L1808" i="11"/>
  <c r="M1808" i="11" s="1"/>
  <c r="O1807" i="11"/>
  <c r="N1807" i="11"/>
  <c r="L1807" i="11"/>
  <c r="M1807" i="11" s="1"/>
  <c r="O1806" i="11"/>
  <c r="N1806" i="11"/>
  <c r="L1806" i="11"/>
  <c r="M1806" i="11" s="1"/>
  <c r="O1805" i="11"/>
  <c r="N1805" i="11"/>
  <c r="L1805" i="11"/>
  <c r="M1805" i="11" s="1"/>
  <c r="O1804" i="11"/>
  <c r="N1804" i="11"/>
  <c r="L1804" i="11"/>
  <c r="M1804" i="11" s="1"/>
  <c r="O1803" i="11"/>
  <c r="N1803" i="11"/>
  <c r="L1803" i="11"/>
  <c r="M1803" i="11" s="1"/>
  <c r="O1802" i="11"/>
  <c r="N1802" i="11"/>
  <c r="L1802" i="11"/>
  <c r="M1802" i="11" s="1"/>
  <c r="O1801" i="11"/>
  <c r="N1801" i="11"/>
  <c r="L1801" i="11"/>
  <c r="M1801" i="11" s="1"/>
  <c r="O1800" i="11"/>
  <c r="N1800" i="11"/>
  <c r="L1800" i="11"/>
  <c r="M1800" i="11" s="1"/>
  <c r="O1799" i="11"/>
  <c r="N1799" i="11"/>
  <c r="L1799" i="11"/>
  <c r="M1799" i="11" s="1"/>
  <c r="O1798" i="11"/>
  <c r="N1798" i="11"/>
  <c r="L1798" i="11"/>
  <c r="M1798" i="11" s="1"/>
  <c r="O1797" i="11"/>
  <c r="N1797" i="11"/>
  <c r="L1797" i="11"/>
  <c r="M1797" i="11" s="1"/>
  <c r="O1796" i="11"/>
  <c r="N1796" i="11"/>
  <c r="L1796" i="11"/>
  <c r="M1796" i="11" s="1"/>
  <c r="O1794" i="11"/>
  <c r="N1794" i="11"/>
  <c r="L1794" i="11"/>
  <c r="M1794" i="11" s="1"/>
  <c r="O1793" i="11"/>
  <c r="N1793" i="11"/>
  <c r="L1793" i="11"/>
  <c r="M1793" i="11" s="1"/>
  <c r="O1792" i="11"/>
  <c r="N1792" i="11"/>
  <c r="L1792" i="11"/>
  <c r="M1792" i="11" s="1"/>
  <c r="O1791" i="11"/>
  <c r="N1791" i="11"/>
  <c r="L1791" i="11"/>
  <c r="M1791" i="11" s="1"/>
  <c r="O1790" i="11"/>
  <c r="N1790" i="11"/>
  <c r="L1790" i="11"/>
  <c r="M1790" i="11" s="1"/>
  <c r="O1789" i="11"/>
  <c r="N1789" i="11"/>
  <c r="L1789" i="11"/>
  <c r="M1789" i="11" s="1"/>
  <c r="O1788" i="11"/>
  <c r="N1788" i="11"/>
  <c r="L1788" i="11"/>
  <c r="M1788" i="11" s="1"/>
  <c r="O1787" i="11"/>
  <c r="N1787" i="11"/>
  <c r="L1787" i="11"/>
  <c r="M1787" i="11" s="1"/>
  <c r="O1786" i="11"/>
  <c r="N1786" i="11"/>
  <c r="L1786" i="11"/>
  <c r="M1786" i="11" s="1"/>
  <c r="O1785" i="11"/>
  <c r="N1785" i="11"/>
  <c r="L1785" i="11"/>
  <c r="M1785" i="11" s="1"/>
  <c r="O1784" i="11"/>
  <c r="N1784" i="11"/>
  <c r="L1784" i="11"/>
  <c r="M1784" i="11" s="1"/>
  <c r="O1783" i="11"/>
  <c r="N1783" i="11"/>
  <c r="L1783" i="11"/>
  <c r="M1783" i="11" s="1"/>
  <c r="O1782" i="11"/>
  <c r="N1782" i="11"/>
  <c r="L1782" i="11"/>
  <c r="M1782" i="11" s="1"/>
  <c r="O1781" i="11"/>
  <c r="N1781" i="11"/>
  <c r="L1781" i="11"/>
  <c r="M1781" i="11" s="1"/>
  <c r="O1780" i="11"/>
  <c r="N1780" i="11"/>
  <c r="L1780" i="11"/>
  <c r="M1780" i="11" s="1"/>
  <c r="O1779" i="11"/>
  <c r="N1779" i="11"/>
  <c r="L1779" i="11"/>
  <c r="M1779" i="11" s="1"/>
  <c r="O1778" i="11"/>
  <c r="N1778" i="11"/>
  <c r="L1778" i="11"/>
  <c r="M1778" i="11" s="1"/>
  <c r="O1777" i="11"/>
  <c r="N1777" i="11"/>
  <c r="L1777" i="11"/>
  <c r="M1777" i="11" s="1"/>
  <c r="O1776" i="11"/>
  <c r="N1776" i="11"/>
  <c r="L1776" i="11"/>
  <c r="M1776" i="11" s="1"/>
  <c r="O1775" i="11"/>
  <c r="N1775" i="11"/>
  <c r="L1775" i="11"/>
  <c r="M1775" i="11" s="1"/>
  <c r="O1774" i="11"/>
  <c r="N1774" i="11"/>
  <c r="L1774" i="11"/>
  <c r="M1774" i="11" s="1"/>
  <c r="O1773" i="11"/>
  <c r="N1773" i="11"/>
  <c r="L1773" i="11"/>
  <c r="M1773" i="11" s="1"/>
  <c r="O1772" i="11"/>
  <c r="N1772" i="11"/>
  <c r="L1772" i="11"/>
  <c r="M1772" i="11" s="1"/>
  <c r="O1771" i="11"/>
  <c r="N1771" i="11"/>
  <c r="L1771" i="11"/>
  <c r="M1771" i="11" s="1"/>
  <c r="O1770" i="11"/>
  <c r="N1770" i="11"/>
  <c r="L1770" i="11"/>
  <c r="M1770" i="11" s="1"/>
  <c r="O1769" i="11"/>
  <c r="N1769" i="11"/>
  <c r="L1769" i="11"/>
  <c r="M1769" i="11" s="1"/>
  <c r="O1768" i="11"/>
  <c r="N1768" i="11"/>
  <c r="L1768" i="11"/>
  <c r="M1768" i="11" s="1"/>
  <c r="O1767" i="11"/>
  <c r="N1767" i="11"/>
  <c r="L1767" i="11"/>
  <c r="M1767" i="11" s="1"/>
  <c r="O1766" i="11"/>
  <c r="N1766" i="11"/>
  <c r="L1766" i="11"/>
  <c r="M1766" i="11" s="1"/>
  <c r="O1765" i="11"/>
  <c r="N1765" i="11"/>
  <c r="L1765" i="11"/>
  <c r="M1765" i="11" s="1"/>
  <c r="O1764" i="11"/>
  <c r="N1764" i="11"/>
  <c r="L1764" i="11"/>
  <c r="M1764" i="11" s="1"/>
  <c r="O1763" i="11"/>
  <c r="N1763" i="11"/>
  <c r="L1763" i="11"/>
  <c r="M1763" i="11" s="1"/>
  <c r="O1762" i="11"/>
  <c r="N1762" i="11"/>
  <c r="L1762" i="11"/>
  <c r="M1762" i="11" s="1"/>
  <c r="O1761" i="11"/>
  <c r="N1761" i="11"/>
  <c r="L1761" i="11"/>
  <c r="M1761" i="11" s="1"/>
  <c r="O1760" i="11"/>
  <c r="N1760" i="11"/>
  <c r="L1760" i="11"/>
  <c r="M1760" i="11" s="1"/>
  <c r="O1759" i="11"/>
  <c r="N1759" i="11"/>
  <c r="L1759" i="11"/>
  <c r="M1759" i="11" s="1"/>
  <c r="O1758" i="11"/>
  <c r="N1758" i="11"/>
  <c r="L1758" i="11"/>
  <c r="M1758" i="11" s="1"/>
  <c r="O1756" i="11"/>
  <c r="N1756" i="11"/>
  <c r="L1756" i="11"/>
  <c r="M1756" i="11" s="1"/>
  <c r="O1755" i="11"/>
  <c r="N1755" i="11"/>
  <c r="L1755" i="11"/>
  <c r="M1755" i="11" s="1"/>
  <c r="O1754" i="11"/>
  <c r="N1754" i="11"/>
  <c r="L1754" i="11"/>
  <c r="M1754" i="11" s="1"/>
  <c r="O1753" i="11"/>
  <c r="N1753" i="11"/>
  <c r="L1753" i="11"/>
  <c r="M1753" i="11" s="1"/>
  <c r="O1752" i="11"/>
  <c r="N1752" i="11"/>
  <c r="L1752" i="11"/>
  <c r="M1752" i="11" s="1"/>
  <c r="O1751" i="11"/>
  <c r="N1751" i="11"/>
  <c r="L1751" i="11"/>
  <c r="M1751" i="11" s="1"/>
  <c r="O1750" i="11"/>
  <c r="N1750" i="11"/>
  <c r="L1750" i="11"/>
  <c r="M1750" i="11" s="1"/>
  <c r="O1749" i="11"/>
  <c r="N1749" i="11"/>
  <c r="L1749" i="11"/>
  <c r="M1749" i="11" s="1"/>
  <c r="O1748" i="11"/>
  <c r="N1748" i="11"/>
  <c r="L1748" i="11"/>
  <c r="M1748" i="11" s="1"/>
  <c r="O1747" i="11"/>
  <c r="N1747" i="11"/>
  <c r="L1747" i="11"/>
  <c r="M1747" i="11" s="1"/>
  <c r="O1746" i="11"/>
  <c r="N1746" i="11"/>
  <c r="L1746" i="11"/>
  <c r="M1746" i="11" s="1"/>
  <c r="O1745" i="11"/>
  <c r="N1745" i="11"/>
  <c r="L1745" i="11"/>
  <c r="M1745" i="11" s="1"/>
  <c r="O1744" i="11"/>
  <c r="N1744" i="11"/>
  <c r="L1744" i="11"/>
  <c r="M1744" i="11" s="1"/>
  <c r="O1743" i="11"/>
  <c r="N1743" i="11"/>
  <c r="L1743" i="11"/>
  <c r="M1743" i="11" s="1"/>
  <c r="O1742" i="11"/>
  <c r="N1742" i="11"/>
  <c r="L1742" i="11"/>
  <c r="M1742" i="11" s="1"/>
  <c r="O1741" i="11"/>
  <c r="N1741" i="11"/>
  <c r="L1741" i="11"/>
  <c r="M1741" i="11" s="1"/>
  <c r="O1740" i="11"/>
  <c r="N1740" i="11"/>
  <c r="L1740" i="11"/>
  <c r="M1740" i="11" s="1"/>
  <c r="O1739" i="11"/>
  <c r="N1739" i="11"/>
  <c r="L1739" i="11"/>
  <c r="M1739" i="11" s="1"/>
  <c r="O1738" i="11"/>
  <c r="N1738" i="11"/>
  <c r="L1738" i="11"/>
  <c r="M1738" i="11" s="1"/>
  <c r="O1737" i="11"/>
  <c r="N1737" i="11"/>
  <c r="L1737" i="11"/>
  <c r="M1737" i="11" s="1"/>
  <c r="O1736" i="11"/>
  <c r="N1736" i="11"/>
  <c r="L1736" i="11"/>
  <c r="M1736" i="11" s="1"/>
  <c r="O1735" i="11"/>
  <c r="N1735" i="11"/>
  <c r="L1735" i="11"/>
  <c r="M1735" i="11" s="1"/>
  <c r="O1734" i="11"/>
  <c r="N1734" i="11"/>
  <c r="L1734" i="11"/>
  <c r="M1734" i="11" s="1"/>
  <c r="O1733" i="11"/>
  <c r="N1733" i="11"/>
  <c r="L1733" i="11"/>
  <c r="M1733" i="11" s="1"/>
  <c r="O1732" i="11"/>
  <c r="N1732" i="11"/>
  <c r="L1732" i="11"/>
  <c r="M1732" i="11" s="1"/>
  <c r="O1731" i="11"/>
  <c r="N1731" i="11"/>
  <c r="L1731" i="11"/>
  <c r="M1731" i="11" s="1"/>
  <c r="O1730" i="11"/>
  <c r="N1730" i="11"/>
  <c r="L1730" i="11"/>
  <c r="M1730" i="11" s="1"/>
  <c r="O1729" i="11"/>
  <c r="N1729" i="11"/>
  <c r="L1729" i="11"/>
  <c r="M1729" i="11" s="1"/>
  <c r="O1728" i="11"/>
  <c r="N1728" i="11"/>
  <c r="L1728" i="11"/>
  <c r="M1728" i="11" s="1"/>
  <c r="O1727" i="11"/>
  <c r="N1727" i="11"/>
  <c r="L1727" i="11"/>
  <c r="M1727" i="11" s="1"/>
  <c r="O1726" i="11"/>
  <c r="N1726" i="11"/>
  <c r="L1726" i="11"/>
  <c r="M1726" i="11" s="1"/>
  <c r="O1725" i="11"/>
  <c r="N1725" i="11"/>
  <c r="L1725" i="11"/>
  <c r="M1725" i="11" s="1"/>
  <c r="O1724" i="11"/>
  <c r="N1724" i="11"/>
  <c r="L1724" i="11"/>
  <c r="M1724" i="11" s="1"/>
  <c r="O1723" i="11"/>
  <c r="N1723" i="11"/>
  <c r="L1723" i="11"/>
  <c r="M1723" i="11" s="1"/>
  <c r="O1721" i="11"/>
  <c r="N1721" i="11"/>
  <c r="L1721" i="11"/>
  <c r="M1721" i="11" s="1"/>
  <c r="O1720" i="11"/>
  <c r="N1720" i="11"/>
  <c r="L1720" i="11"/>
  <c r="M1720" i="11" s="1"/>
  <c r="O1719" i="11"/>
  <c r="N1719" i="11"/>
  <c r="L1719" i="11"/>
  <c r="M1719" i="11" s="1"/>
  <c r="O1718" i="11"/>
  <c r="N1718" i="11"/>
  <c r="L1718" i="11"/>
  <c r="M1718" i="11" s="1"/>
  <c r="O1717" i="11"/>
  <c r="N1717" i="11"/>
  <c r="L1717" i="11"/>
  <c r="M1717" i="11" s="1"/>
  <c r="O1716" i="11"/>
  <c r="N1716" i="11"/>
  <c r="L1716" i="11"/>
  <c r="M1716" i="11" s="1"/>
  <c r="O1715" i="11"/>
  <c r="N1715" i="11"/>
  <c r="L1715" i="11"/>
  <c r="M1715" i="11" s="1"/>
  <c r="O1714" i="11"/>
  <c r="N1714" i="11"/>
  <c r="L1714" i="11"/>
  <c r="M1714" i="11" s="1"/>
  <c r="O1713" i="11"/>
  <c r="N1713" i="11"/>
  <c r="L1713" i="11"/>
  <c r="M1713" i="11" s="1"/>
  <c r="O1712" i="11"/>
  <c r="N1712" i="11"/>
  <c r="L1712" i="11"/>
  <c r="M1712" i="11" s="1"/>
  <c r="O1711" i="11"/>
  <c r="N1711" i="11"/>
  <c r="L1711" i="11"/>
  <c r="M1711" i="11" s="1"/>
  <c r="O1710" i="11"/>
  <c r="N1710" i="11"/>
  <c r="L1710" i="11"/>
  <c r="M1710" i="11" s="1"/>
  <c r="O1708" i="11"/>
  <c r="N1708" i="11"/>
  <c r="L1708" i="11"/>
  <c r="M1708" i="11" s="1"/>
  <c r="O1706" i="11"/>
  <c r="N1706" i="11"/>
  <c r="L1706" i="11"/>
  <c r="M1706" i="11" s="1"/>
  <c r="O1705" i="11"/>
  <c r="N1705" i="11"/>
  <c r="L1705" i="11"/>
  <c r="M1705" i="11" s="1"/>
  <c r="O1704" i="11"/>
  <c r="N1704" i="11"/>
  <c r="L1704" i="11"/>
  <c r="M1704" i="11" s="1"/>
  <c r="O1703" i="11"/>
  <c r="N1703" i="11"/>
  <c r="L1703" i="11"/>
  <c r="M1703" i="11" s="1"/>
  <c r="O1702" i="11"/>
  <c r="N1702" i="11"/>
  <c r="L1702" i="11"/>
  <c r="M1702" i="11" s="1"/>
  <c r="O1701" i="11"/>
  <c r="N1701" i="11"/>
  <c r="L1701" i="11"/>
  <c r="M1701" i="11" s="1"/>
  <c r="O1699" i="11"/>
  <c r="N1699" i="11"/>
  <c r="L1699" i="11"/>
  <c r="M1699" i="11" s="1"/>
  <c r="O1698" i="11"/>
  <c r="N1698" i="11"/>
  <c r="L1698" i="11"/>
  <c r="M1698" i="11" s="1"/>
  <c r="O1697" i="11"/>
  <c r="N1697" i="11"/>
  <c r="L1697" i="11"/>
  <c r="M1697" i="11" s="1"/>
  <c r="O1696" i="11"/>
  <c r="N1696" i="11"/>
  <c r="L1696" i="11"/>
  <c r="M1696" i="11" s="1"/>
  <c r="O1695" i="11"/>
  <c r="N1695" i="11"/>
  <c r="L1695" i="11"/>
  <c r="M1695" i="11" s="1"/>
  <c r="O1694" i="11"/>
  <c r="N1694" i="11"/>
  <c r="L1694" i="11"/>
  <c r="M1694" i="11" s="1"/>
  <c r="O1693" i="11"/>
  <c r="N1693" i="11"/>
  <c r="L1693" i="11"/>
  <c r="M1693" i="11" s="1"/>
  <c r="O1692" i="11"/>
  <c r="N1692" i="11"/>
  <c r="L1692" i="11"/>
  <c r="M1692" i="11" s="1"/>
  <c r="O1691" i="11"/>
  <c r="N1691" i="11"/>
  <c r="L1691" i="11"/>
  <c r="M1691" i="11" s="1"/>
  <c r="O1690" i="11"/>
  <c r="N1690" i="11"/>
  <c r="L1690" i="11"/>
  <c r="M1690" i="11" s="1"/>
  <c r="O1689" i="11"/>
  <c r="N1689" i="11"/>
  <c r="L1689" i="11"/>
  <c r="M1689" i="11" s="1"/>
  <c r="O1688" i="11"/>
  <c r="N1688" i="11"/>
  <c r="L1688" i="11"/>
  <c r="M1688" i="11" s="1"/>
  <c r="O1687" i="11"/>
  <c r="N1687" i="11"/>
  <c r="L1687" i="11"/>
  <c r="M1687" i="11" s="1"/>
  <c r="O1686" i="11"/>
  <c r="N1686" i="11"/>
  <c r="L1686" i="11"/>
  <c r="M1686" i="11" s="1"/>
  <c r="O1685" i="11"/>
  <c r="N1685" i="11"/>
  <c r="L1685" i="11"/>
  <c r="M1685" i="11" s="1"/>
  <c r="O1683" i="11"/>
  <c r="N1683" i="11"/>
  <c r="L1683" i="11"/>
  <c r="M1683" i="11" s="1"/>
  <c r="O1682" i="11"/>
  <c r="N1682" i="11"/>
  <c r="L1682" i="11"/>
  <c r="M1682" i="11" s="1"/>
  <c r="O1681" i="11"/>
  <c r="N1681" i="11"/>
  <c r="L1681" i="11"/>
  <c r="M1681" i="11" s="1"/>
  <c r="O1680" i="11"/>
  <c r="N1680" i="11"/>
  <c r="L1680" i="11"/>
  <c r="M1680" i="11" s="1"/>
  <c r="O1679" i="11"/>
  <c r="N1679" i="11"/>
  <c r="L1679" i="11"/>
  <c r="M1679" i="11" s="1"/>
  <c r="O1678" i="11"/>
  <c r="N1678" i="11"/>
  <c r="L1678" i="11"/>
  <c r="M1678" i="11" s="1"/>
  <c r="O1677" i="11"/>
  <c r="N1677" i="11"/>
  <c r="L1677" i="11"/>
  <c r="M1677" i="11" s="1"/>
  <c r="O1676" i="11"/>
  <c r="N1676" i="11"/>
  <c r="L1676" i="11"/>
  <c r="M1676" i="11" s="1"/>
  <c r="O1675" i="11"/>
  <c r="N1675" i="11"/>
  <c r="L1675" i="11"/>
  <c r="M1675" i="11" s="1"/>
  <c r="O1674" i="11"/>
  <c r="N1674" i="11"/>
  <c r="L1674" i="11"/>
  <c r="M1674" i="11" s="1"/>
  <c r="O1673" i="11"/>
  <c r="N1673" i="11"/>
  <c r="L1673" i="11"/>
  <c r="M1673" i="11" s="1"/>
  <c r="O1671" i="11"/>
  <c r="N1671" i="11"/>
  <c r="L1671" i="11"/>
  <c r="M1671" i="11" s="1"/>
  <c r="O1670" i="11"/>
  <c r="N1670" i="11"/>
  <c r="L1670" i="11"/>
  <c r="M1670" i="11" s="1"/>
  <c r="O1669" i="11"/>
  <c r="N1669" i="11"/>
  <c r="L1669" i="11"/>
  <c r="M1669" i="11" s="1"/>
  <c r="O1668" i="11"/>
  <c r="N1668" i="11"/>
  <c r="L1668" i="11"/>
  <c r="M1668" i="11" s="1"/>
  <c r="O1667" i="11"/>
  <c r="N1667" i="11"/>
  <c r="L1667" i="11"/>
  <c r="M1667" i="11" s="1"/>
  <c r="O1666" i="11"/>
  <c r="N1666" i="11"/>
  <c r="L1666" i="11"/>
  <c r="M1666" i="11" s="1"/>
  <c r="O1665" i="11"/>
  <c r="N1665" i="11"/>
  <c r="L1665" i="11"/>
  <c r="M1665" i="11" s="1"/>
  <c r="O1664" i="11"/>
  <c r="N1664" i="11"/>
  <c r="L1664" i="11"/>
  <c r="M1664" i="11" s="1"/>
  <c r="O1663" i="11"/>
  <c r="N1663" i="11"/>
  <c r="L1663" i="11"/>
  <c r="M1663" i="11" s="1"/>
  <c r="O1662" i="11"/>
  <c r="N1662" i="11"/>
  <c r="L1662" i="11"/>
  <c r="M1662" i="11" s="1"/>
  <c r="O1661" i="11"/>
  <c r="N1661" i="11"/>
  <c r="L1661" i="11"/>
  <c r="M1661" i="11" s="1"/>
  <c r="O1660" i="11"/>
  <c r="N1660" i="11"/>
  <c r="L1660" i="11"/>
  <c r="M1660" i="11" s="1"/>
  <c r="O1659" i="11"/>
  <c r="N1659" i="11"/>
  <c r="L1659" i="11"/>
  <c r="M1659" i="11" s="1"/>
  <c r="O1658" i="11"/>
  <c r="N1658" i="11"/>
  <c r="L1658" i="11"/>
  <c r="M1658" i="11" s="1"/>
  <c r="O1657" i="11"/>
  <c r="N1657" i="11"/>
  <c r="L1657" i="11"/>
  <c r="M1657" i="11" s="1"/>
  <c r="O1656" i="11"/>
  <c r="N1656" i="11"/>
  <c r="L1656" i="11"/>
  <c r="M1656" i="11" s="1"/>
  <c r="O1655" i="11"/>
  <c r="N1655" i="11"/>
  <c r="L1655" i="11"/>
  <c r="M1655" i="11" s="1"/>
  <c r="O1654" i="11"/>
  <c r="N1654" i="11"/>
  <c r="L1654" i="11"/>
  <c r="M1654" i="11" s="1"/>
  <c r="O1653" i="11"/>
  <c r="N1653" i="11"/>
  <c r="L1653" i="11"/>
  <c r="M1653" i="11" s="1"/>
  <c r="O1652" i="11"/>
  <c r="N1652" i="11"/>
  <c r="L1652" i="11"/>
  <c r="M1652" i="11" s="1"/>
  <c r="O1651" i="11"/>
  <c r="N1651" i="11"/>
  <c r="L1651" i="11"/>
  <c r="M1651" i="11" s="1"/>
  <c r="O1650" i="11"/>
  <c r="N1650" i="11"/>
  <c r="L1650" i="11"/>
  <c r="M1650" i="11" s="1"/>
  <c r="O1649" i="11"/>
  <c r="N1649" i="11"/>
  <c r="L1649" i="11"/>
  <c r="M1649" i="11" s="1"/>
  <c r="O1648" i="11"/>
  <c r="N1648" i="11"/>
  <c r="L1648" i="11"/>
  <c r="M1648" i="11" s="1"/>
  <c r="O1647" i="11"/>
  <c r="N1647" i="11"/>
  <c r="L1647" i="11"/>
  <c r="M1647" i="11" s="1"/>
  <c r="O1646" i="11"/>
  <c r="N1646" i="11"/>
  <c r="L1646" i="11"/>
  <c r="M1646" i="11" s="1"/>
  <c r="O1645" i="11"/>
  <c r="N1645" i="11"/>
  <c r="L1645" i="11"/>
  <c r="M1645" i="11" s="1"/>
  <c r="O1644" i="11"/>
  <c r="N1644" i="11"/>
  <c r="L1644" i="11"/>
  <c r="M1644" i="11" s="1"/>
  <c r="O1642" i="11"/>
  <c r="N1642" i="11"/>
  <c r="L1642" i="11"/>
  <c r="M1642" i="11" s="1"/>
  <c r="O1641" i="11"/>
  <c r="N1641" i="11"/>
  <c r="L1641" i="11"/>
  <c r="M1641" i="11" s="1"/>
  <c r="O1640" i="11"/>
  <c r="N1640" i="11"/>
  <c r="L1640" i="11"/>
  <c r="M1640" i="11" s="1"/>
  <c r="O1639" i="11"/>
  <c r="N1639" i="11"/>
  <c r="L1639" i="11"/>
  <c r="M1639" i="11" s="1"/>
  <c r="O1638" i="11"/>
  <c r="N1638" i="11"/>
  <c r="L1638" i="11"/>
  <c r="M1638" i="11" s="1"/>
  <c r="O1637" i="11"/>
  <c r="N1637" i="11"/>
  <c r="L1637" i="11"/>
  <c r="M1637" i="11" s="1"/>
  <c r="O1636" i="11"/>
  <c r="N1636" i="11"/>
  <c r="L1636" i="11"/>
  <c r="M1636" i="11" s="1"/>
  <c r="O1635" i="11"/>
  <c r="N1635" i="11"/>
  <c r="L1635" i="11"/>
  <c r="M1635" i="11" s="1"/>
  <c r="O1634" i="11"/>
  <c r="N1634" i="11"/>
  <c r="L1634" i="11"/>
  <c r="M1634" i="11" s="1"/>
  <c r="O1633" i="11"/>
  <c r="N1633" i="11"/>
  <c r="L1633" i="11"/>
  <c r="M1633" i="11" s="1"/>
  <c r="O1632" i="11"/>
  <c r="N1632" i="11"/>
  <c r="L1632" i="11"/>
  <c r="M1632" i="11" s="1"/>
  <c r="O1631" i="11"/>
  <c r="N1631" i="11"/>
  <c r="L1631" i="11"/>
  <c r="M1631" i="11" s="1"/>
  <c r="O1630" i="11"/>
  <c r="N1630" i="11"/>
  <c r="L1630" i="11"/>
  <c r="M1630" i="11" s="1"/>
  <c r="O1629" i="11"/>
  <c r="N1629" i="11"/>
  <c r="L1629" i="11"/>
  <c r="M1629" i="11" s="1"/>
  <c r="O1628" i="11"/>
  <c r="N1628" i="11"/>
  <c r="L1628" i="11"/>
  <c r="M1628" i="11" s="1"/>
  <c r="O1627" i="11"/>
  <c r="N1627" i="11"/>
  <c r="L1627" i="11"/>
  <c r="M1627" i="11" s="1"/>
  <c r="O1625" i="11"/>
  <c r="N1625" i="11"/>
  <c r="L1625" i="11"/>
  <c r="M1625" i="11" s="1"/>
  <c r="O1624" i="11"/>
  <c r="N1624" i="11"/>
  <c r="L1624" i="11"/>
  <c r="M1624" i="11" s="1"/>
  <c r="O1623" i="11"/>
  <c r="N1623" i="11"/>
  <c r="L1623" i="11"/>
  <c r="M1623" i="11" s="1"/>
  <c r="O1622" i="11"/>
  <c r="N1622" i="11"/>
  <c r="L1622" i="11"/>
  <c r="M1622" i="11" s="1"/>
  <c r="O1621" i="11"/>
  <c r="N1621" i="11"/>
  <c r="L1621" i="11"/>
  <c r="M1621" i="11" s="1"/>
  <c r="O1620" i="11"/>
  <c r="N1620" i="11"/>
  <c r="L1620" i="11"/>
  <c r="M1620" i="11" s="1"/>
  <c r="O1619" i="11"/>
  <c r="N1619" i="11"/>
  <c r="L1619" i="11"/>
  <c r="M1619" i="11" s="1"/>
  <c r="O1618" i="11"/>
  <c r="N1618" i="11"/>
  <c r="L1618" i="11"/>
  <c r="M1618" i="11" s="1"/>
  <c r="O1617" i="11"/>
  <c r="N1617" i="11"/>
  <c r="L1617" i="11"/>
  <c r="M1617" i="11" s="1"/>
  <c r="O1616" i="11"/>
  <c r="N1616" i="11"/>
  <c r="L1616" i="11"/>
  <c r="M1616" i="11" s="1"/>
  <c r="O1615" i="11"/>
  <c r="N1615" i="11"/>
  <c r="L1615" i="11"/>
  <c r="M1615" i="11" s="1"/>
  <c r="O1614" i="11"/>
  <c r="N1614" i="11"/>
  <c r="L1614" i="11"/>
  <c r="M1614" i="11" s="1"/>
  <c r="O1613" i="11"/>
  <c r="N1613" i="11"/>
  <c r="L1613" i="11"/>
  <c r="M1613" i="11" s="1"/>
  <c r="O1612" i="11"/>
  <c r="N1612" i="11"/>
  <c r="L1612" i="11"/>
  <c r="M1612" i="11" s="1"/>
  <c r="O1610" i="11"/>
  <c r="N1610" i="11"/>
  <c r="L1610" i="11"/>
  <c r="M1610" i="11" s="1"/>
  <c r="O1609" i="11"/>
  <c r="N1609" i="11"/>
  <c r="L1609" i="11"/>
  <c r="M1609" i="11" s="1"/>
  <c r="O1608" i="11"/>
  <c r="N1608" i="11"/>
  <c r="L1608" i="11"/>
  <c r="M1608" i="11" s="1"/>
  <c r="O1607" i="11"/>
  <c r="N1607" i="11"/>
  <c r="L1607" i="11"/>
  <c r="M1607" i="11" s="1"/>
  <c r="O1605" i="11"/>
  <c r="N1605" i="11"/>
  <c r="L1605" i="11"/>
  <c r="M1605" i="11" s="1"/>
  <c r="O1604" i="11"/>
  <c r="N1604" i="11"/>
  <c r="L1604" i="11"/>
  <c r="M1604" i="11" s="1"/>
  <c r="O1603" i="11"/>
  <c r="N1603" i="11"/>
  <c r="L1603" i="11"/>
  <c r="M1603" i="11" s="1"/>
  <c r="O1602" i="11"/>
  <c r="N1602" i="11"/>
  <c r="L1602" i="11"/>
  <c r="M1602" i="11" s="1"/>
  <c r="O1601" i="11"/>
  <c r="N1601" i="11"/>
  <c r="L1601" i="11"/>
  <c r="M1601" i="11" s="1"/>
  <c r="O1600" i="11"/>
  <c r="N1600" i="11"/>
  <c r="L1600" i="11"/>
  <c r="M1600" i="11" s="1"/>
  <c r="O1599" i="11"/>
  <c r="N1599" i="11"/>
  <c r="L1599" i="11"/>
  <c r="M1599" i="11" s="1"/>
  <c r="O1598" i="11"/>
  <c r="N1598" i="11"/>
  <c r="L1598" i="11"/>
  <c r="M1598" i="11" s="1"/>
  <c r="O1597" i="11"/>
  <c r="N1597" i="11"/>
  <c r="L1597" i="11"/>
  <c r="M1597" i="11" s="1"/>
  <c r="O1596" i="11"/>
  <c r="N1596" i="11"/>
  <c r="L1596" i="11"/>
  <c r="M1596" i="11" s="1"/>
  <c r="O1594" i="11"/>
  <c r="N1594" i="11"/>
  <c r="L1594" i="11"/>
  <c r="M1594" i="11" s="1"/>
  <c r="O1593" i="11"/>
  <c r="N1593" i="11"/>
  <c r="L1593" i="11"/>
  <c r="M1593" i="11" s="1"/>
  <c r="O1592" i="11"/>
  <c r="N1592" i="11"/>
  <c r="L1592" i="11"/>
  <c r="M1592" i="11" s="1"/>
  <c r="O1591" i="11"/>
  <c r="N1591" i="11"/>
  <c r="L1591" i="11"/>
  <c r="M1591" i="11" s="1"/>
  <c r="O1590" i="11"/>
  <c r="N1590" i="11"/>
  <c r="L1590" i="11"/>
  <c r="M1590" i="11" s="1"/>
  <c r="O1589" i="11"/>
  <c r="N1589" i="11"/>
  <c r="L1589" i="11"/>
  <c r="M1589" i="11" s="1"/>
  <c r="O1588" i="11"/>
  <c r="N1588" i="11"/>
  <c r="L1588" i="11"/>
  <c r="M1588" i="11" s="1"/>
  <c r="O1587" i="11"/>
  <c r="N1587" i="11"/>
  <c r="L1587" i="11"/>
  <c r="M1587" i="11" s="1"/>
  <c r="O1586" i="11"/>
  <c r="N1586" i="11"/>
  <c r="L1586" i="11"/>
  <c r="M1586" i="11" s="1"/>
  <c r="O1585" i="11"/>
  <c r="N1585" i="11"/>
  <c r="L1585" i="11"/>
  <c r="M1585" i="11" s="1"/>
  <c r="O1584" i="11"/>
  <c r="N1584" i="11"/>
  <c r="L1584" i="11"/>
  <c r="M1584" i="11" s="1"/>
  <c r="O1583" i="11"/>
  <c r="N1583" i="11"/>
  <c r="L1583" i="11"/>
  <c r="M1583" i="11" s="1"/>
  <c r="O1582" i="11"/>
  <c r="N1582" i="11"/>
  <c r="L1582" i="11"/>
  <c r="M1582" i="11" s="1"/>
  <c r="O1581" i="11"/>
  <c r="N1581" i="11"/>
  <c r="L1581" i="11"/>
  <c r="M1581" i="11" s="1"/>
  <c r="O1579" i="11"/>
  <c r="N1579" i="11"/>
  <c r="L1579" i="11"/>
  <c r="M1579" i="11" s="1"/>
  <c r="O1578" i="11"/>
  <c r="N1578" i="11"/>
  <c r="L1578" i="11"/>
  <c r="M1578" i="11" s="1"/>
  <c r="O1577" i="11"/>
  <c r="N1577" i="11"/>
  <c r="L1577" i="11"/>
  <c r="M1577" i="11" s="1"/>
  <c r="O1576" i="11"/>
  <c r="N1576" i="11"/>
  <c r="L1576" i="11"/>
  <c r="M1576" i="11" s="1"/>
  <c r="O1575" i="11"/>
  <c r="N1575" i="11"/>
  <c r="L1575" i="11"/>
  <c r="M1575" i="11" s="1"/>
  <c r="O1574" i="11"/>
  <c r="N1574" i="11"/>
  <c r="L1574" i="11"/>
  <c r="M1574" i="11" s="1"/>
  <c r="O1573" i="11"/>
  <c r="N1573" i="11"/>
  <c r="L1573" i="11"/>
  <c r="M1573" i="11" s="1"/>
  <c r="O1572" i="11"/>
  <c r="N1572" i="11"/>
  <c r="L1572" i="11"/>
  <c r="M1572" i="11" s="1"/>
  <c r="O1571" i="11"/>
  <c r="N1571" i="11"/>
  <c r="L1571" i="11"/>
  <c r="M1571" i="11" s="1"/>
  <c r="O1570" i="11"/>
  <c r="N1570" i="11"/>
  <c r="L1570" i="11"/>
  <c r="M1570" i="11" s="1"/>
  <c r="O1569" i="11"/>
  <c r="N1569" i="11"/>
  <c r="L1569" i="11"/>
  <c r="M1569" i="11" s="1"/>
  <c r="O1568" i="11"/>
  <c r="N1568" i="11"/>
  <c r="L1568" i="11"/>
  <c r="M1568" i="11" s="1"/>
  <c r="O1567" i="11"/>
  <c r="N1567" i="11"/>
  <c r="L1567" i="11"/>
  <c r="M1567" i="11" s="1"/>
  <c r="O1566" i="11"/>
  <c r="N1566" i="11"/>
  <c r="L1566" i="11"/>
  <c r="M1566" i="11" s="1"/>
  <c r="O1565" i="11"/>
  <c r="N1565" i="11"/>
  <c r="L1565" i="11"/>
  <c r="M1565" i="11" s="1"/>
  <c r="O1564" i="11"/>
  <c r="N1564" i="11"/>
  <c r="L1564" i="11"/>
  <c r="M1564" i="11" s="1"/>
  <c r="O1563" i="11"/>
  <c r="N1563" i="11"/>
  <c r="L1563" i="11"/>
  <c r="M1563" i="11" s="1"/>
  <c r="O1562" i="11"/>
  <c r="N1562" i="11"/>
  <c r="L1562" i="11"/>
  <c r="M1562" i="11" s="1"/>
  <c r="O1561" i="11"/>
  <c r="N1561" i="11"/>
  <c r="L1561" i="11"/>
  <c r="M1561" i="11" s="1"/>
  <c r="O1560" i="11"/>
  <c r="N1560" i="11"/>
  <c r="L1560" i="11"/>
  <c r="M1560" i="11" s="1"/>
  <c r="O1559" i="11"/>
  <c r="N1559" i="11"/>
  <c r="L1559" i="11"/>
  <c r="M1559" i="11" s="1"/>
  <c r="O1558" i="11"/>
  <c r="N1558" i="11"/>
  <c r="L1558" i="11"/>
  <c r="M1558" i="11" s="1"/>
  <c r="O1557" i="11"/>
  <c r="N1557" i="11"/>
  <c r="L1557" i="11"/>
  <c r="M1557" i="11" s="1"/>
  <c r="O1556" i="11"/>
  <c r="N1556" i="11"/>
  <c r="L1556" i="11"/>
  <c r="M1556" i="11" s="1"/>
  <c r="O1555" i="11"/>
  <c r="N1555" i="11"/>
  <c r="L1555" i="11"/>
  <c r="M1555" i="11" s="1"/>
  <c r="O1554" i="11"/>
  <c r="N1554" i="11"/>
  <c r="L1554" i="11"/>
  <c r="M1554" i="11" s="1"/>
  <c r="O1553" i="11"/>
  <c r="N1553" i="11"/>
  <c r="L1553" i="11"/>
  <c r="M1553" i="11" s="1"/>
  <c r="O1552" i="11"/>
  <c r="N1552" i="11"/>
  <c r="L1552" i="11"/>
  <c r="M1552" i="11" s="1"/>
  <c r="O1551" i="11"/>
  <c r="N1551" i="11"/>
  <c r="L1551" i="11"/>
  <c r="M1551" i="11" s="1"/>
  <c r="O1550" i="11"/>
  <c r="N1550" i="11"/>
  <c r="L1550" i="11"/>
  <c r="M1550" i="11" s="1"/>
  <c r="O1549" i="11"/>
  <c r="N1549" i="11"/>
  <c r="L1549" i="11"/>
  <c r="M1549" i="11" s="1"/>
  <c r="O1548" i="11"/>
  <c r="N1548" i="11"/>
  <c r="L1548" i="11"/>
  <c r="M1548" i="11" s="1"/>
  <c r="O1547" i="11"/>
  <c r="N1547" i="11"/>
  <c r="L1547" i="11"/>
  <c r="M1547" i="11" s="1"/>
  <c r="O1546" i="11"/>
  <c r="N1546" i="11"/>
  <c r="L1546" i="11"/>
  <c r="M1546" i="11" s="1"/>
  <c r="O1545" i="11"/>
  <c r="N1545" i="11"/>
  <c r="L1545" i="11"/>
  <c r="M1545" i="11" s="1"/>
  <c r="O1544" i="11"/>
  <c r="N1544" i="11"/>
  <c r="L1544" i="11"/>
  <c r="M1544" i="11" s="1"/>
  <c r="O1543" i="11"/>
  <c r="N1543" i="11"/>
  <c r="L1543" i="11"/>
  <c r="M1543" i="11" s="1"/>
  <c r="O1542" i="11"/>
  <c r="N1542" i="11"/>
  <c r="L1542" i="11"/>
  <c r="M1542" i="11" s="1"/>
  <c r="O1541" i="11"/>
  <c r="N1541" i="11"/>
  <c r="L1541" i="11"/>
  <c r="M1541" i="11" s="1"/>
  <c r="O1540" i="11"/>
  <c r="N1540" i="11"/>
  <c r="L1540" i="11"/>
  <c r="M1540" i="11" s="1"/>
  <c r="O1539" i="11"/>
  <c r="N1539" i="11"/>
  <c r="L1539" i="11"/>
  <c r="M1539" i="11" s="1"/>
  <c r="O1538" i="11"/>
  <c r="N1538" i="11"/>
  <c r="L1538" i="11"/>
  <c r="M1538" i="11" s="1"/>
  <c r="O1537" i="11"/>
  <c r="N1537" i="11"/>
  <c r="L1537" i="11"/>
  <c r="M1537" i="11" s="1"/>
  <c r="O1535" i="11"/>
  <c r="N1535" i="11"/>
  <c r="L1535" i="11"/>
  <c r="M1535" i="11" s="1"/>
  <c r="O1534" i="11"/>
  <c r="N1534" i="11"/>
  <c r="L1534" i="11"/>
  <c r="M1534" i="11" s="1"/>
  <c r="O1533" i="11"/>
  <c r="N1533" i="11"/>
  <c r="L1533" i="11"/>
  <c r="M1533" i="11" s="1"/>
  <c r="O1532" i="11"/>
  <c r="N1532" i="11"/>
  <c r="L1532" i="11"/>
  <c r="M1532" i="11" s="1"/>
  <c r="O1531" i="11"/>
  <c r="N1531" i="11"/>
  <c r="L1531" i="11"/>
  <c r="M1531" i="11" s="1"/>
  <c r="O1530" i="11"/>
  <c r="N1530" i="11"/>
  <c r="L1530" i="11"/>
  <c r="M1530" i="11" s="1"/>
  <c r="O1528" i="11"/>
  <c r="N1528" i="11"/>
  <c r="L1528" i="11"/>
  <c r="M1528" i="11" s="1"/>
  <c r="O1527" i="11"/>
  <c r="N1527" i="11"/>
  <c r="L1527" i="11"/>
  <c r="M1527" i="11" s="1"/>
  <c r="O1526" i="11"/>
  <c r="N1526" i="11"/>
  <c r="L1526" i="11"/>
  <c r="M1526" i="11" s="1"/>
  <c r="O1525" i="11"/>
  <c r="N1525" i="11"/>
  <c r="L1525" i="11"/>
  <c r="M1525" i="11" s="1"/>
  <c r="O1524" i="11"/>
  <c r="N1524" i="11"/>
  <c r="L1524" i="11"/>
  <c r="M1524" i="11" s="1"/>
  <c r="O1523" i="11"/>
  <c r="N1523" i="11"/>
  <c r="L1523" i="11"/>
  <c r="M1523" i="11" s="1"/>
  <c r="O1522" i="11"/>
  <c r="N1522" i="11"/>
  <c r="L1522" i="11"/>
  <c r="M1522" i="11" s="1"/>
  <c r="O1521" i="11"/>
  <c r="N1521" i="11"/>
  <c r="L1521" i="11"/>
  <c r="M1521" i="11" s="1"/>
  <c r="O1520" i="11"/>
  <c r="N1520" i="11"/>
  <c r="L1520" i="11"/>
  <c r="M1520" i="11" s="1"/>
  <c r="O1519" i="11"/>
  <c r="N1519" i="11"/>
  <c r="L1519" i="11"/>
  <c r="M1519" i="11" s="1"/>
  <c r="O1518" i="11"/>
  <c r="N1518" i="11"/>
  <c r="L1518" i="11"/>
  <c r="M1518" i="11" s="1"/>
  <c r="O1516" i="11"/>
  <c r="N1516" i="11"/>
  <c r="L1516" i="11"/>
  <c r="M1516" i="11" s="1"/>
  <c r="O1515" i="11"/>
  <c r="N1515" i="11"/>
  <c r="L1515" i="11"/>
  <c r="M1515" i="11" s="1"/>
  <c r="O1514" i="11"/>
  <c r="N1514" i="11"/>
  <c r="L1514" i="11"/>
  <c r="M1514" i="11" s="1"/>
  <c r="O1513" i="11"/>
  <c r="N1513" i="11"/>
  <c r="L1513" i="11"/>
  <c r="M1513" i="11" s="1"/>
  <c r="O1511" i="11"/>
  <c r="N1511" i="11"/>
  <c r="L1511" i="11"/>
  <c r="M1511" i="11" s="1"/>
  <c r="O1510" i="11"/>
  <c r="N1510" i="11"/>
  <c r="L1510" i="11"/>
  <c r="M1510" i="11" s="1"/>
  <c r="O1509" i="11"/>
  <c r="N1509" i="11"/>
  <c r="L1509" i="11"/>
  <c r="M1509" i="11" s="1"/>
  <c r="O1508" i="11"/>
  <c r="N1508" i="11"/>
  <c r="L1508" i="11"/>
  <c r="M1508" i="11" s="1"/>
  <c r="O1507" i="11"/>
  <c r="N1507" i="11"/>
  <c r="L1507" i="11"/>
  <c r="M1507" i="11" s="1"/>
  <c r="O1505" i="11"/>
  <c r="N1505" i="11"/>
  <c r="L1505" i="11"/>
  <c r="M1505" i="11" s="1"/>
  <c r="O1504" i="11"/>
  <c r="N1504" i="11"/>
  <c r="L1504" i="11"/>
  <c r="M1504" i="11" s="1"/>
  <c r="O1503" i="11"/>
  <c r="N1503" i="11"/>
  <c r="L1503" i="11"/>
  <c r="M1503" i="11" s="1"/>
  <c r="O1502" i="11"/>
  <c r="N1502" i="11"/>
  <c r="L1502" i="11"/>
  <c r="M1502" i="11" s="1"/>
  <c r="O1501" i="11"/>
  <c r="N1501" i="11"/>
  <c r="L1501" i="11"/>
  <c r="M1501" i="11" s="1"/>
  <c r="O1500" i="11"/>
  <c r="N1500" i="11"/>
  <c r="L1500" i="11"/>
  <c r="M1500" i="11" s="1"/>
  <c r="O1499" i="11"/>
  <c r="N1499" i="11"/>
  <c r="L1499" i="11"/>
  <c r="M1499" i="11" s="1"/>
  <c r="O1498" i="11"/>
  <c r="N1498" i="11"/>
  <c r="L1498" i="11"/>
  <c r="M1498" i="11" s="1"/>
  <c r="O1497" i="11"/>
  <c r="N1497" i="11"/>
  <c r="L1497" i="11"/>
  <c r="M1497" i="11" s="1"/>
  <c r="O1496" i="11"/>
  <c r="N1496" i="11"/>
  <c r="L1496" i="11"/>
  <c r="M1496" i="11" s="1"/>
  <c r="O1495" i="11"/>
  <c r="N1495" i="11"/>
  <c r="L1495" i="11"/>
  <c r="M1495" i="11" s="1"/>
  <c r="O1493" i="11"/>
  <c r="N1493" i="11"/>
  <c r="L1493" i="11"/>
  <c r="M1493" i="11" s="1"/>
  <c r="O1492" i="11"/>
  <c r="N1492" i="11"/>
  <c r="L1492" i="11"/>
  <c r="M1492" i="11" s="1"/>
  <c r="O1491" i="11"/>
  <c r="N1491" i="11"/>
  <c r="L1491" i="11"/>
  <c r="M1491" i="11" s="1"/>
  <c r="O1490" i="11"/>
  <c r="N1490" i="11"/>
  <c r="L1490" i="11"/>
  <c r="M1490" i="11" s="1"/>
  <c r="O1489" i="11"/>
  <c r="N1489" i="11"/>
  <c r="L1489" i="11"/>
  <c r="M1489" i="11" s="1"/>
  <c r="O1487" i="11"/>
  <c r="N1487" i="11"/>
  <c r="L1487" i="11"/>
  <c r="M1487" i="11" s="1"/>
  <c r="O1486" i="11"/>
  <c r="N1486" i="11"/>
  <c r="L1486" i="11"/>
  <c r="M1486" i="11" s="1"/>
  <c r="O1485" i="11"/>
  <c r="N1485" i="11"/>
  <c r="L1485" i="11"/>
  <c r="M1485" i="11" s="1"/>
  <c r="O1484" i="11"/>
  <c r="N1484" i="11"/>
  <c r="L1484" i="11"/>
  <c r="M1484" i="11" s="1"/>
  <c r="O1483" i="11"/>
  <c r="N1483" i="11"/>
  <c r="L1483" i="11"/>
  <c r="M1483" i="11" s="1"/>
  <c r="O1482" i="11"/>
  <c r="N1482" i="11"/>
  <c r="L1482" i="11"/>
  <c r="M1482" i="11" s="1"/>
  <c r="O1481" i="11"/>
  <c r="N1481" i="11"/>
  <c r="L1481" i="11"/>
  <c r="M1481" i="11" s="1"/>
  <c r="O1480" i="11"/>
  <c r="N1480" i="11"/>
  <c r="L1480" i="11"/>
  <c r="M1480" i="11" s="1"/>
  <c r="O1479" i="11"/>
  <c r="N1479" i="11"/>
  <c r="L1479" i="11"/>
  <c r="M1479" i="11" s="1"/>
  <c r="O1478" i="11"/>
  <c r="N1478" i="11"/>
  <c r="L1478" i="11"/>
  <c r="M1478" i="11" s="1"/>
  <c r="O1477" i="11"/>
  <c r="N1477" i="11"/>
  <c r="L1477" i="11"/>
  <c r="M1477" i="11" s="1"/>
  <c r="O1476" i="11"/>
  <c r="N1476" i="11"/>
  <c r="L1476" i="11"/>
  <c r="M1476" i="11" s="1"/>
  <c r="O1475" i="11"/>
  <c r="N1475" i="11"/>
  <c r="L1475" i="11"/>
  <c r="M1475" i="11" s="1"/>
  <c r="O1474" i="11"/>
  <c r="N1474" i="11"/>
  <c r="L1474" i="11"/>
  <c r="M1474" i="11" s="1"/>
  <c r="O1473" i="11"/>
  <c r="N1473" i="11"/>
  <c r="L1473" i="11"/>
  <c r="M1473" i="11" s="1"/>
  <c r="O1472" i="11"/>
  <c r="N1472" i="11"/>
  <c r="L1472" i="11"/>
  <c r="M1472" i="11" s="1"/>
  <c r="O1471" i="11"/>
  <c r="N1471" i="11"/>
  <c r="L1471" i="11"/>
  <c r="M1471" i="11" s="1"/>
  <c r="O1470" i="11"/>
  <c r="N1470" i="11"/>
  <c r="L1470" i="11"/>
  <c r="M1470" i="11" s="1"/>
  <c r="O1469" i="11"/>
  <c r="N1469" i="11"/>
  <c r="L1469" i="11"/>
  <c r="M1469" i="11" s="1"/>
  <c r="O1468" i="11"/>
  <c r="N1468" i="11"/>
  <c r="L1468" i="11"/>
  <c r="M1468" i="11" s="1"/>
  <c r="O1467" i="11"/>
  <c r="N1467" i="11"/>
  <c r="L1467" i="11"/>
  <c r="M1467" i="11" s="1"/>
  <c r="O1466" i="11"/>
  <c r="N1466" i="11"/>
  <c r="L1466" i="11"/>
  <c r="M1466" i="11" s="1"/>
  <c r="O1465" i="11"/>
  <c r="N1465" i="11"/>
  <c r="L1465" i="11"/>
  <c r="M1465" i="11" s="1"/>
  <c r="O1464" i="11"/>
  <c r="N1464" i="11"/>
  <c r="L1464" i="11"/>
  <c r="M1464" i="11" s="1"/>
  <c r="O1462" i="11"/>
  <c r="N1462" i="11"/>
  <c r="L1462" i="11"/>
  <c r="M1462" i="11" s="1"/>
  <c r="O1461" i="11"/>
  <c r="N1461" i="11"/>
  <c r="L1461" i="11"/>
  <c r="M1461" i="11" s="1"/>
  <c r="O1460" i="11"/>
  <c r="N1460" i="11"/>
  <c r="L1460" i="11"/>
  <c r="M1460" i="11" s="1"/>
  <c r="O1459" i="11"/>
  <c r="N1459" i="11"/>
  <c r="L1459" i="11"/>
  <c r="M1459" i="11" s="1"/>
  <c r="O1458" i="11"/>
  <c r="N1458" i="11"/>
  <c r="L1458" i="11"/>
  <c r="M1458" i="11" s="1"/>
  <c r="O1457" i="11"/>
  <c r="N1457" i="11"/>
  <c r="L1457" i="11"/>
  <c r="M1457" i="11" s="1"/>
  <c r="O1456" i="11"/>
  <c r="N1456" i="11"/>
  <c r="L1456" i="11"/>
  <c r="M1456" i="11" s="1"/>
  <c r="O1455" i="11"/>
  <c r="N1455" i="11"/>
  <c r="L1455" i="11"/>
  <c r="M1455" i="11" s="1"/>
  <c r="O1454" i="11"/>
  <c r="N1454" i="11"/>
  <c r="L1454" i="11"/>
  <c r="M1454" i="11" s="1"/>
  <c r="O1453" i="11"/>
  <c r="N1453" i="11"/>
  <c r="L1453" i="11"/>
  <c r="M1453" i="11" s="1"/>
  <c r="O1452" i="11"/>
  <c r="N1452" i="11"/>
  <c r="L1452" i="11"/>
  <c r="M1452" i="11" s="1"/>
  <c r="O1451" i="11"/>
  <c r="N1451" i="11"/>
  <c r="L1451" i="11"/>
  <c r="M1451" i="11" s="1"/>
  <c r="O1450" i="11"/>
  <c r="N1450" i="11"/>
  <c r="L1450" i="11"/>
  <c r="M1450" i="11" s="1"/>
  <c r="O1449" i="11"/>
  <c r="N1449" i="11"/>
  <c r="L1449" i="11"/>
  <c r="M1449" i="11" s="1"/>
  <c r="O1448" i="11"/>
  <c r="N1448" i="11"/>
  <c r="L1448" i="11"/>
  <c r="M1448" i="11" s="1"/>
  <c r="O1447" i="11"/>
  <c r="N1447" i="11"/>
  <c r="L1447" i="11"/>
  <c r="M1447" i="11" s="1"/>
  <c r="O1446" i="11"/>
  <c r="N1446" i="11"/>
  <c r="L1446" i="11"/>
  <c r="M1446" i="11" s="1"/>
  <c r="O1445" i="11"/>
  <c r="N1445" i="11"/>
  <c r="L1445" i="11"/>
  <c r="M1445" i="11" s="1"/>
  <c r="O1444" i="11"/>
  <c r="N1444" i="11"/>
  <c r="L1444" i="11"/>
  <c r="M1444" i="11" s="1"/>
  <c r="O1443" i="11"/>
  <c r="N1443" i="11"/>
  <c r="L1443" i="11"/>
  <c r="M1443" i="11" s="1"/>
  <c r="O1442" i="11"/>
  <c r="N1442" i="11"/>
  <c r="L1442" i="11"/>
  <c r="M1442" i="11" s="1"/>
  <c r="O1441" i="11"/>
  <c r="N1441" i="11"/>
  <c r="L1441" i="11"/>
  <c r="M1441" i="11" s="1"/>
  <c r="O1440" i="11"/>
  <c r="N1440" i="11"/>
  <c r="L1440" i="11"/>
  <c r="M1440" i="11" s="1"/>
  <c r="O1438" i="11"/>
  <c r="N1438" i="11"/>
  <c r="L1438" i="11"/>
  <c r="M1438" i="11" s="1"/>
  <c r="O1437" i="11"/>
  <c r="N1437" i="11"/>
  <c r="L1437" i="11"/>
  <c r="M1437" i="11" s="1"/>
  <c r="O1436" i="11"/>
  <c r="N1436" i="11"/>
  <c r="L1436" i="11"/>
  <c r="M1436" i="11" s="1"/>
  <c r="O1435" i="11"/>
  <c r="N1435" i="11"/>
  <c r="L1435" i="11"/>
  <c r="M1435" i="11" s="1"/>
  <c r="O1434" i="11"/>
  <c r="N1434" i="11"/>
  <c r="L1434" i="11"/>
  <c r="M1434" i="11" s="1"/>
  <c r="O1433" i="11"/>
  <c r="N1433" i="11"/>
  <c r="L1433" i="11"/>
  <c r="M1433" i="11" s="1"/>
  <c r="O1432" i="11"/>
  <c r="N1432" i="11"/>
  <c r="L1432" i="11"/>
  <c r="M1432" i="11" s="1"/>
  <c r="O1431" i="11"/>
  <c r="N1431" i="11"/>
  <c r="L1431" i="11"/>
  <c r="M1431" i="11" s="1"/>
  <c r="O1430" i="11"/>
  <c r="N1430" i="11"/>
  <c r="L1430" i="11"/>
  <c r="M1430" i="11" s="1"/>
  <c r="O1429" i="11"/>
  <c r="N1429" i="11"/>
  <c r="L1429" i="11"/>
  <c r="M1429" i="11" s="1"/>
  <c r="O1428" i="11"/>
  <c r="N1428" i="11"/>
  <c r="L1428" i="11"/>
  <c r="M1428" i="11" s="1"/>
  <c r="O1427" i="11"/>
  <c r="N1427" i="11"/>
  <c r="L1427" i="11"/>
  <c r="M1427" i="11" s="1"/>
  <c r="O1426" i="11"/>
  <c r="N1426" i="11"/>
  <c r="L1426" i="11"/>
  <c r="M1426" i="11" s="1"/>
  <c r="O1425" i="11"/>
  <c r="N1425" i="11"/>
  <c r="L1425" i="11"/>
  <c r="M1425" i="11" s="1"/>
  <c r="O1424" i="11"/>
  <c r="N1424" i="11"/>
  <c r="L1424" i="11"/>
  <c r="M1424" i="11" s="1"/>
  <c r="O1423" i="11"/>
  <c r="N1423" i="11"/>
  <c r="L1423" i="11"/>
  <c r="M1423" i="11" s="1"/>
  <c r="O1422" i="11"/>
  <c r="N1422" i="11"/>
  <c r="L1422" i="11"/>
  <c r="M1422" i="11" s="1"/>
  <c r="O1421" i="11"/>
  <c r="N1421" i="11"/>
  <c r="L1421" i="11"/>
  <c r="M1421" i="11" s="1"/>
  <c r="O1420" i="11"/>
  <c r="N1420" i="11"/>
  <c r="L1420" i="11"/>
  <c r="M1420" i="11" s="1"/>
  <c r="O1419" i="11"/>
  <c r="N1419" i="11"/>
  <c r="L1419" i="11"/>
  <c r="M1419" i="11" s="1"/>
  <c r="O1418" i="11"/>
  <c r="N1418" i="11"/>
  <c r="L1418" i="11"/>
  <c r="M1418" i="11" s="1"/>
  <c r="O1417" i="11"/>
  <c r="N1417" i="11"/>
  <c r="L1417" i="11"/>
  <c r="M1417" i="11" s="1"/>
  <c r="O1416" i="11"/>
  <c r="N1416" i="11"/>
  <c r="L1416" i="11"/>
  <c r="M1416" i="11" s="1"/>
  <c r="O1414" i="11"/>
  <c r="N1414" i="11"/>
  <c r="L1414" i="11"/>
  <c r="M1414" i="11" s="1"/>
  <c r="O1413" i="11"/>
  <c r="N1413" i="11"/>
  <c r="L1413" i="11"/>
  <c r="M1413" i="11" s="1"/>
  <c r="O1412" i="11"/>
  <c r="N1412" i="11"/>
  <c r="L1412" i="11"/>
  <c r="M1412" i="11" s="1"/>
  <c r="O1411" i="11"/>
  <c r="N1411" i="11"/>
  <c r="L1411" i="11"/>
  <c r="M1411" i="11" s="1"/>
  <c r="O1410" i="11"/>
  <c r="N1410" i="11"/>
  <c r="L1410" i="11"/>
  <c r="M1410" i="11" s="1"/>
  <c r="O1408" i="11"/>
  <c r="N1408" i="11"/>
  <c r="L1408" i="11"/>
  <c r="M1408" i="11" s="1"/>
  <c r="O1407" i="11"/>
  <c r="N1407" i="11"/>
  <c r="L1407" i="11"/>
  <c r="M1407" i="11" s="1"/>
  <c r="O1406" i="11"/>
  <c r="N1406" i="11"/>
  <c r="L1406" i="11"/>
  <c r="M1406" i="11" s="1"/>
  <c r="O1405" i="11"/>
  <c r="N1405" i="11"/>
  <c r="L1405" i="11"/>
  <c r="M1405" i="11" s="1"/>
  <c r="O1404" i="11"/>
  <c r="N1404" i="11"/>
  <c r="L1404" i="11"/>
  <c r="M1404" i="11" s="1"/>
  <c r="O1403" i="11"/>
  <c r="N1403" i="11"/>
  <c r="L1403" i="11"/>
  <c r="M1403" i="11" s="1"/>
  <c r="O1402" i="11"/>
  <c r="N1402" i="11"/>
  <c r="L1402" i="11"/>
  <c r="M1402" i="11" s="1"/>
  <c r="O1401" i="11"/>
  <c r="N1401" i="11"/>
  <c r="L1401" i="11"/>
  <c r="M1401" i="11" s="1"/>
  <c r="O1400" i="11"/>
  <c r="N1400" i="11"/>
  <c r="L1400" i="11"/>
  <c r="M1400" i="11" s="1"/>
  <c r="O1399" i="11"/>
  <c r="N1399" i="11"/>
  <c r="L1399" i="11"/>
  <c r="M1399" i="11" s="1"/>
  <c r="O1398" i="11"/>
  <c r="N1398" i="11"/>
  <c r="L1398" i="11"/>
  <c r="M1398" i="11" s="1"/>
  <c r="O1397" i="11"/>
  <c r="N1397" i="11"/>
  <c r="L1397" i="11"/>
  <c r="M1397" i="11" s="1"/>
  <c r="O1396" i="11"/>
  <c r="N1396" i="11"/>
  <c r="L1396" i="11"/>
  <c r="M1396" i="11" s="1"/>
  <c r="O1395" i="11"/>
  <c r="N1395" i="11"/>
  <c r="L1395" i="11"/>
  <c r="M1395" i="11" s="1"/>
  <c r="O1394" i="11"/>
  <c r="N1394" i="11"/>
  <c r="L1394" i="11"/>
  <c r="M1394" i="11" s="1"/>
  <c r="O1393" i="11"/>
  <c r="N1393" i="11"/>
  <c r="L1393" i="11"/>
  <c r="M1393" i="11" s="1"/>
  <c r="O1391" i="11"/>
  <c r="N1391" i="11"/>
  <c r="L1391" i="11"/>
  <c r="M1391" i="11" s="1"/>
  <c r="O1390" i="11"/>
  <c r="N1390" i="11"/>
  <c r="L1390" i="11"/>
  <c r="M1390" i="11" s="1"/>
  <c r="O1389" i="11"/>
  <c r="N1389" i="11"/>
  <c r="L1389" i="11"/>
  <c r="M1389" i="11" s="1"/>
  <c r="O1388" i="11"/>
  <c r="N1388" i="11"/>
  <c r="L1388" i="11"/>
  <c r="M1388" i="11" s="1"/>
  <c r="O1387" i="11"/>
  <c r="N1387" i="11"/>
  <c r="L1387" i="11"/>
  <c r="M1387" i="11" s="1"/>
  <c r="O1385" i="11"/>
  <c r="N1385" i="11"/>
  <c r="L1385" i="11"/>
  <c r="M1385" i="11" s="1"/>
  <c r="O1384" i="11"/>
  <c r="N1384" i="11"/>
  <c r="L1384" i="11"/>
  <c r="M1384" i="11" s="1"/>
  <c r="O1383" i="11"/>
  <c r="N1383" i="11"/>
  <c r="L1383" i="11"/>
  <c r="M1383" i="11" s="1"/>
  <c r="O1382" i="11"/>
  <c r="N1382" i="11"/>
  <c r="L1382" i="11"/>
  <c r="M1382" i="11" s="1"/>
  <c r="O1381" i="11"/>
  <c r="N1381" i="11"/>
  <c r="L1381" i="11"/>
  <c r="M1381" i="11" s="1"/>
  <c r="O1380" i="11"/>
  <c r="N1380" i="11"/>
  <c r="L1380" i="11"/>
  <c r="M1380" i="11" s="1"/>
  <c r="O1379" i="11"/>
  <c r="N1379" i="11"/>
  <c r="L1379" i="11"/>
  <c r="M1379" i="11" s="1"/>
  <c r="O1377" i="11"/>
  <c r="N1377" i="11"/>
  <c r="L1377" i="11"/>
  <c r="M1377" i="11" s="1"/>
  <c r="O1376" i="11"/>
  <c r="N1376" i="11"/>
  <c r="L1376" i="11"/>
  <c r="M1376" i="11" s="1"/>
  <c r="O1375" i="11"/>
  <c r="N1375" i="11"/>
  <c r="L1375" i="11"/>
  <c r="M1375" i="11" s="1"/>
  <c r="O1374" i="11"/>
  <c r="N1374" i="11"/>
  <c r="L1374" i="11"/>
  <c r="M1374" i="11" s="1"/>
  <c r="O1373" i="11"/>
  <c r="N1373" i="11"/>
  <c r="L1373" i="11"/>
  <c r="M1373" i="11" s="1"/>
  <c r="O1372" i="11"/>
  <c r="N1372" i="11"/>
  <c r="L1372" i="11"/>
  <c r="M1372" i="11" s="1"/>
  <c r="O1370" i="11"/>
  <c r="N1370" i="11"/>
  <c r="L1370" i="11"/>
  <c r="M1370" i="11" s="1"/>
  <c r="O1369" i="11"/>
  <c r="N1369" i="11"/>
  <c r="L1369" i="11"/>
  <c r="M1369" i="11" s="1"/>
  <c r="O1368" i="11"/>
  <c r="N1368" i="11"/>
  <c r="L1368" i="11"/>
  <c r="M1368" i="11" s="1"/>
  <c r="O1367" i="11"/>
  <c r="N1367" i="11"/>
  <c r="L1367" i="11"/>
  <c r="M1367" i="11" s="1"/>
  <c r="O1366" i="11"/>
  <c r="N1366" i="11"/>
  <c r="L1366" i="11"/>
  <c r="M1366" i="11" s="1"/>
  <c r="O1365" i="11"/>
  <c r="N1365" i="11"/>
  <c r="L1365" i="11"/>
  <c r="M1365" i="11" s="1"/>
  <c r="O1364" i="11"/>
  <c r="N1364" i="11"/>
  <c r="L1364" i="11"/>
  <c r="M1364" i="11" s="1"/>
  <c r="O1363" i="11"/>
  <c r="N1363" i="11"/>
  <c r="L1363" i="11"/>
  <c r="M1363" i="11" s="1"/>
  <c r="O1362" i="11"/>
  <c r="N1362" i="11"/>
  <c r="L1362" i="11"/>
  <c r="M1362" i="11" s="1"/>
  <c r="O1360" i="11"/>
  <c r="N1360" i="11"/>
  <c r="L1360" i="11"/>
  <c r="M1360" i="11" s="1"/>
  <c r="O1359" i="11"/>
  <c r="N1359" i="11"/>
  <c r="L1359" i="11"/>
  <c r="M1359" i="11" s="1"/>
  <c r="O1358" i="11"/>
  <c r="N1358" i="11"/>
  <c r="L1358" i="11"/>
  <c r="M1358" i="11" s="1"/>
  <c r="O1357" i="11"/>
  <c r="N1357" i="11"/>
  <c r="L1357" i="11"/>
  <c r="M1357" i="11" s="1"/>
  <c r="O1356" i="11"/>
  <c r="N1356" i="11"/>
  <c r="L1356" i="11"/>
  <c r="M1356" i="11" s="1"/>
  <c r="O1355" i="11"/>
  <c r="N1355" i="11"/>
  <c r="L1355" i="11"/>
  <c r="M1355" i="11" s="1"/>
  <c r="O1353" i="11"/>
  <c r="N1353" i="11"/>
  <c r="L1353" i="11"/>
  <c r="M1353" i="11" s="1"/>
  <c r="O1352" i="11"/>
  <c r="N1352" i="11"/>
  <c r="L1352" i="11"/>
  <c r="M1352" i="11" s="1"/>
  <c r="O1351" i="11"/>
  <c r="N1351" i="11"/>
  <c r="L1351" i="11"/>
  <c r="M1351" i="11" s="1"/>
  <c r="O1350" i="11"/>
  <c r="N1350" i="11"/>
  <c r="L1350" i="11"/>
  <c r="M1350" i="11" s="1"/>
  <c r="O1349" i="11"/>
  <c r="N1349" i="11"/>
  <c r="L1349" i="11"/>
  <c r="M1349" i="11" s="1"/>
  <c r="O1348" i="11"/>
  <c r="N1348" i="11"/>
  <c r="L1348" i="11"/>
  <c r="M1348" i="11" s="1"/>
  <c r="O1347" i="11"/>
  <c r="N1347" i="11"/>
  <c r="L1347" i="11"/>
  <c r="M1347" i="11" s="1"/>
  <c r="O1346" i="11"/>
  <c r="N1346" i="11"/>
  <c r="L1346" i="11"/>
  <c r="M1346" i="11" s="1"/>
  <c r="O1345" i="11"/>
  <c r="N1345" i="11"/>
  <c r="L1345" i="11"/>
  <c r="M1345" i="11" s="1"/>
  <c r="O1344" i="11"/>
  <c r="N1344" i="11"/>
  <c r="L1344" i="11"/>
  <c r="M1344" i="11" s="1"/>
  <c r="O1342" i="11"/>
  <c r="N1342" i="11"/>
  <c r="L1342" i="11"/>
  <c r="M1342" i="11" s="1"/>
  <c r="O1341" i="11"/>
  <c r="N1341" i="11"/>
  <c r="L1341" i="11"/>
  <c r="M1341" i="11" s="1"/>
  <c r="O1340" i="11"/>
  <c r="N1340" i="11"/>
  <c r="L1340" i="11"/>
  <c r="M1340" i="11" s="1"/>
  <c r="O1339" i="11"/>
  <c r="N1339" i="11"/>
  <c r="L1339" i="11"/>
  <c r="M1339" i="11" s="1"/>
  <c r="O1338" i="11"/>
  <c r="N1338" i="11"/>
  <c r="L1338" i="11"/>
  <c r="M1338" i="11" s="1"/>
  <c r="O1337" i="11"/>
  <c r="N1337" i="11"/>
  <c r="L1337" i="11"/>
  <c r="M1337" i="11" s="1"/>
  <c r="O1336" i="11"/>
  <c r="N1336" i="11"/>
  <c r="L1336" i="11"/>
  <c r="M1336" i="11" s="1"/>
  <c r="O1335" i="11"/>
  <c r="N1335" i="11"/>
  <c r="L1335" i="11"/>
  <c r="M1335" i="11" s="1"/>
  <c r="O1334" i="11"/>
  <c r="N1334" i="11"/>
  <c r="L1334" i="11"/>
  <c r="M1334" i="11" s="1"/>
  <c r="O1332" i="11"/>
  <c r="N1332" i="11"/>
  <c r="L1332" i="11"/>
  <c r="M1332" i="11" s="1"/>
  <c r="O1331" i="11"/>
  <c r="N1331" i="11"/>
  <c r="L1331" i="11"/>
  <c r="M1331" i="11" s="1"/>
  <c r="O1330" i="11"/>
  <c r="N1330" i="11"/>
  <c r="L1330" i="11"/>
  <c r="M1330" i="11" s="1"/>
  <c r="O1329" i="11"/>
  <c r="N1329" i="11"/>
  <c r="L1329" i="11"/>
  <c r="M1329" i="11" s="1"/>
  <c r="O1328" i="11"/>
  <c r="N1328" i="11"/>
  <c r="L1328" i="11"/>
  <c r="M1328" i="11" s="1"/>
  <c r="O1327" i="11"/>
  <c r="N1327" i="11"/>
  <c r="L1327" i="11"/>
  <c r="M1327" i="11" s="1"/>
  <c r="O1326" i="11"/>
  <c r="N1326" i="11"/>
  <c r="L1326" i="11"/>
  <c r="M1326" i="11" s="1"/>
  <c r="O1325" i="11"/>
  <c r="N1325" i="11"/>
  <c r="L1325" i="11"/>
  <c r="M1325" i="11" s="1"/>
  <c r="O1324" i="11"/>
  <c r="N1324" i="11"/>
  <c r="L1324" i="11"/>
  <c r="M1324" i="11" s="1"/>
  <c r="O1323" i="11"/>
  <c r="N1323" i="11"/>
  <c r="L1323" i="11"/>
  <c r="M1323" i="11" s="1"/>
  <c r="O1322" i="11"/>
  <c r="N1322" i="11"/>
  <c r="L1322" i="11"/>
  <c r="M1322" i="11" s="1"/>
  <c r="O1321" i="11"/>
  <c r="N1321" i="11"/>
  <c r="L1321" i="11"/>
  <c r="M1321" i="11" s="1"/>
  <c r="O1320" i="11"/>
  <c r="N1320" i="11"/>
  <c r="L1320" i="11"/>
  <c r="M1320" i="11" s="1"/>
  <c r="O1319" i="11"/>
  <c r="N1319" i="11"/>
  <c r="L1319" i="11"/>
  <c r="M1319" i="11" s="1"/>
  <c r="O1318" i="11"/>
  <c r="N1318" i="11"/>
  <c r="L1318" i="11"/>
  <c r="M1318" i="11" s="1"/>
  <c r="O1317" i="11"/>
  <c r="N1317" i="11"/>
  <c r="L1317" i="11"/>
  <c r="M1317" i="11" s="1"/>
  <c r="O1316" i="11"/>
  <c r="N1316" i="11"/>
  <c r="L1316" i="11"/>
  <c r="M1316" i="11" s="1"/>
  <c r="O1315" i="11"/>
  <c r="N1315" i="11"/>
  <c r="L1315" i="11"/>
  <c r="M1315" i="11" s="1"/>
  <c r="O1314" i="11"/>
  <c r="N1314" i="11"/>
  <c r="L1314" i="11"/>
  <c r="M1314" i="11" s="1"/>
  <c r="O1313" i="11"/>
  <c r="N1313" i="11"/>
  <c r="L1313" i="11"/>
  <c r="M1313" i="11" s="1"/>
  <c r="O1312" i="11"/>
  <c r="N1312" i="11"/>
  <c r="L1312" i="11"/>
  <c r="M1312" i="11" s="1"/>
  <c r="O1311" i="11"/>
  <c r="N1311" i="11"/>
  <c r="L1311" i="11"/>
  <c r="M1311" i="11" s="1"/>
  <c r="O1310" i="11"/>
  <c r="N1310" i="11"/>
  <c r="L1310" i="11"/>
  <c r="M1310" i="11" s="1"/>
  <c r="O1308" i="11"/>
  <c r="N1308" i="11"/>
  <c r="L1308" i="11"/>
  <c r="M1308" i="11" s="1"/>
  <c r="O1307" i="11"/>
  <c r="N1307" i="11"/>
  <c r="L1307" i="11"/>
  <c r="M1307" i="11" s="1"/>
  <c r="O1306" i="11"/>
  <c r="N1306" i="11"/>
  <c r="L1306" i="11"/>
  <c r="M1306" i="11" s="1"/>
  <c r="O1305" i="11"/>
  <c r="N1305" i="11"/>
  <c r="L1305" i="11"/>
  <c r="M1305" i="11" s="1"/>
  <c r="O1304" i="11"/>
  <c r="N1304" i="11"/>
  <c r="L1304" i="11"/>
  <c r="M1304" i="11" s="1"/>
  <c r="O1303" i="11"/>
  <c r="N1303" i="11"/>
  <c r="L1303" i="11"/>
  <c r="M1303" i="11" s="1"/>
  <c r="O1302" i="11"/>
  <c r="N1302" i="11"/>
  <c r="L1302" i="11"/>
  <c r="M1302" i="11" s="1"/>
  <c r="O1301" i="11"/>
  <c r="N1301" i="11"/>
  <c r="L1301" i="11"/>
  <c r="M1301" i="11" s="1"/>
  <c r="O1300" i="11"/>
  <c r="N1300" i="11"/>
  <c r="L1300" i="11"/>
  <c r="M1300" i="11" s="1"/>
  <c r="O1299" i="11"/>
  <c r="N1299" i="11"/>
  <c r="L1299" i="11"/>
  <c r="M1299" i="11" s="1"/>
  <c r="O1298" i="11"/>
  <c r="N1298" i="11"/>
  <c r="L1298" i="11"/>
  <c r="M1298" i="11" s="1"/>
  <c r="O1297" i="11"/>
  <c r="N1297" i="11"/>
  <c r="L1297" i="11"/>
  <c r="M1297" i="11" s="1"/>
  <c r="O1295" i="11"/>
  <c r="N1295" i="11"/>
  <c r="L1295" i="11"/>
  <c r="M1295" i="11" s="1"/>
  <c r="O1294" i="11"/>
  <c r="N1294" i="11"/>
  <c r="L1294" i="11"/>
  <c r="M1294" i="11" s="1"/>
  <c r="O1293" i="11"/>
  <c r="N1293" i="11"/>
  <c r="L1293" i="11"/>
  <c r="M1293" i="11" s="1"/>
  <c r="O1292" i="11"/>
  <c r="N1292" i="11"/>
  <c r="L1292" i="11"/>
  <c r="M1292" i="11" s="1"/>
  <c r="O1291" i="11"/>
  <c r="N1291" i="11"/>
  <c r="L1291" i="11"/>
  <c r="M1291" i="11" s="1"/>
  <c r="O1290" i="11"/>
  <c r="N1290" i="11"/>
  <c r="L1290" i="11"/>
  <c r="M1290" i="11" s="1"/>
  <c r="O1289" i="11"/>
  <c r="N1289" i="11"/>
  <c r="L1289" i="11"/>
  <c r="M1289" i="11" s="1"/>
  <c r="O1288" i="11"/>
  <c r="N1288" i="11"/>
  <c r="L1288" i="11"/>
  <c r="M1288" i="11" s="1"/>
  <c r="O1287" i="11"/>
  <c r="N1287" i="11"/>
  <c r="L1287" i="11"/>
  <c r="M1287" i="11" s="1"/>
  <c r="O1286" i="11"/>
  <c r="N1286" i="11"/>
  <c r="L1286" i="11"/>
  <c r="M1286" i="11" s="1"/>
  <c r="O1285" i="11"/>
  <c r="N1285" i="11"/>
  <c r="L1285" i="11"/>
  <c r="M1285" i="11" s="1"/>
  <c r="O1284" i="11"/>
  <c r="N1284" i="11"/>
  <c r="L1284" i="11"/>
  <c r="M1284" i="11" s="1"/>
  <c r="O1283" i="11"/>
  <c r="N1283" i="11"/>
  <c r="L1283" i="11"/>
  <c r="M1283" i="11" s="1"/>
  <c r="O1282" i="11"/>
  <c r="N1282" i="11"/>
  <c r="L1282" i="11"/>
  <c r="M1282" i="11" s="1"/>
  <c r="O1281" i="11"/>
  <c r="N1281" i="11"/>
  <c r="L1281" i="11"/>
  <c r="M1281" i="11" s="1"/>
  <c r="O1280" i="11"/>
  <c r="N1280" i="11"/>
  <c r="L1280" i="11"/>
  <c r="M1280" i="11" s="1"/>
  <c r="O1279" i="11"/>
  <c r="N1279" i="11"/>
  <c r="L1279" i="11"/>
  <c r="M1279" i="11" s="1"/>
  <c r="O1278" i="11"/>
  <c r="N1278" i="11"/>
  <c r="L1278" i="11"/>
  <c r="M1278" i="11" s="1"/>
  <c r="O1277" i="11"/>
  <c r="N1277" i="11"/>
  <c r="L1277" i="11"/>
  <c r="M1277" i="11" s="1"/>
  <c r="O1276" i="11"/>
  <c r="N1276" i="11"/>
  <c r="L1276" i="11"/>
  <c r="M1276" i="11" s="1"/>
  <c r="O1275" i="11"/>
  <c r="N1275" i="11"/>
  <c r="L1275" i="11"/>
  <c r="M1275" i="11" s="1"/>
  <c r="O1274" i="11"/>
  <c r="N1274" i="11"/>
  <c r="L1274" i="11"/>
  <c r="M1274" i="11" s="1"/>
  <c r="O1273" i="11"/>
  <c r="N1273" i="11"/>
  <c r="L1273" i="11"/>
  <c r="M1273" i="11" s="1"/>
  <c r="O1272" i="11"/>
  <c r="N1272" i="11"/>
  <c r="L1272" i="11"/>
  <c r="M1272" i="11" s="1"/>
  <c r="O1271" i="11"/>
  <c r="N1271" i="11"/>
  <c r="L1271" i="11"/>
  <c r="M1271" i="11" s="1"/>
  <c r="O1270" i="11"/>
  <c r="N1270" i="11"/>
  <c r="L1270" i="11"/>
  <c r="M1270" i="11" s="1"/>
  <c r="O1269" i="11"/>
  <c r="N1269" i="11"/>
  <c r="L1269" i="11"/>
  <c r="M1269" i="11" s="1"/>
  <c r="O1268" i="11"/>
  <c r="N1268" i="11"/>
  <c r="L1268" i="11"/>
  <c r="M1268" i="11" s="1"/>
  <c r="O1267" i="11"/>
  <c r="N1267" i="11"/>
  <c r="L1267" i="11"/>
  <c r="M1267" i="11" s="1"/>
  <c r="O1266" i="11"/>
  <c r="N1266" i="11"/>
  <c r="L1266" i="11"/>
  <c r="M1266" i="11" s="1"/>
  <c r="O1265" i="11"/>
  <c r="N1265" i="11"/>
  <c r="L1265" i="11"/>
  <c r="M1265" i="11" s="1"/>
  <c r="O1264" i="11"/>
  <c r="N1264" i="11"/>
  <c r="L1264" i="11"/>
  <c r="M1264" i="11" s="1"/>
  <c r="O1263" i="11"/>
  <c r="N1263" i="11"/>
  <c r="L1263" i="11"/>
  <c r="M1263" i="11" s="1"/>
  <c r="O1261" i="11"/>
  <c r="N1261" i="11"/>
  <c r="L1261" i="11"/>
  <c r="M1261" i="11" s="1"/>
  <c r="O1260" i="11"/>
  <c r="N1260" i="11"/>
  <c r="L1260" i="11"/>
  <c r="M1260" i="11" s="1"/>
  <c r="O1259" i="11"/>
  <c r="N1259" i="11"/>
  <c r="L1259" i="11"/>
  <c r="M1259" i="11" s="1"/>
  <c r="O1258" i="11"/>
  <c r="N1258" i="11"/>
  <c r="L1258" i="11"/>
  <c r="M1258" i="11" s="1"/>
  <c r="O1257" i="11"/>
  <c r="N1257" i="11"/>
  <c r="L1257" i="11"/>
  <c r="M1257" i="11" s="1"/>
  <c r="O1256" i="11"/>
  <c r="N1256" i="11"/>
  <c r="L1256" i="11"/>
  <c r="M1256" i="11" s="1"/>
  <c r="O1255" i="11"/>
  <c r="N1255" i="11"/>
  <c r="L1255" i="11"/>
  <c r="M1255" i="11" s="1"/>
  <c r="O1254" i="11"/>
  <c r="N1254" i="11"/>
  <c r="L1254" i="11"/>
  <c r="M1254" i="11" s="1"/>
  <c r="O1253" i="11"/>
  <c r="N1253" i="11"/>
  <c r="L1253" i="11"/>
  <c r="M1253" i="11" s="1"/>
  <c r="O1252" i="11"/>
  <c r="N1252" i="11"/>
  <c r="L1252" i="11"/>
  <c r="M1252" i="11" s="1"/>
  <c r="O1251" i="11"/>
  <c r="N1251" i="11"/>
  <c r="L1251" i="11"/>
  <c r="M1251" i="11" s="1"/>
  <c r="O1250" i="11"/>
  <c r="N1250" i="11"/>
  <c r="L1250" i="11"/>
  <c r="M1250" i="11" s="1"/>
  <c r="O1249" i="11"/>
  <c r="N1249" i="11"/>
  <c r="L1249" i="11"/>
  <c r="M1249" i="11" s="1"/>
  <c r="O1248" i="11"/>
  <c r="N1248" i="11"/>
  <c r="L1248" i="11"/>
  <c r="M1248" i="11" s="1"/>
  <c r="O1247" i="11"/>
  <c r="N1247" i="11"/>
  <c r="L1247" i="11"/>
  <c r="M1247" i="11" s="1"/>
  <c r="O1246" i="11"/>
  <c r="N1246" i="11"/>
  <c r="L1246" i="11"/>
  <c r="M1246" i="11" s="1"/>
  <c r="O1245" i="11"/>
  <c r="N1245" i="11"/>
  <c r="L1245" i="11"/>
  <c r="M1245" i="11" s="1"/>
  <c r="O1243" i="11"/>
  <c r="N1243" i="11"/>
  <c r="L1243" i="11"/>
  <c r="M1243" i="11" s="1"/>
  <c r="O1242" i="11"/>
  <c r="N1242" i="11"/>
  <c r="L1242" i="11"/>
  <c r="M1242" i="11" s="1"/>
  <c r="O1241" i="11"/>
  <c r="N1241" i="11"/>
  <c r="L1241" i="11"/>
  <c r="M1241" i="11" s="1"/>
  <c r="O1240" i="11"/>
  <c r="N1240" i="11"/>
  <c r="L1240" i="11"/>
  <c r="M1240" i="11" s="1"/>
  <c r="O1239" i="11"/>
  <c r="N1239" i="11"/>
  <c r="L1239" i="11"/>
  <c r="M1239" i="11" s="1"/>
  <c r="O1238" i="11"/>
  <c r="N1238" i="11"/>
  <c r="L1238" i="11"/>
  <c r="M1238" i="11" s="1"/>
  <c r="O1237" i="11"/>
  <c r="N1237" i="11"/>
  <c r="L1237" i="11"/>
  <c r="M1237" i="11" s="1"/>
  <c r="O1236" i="11"/>
  <c r="N1236" i="11"/>
  <c r="L1236" i="11"/>
  <c r="M1236" i="11" s="1"/>
  <c r="O1235" i="11"/>
  <c r="N1235" i="11"/>
  <c r="L1235" i="11"/>
  <c r="M1235" i="11" s="1"/>
  <c r="O1234" i="11"/>
  <c r="N1234" i="11"/>
  <c r="L1234" i="11"/>
  <c r="M1234" i="11" s="1"/>
  <c r="O1233" i="11"/>
  <c r="N1233" i="11"/>
  <c r="L1233" i="11"/>
  <c r="M1233" i="11" s="1"/>
  <c r="O1232" i="11"/>
  <c r="N1232" i="11"/>
  <c r="L1232" i="11"/>
  <c r="M1232" i="11" s="1"/>
  <c r="O1231" i="11"/>
  <c r="N1231" i="11"/>
  <c r="L1231" i="11"/>
  <c r="M1231" i="11" s="1"/>
  <c r="O1230" i="11"/>
  <c r="N1230" i="11"/>
  <c r="L1230" i="11"/>
  <c r="M1230" i="11" s="1"/>
  <c r="O1229" i="11"/>
  <c r="N1229" i="11"/>
  <c r="L1229" i="11"/>
  <c r="M1229" i="11" s="1"/>
  <c r="O1228" i="11"/>
  <c r="N1228" i="11"/>
  <c r="L1228" i="11"/>
  <c r="M1228" i="11" s="1"/>
  <c r="O1227" i="11"/>
  <c r="N1227" i="11"/>
  <c r="L1227" i="11"/>
  <c r="M1227" i="11" s="1"/>
  <c r="O1226" i="11"/>
  <c r="N1226" i="11"/>
  <c r="L1226" i="11"/>
  <c r="M1226" i="11" s="1"/>
  <c r="O1224" i="11"/>
  <c r="N1224" i="11"/>
  <c r="L1224" i="11"/>
  <c r="M1224" i="11" s="1"/>
  <c r="O1223" i="11"/>
  <c r="N1223" i="11"/>
  <c r="L1223" i="11"/>
  <c r="M1223" i="11" s="1"/>
  <c r="O1222" i="11"/>
  <c r="N1222" i="11"/>
  <c r="L1222" i="11"/>
  <c r="M1222" i="11" s="1"/>
  <c r="O1221" i="11"/>
  <c r="N1221" i="11"/>
  <c r="L1221" i="11"/>
  <c r="M1221" i="11" s="1"/>
  <c r="O1220" i="11"/>
  <c r="N1220" i="11"/>
  <c r="L1220" i="11"/>
  <c r="M1220" i="11" s="1"/>
  <c r="O1219" i="11"/>
  <c r="N1219" i="11"/>
  <c r="L1219" i="11"/>
  <c r="M1219" i="11" s="1"/>
  <c r="O1218" i="11"/>
  <c r="N1218" i="11"/>
  <c r="L1218" i="11"/>
  <c r="M1218" i="11" s="1"/>
  <c r="O1217" i="11"/>
  <c r="N1217" i="11"/>
  <c r="L1217" i="11"/>
  <c r="M1217" i="11" s="1"/>
  <c r="O1216" i="11"/>
  <c r="N1216" i="11"/>
  <c r="L1216" i="11"/>
  <c r="M1216" i="11" s="1"/>
  <c r="O1215" i="11"/>
  <c r="N1215" i="11"/>
  <c r="L1215" i="11"/>
  <c r="M1215" i="11" s="1"/>
  <c r="O1214" i="11"/>
  <c r="N1214" i="11"/>
  <c r="L1214" i="11"/>
  <c r="M1214" i="11" s="1"/>
  <c r="O1213" i="11"/>
  <c r="N1213" i="11"/>
  <c r="L1213" i="11"/>
  <c r="M1213" i="11" s="1"/>
  <c r="O1212" i="11"/>
  <c r="N1212" i="11"/>
  <c r="L1212" i="11"/>
  <c r="M1212" i="11" s="1"/>
  <c r="O1211" i="11"/>
  <c r="N1211" i="11"/>
  <c r="L1211" i="11"/>
  <c r="M1211" i="11" s="1"/>
  <c r="O1210" i="11"/>
  <c r="N1210" i="11"/>
  <c r="L1210" i="11"/>
  <c r="M1210" i="11" s="1"/>
  <c r="O1209" i="11"/>
  <c r="N1209" i="11"/>
  <c r="L1209" i="11"/>
  <c r="M1209" i="11" s="1"/>
  <c r="O1208" i="11"/>
  <c r="N1208" i="11"/>
  <c r="L1208" i="11"/>
  <c r="M1208" i="11" s="1"/>
  <c r="O1207" i="11"/>
  <c r="N1207" i="11"/>
  <c r="L1207" i="11"/>
  <c r="M1207" i="11" s="1"/>
  <c r="O1206" i="11"/>
  <c r="N1206" i="11"/>
  <c r="L1206" i="11"/>
  <c r="M1206" i="11" s="1"/>
  <c r="O1205" i="11"/>
  <c r="N1205" i="11"/>
  <c r="L1205" i="11"/>
  <c r="M1205" i="11" s="1"/>
  <c r="O1204" i="11"/>
  <c r="N1204" i="11"/>
  <c r="L1204" i="11"/>
  <c r="M1204" i="11" s="1"/>
  <c r="O1203" i="11"/>
  <c r="N1203" i="11"/>
  <c r="L1203" i="11"/>
  <c r="M1203" i="11" s="1"/>
  <c r="O1202" i="11"/>
  <c r="N1202" i="11"/>
  <c r="L1202" i="11"/>
  <c r="M1202" i="11" s="1"/>
  <c r="O1201" i="11"/>
  <c r="N1201" i="11"/>
  <c r="L1201" i="11"/>
  <c r="M1201" i="11" s="1"/>
  <c r="O1200" i="11"/>
  <c r="N1200" i="11"/>
  <c r="L1200" i="11"/>
  <c r="M1200" i="11" s="1"/>
  <c r="O1199" i="11"/>
  <c r="N1199" i="11"/>
  <c r="L1199" i="11"/>
  <c r="M1199" i="11" s="1"/>
  <c r="O1198" i="11"/>
  <c r="N1198" i="11"/>
  <c r="L1198" i="11"/>
  <c r="M1198" i="11" s="1"/>
  <c r="O1197" i="11"/>
  <c r="N1197" i="11"/>
  <c r="L1197" i="11"/>
  <c r="M1197" i="11" s="1"/>
  <c r="O1196" i="11"/>
  <c r="N1196" i="11"/>
  <c r="L1196" i="11"/>
  <c r="M1196" i="11" s="1"/>
  <c r="O1195" i="11"/>
  <c r="N1195" i="11"/>
  <c r="L1195" i="11"/>
  <c r="M1195" i="11" s="1"/>
  <c r="O1193" i="11"/>
  <c r="N1193" i="11"/>
  <c r="L1193" i="11"/>
  <c r="M1193" i="11" s="1"/>
  <c r="O1192" i="11"/>
  <c r="N1192" i="11"/>
  <c r="L1192" i="11"/>
  <c r="M1192" i="11" s="1"/>
  <c r="O1191" i="11"/>
  <c r="N1191" i="11"/>
  <c r="L1191" i="11"/>
  <c r="M1191" i="11" s="1"/>
  <c r="O1190" i="11"/>
  <c r="N1190" i="11"/>
  <c r="L1190" i="11"/>
  <c r="M1190" i="11" s="1"/>
  <c r="O1189" i="11"/>
  <c r="N1189" i="11"/>
  <c r="L1189" i="11"/>
  <c r="M1189" i="11" s="1"/>
  <c r="O1188" i="11"/>
  <c r="N1188" i="11"/>
  <c r="L1188" i="11"/>
  <c r="M1188" i="11" s="1"/>
  <c r="O1187" i="11"/>
  <c r="N1187" i="11"/>
  <c r="L1187" i="11"/>
  <c r="M1187" i="11" s="1"/>
  <c r="O1186" i="11"/>
  <c r="N1186" i="11"/>
  <c r="L1186" i="11"/>
  <c r="M1186" i="11" s="1"/>
  <c r="O1185" i="11"/>
  <c r="N1185" i="11"/>
  <c r="L1185" i="11"/>
  <c r="M1185" i="11" s="1"/>
  <c r="O1184" i="11"/>
  <c r="N1184" i="11"/>
  <c r="L1184" i="11"/>
  <c r="M1184" i="11" s="1"/>
  <c r="O1183" i="11"/>
  <c r="N1183" i="11"/>
  <c r="L1183" i="11"/>
  <c r="M1183" i="11" s="1"/>
  <c r="O1182" i="11"/>
  <c r="N1182" i="11"/>
  <c r="L1182" i="11"/>
  <c r="M1182" i="11" s="1"/>
  <c r="O1181" i="11"/>
  <c r="N1181" i="11"/>
  <c r="L1181" i="11"/>
  <c r="M1181" i="11" s="1"/>
  <c r="O1180" i="11"/>
  <c r="N1180" i="11"/>
  <c r="L1180" i="11"/>
  <c r="M1180" i="11" s="1"/>
  <c r="O1179" i="11"/>
  <c r="N1179" i="11"/>
  <c r="L1179" i="11"/>
  <c r="M1179" i="11" s="1"/>
  <c r="O1178" i="11"/>
  <c r="N1178" i="11"/>
  <c r="L1178" i="11"/>
  <c r="M1178" i="11" s="1"/>
  <c r="O1176" i="11"/>
  <c r="N1176" i="11"/>
  <c r="L1176" i="11"/>
  <c r="M1176" i="11" s="1"/>
  <c r="O1175" i="11"/>
  <c r="N1175" i="11"/>
  <c r="L1175" i="11"/>
  <c r="M1175" i="11" s="1"/>
  <c r="O1174" i="11"/>
  <c r="N1174" i="11"/>
  <c r="L1174" i="11"/>
  <c r="M1174" i="11" s="1"/>
  <c r="O1173" i="11"/>
  <c r="N1173" i="11"/>
  <c r="L1173" i="11"/>
  <c r="M1173" i="11" s="1"/>
  <c r="O1172" i="11"/>
  <c r="N1172" i="11"/>
  <c r="L1172" i="11"/>
  <c r="M1172" i="11" s="1"/>
  <c r="O1171" i="11"/>
  <c r="N1171" i="11"/>
  <c r="L1171" i="11"/>
  <c r="M1171" i="11" s="1"/>
  <c r="O1170" i="11"/>
  <c r="N1170" i="11"/>
  <c r="L1170" i="11"/>
  <c r="M1170" i="11" s="1"/>
  <c r="O1169" i="11"/>
  <c r="N1169" i="11"/>
  <c r="L1169" i="11"/>
  <c r="M1169" i="11" s="1"/>
  <c r="O1168" i="11"/>
  <c r="N1168" i="11"/>
  <c r="L1168" i="11"/>
  <c r="M1168" i="11" s="1"/>
  <c r="O1167" i="11"/>
  <c r="N1167" i="11"/>
  <c r="L1167" i="11"/>
  <c r="M1167" i="11" s="1"/>
  <c r="O1166" i="11"/>
  <c r="N1166" i="11"/>
  <c r="L1166" i="11"/>
  <c r="M1166" i="11" s="1"/>
  <c r="O1165" i="11"/>
  <c r="N1165" i="11"/>
  <c r="L1165" i="11"/>
  <c r="M1165" i="11" s="1"/>
  <c r="O1164" i="11"/>
  <c r="N1164" i="11"/>
  <c r="L1164" i="11"/>
  <c r="M1164" i="11" s="1"/>
  <c r="O1163" i="11"/>
  <c r="N1163" i="11"/>
  <c r="L1163" i="11"/>
  <c r="M1163" i="11" s="1"/>
  <c r="O1162" i="11"/>
  <c r="N1162" i="11"/>
  <c r="L1162" i="11"/>
  <c r="M1162" i="11" s="1"/>
  <c r="O1161" i="11"/>
  <c r="N1161" i="11"/>
  <c r="L1161" i="11"/>
  <c r="M1161" i="11" s="1"/>
  <c r="O1160" i="11"/>
  <c r="N1160" i="11"/>
  <c r="L1160" i="11"/>
  <c r="M1160" i="11" s="1"/>
  <c r="O1159" i="11"/>
  <c r="N1159" i="11"/>
  <c r="L1159" i="11"/>
  <c r="M1159" i="11" s="1"/>
  <c r="O1158" i="11"/>
  <c r="N1158" i="11"/>
  <c r="L1158" i="11"/>
  <c r="M1158" i="11" s="1"/>
  <c r="O1157" i="11"/>
  <c r="N1157" i="11"/>
  <c r="L1157" i="11"/>
  <c r="M1157" i="11" s="1"/>
  <c r="O1156" i="11"/>
  <c r="N1156" i="11"/>
  <c r="L1156" i="11"/>
  <c r="M1156" i="11" s="1"/>
  <c r="O1155" i="11"/>
  <c r="N1155" i="11"/>
  <c r="L1155" i="11"/>
  <c r="M1155" i="11" s="1"/>
  <c r="O1154" i="11"/>
  <c r="N1154" i="11"/>
  <c r="L1154" i="11"/>
  <c r="M1154" i="11" s="1"/>
  <c r="O1153" i="11"/>
  <c r="N1153" i="11"/>
  <c r="L1153" i="11"/>
  <c r="M1153" i="11" s="1"/>
  <c r="O1152" i="11"/>
  <c r="N1152" i="11"/>
  <c r="L1152" i="11"/>
  <c r="M1152" i="11" s="1"/>
  <c r="O1151" i="11"/>
  <c r="N1151" i="11"/>
  <c r="L1151" i="11"/>
  <c r="M1151" i="11" s="1"/>
  <c r="O1150" i="11"/>
  <c r="N1150" i="11"/>
  <c r="L1150" i="11"/>
  <c r="M1150" i="11" s="1"/>
  <c r="O1149" i="11"/>
  <c r="N1149" i="11"/>
  <c r="L1149" i="11"/>
  <c r="M1149" i="11" s="1"/>
  <c r="O1147" i="11"/>
  <c r="N1147" i="11"/>
  <c r="L1147" i="11"/>
  <c r="M1147" i="11" s="1"/>
  <c r="O1146" i="11"/>
  <c r="N1146" i="11"/>
  <c r="L1146" i="11"/>
  <c r="M1146" i="11" s="1"/>
  <c r="O1145" i="11"/>
  <c r="N1145" i="11"/>
  <c r="L1145" i="11"/>
  <c r="M1145" i="11" s="1"/>
  <c r="O1144" i="11"/>
  <c r="N1144" i="11"/>
  <c r="L1144" i="11"/>
  <c r="M1144" i="11" s="1"/>
  <c r="O1143" i="11"/>
  <c r="N1143" i="11"/>
  <c r="L1143" i="11"/>
  <c r="M1143" i="11" s="1"/>
  <c r="O1142" i="11"/>
  <c r="N1142" i="11"/>
  <c r="L1142" i="11"/>
  <c r="M1142" i="11" s="1"/>
  <c r="O1141" i="11"/>
  <c r="N1141" i="11"/>
  <c r="L1141" i="11"/>
  <c r="M1141" i="11" s="1"/>
  <c r="O1140" i="11"/>
  <c r="N1140" i="11"/>
  <c r="L1140" i="11"/>
  <c r="M1140" i="11" s="1"/>
  <c r="O1138" i="11"/>
  <c r="N1138" i="11"/>
  <c r="L1138" i="11"/>
  <c r="M1138" i="11" s="1"/>
  <c r="O1137" i="11"/>
  <c r="N1137" i="11"/>
  <c r="L1137" i="11"/>
  <c r="M1137" i="11" s="1"/>
  <c r="O1136" i="11"/>
  <c r="N1136" i="11"/>
  <c r="L1136" i="11"/>
  <c r="M1136" i="11" s="1"/>
  <c r="O1135" i="11"/>
  <c r="N1135" i="11"/>
  <c r="L1135" i="11"/>
  <c r="M1135" i="11" s="1"/>
  <c r="O1134" i="11"/>
  <c r="N1134" i="11"/>
  <c r="L1134" i="11"/>
  <c r="M1134" i="11" s="1"/>
  <c r="O1133" i="11"/>
  <c r="N1133" i="11"/>
  <c r="L1133" i="11"/>
  <c r="M1133" i="11" s="1"/>
  <c r="O1132" i="11"/>
  <c r="N1132" i="11"/>
  <c r="L1132" i="11"/>
  <c r="M1132" i="11" s="1"/>
  <c r="O1131" i="11"/>
  <c r="N1131" i="11"/>
  <c r="L1131" i="11"/>
  <c r="M1131" i="11" s="1"/>
  <c r="O1130" i="11"/>
  <c r="N1130" i="11"/>
  <c r="L1130" i="11"/>
  <c r="M1130" i="11" s="1"/>
  <c r="O1129" i="11"/>
  <c r="N1129" i="11"/>
  <c r="L1129" i="11"/>
  <c r="M1129" i="11" s="1"/>
  <c r="O1128" i="11"/>
  <c r="N1128" i="11"/>
  <c r="L1128" i="11"/>
  <c r="M1128" i="11" s="1"/>
  <c r="O1127" i="11"/>
  <c r="N1127" i="11"/>
  <c r="L1127" i="11"/>
  <c r="M1127" i="11" s="1"/>
  <c r="O1126" i="11"/>
  <c r="N1126" i="11"/>
  <c r="L1126" i="11"/>
  <c r="M1126" i="11" s="1"/>
  <c r="O1125" i="11"/>
  <c r="N1125" i="11"/>
  <c r="L1125" i="11"/>
  <c r="M1125" i="11" s="1"/>
  <c r="O1124" i="11"/>
  <c r="N1124" i="11"/>
  <c r="L1124" i="11"/>
  <c r="M1124" i="11" s="1"/>
  <c r="O1123" i="11"/>
  <c r="N1123" i="11"/>
  <c r="L1123" i="11"/>
  <c r="M1123" i="11" s="1"/>
  <c r="O1122" i="11"/>
  <c r="N1122" i="11"/>
  <c r="L1122" i="11"/>
  <c r="M1122" i="11" s="1"/>
  <c r="O1121" i="11"/>
  <c r="N1121" i="11"/>
  <c r="L1121" i="11"/>
  <c r="M1121" i="11" s="1"/>
  <c r="O1120" i="11"/>
  <c r="N1120" i="11"/>
  <c r="L1120" i="11"/>
  <c r="M1120" i="11" s="1"/>
  <c r="O1119" i="11"/>
  <c r="N1119" i="11"/>
  <c r="L1119" i="11"/>
  <c r="M1119" i="11" s="1"/>
  <c r="O1118" i="11"/>
  <c r="N1118" i="11"/>
  <c r="L1118" i="11"/>
  <c r="M1118" i="11" s="1"/>
  <c r="O1117" i="11"/>
  <c r="N1117" i="11"/>
  <c r="L1117" i="11"/>
  <c r="M1117" i="11" s="1"/>
  <c r="O1116" i="11"/>
  <c r="N1116" i="11"/>
  <c r="L1116" i="11"/>
  <c r="M1116" i="11" s="1"/>
  <c r="O1115" i="11"/>
  <c r="N1115" i="11"/>
  <c r="L1115" i="11"/>
  <c r="M1115" i="11" s="1"/>
  <c r="O1114" i="11"/>
  <c r="N1114" i="11"/>
  <c r="L1114" i="11"/>
  <c r="M1114" i="11" s="1"/>
  <c r="O1113" i="11"/>
  <c r="N1113" i="11"/>
  <c r="L1113" i="11"/>
  <c r="M1113" i="11" s="1"/>
  <c r="O1112" i="11"/>
  <c r="N1112" i="11"/>
  <c r="L1112" i="11"/>
  <c r="M1112" i="11" s="1"/>
  <c r="O1111" i="11"/>
  <c r="N1111" i="11"/>
  <c r="L1111" i="11"/>
  <c r="M1111" i="11" s="1"/>
  <c r="O1110" i="11"/>
  <c r="N1110" i="11"/>
  <c r="L1110" i="11"/>
  <c r="M1110" i="11" s="1"/>
  <c r="O1109" i="11"/>
  <c r="N1109" i="11"/>
  <c r="L1109" i="11"/>
  <c r="M1109" i="11" s="1"/>
  <c r="O1108" i="11"/>
  <c r="N1108" i="11"/>
  <c r="L1108" i="11"/>
  <c r="M1108" i="11" s="1"/>
  <c r="O1107" i="11"/>
  <c r="N1107" i="11"/>
  <c r="L1107" i="11"/>
  <c r="M1107" i="11" s="1"/>
  <c r="O1106" i="11"/>
  <c r="N1106" i="11"/>
  <c r="L1106" i="11"/>
  <c r="M1106" i="11" s="1"/>
  <c r="O1105" i="11"/>
  <c r="N1105" i="11"/>
  <c r="L1105" i="11"/>
  <c r="M1105" i="11" s="1"/>
  <c r="O1104" i="11"/>
  <c r="N1104" i="11"/>
  <c r="L1104" i="11"/>
  <c r="M1104" i="11" s="1"/>
  <c r="O1103" i="11"/>
  <c r="N1103" i="11"/>
  <c r="L1103" i="11"/>
  <c r="M1103" i="11" s="1"/>
  <c r="O1102" i="11"/>
  <c r="N1102" i="11"/>
  <c r="L1102" i="11"/>
  <c r="M1102" i="11" s="1"/>
  <c r="O1101" i="11"/>
  <c r="N1101" i="11"/>
  <c r="L1101" i="11"/>
  <c r="M1101" i="11" s="1"/>
  <c r="O1100" i="11"/>
  <c r="N1100" i="11"/>
  <c r="L1100" i="11"/>
  <c r="M1100" i="11" s="1"/>
  <c r="O1099" i="11"/>
  <c r="N1099" i="11"/>
  <c r="L1099" i="11"/>
  <c r="M1099" i="11" s="1"/>
  <c r="O1098" i="11"/>
  <c r="N1098" i="11"/>
  <c r="L1098" i="11"/>
  <c r="M1098" i="11" s="1"/>
  <c r="O1097" i="11"/>
  <c r="N1097" i="11"/>
  <c r="L1097" i="11"/>
  <c r="M1097" i="11" s="1"/>
  <c r="O1096" i="11"/>
  <c r="N1096" i="11"/>
  <c r="L1096" i="11"/>
  <c r="M1096" i="11" s="1"/>
  <c r="O1095" i="11"/>
  <c r="N1095" i="11"/>
  <c r="L1095" i="11"/>
  <c r="M1095" i="11" s="1"/>
  <c r="O1094" i="11"/>
  <c r="N1094" i="11"/>
  <c r="L1094" i="11"/>
  <c r="M1094" i="11" s="1"/>
  <c r="O1093" i="11"/>
  <c r="N1093" i="11"/>
  <c r="L1093" i="11"/>
  <c r="M1093" i="11" s="1"/>
  <c r="O1092" i="11"/>
  <c r="N1092" i="11"/>
  <c r="L1092" i="11"/>
  <c r="M1092" i="11" s="1"/>
  <c r="O1091" i="11"/>
  <c r="N1091" i="11"/>
  <c r="L1091" i="11"/>
  <c r="M1091" i="11" s="1"/>
  <c r="O1090" i="11"/>
  <c r="N1090" i="11"/>
  <c r="L1090" i="11"/>
  <c r="M1090" i="11" s="1"/>
  <c r="O1089" i="11"/>
  <c r="N1089" i="11"/>
  <c r="L1089" i="11"/>
  <c r="M1089" i="11" s="1"/>
  <c r="O1088" i="11"/>
  <c r="N1088" i="11"/>
  <c r="L1088" i="11"/>
  <c r="M1088" i="11" s="1"/>
  <c r="O1087" i="11"/>
  <c r="N1087" i="11"/>
  <c r="L1087" i="11"/>
  <c r="M1087" i="11" s="1"/>
  <c r="O1086" i="11"/>
  <c r="N1086" i="11"/>
  <c r="L1086" i="11"/>
  <c r="M1086" i="11" s="1"/>
  <c r="O1085" i="11"/>
  <c r="N1085" i="11"/>
  <c r="L1085" i="11"/>
  <c r="M1085" i="11" s="1"/>
  <c r="O1084" i="11"/>
  <c r="N1084" i="11"/>
  <c r="L1084" i="11"/>
  <c r="M1084" i="11" s="1"/>
  <c r="O1083" i="11"/>
  <c r="N1083" i="11"/>
  <c r="L1083" i="11"/>
  <c r="M1083" i="11" s="1"/>
  <c r="O1082" i="11"/>
  <c r="N1082" i="11"/>
  <c r="L1082" i="11"/>
  <c r="M1082" i="11" s="1"/>
  <c r="O1081" i="11"/>
  <c r="N1081" i="11"/>
  <c r="L1081" i="11"/>
  <c r="M1081" i="11" s="1"/>
  <c r="O1080" i="11"/>
  <c r="N1080" i="11"/>
  <c r="L1080" i="11"/>
  <c r="M1080" i="11" s="1"/>
  <c r="O1079" i="11"/>
  <c r="N1079" i="11"/>
  <c r="L1079" i="11"/>
  <c r="M1079" i="11" s="1"/>
  <c r="O1078" i="11"/>
  <c r="N1078" i="11"/>
  <c r="L1078" i="11"/>
  <c r="M1078" i="11" s="1"/>
  <c r="O1077" i="11"/>
  <c r="N1077" i="11"/>
  <c r="L1077" i="11"/>
  <c r="M1077" i="11" s="1"/>
  <c r="O1076" i="11"/>
  <c r="N1076" i="11"/>
  <c r="L1076" i="11"/>
  <c r="M1076" i="11" s="1"/>
  <c r="O1075" i="11"/>
  <c r="N1075" i="11"/>
  <c r="L1075" i="11"/>
  <c r="M1075" i="11" s="1"/>
  <c r="O1074" i="11"/>
  <c r="N1074" i="11"/>
  <c r="L1074" i="11"/>
  <c r="M1074" i="11" s="1"/>
  <c r="O1073" i="11"/>
  <c r="N1073" i="11"/>
  <c r="L1073" i="11"/>
  <c r="M1073" i="11" s="1"/>
  <c r="O1072" i="11"/>
  <c r="N1072" i="11"/>
  <c r="L1072" i="11"/>
  <c r="M1072" i="11" s="1"/>
  <c r="O1071" i="11"/>
  <c r="N1071" i="11"/>
  <c r="L1071" i="11"/>
  <c r="M1071" i="11" s="1"/>
  <c r="O1070" i="11"/>
  <c r="N1070" i="11"/>
  <c r="L1070" i="11"/>
  <c r="M1070" i="11" s="1"/>
  <c r="O1069" i="11"/>
  <c r="N1069" i="11"/>
  <c r="L1069" i="11"/>
  <c r="M1069" i="11" s="1"/>
  <c r="O1068" i="11"/>
  <c r="N1068" i="11"/>
  <c r="L1068" i="11"/>
  <c r="M1068" i="11" s="1"/>
  <c r="O1067" i="11"/>
  <c r="N1067" i="11"/>
  <c r="L1067" i="11"/>
  <c r="M1067" i="11" s="1"/>
  <c r="O1066" i="11"/>
  <c r="N1066" i="11"/>
  <c r="L1066" i="11"/>
  <c r="M1066" i="11" s="1"/>
  <c r="O1065" i="11"/>
  <c r="N1065" i="11"/>
  <c r="L1065" i="11"/>
  <c r="M1065" i="11" s="1"/>
  <c r="O1064" i="11"/>
  <c r="N1064" i="11"/>
  <c r="L1064" i="11"/>
  <c r="M1064" i="11" s="1"/>
  <c r="O1063" i="11"/>
  <c r="N1063" i="11"/>
  <c r="L1063" i="11"/>
  <c r="M1063" i="11" s="1"/>
  <c r="O1062" i="11"/>
  <c r="N1062" i="11"/>
  <c r="L1062" i="11"/>
  <c r="M1062" i="11" s="1"/>
  <c r="O1061" i="11"/>
  <c r="N1061" i="11"/>
  <c r="L1061" i="11"/>
  <c r="M1061" i="11" s="1"/>
  <c r="O1060" i="11"/>
  <c r="N1060" i="11"/>
  <c r="L1060" i="11"/>
  <c r="M1060" i="11" s="1"/>
  <c r="O1059" i="11"/>
  <c r="N1059" i="11"/>
  <c r="L1059" i="11"/>
  <c r="M1059" i="11" s="1"/>
  <c r="O1058" i="11"/>
  <c r="N1058" i="11"/>
  <c r="L1058" i="11"/>
  <c r="M1058" i="11" s="1"/>
  <c r="O1057" i="11"/>
  <c r="N1057" i="11"/>
  <c r="L1057" i="11"/>
  <c r="M1057" i="11" s="1"/>
  <c r="O1056" i="11"/>
  <c r="N1056" i="11"/>
  <c r="L1056" i="11"/>
  <c r="M1056" i="11" s="1"/>
  <c r="O1055" i="11"/>
  <c r="N1055" i="11"/>
  <c r="L1055" i="11"/>
  <c r="M1055" i="11" s="1"/>
  <c r="O1053" i="11"/>
  <c r="N1053" i="11"/>
  <c r="L1053" i="11"/>
  <c r="M1053" i="11" s="1"/>
  <c r="O1052" i="11"/>
  <c r="N1052" i="11"/>
  <c r="L1052" i="11"/>
  <c r="M1052" i="11" s="1"/>
  <c r="O1051" i="11"/>
  <c r="N1051" i="11"/>
  <c r="L1051" i="11"/>
  <c r="M1051" i="11" s="1"/>
  <c r="O1050" i="11"/>
  <c r="N1050" i="11"/>
  <c r="L1050" i="11"/>
  <c r="M1050" i="11" s="1"/>
  <c r="O1049" i="11"/>
  <c r="N1049" i="11"/>
  <c r="L1049" i="11"/>
  <c r="M1049" i="11" s="1"/>
  <c r="O1048" i="11"/>
  <c r="N1048" i="11"/>
  <c r="L1048" i="11"/>
  <c r="M1048" i="11" s="1"/>
  <c r="O1047" i="11"/>
  <c r="N1047" i="11"/>
  <c r="L1047" i="11"/>
  <c r="M1047" i="11" s="1"/>
  <c r="O1046" i="11"/>
  <c r="N1046" i="11"/>
  <c r="L1046" i="11"/>
  <c r="M1046" i="11" s="1"/>
  <c r="O1045" i="11"/>
  <c r="N1045" i="11"/>
  <c r="L1045" i="11"/>
  <c r="M1045" i="11" s="1"/>
  <c r="O1044" i="11"/>
  <c r="N1044" i="11"/>
  <c r="L1044" i="11"/>
  <c r="M1044" i="11" s="1"/>
  <c r="O1043" i="11"/>
  <c r="N1043" i="11"/>
  <c r="L1043" i="11"/>
  <c r="M1043" i="11" s="1"/>
  <c r="O1042" i="11"/>
  <c r="N1042" i="11"/>
  <c r="L1042" i="11"/>
  <c r="M1042" i="11" s="1"/>
  <c r="O1041" i="11"/>
  <c r="N1041" i="11"/>
  <c r="L1041" i="11"/>
  <c r="M1041" i="11" s="1"/>
  <c r="O1040" i="11"/>
  <c r="N1040" i="11"/>
  <c r="L1040" i="11"/>
  <c r="M1040" i="11" s="1"/>
  <c r="O1039" i="11"/>
  <c r="N1039" i="11"/>
  <c r="L1039" i="11"/>
  <c r="M1039" i="11" s="1"/>
  <c r="O1038" i="11"/>
  <c r="N1038" i="11"/>
  <c r="L1038" i="11"/>
  <c r="M1038" i="11" s="1"/>
  <c r="O1037" i="11"/>
  <c r="N1037" i="11"/>
  <c r="L1037" i="11"/>
  <c r="M1037" i="11" s="1"/>
  <c r="O1036" i="11"/>
  <c r="N1036" i="11"/>
  <c r="L1036" i="11"/>
  <c r="M1036" i="11" s="1"/>
  <c r="O1035" i="11"/>
  <c r="N1035" i="11"/>
  <c r="L1035" i="11"/>
  <c r="M1035" i="11" s="1"/>
  <c r="O1034" i="11"/>
  <c r="N1034" i="11"/>
  <c r="L1034" i="11"/>
  <c r="M1034" i="11" s="1"/>
  <c r="O1033" i="11"/>
  <c r="N1033" i="11"/>
  <c r="L1033" i="11"/>
  <c r="M1033" i="11" s="1"/>
  <c r="O1032" i="11"/>
  <c r="N1032" i="11"/>
  <c r="L1032" i="11"/>
  <c r="M1032" i="11" s="1"/>
  <c r="O1031" i="11"/>
  <c r="N1031" i="11"/>
  <c r="L1031" i="11"/>
  <c r="M1031" i="11" s="1"/>
  <c r="O1030" i="11"/>
  <c r="N1030" i="11"/>
  <c r="L1030" i="11"/>
  <c r="M1030" i="11" s="1"/>
  <c r="O1029" i="11"/>
  <c r="N1029" i="11"/>
  <c r="L1029" i="11"/>
  <c r="M1029" i="11" s="1"/>
  <c r="O1027" i="11"/>
  <c r="N1027" i="11"/>
  <c r="L1027" i="11"/>
  <c r="M1027" i="11" s="1"/>
  <c r="O1026" i="11"/>
  <c r="N1026" i="11"/>
  <c r="L1026" i="11"/>
  <c r="M1026" i="11" s="1"/>
  <c r="O1025" i="11"/>
  <c r="N1025" i="11"/>
  <c r="L1025" i="11"/>
  <c r="M1025" i="11" s="1"/>
  <c r="O1024" i="11"/>
  <c r="N1024" i="11"/>
  <c r="L1024" i="11"/>
  <c r="M1024" i="11" s="1"/>
  <c r="O1023" i="11"/>
  <c r="N1023" i="11"/>
  <c r="L1023" i="11"/>
  <c r="M1023" i="11" s="1"/>
  <c r="O1022" i="11"/>
  <c r="N1022" i="11"/>
  <c r="L1022" i="11"/>
  <c r="M1022" i="11" s="1"/>
  <c r="O1021" i="11"/>
  <c r="N1021" i="11"/>
  <c r="L1021" i="11"/>
  <c r="M1021" i="11" s="1"/>
  <c r="O1020" i="11"/>
  <c r="N1020" i="11"/>
  <c r="L1020" i="11"/>
  <c r="M1020" i="11" s="1"/>
  <c r="O1019" i="11"/>
  <c r="N1019" i="11"/>
  <c r="L1019" i="11"/>
  <c r="M1019" i="11" s="1"/>
  <c r="O1018" i="11"/>
  <c r="N1018" i="11"/>
  <c r="L1018" i="11"/>
  <c r="M1018" i="11" s="1"/>
  <c r="O1017" i="11"/>
  <c r="N1017" i="11"/>
  <c r="L1017" i="11"/>
  <c r="M1017" i="11" s="1"/>
  <c r="O1016" i="11"/>
  <c r="N1016" i="11"/>
  <c r="L1016" i="11"/>
  <c r="M1016" i="11" s="1"/>
  <c r="O1015" i="11"/>
  <c r="N1015" i="11"/>
  <c r="L1015" i="11"/>
  <c r="M1015" i="11" s="1"/>
  <c r="O1014" i="11"/>
  <c r="N1014" i="11"/>
  <c r="L1014" i="11"/>
  <c r="M1014" i="11" s="1"/>
  <c r="O1013" i="11"/>
  <c r="N1013" i="11"/>
  <c r="L1013" i="11"/>
  <c r="M1013" i="11" s="1"/>
  <c r="O1012" i="11"/>
  <c r="N1012" i="11"/>
  <c r="L1012" i="11"/>
  <c r="M1012" i="11" s="1"/>
  <c r="O1011" i="11"/>
  <c r="N1011" i="11"/>
  <c r="L1011" i="11"/>
  <c r="M1011" i="11" s="1"/>
  <c r="O1009" i="11"/>
  <c r="N1009" i="11"/>
  <c r="L1009" i="11"/>
  <c r="M1009" i="11" s="1"/>
  <c r="O1008" i="11"/>
  <c r="N1008" i="11"/>
  <c r="L1008" i="11"/>
  <c r="M1008" i="11" s="1"/>
  <c r="O1007" i="11"/>
  <c r="N1007" i="11"/>
  <c r="L1007" i="11"/>
  <c r="M1007" i="11" s="1"/>
  <c r="O1006" i="11"/>
  <c r="N1006" i="11"/>
  <c r="L1006" i="11"/>
  <c r="M1006" i="11" s="1"/>
  <c r="O1005" i="11"/>
  <c r="N1005" i="11"/>
  <c r="L1005" i="11"/>
  <c r="M1005" i="11" s="1"/>
  <c r="O1004" i="11"/>
  <c r="N1004" i="11"/>
  <c r="L1004" i="11"/>
  <c r="M1004" i="11" s="1"/>
  <c r="O1003" i="11"/>
  <c r="N1003" i="11"/>
  <c r="L1003" i="11"/>
  <c r="M1003" i="11" s="1"/>
  <c r="O1002" i="11"/>
  <c r="N1002" i="11"/>
  <c r="L1002" i="11"/>
  <c r="M1002" i="11" s="1"/>
  <c r="O1001" i="11"/>
  <c r="N1001" i="11"/>
  <c r="L1001" i="11"/>
  <c r="M1001" i="11" s="1"/>
  <c r="O1000" i="11"/>
  <c r="N1000" i="11"/>
  <c r="L1000" i="11"/>
  <c r="M1000" i="11" s="1"/>
  <c r="O999" i="11"/>
  <c r="N999" i="11"/>
  <c r="L999" i="11"/>
  <c r="M999" i="11" s="1"/>
  <c r="O998" i="11"/>
  <c r="N998" i="11"/>
  <c r="L998" i="11"/>
  <c r="M998" i="11" s="1"/>
  <c r="O997" i="11"/>
  <c r="N997" i="11"/>
  <c r="L997" i="11"/>
  <c r="M997" i="11" s="1"/>
  <c r="O995" i="11"/>
  <c r="N995" i="11"/>
  <c r="L995" i="11"/>
  <c r="M995" i="11" s="1"/>
  <c r="O994" i="11"/>
  <c r="N994" i="11"/>
  <c r="L994" i="11"/>
  <c r="M994" i="11" s="1"/>
  <c r="O993" i="11"/>
  <c r="N993" i="11"/>
  <c r="L993" i="11"/>
  <c r="M993" i="11" s="1"/>
  <c r="O992" i="11"/>
  <c r="N992" i="11"/>
  <c r="L992" i="11"/>
  <c r="M992" i="11" s="1"/>
  <c r="O991" i="11"/>
  <c r="N991" i="11"/>
  <c r="L991" i="11"/>
  <c r="M991" i="11" s="1"/>
  <c r="O990" i="11"/>
  <c r="N990" i="11"/>
  <c r="L990" i="11"/>
  <c r="M990" i="11" s="1"/>
  <c r="O989" i="11"/>
  <c r="N989" i="11"/>
  <c r="L989" i="11"/>
  <c r="M989" i="11" s="1"/>
  <c r="O988" i="11"/>
  <c r="N988" i="11"/>
  <c r="L988" i="11"/>
  <c r="M988" i="11" s="1"/>
  <c r="O987" i="11"/>
  <c r="N987" i="11"/>
  <c r="L987" i="11"/>
  <c r="M987" i="11" s="1"/>
  <c r="O985" i="11"/>
  <c r="N985" i="11"/>
  <c r="L985" i="11"/>
  <c r="M985" i="11" s="1"/>
  <c r="O984" i="11"/>
  <c r="N984" i="11"/>
  <c r="L984" i="11"/>
  <c r="M984" i="11" s="1"/>
  <c r="O983" i="11"/>
  <c r="N983" i="11"/>
  <c r="L983" i="11"/>
  <c r="M983" i="11" s="1"/>
  <c r="O982" i="11"/>
  <c r="N982" i="11"/>
  <c r="L982" i="11"/>
  <c r="M982" i="11" s="1"/>
  <c r="O981" i="11"/>
  <c r="N981" i="11"/>
  <c r="L981" i="11"/>
  <c r="M981" i="11" s="1"/>
  <c r="O980" i="11"/>
  <c r="N980" i="11"/>
  <c r="L980" i="11"/>
  <c r="M980" i="11" s="1"/>
  <c r="O979" i="11"/>
  <c r="N979" i="11"/>
  <c r="L979" i="11"/>
  <c r="M979" i="11" s="1"/>
  <c r="O978" i="11"/>
  <c r="N978" i="11"/>
  <c r="L978" i="11"/>
  <c r="M978" i="11" s="1"/>
  <c r="O977" i="11"/>
  <c r="N977" i="11"/>
  <c r="L977" i="11"/>
  <c r="M977" i="11" s="1"/>
  <c r="O976" i="11"/>
  <c r="N976" i="11"/>
  <c r="L976" i="11"/>
  <c r="M976" i="11" s="1"/>
  <c r="O975" i="11"/>
  <c r="N975" i="11"/>
  <c r="L975" i="11"/>
  <c r="M975" i="11" s="1"/>
  <c r="O974" i="11"/>
  <c r="N974" i="11"/>
  <c r="L974" i="11"/>
  <c r="M974" i="11" s="1"/>
  <c r="O973" i="11"/>
  <c r="N973" i="11"/>
  <c r="L973" i="11"/>
  <c r="M973" i="11" s="1"/>
  <c r="O972" i="11"/>
  <c r="N972" i="11"/>
  <c r="L972" i="11"/>
  <c r="M972" i="11" s="1"/>
  <c r="O971" i="11"/>
  <c r="N971" i="11"/>
  <c r="L971" i="11"/>
  <c r="M971" i="11" s="1"/>
  <c r="O970" i="11"/>
  <c r="N970" i="11"/>
  <c r="L970" i="11"/>
  <c r="M970" i="11" s="1"/>
  <c r="O968" i="11"/>
  <c r="N968" i="11"/>
  <c r="L968" i="11"/>
  <c r="M968" i="11" s="1"/>
  <c r="O967" i="11"/>
  <c r="N967" i="11"/>
  <c r="L967" i="11"/>
  <c r="M967" i="11" s="1"/>
  <c r="O966" i="11"/>
  <c r="N966" i="11"/>
  <c r="L966" i="11"/>
  <c r="M966" i="11" s="1"/>
  <c r="O965" i="11"/>
  <c r="N965" i="11"/>
  <c r="L965" i="11"/>
  <c r="M965" i="11" s="1"/>
  <c r="O964" i="11"/>
  <c r="N964" i="11"/>
  <c r="L964" i="11"/>
  <c r="M964" i="11" s="1"/>
  <c r="O963" i="11"/>
  <c r="N963" i="11"/>
  <c r="L963" i="11"/>
  <c r="M963" i="11" s="1"/>
  <c r="O962" i="11"/>
  <c r="N962" i="11"/>
  <c r="L962" i="11"/>
  <c r="M962" i="11" s="1"/>
  <c r="O961" i="11"/>
  <c r="N961" i="11"/>
  <c r="L961" i="11"/>
  <c r="M961" i="11" s="1"/>
  <c r="O960" i="11"/>
  <c r="N960" i="11"/>
  <c r="L960" i="11"/>
  <c r="M960" i="11" s="1"/>
  <c r="O959" i="11"/>
  <c r="N959" i="11"/>
  <c r="L959" i="11"/>
  <c r="M959" i="11" s="1"/>
  <c r="O958" i="11"/>
  <c r="N958" i="11"/>
  <c r="L958" i="11"/>
  <c r="M958" i="11" s="1"/>
  <c r="O957" i="11"/>
  <c r="N957" i="11"/>
  <c r="L957" i="11"/>
  <c r="M957" i="11" s="1"/>
  <c r="O956" i="11"/>
  <c r="N956" i="11"/>
  <c r="L956" i="11"/>
  <c r="M956" i="11" s="1"/>
  <c r="O955" i="11"/>
  <c r="N955" i="11"/>
  <c r="L955" i="11"/>
  <c r="M955" i="11" s="1"/>
  <c r="O954" i="11"/>
  <c r="N954" i="11"/>
  <c r="L954" i="11"/>
  <c r="M954" i="11" s="1"/>
  <c r="O953" i="11"/>
  <c r="N953" i="11"/>
  <c r="L953" i="11"/>
  <c r="M953" i="11" s="1"/>
  <c r="O952" i="11"/>
  <c r="N952" i="11"/>
  <c r="L952" i="11"/>
  <c r="M952" i="11" s="1"/>
  <c r="O951" i="11"/>
  <c r="N951" i="11"/>
  <c r="L951" i="11"/>
  <c r="M951" i="11" s="1"/>
  <c r="O950" i="11"/>
  <c r="N950" i="11"/>
  <c r="L950" i="11"/>
  <c r="M950" i="11" s="1"/>
  <c r="O949" i="11"/>
  <c r="N949" i="11"/>
  <c r="L949" i="11"/>
  <c r="M949" i="11" s="1"/>
  <c r="O948" i="11"/>
  <c r="N948" i="11"/>
  <c r="L948" i="11"/>
  <c r="M948" i="11" s="1"/>
  <c r="O947" i="11"/>
  <c r="N947" i="11"/>
  <c r="L947" i="11"/>
  <c r="M947" i="11" s="1"/>
  <c r="O946" i="11"/>
  <c r="N946" i="11"/>
  <c r="L946" i="11"/>
  <c r="M946" i="11" s="1"/>
  <c r="O945" i="11"/>
  <c r="N945" i="11"/>
  <c r="L945" i="11"/>
  <c r="M945" i="11" s="1"/>
  <c r="O944" i="11"/>
  <c r="N944" i="11"/>
  <c r="L944" i="11"/>
  <c r="M944" i="11" s="1"/>
  <c r="O943" i="11"/>
  <c r="N943" i="11"/>
  <c r="L943" i="11"/>
  <c r="M943" i="11" s="1"/>
  <c r="O942" i="11"/>
  <c r="N942" i="11"/>
  <c r="L942" i="11"/>
  <c r="M942" i="11" s="1"/>
  <c r="O941" i="11"/>
  <c r="N941" i="11"/>
  <c r="L941" i="11"/>
  <c r="M941" i="11" s="1"/>
  <c r="O940" i="11"/>
  <c r="N940" i="11"/>
  <c r="L940" i="11"/>
  <c r="M940" i="11" s="1"/>
  <c r="O939" i="11"/>
  <c r="N939" i="11"/>
  <c r="L939" i="11"/>
  <c r="M939" i="11" s="1"/>
  <c r="O938" i="11"/>
  <c r="N938" i="11"/>
  <c r="L938" i="11"/>
  <c r="M938" i="11" s="1"/>
  <c r="O937" i="11"/>
  <c r="N937" i="11"/>
  <c r="L937" i="11"/>
  <c r="M937" i="11" s="1"/>
  <c r="O936" i="11"/>
  <c r="N936" i="11"/>
  <c r="L936" i="11"/>
  <c r="M936" i="11" s="1"/>
  <c r="O935" i="11"/>
  <c r="N935" i="11"/>
  <c r="L935" i="11"/>
  <c r="M935" i="11" s="1"/>
  <c r="O934" i="11"/>
  <c r="N934" i="11"/>
  <c r="L934" i="11"/>
  <c r="M934" i="11" s="1"/>
  <c r="O933" i="11"/>
  <c r="N933" i="11"/>
  <c r="L933" i="11"/>
  <c r="M933" i="11" s="1"/>
  <c r="O932" i="11"/>
  <c r="N932" i="11"/>
  <c r="L932" i="11"/>
  <c r="M932" i="11" s="1"/>
  <c r="O931" i="11"/>
  <c r="N931" i="11"/>
  <c r="L931" i="11"/>
  <c r="M931" i="11" s="1"/>
  <c r="O929" i="11"/>
  <c r="N929" i="11"/>
  <c r="L929" i="11"/>
  <c r="M929" i="11" s="1"/>
  <c r="O928" i="11"/>
  <c r="N928" i="11"/>
  <c r="L928" i="11"/>
  <c r="M928" i="11" s="1"/>
  <c r="O927" i="11"/>
  <c r="N927" i="11"/>
  <c r="L927" i="11"/>
  <c r="M927" i="11" s="1"/>
  <c r="O925" i="11"/>
  <c r="N925" i="11"/>
  <c r="L925" i="11"/>
  <c r="M925" i="11" s="1"/>
  <c r="O924" i="11"/>
  <c r="N924" i="11"/>
  <c r="L924" i="11"/>
  <c r="M924" i="11" s="1"/>
  <c r="O923" i="11"/>
  <c r="N923" i="11"/>
  <c r="L923" i="11"/>
  <c r="M923" i="11" s="1"/>
  <c r="O922" i="11"/>
  <c r="N922" i="11"/>
  <c r="L922" i="11"/>
  <c r="M922" i="11" s="1"/>
  <c r="O921" i="11"/>
  <c r="N921" i="11"/>
  <c r="L921" i="11"/>
  <c r="M921" i="11" s="1"/>
  <c r="O920" i="11"/>
  <c r="N920" i="11"/>
  <c r="L920" i="11"/>
  <c r="M920" i="11" s="1"/>
  <c r="O919" i="11"/>
  <c r="N919" i="11"/>
  <c r="L919" i="11"/>
  <c r="M919" i="11" s="1"/>
  <c r="O918" i="11"/>
  <c r="N918" i="11"/>
  <c r="L918" i="11"/>
  <c r="M918" i="11" s="1"/>
  <c r="O916" i="11"/>
  <c r="N916" i="11"/>
  <c r="L916" i="11"/>
  <c r="M916" i="11" s="1"/>
  <c r="O915" i="11"/>
  <c r="N915" i="11"/>
  <c r="L915" i="11"/>
  <c r="M915" i="11" s="1"/>
  <c r="O914" i="11"/>
  <c r="N914" i="11"/>
  <c r="L914" i="11"/>
  <c r="M914" i="11" s="1"/>
  <c r="O913" i="11"/>
  <c r="N913" i="11"/>
  <c r="L913" i="11"/>
  <c r="M913" i="11" s="1"/>
  <c r="O912" i="11"/>
  <c r="N912" i="11"/>
  <c r="L912" i="11"/>
  <c r="M912" i="11" s="1"/>
  <c r="O911" i="11"/>
  <c r="N911" i="11"/>
  <c r="L911" i="11"/>
  <c r="M911" i="11" s="1"/>
  <c r="O910" i="11"/>
  <c r="N910" i="11"/>
  <c r="L910" i="11"/>
  <c r="M910" i="11" s="1"/>
  <c r="O909" i="11"/>
  <c r="N909" i="11"/>
  <c r="L909" i="11"/>
  <c r="M909" i="11" s="1"/>
  <c r="O908" i="11"/>
  <c r="N908" i="11"/>
  <c r="L908" i="11"/>
  <c r="M908" i="11" s="1"/>
  <c r="O907" i="11"/>
  <c r="N907" i="11"/>
  <c r="L907" i="11"/>
  <c r="M907" i="11" s="1"/>
  <c r="O906" i="11"/>
  <c r="N906" i="11"/>
  <c r="L906" i="11"/>
  <c r="M906" i="11" s="1"/>
  <c r="O905" i="11"/>
  <c r="N905" i="11"/>
  <c r="L905" i="11"/>
  <c r="M905" i="11" s="1"/>
  <c r="O904" i="11"/>
  <c r="N904" i="11"/>
  <c r="L904" i="11"/>
  <c r="M904" i="11" s="1"/>
  <c r="O903" i="11"/>
  <c r="N903" i="11"/>
  <c r="L903" i="11"/>
  <c r="M903" i="11" s="1"/>
  <c r="O901" i="11"/>
  <c r="N901" i="11"/>
  <c r="L901" i="11"/>
  <c r="M901" i="11" s="1"/>
  <c r="O900" i="11"/>
  <c r="N900" i="11"/>
  <c r="L900" i="11"/>
  <c r="M900" i="11" s="1"/>
  <c r="O899" i="11"/>
  <c r="N899" i="11"/>
  <c r="L899" i="11"/>
  <c r="M899" i="11" s="1"/>
  <c r="O897" i="11"/>
  <c r="N897" i="11"/>
  <c r="L897" i="11"/>
  <c r="M897" i="11" s="1"/>
  <c r="O896" i="11"/>
  <c r="N896" i="11"/>
  <c r="L896" i="11"/>
  <c r="M896" i="11" s="1"/>
  <c r="O895" i="11"/>
  <c r="N895" i="11"/>
  <c r="L895" i="11"/>
  <c r="M895" i="11" s="1"/>
  <c r="O894" i="11"/>
  <c r="N894" i="11"/>
  <c r="L894" i="11"/>
  <c r="M894" i="11" s="1"/>
  <c r="O893" i="11"/>
  <c r="N893" i="11"/>
  <c r="L893" i="11"/>
  <c r="M893" i="11" s="1"/>
  <c r="O891" i="11"/>
  <c r="N891" i="11"/>
  <c r="L891" i="11"/>
  <c r="M891" i="11" s="1"/>
  <c r="O890" i="11"/>
  <c r="N890" i="11"/>
  <c r="L890" i="11"/>
  <c r="M890" i="11" s="1"/>
  <c r="O889" i="11"/>
  <c r="N889" i="11"/>
  <c r="L889" i="11"/>
  <c r="M889" i="11" s="1"/>
  <c r="O887" i="11"/>
  <c r="N887" i="11"/>
  <c r="L887" i="11"/>
  <c r="M887" i="11" s="1"/>
  <c r="O886" i="11"/>
  <c r="N886" i="11"/>
  <c r="L886" i="11"/>
  <c r="M886" i="11" s="1"/>
  <c r="O885" i="11"/>
  <c r="N885" i="11"/>
  <c r="L885" i="11"/>
  <c r="M885" i="11" s="1"/>
  <c r="O884" i="11"/>
  <c r="N884" i="11"/>
  <c r="L884" i="11"/>
  <c r="M884" i="11" s="1"/>
  <c r="O883" i="11"/>
  <c r="N883" i="11"/>
  <c r="L883" i="11"/>
  <c r="M883" i="11" s="1"/>
  <c r="O882" i="11"/>
  <c r="N882" i="11"/>
  <c r="L882" i="11"/>
  <c r="M882" i="11" s="1"/>
  <c r="O880" i="11"/>
  <c r="N880" i="11"/>
  <c r="L880" i="11"/>
  <c r="M880" i="11" s="1"/>
  <c r="O879" i="11"/>
  <c r="N879" i="11"/>
  <c r="L879" i="11"/>
  <c r="M879" i="11" s="1"/>
  <c r="O878" i="11"/>
  <c r="N878" i="11"/>
  <c r="L878" i="11"/>
  <c r="M878" i="11" s="1"/>
  <c r="O876" i="11"/>
  <c r="N876" i="11"/>
  <c r="L876" i="11"/>
  <c r="M876" i="11" s="1"/>
  <c r="O875" i="11"/>
  <c r="N875" i="11"/>
  <c r="L875" i="11"/>
  <c r="M875" i="11" s="1"/>
  <c r="O874" i="11"/>
  <c r="N874" i="11"/>
  <c r="L874" i="11"/>
  <c r="M874" i="11" s="1"/>
  <c r="O873" i="11"/>
  <c r="N873" i="11"/>
  <c r="L873" i="11"/>
  <c r="M873" i="11" s="1"/>
  <c r="O872" i="11"/>
  <c r="N872" i="11"/>
  <c r="L872" i="11"/>
  <c r="M872" i="11" s="1"/>
  <c r="O871" i="11"/>
  <c r="N871" i="11"/>
  <c r="L871" i="11"/>
  <c r="M871" i="11" s="1"/>
  <c r="O870" i="11"/>
  <c r="N870" i="11"/>
  <c r="L870" i="11"/>
  <c r="M870" i="11" s="1"/>
  <c r="O869" i="11"/>
  <c r="N869" i="11"/>
  <c r="L869" i="11"/>
  <c r="M869" i="11" s="1"/>
  <c r="O867" i="11"/>
  <c r="N867" i="11"/>
  <c r="L867" i="11"/>
  <c r="M867" i="11" s="1"/>
  <c r="O866" i="11"/>
  <c r="N866" i="11"/>
  <c r="L866" i="11"/>
  <c r="M866" i="11" s="1"/>
  <c r="O865" i="11"/>
  <c r="N865" i="11"/>
  <c r="L865" i="11"/>
  <c r="M865" i="11" s="1"/>
  <c r="O864" i="11"/>
  <c r="N864" i="11"/>
  <c r="L864" i="11"/>
  <c r="M864" i="11" s="1"/>
  <c r="O863" i="11"/>
  <c r="N863" i="11"/>
  <c r="L863" i="11"/>
  <c r="M863" i="11" s="1"/>
  <c r="O862" i="11"/>
  <c r="N862" i="11"/>
  <c r="L862" i="11"/>
  <c r="M862" i="11" s="1"/>
  <c r="O861" i="11"/>
  <c r="N861" i="11"/>
  <c r="L861" i="11"/>
  <c r="M861" i="11" s="1"/>
  <c r="O860" i="11"/>
  <c r="N860" i="11"/>
  <c r="L860" i="11"/>
  <c r="M860" i="11" s="1"/>
  <c r="O858" i="11"/>
  <c r="N858" i="11"/>
  <c r="L858" i="11"/>
  <c r="M858" i="11" s="1"/>
  <c r="O857" i="11"/>
  <c r="N857" i="11"/>
  <c r="L857" i="11"/>
  <c r="M857" i="11" s="1"/>
  <c r="O856" i="11"/>
  <c r="N856" i="11"/>
  <c r="L856" i="11"/>
  <c r="M856" i="11" s="1"/>
  <c r="O855" i="11"/>
  <c r="N855" i="11"/>
  <c r="L855" i="11"/>
  <c r="M855" i="11" s="1"/>
  <c r="O854" i="11"/>
  <c r="N854" i="11"/>
  <c r="L854" i="11"/>
  <c r="M854" i="11" s="1"/>
  <c r="O853" i="11"/>
  <c r="N853" i="11"/>
  <c r="L853" i="11"/>
  <c r="M853" i="11" s="1"/>
  <c r="O852" i="11"/>
  <c r="N852" i="11"/>
  <c r="L852" i="11"/>
  <c r="M852" i="11" s="1"/>
  <c r="O851" i="11"/>
  <c r="N851" i="11"/>
  <c r="L851" i="11"/>
  <c r="M851" i="11" s="1"/>
  <c r="O850" i="11"/>
  <c r="N850" i="11"/>
  <c r="L850" i="11"/>
  <c r="M850" i="11" s="1"/>
  <c r="O849" i="11"/>
  <c r="N849" i="11"/>
  <c r="L849" i="11"/>
  <c r="M849" i="11" s="1"/>
  <c r="O848" i="11"/>
  <c r="N848" i="11"/>
  <c r="L848" i="11"/>
  <c r="M848" i="11" s="1"/>
  <c r="O847" i="11"/>
  <c r="N847" i="11"/>
  <c r="L847" i="11"/>
  <c r="M847" i="11" s="1"/>
  <c r="O846" i="11"/>
  <c r="N846" i="11"/>
  <c r="L846" i="11"/>
  <c r="M846" i="11" s="1"/>
  <c r="O845" i="11"/>
  <c r="N845" i="11"/>
  <c r="L845" i="11"/>
  <c r="M845" i="11" s="1"/>
  <c r="O844" i="11"/>
  <c r="N844" i="11"/>
  <c r="L844" i="11"/>
  <c r="M844" i="11" s="1"/>
  <c r="O843" i="11"/>
  <c r="N843" i="11"/>
  <c r="L843" i="11"/>
  <c r="M843" i="11" s="1"/>
  <c r="O842" i="11"/>
  <c r="N842" i="11"/>
  <c r="L842" i="11"/>
  <c r="M842" i="11" s="1"/>
  <c r="O841" i="11"/>
  <c r="N841" i="11"/>
  <c r="L841" i="11"/>
  <c r="M841" i="11" s="1"/>
  <c r="O839" i="11"/>
  <c r="N839" i="11"/>
  <c r="L839" i="11"/>
  <c r="M839" i="11" s="1"/>
  <c r="O838" i="11"/>
  <c r="N838" i="11"/>
  <c r="L838" i="11"/>
  <c r="M838" i="11" s="1"/>
  <c r="O837" i="11"/>
  <c r="N837" i="11"/>
  <c r="L837" i="11"/>
  <c r="M837" i="11" s="1"/>
  <c r="O836" i="11"/>
  <c r="N836" i="11"/>
  <c r="L836" i="11"/>
  <c r="M836" i="11" s="1"/>
  <c r="O835" i="11"/>
  <c r="N835" i="11"/>
  <c r="L835" i="11"/>
  <c r="M835" i="11" s="1"/>
  <c r="O834" i="11"/>
  <c r="N834" i="11"/>
  <c r="L834" i="11"/>
  <c r="M834" i="11" s="1"/>
  <c r="O833" i="11"/>
  <c r="N833" i="11"/>
  <c r="L833" i="11"/>
  <c r="M833" i="11" s="1"/>
  <c r="O832" i="11"/>
  <c r="N832" i="11"/>
  <c r="L832" i="11"/>
  <c r="M832" i="11" s="1"/>
  <c r="O830" i="11"/>
  <c r="N830" i="11"/>
  <c r="L830" i="11"/>
  <c r="M830" i="11" s="1"/>
  <c r="O829" i="11"/>
  <c r="N829" i="11"/>
  <c r="L829" i="11"/>
  <c r="M829" i="11" s="1"/>
  <c r="O828" i="11"/>
  <c r="N828" i="11"/>
  <c r="L828" i="11"/>
  <c r="M828" i="11" s="1"/>
  <c r="O827" i="11"/>
  <c r="N827" i="11"/>
  <c r="L827" i="11"/>
  <c r="M827" i="11" s="1"/>
  <c r="O826" i="11"/>
  <c r="N826" i="11"/>
  <c r="L826" i="11"/>
  <c r="M826" i="11" s="1"/>
  <c r="O825" i="11"/>
  <c r="N825" i="11"/>
  <c r="L825" i="11"/>
  <c r="M825" i="11" s="1"/>
  <c r="O824" i="11"/>
  <c r="N824" i="11"/>
  <c r="L824" i="11"/>
  <c r="M824" i="11" s="1"/>
  <c r="O823" i="11"/>
  <c r="N823" i="11"/>
  <c r="L823" i="11"/>
  <c r="M823" i="11" s="1"/>
  <c r="O822" i="11"/>
  <c r="N822" i="11"/>
  <c r="L822" i="11"/>
  <c r="M822" i="11" s="1"/>
  <c r="O821" i="11"/>
  <c r="N821" i="11"/>
  <c r="L821" i="11"/>
  <c r="M821" i="11" s="1"/>
  <c r="O820" i="11"/>
  <c r="N820" i="11"/>
  <c r="L820" i="11"/>
  <c r="M820" i="11" s="1"/>
  <c r="O819" i="11"/>
  <c r="N819" i="11"/>
  <c r="L819" i="11"/>
  <c r="M819" i="11" s="1"/>
  <c r="O818" i="11"/>
  <c r="N818" i="11"/>
  <c r="L818" i="11"/>
  <c r="M818" i="11" s="1"/>
  <c r="O817" i="11"/>
  <c r="N817" i="11"/>
  <c r="L817" i="11"/>
  <c r="M817" i="11" s="1"/>
  <c r="O816" i="11"/>
  <c r="N816" i="11"/>
  <c r="L816" i="11"/>
  <c r="M816" i="11" s="1"/>
  <c r="O815" i="11"/>
  <c r="N815" i="11"/>
  <c r="L815" i="11"/>
  <c r="M815" i="11" s="1"/>
  <c r="O814" i="11"/>
  <c r="N814" i="11"/>
  <c r="L814" i="11"/>
  <c r="M814" i="11" s="1"/>
  <c r="O813" i="11"/>
  <c r="N813" i="11"/>
  <c r="L813" i="11"/>
  <c r="M813" i="11" s="1"/>
  <c r="O812" i="11"/>
  <c r="N812" i="11"/>
  <c r="L812" i="11"/>
  <c r="M812" i="11" s="1"/>
  <c r="O811" i="11"/>
  <c r="N811" i="11"/>
  <c r="L811" i="11"/>
  <c r="M811" i="11" s="1"/>
  <c r="O810" i="11"/>
  <c r="N810" i="11"/>
  <c r="L810" i="11"/>
  <c r="M810" i="11" s="1"/>
  <c r="O808" i="11"/>
  <c r="N808" i="11"/>
  <c r="L808" i="11"/>
  <c r="M808" i="11" s="1"/>
  <c r="O807" i="11"/>
  <c r="N807" i="11"/>
  <c r="L807" i="11"/>
  <c r="M807" i="11" s="1"/>
  <c r="O806" i="11"/>
  <c r="N806" i="11"/>
  <c r="L806" i="11"/>
  <c r="M806" i="11" s="1"/>
  <c r="O805" i="11"/>
  <c r="N805" i="11"/>
  <c r="L805" i="11"/>
  <c r="M805" i="11" s="1"/>
  <c r="O804" i="11"/>
  <c r="N804" i="11"/>
  <c r="L804" i="11"/>
  <c r="M804" i="11" s="1"/>
  <c r="O803" i="11"/>
  <c r="N803" i="11"/>
  <c r="L803" i="11"/>
  <c r="M803" i="11" s="1"/>
  <c r="O802" i="11"/>
  <c r="N802" i="11"/>
  <c r="L802" i="11"/>
  <c r="M802" i="11" s="1"/>
  <c r="O801" i="11"/>
  <c r="N801" i="11"/>
  <c r="L801" i="11"/>
  <c r="M801" i="11" s="1"/>
  <c r="O800" i="11"/>
  <c r="N800" i="11"/>
  <c r="L800" i="11"/>
  <c r="M800" i="11" s="1"/>
  <c r="O799" i="11"/>
  <c r="N799" i="11"/>
  <c r="L799" i="11"/>
  <c r="M799" i="11" s="1"/>
  <c r="O798" i="11"/>
  <c r="N798" i="11"/>
  <c r="L798" i="11"/>
  <c r="M798" i="11" s="1"/>
  <c r="O797" i="11"/>
  <c r="N797" i="11"/>
  <c r="L797" i="11"/>
  <c r="M797" i="11" s="1"/>
  <c r="O796" i="11"/>
  <c r="N796" i="11"/>
  <c r="L796" i="11"/>
  <c r="M796" i="11" s="1"/>
  <c r="O795" i="11"/>
  <c r="N795" i="11"/>
  <c r="L795" i="11"/>
  <c r="M795" i="11" s="1"/>
  <c r="O794" i="11"/>
  <c r="N794" i="11"/>
  <c r="L794" i="11"/>
  <c r="M794" i="11" s="1"/>
  <c r="O793" i="11"/>
  <c r="N793" i="11"/>
  <c r="L793" i="11"/>
  <c r="M793" i="11" s="1"/>
  <c r="O792" i="11"/>
  <c r="N792" i="11"/>
  <c r="L792" i="11"/>
  <c r="M792" i="11" s="1"/>
  <c r="O791" i="11"/>
  <c r="N791" i="11"/>
  <c r="L791" i="11"/>
  <c r="M791" i="11" s="1"/>
  <c r="O790" i="11"/>
  <c r="N790" i="11"/>
  <c r="L790" i="11"/>
  <c r="M790" i="11" s="1"/>
  <c r="O789" i="11"/>
  <c r="N789" i="11"/>
  <c r="L789" i="11"/>
  <c r="M789" i="11" s="1"/>
  <c r="O788" i="11"/>
  <c r="N788" i="11"/>
  <c r="L788" i="11"/>
  <c r="M788" i="11" s="1"/>
  <c r="O787" i="11"/>
  <c r="N787" i="11"/>
  <c r="L787" i="11"/>
  <c r="M787" i="11" s="1"/>
  <c r="O786" i="11"/>
  <c r="N786" i="11"/>
  <c r="L786" i="11"/>
  <c r="M786" i="11" s="1"/>
  <c r="O785" i="11"/>
  <c r="N785" i="11"/>
  <c r="L785" i="11"/>
  <c r="M785" i="11" s="1"/>
  <c r="O784" i="11"/>
  <c r="N784" i="11"/>
  <c r="L784" i="11"/>
  <c r="M784" i="11" s="1"/>
  <c r="O783" i="11"/>
  <c r="N783" i="11"/>
  <c r="L783" i="11"/>
  <c r="M783" i="11" s="1"/>
  <c r="O782" i="11"/>
  <c r="N782" i="11"/>
  <c r="L782" i="11"/>
  <c r="M782" i="11" s="1"/>
  <c r="O781" i="11"/>
  <c r="N781" i="11"/>
  <c r="L781" i="11"/>
  <c r="M781" i="11" s="1"/>
  <c r="O780" i="11"/>
  <c r="N780" i="11"/>
  <c r="L780" i="11"/>
  <c r="M780" i="11" s="1"/>
  <c r="O779" i="11"/>
  <c r="N779" i="11"/>
  <c r="L779" i="11"/>
  <c r="M779" i="11" s="1"/>
  <c r="O778" i="11"/>
  <c r="N778" i="11"/>
  <c r="L778" i="11"/>
  <c r="M778" i="11" s="1"/>
  <c r="O777" i="11"/>
  <c r="N777" i="11"/>
  <c r="L777" i="11"/>
  <c r="M777" i="11" s="1"/>
  <c r="O776" i="11"/>
  <c r="N776" i="11"/>
  <c r="L776" i="11"/>
  <c r="M776" i="11" s="1"/>
  <c r="O775" i="11"/>
  <c r="N775" i="11"/>
  <c r="L775" i="11"/>
  <c r="M775" i="11" s="1"/>
  <c r="O774" i="11"/>
  <c r="N774" i="11"/>
  <c r="L774" i="11"/>
  <c r="M774" i="11" s="1"/>
  <c r="O773" i="11"/>
  <c r="N773" i="11"/>
  <c r="L773" i="11"/>
  <c r="M773" i="11" s="1"/>
  <c r="O772" i="11"/>
  <c r="N772" i="11"/>
  <c r="L772" i="11"/>
  <c r="M772" i="11" s="1"/>
  <c r="O771" i="11"/>
  <c r="N771" i="11"/>
  <c r="L771" i="11"/>
  <c r="M771" i="11" s="1"/>
  <c r="O770" i="11"/>
  <c r="N770" i="11"/>
  <c r="L770" i="11"/>
  <c r="M770" i="11" s="1"/>
  <c r="O769" i="11"/>
  <c r="N769" i="11"/>
  <c r="L769" i="11"/>
  <c r="M769" i="11" s="1"/>
  <c r="O768" i="11"/>
  <c r="N768" i="11"/>
  <c r="L768" i="11"/>
  <c r="M768" i="11" s="1"/>
  <c r="O767" i="11"/>
  <c r="N767" i="11"/>
  <c r="L767" i="11"/>
  <c r="M767" i="11" s="1"/>
  <c r="O766" i="11"/>
  <c r="N766" i="11"/>
  <c r="L766" i="11"/>
  <c r="M766" i="11" s="1"/>
  <c r="O765" i="11"/>
  <c r="N765" i="11"/>
  <c r="L765" i="11"/>
  <c r="M765" i="11" s="1"/>
  <c r="O764" i="11"/>
  <c r="N764" i="11"/>
  <c r="L764" i="11"/>
  <c r="M764" i="11" s="1"/>
  <c r="O763" i="11"/>
  <c r="N763" i="11"/>
  <c r="L763" i="11"/>
  <c r="M763" i="11" s="1"/>
  <c r="O762" i="11"/>
  <c r="N762" i="11"/>
  <c r="L762" i="11"/>
  <c r="M762" i="11" s="1"/>
  <c r="O761" i="11"/>
  <c r="N761" i="11"/>
  <c r="L761" i="11"/>
  <c r="M761" i="11" s="1"/>
  <c r="O760" i="11"/>
  <c r="N760" i="11"/>
  <c r="L760" i="11"/>
  <c r="M760" i="11" s="1"/>
  <c r="O759" i="11"/>
  <c r="N759" i="11"/>
  <c r="L759" i="11"/>
  <c r="M759" i="11" s="1"/>
  <c r="O758" i="11"/>
  <c r="N758" i="11"/>
  <c r="L758" i="11"/>
  <c r="M758" i="11" s="1"/>
  <c r="O757" i="11"/>
  <c r="N757" i="11"/>
  <c r="L757" i="11"/>
  <c r="M757" i="11" s="1"/>
  <c r="O756" i="11"/>
  <c r="N756" i="11"/>
  <c r="L756" i="11"/>
  <c r="M756" i="11" s="1"/>
  <c r="O755" i="11"/>
  <c r="N755" i="11"/>
  <c r="L755" i="11"/>
  <c r="M755" i="11" s="1"/>
  <c r="O754" i="11"/>
  <c r="N754" i="11"/>
  <c r="L754" i="11"/>
  <c r="M754" i="11" s="1"/>
  <c r="O753" i="11"/>
  <c r="N753" i="11"/>
  <c r="L753" i="11"/>
  <c r="M753" i="11" s="1"/>
  <c r="O752" i="11"/>
  <c r="N752" i="11"/>
  <c r="L752" i="11"/>
  <c r="M752" i="11" s="1"/>
  <c r="O751" i="11"/>
  <c r="N751" i="11"/>
  <c r="L751" i="11"/>
  <c r="M751" i="11" s="1"/>
  <c r="O750" i="11"/>
  <c r="N750" i="11"/>
  <c r="L750" i="11"/>
  <c r="M750" i="11" s="1"/>
  <c r="O749" i="11"/>
  <c r="N749" i="11"/>
  <c r="L749" i="11"/>
  <c r="M749" i="11" s="1"/>
  <c r="O748" i="11"/>
  <c r="N748" i="11"/>
  <c r="L748" i="11"/>
  <c r="M748" i="11" s="1"/>
  <c r="O746" i="11"/>
  <c r="N746" i="11"/>
  <c r="L746" i="11"/>
  <c r="M746" i="11" s="1"/>
  <c r="O745" i="11"/>
  <c r="N745" i="11"/>
  <c r="L745" i="11"/>
  <c r="M745" i="11" s="1"/>
  <c r="O744" i="11"/>
  <c r="N744" i="11"/>
  <c r="L744" i="11"/>
  <c r="M744" i="11" s="1"/>
  <c r="O743" i="11"/>
  <c r="N743" i="11"/>
  <c r="L743" i="11"/>
  <c r="M743" i="11" s="1"/>
  <c r="O742" i="11"/>
  <c r="N742" i="11"/>
  <c r="L742" i="11"/>
  <c r="M742" i="11" s="1"/>
  <c r="O741" i="11"/>
  <c r="N741" i="11"/>
  <c r="L741" i="11"/>
  <c r="M741" i="11" s="1"/>
  <c r="O740" i="11"/>
  <c r="N740" i="11"/>
  <c r="L740" i="11"/>
  <c r="M740" i="11" s="1"/>
  <c r="O739" i="11"/>
  <c r="N739" i="11"/>
  <c r="L739" i="11"/>
  <c r="M739" i="11" s="1"/>
  <c r="O738" i="11"/>
  <c r="N738" i="11"/>
  <c r="L738" i="11"/>
  <c r="M738" i="11" s="1"/>
  <c r="O737" i="11"/>
  <c r="N737" i="11"/>
  <c r="L737" i="11"/>
  <c r="M737" i="11" s="1"/>
  <c r="O736" i="11"/>
  <c r="N736" i="11"/>
  <c r="L736" i="11"/>
  <c r="M736" i="11" s="1"/>
  <c r="O735" i="11"/>
  <c r="N735" i="11"/>
  <c r="L735" i="11"/>
  <c r="M735" i="11" s="1"/>
  <c r="O734" i="11"/>
  <c r="N734" i="11"/>
  <c r="L734" i="11"/>
  <c r="M734" i="11" s="1"/>
  <c r="O733" i="11"/>
  <c r="N733" i="11"/>
  <c r="L733" i="11"/>
  <c r="M733" i="11" s="1"/>
  <c r="O732" i="11"/>
  <c r="N732" i="11"/>
  <c r="L732" i="11"/>
  <c r="M732" i="11" s="1"/>
  <c r="O731" i="11"/>
  <c r="N731" i="11"/>
  <c r="L731" i="11"/>
  <c r="M731" i="11" s="1"/>
  <c r="O730" i="11"/>
  <c r="N730" i="11"/>
  <c r="L730" i="11"/>
  <c r="M730" i="11" s="1"/>
  <c r="O729" i="11"/>
  <c r="N729" i="11"/>
  <c r="L729" i="11"/>
  <c r="M729" i="11" s="1"/>
  <c r="O728" i="11"/>
  <c r="N728" i="11"/>
  <c r="L728" i="11"/>
  <c r="M728" i="11" s="1"/>
  <c r="O727" i="11"/>
  <c r="N727" i="11"/>
  <c r="L727" i="11"/>
  <c r="M727" i="11" s="1"/>
  <c r="O726" i="11"/>
  <c r="N726" i="11"/>
  <c r="L726" i="11"/>
  <c r="M726" i="11" s="1"/>
  <c r="O725" i="11"/>
  <c r="N725" i="11"/>
  <c r="L725" i="11"/>
  <c r="M725" i="11" s="1"/>
  <c r="O724" i="11"/>
  <c r="N724" i="11"/>
  <c r="L724" i="11"/>
  <c r="M724" i="11" s="1"/>
  <c r="O723" i="11"/>
  <c r="N723" i="11"/>
  <c r="L723" i="11"/>
  <c r="M723" i="11" s="1"/>
  <c r="O722" i="11"/>
  <c r="N722" i="11"/>
  <c r="L722" i="11"/>
  <c r="M722" i="11" s="1"/>
  <c r="O721" i="11"/>
  <c r="N721" i="11"/>
  <c r="L721" i="11"/>
  <c r="M721" i="11" s="1"/>
  <c r="O720" i="11"/>
  <c r="N720" i="11"/>
  <c r="L720" i="11"/>
  <c r="M720" i="11" s="1"/>
  <c r="O719" i="11"/>
  <c r="N719" i="11"/>
  <c r="L719" i="11"/>
  <c r="M719" i="11" s="1"/>
  <c r="O718" i="11"/>
  <c r="N718" i="11"/>
  <c r="L718" i="11"/>
  <c r="M718" i="11" s="1"/>
  <c r="O717" i="11"/>
  <c r="N717" i="11"/>
  <c r="L717" i="11"/>
  <c r="M717" i="11" s="1"/>
  <c r="O716" i="11"/>
  <c r="N716" i="11"/>
  <c r="L716" i="11"/>
  <c r="M716" i="11" s="1"/>
  <c r="O715" i="11"/>
  <c r="N715" i="11"/>
  <c r="L715" i="11"/>
  <c r="M715" i="11" s="1"/>
  <c r="O714" i="11"/>
  <c r="N714" i="11"/>
  <c r="L714" i="11"/>
  <c r="M714" i="11" s="1"/>
  <c r="O713" i="11"/>
  <c r="N713" i="11"/>
  <c r="L713" i="11"/>
  <c r="M713" i="11" s="1"/>
  <c r="O711" i="11"/>
  <c r="N711" i="11"/>
  <c r="L711" i="11"/>
  <c r="M711" i="11" s="1"/>
  <c r="O710" i="11"/>
  <c r="N710" i="11"/>
  <c r="L710" i="11"/>
  <c r="M710" i="11" s="1"/>
  <c r="O709" i="11"/>
  <c r="N709" i="11"/>
  <c r="L709" i="11"/>
  <c r="M709" i="11" s="1"/>
  <c r="O708" i="11"/>
  <c r="N708" i="11"/>
  <c r="L708" i="11"/>
  <c r="M708" i="11" s="1"/>
  <c r="O707" i="11"/>
  <c r="N707" i="11"/>
  <c r="L707" i="11"/>
  <c r="M707" i="11" s="1"/>
  <c r="O706" i="11"/>
  <c r="N706" i="11"/>
  <c r="L706" i="11"/>
  <c r="M706" i="11" s="1"/>
  <c r="O705" i="11"/>
  <c r="N705" i="11"/>
  <c r="L705" i="11"/>
  <c r="M705" i="11" s="1"/>
  <c r="O704" i="11"/>
  <c r="N704" i="11"/>
  <c r="L704" i="11"/>
  <c r="M704" i="11" s="1"/>
  <c r="O703" i="11"/>
  <c r="N703" i="11"/>
  <c r="L703" i="11"/>
  <c r="M703" i="11" s="1"/>
  <c r="O702" i="11"/>
  <c r="N702" i="11"/>
  <c r="L702" i="11"/>
  <c r="M702" i="11" s="1"/>
  <c r="O701" i="11"/>
  <c r="N701" i="11"/>
  <c r="L701" i="11"/>
  <c r="M701" i="11" s="1"/>
  <c r="O700" i="11"/>
  <c r="N700" i="11"/>
  <c r="L700" i="11"/>
  <c r="M700" i="11" s="1"/>
  <c r="O699" i="11"/>
  <c r="N699" i="11"/>
  <c r="L699" i="11"/>
  <c r="M699" i="11" s="1"/>
  <c r="O698" i="11"/>
  <c r="N698" i="11"/>
  <c r="L698" i="11"/>
  <c r="M698" i="11" s="1"/>
  <c r="O697" i="11"/>
  <c r="N697" i="11"/>
  <c r="L697" i="11"/>
  <c r="M697" i="11" s="1"/>
  <c r="O696" i="11"/>
  <c r="N696" i="11"/>
  <c r="L696" i="11"/>
  <c r="M696" i="11" s="1"/>
  <c r="O695" i="11"/>
  <c r="N695" i="11"/>
  <c r="L695" i="11"/>
  <c r="M695" i="11" s="1"/>
  <c r="O694" i="11"/>
  <c r="N694" i="11"/>
  <c r="L694" i="11"/>
  <c r="M694" i="11" s="1"/>
  <c r="O693" i="11"/>
  <c r="N693" i="11"/>
  <c r="L693" i="11"/>
  <c r="M693" i="11" s="1"/>
  <c r="O692" i="11"/>
  <c r="N692" i="11"/>
  <c r="L692" i="11"/>
  <c r="M692" i="11" s="1"/>
  <c r="O691" i="11"/>
  <c r="N691" i="11"/>
  <c r="L691" i="11"/>
  <c r="M691" i="11" s="1"/>
  <c r="O690" i="11"/>
  <c r="N690" i="11"/>
  <c r="L690" i="11"/>
  <c r="M690" i="11" s="1"/>
  <c r="O689" i="11"/>
  <c r="N689" i="11"/>
  <c r="L689" i="11"/>
  <c r="M689" i="11" s="1"/>
  <c r="O688" i="11"/>
  <c r="N688" i="11"/>
  <c r="L688" i="11"/>
  <c r="M688" i="11" s="1"/>
  <c r="O687" i="11"/>
  <c r="N687" i="11"/>
  <c r="L687" i="11"/>
  <c r="M687" i="11" s="1"/>
  <c r="O686" i="11"/>
  <c r="N686" i="11"/>
  <c r="L686" i="11"/>
  <c r="M686" i="11" s="1"/>
  <c r="O685" i="11"/>
  <c r="N685" i="11"/>
  <c r="L685" i="11"/>
  <c r="M685" i="11" s="1"/>
  <c r="O684" i="11"/>
  <c r="N684" i="11"/>
  <c r="L684" i="11"/>
  <c r="M684" i="11" s="1"/>
  <c r="O683" i="11"/>
  <c r="N683" i="11"/>
  <c r="L683" i="11"/>
  <c r="M683" i="11" s="1"/>
  <c r="O682" i="11"/>
  <c r="N682" i="11"/>
  <c r="L682" i="11"/>
  <c r="M682" i="11" s="1"/>
  <c r="O681" i="11"/>
  <c r="N681" i="11"/>
  <c r="L681" i="11"/>
  <c r="M681" i="11" s="1"/>
  <c r="O680" i="11"/>
  <c r="N680" i="11"/>
  <c r="L680" i="11"/>
  <c r="M680" i="11" s="1"/>
  <c r="O679" i="11"/>
  <c r="N679" i="11"/>
  <c r="L679" i="11"/>
  <c r="M679" i="11" s="1"/>
  <c r="O678" i="11"/>
  <c r="N678" i="11"/>
  <c r="L678" i="11"/>
  <c r="M678" i="11" s="1"/>
  <c r="O677" i="11"/>
  <c r="N677" i="11"/>
  <c r="L677" i="11"/>
  <c r="M677" i="11" s="1"/>
  <c r="O676" i="11"/>
  <c r="N676" i="11"/>
  <c r="L676" i="11"/>
  <c r="M676" i="11" s="1"/>
  <c r="O675" i="11"/>
  <c r="N675" i="11"/>
  <c r="L675" i="11"/>
  <c r="M675" i="11" s="1"/>
  <c r="O674" i="11"/>
  <c r="N674" i="11"/>
  <c r="L674" i="11"/>
  <c r="M674" i="11" s="1"/>
  <c r="O673" i="11"/>
  <c r="N673" i="11"/>
  <c r="L673" i="11"/>
  <c r="M673" i="11" s="1"/>
  <c r="O672" i="11"/>
  <c r="N672" i="11"/>
  <c r="L672" i="11"/>
  <c r="M672" i="11" s="1"/>
  <c r="O671" i="11"/>
  <c r="N671" i="11"/>
  <c r="L671" i="11"/>
  <c r="M671" i="11" s="1"/>
  <c r="O670" i="11"/>
  <c r="N670" i="11"/>
  <c r="L670" i="11"/>
  <c r="M670" i="11" s="1"/>
  <c r="O669" i="11"/>
  <c r="N669" i="11"/>
  <c r="L669" i="11"/>
  <c r="M669" i="11" s="1"/>
  <c r="O668" i="11"/>
  <c r="N668" i="11"/>
  <c r="L668" i="11"/>
  <c r="M668" i="11" s="1"/>
  <c r="O667" i="11"/>
  <c r="N667" i="11"/>
  <c r="L667" i="11"/>
  <c r="M667" i="11" s="1"/>
  <c r="O666" i="11"/>
  <c r="N666" i="11"/>
  <c r="L666" i="11"/>
  <c r="M666" i="11" s="1"/>
  <c r="O665" i="11"/>
  <c r="N665" i="11"/>
  <c r="L665" i="11"/>
  <c r="M665" i="11" s="1"/>
  <c r="O664" i="11"/>
  <c r="N664" i="11"/>
  <c r="L664" i="11"/>
  <c r="M664" i="11" s="1"/>
  <c r="O663" i="11"/>
  <c r="N663" i="11"/>
  <c r="L663" i="11"/>
  <c r="M663" i="11" s="1"/>
  <c r="O662" i="11"/>
  <c r="N662" i="11"/>
  <c r="L662" i="11"/>
  <c r="M662" i="11" s="1"/>
  <c r="O661" i="11"/>
  <c r="N661" i="11"/>
  <c r="L661" i="11"/>
  <c r="M661" i="11" s="1"/>
  <c r="O659" i="11"/>
  <c r="N659" i="11"/>
  <c r="L659" i="11"/>
  <c r="M659" i="11" s="1"/>
  <c r="O658" i="11"/>
  <c r="N658" i="11"/>
  <c r="L658" i="11"/>
  <c r="M658" i="11" s="1"/>
  <c r="O657" i="11"/>
  <c r="N657" i="11"/>
  <c r="L657" i="11"/>
  <c r="M657" i="11" s="1"/>
  <c r="O656" i="11"/>
  <c r="N656" i="11"/>
  <c r="L656" i="11"/>
  <c r="M656" i="11" s="1"/>
  <c r="O655" i="11"/>
  <c r="N655" i="11"/>
  <c r="L655" i="11"/>
  <c r="M655" i="11" s="1"/>
  <c r="O654" i="11"/>
  <c r="N654" i="11"/>
  <c r="L654" i="11"/>
  <c r="M654" i="11" s="1"/>
  <c r="O653" i="11"/>
  <c r="N653" i="11"/>
  <c r="L653" i="11"/>
  <c r="M653" i="11" s="1"/>
  <c r="O652" i="11"/>
  <c r="N652" i="11"/>
  <c r="L652" i="11"/>
  <c r="M652" i="11" s="1"/>
  <c r="O651" i="11"/>
  <c r="N651" i="11"/>
  <c r="L651" i="11"/>
  <c r="M651" i="11" s="1"/>
  <c r="O650" i="11"/>
  <c r="N650" i="11"/>
  <c r="L650" i="11"/>
  <c r="M650" i="11" s="1"/>
  <c r="O649" i="11"/>
  <c r="N649" i="11"/>
  <c r="L649" i="11"/>
  <c r="M649" i="11" s="1"/>
  <c r="O648" i="11"/>
  <c r="N648" i="11"/>
  <c r="L648" i="11"/>
  <c r="M648" i="11" s="1"/>
  <c r="O646" i="11"/>
  <c r="N646" i="11"/>
  <c r="L646" i="11"/>
  <c r="M646" i="11" s="1"/>
  <c r="O645" i="11"/>
  <c r="N645" i="11"/>
  <c r="L645" i="11"/>
  <c r="M645" i="11" s="1"/>
  <c r="O644" i="11"/>
  <c r="N644" i="11"/>
  <c r="L644" i="11"/>
  <c r="M644" i="11" s="1"/>
  <c r="O643" i="11"/>
  <c r="N643" i="11"/>
  <c r="L643" i="11"/>
  <c r="M643" i="11" s="1"/>
  <c r="O642" i="11"/>
  <c r="N642" i="11"/>
  <c r="L642" i="11"/>
  <c r="M642" i="11" s="1"/>
  <c r="O641" i="11"/>
  <c r="N641" i="11"/>
  <c r="L641" i="11"/>
  <c r="M641" i="11" s="1"/>
  <c r="O640" i="11"/>
  <c r="N640" i="11"/>
  <c r="L640" i="11"/>
  <c r="M640" i="11" s="1"/>
  <c r="O639" i="11"/>
  <c r="N639" i="11"/>
  <c r="L639" i="11"/>
  <c r="M639" i="11" s="1"/>
  <c r="O638" i="11"/>
  <c r="N638" i="11"/>
  <c r="L638" i="11"/>
  <c r="M638" i="11" s="1"/>
  <c r="O637" i="11"/>
  <c r="N637" i="11"/>
  <c r="L637" i="11"/>
  <c r="M637" i="11" s="1"/>
  <c r="O636" i="11"/>
  <c r="N636" i="11"/>
  <c r="L636" i="11"/>
  <c r="M636" i="11" s="1"/>
  <c r="O635" i="11"/>
  <c r="N635" i="11"/>
  <c r="L635" i="11"/>
  <c r="M635" i="11" s="1"/>
  <c r="O634" i="11"/>
  <c r="N634" i="11"/>
  <c r="L634" i="11"/>
  <c r="M634" i="11" s="1"/>
  <c r="O633" i="11"/>
  <c r="N633" i="11"/>
  <c r="L633" i="11"/>
  <c r="M633" i="11" s="1"/>
  <c r="O632" i="11"/>
  <c r="N632" i="11"/>
  <c r="L632" i="11"/>
  <c r="M632" i="11" s="1"/>
  <c r="O630" i="11"/>
  <c r="N630" i="11"/>
  <c r="L630" i="11"/>
  <c r="M630" i="11" s="1"/>
  <c r="O629" i="11"/>
  <c r="N629" i="11"/>
  <c r="L629" i="11"/>
  <c r="M629" i="11" s="1"/>
  <c r="O628" i="11"/>
  <c r="N628" i="11"/>
  <c r="L628" i="11"/>
  <c r="M628" i="11" s="1"/>
  <c r="O627" i="11"/>
  <c r="N627" i="11"/>
  <c r="L627" i="11"/>
  <c r="M627" i="11" s="1"/>
  <c r="O626" i="11"/>
  <c r="N626" i="11"/>
  <c r="L626" i="11"/>
  <c r="M626" i="11" s="1"/>
  <c r="O625" i="11"/>
  <c r="N625" i="11"/>
  <c r="L625" i="11"/>
  <c r="M625" i="11" s="1"/>
  <c r="O624" i="11"/>
  <c r="N624" i="11"/>
  <c r="L624" i="11"/>
  <c r="M624" i="11" s="1"/>
  <c r="O623" i="11"/>
  <c r="N623" i="11"/>
  <c r="L623" i="11"/>
  <c r="M623" i="11" s="1"/>
  <c r="O622" i="11"/>
  <c r="N622" i="11"/>
  <c r="L622" i="11"/>
  <c r="M622" i="11" s="1"/>
  <c r="O620" i="11"/>
  <c r="N620" i="11"/>
  <c r="L620" i="11"/>
  <c r="M620" i="11" s="1"/>
  <c r="O619" i="11"/>
  <c r="N619" i="11"/>
  <c r="L619" i="11"/>
  <c r="M619" i="11" s="1"/>
  <c r="O618" i="11"/>
  <c r="N618" i="11"/>
  <c r="L618" i="11"/>
  <c r="M618" i="11" s="1"/>
  <c r="O617" i="11"/>
  <c r="N617" i="11"/>
  <c r="L617" i="11"/>
  <c r="M617" i="11" s="1"/>
  <c r="O616" i="11"/>
  <c r="N616" i="11"/>
  <c r="L616" i="11"/>
  <c r="M616" i="11" s="1"/>
  <c r="O615" i="11"/>
  <c r="N615" i="11"/>
  <c r="L615" i="11"/>
  <c r="M615" i="11" s="1"/>
  <c r="O614" i="11"/>
  <c r="N614" i="11"/>
  <c r="L614" i="11"/>
  <c r="M614" i="11" s="1"/>
  <c r="O613" i="11"/>
  <c r="N613" i="11"/>
  <c r="L613" i="11"/>
  <c r="M613" i="11" s="1"/>
  <c r="O612" i="11"/>
  <c r="N612" i="11"/>
  <c r="L612" i="11"/>
  <c r="M612" i="11" s="1"/>
  <c r="O611" i="11"/>
  <c r="N611" i="11"/>
  <c r="L611" i="11"/>
  <c r="M611" i="11" s="1"/>
  <c r="O609" i="11"/>
  <c r="N609" i="11"/>
  <c r="L609" i="11"/>
  <c r="M609" i="11" s="1"/>
  <c r="O608" i="11"/>
  <c r="N608" i="11"/>
  <c r="L608" i="11"/>
  <c r="M608" i="11" s="1"/>
  <c r="O607" i="11"/>
  <c r="N607" i="11"/>
  <c r="L607" i="11"/>
  <c r="M607" i="11" s="1"/>
  <c r="O606" i="11"/>
  <c r="N606" i="11"/>
  <c r="L606" i="11"/>
  <c r="M606" i="11" s="1"/>
  <c r="O605" i="11"/>
  <c r="N605" i="11"/>
  <c r="L605" i="11"/>
  <c r="M605" i="11" s="1"/>
  <c r="O604" i="11"/>
  <c r="N604" i="11"/>
  <c r="L604" i="11"/>
  <c r="M604" i="11" s="1"/>
  <c r="O602" i="11"/>
  <c r="N602" i="11"/>
  <c r="L602" i="11"/>
  <c r="M602" i="11" s="1"/>
  <c r="O601" i="11"/>
  <c r="N601" i="11"/>
  <c r="L601" i="11"/>
  <c r="M601" i="11" s="1"/>
  <c r="O600" i="11"/>
  <c r="N600" i="11"/>
  <c r="L600" i="11"/>
  <c r="M600" i="11" s="1"/>
  <c r="O599" i="11"/>
  <c r="N599" i="11"/>
  <c r="L599" i="11"/>
  <c r="M599" i="11" s="1"/>
  <c r="O598" i="11"/>
  <c r="N598" i="11"/>
  <c r="L598" i="11"/>
  <c r="M598" i="11" s="1"/>
  <c r="O597" i="11"/>
  <c r="N597" i="11"/>
  <c r="L597" i="11"/>
  <c r="M597" i="11" s="1"/>
  <c r="O596" i="11"/>
  <c r="N596" i="11"/>
  <c r="L596" i="11"/>
  <c r="M596" i="11" s="1"/>
  <c r="O595" i="11"/>
  <c r="N595" i="11"/>
  <c r="L595" i="11"/>
  <c r="M595" i="11" s="1"/>
  <c r="O594" i="11"/>
  <c r="N594" i="11"/>
  <c r="L594" i="11"/>
  <c r="M594" i="11" s="1"/>
  <c r="O593" i="11"/>
  <c r="N593" i="11"/>
  <c r="L593" i="11"/>
  <c r="M593" i="11" s="1"/>
  <c r="O592" i="11"/>
  <c r="N592" i="11"/>
  <c r="L592" i="11"/>
  <c r="M592" i="11" s="1"/>
  <c r="O591" i="11"/>
  <c r="N591" i="11"/>
  <c r="L591" i="11"/>
  <c r="M591" i="11" s="1"/>
  <c r="O590" i="11"/>
  <c r="N590" i="11"/>
  <c r="L590" i="11"/>
  <c r="M590" i="11" s="1"/>
  <c r="O588" i="11"/>
  <c r="N588" i="11"/>
  <c r="L588" i="11"/>
  <c r="M588" i="11" s="1"/>
  <c r="O587" i="11"/>
  <c r="N587" i="11"/>
  <c r="L587" i="11"/>
  <c r="M587" i="11" s="1"/>
  <c r="O586" i="11"/>
  <c r="N586" i="11"/>
  <c r="L586" i="11"/>
  <c r="M586" i="11" s="1"/>
  <c r="O585" i="11"/>
  <c r="N585" i="11"/>
  <c r="L585" i="11"/>
  <c r="M585" i="11" s="1"/>
  <c r="O584" i="11"/>
  <c r="N584" i="11"/>
  <c r="L584" i="11"/>
  <c r="M584" i="11" s="1"/>
  <c r="O582" i="11"/>
  <c r="N582" i="11"/>
  <c r="L582" i="11"/>
  <c r="M582" i="11" s="1"/>
  <c r="O581" i="11"/>
  <c r="N581" i="11"/>
  <c r="L581" i="11"/>
  <c r="M581" i="11" s="1"/>
  <c r="O580" i="11"/>
  <c r="N580" i="11"/>
  <c r="L580" i="11"/>
  <c r="M580" i="11" s="1"/>
  <c r="O579" i="11"/>
  <c r="N579" i="11"/>
  <c r="L579" i="11"/>
  <c r="M579" i="11" s="1"/>
  <c r="O578" i="11"/>
  <c r="N578" i="11"/>
  <c r="L578" i="11"/>
  <c r="M578" i="11" s="1"/>
  <c r="O577" i="11"/>
  <c r="N577" i="11"/>
  <c r="L577" i="11"/>
  <c r="M577" i="11" s="1"/>
  <c r="O576" i="11"/>
  <c r="N576" i="11"/>
  <c r="L576" i="11"/>
  <c r="M576" i="11" s="1"/>
  <c r="O575" i="11"/>
  <c r="N575" i="11"/>
  <c r="L575" i="11"/>
  <c r="M575" i="11" s="1"/>
  <c r="O574" i="11"/>
  <c r="N574" i="11"/>
  <c r="L574" i="11"/>
  <c r="M574" i="11" s="1"/>
  <c r="O573" i="11"/>
  <c r="N573" i="11"/>
  <c r="L573" i="11"/>
  <c r="M573" i="11" s="1"/>
  <c r="O572" i="11"/>
  <c r="N572" i="11"/>
  <c r="L572" i="11"/>
  <c r="M572" i="11" s="1"/>
  <c r="O570" i="11"/>
  <c r="N570" i="11"/>
  <c r="L570" i="11"/>
  <c r="M570" i="11" s="1"/>
  <c r="O569" i="11"/>
  <c r="N569" i="11"/>
  <c r="L569" i="11"/>
  <c r="M569" i="11" s="1"/>
  <c r="O568" i="11"/>
  <c r="N568" i="11"/>
  <c r="L568" i="11"/>
  <c r="M568" i="11" s="1"/>
  <c r="O566" i="11"/>
  <c r="N566" i="11"/>
  <c r="L566" i="11"/>
  <c r="M566" i="11" s="1"/>
  <c r="O565" i="11"/>
  <c r="N565" i="11"/>
  <c r="L565" i="11"/>
  <c r="M565" i="11" s="1"/>
  <c r="O564" i="11"/>
  <c r="N564" i="11"/>
  <c r="L564" i="11"/>
  <c r="M564" i="11" s="1"/>
  <c r="O562" i="11"/>
  <c r="N562" i="11"/>
  <c r="L562" i="11"/>
  <c r="M562" i="11" s="1"/>
  <c r="O561" i="11"/>
  <c r="N561" i="11"/>
  <c r="L561" i="11"/>
  <c r="M561" i="11" s="1"/>
  <c r="O560" i="11"/>
  <c r="N560" i="11"/>
  <c r="L560" i="11"/>
  <c r="M560" i="11" s="1"/>
  <c r="O559" i="11"/>
  <c r="N559" i="11"/>
  <c r="L559" i="11"/>
  <c r="M559" i="11" s="1"/>
  <c r="O558" i="11"/>
  <c r="N558" i="11"/>
  <c r="L558" i="11"/>
  <c r="M558" i="11" s="1"/>
  <c r="O557" i="11"/>
  <c r="N557" i="11"/>
  <c r="L557" i="11"/>
  <c r="M557" i="11" s="1"/>
  <c r="O556" i="11"/>
  <c r="N556" i="11"/>
  <c r="L556" i="11"/>
  <c r="M556" i="11" s="1"/>
  <c r="O555" i="11"/>
  <c r="N555" i="11"/>
  <c r="L555" i="11"/>
  <c r="M555" i="11" s="1"/>
  <c r="O554" i="11"/>
  <c r="N554" i="11"/>
  <c r="L554" i="11"/>
  <c r="M554" i="11" s="1"/>
  <c r="O553" i="11"/>
  <c r="N553" i="11"/>
  <c r="L553" i="11"/>
  <c r="M553" i="11" s="1"/>
  <c r="O552" i="11"/>
  <c r="N552" i="11"/>
  <c r="L552" i="11"/>
  <c r="M552" i="11" s="1"/>
  <c r="O551" i="11"/>
  <c r="N551" i="11"/>
  <c r="L551" i="11"/>
  <c r="M551" i="11" s="1"/>
  <c r="O550" i="11"/>
  <c r="N550" i="11"/>
  <c r="L550" i="11"/>
  <c r="M550" i="11" s="1"/>
  <c r="O549" i="11"/>
  <c r="N549" i="11"/>
  <c r="L549" i="11"/>
  <c r="M549" i="11" s="1"/>
  <c r="O547" i="11"/>
  <c r="N547" i="11"/>
  <c r="L547" i="11"/>
  <c r="M547" i="11" s="1"/>
  <c r="O546" i="11"/>
  <c r="N546" i="11"/>
  <c r="L546" i="11"/>
  <c r="M546" i="11" s="1"/>
  <c r="O545" i="11"/>
  <c r="N545" i="11"/>
  <c r="L545" i="11"/>
  <c r="M545" i="11" s="1"/>
  <c r="O544" i="11"/>
  <c r="N544" i="11"/>
  <c r="L544" i="11"/>
  <c r="M544" i="11" s="1"/>
  <c r="O543" i="11"/>
  <c r="N543" i="11"/>
  <c r="L543" i="11"/>
  <c r="M543" i="11" s="1"/>
  <c r="O542" i="11"/>
  <c r="N542" i="11"/>
  <c r="L542" i="11"/>
  <c r="M542" i="11" s="1"/>
  <c r="O541" i="11"/>
  <c r="N541" i="11"/>
  <c r="L541" i="11"/>
  <c r="M541" i="11" s="1"/>
  <c r="O539" i="11"/>
  <c r="N539" i="11"/>
  <c r="L539" i="11"/>
  <c r="M539" i="11" s="1"/>
  <c r="O538" i="11"/>
  <c r="N538" i="11"/>
  <c r="L538" i="11"/>
  <c r="M538" i="11" s="1"/>
  <c r="O537" i="11"/>
  <c r="N537" i="11"/>
  <c r="L537" i="11"/>
  <c r="M537" i="11" s="1"/>
  <c r="O536" i="11"/>
  <c r="N536" i="11"/>
  <c r="L536" i="11"/>
  <c r="M536" i="11" s="1"/>
  <c r="O534" i="11"/>
  <c r="N534" i="11"/>
  <c r="L534" i="11"/>
  <c r="M534" i="11" s="1"/>
  <c r="O533" i="11"/>
  <c r="N533" i="11"/>
  <c r="L533" i="11"/>
  <c r="M533" i="11" s="1"/>
  <c r="O532" i="11"/>
  <c r="N532" i="11"/>
  <c r="L532" i="11"/>
  <c r="M532" i="11" s="1"/>
  <c r="O531" i="11"/>
  <c r="N531" i="11"/>
  <c r="L531" i="11"/>
  <c r="M531" i="11" s="1"/>
  <c r="O530" i="11"/>
  <c r="N530" i="11"/>
  <c r="L530" i="11"/>
  <c r="M530" i="11" s="1"/>
  <c r="O529" i="11"/>
  <c r="N529" i="11"/>
  <c r="L529" i="11"/>
  <c r="M529" i="11" s="1"/>
  <c r="O528" i="11"/>
  <c r="N528" i="11"/>
  <c r="L528" i="11"/>
  <c r="M528" i="11" s="1"/>
  <c r="O527" i="11"/>
  <c r="N527" i="11"/>
  <c r="L527" i="11"/>
  <c r="M527" i="11" s="1"/>
  <c r="O526" i="11"/>
  <c r="N526" i="11"/>
  <c r="L526" i="11"/>
  <c r="M526" i="11" s="1"/>
  <c r="O525" i="11"/>
  <c r="N525" i="11"/>
  <c r="L525" i="11"/>
  <c r="M525" i="11" s="1"/>
  <c r="O523" i="11"/>
  <c r="N523" i="11"/>
  <c r="L523" i="11"/>
  <c r="M523" i="11" s="1"/>
  <c r="O522" i="11"/>
  <c r="N522" i="11"/>
  <c r="L522" i="11"/>
  <c r="M522" i="11" s="1"/>
  <c r="O521" i="11"/>
  <c r="N521" i="11"/>
  <c r="L521" i="11"/>
  <c r="M521" i="11" s="1"/>
  <c r="O520" i="11"/>
  <c r="N520" i="11"/>
  <c r="L520" i="11"/>
  <c r="M520" i="11" s="1"/>
  <c r="O519" i="11"/>
  <c r="N519" i="11"/>
  <c r="L519" i="11"/>
  <c r="M519" i="11" s="1"/>
  <c r="O518" i="11"/>
  <c r="N518" i="11"/>
  <c r="L518" i="11"/>
  <c r="M518" i="11" s="1"/>
  <c r="O517" i="11"/>
  <c r="N517" i="11"/>
  <c r="L517" i="11"/>
  <c r="M517" i="11" s="1"/>
  <c r="O516" i="11"/>
  <c r="N516" i="11"/>
  <c r="L516" i="11"/>
  <c r="M516" i="11" s="1"/>
  <c r="O515" i="11"/>
  <c r="N515" i="11"/>
  <c r="L515" i="11"/>
  <c r="M515" i="11" s="1"/>
  <c r="O514" i="11"/>
  <c r="N514" i="11"/>
  <c r="L514" i="11"/>
  <c r="M514" i="11" s="1"/>
  <c r="O513" i="11"/>
  <c r="N513" i="11"/>
  <c r="L513" i="11"/>
  <c r="M513" i="11" s="1"/>
  <c r="O511" i="11"/>
  <c r="N511" i="11"/>
  <c r="L511" i="11"/>
  <c r="M511" i="11" s="1"/>
  <c r="O510" i="11"/>
  <c r="N510" i="11"/>
  <c r="L510" i="11"/>
  <c r="M510" i="11" s="1"/>
  <c r="O509" i="11"/>
  <c r="N509" i="11"/>
  <c r="L509" i="11"/>
  <c r="M509" i="11" s="1"/>
  <c r="O508" i="11"/>
  <c r="N508" i="11"/>
  <c r="L508" i="11"/>
  <c r="M508" i="11" s="1"/>
  <c r="O507" i="11"/>
  <c r="N507" i="11"/>
  <c r="L507" i="11"/>
  <c r="M507" i="11" s="1"/>
  <c r="O506" i="11"/>
  <c r="N506" i="11"/>
  <c r="L506" i="11"/>
  <c r="M506" i="11" s="1"/>
  <c r="O505" i="11"/>
  <c r="N505" i="11"/>
  <c r="L505" i="11"/>
  <c r="M505" i="11" s="1"/>
  <c r="O504" i="11"/>
  <c r="N504" i="11"/>
  <c r="L504" i="11"/>
  <c r="M504" i="11" s="1"/>
  <c r="O503" i="11"/>
  <c r="N503" i="11"/>
  <c r="L503" i="11"/>
  <c r="M503" i="11" s="1"/>
  <c r="O502" i="11"/>
  <c r="N502" i="11"/>
  <c r="L502" i="11"/>
  <c r="M502" i="11" s="1"/>
  <c r="O501" i="11"/>
  <c r="N501" i="11"/>
  <c r="L501" i="11"/>
  <c r="M501" i="11" s="1"/>
  <c r="O500" i="11"/>
  <c r="N500" i="11"/>
  <c r="L500" i="11"/>
  <c r="M500" i="11" s="1"/>
  <c r="O499" i="11"/>
  <c r="N499" i="11"/>
  <c r="L499" i="11"/>
  <c r="M499" i="11" s="1"/>
  <c r="O497" i="11"/>
  <c r="N497" i="11"/>
  <c r="L497" i="11"/>
  <c r="M497" i="11" s="1"/>
  <c r="O496" i="11"/>
  <c r="N496" i="11"/>
  <c r="L496" i="11"/>
  <c r="M496" i="11" s="1"/>
  <c r="O495" i="11"/>
  <c r="N495" i="11"/>
  <c r="L495" i="11"/>
  <c r="M495" i="11" s="1"/>
  <c r="O494" i="11"/>
  <c r="N494" i="11"/>
  <c r="L494" i="11"/>
  <c r="M494" i="11" s="1"/>
  <c r="O493" i="11"/>
  <c r="N493" i="11"/>
  <c r="L493" i="11"/>
  <c r="M493" i="11" s="1"/>
  <c r="O492" i="11"/>
  <c r="N492" i="11"/>
  <c r="L492" i="11"/>
  <c r="M492" i="11" s="1"/>
  <c r="O491" i="11"/>
  <c r="N491" i="11"/>
  <c r="L491" i="11"/>
  <c r="M491" i="11" s="1"/>
  <c r="O490" i="11"/>
  <c r="N490" i="11"/>
  <c r="L490" i="11"/>
  <c r="M490" i="11" s="1"/>
  <c r="O489" i="11"/>
  <c r="N489" i="11"/>
  <c r="L489" i="11"/>
  <c r="M489" i="11" s="1"/>
  <c r="O488" i="11"/>
  <c r="N488" i="11"/>
  <c r="L488" i="11"/>
  <c r="M488" i="11" s="1"/>
  <c r="O487" i="11"/>
  <c r="N487" i="11"/>
  <c r="L487" i="11"/>
  <c r="M487" i="11" s="1"/>
  <c r="O486" i="11"/>
  <c r="N486" i="11"/>
  <c r="L486" i="11"/>
  <c r="M486" i="11" s="1"/>
  <c r="O485" i="11"/>
  <c r="N485" i="11"/>
  <c r="L485" i="11"/>
  <c r="M485" i="11" s="1"/>
  <c r="O484" i="11"/>
  <c r="N484" i="11"/>
  <c r="L484" i="11"/>
  <c r="M484" i="11" s="1"/>
  <c r="O483" i="11"/>
  <c r="N483" i="11"/>
  <c r="L483" i="11"/>
  <c r="M483" i="11" s="1"/>
  <c r="O482" i="11"/>
  <c r="N482" i="11"/>
  <c r="L482" i="11"/>
  <c r="M482" i="11" s="1"/>
  <c r="O481" i="11"/>
  <c r="N481" i="11"/>
  <c r="L481" i="11"/>
  <c r="M481" i="11" s="1"/>
  <c r="O480" i="11"/>
  <c r="N480" i="11"/>
  <c r="L480" i="11"/>
  <c r="M480" i="11" s="1"/>
  <c r="O479" i="11"/>
  <c r="N479" i="11"/>
  <c r="L479" i="11"/>
  <c r="M479" i="11" s="1"/>
  <c r="O478" i="11"/>
  <c r="N478" i="11"/>
  <c r="L478" i="11"/>
  <c r="M478" i="11" s="1"/>
  <c r="O477" i="11"/>
  <c r="N477" i="11"/>
  <c r="L477" i="11"/>
  <c r="M477" i="11" s="1"/>
  <c r="O476" i="11"/>
  <c r="N476" i="11"/>
  <c r="L476" i="11"/>
  <c r="M476" i="11" s="1"/>
  <c r="O475" i="11"/>
  <c r="N475" i="11"/>
  <c r="L475" i="11"/>
  <c r="M475" i="11" s="1"/>
  <c r="O474" i="11"/>
  <c r="N474" i="11"/>
  <c r="L474" i="11"/>
  <c r="M474" i="11" s="1"/>
  <c r="O473" i="11"/>
  <c r="N473" i="11"/>
  <c r="L473" i="11"/>
  <c r="M473" i="11" s="1"/>
  <c r="O472" i="11"/>
  <c r="N472" i="11"/>
  <c r="L472" i="11"/>
  <c r="M472" i="11" s="1"/>
  <c r="O471" i="11"/>
  <c r="N471" i="11"/>
  <c r="L471" i="11"/>
  <c r="M471" i="11" s="1"/>
  <c r="O469" i="11"/>
  <c r="N469" i="11"/>
  <c r="L469" i="11"/>
  <c r="M469" i="11" s="1"/>
  <c r="O468" i="11"/>
  <c r="N468" i="11"/>
  <c r="L468" i="11"/>
  <c r="M468" i="11" s="1"/>
  <c r="O467" i="11"/>
  <c r="N467" i="11"/>
  <c r="L467" i="11"/>
  <c r="M467" i="11" s="1"/>
  <c r="O466" i="11"/>
  <c r="N466" i="11"/>
  <c r="L466" i="11"/>
  <c r="M466" i="11" s="1"/>
  <c r="O465" i="11"/>
  <c r="N465" i="11"/>
  <c r="L465" i="11"/>
  <c r="M465" i="11" s="1"/>
  <c r="O464" i="11"/>
  <c r="N464" i="11"/>
  <c r="L464" i="11"/>
  <c r="M464" i="11" s="1"/>
  <c r="O463" i="11"/>
  <c r="N463" i="11"/>
  <c r="L463" i="11"/>
  <c r="M463" i="11" s="1"/>
  <c r="O462" i="11"/>
  <c r="N462" i="11"/>
  <c r="L462" i="11"/>
  <c r="M462" i="11" s="1"/>
  <c r="O460" i="11"/>
  <c r="N460" i="11"/>
  <c r="L460" i="11"/>
  <c r="M460" i="11" s="1"/>
  <c r="O459" i="11"/>
  <c r="N459" i="11"/>
  <c r="L459" i="11"/>
  <c r="M459" i="11" s="1"/>
  <c r="O458" i="11"/>
  <c r="N458" i="11"/>
  <c r="L458" i="11"/>
  <c r="M458" i="11" s="1"/>
  <c r="O457" i="11"/>
  <c r="N457" i="11"/>
  <c r="L457" i="11"/>
  <c r="M457" i="11" s="1"/>
  <c r="O456" i="11"/>
  <c r="N456" i="11"/>
  <c r="L456" i="11"/>
  <c r="M456" i="11" s="1"/>
  <c r="O454" i="11"/>
  <c r="N454" i="11"/>
  <c r="L454" i="11"/>
  <c r="M454" i="11" s="1"/>
  <c r="O453" i="11"/>
  <c r="N453" i="11"/>
  <c r="L453" i="11"/>
  <c r="M453" i="11" s="1"/>
  <c r="O452" i="11"/>
  <c r="N452" i="11"/>
  <c r="L452" i="11"/>
  <c r="M452" i="11" s="1"/>
  <c r="O451" i="11"/>
  <c r="N451" i="11"/>
  <c r="L451" i="11"/>
  <c r="M451" i="11" s="1"/>
  <c r="O450" i="11"/>
  <c r="N450" i="11"/>
  <c r="L450" i="11"/>
  <c r="M450" i="11" s="1"/>
  <c r="O448" i="11"/>
  <c r="N448" i="11"/>
  <c r="L448" i="11"/>
  <c r="M448" i="11" s="1"/>
  <c r="O447" i="11"/>
  <c r="N447" i="11"/>
  <c r="L447" i="11"/>
  <c r="M447" i="11" s="1"/>
  <c r="O446" i="11"/>
  <c r="N446" i="11"/>
  <c r="L446" i="11"/>
  <c r="M446" i="11" s="1"/>
  <c r="O445" i="11"/>
  <c r="N445" i="11"/>
  <c r="L445" i="11"/>
  <c r="M445" i="11" s="1"/>
  <c r="O444" i="11"/>
  <c r="N444" i="11"/>
  <c r="L444" i="11"/>
  <c r="M444" i="11" s="1"/>
  <c r="O443" i="11"/>
  <c r="N443" i="11"/>
  <c r="L443" i="11"/>
  <c r="M443" i="11" s="1"/>
  <c r="O442" i="11"/>
  <c r="N442" i="11"/>
  <c r="L442" i="11"/>
  <c r="M442" i="11" s="1"/>
  <c r="O441" i="11"/>
  <c r="N441" i="11"/>
  <c r="L441" i="11"/>
  <c r="M441" i="11" s="1"/>
  <c r="O440" i="11"/>
  <c r="N440" i="11"/>
  <c r="L440" i="11"/>
  <c r="M440" i="11" s="1"/>
  <c r="O439" i="11"/>
  <c r="N439" i="11"/>
  <c r="L439" i="11"/>
  <c r="M439" i="11" s="1"/>
  <c r="O438" i="11"/>
  <c r="N438" i="11"/>
  <c r="L438" i="11"/>
  <c r="M438" i="11" s="1"/>
  <c r="O437" i="11"/>
  <c r="N437" i="11"/>
  <c r="L437" i="11"/>
  <c r="M437" i="11" s="1"/>
  <c r="O436" i="11"/>
  <c r="N436" i="11"/>
  <c r="L436" i="11"/>
  <c r="M436" i="11" s="1"/>
  <c r="O435" i="11"/>
  <c r="N435" i="11"/>
  <c r="L435" i="11"/>
  <c r="M435" i="11" s="1"/>
  <c r="O434" i="11"/>
  <c r="N434" i="11"/>
  <c r="L434" i="11"/>
  <c r="M434" i="11" s="1"/>
  <c r="O433" i="11"/>
  <c r="N433" i="11"/>
  <c r="L433" i="11"/>
  <c r="M433" i="11" s="1"/>
  <c r="O432" i="11"/>
  <c r="N432" i="11"/>
  <c r="L432" i="11"/>
  <c r="M432" i="11" s="1"/>
  <c r="O431" i="11"/>
  <c r="N431" i="11"/>
  <c r="L431" i="11"/>
  <c r="M431" i="11" s="1"/>
  <c r="O430" i="11"/>
  <c r="N430" i="11"/>
  <c r="L430" i="11"/>
  <c r="M430" i="11" s="1"/>
  <c r="O428" i="11"/>
  <c r="N428" i="11"/>
  <c r="L428" i="11"/>
  <c r="M428" i="11" s="1"/>
  <c r="O427" i="11"/>
  <c r="N427" i="11"/>
  <c r="L427" i="11"/>
  <c r="M427" i="11" s="1"/>
  <c r="O426" i="11"/>
  <c r="N426" i="11"/>
  <c r="L426" i="11"/>
  <c r="M426" i="11" s="1"/>
  <c r="O425" i="11"/>
  <c r="N425" i="11"/>
  <c r="L425" i="11"/>
  <c r="M425" i="11" s="1"/>
  <c r="O423" i="11"/>
  <c r="N423" i="11"/>
  <c r="L423" i="11"/>
  <c r="M423" i="11" s="1"/>
  <c r="O422" i="11"/>
  <c r="N422" i="11"/>
  <c r="L422" i="11"/>
  <c r="M422" i="11" s="1"/>
  <c r="O421" i="11"/>
  <c r="N421" i="11"/>
  <c r="L421" i="11"/>
  <c r="M421" i="11" s="1"/>
  <c r="O420" i="11"/>
  <c r="N420" i="11"/>
  <c r="L420" i="11"/>
  <c r="M420" i="11" s="1"/>
  <c r="O419" i="11"/>
  <c r="N419" i="11"/>
  <c r="L419" i="11"/>
  <c r="M419" i="11" s="1"/>
  <c r="O418" i="11"/>
  <c r="N418" i="11"/>
  <c r="L418" i="11"/>
  <c r="M418" i="11" s="1"/>
  <c r="O417" i="11"/>
  <c r="N417" i="11"/>
  <c r="L417" i="11"/>
  <c r="M417" i="11" s="1"/>
  <c r="O416" i="11"/>
  <c r="N416" i="11"/>
  <c r="L416" i="11"/>
  <c r="M416" i="11" s="1"/>
  <c r="O415" i="11"/>
  <c r="N415" i="11"/>
  <c r="L415" i="11"/>
  <c r="M415" i="11" s="1"/>
  <c r="O414" i="11"/>
  <c r="N414" i="11"/>
  <c r="L414" i="11"/>
  <c r="M414" i="11" s="1"/>
  <c r="O413" i="11"/>
  <c r="N413" i="11"/>
  <c r="L413" i="11"/>
  <c r="M413" i="11" s="1"/>
  <c r="O412" i="11"/>
  <c r="N412" i="11"/>
  <c r="L412" i="11"/>
  <c r="M412" i="11" s="1"/>
  <c r="O410" i="11"/>
  <c r="N410" i="11"/>
  <c r="L410" i="11"/>
  <c r="M410" i="11" s="1"/>
  <c r="O409" i="11"/>
  <c r="N409" i="11"/>
  <c r="L409" i="11"/>
  <c r="M409" i="11" s="1"/>
  <c r="O408" i="11"/>
  <c r="N408" i="11"/>
  <c r="L408" i="11"/>
  <c r="M408" i="11" s="1"/>
  <c r="O407" i="11"/>
  <c r="N407" i="11"/>
  <c r="L407" i="11"/>
  <c r="M407" i="11" s="1"/>
  <c r="O406" i="11"/>
  <c r="N406" i="11"/>
  <c r="L406" i="11"/>
  <c r="M406" i="11" s="1"/>
  <c r="O404" i="11"/>
  <c r="N404" i="11"/>
  <c r="L404" i="11"/>
  <c r="M404" i="11" s="1"/>
  <c r="O403" i="11"/>
  <c r="N403" i="11"/>
  <c r="L403" i="11"/>
  <c r="M403" i="11" s="1"/>
  <c r="O402" i="11"/>
  <c r="N402" i="11"/>
  <c r="L402" i="11"/>
  <c r="M402" i="11" s="1"/>
  <c r="O401" i="11"/>
  <c r="N401" i="11"/>
  <c r="L401" i="11"/>
  <c r="M401" i="11" s="1"/>
  <c r="O400" i="11"/>
  <c r="N400" i="11"/>
  <c r="L400" i="11"/>
  <c r="M400" i="11" s="1"/>
  <c r="O399" i="11"/>
  <c r="N399" i="11"/>
  <c r="L399" i="11"/>
  <c r="M399" i="11" s="1"/>
  <c r="O398" i="11"/>
  <c r="N398" i="11"/>
  <c r="L398" i="11"/>
  <c r="M398" i="11" s="1"/>
  <c r="O397" i="11"/>
  <c r="N397" i="11"/>
  <c r="L397" i="11"/>
  <c r="M397" i="11" s="1"/>
  <c r="O396" i="11"/>
  <c r="N396" i="11"/>
  <c r="L396" i="11"/>
  <c r="M396" i="11" s="1"/>
  <c r="O395" i="11"/>
  <c r="N395" i="11"/>
  <c r="L395" i="11"/>
  <c r="M395" i="11" s="1"/>
  <c r="O394" i="11"/>
  <c r="N394" i="11"/>
  <c r="L394" i="11"/>
  <c r="M394" i="11" s="1"/>
  <c r="O393" i="11"/>
  <c r="N393" i="11"/>
  <c r="L393" i="11"/>
  <c r="M393" i="11" s="1"/>
  <c r="O392" i="11"/>
  <c r="N392" i="11"/>
  <c r="L392" i="11"/>
  <c r="M392" i="11" s="1"/>
  <c r="O390" i="11"/>
  <c r="N390" i="11"/>
  <c r="L390" i="11"/>
  <c r="M390" i="11" s="1"/>
  <c r="O389" i="11"/>
  <c r="N389" i="11"/>
  <c r="L389" i="11"/>
  <c r="M389" i="11" s="1"/>
  <c r="O388" i="11"/>
  <c r="N388" i="11"/>
  <c r="L388" i="11"/>
  <c r="M388" i="11" s="1"/>
  <c r="O387" i="11"/>
  <c r="N387" i="11"/>
  <c r="L387" i="11"/>
  <c r="M387" i="11" s="1"/>
  <c r="O386" i="11"/>
  <c r="N386" i="11"/>
  <c r="L386" i="11"/>
  <c r="M386" i="11" s="1"/>
  <c r="O385" i="11"/>
  <c r="N385" i="11"/>
  <c r="L385" i="11"/>
  <c r="M385" i="11" s="1"/>
  <c r="O384" i="11"/>
  <c r="N384" i="11"/>
  <c r="L384" i="11"/>
  <c r="M384" i="11" s="1"/>
  <c r="O383" i="11"/>
  <c r="N383" i="11"/>
  <c r="L383" i="11"/>
  <c r="M383" i="11" s="1"/>
  <c r="O382" i="11"/>
  <c r="N382" i="11"/>
  <c r="L382" i="11"/>
  <c r="M382" i="11" s="1"/>
  <c r="O381" i="11"/>
  <c r="N381" i="11"/>
  <c r="L381" i="11"/>
  <c r="M381" i="11" s="1"/>
  <c r="O380" i="11"/>
  <c r="N380" i="11"/>
  <c r="L380" i="11"/>
  <c r="M380" i="11" s="1"/>
  <c r="O379" i="11"/>
  <c r="N379" i="11"/>
  <c r="L379" i="11"/>
  <c r="M379" i="11" s="1"/>
  <c r="O378" i="11"/>
  <c r="N378" i="11"/>
  <c r="L378" i="11"/>
  <c r="M378" i="11" s="1"/>
  <c r="O377" i="11"/>
  <c r="N377" i="11"/>
  <c r="L377" i="11"/>
  <c r="M377" i="11" s="1"/>
  <c r="O376" i="11"/>
  <c r="N376" i="11"/>
  <c r="L376" i="11"/>
  <c r="M376" i="11" s="1"/>
  <c r="O375" i="11"/>
  <c r="N375" i="11"/>
  <c r="L375" i="11"/>
  <c r="M375" i="11" s="1"/>
  <c r="O374" i="11"/>
  <c r="N374" i="11"/>
  <c r="L374" i="11"/>
  <c r="M374" i="11" s="1"/>
  <c r="O373" i="11"/>
  <c r="N373" i="11"/>
  <c r="L373" i="11"/>
  <c r="M373" i="11" s="1"/>
  <c r="O372" i="11"/>
  <c r="N372" i="11"/>
  <c r="L372" i="11"/>
  <c r="M372" i="11" s="1"/>
  <c r="O371" i="11"/>
  <c r="N371" i="11"/>
  <c r="L371" i="11"/>
  <c r="M371" i="11" s="1"/>
  <c r="O370" i="11"/>
  <c r="N370" i="11"/>
  <c r="L370" i="11"/>
  <c r="M370" i="11" s="1"/>
  <c r="O369" i="11"/>
  <c r="N369" i="11"/>
  <c r="L369" i="11"/>
  <c r="M369" i="11" s="1"/>
  <c r="O367" i="11"/>
  <c r="N367" i="11"/>
  <c r="L367" i="11"/>
  <c r="M367" i="11" s="1"/>
  <c r="O366" i="11"/>
  <c r="N366" i="11"/>
  <c r="L366" i="11"/>
  <c r="M366" i="11" s="1"/>
  <c r="O365" i="11"/>
  <c r="N365" i="11"/>
  <c r="L365" i="11"/>
  <c r="M365" i="11" s="1"/>
  <c r="O364" i="11"/>
  <c r="N364" i="11"/>
  <c r="L364" i="11"/>
  <c r="M364" i="11" s="1"/>
  <c r="O363" i="11"/>
  <c r="N363" i="11"/>
  <c r="L363" i="11"/>
  <c r="M363" i="11" s="1"/>
  <c r="O362" i="11"/>
  <c r="N362" i="11"/>
  <c r="L362" i="11"/>
  <c r="M362" i="11" s="1"/>
  <c r="O361" i="11"/>
  <c r="N361" i="11"/>
  <c r="L361" i="11"/>
  <c r="M361" i="11" s="1"/>
  <c r="O360" i="11"/>
  <c r="N360" i="11"/>
  <c r="L360" i="11"/>
  <c r="M360" i="11" s="1"/>
  <c r="O359" i="11"/>
  <c r="N359" i="11"/>
  <c r="L359" i="11"/>
  <c r="M359" i="11" s="1"/>
  <c r="O358" i="11"/>
  <c r="N358" i="11"/>
  <c r="L358" i="11"/>
  <c r="M358" i="11" s="1"/>
  <c r="O357" i="11"/>
  <c r="N357" i="11"/>
  <c r="L357" i="11"/>
  <c r="M357" i="11" s="1"/>
  <c r="O356" i="11"/>
  <c r="N356" i="11"/>
  <c r="L356" i="11"/>
  <c r="M356" i="11" s="1"/>
  <c r="O355" i="11"/>
  <c r="N355" i="11"/>
  <c r="L355" i="11"/>
  <c r="M355" i="11" s="1"/>
  <c r="O354" i="11"/>
  <c r="N354" i="11"/>
  <c r="L354" i="11"/>
  <c r="M354" i="11" s="1"/>
  <c r="O353" i="11"/>
  <c r="N353" i="11"/>
  <c r="L353" i="11"/>
  <c r="M353" i="11" s="1"/>
  <c r="O352" i="11"/>
  <c r="N352" i="11"/>
  <c r="L352" i="11"/>
  <c r="M352" i="11" s="1"/>
  <c r="O351" i="11"/>
  <c r="N351" i="11"/>
  <c r="L351" i="11"/>
  <c r="M351" i="11" s="1"/>
  <c r="O350" i="11"/>
  <c r="N350" i="11"/>
  <c r="L350" i="11"/>
  <c r="M350" i="11" s="1"/>
  <c r="O349" i="11"/>
  <c r="N349" i="11"/>
  <c r="L349" i="11"/>
  <c r="M349" i="11" s="1"/>
  <c r="O348" i="11"/>
  <c r="N348" i="11"/>
  <c r="L348" i="11"/>
  <c r="M348" i="11" s="1"/>
  <c r="O347" i="11"/>
  <c r="N347" i="11"/>
  <c r="L347" i="11"/>
  <c r="M347" i="11" s="1"/>
  <c r="O346" i="11"/>
  <c r="N346" i="11"/>
  <c r="L346" i="11"/>
  <c r="M346" i="11" s="1"/>
  <c r="O345" i="11"/>
  <c r="N345" i="11"/>
  <c r="L345" i="11"/>
  <c r="M345" i="11" s="1"/>
  <c r="O343" i="11"/>
  <c r="N343" i="11"/>
  <c r="L343" i="11"/>
  <c r="M343" i="11" s="1"/>
  <c r="O342" i="11"/>
  <c r="N342" i="11"/>
  <c r="L342" i="11"/>
  <c r="M342" i="11" s="1"/>
  <c r="O341" i="11"/>
  <c r="N341" i="11"/>
  <c r="L341" i="11"/>
  <c r="M341" i="11" s="1"/>
  <c r="O340" i="11"/>
  <c r="N340" i="11"/>
  <c r="L340" i="11"/>
  <c r="M340" i="11" s="1"/>
  <c r="O339" i="11"/>
  <c r="N339" i="11"/>
  <c r="L339" i="11"/>
  <c r="M339" i="11" s="1"/>
  <c r="O338" i="11"/>
  <c r="N338" i="11"/>
  <c r="L338" i="11"/>
  <c r="M338" i="11" s="1"/>
  <c r="O337" i="11"/>
  <c r="N337" i="11"/>
  <c r="L337" i="11"/>
  <c r="M337" i="11" s="1"/>
  <c r="O336" i="11"/>
  <c r="N336" i="11"/>
  <c r="L336" i="11"/>
  <c r="M336" i="11" s="1"/>
  <c r="O335" i="11"/>
  <c r="N335" i="11"/>
  <c r="L335" i="11"/>
  <c r="M335" i="11" s="1"/>
  <c r="O334" i="11"/>
  <c r="N334" i="11"/>
  <c r="L334" i="11"/>
  <c r="M334" i="11" s="1"/>
  <c r="O333" i="11"/>
  <c r="N333" i="11"/>
  <c r="L333" i="11"/>
  <c r="M333" i="11" s="1"/>
  <c r="O332" i="11"/>
  <c r="N332" i="11"/>
  <c r="L332" i="11"/>
  <c r="M332" i="11" s="1"/>
  <c r="O331" i="11"/>
  <c r="N331" i="11"/>
  <c r="L331" i="11"/>
  <c r="M331" i="11" s="1"/>
  <c r="O330" i="11"/>
  <c r="N330" i="11"/>
  <c r="L330" i="11"/>
  <c r="M330" i="11" s="1"/>
  <c r="O329" i="11"/>
  <c r="N329" i="11"/>
  <c r="L329" i="11"/>
  <c r="M329" i="11" s="1"/>
  <c r="O328" i="11"/>
  <c r="N328" i="11"/>
  <c r="L328" i="11"/>
  <c r="M328" i="11" s="1"/>
  <c r="O327" i="11"/>
  <c r="N327" i="11"/>
  <c r="L327" i="11"/>
  <c r="M327" i="11" s="1"/>
  <c r="O326" i="11"/>
  <c r="N326" i="11"/>
  <c r="L326" i="11"/>
  <c r="M326" i="11" s="1"/>
  <c r="O325" i="11"/>
  <c r="N325" i="11"/>
  <c r="L325" i="11"/>
  <c r="M325" i="11" s="1"/>
  <c r="O324" i="11"/>
  <c r="N324" i="11"/>
  <c r="L324" i="11"/>
  <c r="M324" i="11" s="1"/>
  <c r="O323" i="11"/>
  <c r="N323" i="11"/>
  <c r="L323" i="11"/>
  <c r="M323" i="11" s="1"/>
  <c r="O322" i="11"/>
  <c r="N322" i="11"/>
  <c r="L322" i="11"/>
  <c r="M322" i="11" s="1"/>
  <c r="O321" i="11"/>
  <c r="N321" i="11"/>
  <c r="L321" i="11"/>
  <c r="M321" i="11" s="1"/>
  <c r="O320" i="11"/>
  <c r="N320" i="11"/>
  <c r="L320" i="11"/>
  <c r="M320" i="11" s="1"/>
  <c r="O319" i="11"/>
  <c r="N319" i="11"/>
  <c r="L319" i="11"/>
  <c r="M319" i="11" s="1"/>
  <c r="O317" i="11"/>
  <c r="N317" i="11"/>
  <c r="L317" i="11"/>
  <c r="M317" i="11" s="1"/>
  <c r="O316" i="11"/>
  <c r="N316" i="11"/>
  <c r="L316" i="11"/>
  <c r="M316" i="11" s="1"/>
  <c r="O315" i="11"/>
  <c r="N315" i="11"/>
  <c r="L315" i="11"/>
  <c r="M315" i="11" s="1"/>
  <c r="O314" i="11"/>
  <c r="N314" i="11"/>
  <c r="L314" i="11"/>
  <c r="M314" i="11" s="1"/>
  <c r="O313" i="11"/>
  <c r="N313" i="11"/>
  <c r="L313" i="11"/>
  <c r="M313" i="11" s="1"/>
  <c r="O312" i="11"/>
  <c r="N312" i="11"/>
  <c r="L312" i="11"/>
  <c r="M312" i="11" s="1"/>
  <c r="O311" i="11"/>
  <c r="N311" i="11"/>
  <c r="L311" i="11"/>
  <c r="M311" i="11" s="1"/>
  <c r="O310" i="11"/>
  <c r="N310" i="11"/>
  <c r="L310" i="11"/>
  <c r="M310" i="11" s="1"/>
  <c r="O309" i="11"/>
  <c r="N309" i="11"/>
  <c r="L309" i="11"/>
  <c r="M309" i="11" s="1"/>
  <c r="O308" i="11"/>
  <c r="N308" i="11"/>
  <c r="L308" i="11"/>
  <c r="M308" i="11" s="1"/>
  <c r="O306" i="11"/>
  <c r="N306" i="11"/>
  <c r="L306" i="11"/>
  <c r="M306" i="11" s="1"/>
  <c r="O305" i="11"/>
  <c r="N305" i="11"/>
  <c r="L305" i="11"/>
  <c r="M305" i="11" s="1"/>
  <c r="O304" i="11"/>
  <c r="N304" i="11"/>
  <c r="L304" i="11"/>
  <c r="M304" i="11" s="1"/>
  <c r="O302" i="11"/>
  <c r="N302" i="11"/>
  <c r="L302" i="11"/>
  <c r="M302" i="11" s="1"/>
  <c r="O301" i="11"/>
  <c r="N301" i="11"/>
  <c r="L301" i="11"/>
  <c r="M301" i="11" s="1"/>
  <c r="O300" i="11"/>
  <c r="N300" i="11"/>
  <c r="L300" i="11"/>
  <c r="M300" i="11" s="1"/>
  <c r="O299" i="11"/>
  <c r="N299" i="11"/>
  <c r="L299" i="11"/>
  <c r="M299" i="11" s="1"/>
  <c r="O298" i="11"/>
  <c r="N298" i="11"/>
  <c r="L298" i="11"/>
  <c r="M298" i="11" s="1"/>
  <c r="O297" i="11"/>
  <c r="N297" i="11"/>
  <c r="L297" i="11"/>
  <c r="M297" i="11" s="1"/>
  <c r="O296" i="11"/>
  <c r="N296" i="11"/>
  <c r="L296" i="11"/>
  <c r="M296" i="11" s="1"/>
  <c r="O295" i="11"/>
  <c r="N295" i="11"/>
  <c r="L295" i="11"/>
  <c r="M295" i="11" s="1"/>
  <c r="O294" i="11"/>
  <c r="N294" i="11"/>
  <c r="L294" i="11"/>
  <c r="M294" i="11" s="1"/>
  <c r="O293" i="11"/>
  <c r="N293" i="11"/>
  <c r="L293" i="11"/>
  <c r="M293" i="11" s="1"/>
  <c r="O292" i="11"/>
  <c r="N292" i="11"/>
  <c r="L292" i="11"/>
  <c r="M292" i="11" s="1"/>
  <c r="O291" i="11"/>
  <c r="N291" i="11"/>
  <c r="L291" i="11"/>
  <c r="M291" i="11" s="1"/>
  <c r="O290" i="11"/>
  <c r="N290" i="11"/>
  <c r="L290" i="11"/>
  <c r="M290" i="11" s="1"/>
  <c r="O289" i="11"/>
  <c r="N289" i="11"/>
  <c r="L289" i="11"/>
  <c r="M289" i="11" s="1"/>
  <c r="O288" i="11"/>
  <c r="N288" i="11"/>
  <c r="L288" i="11"/>
  <c r="M288" i="11" s="1"/>
  <c r="O286" i="11"/>
  <c r="N286" i="11"/>
  <c r="L286" i="11"/>
  <c r="M286" i="11" s="1"/>
  <c r="O285" i="11"/>
  <c r="N285" i="11"/>
  <c r="L285" i="11"/>
  <c r="M285" i="11" s="1"/>
  <c r="O284" i="11"/>
  <c r="N284" i="11"/>
  <c r="L284" i="11"/>
  <c r="M284" i="11" s="1"/>
  <c r="O283" i="11"/>
  <c r="N283" i="11"/>
  <c r="L283" i="11"/>
  <c r="M283" i="11" s="1"/>
  <c r="O282" i="11"/>
  <c r="N282" i="11"/>
  <c r="L282" i="11"/>
  <c r="M282" i="11" s="1"/>
  <c r="O281" i="11"/>
  <c r="N281" i="11"/>
  <c r="L281" i="11"/>
  <c r="M281" i="11" s="1"/>
  <c r="O280" i="11"/>
  <c r="N280" i="11"/>
  <c r="L280" i="11"/>
  <c r="M280" i="11" s="1"/>
  <c r="O279" i="11"/>
  <c r="N279" i="11"/>
  <c r="L279" i="11"/>
  <c r="M279" i="11" s="1"/>
  <c r="O278" i="11"/>
  <c r="N278" i="11"/>
  <c r="L278" i="11"/>
  <c r="M278" i="11" s="1"/>
  <c r="O277" i="11"/>
  <c r="N277" i="11"/>
  <c r="L277" i="11"/>
  <c r="M277" i="11" s="1"/>
  <c r="O276" i="11"/>
  <c r="N276" i="11"/>
  <c r="L276" i="11"/>
  <c r="M276" i="11" s="1"/>
  <c r="O274" i="11"/>
  <c r="N274" i="11"/>
  <c r="L274" i="11"/>
  <c r="M274" i="11" s="1"/>
  <c r="O273" i="11"/>
  <c r="N273" i="11"/>
  <c r="L273" i="11"/>
  <c r="M273" i="11" s="1"/>
  <c r="O272" i="11"/>
  <c r="N272" i="11"/>
  <c r="L272" i="11"/>
  <c r="M272" i="11" s="1"/>
  <c r="O271" i="11"/>
  <c r="N271" i="11"/>
  <c r="L271" i="11"/>
  <c r="M271" i="11" s="1"/>
  <c r="O270" i="11"/>
  <c r="N270" i="11"/>
  <c r="L270" i="11"/>
  <c r="M270" i="11" s="1"/>
  <c r="O269" i="11"/>
  <c r="N269" i="11"/>
  <c r="L269" i="11"/>
  <c r="M269" i="11" s="1"/>
  <c r="O268" i="11"/>
  <c r="N268" i="11"/>
  <c r="L268" i="11"/>
  <c r="M268" i="11" s="1"/>
  <c r="O267" i="11"/>
  <c r="N267" i="11"/>
  <c r="L267" i="11"/>
  <c r="M267" i="11" s="1"/>
  <c r="O266" i="11"/>
  <c r="N266" i="11"/>
  <c r="L266" i="11"/>
  <c r="M266" i="11" s="1"/>
  <c r="O265" i="11"/>
  <c r="N265" i="11"/>
  <c r="L265" i="11"/>
  <c r="M265" i="11" s="1"/>
  <c r="O264" i="11"/>
  <c r="N264" i="11"/>
  <c r="L264" i="11"/>
  <c r="M264" i="11" s="1"/>
  <c r="O263" i="11"/>
  <c r="N263" i="11"/>
  <c r="L263" i="11"/>
  <c r="M263" i="11" s="1"/>
  <c r="O262" i="11"/>
  <c r="N262" i="11"/>
  <c r="L262" i="11"/>
  <c r="M262" i="11" s="1"/>
  <c r="O261" i="11"/>
  <c r="N261" i="11"/>
  <c r="L261" i="11"/>
  <c r="M261" i="11" s="1"/>
  <c r="O260" i="11"/>
  <c r="N260" i="11"/>
  <c r="L260" i="11"/>
  <c r="M260" i="11" s="1"/>
  <c r="O259" i="11"/>
  <c r="N259" i="11"/>
  <c r="L259" i="11"/>
  <c r="M259" i="11" s="1"/>
  <c r="O258" i="11"/>
  <c r="N258" i="11"/>
  <c r="L258" i="11"/>
  <c r="M258" i="11" s="1"/>
  <c r="O257" i="11"/>
  <c r="N257" i="11"/>
  <c r="L257" i="11"/>
  <c r="M257" i="11" s="1"/>
  <c r="O256" i="11"/>
  <c r="N256" i="11"/>
  <c r="L256" i="11"/>
  <c r="M256" i="11" s="1"/>
  <c r="O255" i="11"/>
  <c r="N255" i="11"/>
  <c r="L255" i="11"/>
  <c r="M255" i="11" s="1"/>
  <c r="O254" i="11"/>
  <c r="N254" i="11"/>
  <c r="L254" i="11"/>
  <c r="M254" i="11" s="1"/>
  <c r="O253" i="11"/>
  <c r="N253" i="11"/>
  <c r="L253" i="11"/>
  <c r="M253" i="11" s="1"/>
  <c r="O252" i="11"/>
  <c r="N252" i="11"/>
  <c r="L252" i="11"/>
  <c r="M252" i="11" s="1"/>
  <c r="O251" i="11"/>
  <c r="N251" i="11"/>
  <c r="L251" i="11"/>
  <c r="M251" i="11" s="1"/>
  <c r="O250" i="11"/>
  <c r="N250" i="11"/>
  <c r="L250" i="11"/>
  <c r="M250" i="11" s="1"/>
  <c r="O249" i="11"/>
  <c r="N249" i="11"/>
  <c r="L249" i="11"/>
  <c r="M249" i="11" s="1"/>
  <c r="O248" i="11"/>
  <c r="N248" i="11"/>
  <c r="L248" i="11"/>
  <c r="M248" i="11" s="1"/>
  <c r="O247" i="11"/>
  <c r="N247" i="11"/>
  <c r="L247" i="11"/>
  <c r="M247" i="11" s="1"/>
  <c r="O246" i="11"/>
  <c r="N246" i="11"/>
  <c r="L246" i="11"/>
  <c r="M246" i="11" s="1"/>
  <c r="O245" i="11"/>
  <c r="N245" i="11"/>
  <c r="L245" i="11"/>
  <c r="M245" i="11" s="1"/>
  <c r="O244" i="11"/>
  <c r="N244" i="11"/>
  <c r="L244" i="11"/>
  <c r="M244" i="11" s="1"/>
  <c r="O243" i="11"/>
  <c r="N243" i="11"/>
  <c r="L243" i="11"/>
  <c r="M243" i="11" s="1"/>
  <c r="O242" i="11"/>
  <c r="N242" i="11"/>
  <c r="L242" i="11"/>
  <c r="M242" i="11" s="1"/>
  <c r="O241" i="11"/>
  <c r="N241" i="11"/>
  <c r="L241" i="11"/>
  <c r="M241" i="11" s="1"/>
  <c r="O240" i="11"/>
  <c r="N240" i="11"/>
  <c r="L240" i="11"/>
  <c r="M240" i="11" s="1"/>
  <c r="O239" i="11"/>
  <c r="N239" i="11"/>
  <c r="L239" i="11"/>
  <c r="M239" i="11" s="1"/>
  <c r="O238" i="11"/>
  <c r="N238" i="11"/>
  <c r="L238" i="11"/>
  <c r="M238" i="11" s="1"/>
  <c r="O237" i="11"/>
  <c r="N237" i="11"/>
  <c r="L237" i="11"/>
  <c r="M237" i="11" s="1"/>
  <c r="O236" i="11"/>
  <c r="N236" i="11"/>
  <c r="L236" i="11"/>
  <c r="M236" i="11" s="1"/>
  <c r="O235" i="11"/>
  <c r="N235" i="11"/>
  <c r="L235" i="11"/>
  <c r="M235" i="11" s="1"/>
  <c r="O234" i="11"/>
  <c r="N234" i="11"/>
  <c r="L234" i="11"/>
  <c r="M234" i="11" s="1"/>
  <c r="O233" i="11"/>
  <c r="N233" i="11"/>
  <c r="L233" i="11"/>
  <c r="M233" i="11" s="1"/>
  <c r="O232" i="11"/>
  <c r="N232" i="11"/>
  <c r="L232" i="11"/>
  <c r="M232" i="11" s="1"/>
  <c r="O231" i="11"/>
  <c r="N231" i="11"/>
  <c r="L231" i="11"/>
  <c r="M231" i="11" s="1"/>
  <c r="O230" i="11"/>
  <c r="N230" i="11"/>
  <c r="L230" i="11"/>
  <c r="M230" i="11" s="1"/>
  <c r="O229" i="11"/>
  <c r="N229" i="11"/>
  <c r="L229" i="11"/>
  <c r="M229" i="11" s="1"/>
  <c r="O228" i="11"/>
  <c r="N228" i="11"/>
  <c r="L228" i="11"/>
  <c r="M228" i="11" s="1"/>
  <c r="O227" i="11"/>
  <c r="N227" i="11"/>
  <c r="L227" i="11"/>
  <c r="M227" i="11" s="1"/>
  <c r="O226" i="11"/>
  <c r="N226" i="11"/>
  <c r="L226" i="11"/>
  <c r="M226" i="11" s="1"/>
  <c r="O225" i="11"/>
  <c r="N225" i="11"/>
  <c r="L225" i="11"/>
  <c r="M225" i="11" s="1"/>
  <c r="O224" i="11"/>
  <c r="N224" i="11"/>
  <c r="L224" i="11"/>
  <c r="M224" i="11" s="1"/>
  <c r="O223" i="11"/>
  <c r="N223" i="11"/>
  <c r="L223" i="11"/>
  <c r="M223" i="11" s="1"/>
  <c r="O222" i="11"/>
  <c r="N222" i="11"/>
  <c r="L222" i="11"/>
  <c r="M222" i="11" s="1"/>
  <c r="O221" i="11"/>
  <c r="N221" i="11"/>
  <c r="L221" i="11"/>
  <c r="M221" i="11" s="1"/>
  <c r="O220" i="11"/>
  <c r="N220" i="11"/>
  <c r="L220" i="11"/>
  <c r="M220" i="11" s="1"/>
  <c r="O219" i="11"/>
  <c r="N219" i="11"/>
  <c r="L219" i="11"/>
  <c r="M219" i="11" s="1"/>
  <c r="O218" i="11"/>
  <c r="N218" i="11"/>
  <c r="L218" i="11"/>
  <c r="M218" i="11" s="1"/>
  <c r="O217" i="11"/>
  <c r="N217" i="11"/>
  <c r="L217" i="11"/>
  <c r="M217" i="11" s="1"/>
  <c r="O216" i="11"/>
  <c r="N216" i="11"/>
  <c r="L216" i="11"/>
  <c r="M216" i="11" s="1"/>
  <c r="O215" i="11"/>
  <c r="N215" i="11"/>
  <c r="L215" i="11"/>
  <c r="M215" i="11" s="1"/>
  <c r="O214" i="11"/>
  <c r="N214" i="11"/>
  <c r="L214" i="11"/>
  <c r="M214" i="11" s="1"/>
  <c r="O213" i="11"/>
  <c r="N213" i="11"/>
  <c r="L213" i="11"/>
  <c r="M213" i="11" s="1"/>
  <c r="O212" i="11"/>
  <c r="N212" i="11"/>
  <c r="L212" i="11"/>
  <c r="M212" i="11" s="1"/>
  <c r="O211" i="11"/>
  <c r="N211" i="11"/>
  <c r="L211" i="11"/>
  <c r="M211" i="11" s="1"/>
  <c r="O210" i="11"/>
  <c r="N210" i="11"/>
  <c r="L210" i="11"/>
  <c r="M210" i="11" s="1"/>
  <c r="O209" i="11"/>
  <c r="N209" i="11"/>
  <c r="L209" i="11"/>
  <c r="M209" i="11" s="1"/>
  <c r="O208" i="11"/>
  <c r="N208" i="11"/>
  <c r="L208" i="11"/>
  <c r="M208" i="11" s="1"/>
  <c r="O207" i="11"/>
  <c r="N207" i="11"/>
  <c r="L207" i="11"/>
  <c r="M207" i="11" s="1"/>
  <c r="O206" i="11"/>
  <c r="N206" i="11"/>
  <c r="L206" i="11"/>
  <c r="M206" i="11" s="1"/>
  <c r="O205" i="11"/>
  <c r="N205" i="11"/>
  <c r="L205" i="11"/>
  <c r="M205" i="11" s="1"/>
  <c r="O204" i="11"/>
  <c r="N204" i="11"/>
  <c r="L204" i="11"/>
  <c r="M204" i="11" s="1"/>
  <c r="O203" i="11"/>
  <c r="N203" i="11"/>
  <c r="L203" i="11"/>
  <c r="M203" i="11" s="1"/>
  <c r="O202" i="11"/>
  <c r="N202" i="11"/>
  <c r="L202" i="11"/>
  <c r="M202" i="11" s="1"/>
  <c r="O201" i="11"/>
  <c r="N201" i="11"/>
  <c r="L201" i="11"/>
  <c r="M201" i="11" s="1"/>
  <c r="O200" i="11"/>
  <c r="N200" i="11"/>
  <c r="L200" i="11"/>
  <c r="M200" i="11" s="1"/>
  <c r="O199" i="11"/>
  <c r="N199" i="11"/>
  <c r="L199" i="11"/>
  <c r="M199" i="11" s="1"/>
  <c r="O198" i="11"/>
  <c r="N198" i="11"/>
  <c r="L198" i="11"/>
  <c r="M198" i="11" s="1"/>
  <c r="O197" i="11"/>
  <c r="N197" i="11"/>
  <c r="L197" i="11"/>
  <c r="M197" i="11" s="1"/>
  <c r="O196" i="11"/>
  <c r="N196" i="11"/>
  <c r="L196" i="11"/>
  <c r="M196" i="11" s="1"/>
  <c r="O195" i="11"/>
  <c r="N195" i="11"/>
  <c r="L195" i="11"/>
  <c r="M195" i="11" s="1"/>
  <c r="O194" i="11"/>
  <c r="N194" i="11"/>
  <c r="L194" i="11"/>
  <c r="M194" i="11" s="1"/>
  <c r="O193" i="11"/>
  <c r="N193" i="11"/>
  <c r="L193" i="11"/>
  <c r="M193" i="11" s="1"/>
  <c r="O192" i="11"/>
  <c r="N192" i="11"/>
  <c r="L192" i="11"/>
  <c r="M192" i="11" s="1"/>
  <c r="O191" i="11"/>
  <c r="N191" i="11"/>
  <c r="L191" i="11"/>
  <c r="M191" i="11" s="1"/>
  <c r="O190" i="11"/>
  <c r="N190" i="11"/>
  <c r="L190" i="11"/>
  <c r="M190" i="11" s="1"/>
  <c r="O189" i="11"/>
  <c r="N189" i="11"/>
  <c r="L189" i="11"/>
  <c r="M189" i="11" s="1"/>
  <c r="O188" i="11"/>
  <c r="N188" i="11"/>
  <c r="L188" i="11"/>
  <c r="M188" i="11" s="1"/>
  <c r="O187" i="11"/>
  <c r="N187" i="11"/>
  <c r="L187" i="11"/>
  <c r="M187" i="11" s="1"/>
  <c r="O186" i="11"/>
  <c r="N186" i="11"/>
  <c r="L186" i="11"/>
  <c r="M186" i="11" s="1"/>
  <c r="O185" i="11"/>
  <c r="N185" i="11"/>
  <c r="L185" i="11"/>
  <c r="M185" i="11" s="1"/>
  <c r="O182" i="11"/>
  <c r="N182" i="11"/>
  <c r="L182" i="11"/>
  <c r="M182" i="11" s="1"/>
  <c r="O181" i="11"/>
  <c r="N181" i="11"/>
  <c r="L181" i="11"/>
  <c r="M181" i="11" s="1"/>
  <c r="O180" i="11"/>
  <c r="N180" i="11"/>
  <c r="L180" i="11"/>
  <c r="M180" i="11" s="1"/>
  <c r="O179" i="11"/>
  <c r="N179" i="11"/>
  <c r="L179" i="11"/>
  <c r="M179" i="11" s="1"/>
  <c r="O178" i="11"/>
  <c r="N178" i="11"/>
  <c r="L178" i="11"/>
  <c r="M178" i="11" s="1"/>
  <c r="O177" i="11"/>
  <c r="N177" i="11"/>
  <c r="L177" i="11"/>
  <c r="M177" i="11" s="1"/>
  <c r="O175" i="11"/>
  <c r="N175" i="11"/>
  <c r="L175" i="11"/>
  <c r="M175" i="11" s="1"/>
  <c r="O174" i="11"/>
  <c r="N174" i="11"/>
  <c r="L174" i="11"/>
  <c r="M174" i="11" s="1"/>
  <c r="O173" i="11"/>
  <c r="N173" i="11"/>
  <c r="L173" i="11"/>
  <c r="M173" i="11" s="1"/>
  <c r="O172" i="11"/>
  <c r="N172" i="11"/>
  <c r="L172" i="11"/>
  <c r="M172" i="11" s="1"/>
  <c r="O171" i="11"/>
  <c r="N171" i="11"/>
  <c r="L171" i="11"/>
  <c r="M171" i="11" s="1"/>
  <c r="O169" i="11"/>
  <c r="N169" i="11"/>
  <c r="L169" i="11"/>
  <c r="M169" i="11" s="1"/>
  <c r="O168" i="11"/>
  <c r="N168" i="11"/>
  <c r="L168" i="11"/>
  <c r="M168" i="11" s="1"/>
  <c r="O167" i="11"/>
  <c r="N167" i="11"/>
  <c r="L167" i="11"/>
  <c r="M167" i="11" s="1"/>
  <c r="O166" i="11"/>
  <c r="N166" i="11"/>
  <c r="L166" i="11"/>
  <c r="M166" i="11" s="1"/>
  <c r="O165" i="11"/>
  <c r="N165" i="11"/>
  <c r="L165" i="11"/>
  <c r="M165" i="11" s="1"/>
  <c r="O164" i="11"/>
  <c r="N164" i="11"/>
  <c r="L164" i="11"/>
  <c r="M164" i="11" s="1"/>
  <c r="O162" i="11"/>
  <c r="N162" i="11"/>
  <c r="L162" i="11"/>
  <c r="M162" i="11" s="1"/>
  <c r="O161" i="11"/>
  <c r="N161" i="11"/>
  <c r="L161" i="11"/>
  <c r="M161" i="11" s="1"/>
  <c r="O160" i="11"/>
  <c r="N160" i="11"/>
  <c r="L160" i="11"/>
  <c r="M160" i="11" s="1"/>
  <c r="O159" i="11"/>
  <c r="N159" i="11"/>
  <c r="L159" i="11"/>
  <c r="M159" i="11" s="1"/>
  <c r="O158" i="11"/>
  <c r="N158" i="11"/>
  <c r="L158" i="11"/>
  <c r="M158" i="11" s="1"/>
  <c r="O157" i="11"/>
  <c r="N157" i="11"/>
  <c r="L157" i="11"/>
  <c r="M157" i="11" s="1"/>
  <c r="O156" i="11"/>
  <c r="N156" i="11"/>
  <c r="L156" i="11"/>
  <c r="M156" i="11" s="1"/>
  <c r="O155" i="11"/>
  <c r="N155" i="11"/>
  <c r="L155" i="11"/>
  <c r="M155" i="11" s="1"/>
  <c r="O154" i="11"/>
  <c r="N154" i="11"/>
  <c r="L154" i="11"/>
  <c r="M154" i="11" s="1"/>
  <c r="O153" i="11"/>
  <c r="N153" i="11"/>
  <c r="L153" i="11"/>
  <c r="M153" i="11" s="1"/>
  <c r="O152" i="11"/>
  <c r="N152" i="11"/>
  <c r="L152" i="11"/>
  <c r="M152" i="11" s="1"/>
  <c r="O151" i="11"/>
  <c r="N151" i="11"/>
  <c r="L151" i="11"/>
  <c r="M151" i="11" s="1"/>
  <c r="O149" i="11"/>
  <c r="N149" i="11"/>
  <c r="L149" i="11"/>
  <c r="M149" i="11" s="1"/>
  <c r="O148" i="11"/>
  <c r="N148" i="11"/>
  <c r="L148" i="11"/>
  <c r="M148" i="11" s="1"/>
  <c r="O146" i="11"/>
  <c r="N146" i="11"/>
  <c r="L146" i="11"/>
  <c r="M146" i="11" s="1"/>
  <c r="O145" i="11"/>
  <c r="N145" i="11"/>
  <c r="L145" i="11"/>
  <c r="M145" i="11" s="1"/>
  <c r="O144" i="11"/>
  <c r="N144" i="11"/>
  <c r="L144" i="11"/>
  <c r="M144" i="11" s="1"/>
  <c r="O143" i="11"/>
  <c r="N143" i="11"/>
  <c r="L143" i="11"/>
  <c r="M143" i="11" s="1"/>
  <c r="O142" i="11"/>
  <c r="N142" i="11"/>
  <c r="L142" i="11"/>
  <c r="M142" i="11" s="1"/>
  <c r="O141" i="11"/>
  <c r="N141" i="11"/>
  <c r="L141" i="11"/>
  <c r="M141" i="11" s="1"/>
  <c r="O140" i="11"/>
  <c r="N140" i="11"/>
  <c r="L140" i="11"/>
  <c r="M140" i="11" s="1"/>
  <c r="O139" i="11"/>
  <c r="N139" i="11"/>
  <c r="L139" i="11"/>
  <c r="M139" i="11" s="1"/>
  <c r="O138" i="11"/>
  <c r="N138" i="11"/>
  <c r="L138" i="11"/>
  <c r="M138" i="11" s="1"/>
  <c r="O137" i="11"/>
  <c r="N137" i="11"/>
  <c r="L137" i="11"/>
  <c r="M137" i="11" s="1"/>
  <c r="O136" i="11"/>
  <c r="N136" i="11"/>
  <c r="L136" i="11"/>
  <c r="M136" i="11" s="1"/>
  <c r="O135" i="11"/>
  <c r="N135" i="11"/>
  <c r="L135" i="11"/>
  <c r="M135" i="11" s="1"/>
  <c r="O134" i="11"/>
  <c r="N134" i="11"/>
  <c r="L134" i="11"/>
  <c r="M134" i="11" s="1"/>
  <c r="O133" i="11"/>
  <c r="N133" i="11"/>
  <c r="L133" i="11"/>
  <c r="M133" i="11" s="1"/>
  <c r="O132" i="11"/>
  <c r="N132" i="11"/>
  <c r="L132" i="11"/>
  <c r="M132" i="11" s="1"/>
  <c r="O131" i="11"/>
  <c r="N131" i="11"/>
  <c r="L131" i="11"/>
  <c r="M131" i="11" s="1"/>
  <c r="O130" i="11"/>
  <c r="N130" i="11"/>
  <c r="L130" i="11"/>
  <c r="M130" i="11" s="1"/>
  <c r="O129" i="11"/>
  <c r="N129" i="11"/>
  <c r="L129" i="11"/>
  <c r="M129" i="11" s="1"/>
  <c r="O128" i="11"/>
  <c r="N128" i="11"/>
  <c r="L128" i="11"/>
  <c r="M128" i="11" s="1"/>
  <c r="O127" i="11"/>
  <c r="N127" i="11"/>
  <c r="L127" i="11"/>
  <c r="M127" i="11" s="1"/>
  <c r="O126" i="11"/>
  <c r="N126" i="11"/>
  <c r="L126" i="11"/>
  <c r="M126" i="11" s="1"/>
  <c r="O125" i="11"/>
  <c r="N125" i="11"/>
  <c r="L125" i="11"/>
  <c r="M125" i="11" s="1"/>
  <c r="O124" i="11"/>
  <c r="N124" i="11"/>
  <c r="L124" i="11"/>
  <c r="M124" i="11" s="1"/>
  <c r="O123" i="11"/>
  <c r="N123" i="11"/>
  <c r="L123" i="11"/>
  <c r="M123" i="11" s="1"/>
  <c r="O122" i="11"/>
  <c r="N122" i="11"/>
  <c r="L122" i="11"/>
  <c r="M122" i="11" s="1"/>
  <c r="O121" i="11"/>
  <c r="N121" i="11"/>
  <c r="L121" i="11"/>
  <c r="M121" i="11" s="1"/>
  <c r="O120" i="11"/>
  <c r="N120" i="11"/>
  <c r="L120" i="11"/>
  <c r="M120" i="11" s="1"/>
  <c r="O118" i="11"/>
  <c r="N118" i="11"/>
  <c r="L118" i="11"/>
  <c r="M118" i="11" s="1"/>
  <c r="O117" i="11"/>
  <c r="N117" i="11"/>
  <c r="L117" i="11"/>
  <c r="M117" i="11" s="1"/>
  <c r="O116" i="11"/>
  <c r="N116" i="11"/>
  <c r="L116" i="11"/>
  <c r="M116" i="11" s="1"/>
  <c r="O115" i="11"/>
  <c r="N115" i="11"/>
  <c r="L115" i="11"/>
  <c r="M115" i="11" s="1"/>
  <c r="O114" i="11"/>
  <c r="N114" i="11"/>
  <c r="L114" i="11"/>
  <c r="M114" i="11" s="1"/>
  <c r="O113" i="11"/>
  <c r="N113" i="11"/>
  <c r="L113" i="11"/>
  <c r="M113" i="11" s="1"/>
  <c r="O112" i="11"/>
  <c r="N112" i="11"/>
  <c r="L112" i="11"/>
  <c r="M112" i="11" s="1"/>
  <c r="O111" i="11"/>
  <c r="N111" i="11"/>
  <c r="L111" i="11"/>
  <c r="M111" i="11" s="1"/>
  <c r="O110" i="11"/>
  <c r="N110" i="11"/>
  <c r="L110" i="11"/>
  <c r="M110" i="11" s="1"/>
  <c r="O109" i="11"/>
  <c r="N109" i="11"/>
  <c r="L109" i="11"/>
  <c r="M109" i="11" s="1"/>
  <c r="O108" i="11"/>
  <c r="N108" i="11"/>
  <c r="L108" i="11"/>
  <c r="M108" i="11" s="1"/>
  <c r="O107" i="11"/>
  <c r="N107" i="11"/>
  <c r="L107" i="11"/>
  <c r="M107" i="11" s="1"/>
  <c r="O106" i="11"/>
  <c r="N106" i="11"/>
  <c r="L106" i="11"/>
  <c r="M106" i="11" s="1"/>
  <c r="O105" i="11"/>
  <c r="N105" i="11"/>
  <c r="L105" i="11"/>
  <c r="M105" i="11" s="1"/>
  <c r="O104" i="11"/>
  <c r="N104" i="11"/>
  <c r="L104" i="11"/>
  <c r="M104" i="11" s="1"/>
  <c r="O103" i="11"/>
  <c r="N103" i="11"/>
  <c r="L103" i="11"/>
  <c r="M103" i="11" s="1"/>
  <c r="O102" i="11"/>
  <c r="N102" i="11"/>
  <c r="L102" i="11"/>
  <c r="M102" i="11" s="1"/>
  <c r="O101" i="11"/>
  <c r="N101" i="11"/>
  <c r="L101" i="11"/>
  <c r="M101" i="11" s="1"/>
  <c r="O100" i="11"/>
  <c r="N100" i="11"/>
  <c r="L100" i="11"/>
  <c r="M100" i="11" s="1"/>
  <c r="O99" i="11"/>
  <c r="N99" i="11"/>
  <c r="L99" i="11"/>
  <c r="M99" i="11" s="1"/>
  <c r="O98" i="11"/>
  <c r="N98" i="11"/>
  <c r="L98" i="11"/>
  <c r="M98" i="11" s="1"/>
  <c r="O97" i="11"/>
  <c r="N97" i="11"/>
  <c r="L97" i="11"/>
  <c r="M97" i="11" s="1"/>
  <c r="O96" i="11"/>
  <c r="N96" i="11"/>
  <c r="L96" i="11"/>
  <c r="M96" i="11" s="1"/>
  <c r="O95" i="11"/>
  <c r="N95" i="11"/>
  <c r="L95" i="11"/>
  <c r="M95" i="11" s="1"/>
  <c r="O94" i="11"/>
  <c r="N94" i="11"/>
  <c r="L94" i="11"/>
  <c r="M94" i="11" s="1"/>
  <c r="O93" i="11"/>
  <c r="N93" i="11"/>
  <c r="L93" i="11"/>
  <c r="M93" i="11" s="1"/>
  <c r="O92" i="11"/>
  <c r="N92" i="11"/>
  <c r="L92" i="11"/>
  <c r="M92" i="11" s="1"/>
  <c r="O91" i="11"/>
  <c r="N91" i="11"/>
  <c r="L91" i="11"/>
  <c r="M91" i="11" s="1"/>
  <c r="O90" i="11"/>
  <c r="N90" i="11"/>
  <c r="L90" i="11"/>
  <c r="M90" i="11" s="1"/>
  <c r="O89" i="11"/>
  <c r="N89" i="11"/>
  <c r="L89" i="11"/>
  <c r="M89" i="11" s="1"/>
  <c r="O88" i="11"/>
  <c r="N88" i="11"/>
  <c r="L88" i="11"/>
  <c r="M88" i="11" s="1"/>
  <c r="O87" i="11"/>
  <c r="N87" i="11"/>
  <c r="L87" i="11"/>
  <c r="M87" i="11" s="1"/>
  <c r="O86" i="11"/>
  <c r="N86" i="11"/>
  <c r="L86" i="11"/>
  <c r="M86" i="11" s="1"/>
  <c r="O85" i="11"/>
  <c r="N85" i="11"/>
  <c r="L85" i="11"/>
  <c r="M85" i="11" s="1"/>
  <c r="O84" i="11"/>
  <c r="N84" i="11"/>
  <c r="L84" i="11"/>
  <c r="M84" i="11" s="1"/>
  <c r="O83" i="11"/>
  <c r="N83" i="11"/>
  <c r="L83" i="11"/>
  <c r="M83" i="11" s="1"/>
  <c r="O82" i="11"/>
  <c r="N82" i="11"/>
  <c r="L82" i="11"/>
  <c r="M82" i="11" s="1"/>
  <c r="O81" i="11"/>
  <c r="N81" i="11"/>
  <c r="L81" i="11"/>
  <c r="M81" i="11" s="1"/>
  <c r="O80" i="11"/>
  <c r="N80" i="11"/>
  <c r="L80" i="11"/>
  <c r="M80" i="11" s="1"/>
  <c r="O79" i="11"/>
  <c r="N79" i="11"/>
  <c r="L79" i="11"/>
  <c r="M79" i="11" s="1"/>
  <c r="O78" i="11"/>
  <c r="N78" i="11"/>
  <c r="L78" i="11"/>
  <c r="M78" i="11" s="1"/>
  <c r="O77" i="11"/>
  <c r="N77" i="11"/>
  <c r="L77" i="11"/>
  <c r="M77" i="11" s="1"/>
  <c r="O76" i="11"/>
  <c r="N76" i="11"/>
  <c r="L76" i="11"/>
  <c r="M76" i="11" s="1"/>
  <c r="O75" i="11"/>
  <c r="N75" i="11"/>
  <c r="L75" i="11"/>
  <c r="M75" i="11" s="1"/>
  <c r="O74" i="11"/>
  <c r="N74" i="11"/>
  <c r="L74" i="11"/>
  <c r="M74" i="11" s="1"/>
  <c r="O73" i="11"/>
  <c r="N73" i="11"/>
  <c r="L73" i="11"/>
  <c r="M73" i="11" s="1"/>
  <c r="O72" i="11"/>
  <c r="N72" i="11"/>
  <c r="L72" i="11"/>
  <c r="M72" i="11" s="1"/>
  <c r="O71" i="11"/>
  <c r="N71" i="11"/>
  <c r="L71" i="11"/>
  <c r="M71" i="11" s="1"/>
  <c r="O70" i="11"/>
  <c r="N70" i="11"/>
  <c r="L70" i="11"/>
  <c r="M70" i="11" s="1"/>
  <c r="O69" i="11"/>
  <c r="N69" i="11"/>
  <c r="L69" i="11"/>
  <c r="M69" i="11" s="1"/>
  <c r="O68" i="11"/>
  <c r="N68" i="11"/>
  <c r="L68" i="11"/>
  <c r="M68" i="11" s="1"/>
  <c r="O67" i="11"/>
  <c r="N67" i="11"/>
  <c r="L67" i="11"/>
  <c r="M67" i="11" s="1"/>
  <c r="O66" i="11"/>
  <c r="N66" i="11"/>
  <c r="L66" i="11"/>
  <c r="M66" i="11" s="1"/>
  <c r="O65" i="11"/>
  <c r="N65" i="11"/>
  <c r="L65" i="11"/>
  <c r="M65" i="11" s="1"/>
  <c r="O64" i="11"/>
  <c r="N64" i="11"/>
  <c r="L64" i="11"/>
  <c r="M64" i="11" s="1"/>
  <c r="O63" i="11"/>
  <c r="N63" i="11"/>
  <c r="L63" i="11"/>
  <c r="M63" i="11" s="1"/>
  <c r="O62" i="11"/>
  <c r="N62" i="11"/>
  <c r="L62" i="11"/>
  <c r="M62" i="11" s="1"/>
  <c r="O61" i="11"/>
  <c r="N61" i="11"/>
  <c r="L61" i="11"/>
  <c r="M61" i="11" s="1"/>
  <c r="O60" i="11"/>
  <c r="N60" i="11"/>
  <c r="L60" i="11"/>
  <c r="M60" i="11" s="1"/>
  <c r="O59" i="11"/>
  <c r="N59" i="11"/>
  <c r="L59" i="11"/>
  <c r="M59" i="11" s="1"/>
  <c r="O58" i="11"/>
  <c r="N58" i="11"/>
  <c r="L58" i="11"/>
  <c r="M58" i="11" s="1"/>
  <c r="O57" i="11"/>
  <c r="N57" i="11"/>
  <c r="L57" i="11"/>
  <c r="M57" i="11" s="1"/>
  <c r="O56" i="11"/>
  <c r="N56" i="11"/>
  <c r="L56" i="11"/>
  <c r="M56" i="11" s="1"/>
  <c r="O55" i="11"/>
  <c r="N55" i="11"/>
  <c r="L55" i="11"/>
  <c r="M55" i="11" s="1"/>
  <c r="O54" i="11"/>
  <c r="N54" i="11"/>
  <c r="L54" i="11"/>
  <c r="M54" i="11" s="1"/>
  <c r="O53" i="11"/>
  <c r="N53" i="11"/>
  <c r="L53" i="11"/>
  <c r="M53" i="11" s="1"/>
  <c r="O52" i="11"/>
  <c r="N52" i="11"/>
  <c r="L52" i="11"/>
  <c r="M52" i="11" s="1"/>
  <c r="O51" i="11"/>
  <c r="N51" i="11"/>
  <c r="L51" i="11"/>
  <c r="M51" i="11" s="1"/>
  <c r="O50" i="11"/>
  <c r="N50" i="11"/>
  <c r="L50" i="11"/>
  <c r="M50" i="11" s="1"/>
  <c r="O49" i="11"/>
  <c r="N49" i="11"/>
  <c r="L49" i="11"/>
  <c r="M49" i="11" s="1"/>
  <c r="O47" i="11"/>
  <c r="N47" i="11"/>
  <c r="L47" i="11"/>
  <c r="M47" i="11" s="1"/>
  <c r="O46" i="11"/>
  <c r="N46" i="11"/>
  <c r="L46" i="11"/>
  <c r="M46" i="11" s="1"/>
  <c r="O45" i="11"/>
  <c r="N45" i="11"/>
  <c r="L45" i="11"/>
  <c r="M45" i="11" s="1"/>
  <c r="O44" i="11"/>
  <c r="N44" i="11"/>
  <c r="L44" i="11"/>
  <c r="M44" i="11" s="1"/>
  <c r="O43" i="11"/>
  <c r="N43" i="11"/>
  <c r="L43" i="11"/>
  <c r="M43" i="11" s="1"/>
  <c r="O41" i="11"/>
  <c r="N41" i="11"/>
  <c r="L41" i="11"/>
  <c r="M41" i="11" s="1"/>
  <c r="O40" i="11"/>
  <c r="N40" i="11"/>
  <c r="L40" i="11"/>
  <c r="M40" i="11" s="1"/>
  <c r="O39" i="11"/>
  <c r="N39" i="11"/>
  <c r="L39" i="11"/>
  <c r="M39" i="11" s="1"/>
  <c r="O38" i="11"/>
  <c r="N38" i="11"/>
  <c r="L38" i="11"/>
  <c r="M38" i="11" s="1"/>
  <c r="O37" i="11"/>
  <c r="N37" i="11"/>
  <c r="L37" i="11"/>
  <c r="M37" i="11" s="1"/>
  <c r="O36" i="11"/>
  <c r="N36" i="11"/>
  <c r="L36" i="11"/>
  <c r="M36" i="11" s="1"/>
  <c r="O35" i="11"/>
  <c r="N35" i="11"/>
  <c r="L35" i="11"/>
  <c r="M35" i="11" s="1"/>
  <c r="O34" i="11"/>
  <c r="N34" i="11"/>
  <c r="L34" i="11"/>
  <c r="M34" i="11" s="1"/>
  <c r="O33" i="11"/>
  <c r="N33" i="11"/>
  <c r="L33" i="11"/>
  <c r="M33" i="11" s="1"/>
  <c r="O32" i="11"/>
  <c r="N32" i="11"/>
  <c r="L32" i="11"/>
  <c r="M32" i="11" s="1"/>
  <c r="O31" i="11"/>
  <c r="N31" i="11"/>
  <c r="L31" i="11"/>
  <c r="M31" i="11" s="1"/>
  <c r="O28" i="11"/>
  <c r="N28" i="11"/>
  <c r="L28" i="11"/>
  <c r="M28" i="11" s="1"/>
  <c r="O27" i="11"/>
  <c r="N27" i="11"/>
  <c r="L27" i="11"/>
  <c r="M27" i="11" s="1"/>
  <c r="O26" i="11"/>
  <c r="N26" i="11"/>
  <c r="L26" i="11"/>
  <c r="M26" i="11" s="1"/>
  <c r="O25" i="11"/>
  <c r="N25" i="11"/>
  <c r="L25" i="11"/>
  <c r="M25" i="11" s="1"/>
  <c r="O24" i="11"/>
  <c r="N24" i="11"/>
  <c r="L24" i="11"/>
  <c r="M24" i="11" s="1"/>
  <c r="O23" i="11"/>
  <c r="N23" i="11"/>
  <c r="L23" i="11"/>
  <c r="M23" i="11" s="1"/>
  <c r="O21" i="11"/>
  <c r="N21" i="11"/>
  <c r="L21" i="11"/>
  <c r="M21" i="11" s="1"/>
  <c r="O20" i="11"/>
  <c r="N20" i="11"/>
  <c r="L20" i="11"/>
  <c r="M20" i="11" s="1"/>
  <c r="O19" i="11"/>
  <c r="N19" i="11"/>
  <c r="L19" i="11"/>
  <c r="M19" i="11" s="1"/>
  <c r="O18" i="11"/>
  <c r="N18" i="11"/>
  <c r="L18" i="11"/>
  <c r="M18" i="11" s="1"/>
  <c r="O17" i="11"/>
  <c r="N17" i="11"/>
  <c r="L17" i="11"/>
  <c r="M17" i="11" s="1"/>
  <c r="O15" i="11"/>
  <c r="N15" i="11"/>
  <c r="L15" i="11"/>
  <c r="M15" i="11" s="1"/>
  <c r="O14" i="11"/>
  <c r="N14" i="11"/>
  <c r="L14" i="11"/>
  <c r="M14" i="11" s="1"/>
  <c r="O12" i="11"/>
  <c r="N12" i="11"/>
  <c r="L12" i="11"/>
  <c r="M12" i="11" s="1"/>
  <c r="O11" i="11"/>
  <c r="N11" i="11"/>
  <c r="L11" i="11"/>
  <c r="M11" i="11" s="1"/>
  <c r="O10" i="11"/>
  <c r="N10" i="11"/>
  <c r="L10" i="11"/>
  <c r="M10" i="11" s="1"/>
  <c r="O8" i="11"/>
  <c r="N8" i="11"/>
  <c r="L8" i="11"/>
  <c r="M8" i="11" s="1"/>
  <c r="O6" i="11"/>
  <c r="N6" i="11"/>
  <c r="O5" i="11"/>
  <c r="N5" i="11"/>
  <c r="L5" i="11"/>
  <c r="M5" i="11" s="1"/>
  <c r="O4" i="11"/>
  <c r="N4" i="11"/>
  <c r="P500" i="11" l="1"/>
  <c r="P2171" i="11"/>
  <c r="P3369" i="11"/>
  <c r="P4589" i="11"/>
  <c r="P242" i="11"/>
  <c r="P691" i="11"/>
  <c r="P707" i="11"/>
  <c r="P1622" i="11"/>
  <c r="P1639" i="11"/>
  <c r="P1658" i="11"/>
  <c r="P2700" i="11"/>
  <c r="P4190" i="11"/>
  <c r="P4198" i="11"/>
  <c r="P416" i="11"/>
  <c r="P431" i="11"/>
  <c r="P510" i="11"/>
  <c r="P1196" i="11"/>
  <c r="P1344" i="11"/>
  <c r="P2256" i="11"/>
  <c r="P3094" i="11"/>
  <c r="P4019" i="11"/>
  <c r="P4028" i="11"/>
  <c r="P4036" i="11"/>
  <c r="P44" i="11"/>
  <c r="P109" i="11"/>
  <c r="P189" i="11"/>
  <c r="P2598" i="11"/>
  <c r="P3620" i="11"/>
  <c r="P3639" i="11"/>
  <c r="P2124" i="11"/>
  <c r="P2145" i="11"/>
  <c r="P2699" i="11"/>
  <c r="P3232" i="11"/>
  <c r="P3497" i="11"/>
  <c r="P2057" i="11"/>
  <c r="P2073" i="11"/>
  <c r="P3227" i="11"/>
  <c r="P4034" i="11"/>
  <c r="P2866" i="11"/>
  <c r="P3124" i="11"/>
  <c r="P3209" i="11"/>
  <c r="P3383" i="11"/>
  <c r="P4139" i="11"/>
  <c r="P1758" i="11"/>
  <c r="P2918" i="11"/>
  <c r="P2926" i="11"/>
  <c r="P143" i="11"/>
  <c r="P230" i="11"/>
  <c r="P238" i="11"/>
  <c r="P412" i="11"/>
  <c r="P577" i="11"/>
  <c r="P595" i="11"/>
  <c r="P1077" i="11"/>
  <c r="P2704" i="11"/>
  <c r="P2726" i="11"/>
  <c r="P3018" i="11"/>
  <c r="P3130" i="11"/>
  <c r="P3905" i="11"/>
  <c r="P1070" i="11"/>
  <c r="P1573" i="11"/>
  <c r="P5" i="11"/>
  <c r="P10" i="11"/>
  <c r="P39" i="11"/>
  <c r="P345" i="11"/>
  <c r="P740" i="11"/>
  <c r="P807" i="11"/>
  <c r="P1904" i="11"/>
  <c r="P2039" i="11"/>
  <c r="P2285" i="11"/>
  <c r="P2376" i="11"/>
  <c r="P2385" i="11"/>
  <c r="P2401" i="11"/>
  <c r="P2416" i="11"/>
  <c r="P2424" i="11"/>
  <c r="P2622" i="11"/>
  <c r="P2742" i="11"/>
  <c r="P2978" i="11"/>
  <c r="P3332" i="11"/>
  <c r="P3978" i="11"/>
  <c r="P1727" i="11"/>
  <c r="P794" i="11"/>
  <c r="P948" i="11"/>
  <c r="P1336" i="11"/>
  <c r="P1452" i="11"/>
  <c r="P1842" i="11"/>
  <c r="P1916" i="11"/>
  <c r="P2319" i="11"/>
  <c r="P2327" i="11"/>
  <c r="P2662" i="11"/>
  <c r="P3035" i="11"/>
  <c r="P3163" i="11"/>
  <c r="P3598" i="11"/>
  <c r="P3785" i="11"/>
  <c r="P3798" i="11"/>
  <c r="P4173" i="11"/>
  <c r="P4454" i="11"/>
  <c r="P4468" i="11"/>
  <c r="P711" i="11"/>
  <c r="P766" i="11"/>
  <c r="P913" i="11"/>
  <c r="P946" i="11"/>
  <c r="P1140" i="11"/>
  <c r="P1477" i="11"/>
  <c r="P2638" i="11"/>
  <c r="P3417" i="11"/>
  <c r="P4089" i="11"/>
  <c r="P4412" i="11"/>
  <c r="P4423" i="11"/>
  <c r="P4439" i="11"/>
  <c r="P72" i="11"/>
  <c r="P374" i="11"/>
  <c r="P1066" i="11"/>
  <c r="P1071" i="11"/>
  <c r="P1711" i="11"/>
  <c r="P1736" i="11"/>
  <c r="P1784" i="11"/>
  <c r="P2014" i="11"/>
  <c r="P2089" i="11"/>
  <c r="P2304" i="11"/>
  <c r="P2312" i="11"/>
  <c r="P2440" i="11"/>
  <c r="P2479" i="11"/>
  <c r="P2497" i="11"/>
  <c r="P2554" i="11"/>
  <c r="P2597" i="11"/>
  <c r="P2641" i="11"/>
  <c r="P2701" i="11"/>
  <c r="P2798" i="11"/>
  <c r="P2840" i="11"/>
  <c r="P2917" i="11"/>
  <c r="P2951" i="11"/>
  <c r="P2987" i="11"/>
  <c r="P3019" i="11"/>
  <c r="P3024" i="11"/>
  <c r="P3323" i="11"/>
  <c r="P3751" i="11"/>
  <c r="P3873" i="11"/>
  <c r="P3895" i="11"/>
  <c r="P4164" i="11"/>
  <c r="P4411" i="11"/>
  <c r="P41" i="11"/>
  <c r="P59" i="11"/>
  <c r="P83" i="11"/>
  <c r="P199" i="11"/>
  <c r="P369" i="11"/>
  <c r="P377" i="11"/>
  <c r="P466" i="11"/>
  <c r="P617" i="11"/>
  <c r="P796" i="11"/>
  <c r="P1052" i="11"/>
  <c r="P1355" i="11"/>
  <c r="P1364" i="11"/>
  <c r="P1388" i="11"/>
  <c r="P1474" i="11"/>
  <c r="P1546" i="11"/>
  <c r="P1705" i="11"/>
  <c r="P1742" i="11"/>
  <c r="P1955" i="11"/>
  <c r="P1980" i="11"/>
  <c r="P2009" i="11"/>
  <c r="P2434" i="11"/>
  <c r="P2473" i="11"/>
  <c r="P2487" i="11"/>
  <c r="P2613" i="11"/>
  <c r="P2686" i="11"/>
  <c r="P2694" i="11"/>
  <c r="P2737" i="11"/>
  <c r="P2843" i="11"/>
  <c r="P2856" i="11"/>
  <c r="P2976" i="11"/>
  <c r="P3016" i="11"/>
  <c r="P3334" i="11"/>
  <c r="P3831" i="11"/>
  <c r="P3863" i="11"/>
  <c r="P3955" i="11"/>
  <c r="P3973" i="11"/>
  <c r="P4010" i="11"/>
  <c r="P4146" i="11"/>
  <c r="P4470" i="11"/>
  <c r="P75" i="11"/>
  <c r="P54" i="11"/>
  <c r="P179" i="11"/>
  <c r="P597" i="11"/>
  <c r="P609" i="11"/>
  <c r="P615" i="11"/>
  <c r="P638" i="11"/>
  <c r="P713" i="11"/>
  <c r="P793" i="11"/>
  <c r="P1015" i="11"/>
  <c r="P1116" i="11"/>
  <c r="P1238" i="11"/>
  <c r="P1367" i="11"/>
  <c r="P1457" i="11"/>
  <c r="P2724" i="11"/>
  <c r="P2727" i="11"/>
  <c r="P2822" i="11"/>
  <c r="P2830" i="11"/>
  <c r="P2838" i="11"/>
  <c r="P3009" i="11"/>
  <c r="P3017" i="11"/>
  <c r="P3030" i="11"/>
  <c r="P3042" i="11"/>
  <c r="P3050" i="11"/>
  <c r="P3362" i="11"/>
  <c r="P3511" i="11"/>
  <c r="P3528" i="11"/>
  <c r="P3759" i="11"/>
  <c r="P3767" i="11"/>
  <c r="P3801" i="11"/>
  <c r="P4178" i="11"/>
  <c r="P4238" i="11"/>
  <c r="P4289" i="11"/>
  <c r="P4524" i="11"/>
  <c r="P4548" i="11"/>
  <c r="P4558" i="11"/>
  <c r="P4566" i="11"/>
  <c r="P4574" i="11"/>
  <c r="P4582" i="11"/>
  <c r="P24" i="11"/>
  <c r="P122" i="11"/>
  <c r="P153" i="11"/>
  <c r="P167" i="11"/>
  <c r="P177" i="11"/>
  <c r="P221" i="11"/>
  <c r="P516" i="11"/>
  <c r="P521" i="11"/>
  <c r="P556" i="11"/>
  <c r="P686" i="11"/>
  <c r="P777" i="11"/>
  <c r="P1146" i="11"/>
  <c r="P1338" i="11"/>
  <c r="P1577" i="11"/>
  <c r="P1605" i="11"/>
  <c r="P1841" i="11"/>
  <c r="P2299" i="11"/>
  <c r="P2344" i="11"/>
  <c r="P2352" i="11"/>
  <c r="P2379" i="11"/>
  <c r="P2396" i="11"/>
  <c r="P2642" i="11"/>
  <c r="P2921" i="11"/>
  <c r="P3015" i="11"/>
  <c r="P3131" i="11"/>
  <c r="P3162" i="11"/>
  <c r="P3204" i="11"/>
  <c r="P3899" i="11"/>
  <c r="P3923" i="11"/>
  <c r="P4065" i="11"/>
  <c r="P4318" i="11"/>
  <c r="P4381" i="11"/>
  <c r="P245" i="11"/>
  <c r="P274" i="11"/>
  <c r="P289" i="11"/>
  <c r="P294" i="11"/>
  <c r="P508" i="11"/>
  <c r="P549" i="11"/>
  <c r="P554" i="11"/>
  <c r="P681" i="11"/>
  <c r="P1280" i="11"/>
  <c r="P1297" i="11"/>
  <c r="P1418" i="11"/>
  <c r="P1522" i="11"/>
  <c r="P1882" i="11"/>
  <c r="P1981" i="11"/>
  <c r="P2112" i="11"/>
  <c r="P2131" i="11"/>
  <c r="P2272" i="11"/>
  <c r="P2281" i="11"/>
  <c r="P2325" i="11"/>
  <c r="P2334" i="11"/>
  <c r="P2578" i="11"/>
  <c r="P2630" i="11"/>
  <c r="P2635" i="11"/>
  <c r="P2640" i="11"/>
  <c r="P2690" i="11"/>
  <c r="P2698" i="11"/>
  <c r="P2749" i="11"/>
  <c r="P2952" i="11"/>
  <c r="P3067" i="11"/>
  <c r="P3072" i="11"/>
  <c r="P3599" i="11"/>
  <c r="P3705" i="11"/>
  <c r="P3713" i="11"/>
  <c r="P3742" i="11"/>
  <c r="P3872" i="11"/>
  <c r="P3894" i="11"/>
  <c r="P3926" i="11"/>
  <c r="P4134" i="11"/>
  <c r="P63" i="11"/>
  <c r="P243" i="11"/>
  <c r="P465" i="11"/>
  <c r="P630" i="11"/>
  <c r="P1501" i="11"/>
  <c r="P1510" i="11"/>
  <c r="P1562" i="11"/>
  <c r="P1778" i="11"/>
  <c r="P1907" i="11"/>
  <c r="P1962" i="11"/>
  <c r="P2350" i="11"/>
  <c r="P2358" i="11"/>
  <c r="P2367" i="11"/>
  <c r="P2377" i="11"/>
  <c r="P2693" i="11"/>
  <c r="P2919" i="11"/>
  <c r="P3002" i="11"/>
  <c r="P3152" i="11"/>
  <c r="P3189" i="11"/>
  <c r="P3540" i="11"/>
  <c r="P3554" i="11"/>
  <c r="P3597" i="11"/>
  <c r="P3835" i="11"/>
  <c r="P4234" i="11"/>
  <c r="P18" i="11"/>
  <c r="P140" i="11"/>
  <c r="P574" i="11"/>
  <c r="P2186" i="11"/>
  <c r="P32" i="11"/>
  <c r="P118" i="11"/>
  <c r="P781" i="11"/>
  <c r="P103" i="11"/>
  <c r="P250" i="11"/>
  <c r="P33" i="11"/>
  <c r="P82" i="11"/>
  <c r="P98" i="11"/>
  <c r="P211" i="11"/>
  <c r="P53" i="11"/>
  <c r="P90" i="11"/>
  <c r="P101" i="11"/>
  <c r="P114" i="11"/>
  <c r="P139" i="11"/>
  <c r="P219" i="11"/>
  <c r="P751" i="11"/>
  <c r="P861" i="11"/>
  <c r="P903" i="11"/>
  <c r="P955" i="11"/>
  <c r="P974" i="11"/>
  <c r="P1099" i="11"/>
  <c r="P1176" i="11"/>
  <c r="P2920" i="11"/>
  <c r="P141" i="11"/>
  <c r="P146" i="11"/>
  <c r="P210" i="11"/>
  <c r="P251" i="11"/>
  <c r="P267" i="11"/>
  <c r="P300" i="11"/>
  <c r="P310" i="11"/>
  <c r="P385" i="11"/>
  <c r="P447" i="11"/>
  <c r="P463" i="11"/>
  <c r="P487" i="11"/>
  <c r="P503" i="11"/>
  <c r="P584" i="11"/>
  <c r="P607" i="11"/>
  <c r="P646" i="11"/>
  <c r="P655" i="11"/>
  <c r="P668" i="11"/>
  <c r="P671" i="11"/>
  <c r="P673" i="11"/>
  <c r="P904" i="11"/>
  <c r="P941" i="11"/>
  <c r="P1020" i="11"/>
  <c r="P1061" i="11"/>
  <c r="P1128" i="11"/>
  <c r="P1327" i="11"/>
  <c r="P1458" i="11"/>
  <c r="P1490" i="11"/>
  <c r="P1527" i="11"/>
  <c r="P1563" i="11"/>
  <c r="P1568" i="11"/>
  <c r="P1581" i="11"/>
  <c r="P1586" i="11"/>
  <c r="P1786" i="11"/>
  <c r="P1853" i="11"/>
  <c r="P1872" i="11"/>
  <c r="P1888" i="11"/>
  <c r="P1896" i="11"/>
  <c r="P1912" i="11"/>
  <c r="P174" i="11"/>
  <c r="P276" i="11"/>
  <c r="P417" i="11"/>
  <c r="P451" i="11"/>
  <c r="P457" i="11"/>
  <c r="P482" i="11"/>
  <c r="P541" i="11"/>
  <c r="P546" i="11"/>
  <c r="P566" i="11"/>
  <c r="P613" i="11"/>
  <c r="P627" i="11"/>
  <c r="P636" i="11"/>
  <c r="P679" i="11"/>
  <c r="P746" i="11"/>
  <c r="P775" i="11"/>
  <c r="P785" i="11"/>
  <c r="P787" i="11"/>
  <c r="P792" i="11"/>
  <c r="P951" i="11"/>
  <c r="P970" i="11"/>
  <c r="P975" i="11"/>
  <c r="P980" i="11"/>
  <c r="P997" i="11"/>
  <c r="P1172" i="11"/>
  <c r="P1190" i="11"/>
  <c r="P1245" i="11"/>
  <c r="P1322" i="11"/>
  <c r="P1441" i="11"/>
  <c r="P1508" i="11"/>
  <c r="P1539" i="11"/>
  <c r="P1598" i="11"/>
  <c r="P1769" i="11"/>
  <c r="P1774" i="11"/>
  <c r="P1861" i="11"/>
  <c r="P1866" i="11"/>
  <c r="P1883" i="11"/>
  <c r="P1922" i="11"/>
  <c r="P1956" i="11"/>
  <c r="P1989" i="11"/>
  <c r="P2220" i="11"/>
  <c r="P2229" i="11"/>
  <c r="P2252" i="11"/>
  <c r="P2306" i="11"/>
  <c r="P2314" i="11"/>
  <c r="P2547" i="11"/>
  <c r="P126" i="11"/>
  <c r="P134" i="11"/>
  <c r="P154" i="11"/>
  <c r="P159" i="11"/>
  <c r="P190" i="11"/>
  <c r="P195" i="11"/>
  <c r="P208" i="11"/>
  <c r="P239" i="11"/>
  <c r="P257" i="11"/>
  <c r="P378" i="11"/>
  <c r="P430" i="11"/>
  <c r="P499" i="11"/>
  <c r="P526" i="11"/>
  <c r="P560" i="11"/>
  <c r="P605" i="11"/>
  <c r="P644" i="11"/>
  <c r="P687" i="11"/>
  <c r="P729" i="11"/>
  <c r="P765" i="11"/>
  <c r="P770" i="11"/>
  <c r="P945" i="11"/>
  <c r="P954" i="11"/>
  <c r="P978" i="11"/>
  <c r="P1042" i="11"/>
  <c r="P1045" i="11"/>
  <c r="P1151" i="11"/>
  <c r="P1227" i="11"/>
  <c r="P1359" i="11"/>
  <c r="P1400" i="11"/>
  <c r="P1411" i="11"/>
  <c r="P1430" i="11"/>
  <c r="P1470" i="11"/>
  <c r="P1502" i="11"/>
  <c r="P1537" i="11"/>
  <c r="P1549" i="11"/>
  <c r="P1675" i="11"/>
  <c r="P1815" i="11"/>
  <c r="P1823" i="11"/>
  <c r="P1851" i="11"/>
  <c r="P1880" i="11"/>
  <c r="P1915" i="11"/>
  <c r="P2034" i="11"/>
  <c r="P2048" i="11"/>
  <c r="P2300" i="11"/>
  <c r="P2323" i="11"/>
  <c r="P2493" i="11"/>
  <c r="P2580" i="11"/>
  <c r="P2589" i="11"/>
  <c r="P2610" i="11"/>
  <c r="P2618" i="11"/>
  <c r="P2631" i="11"/>
  <c r="P2646" i="11"/>
  <c r="P2913" i="11"/>
  <c r="P301" i="11"/>
  <c r="P311" i="11"/>
  <c r="P343" i="11"/>
  <c r="P364" i="11"/>
  <c r="P373" i="11"/>
  <c r="P386" i="11"/>
  <c r="P475" i="11"/>
  <c r="P520" i="11"/>
  <c r="P585" i="11"/>
  <c r="P682" i="11"/>
  <c r="P698" i="11"/>
  <c r="P737" i="11"/>
  <c r="P760" i="11"/>
  <c r="P857" i="11"/>
  <c r="P1121" i="11"/>
  <c r="P1162" i="11"/>
  <c r="P1170" i="11"/>
  <c r="P1221" i="11"/>
  <c r="P1264" i="11"/>
  <c r="P1269" i="11"/>
  <c r="P1306" i="11"/>
  <c r="P1348" i="11"/>
  <c r="P1383" i="11"/>
  <c r="P1475" i="11"/>
  <c r="P1491" i="11"/>
  <c r="P1576" i="11"/>
  <c r="P1673" i="11"/>
  <c r="P1683" i="11"/>
  <c r="P1692" i="11"/>
  <c r="P1701" i="11"/>
  <c r="P1767" i="11"/>
  <c r="P1818" i="11"/>
  <c r="P1846" i="11"/>
  <c r="P2013" i="11"/>
  <c r="P2138" i="11"/>
  <c r="P2178" i="11"/>
  <c r="P2250" i="11"/>
  <c r="P2273" i="11"/>
  <c r="P2282" i="11"/>
  <c r="P2405" i="11"/>
  <c r="P2411" i="11"/>
  <c r="P2438" i="11"/>
  <c r="P2444" i="11"/>
  <c r="P2452" i="11"/>
  <c r="P2478" i="11"/>
  <c r="P2528" i="11"/>
  <c r="P94" i="11"/>
  <c r="P102" i="11"/>
  <c r="P115" i="11"/>
  <c r="P124" i="11"/>
  <c r="P132" i="11"/>
  <c r="P166" i="11"/>
  <c r="P237" i="11"/>
  <c r="P282" i="11"/>
  <c r="P296" i="11"/>
  <c r="P361" i="11"/>
  <c r="P389" i="11"/>
  <c r="P427" i="11"/>
  <c r="P452" i="11"/>
  <c r="P473" i="11"/>
  <c r="P483" i="11"/>
  <c r="P496" i="11"/>
  <c r="P518" i="11"/>
  <c r="P570" i="11"/>
  <c r="P579" i="11"/>
  <c r="P628" i="11"/>
  <c r="P680" i="11"/>
  <c r="P732" i="11"/>
  <c r="P829" i="11"/>
  <c r="P916" i="11"/>
  <c r="P1008" i="11"/>
  <c r="P1051" i="11"/>
  <c r="P1057" i="11"/>
  <c r="P1088" i="11"/>
  <c r="P1096" i="11"/>
  <c r="P1165" i="11"/>
  <c r="P1198" i="11"/>
  <c r="P1393" i="11"/>
  <c r="P1406" i="11"/>
  <c r="P1509" i="11"/>
  <c r="P1790" i="11"/>
  <c r="P1831" i="11"/>
  <c r="P1923" i="11"/>
  <c r="P2024" i="11"/>
  <c r="P2085" i="11"/>
  <c r="P2181" i="11"/>
  <c r="P2221" i="11"/>
  <c r="P2230" i="11"/>
  <c r="P2238" i="11"/>
  <c r="P2247" i="11"/>
  <c r="P2258" i="11"/>
  <c r="P2400" i="11"/>
  <c r="P2548" i="11"/>
  <c r="P2587" i="11"/>
  <c r="P2834" i="11"/>
  <c r="P2953" i="11"/>
  <c r="P323" i="11"/>
  <c r="P328" i="11"/>
  <c r="P341" i="11"/>
  <c r="P393" i="11"/>
  <c r="P413" i="11"/>
  <c r="P421" i="11"/>
  <c r="P446" i="11"/>
  <c r="P486" i="11"/>
  <c r="P491" i="11"/>
  <c r="P536" i="11"/>
  <c r="P572" i="11"/>
  <c r="P582" i="11"/>
  <c r="P654" i="11"/>
  <c r="P659" i="11"/>
  <c r="P672" i="11"/>
  <c r="P696" i="11"/>
  <c r="P925" i="11"/>
  <c r="P929" i="11"/>
  <c r="P938" i="11"/>
  <c r="P1027" i="11"/>
  <c r="P1083" i="11"/>
  <c r="P1127" i="11"/>
  <c r="P1160" i="11"/>
  <c r="P1340" i="11"/>
  <c r="P1447" i="11"/>
  <c r="P1471" i="11"/>
  <c r="P1478" i="11"/>
  <c r="P1503" i="11"/>
  <c r="P1513" i="11"/>
  <c r="P1579" i="11"/>
  <c r="P1690" i="11"/>
  <c r="P1839" i="11"/>
  <c r="P2035" i="11"/>
  <c r="P2041" i="11"/>
  <c r="P2080" i="11"/>
  <c r="P2090" i="11"/>
  <c r="P2115" i="11"/>
  <c r="P2123" i="11"/>
  <c r="P2150" i="11"/>
  <c r="P2197" i="11"/>
  <c r="P2211" i="11"/>
  <c r="P2293" i="11"/>
  <c r="P2338" i="11"/>
  <c r="P2346" i="11"/>
  <c r="P2354" i="11"/>
  <c r="P2481" i="11"/>
  <c r="P2489" i="11"/>
  <c r="P2518" i="11"/>
  <c r="P2525" i="11"/>
  <c r="P2606" i="11"/>
  <c r="P2705" i="11"/>
  <c r="P2719" i="11"/>
  <c r="P1946" i="11"/>
  <c r="P2042" i="11"/>
  <c r="P2050" i="11"/>
  <c r="P2105" i="11"/>
  <c r="P2217" i="11"/>
  <c r="P2231" i="11"/>
  <c r="P2239" i="11"/>
  <c r="P2274" i="11"/>
  <c r="P2283" i="11"/>
  <c r="P2407" i="11"/>
  <c r="P2409" i="11"/>
  <c r="P2462" i="11"/>
  <c r="P2490" i="11"/>
  <c r="P2549" i="11"/>
  <c r="P2611" i="11"/>
  <c r="P2632" i="11"/>
  <c r="P2637" i="11"/>
  <c r="P2725" i="11"/>
  <c r="P2730" i="11"/>
  <c r="P2783" i="11"/>
  <c r="P2845" i="11"/>
  <c r="P2903" i="11"/>
  <c r="P3151" i="11"/>
  <c r="P3166" i="11"/>
  <c r="P3201" i="11"/>
  <c r="P3247" i="11"/>
  <c r="P3250" i="11"/>
  <c r="P3258" i="11"/>
  <c r="P3364" i="11"/>
  <c r="P3391" i="11"/>
  <c r="P3582" i="11"/>
  <c r="P3604" i="11"/>
  <c r="P3731" i="11"/>
  <c r="P3736" i="11"/>
  <c r="P3761" i="11"/>
  <c r="P3883" i="11"/>
  <c r="P3958" i="11"/>
  <c r="P3977" i="11"/>
  <c r="P4030" i="11"/>
  <c r="P4117" i="11"/>
  <c r="P4193" i="11"/>
  <c r="P4206" i="11"/>
  <c r="P4307" i="11"/>
  <c r="P4342" i="11"/>
  <c r="P4425" i="11"/>
  <c r="P4481" i="11"/>
  <c r="P4489" i="11"/>
  <c r="P4521" i="11"/>
  <c r="P4526" i="11"/>
  <c r="P4534" i="11"/>
  <c r="P4584" i="11"/>
  <c r="P4592" i="11"/>
  <c r="P4597" i="11"/>
  <c r="P2151" i="11"/>
  <c r="P2161" i="11"/>
  <c r="P2262" i="11"/>
  <c r="P2291" i="11"/>
  <c r="P2324" i="11"/>
  <c r="P2360" i="11"/>
  <c r="P2365" i="11"/>
  <c r="P2375" i="11"/>
  <c r="P2397" i="11"/>
  <c r="P2413" i="11"/>
  <c r="P2422" i="11"/>
  <c r="P2427" i="11"/>
  <c r="P2474" i="11"/>
  <c r="P2581" i="11"/>
  <c r="P2691" i="11"/>
  <c r="P2723" i="11"/>
  <c r="P2754" i="11"/>
  <c r="P2767" i="11"/>
  <c r="P2775" i="11"/>
  <c r="P2780" i="11"/>
  <c r="P2949" i="11"/>
  <c r="P2973" i="11"/>
  <c r="P2986" i="11"/>
  <c r="P2994" i="11"/>
  <c r="P3065" i="11"/>
  <c r="P3253" i="11"/>
  <c r="P3308" i="11"/>
  <c r="P3316" i="11"/>
  <c r="P3326" i="11"/>
  <c r="P3329" i="11"/>
  <c r="P3381" i="11"/>
  <c r="P3409" i="11"/>
  <c r="P3454" i="11"/>
  <c r="P3538" i="11"/>
  <c r="P3546" i="11"/>
  <c r="P3644" i="11"/>
  <c r="P3663" i="11"/>
  <c r="P3710" i="11"/>
  <c r="P3718" i="11"/>
  <c r="P3749" i="11"/>
  <c r="P3812" i="11"/>
  <c r="P3865" i="11"/>
  <c r="P3878" i="11"/>
  <c r="P3986" i="11"/>
  <c r="P4024" i="11"/>
  <c r="P4075" i="11"/>
  <c r="P4080" i="11"/>
  <c r="P4102" i="11"/>
  <c r="P4125" i="11"/>
  <c r="P4209" i="11"/>
  <c r="P4214" i="11"/>
  <c r="P4279" i="11"/>
  <c r="P4287" i="11"/>
  <c r="P4324" i="11"/>
  <c r="P4373" i="11"/>
  <c r="P4404" i="11"/>
  <c r="P4459" i="11"/>
  <c r="P4515" i="11"/>
  <c r="P4529" i="11"/>
  <c r="P4563" i="11"/>
  <c r="P4571" i="11"/>
  <c r="P4579" i="11"/>
  <c r="P4587" i="11"/>
  <c r="P2122" i="11"/>
  <c r="P2196" i="11"/>
  <c r="P2240" i="11"/>
  <c r="P2266" i="11"/>
  <c r="P2294" i="11"/>
  <c r="P2349" i="11"/>
  <c r="P2357" i="11"/>
  <c r="P2463" i="11"/>
  <c r="P2472" i="11"/>
  <c r="P2620" i="11"/>
  <c r="P2633" i="11"/>
  <c r="P2645" i="11"/>
  <c r="P2877" i="11"/>
  <c r="P2934" i="11"/>
  <c r="P3033" i="11"/>
  <c r="P3043" i="11"/>
  <c r="P3097" i="11"/>
  <c r="P3200" i="11"/>
  <c r="P3205" i="11"/>
  <c r="P3236" i="11"/>
  <c r="P3241" i="11"/>
  <c r="P3277" i="11"/>
  <c r="P3306" i="11"/>
  <c r="P3469" i="11"/>
  <c r="P3656" i="11"/>
  <c r="P3679" i="11"/>
  <c r="P3703" i="11"/>
  <c r="P3708" i="11"/>
  <c r="P3823" i="11"/>
  <c r="P4011" i="11"/>
  <c r="P4017" i="11"/>
  <c r="P4051" i="11"/>
  <c r="P4086" i="11"/>
  <c r="P4142" i="11"/>
  <c r="P4285" i="11"/>
  <c r="P4330" i="11"/>
  <c r="P4366" i="11"/>
  <c r="P4402" i="11"/>
  <c r="P4495" i="11"/>
  <c r="P4593" i="11"/>
  <c r="P2628" i="11"/>
  <c r="P2648" i="11"/>
  <c r="P2692" i="11"/>
  <c r="P2702" i="11"/>
  <c r="P2716" i="11"/>
  <c r="P2755" i="11"/>
  <c r="P2880" i="11"/>
  <c r="P2886" i="11"/>
  <c r="P2924" i="11"/>
  <c r="P2990" i="11"/>
  <c r="P3008" i="11"/>
  <c r="P3100" i="11"/>
  <c r="P3105" i="11"/>
  <c r="P3122" i="11"/>
  <c r="P3150" i="11"/>
  <c r="P3180" i="11"/>
  <c r="P3185" i="11"/>
  <c r="P3188" i="11"/>
  <c r="P3262" i="11"/>
  <c r="P3301" i="11"/>
  <c r="P3309" i="11"/>
  <c r="P3343" i="11"/>
  <c r="P3392" i="11"/>
  <c r="P3423" i="11"/>
  <c r="P3464" i="11"/>
  <c r="P3509" i="11"/>
  <c r="P3531" i="11"/>
  <c r="P3672" i="11"/>
  <c r="P3680" i="11"/>
  <c r="P3698" i="11"/>
  <c r="P3711" i="11"/>
  <c r="P3719" i="11"/>
  <c r="P3861" i="11"/>
  <c r="P3879" i="11"/>
  <c r="P3939" i="11"/>
  <c r="P3987" i="11"/>
  <c r="P4025" i="11"/>
  <c r="P4056" i="11"/>
  <c r="P4078" i="11"/>
  <c r="P4081" i="11"/>
  <c r="P4103" i="11"/>
  <c r="P4153" i="11"/>
  <c r="P4171" i="11"/>
  <c r="P4311" i="11"/>
  <c r="P4351" i="11"/>
  <c r="P4405" i="11"/>
  <c r="P4446" i="11"/>
  <c r="P4485" i="11"/>
  <c r="P4492" i="11"/>
  <c r="P4588" i="11"/>
  <c r="P2734" i="11"/>
  <c r="P2750" i="11"/>
  <c r="P2800" i="11"/>
  <c r="P2805" i="11"/>
  <c r="P2823" i="11"/>
  <c r="P2884" i="11"/>
  <c r="P2894" i="11"/>
  <c r="P2902" i="11"/>
  <c r="P2969" i="11"/>
  <c r="P3041" i="11"/>
  <c r="P3046" i="11"/>
  <c r="P3069" i="11"/>
  <c r="P3087" i="11"/>
  <c r="P3111" i="11"/>
  <c r="P3125" i="11"/>
  <c r="P3135" i="11"/>
  <c r="P3224" i="11"/>
  <c r="P3244" i="11"/>
  <c r="P3283" i="11"/>
  <c r="P3291" i="11"/>
  <c r="P3398" i="11"/>
  <c r="P3433" i="11"/>
  <c r="P3462" i="11"/>
  <c r="P3556" i="11"/>
  <c r="P3566" i="11"/>
  <c r="P3787" i="11"/>
  <c r="P3792" i="11"/>
  <c r="P3808" i="11"/>
  <c r="P3854" i="11"/>
  <c r="P3874" i="11"/>
  <c r="P3888" i="11"/>
  <c r="P3995" i="11"/>
  <c r="P4020" i="11"/>
  <c r="P4054" i="11"/>
  <c r="P4148" i="11"/>
  <c r="P4166" i="11"/>
  <c r="P4304" i="11"/>
  <c r="P4320" i="11"/>
  <c r="P4346" i="11"/>
  <c r="P4363" i="11"/>
  <c r="P4400" i="11"/>
  <c r="P4440" i="11"/>
  <c r="P4480" i="11"/>
  <c r="P4488" i="11"/>
  <c r="P4506" i="11"/>
  <c r="P4511" i="11"/>
  <c r="P4533" i="11"/>
  <c r="P4549" i="11"/>
  <c r="P4567" i="11"/>
  <c r="P4575" i="11"/>
  <c r="P4583" i="11"/>
  <c r="P3074" i="11"/>
  <c r="P3143" i="11"/>
  <c r="P3173" i="11"/>
  <c r="P3237" i="11"/>
  <c r="P3260" i="11"/>
  <c r="P3421" i="11"/>
  <c r="P3431" i="11"/>
  <c r="P3516" i="11"/>
  <c r="P3643" i="11"/>
  <c r="P3670" i="11"/>
  <c r="P3678" i="11"/>
  <c r="P3696" i="11"/>
  <c r="P3709" i="11"/>
  <c r="P3738" i="11"/>
  <c r="P3743" i="11"/>
  <c r="P3800" i="11"/>
  <c r="P3840" i="11"/>
  <c r="P3877" i="11"/>
  <c r="P3891" i="11"/>
  <c r="P3985" i="11"/>
  <c r="P4063" i="11"/>
  <c r="P4079" i="11"/>
  <c r="P4174" i="11"/>
  <c r="P4218" i="11"/>
  <c r="P4309" i="11"/>
  <c r="P4416" i="11"/>
  <c r="P4444" i="11"/>
  <c r="P4483" i="11"/>
  <c r="P4501" i="11"/>
  <c r="P23" i="11"/>
  <c r="P26" i="11"/>
  <c r="P36" i="11"/>
  <c r="P50" i="11"/>
  <c r="P78" i="11"/>
  <c r="P107" i="11"/>
  <c r="P112" i="11"/>
  <c r="P91" i="11"/>
  <c r="P21" i="11"/>
  <c r="P47" i="11"/>
  <c r="P61" i="11"/>
  <c r="P74" i="11"/>
  <c r="P92" i="11"/>
  <c r="P11" i="11"/>
  <c r="P87" i="11"/>
  <c r="P214" i="11"/>
  <c r="P12" i="11"/>
  <c r="P35" i="11"/>
  <c r="P57" i="11"/>
  <c r="P67" i="11"/>
  <c r="P85" i="11"/>
  <c r="P17" i="11"/>
  <c r="P28" i="11"/>
  <c r="P52" i="11"/>
  <c r="P70" i="11"/>
  <c r="P131" i="11"/>
  <c r="P309" i="11"/>
  <c r="P332" i="11"/>
  <c r="P353" i="11"/>
  <c r="P403" i="11"/>
  <c r="P437" i="11"/>
  <c r="P439" i="11"/>
  <c r="P591" i="11"/>
  <c r="P810" i="11"/>
  <c r="P814" i="11"/>
  <c r="P927" i="11"/>
  <c r="P967" i="11"/>
  <c r="P1022" i="11"/>
  <c r="P1034" i="11"/>
  <c r="P1053" i="11"/>
  <c r="P1064" i="11"/>
  <c r="P1081" i="11"/>
  <c r="P1086" i="11"/>
  <c r="P1094" i="11"/>
  <c r="P1109" i="11"/>
  <c r="P1119" i="11"/>
  <c r="P1123" i="11"/>
  <c r="P1152" i="11"/>
  <c r="P1168" i="11"/>
  <c r="P1330" i="11"/>
  <c r="P1347" i="11"/>
  <c r="P66" i="11"/>
  <c r="P76" i="11"/>
  <c r="P86" i="11"/>
  <c r="P96" i="11"/>
  <c r="P116" i="11"/>
  <c r="P135" i="11"/>
  <c r="P148" i="11"/>
  <c r="P157" i="11"/>
  <c r="P182" i="11"/>
  <c r="P197" i="11"/>
  <c r="P202" i="11"/>
  <c r="P212" i="11"/>
  <c r="P222" i="11"/>
  <c r="P232" i="11"/>
  <c r="P252" i="11"/>
  <c r="P270" i="11"/>
  <c r="P283" i="11"/>
  <c r="P292" i="11"/>
  <c r="P316" i="11"/>
  <c r="P335" i="11"/>
  <c r="P346" i="11"/>
  <c r="P348" i="11"/>
  <c r="P356" i="11"/>
  <c r="P366" i="11"/>
  <c r="P387" i="11"/>
  <c r="P407" i="11"/>
  <c r="P432" i="11"/>
  <c r="P442" i="11"/>
  <c r="P467" i="11"/>
  <c r="P478" i="11"/>
  <c r="P501" i="11"/>
  <c r="P505" i="11"/>
  <c r="P527" i="11"/>
  <c r="P544" i="11"/>
  <c r="P639" i="11"/>
  <c r="P648" i="11"/>
  <c r="P662" i="11"/>
  <c r="P667" i="11"/>
  <c r="P689" i="11"/>
  <c r="P699" i="11"/>
  <c r="P709" i="11"/>
  <c r="P715" i="11"/>
  <c r="P860" i="11"/>
  <c r="P887" i="11"/>
  <c r="P890" i="11"/>
  <c r="P893" i="11"/>
  <c r="P905" i="11"/>
  <c r="P921" i="11"/>
  <c r="P944" i="11"/>
  <c r="P950" i="11"/>
  <c r="P960" i="11"/>
  <c r="P1029" i="11"/>
  <c r="P1102" i="11"/>
  <c r="P1104" i="11"/>
  <c r="P1124" i="11"/>
  <c r="P1129" i="11"/>
  <c r="P1237" i="11"/>
  <c r="P1242" i="11"/>
  <c r="P1271" i="11"/>
  <c r="P1289" i="11"/>
  <c r="P1298" i="11"/>
  <c r="P1356" i="11"/>
  <c r="P1431" i="11"/>
  <c r="P15" i="11"/>
  <c r="P37" i="11"/>
  <c r="P51" i="11"/>
  <c r="P69" i="11"/>
  <c r="P81" i="11"/>
  <c r="P99" i="11"/>
  <c r="P152" i="11"/>
  <c r="P172" i="11"/>
  <c r="P187" i="11"/>
  <c r="P205" i="11"/>
  <c r="P217" i="11"/>
  <c r="P235" i="11"/>
  <c r="P306" i="11"/>
  <c r="P320" i="11"/>
  <c r="P351" i="11"/>
  <c r="P370" i="11"/>
  <c r="P435" i="11"/>
  <c r="P471" i="11"/>
  <c r="P506" i="11"/>
  <c r="P534" i="11"/>
  <c r="P538" i="11"/>
  <c r="P565" i="11"/>
  <c r="P573" i="11"/>
  <c r="P586" i="11"/>
  <c r="P592" i="11"/>
  <c r="P602" i="11"/>
  <c r="P620" i="11"/>
  <c r="P642" i="11"/>
  <c r="P651" i="11"/>
  <c r="P665" i="11"/>
  <c r="P694" i="11"/>
  <c r="P720" i="11"/>
  <c r="P790" i="11"/>
  <c r="P875" i="11"/>
  <c r="P884" i="11"/>
  <c r="P958" i="11"/>
  <c r="P1016" i="11"/>
  <c r="P1026" i="11"/>
  <c r="P1039" i="11"/>
  <c r="P1074" i="11"/>
  <c r="P1097" i="11"/>
  <c r="P1115" i="11"/>
  <c r="P1117" i="11"/>
  <c r="P1142" i="11"/>
  <c r="P1182" i="11"/>
  <c r="P1215" i="11"/>
  <c r="P1220" i="11"/>
  <c r="P1312" i="11"/>
  <c r="P1320" i="11"/>
  <c r="P1399" i="11"/>
  <c r="P1521" i="11"/>
  <c r="P227" i="11"/>
  <c r="P637" i="11"/>
  <c r="P723" i="11"/>
  <c r="P738" i="11"/>
  <c r="P743" i="11"/>
  <c r="P745" i="11"/>
  <c r="P871" i="11"/>
  <c r="P885" i="11"/>
  <c r="P979" i="11"/>
  <c r="P1003" i="11"/>
  <c r="P1011" i="11"/>
  <c r="P1055" i="11"/>
  <c r="P1059" i="11"/>
  <c r="P1082" i="11"/>
  <c r="P1136" i="11"/>
  <c r="P1159" i="11"/>
  <c r="P1171" i="11"/>
  <c r="P1195" i="11"/>
  <c r="P1197" i="11"/>
  <c r="P1233" i="11"/>
  <c r="P105" i="11"/>
  <c r="P117" i="11"/>
  <c r="P128" i="11"/>
  <c r="P149" i="11"/>
  <c r="P169" i="11"/>
  <c r="P193" i="11"/>
  <c r="P203" i="11"/>
  <c r="P223" i="11"/>
  <c r="P228" i="11"/>
  <c r="P241" i="11"/>
  <c r="P263" i="11"/>
  <c r="P284" i="11"/>
  <c r="P326" i="11"/>
  <c r="P336" i="11"/>
  <c r="P357" i="11"/>
  <c r="P362" i="11"/>
  <c r="P376" i="11"/>
  <c r="P399" i="11"/>
  <c r="P419" i="11"/>
  <c r="P454" i="11"/>
  <c r="P489" i="11"/>
  <c r="P528" i="11"/>
  <c r="P533" i="11"/>
  <c r="P557" i="11"/>
  <c r="P564" i="11"/>
  <c r="P581" i="11"/>
  <c r="P600" i="11"/>
  <c r="P649" i="11"/>
  <c r="P663" i="11"/>
  <c r="P700" i="11"/>
  <c r="P705" i="11"/>
  <c r="P710" i="11"/>
  <c r="P716" i="11"/>
  <c r="P721" i="11"/>
  <c r="P788" i="11"/>
  <c r="P803" i="11"/>
  <c r="P811" i="11"/>
  <c r="P821" i="11"/>
  <c r="P879" i="11"/>
  <c r="P906" i="11"/>
  <c r="P922" i="11"/>
  <c r="P1019" i="11"/>
  <c r="P1050" i="11"/>
  <c r="P1060" i="11"/>
  <c r="P1113" i="11"/>
  <c r="P1130" i="11"/>
  <c r="P1149" i="11"/>
  <c r="P1154" i="11"/>
  <c r="P1180" i="11"/>
  <c r="P1185" i="11"/>
  <c r="P1189" i="11"/>
  <c r="P1205" i="11"/>
  <c r="P1213" i="11"/>
  <c r="P1243" i="11"/>
  <c r="P1272" i="11"/>
  <c r="P1282" i="11"/>
  <c r="P1304" i="11"/>
  <c r="P1377" i="11"/>
  <c r="P1391" i="11"/>
  <c r="P1417" i="11"/>
  <c r="P164" i="11"/>
  <c r="P188" i="11"/>
  <c r="P206" i="11"/>
  <c r="P218" i="11"/>
  <c r="P226" i="11"/>
  <c r="P248" i="11"/>
  <c r="P266" i="11"/>
  <c r="P277" i="11"/>
  <c r="P279" i="11"/>
  <c r="P288" i="11"/>
  <c r="P298" i="11"/>
  <c r="P321" i="11"/>
  <c r="P339" i="11"/>
  <c r="P352" i="11"/>
  <c r="P360" i="11"/>
  <c r="P383" i="11"/>
  <c r="P402" i="11"/>
  <c r="P414" i="11"/>
  <c r="P425" i="11"/>
  <c r="P448" i="11"/>
  <c r="P460" i="11"/>
  <c r="P484" i="11"/>
  <c r="P494" i="11"/>
  <c r="P522" i="11"/>
  <c r="P551" i="11"/>
  <c r="P558" i="11"/>
  <c r="P606" i="11"/>
  <c r="P619" i="11"/>
  <c r="P622" i="11"/>
  <c r="P633" i="11"/>
  <c r="P675" i="11"/>
  <c r="P703" i="11"/>
  <c r="P736" i="11"/>
  <c r="P741" i="11"/>
  <c r="P756" i="11"/>
  <c r="P764" i="11"/>
  <c r="P798" i="11"/>
  <c r="P819" i="11"/>
  <c r="P947" i="11"/>
  <c r="P966" i="11"/>
  <c r="P972" i="11"/>
  <c r="P988" i="11"/>
  <c r="P999" i="11"/>
  <c r="P1017" i="11"/>
  <c r="P1040" i="11"/>
  <c r="P1063" i="11"/>
  <c r="P1072" i="11"/>
  <c r="P1093" i="11"/>
  <c r="P1110" i="11"/>
  <c r="P1118" i="11"/>
  <c r="P1257" i="11"/>
  <c r="P1389" i="11"/>
  <c r="P1407" i="11"/>
  <c r="P733" i="11"/>
  <c r="P137" i="11"/>
  <c r="P158" i="11"/>
  <c r="P161" i="11"/>
  <c r="P171" i="11"/>
  <c r="P186" i="11"/>
  <c r="P234" i="11"/>
  <c r="P254" i="11"/>
  <c r="P259" i="11"/>
  <c r="P272" i="11"/>
  <c r="P293" i="11"/>
  <c r="P305" i="11"/>
  <c r="P319" i="11"/>
  <c r="P395" i="11"/>
  <c r="P409" i="11"/>
  <c r="P434" i="11"/>
  <c r="P444" i="11"/>
  <c r="P469" i="11"/>
  <c r="P480" i="11"/>
  <c r="P568" i="11"/>
  <c r="P601" i="11"/>
  <c r="P604" i="11"/>
  <c r="P641" i="11"/>
  <c r="P683" i="11"/>
  <c r="P690" i="11"/>
  <c r="P693" i="11"/>
  <c r="P789" i="11"/>
  <c r="P791" i="11"/>
  <c r="P817" i="11"/>
  <c r="P858" i="11"/>
  <c r="P912" i="11"/>
  <c r="P1025" i="11"/>
  <c r="P1075" i="11"/>
  <c r="P1106" i="11"/>
  <c r="P1126" i="11"/>
  <c r="P1181" i="11"/>
  <c r="P1206" i="11"/>
  <c r="P1252" i="11"/>
  <c r="P1263" i="11"/>
  <c r="P1466" i="11"/>
  <c r="P1480" i="11"/>
  <c r="P1492" i="11"/>
  <c r="P1496" i="11"/>
  <c r="P1545" i="11"/>
  <c r="P1547" i="11"/>
  <c r="P1574" i="11"/>
  <c r="P1666" i="11"/>
  <c r="P1768" i="11"/>
  <c r="P1781" i="11"/>
  <c r="P1796" i="11"/>
  <c r="P1908" i="11"/>
  <c r="P1920" i="11"/>
  <c r="P1957" i="11"/>
  <c r="P1985" i="11"/>
  <c r="P1991" i="11"/>
  <c r="P2002" i="11"/>
  <c r="P2030" i="11"/>
  <c r="P2074" i="11"/>
  <c r="P2100" i="11"/>
  <c r="P2143" i="11"/>
  <c r="P2169" i="11"/>
  <c r="P2184" i="11"/>
  <c r="P2205" i="11"/>
  <c r="P2213" i="11"/>
  <c r="P2243" i="11"/>
  <c r="P2254" i="11"/>
  <c r="P2276" i="11"/>
  <c r="P2287" i="11"/>
  <c r="P2292" i="11"/>
  <c r="P2297" i="11"/>
  <c r="P2308" i="11"/>
  <c r="P2361" i="11"/>
  <c r="P2386" i="11"/>
  <c r="P2399" i="11"/>
  <c r="P1279" i="11"/>
  <c r="P1310" i="11"/>
  <c r="P1353" i="11"/>
  <c r="P1365" i="11"/>
  <c r="P1460" i="11"/>
  <c r="P1493" i="11"/>
  <c r="P1499" i="11"/>
  <c r="P1535" i="11"/>
  <c r="P1572" i="11"/>
  <c r="P1610" i="11"/>
  <c r="P1613" i="11"/>
  <c r="P1620" i="11"/>
  <c r="P1641" i="11"/>
  <c r="P1667" i="11"/>
  <c r="P1699" i="11"/>
  <c r="P1717" i="11"/>
  <c r="P1728" i="11"/>
  <c r="P1776" i="11"/>
  <c r="P1801" i="11"/>
  <c r="P1836" i="11"/>
  <c r="P1865" i="11"/>
  <c r="P1892" i="11"/>
  <c r="P1900" i="11"/>
  <c r="P1933" i="11"/>
  <c r="P1960" i="11"/>
  <c r="P1994" i="11"/>
  <c r="P2005" i="11"/>
  <c r="P2028" i="11"/>
  <c r="P2033" i="11"/>
  <c r="P2047" i="11"/>
  <c r="P2062" i="11"/>
  <c r="P2082" i="11"/>
  <c r="P2113" i="11"/>
  <c r="P2128" i="11"/>
  <c r="P2164" i="11"/>
  <c r="P2174" i="11"/>
  <c r="P2179" i="11"/>
  <c r="P2226" i="11"/>
  <c r="P2237" i="11"/>
  <c r="P2246" i="11"/>
  <c r="P2259" i="11"/>
  <c r="P2290" i="11"/>
  <c r="P2316" i="11"/>
  <c r="P2322" i="11"/>
  <c r="P2333" i="11"/>
  <c r="P2343" i="11"/>
  <c r="P2370" i="11"/>
  <c r="P2389" i="11"/>
  <c r="P2394" i="11"/>
  <c r="P2494" i="11"/>
  <c r="P2517" i="11"/>
  <c r="P2957" i="11"/>
  <c r="P1633" i="11"/>
  <c r="P1248" i="11"/>
  <c r="P1275" i="11"/>
  <c r="P1302" i="11"/>
  <c r="P1313" i="11"/>
  <c r="P1370" i="11"/>
  <c r="P1374" i="11"/>
  <c r="P1408" i="11"/>
  <c r="P1420" i="11"/>
  <c r="P1456" i="11"/>
  <c r="P1476" i="11"/>
  <c r="P1541" i="11"/>
  <c r="P1561" i="11"/>
  <c r="P1608" i="11"/>
  <c r="P1634" i="11"/>
  <c r="P1741" i="11"/>
  <c r="P1751" i="11"/>
  <c r="P1884" i="11"/>
  <c r="P1893" i="11"/>
  <c r="P1909" i="11"/>
  <c r="P1963" i="11"/>
  <c r="P1992" i="11"/>
  <c r="P2003" i="11"/>
  <c r="P2075" i="11"/>
  <c r="P2101" i="11"/>
  <c r="P2106" i="11"/>
  <c r="P2119" i="11"/>
  <c r="P2129" i="11"/>
  <c r="P2170" i="11"/>
  <c r="P2172" i="11"/>
  <c r="P2206" i="11"/>
  <c r="P2255" i="11"/>
  <c r="P2288" i="11"/>
  <c r="P2298" i="11"/>
  <c r="P2309" i="11"/>
  <c r="P2362" i="11"/>
  <c r="P2381" i="11"/>
  <c r="P2402" i="11"/>
  <c r="P2435" i="11"/>
  <c r="P2459" i="11"/>
  <c r="P2605" i="11"/>
  <c r="P3216" i="11"/>
  <c r="P1451" i="11"/>
  <c r="P1246" i="11"/>
  <c r="P1260" i="11"/>
  <c r="P1273" i="11"/>
  <c r="P1305" i="11"/>
  <c r="P1319" i="11"/>
  <c r="P1345" i="11"/>
  <c r="P1401" i="11"/>
  <c r="P1465" i="11"/>
  <c r="P1531" i="11"/>
  <c r="P1603" i="11"/>
  <c r="P1630" i="11"/>
  <c r="P1650" i="11"/>
  <c r="P1656" i="11"/>
  <c r="P1685" i="11"/>
  <c r="P1706" i="11"/>
  <c r="P1732" i="11"/>
  <c r="P1737" i="11"/>
  <c r="P1752" i="11"/>
  <c r="P1787" i="11"/>
  <c r="P1794" i="11"/>
  <c r="P1828" i="11"/>
  <c r="P1854" i="11"/>
  <c r="P2058" i="11"/>
  <c r="P2071" i="11"/>
  <c r="P2086" i="11"/>
  <c r="P2099" i="11"/>
  <c r="P2142" i="11"/>
  <c r="P2183" i="11"/>
  <c r="P2193" i="11"/>
  <c r="P2198" i="11"/>
  <c r="P2204" i="11"/>
  <c r="P2212" i="11"/>
  <c r="P2253" i="11"/>
  <c r="P2263" i="11"/>
  <c r="P2275" i="11"/>
  <c r="P2307" i="11"/>
  <c r="P2315" i="11"/>
  <c r="P2328" i="11"/>
  <c r="P2433" i="11"/>
  <c r="P3252" i="11"/>
  <c r="P1314" i="11"/>
  <c r="P1342" i="11"/>
  <c r="P1375" i="11"/>
  <c r="P1421" i="11"/>
  <c r="P1423" i="11"/>
  <c r="P1468" i="11"/>
  <c r="P1528" i="11"/>
  <c r="P1534" i="11"/>
  <c r="P1551" i="11"/>
  <c r="P1560" i="11"/>
  <c r="P1593" i="11"/>
  <c r="P1601" i="11"/>
  <c r="P1624" i="11"/>
  <c r="P1651" i="11"/>
  <c r="P1718" i="11"/>
  <c r="P1740" i="11"/>
  <c r="P1783" i="11"/>
  <c r="P1785" i="11"/>
  <c r="P1792" i="11"/>
  <c r="P1819" i="11"/>
  <c r="P1849" i="11"/>
  <c r="P1859" i="11"/>
  <c r="P1932" i="11"/>
  <c r="P1952" i="11"/>
  <c r="P1993" i="11"/>
  <c r="P2010" i="11"/>
  <c r="P2027" i="11"/>
  <c r="P2061" i="11"/>
  <c r="P2076" i="11"/>
  <c r="P2120" i="11"/>
  <c r="P2173" i="11"/>
  <c r="P2188" i="11"/>
  <c r="P2207" i="11"/>
  <c r="P2236" i="11"/>
  <c r="P2245" i="11"/>
  <c r="P2279" i="11"/>
  <c r="P2289" i="11"/>
  <c r="P2310" i="11"/>
  <c r="P2321" i="11"/>
  <c r="P2326" i="11"/>
  <c r="P2332" i="11"/>
  <c r="P2342" i="11"/>
  <c r="P2383" i="11"/>
  <c r="P2388" i="11"/>
  <c r="P2428" i="11"/>
  <c r="P2436" i="11"/>
  <c r="P2546" i="11"/>
  <c r="P3123" i="11"/>
  <c r="P3413" i="11"/>
  <c r="P3415" i="11"/>
  <c r="P2772" i="11"/>
  <c r="P2797" i="11"/>
  <c r="P2950" i="11"/>
  <c r="P2983" i="11"/>
  <c r="P3040" i="11"/>
  <c r="P3161" i="11"/>
  <c r="P3199" i="11"/>
  <c r="P3214" i="11"/>
  <c r="P3286" i="11"/>
  <c r="P3361" i="11"/>
  <c r="P3366" i="11"/>
  <c r="P3809" i="11"/>
  <c r="P3855" i="11"/>
  <c r="P4070" i="11"/>
  <c r="P4365" i="11"/>
  <c r="P2419" i="11"/>
  <c r="P2429" i="11"/>
  <c r="P2450" i="11"/>
  <c r="P2455" i="11"/>
  <c r="P2460" i="11"/>
  <c r="P2468" i="11"/>
  <c r="P2480" i="11"/>
  <c r="P2485" i="11"/>
  <c r="P2495" i="11"/>
  <c r="P2505" i="11"/>
  <c r="P2510" i="11"/>
  <c r="P2608" i="11"/>
  <c r="P2651" i="11"/>
  <c r="P2656" i="11"/>
  <c r="P2684" i="11"/>
  <c r="P2707" i="11"/>
  <c r="P2709" i="11"/>
  <c r="P2732" i="11"/>
  <c r="P2765" i="11"/>
  <c r="P2773" i="11"/>
  <c r="P2795" i="11"/>
  <c r="P2807" i="11"/>
  <c r="P2815" i="11"/>
  <c r="P2820" i="11"/>
  <c r="P2855" i="11"/>
  <c r="P2863" i="11"/>
  <c r="P2888" i="11"/>
  <c r="P2910" i="11"/>
  <c r="P2960" i="11"/>
  <c r="P2992" i="11"/>
  <c r="P3026" i="11"/>
  <c r="P3048" i="11"/>
  <c r="P3058" i="11"/>
  <c r="P3092" i="11"/>
  <c r="P3099" i="11"/>
  <c r="P3126" i="11"/>
  <c r="P3175" i="11"/>
  <c r="P3212" i="11"/>
  <c r="P3217" i="11"/>
  <c r="P3284" i="11"/>
  <c r="P3294" i="11"/>
  <c r="P3318" i="11"/>
  <c r="P3352" i="11"/>
  <c r="P3356" i="11"/>
  <c r="P3359" i="11"/>
  <c r="P3372" i="11"/>
  <c r="P3388" i="11"/>
  <c r="P3416" i="11"/>
  <c r="P3426" i="11"/>
  <c r="P2445" i="11"/>
  <c r="P2594" i="11"/>
  <c r="P3335" i="11"/>
  <c r="P3340" i="11"/>
  <c r="P2448" i="11"/>
  <c r="P2453" i="11"/>
  <c r="P2466" i="11"/>
  <c r="P2498" i="11"/>
  <c r="P2503" i="11"/>
  <c r="P2533" i="11"/>
  <c r="P2574" i="11"/>
  <c r="P2591" i="11"/>
  <c r="P2654" i="11"/>
  <c r="P2659" i="11"/>
  <c r="P2676" i="11"/>
  <c r="P2710" i="11"/>
  <c r="P2758" i="11"/>
  <c r="P2808" i="11"/>
  <c r="P2813" i="11"/>
  <c r="P2853" i="11"/>
  <c r="P2861" i="11"/>
  <c r="P2864" i="11"/>
  <c r="P2932" i="11"/>
  <c r="P2937" i="11"/>
  <c r="P2942" i="11"/>
  <c r="P2958" i="11"/>
  <c r="P2982" i="11"/>
  <c r="P2993" i="11"/>
  <c r="P2998" i="11"/>
  <c r="P3000" i="11"/>
  <c r="P3010" i="11"/>
  <c r="P3054" i="11"/>
  <c r="P3085" i="11"/>
  <c r="P3107" i="11"/>
  <c r="P3138" i="11"/>
  <c r="P3159" i="11"/>
  <c r="P3169" i="11"/>
  <c r="P3176" i="11"/>
  <c r="P3198" i="11"/>
  <c r="P3215" i="11"/>
  <c r="P3220" i="11"/>
  <c r="P3239" i="11"/>
  <c r="P3347" i="11"/>
  <c r="P3403" i="11"/>
  <c r="P3424" i="11"/>
  <c r="P3427" i="11"/>
  <c r="P3463" i="11"/>
  <c r="P2335" i="11"/>
  <c r="P2340" i="11"/>
  <c r="P2348" i="11"/>
  <c r="P2355" i="11"/>
  <c r="P2366" i="11"/>
  <c r="P2372" i="11"/>
  <c r="P2393" i="11"/>
  <c r="P2420" i="11"/>
  <c r="P2430" i="11"/>
  <c r="P2446" i="11"/>
  <c r="P2451" i="11"/>
  <c r="P2461" i="11"/>
  <c r="P2469" i="11"/>
  <c r="P2486" i="11"/>
  <c r="P2496" i="11"/>
  <c r="P2602" i="11"/>
  <c r="P2616" i="11"/>
  <c r="P2665" i="11"/>
  <c r="P2740" i="11"/>
  <c r="P2743" i="11"/>
  <c r="P2748" i="11"/>
  <c r="P2766" i="11"/>
  <c r="P2791" i="11"/>
  <c r="P2816" i="11"/>
  <c r="P2821" i="11"/>
  <c r="P2831" i="11"/>
  <c r="P2854" i="11"/>
  <c r="P2859" i="11"/>
  <c r="P2869" i="11"/>
  <c r="P2896" i="11"/>
  <c r="P2911" i="11"/>
  <c r="P2959" i="11"/>
  <c r="P2967" i="11"/>
  <c r="P3003" i="11"/>
  <c r="P3083" i="11"/>
  <c r="P3117" i="11"/>
  <c r="P3127" i="11"/>
  <c r="P3148" i="11"/>
  <c r="P3208" i="11"/>
  <c r="P3230" i="11"/>
  <c r="P3249" i="11"/>
  <c r="P3302" i="11"/>
  <c r="P3324" i="11"/>
  <c r="P3341" i="11"/>
  <c r="P3492" i="11"/>
  <c r="P3502" i="11"/>
  <c r="P3832" i="11"/>
  <c r="P4048" i="11"/>
  <c r="P4530" i="11"/>
  <c r="P2609" i="11"/>
  <c r="P2629" i="11"/>
  <c r="P2647" i="11"/>
  <c r="P2674" i="11"/>
  <c r="P2717" i="11"/>
  <c r="P2738" i="11"/>
  <c r="P2751" i="11"/>
  <c r="P2756" i="11"/>
  <c r="P2769" i="11"/>
  <c r="P2781" i="11"/>
  <c r="P2784" i="11"/>
  <c r="P2789" i="11"/>
  <c r="P2806" i="11"/>
  <c r="P2811" i="11"/>
  <c r="P2824" i="11"/>
  <c r="P2832" i="11"/>
  <c r="P2837" i="11"/>
  <c r="P2862" i="11"/>
  <c r="P2867" i="11"/>
  <c r="P2892" i="11"/>
  <c r="P2899" i="11"/>
  <c r="P2935" i="11"/>
  <c r="P2964" i="11"/>
  <c r="P2970" i="11"/>
  <c r="P2975" i="11"/>
  <c r="P2991" i="11"/>
  <c r="P3047" i="11"/>
  <c r="P3064" i="11"/>
  <c r="P3081" i="11"/>
  <c r="P3098" i="11"/>
  <c r="P3153" i="11"/>
  <c r="P3172" i="11"/>
  <c r="P3196" i="11"/>
  <c r="P3233" i="11"/>
  <c r="P3240" i="11"/>
  <c r="P3263" i="11"/>
  <c r="P3266" i="11"/>
  <c r="P3268" i="11"/>
  <c r="P3315" i="11"/>
  <c r="P3330" i="11"/>
  <c r="P3363" i="11"/>
  <c r="P3384" i="11"/>
  <c r="P3425" i="11"/>
  <c r="P3476" i="11"/>
  <c r="P3482" i="11"/>
  <c r="P2412" i="11"/>
  <c r="P2418" i="11"/>
  <c r="P2442" i="11"/>
  <c r="P2467" i="11"/>
  <c r="P2492" i="11"/>
  <c r="P2577" i="11"/>
  <c r="P2634" i="11"/>
  <c r="P2650" i="11"/>
  <c r="P2666" i="11"/>
  <c r="P2741" i="11"/>
  <c r="P2764" i="11"/>
  <c r="P2787" i="11"/>
  <c r="P2799" i="11"/>
  <c r="P2802" i="11"/>
  <c r="P2829" i="11"/>
  <c r="P2847" i="11"/>
  <c r="P2852" i="11"/>
  <c r="P2928" i="11"/>
  <c r="P3091" i="11"/>
  <c r="P3103" i="11"/>
  <c r="P3113" i="11"/>
  <c r="P3177" i="11"/>
  <c r="P3293" i="11"/>
  <c r="P3300" i="11"/>
  <c r="P3325" i="11"/>
  <c r="P3348" i="11"/>
  <c r="P3351" i="11"/>
  <c r="P3387" i="11"/>
  <c r="P4072" i="11"/>
  <c r="P4523" i="11"/>
  <c r="P3695" i="11"/>
  <c r="P3723" i="11"/>
  <c r="P4008" i="11"/>
  <c r="P4043" i="11"/>
  <c r="P4133" i="11"/>
  <c r="P4135" i="11"/>
  <c r="P4140" i="11"/>
  <c r="P4159" i="11"/>
  <c r="P4196" i="11"/>
  <c r="P4241" i="11"/>
  <c r="P4262" i="11"/>
  <c r="P4294" i="11"/>
  <c r="P4344" i="11"/>
  <c r="P4382" i="11"/>
  <c r="P4409" i="11"/>
  <c r="P4472" i="11"/>
  <c r="P3485" i="11"/>
  <c r="P3490" i="11"/>
  <c r="P3495" i="11"/>
  <c r="P3507" i="11"/>
  <c r="P3636" i="11"/>
  <c r="P3693" i="11"/>
  <c r="P3701" i="11"/>
  <c r="P3716" i="11"/>
  <c r="P3790" i="11"/>
  <c r="P3810" i="11"/>
  <c r="P3833" i="11"/>
  <c r="P3838" i="11"/>
  <c r="P3870" i="11"/>
  <c r="P3918" i="11"/>
  <c r="P3929" i="11"/>
  <c r="P3935" i="11"/>
  <c r="P3947" i="11"/>
  <c r="P3993" i="11"/>
  <c r="P4004" i="11"/>
  <c r="P4022" i="11"/>
  <c r="P4052" i="11"/>
  <c r="P4095" i="11"/>
  <c r="P4100" i="11"/>
  <c r="P4131" i="11"/>
  <c r="P4150" i="11"/>
  <c r="P4162" i="11"/>
  <c r="P4169" i="11"/>
  <c r="P4244" i="11"/>
  <c r="P4260" i="11"/>
  <c r="P4292" i="11"/>
  <c r="P4297" i="11"/>
  <c r="P4314" i="11"/>
  <c r="P4354" i="11"/>
  <c r="P4368" i="11"/>
  <c r="P4380" i="11"/>
  <c r="P4432" i="11"/>
  <c r="P4437" i="11"/>
  <c r="P4498" i="11"/>
  <c r="P4508" i="11"/>
  <c r="P4513" i="11"/>
  <c r="P4518" i="11"/>
  <c r="P4531" i="11"/>
  <c r="P4551" i="11"/>
  <c r="P4539" i="11"/>
  <c r="P4544" i="11"/>
  <c r="P4564" i="11"/>
  <c r="P4572" i="11"/>
  <c r="P4580" i="11"/>
  <c r="P3458" i="11"/>
  <c r="P3477" i="11"/>
  <c r="P3483" i="11"/>
  <c r="P3524" i="11"/>
  <c r="P3529" i="11"/>
  <c r="P3569" i="11"/>
  <c r="P3590" i="11"/>
  <c r="P3602" i="11"/>
  <c r="P3629" i="11"/>
  <c r="P3650" i="11"/>
  <c r="P3661" i="11"/>
  <c r="P3686" i="11"/>
  <c r="P3714" i="11"/>
  <c r="P3727" i="11"/>
  <c r="P3741" i="11"/>
  <c r="P3770" i="11"/>
  <c r="P3777" i="11"/>
  <c r="P3783" i="11"/>
  <c r="P3859" i="11"/>
  <c r="P3910" i="11"/>
  <c r="P3922" i="11"/>
  <c r="P3933" i="11"/>
  <c r="P3945" i="11"/>
  <c r="P3951" i="11"/>
  <c r="P3959" i="11"/>
  <c r="P3969" i="11"/>
  <c r="P4013" i="11"/>
  <c r="P4018" i="11"/>
  <c r="P4092" i="11"/>
  <c r="P4098" i="11"/>
  <c r="P4123" i="11"/>
  <c r="P4212" i="11"/>
  <c r="P4242" i="11"/>
  <c r="P4248" i="11"/>
  <c r="P4295" i="11"/>
  <c r="P4335" i="11"/>
  <c r="P4371" i="11"/>
  <c r="P4430" i="11"/>
  <c r="P3379" i="11"/>
  <c r="P3422" i="11"/>
  <c r="P3456" i="11"/>
  <c r="P3653" i="11"/>
  <c r="P3659" i="11"/>
  <c r="P3666" i="11"/>
  <c r="P3694" i="11"/>
  <c r="P3702" i="11"/>
  <c r="P3739" i="11"/>
  <c r="P3752" i="11"/>
  <c r="P3796" i="11"/>
  <c r="P3811" i="11"/>
  <c r="P3839" i="11"/>
  <c r="P3844" i="11"/>
  <c r="P3936" i="11"/>
  <c r="P3948" i="11"/>
  <c r="P3954" i="11"/>
  <c r="P3972" i="11"/>
  <c r="P4005" i="11"/>
  <c r="P4039" i="11"/>
  <c r="P4060" i="11"/>
  <c r="P4096" i="11"/>
  <c r="P4118" i="11"/>
  <c r="P4182" i="11"/>
  <c r="P4219" i="11"/>
  <c r="P4222" i="11"/>
  <c r="P4251" i="11"/>
  <c r="P4278" i="11"/>
  <c r="P4283" i="11"/>
  <c r="P4303" i="11"/>
  <c r="P4333" i="11"/>
  <c r="P4376" i="11"/>
  <c r="P4393" i="11"/>
  <c r="P4398" i="11"/>
  <c r="P4428" i="11"/>
  <c r="P4433" i="11"/>
  <c r="P4449" i="11"/>
  <c r="P4476" i="11"/>
  <c r="P4479" i="11"/>
  <c r="P4499" i="11"/>
  <c r="P4504" i="11"/>
  <c r="P4520" i="11"/>
  <c r="P4542" i="11"/>
  <c r="P4570" i="11"/>
  <c r="P3522" i="11"/>
  <c r="P3565" i="11"/>
  <c r="P3567" i="11"/>
  <c r="P3572" i="11"/>
  <c r="P3586" i="11"/>
  <c r="P3689" i="11"/>
  <c r="P3735" i="11"/>
  <c r="P3737" i="11"/>
  <c r="P3760" i="11"/>
  <c r="P3768" i="11"/>
  <c r="P3780" i="11"/>
  <c r="P3834" i="11"/>
  <c r="P3871" i="11"/>
  <c r="P3908" i="11"/>
  <c r="P3967" i="11"/>
  <c r="P3994" i="11"/>
  <c r="P4032" i="11"/>
  <c r="P4113" i="11"/>
  <c r="P4116" i="11"/>
  <c r="P4121" i="11"/>
  <c r="P4158" i="11"/>
  <c r="P4180" i="11"/>
  <c r="P4200" i="11"/>
  <c r="P4205" i="11"/>
  <c r="P4225" i="11"/>
  <c r="P4230" i="11"/>
  <c r="P4276" i="11"/>
  <c r="P4326" i="11"/>
  <c r="P4386" i="11"/>
  <c r="P4441" i="11"/>
  <c r="P4455" i="11"/>
  <c r="P4471" i="11"/>
  <c r="P4487" i="11"/>
  <c r="P4509" i="11"/>
  <c r="P4525" i="11"/>
  <c r="P4545" i="11"/>
  <c r="P4565" i="11"/>
  <c r="P4573" i="11"/>
  <c r="P4586" i="11"/>
  <c r="P3558" i="11"/>
  <c r="P3570" i="11"/>
  <c r="P3646" i="11"/>
  <c r="P3651" i="11"/>
  <c r="P3682" i="11"/>
  <c r="P3687" i="11"/>
  <c r="P3692" i="11"/>
  <c r="P3715" i="11"/>
  <c r="P3720" i="11"/>
  <c r="P3728" i="11"/>
  <c r="P3733" i="11"/>
  <c r="P3758" i="11"/>
  <c r="P3786" i="11"/>
  <c r="P3817" i="11"/>
  <c r="P3901" i="11"/>
  <c r="P3911" i="11"/>
  <c r="P3917" i="11"/>
  <c r="P3928" i="11"/>
  <c r="P3941" i="11"/>
  <c r="P3952" i="11"/>
  <c r="P3960" i="11"/>
  <c r="P4035" i="11"/>
  <c r="P4037" i="11"/>
  <c r="P4055" i="11"/>
  <c r="P4058" i="11"/>
  <c r="P4064" i="11"/>
  <c r="P4094" i="11"/>
  <c r="P4110" i="11"/>
  <c r="P4175" i="11"/>
  <c r="P4301" i="11"/>
  <c r="P4336" i="11"/>
  <c r="P4353" i="11"/>
  <c r="P4358" i="11"/>
  <c r="P4384" i="11"/>
  <c r="P4431" i="11"/>
  <c r="P4469" i="11"/>
  <c r="P4497" i="11"/>
  <c r="P4507" i="11"/>
  <c r="P4517" i="11"/>
  <c r="P4535" i="11"/>
  <c r="P4568" i="11"/>
  <c r="P338" i="11"/>
  <c r="P406" i="11"/>
  <c r="P1425" i="11"/>
  <c r="P286" i="11"/>
  <c r="P355" i="11"/>
  <c r="P588" i="11"/>
  <c r="P626" i="11"/>
  <c r="P718" i="11"/>
  <c r="P1005" i="11"/>
  <c r="P19" i="11"/>
  <c r="P31" i="11"/>
  <c r="P68" i="11"/>
  <c r="P79" i="11"/>
  <c r="P88" i="11"/>
  <c r="P97" i="11"/>
  <c r="P133" i="11"/>
  <c r="P144" i="11"/>
  <c r="P155" i="11"/>
  <c r="P165" i="11"/>
  <c r="P204" i="11"/>
  <c r="P215" i="11"/>
  <c r="P224" i="11"/>
  <c r="P233" i="11"/>
  <c r="P261" i="11"/>
  <c r="P268" i="11"/>
  <c r="P280" i="11"/>
  <c r="P290" i="11"/>
  <c r="P299" i="11"/>
  <c r="P330" i="11"/>
  <c r="P337" i="11"/>
  <c r="P349" i="11"/>
  <c r="P358" i="11"/>
  <c r="P367" i="11"/>
  <c r="P397" i="11"/>
  <c r="P404" i="11"/>
  <c r="P415" i="11"/>
  <c r="P433" i="11"/>
  <c r="P450" i="11"/>
  <c r="P468" i="11"/>
  <c r="P485" i="11"/>
  <c r="P504" i="11"/>
  <c r="P514" i="11"/>
  <c r="P523" i="11"/>
  <c r="P531" i="11"/>
  <c r="P561" i="11"/>
  <c r="P569" i="11"/>
  <c r="P575" i="11"/>
  <c r="P590" i="11"/>
  <c r="P611" i="11"/>
  <c r="P652" i="11"/>
  <c r="P684" i="11"/>
  <c r="P730" i="11"/>
  <c r="P754" i="11"/>
  <c r="P763" i="11"/>
  <c r="P778" i="11"/>
  <c r="P845" i="11"/>
  <c r="P848" i="11"/>
  <c r="P853" i="11"/>
  <c r="P962" i="11"/>
  <c r="P1084" i="11"/>
  <c r="P1187" i="11"/>
  <c r="P1288" i="11"/>
  <c r="P1318" i="11"/>
  <c r="P1368" i="11"/>
  <c r="P1405" i="11"/>
  <c r="P1413" i="11"/>
  <c r="P380" i="11"/>
  <c r="P576" i="11"/>
  <c r="P40" i="11"/>
  <c r="P45" i="11"/>
  <c r="P55" i="11"/>
  <c r="P73" i="11"/>
  <c r="P108" i="11"/>
  <c r="P120" i="11"/>
  <c r="P138" i="11"/>
  <c r="P178" i="11"/>
  <c r="P191" i="11"/>
  <c r="P209" i="11"/>
  <c r="P213" i="11"/>
  <c r="P244" i="11"/>
  <c r="P246" i="11"/>
  <c r="P255" i="11"/>
  <c r="P264" i="11"/>
  <c r="P273" i="11"/>
  <c r="P304" i="11"/>
  <c r="P312" i="11"/>
  <c r="P314" i="11"/>
  <c r="P324" i="11"/>
  <c r="P333" i="11"/>
  <c r="P342" i="11"/>
  <c r="P372" i="11"/>
  <c r="P379" i="11"/>
  <c r="P381" i="11"/>
  <c r="P390" i="11"/>
  <c r="P400" i="11"/>
  <c r="P410" i="11"/>
  <c r="P420" i="11"/>
  <c r="P422" i="11"/>
  <c r="P428" i="11"/>
  <c r="P438" i="11"/>
  <c r="P440" i="11"/>
  <c r="P445" i="11"/>
  <c r="P456" i="11"/>
  <c r="P458" i="11"/>
  <c r="P464" i="11"/>
  <c r="P474" i="11"/>
  <c r="P476" i="11"/>
  <c r="P481" i="11"/>
  <c r="P490" i="11"/>
  <c r="P492" i="11"/>
  <c r="P497" i="11"/>
  <c r="P509" i="11"/>
  <c r="P511" i="11"/>
  <c r="P529" i="11"/>
  <c r="P542" i="11"/>
  <c r="P552" i="11"/>
  <c r="P594" i="11"/>
  <c r="P624" i="11"/>
  <c r="P677" i="11"/>
  <c r="P1469" i="11"/>
  <c r="P43" i="11"/>
  <c r="P64" i="11"/>
  <c r="P77" i="11"/>
  <c r="P106" i="11"/>
  <c r="P110" i="11"/>
  <c r="P129" i="11"/>
  <c r="P142" i="11"/>
  <c r="P175" i="11"/>
  <c r="P180" i="11"/>
  <c r="P200" i="11"/>
  <c r="P14" i="11"/>
  <c r="P27" i="11"/>
  <c r="P38" i="11"/>
  <c r="P49" i="11"/>
  <c r="P84" i="11"/>
  <c r="P95" i="11"/>
  <c r="P104" i="11"/>
  <c r="P113" i="11"/>
  <c r="P151" i="11"/>
  <c r="P162" i="11"/>
  <c r="P173" i="11"/>
  <c r="P185" i="11"/>
  <c r="P220" i="11"/>
  <c r="P231" i="11"/>
  <c r="P240" i="11"/>
  <c r="P249" i="11"/>
  <c r="P278" i="11"/>
  <c r="P285" i="11"/>
  <c r="P297" i="11"/>
  <c r="P308" i="11"/>
  <c r="P317" i="11"/>
  <c r="P347" i="11"/>
  <c r="P354" i="11"/>
  <c r="P365" i="11"/>
  <c r="P375" i="11"/>
  <c r="P384" i="11"/>
  <c r="P418" i="11"/>
  <c r="P436" i="11"/>
  <c r="P453" i="11"/>
  <c r="P472" i="11"/>
  <c r="P488" i="11"/>
  <c r="P502" i="11"/>
  <c r="P507" i="11"/>
  <c r="P517" i="11"/>
  <c r="P519" i="11"/>
  <c r="P539" i="11"/>
  <c r="P550" i="11"/>
  <c r="P559" i="11"/>
  <c r="P580" i="11"/>
  <c r="P587" i="11"/>
  <c r="P599" i="11"/>
  <c r="P608" i="11"/>
  <c r="P625" i="11"/>
  <c r="P645" i="11"/>
  <c r="P650" i="11"/>
  <c r="P657" i="11"/>
  <c r="P708" i="11"/>
  <c r="P725" i="11"/>
  <c r="P728" i="11"/>
  <c r="P752" i="11"/>
  <c r="P761" i="11"/>
  <c r="P776" i="11"/>
  <c r="P783" i="11"/>
  <c r="P802" i="11"/>
  <c r="P841" i="11"/>
  <c r="P874" i="11"/>
  <c r="P883" i="11"/>
  <c r="P908" i="11"/>
  <c r="P928" i="11"/>
  <c r="P942" i="11"/>
  <c r="P1095" i="11"/>
  <c r="P1138" i="11"/>
  <c r="P1175" i="11"/>
  <c r="P1214" i="11"/>
  <c r="P1219" i="11"/>
  <c r="P1229" i="11"/>
  <c r="P1286" i="11"/>
  <c r="P1339" i="11"/>
  <c r="P1349" i="11"/>
  <c r="P313" i="11"/>
  <c r="P20" i="11"/>
  <c r="P58" i="11"/>
  <c r="P62" i="11"/>
  <c r="P123" i="11"/>
  <c r="P127" i="11"/>
  <c r="P136" i="11"/>
  <c r="P145" i="11"/>
  <c r="P156" i="11"/>
  <c r="P160" i="11"/>
  <c r="P194" i="11"/>
  <c r="P196" i="11"/>
  <c r="P198" i="11"/>
  <c r="P207" i="11"/>
  <c r="P216" i="11"/>
  <c r="P225" i="11"/>
  <c r="P229" i="11"/>
  <c r="P253" i="11"/>
  <c r="P258" i="11"/>
  <c r="P260" i="11"/>
  <c r="P262" i="11"/>
  <c r="P271" i="11"/>
  <c r="P281" i="11"/>
  <c r="P291" i="11"/>
  <c r="P322" i="11"/>
  <c r="P327" i="11"/>
  <c r="P329" i="11"/>
  <c r="P331" i="11"/>
  <c r="P340" i="11"/>
  <c r="P350" i="11"/>
  <c r="P359" i="11"/>
  <c r="P388" i="11"/>
  <c r="P394" i="11"/>
  <c r="P396" i="11"/>
  <c r="P398" i="11"/>
  <c r="P408" i="11"/>
  <c r="P426" i="11"/>
  <c r="P443" i="11"/>
  <c r="P462" i="11"/>
  <c r="P479" i="11"/>
  <c r="P495" i="11"/>
  <c r="P515" i="11"/>
  <c r="P525" i="11"/>
  <c r="P545" i="11"/>
  <c r="P547" i="11"/>
  <c r="P562" i="11"/>
  <c r="P578" i="11"/>
  <c r="P593" i="11"/>
  <c r="P618" i="11"/>
  <c r="P629" i="11"/>
  <c r="P653" i="11"/>
  <c r="P661" i="11"/>
  <c r="P666" i="11"/>
  <c r="P670" i="11"/>
  <c r="P685" i="11"/>
  <c r="P692" i="11"/>
  <c r="P704" i="11"/>
  <c r="P706" i="11"/>
  <c r="P726" i="11"/>
  <c r="P742" i="11"/>
  <c r="P759" i="11"/>
  <c r="P786" i="11"/>
  <c r="P820" i="11"/>
  <c r="P844" i="11"/>
  <c r="P854" i="11"/>
  <c r="P1031" i="11"/>
  <c r="P1048" i="11"/>
  <c r="P1058" i="11"/>
  <c r="P1147" i="11"/>
  <c r="P1247" i="11"/>
  <c r="P1358" i="11"/>
  <c r="P1427" i="11"/>
  <c r="P1467" i="11"/>
  <c r="P269" i="11"/>
  <c r="P612" i="11"/>
  <c r="P643" i="11"/>
  <c r="P8" i="11"/>
  <c r="P25" i="11"/>
  <c r="P60" i="11"/>
  <c r="P71" i="11"/>
  <c r="P80" i="11"/>
  <c r="P89" i="11"/>
  <c r="P93" i="11"/>
  <c r="P125" i="11"/>
  <c r="P34" i="11"/>
  <c r="P46" i="11"/>
  <c r="P56" i="11"/>
  <c r="P65" i="11"/>
  <c r="P100" i="11"/>
  <c r="P111" i="11"/>
  <c r="P121" i="11"/>
  <c r="P130" i="11"/>
  <c r="P168" i="11"/>
  <c r="P181" i="11"/>
  <c r="P192" i="11"/>
  <c r="P201" i="11"/>
  <c r="P236" i="11"/>
  <c r="P247" i="11"/>
  <c r="P256" i="11"/>
  <c r="P265" i="11"/>
  <c r="P295" i="11"/>
  <c r="P302" i="11"/>
  <c r="P315" i="11"/>
  <c r="P325" i="11"/>
  <c r="P334" i="11"/>
  <c r="P363" i="11"/>
  <c r="P371" i="11"/>
  <c r="P382" i="11"/>
  <c r="P392" i="11"/>
  <c r="P401" i="11"/>
  <c r="P423" i="11"/>
  <c r="P441" i="11"/>
  <c r="P459" i="11"/>
  <c r="P477" i="11"/>
  <c r="P493" i="11"/>
  <c r="P513" i="11"/>
  <c r="P530" i="11"/>
  <c r="P537" i="11"/>
  <c r="P543" i="11"/>
  <c r="P553" i="11"/>
  <c r="P555" i="11"/>
  <c r="P623" i="11"/>
  <c r="P635" i="11"/>
  <c r="P656" i="11"/>
  <c r="P658" i="11"/>
  <c r="P664" i="11"/>
  <c r="P676" i="11"/>
  <c r="P688" i="11"/>
  <c r="P695" i="11"/>
  <c r="P702" i="11"/>
  <c r="P722" i="11"/>
  <c r="P724" i="11"/>
  <c r="P731" i="11"/>
  <c r="P755" i="11"/>
  <c r="P757" i="11"/>
  <c r="P769" i="11"/>
  <c r="P774" i="11"/>
  <c r="P784" i="11"/>
  <c r="P813" i="11"/>
  <c r="P818" i="11"/>
  <c r="P830" i="11"/>
  <c r="P852" i="11"/>
  <c r="P862" i="11"/>
  <c r="P864" i="11"/>
  <c r="P866" i="11"/>
  <c r="P897" i="11"/>
  <c r="P935" i="11"/>
  <c r="P1007" i="11"/>
  <c r="P1105" i="11"/>
  <c r="P1134" i="11"/>
  <c r="P1173" i="11"/>
  <c r="P1199" i="11"/>
  <c r="P1254" i="11"/>
  <c r="P1432" i="11"/>
  <c r="P1434" i="11"/>
  <c r="P1565" i="11"/>
  <c r="P735" i="11"/>
  <c r="P748" i="11"/>
  <c r="P753" i="11"/>
  <c r="P773" i="11"/>
  <c r="P782" i="11"/>
  <c r="P855" i="11"/>
  <c r="P872" i="11"/>
  <c r="P918" i="11"/>
  <c r="P923" i="11"/>
  <c r="P956" i="11"/>
  <c r="P964" i="11"/>
  <c r="P977" i="11"/>
  <c r="P981" i="11"/>
  <c r="P987" i="11"/>
  <c r="P989" i="11"/>
  <c r="P991" i="11"/>
  <c r="P1065" i="11"/>
  <c r="P1076" i="11"/>
  <c r="P1078" i="11"/>
  <c r="P1091" i="11"/>
  <c r="P1100" i="11"/>
  <c r="P1111" i="11"/>
  <c r="P1285" i="11"/>
  <c r="P1321" i="11"/>
  <c r="P1362" i="11"/>
  <c r="P1366" i="11"/>
  <c r="P1419" i="11"/>
  <c r="P1442" i="11"/>
  <c r="P1445" i="11"/>
  <c r="P762" i="11"/>
  <c r="P771" i="11"/>
  <c r="P780" i="11"/>
  <c r="P795" i="11"/>
  <c r="P797" i="11"/>
  <c r="P806" i="11"/>
  <c r="P825" i="11"/>
  <c r="P837" i="11"/>
  <c r="P839" i="11"/>
  <c r="P847" i="11"/>
  <c r="P867" i="11"/>
  <c r="P896" i="11"/>
  <c r="P909" i="11"/>
  <c r="P919" i="11"/>
  <c r="P924" i="11"/>
  <c r="P961" i="11"/>
  <c r="P994" i="11"/>
  <c r="P1006" i="11"/>
  <c r="P1030" i="11"/>
  <c r="P1032" i="11"/>
  <c r="P1043" i="11"/>
  <c r="P1047" i="11"/>
  <c r="P1056" i="11"/>
  <c r="P1080" i="11"/>
  <c r="P1087" i="11"/>
  <c r="P1089" i="11"/>
  <c r="P1098" i="11"/>
  <c r="P1122" i="11"/>
  <c r="P1137" i="11"/>
  <c r="P1174" i="11"/>
  <c r="P1202" i="11"/>
  <c r="P1218" i="11"/>
  <c r="P1222" i="11"/>
  <c r="P1251" i="11"/>
  <c r="P1253" i="11"/>
  <c r="P1255" i="11"/>
  <c r="P1278" i="11"/>
  <c r="P1287" i="11"/>
  <c r="P1300" i="11"/>
  <c r="P1352" i="11"/>
  <c r="P1357" i="11"/>
  <c r="P1384" i="11"/>
  <c r="P1414" i="11"/>
  <c r="P1454" i="11"/>
  <c r="P1464" i="11"/>
  <c r="P1553" i="11"/>
  <c r="P1555" i="11"/>
  <c r="P1590" i="11"/>
  <c r="P1719" i="11"/>
  <c r="P678" i="11"/>
  <c r="P697" i="11"/>
  <c r="P749" i="11"/>
  <c r="P812" i="11"/>
  <c r="P816" i="11"/>
  <c r="P832" i="11"/>
  <c r="P835" i="11"/>
  <c r="P865" i="11"/>
  <c r="P873" i="11"/>
  <c r="P878" i="11"/>
  <c r="P880" i="11"/>
  <c r="P891" i="11"/>
  <c r="P932" i="11"/>
  <c r="P937" i="11"/>
  <c r="P939" i="11"/>
  <c r="P963" i="11"/>
  <c r="P982" i="11"/>
  <c r="P984" i="11"/>
  <c r="P992" i="11"/>
  <c r="P1002" i="11"/>
  <c r="P1004" i="11"/>
  <c r="P1018" i="11"/>
  <c r="P1037" i="11"/>
  <c r="P1041" i="11"/>
  <c r="P1085" i="11"/>
  <c r="P1107" i="11"/>
  <c r="P1131" i="11"/>
  <c r="P1133" i="11"/>
  <c r="P1135" i="11"/>
  <c r="P1150" i="11"/>
  <c r="P1156" i="11"/>
  <c r="P1161" i="11"/>
  <c r="P1163" i="11"/>
  <c r="P1184" i="11"/>
  <c r="P1186" i="11"/>
  <c r="P1188" i="11"/>
  <c r="P1200" i="11"/>
  <c r="P1204" i="11"/>
  <c r="P1216" i="11"/>
  <c r="P1230" i="11"/>
  <c r="P1235" i="11"/>
  <c r="P1239" i="11"/>
  <c r="P1249" i="11"/>
  <c r="P1265" i="11"/>
  <c r="P1276" i="11"/>
  <c r="P1283" i="11"/>
  <c r="P1290" i="11"/>
  <c r="P1346" i="11"/>
  <c r="P1350" i="11"/>
  <c r="P1369" i="11"/>
  <c r="P1380" i="11"/>
  <c r="P1382" i="11"/>
  <c r="P1433" i="11"/>
  <c r="P1435" i="11"/>
  <c r="P1443" i="11"/>
  <c r="P1450" i="11"/>
  <c r="P1520" i="11"/>
  <c r="P863" i="11"/>
  <c r="P889" i="11"/>
  <c r="P910" i="11"/>
  <c r="P914" i="11"/>
  <c r="P933" i="11"/>
  <c r="P968" i="11"/>
  <c r="P995" i="11"/>
  <c r="P998" i="11"/>
  <c r="P1009" i="11"/>
  <c r="P1012" i="11"/>
  <c r="P1023" i="11"/>
  <c r="P1033" i="11"/>
  <c r="P1046" i="11"/>
  <c r="P1062" i="11"/>
  <c r="P1120" i="11"/>
  <c r="P1141" i="11"/>
  <c r="P1143" i="11"/>
  <c r="P1157" i="11"/>
  <c r="P1166" i="11"/>
  <c r="P1178" i="11"/>
  <c r="P1193" i="11"/>
  <c r="P1203" i="11"/>
  <c r="P1207" i="11"/>
  <c r="P1210" i="11"/>
  <c r="P1223" i="11"/>
  <c r="P1281" i="11"/>
  <c r="P1293" i="11"/>
  <c r="P1308" i="11"/>
  <c r="P1331" i="11"/>
  <c r="P1372" i="11"/>
  <c r="P1410" i="11"/>
  <c r="P1416" i="11"/>
  <c r="P1459" i="11"/>
  <c r="P1482" i="11"/>
  <c r="P1484" i="11"/>
  <c r="P750" i="11"/>
  <c r="P758" i="11"/>
  <c r="P779" i="11"/>
  <c r="P805" i="11"/>
  <c r="P815" i="11"/>
  <c r="P824" i="11"/>
  <c r="P850" i="11"/>
  <c r="P886" i="11"/>
  <c r="P931" i="11"/>
  <c r="P940" i="11"/>
  <c r="P953" i="11"/>
  <c r="P957" i="11"/>
  <c r="P985" i="11"/>
  <c r="P1014" i="11"/>
  <c r="P1021" i="11"/>
  <c r="P1073" i="11"/>
  <c r="P1101" i="11"/>
  <c r="P1108" i="11"/>
  <c r="P1112" i="11"/>
  <c r="P1145" i="11"/>
  <c r="P1153" i="11"/>
  <c r="P1155" i="11"/>
  <c r="P1164" i="11"/>
  <c r="P1191" i="11"/>
  <c r="P1212" i="11"/>
  <c r="P1231" i="11"/>
  <c r="P1277" i="11"/>
  <c r="P1284" i="11"/>
  <c r="P1316" i="11"/>
  <c r="P1329" i="11"/>
  <c r="P1351" i="11"/>
  <c r="P1394" i="11"/>
  <c r="P1403" i="11"/>
  <c r="P1444" i="11"/>
  <c r="P1498" i="11"/>
  <c r="P1505" i="11"/>
  <c r="P1615" i="11"/>
  <c r="P1744" i="11"/>
  <c r="P1725" i="11"/>
  <c r="P1241" i="11"/>
  <c r="P1295" i="11"/>
  <c r="P1311" i="11"/>
  <c r="P1315" i="11"/>
  <c r="P1324" i="11"/>
  <c r="P1385" i="11"/>
  <c r="P1398" i="11"/>
  <c r="P1402" i="11"/>
  <c r="P1428" i="11"/>
  <c r="P1487" i="11"/>
  <c r="P1558" i="11"/>
  <c r="P1588" i="11"/>
  <c r="P1618" i="11"/>
  <c r="P1632" i="11"/>
  <c r="P1637" i="11"/>
  <c r="P1649" i="11"/>
  <c r="P1654" i="11"/>
  <c r="P1665" i="11"/>
  <c r="P1670" i="11"/>
  <c r="P1682" i="11"/>
  <c r="P1688" i="11"/>
  <c r="P1710" i="11"/>
  <c r="P1715" i="11"/>
  <c r="P1735" i="11"/>
  <c r="P1750" i="11"/>
  <c r="P1762" i="11"/>
  <c r="P1813" i="11"/>
  <c r="P1817" i="11"/>
  <c r="P1826" i="11"/>
  <c r="P1852" i="11"/>
  <c r="P1875" i="11"/>
  <c r="P1887" i="11"/>
  <c r="P1889" i="11"/>
  <c r="P1891" i="11"/>
  <c r="P2144" i="11"/>
  <c r="P2155" i="11"/>
  <c r="P2187" i="11"/>
  <c r="P2265" i="11"/>
  <c r="P1381" i="11"/>
  <c r="P1390" i="11"/>
  <c r="P1396" i="11"/>
  <c r="P1424" i="11"/>
  <c r="P1426" i="11"/>
  <c r="P1437" i="11"/>
  <c r="P1440" i="11"/>
  <c r="P1449" i="11"/>
  <c r="P1461" i="11"/>
  <c r="P1483" i="11"/>
  <c r="P1519" i="11"/>
  <c r="P1532" i="11"/>
  <c r="P1554" i="11"/>
  <c r="P1575" i="11"/>
  <c r="P1599" i="11"/>
  <c r="P1612" i="11"/>
  <c r="P1698" i="11"/>
  <c r="P1720" i="11"/>
  <c r="P1726" i="11"/>
  <c r="P1760" i="11"/>
  <c r="P1765" i="11"/>
  <c r="P1822" i="11"/>
  <c r="P1824" i="11"/>
  <c r="P1833" i="11"/>
  <c r="P1855" i="11"/>
  <c r="P1857" i="11"/>
  <c r="P1878" i="11"/>
  <c r="P1899" i="11"/>
  <c r="P1971" i="11"/>
  <c r="P1998" i="11"/>
  <c r="P2006" i="11"/>
  <c r="P2139" i="11"/>
  <c r="P2180" i="11"/>
  <c r="P1473" i="11"/>
  <c r="P1485" i="11"/>
  <c r="P1495" i="11"/>
  <c r="P1516" i="11"/>
  <c r="P1530" i="11"/>
  <c r="P1542" i="11"/>
  <c r="P1544" i="11"/>
  <c r="P1556" i="11"/>
  <c r="P1564" i="11"/>
  <c r="P1589" i="11"/>
  <c r="P1594" i="11"/>
  <c r="P1597" i="11"/>
  <c r="P1609" i="11"/>
  <c r="P1616" i="11"/>
  <c r="P1724" i="11"/>
  <c r="P1743" i="11"/>
  <c r="P1748" i="11"/>
  <c r="P1763" i="11"/>
  <c r="P1782" i="11"/>
  <c r="P1791" i="11"/>
  <c r="P1811" i="11"/>
  <c r="P1850" i="11"/>
  <c r="P1897" i="11"/>
  <c r="P1924" i="11"/>
  <c r="P1947" i="11"/>
  <c r="P1990" i="11"/>
  <c r="P1500" i="11"/>
  <c r="P1504" i="11"/>
  <c r="P1514" i="11"/>
  <c r="P1538" i="11"/>
  <c r="P1569" i="11"/>
  <c r="P1571" i="11"/>
  <c r="P1587" i="11"/>
  <c r="P1607" i="11"/>
  <c r="P1621" i="11"/>
  <c r="P1623" i="11"/>
  <c r="P1625" i="11"/>
  <c r="P1631" i="11"/>
  <c r="P1638" i="11"/>
  <c r="P1642" i="11"/>
  <c r="P1648" i="11"/>
  <c r="P1655" i="11"/>
  <c r="P1659" i="11"/>
  <c r="P1664" i="11"/>
  <c r="P1671" i="11"/>
  <c r="P1676" i="11"/>
  <c r="P1681" i="11"/>
  <c r="P1689" i="11"/>
  <c r="P1691" i="11"/>
  <c r="P1696" i="11"/>
  <c r="P1734" i="11"/>
  <c r="P1753" i="11"/>
  <c r="P1777" i="11"/>
  <c r="P1876" i="11"/>
  <c r="P1964" i="11"/>
  <c r="P2004" i="11"/>
  <c r="P2066" i="11"/>
  <c r="P2107" i="11"/>
  <c r="P2384" i="11"/>
  <c r="P1511" i="11"/>
  <c r="P1524" i="11"/>
  <c r="P1526" i="11"/>
  <c r="P1540" i="11"/>
  <c r="P1548" i="11"/>
  <c r="P1567" i="11"/>
  <c r="P1583" i="11"/>
  <c r="P1585" i="11"/>
  <c r="P1592" i="11"/>
  <c r="P1602" i="11"/>
  <c r="P1629" i="11"/>
  <c r="P1640" i="11"/>
  <c r="P1646" i="11"/>
  <c r="P1657" i="11"/>
  <c r="P1662" i="11"/>
  <c r="P1674" i="11"/>
  <c r="P1679" i="11"/>
  <c r="P1702" i="11"/>
  <c r="P1708" i="11"/>
  <c r="P1756" i="11"/>
  <c r="P1759" i="11"/>
  <c r="P1761" i="11"/>
  <c r="P1766" i="11"/>
  <c r="P1780" i="11"/>
  <c r="P1797" i="11"/>
  <c r="P1802" i="11"/>
  <c r="P1809" i="11"/>
  <c r="P1843" i="11"/>
  <c r="P1848" i="11"/>
  <c r="P1858" i="11"/>
  <c r="P1895" i="11"/>
  <c r="P1917" i="11"/>
  <c r="P1940" i="11"/>
  <c r="P1982" i="11"/>
  <c r="P1999" i="11"/>
  <c r="P2341" i="11"/>
  <c r="P2356" i="11"/>
  <c r="P1693" i="11"/>
  <c r="P1712" i="11"/>
  <c r="P1729" i="11"/>
  <c r="P1745" i="11"/>
  <c r="P1771" i="11"/>
  <c r="P1788" i="11"/>
  <c r="P1807" i="11"/>
  <c r="P1835" i="11"/>
  <c r="P1929" i="11"/>
  <c r="P1945" i="11"/>
  <c r="P1969" i="11"/>
  <c r="P1974" i="11"/>
  <c r="P2012" i="11"/>
  <c r="P2016" i="11"/>
  <c r="P2032" i="11"/>
  <c r="P2037" i="11"/>
  <c r="P2052" i="11"/>
  <c r="P2078" i="11"/>
  <c r="P2092" i="11"/>
  <c r="P2098" i="11"/>
  <c r="P2103" i="11"/>
  <c r="P2126" i="11"/>
  <c r="P2133" i="11"/>
  <c r="P2153" i="11"/>
  <c r="P2157" i="11"/>
  <c r="P2176" i="11"/>
  <c r="P2190" i="11"/>
  <c r="P2195" i="11"/>
  <c r="P2200" i="11"/>
  <c r="P2210" i="11"/>
  <c r="P2214" i="11"/>
  <c r="P2233" i="11"/>
  <c r="P2261" i="11"/>
  <c r="P2268" i="11"/>
  <c r="P2296" i="11"/>
  <c r="P2302" i="11"/>
  <c r="P2330" i="11"/>
  <c r="P2337" i="11"/>
  <c r="P2364" i="11"/>
  <c r="P2368" i="11"/>
  <c r="P2391" i="11"/>
  <c r="P2395" i="11"/>
  <c r="P2404" i="11"/>
  <c r="P2414" i="11"/>
  <c r="P2426" i="11"/>
  <c r="P2441" i="11"/>
  <c r="P2457" i="11"/>
  <c r="P2482" i="11"/>
  <c r="P2502" i="11"/>
  <c r="P2514" i="11"/>
  <c r="P2553" i="11"/>
  <c r="P2558" i="11"/>
  <c r="P2563" i="11"/>
  <c r="P2588" i="11"/>
  <c r="P2621" i="11"/>
  <c r="P2653" i="11"/>
  <c r="P2675" i="11"/>
  <c r="P2681" i="11"/>
  <c r="P2757" i="11"/>
  <c r="P1914" i="11"/>
  <c r="P1918" i="11"/>
  <c r="P1927" i="11"/>
  <c r="P1931" i="11"/>
  <c r="P1943" i="11"/>
  <c r="P1949" i="11"/>
  <c r="P1958" i="11"/>
  <c r="P1967" i="11"/>
  <c r="P1979" i="11"/>
  <c r="P1983" i="11"/>
  <c r="P1995" i="11"/>
  <c r="P2000" i="11"/>
  <c r="P2021" i="11"/>
  <c r="P2025" i="11"/>
  <c r="P2045" i="11"/>
  <c r="P2055" i="11"/>
  <c r="P2059" i="11"/>
  <c r="P2064" i="11"/>
  <c r="P2069" i="11"/>
  <c r="P2083" i="11"/>
  <c r="P2088" i="11"/>
  <c r="P2095" i="11"/>
  <c r="P2110" i="11"/>
  <c r="P2117" i="11"/>
  <c r="P2136" i="11"/>
  <c r="P2140" i="11"/>
  <c r="P2148" i="11"/>
  <c r="P2160" i="11"/>
  <c r="P2162" i="11"/>
  <c r="P2167" i="11"/>
  <c r="P2476" i="11"/>
  <c r="P2538" i="11"/>
  <c r="P1803" i="11"/>
  <c r="P1827" i="11"/>
  <c r="P1847" i="11"/>
  <c r="P1874" i="11"/>
  <c r="P1898" i="11"/>
  <c r="P1921" i="11"/>
  <c r="P1925" i="11"/>
  <c r="P1941" i="11"/>
  <c r="P1950" i="11"/>
  <c r="P1961" i="11"/>
  <c r="P1965" i="11"/>
  <c r="P1975" i="11"/>
  <c r="P1986" i="11"/>
  <c r="P2017" i="11"/>
  <c r="P2038" i="11"/>
  <c r="P2043" i="11"/>
  <c r="P2053" i="11"/>
  <c r="P2067" i="11"/>
  <c r="P2079" i="11"/>
  <c r="P2093" i="11"/>
  <c r="P2104" i="11"/>
  <c r="P2108" i="11"/>
  <c r="P2127" i="11"/>
  <c r="P2134" i="11"/>
  <c r="P2158" i="11"/>
  <c r="P2165" i="11"/>
  <c r="P2177" i="11"/>
  <c r="P2191" i="11"/>
  <c r="P2202" i="11"/>
  <c r="P2219" i="11"/>
  <c r="P2234" i="11"/>
  <c r="P2257" i="11"/>
  <c r="P2269" i="11"/>
  <c r="P2559" i="11"/>
  <c r="P2599" i="11"/>
  <c r="P2604" i="11"/>
  <c r="P2612" i="11"/>
  <c r="P2614" i="11"/>
  <c r="P2649" i="11"/>
  <c r="P1789" i="11"/>
  <c r="P1793" i="11"/>
  <c r="P1799" i="11"/>
  <c r="P1810" i="11"/>
  <c r="P1825" i="11"/>
  <c r="P1830" i="11"/>
  <c r="P1832" i="11"/>
  <c r="P1834" i="11"/>
  <c r="P1845" i="11"/>
  <c r="P1860" i="11"/>
  <c r="P1901" i="11"/>
  <c r="P1919" i="11"/>
  <c r="P1937" i="11"/>
  <c r="P1959" i="11"/>
  <c r="P2001" i="11"/>
  <c r="P2022" i="11"/>
  <c r="P2026" i="11"/>
  <c r="P2046" i="11"/>
  <c r="P2060" i="11"/>
  <c r="P2065" i="11"/>
  <c r="P2070" i="11"/>
  <c r="P2084" i="11"/>
  <c r="P2111" i="11"/>
  <c r="P2118" i="11"/>
  <c r="P2141" i="11"/>
  <c r="P2149" i="11"/>
  <c r="P2163" i="11"/>
  <c r="P2168" i="11"/>
  <c r="P2182" i="11"/>
  <c r="P2208" i="11"/>
  <c r="P2244" i="11"/>
  <c r="P2251" i="11"/>
  <c r="P2280" i="11"/>
  <c r="P2286" i="11"/>
  <c r="P2313" i="11"/>
  <c r="P2320" i="11"/>
  <c r="P2347" i="11"/>
  <c r="P2353" i="11"/>
  <c r="P2374" i="11"/>
  <c r="P2380" i="11"/>
  <c r="P2392" i="11"/>
  <c r="P2408" i="11"/>
  <c r="P1856" i="11"/>
  <c r="P1867" i="11"/>
  <c r="P1913" i="11"/>
  <c r="P1939" i="11"/>
  <c r="P1948" i="11"/>
  <c r="P1953" i="11"/>
  <c r="P1973" i="11"/>
  <c r="P1978" i="11"/>
  <c r="P1997" i="11"/>
  <c r="P2011" i="11"/>
  <c r="P2015" i="11"/>
  <c r="P2029" i="11"/>
  <c r="P2031" i="11"/>
  <c r="P2036" i="11"/>
  <c r="P2051" i="11"/>
  <c r="P2056" i="11"/>
  <c r="P2063" i="11"/>
  <c r="P2077" i="11"/>
  <c r="P2087" i="11"/>
  <c r="P2091" i="11"/>
  <c r="P2096" i="11"/>
  <c r="P2102" i="11"/>
  <c r="P2125" i="11"/>
  <c r="P2132" i="11"/>
  <c r="P2152" i="11"/>
  <c r="P2156" i="11"/>
  <c r="P2175" i="11"/>
  <c r="P2185" i="11"/>
  <c r="P2189" i="11"/>
  <c r="P2194" i="11"/>
  <c r="P2199" i="11"/>
  <c r="P2209" i="11"/>
  <c r="P2218" i="11"/>
  <c r="P2222" i="11"/>
  <c r="P2228" i="11"/>
  <c r="P2232" i="11"/>
  <c r="P2249" i="11"/>
  <c r="P2260" i="11"/>
  <c r="P2267" i="11"/>
  <c r="P2284" i="11"/>
  <c r="P2295" i="11"/>
  <c r="P2301" i="11"/>
  <c r="P2318" i="11"/>
  <c r="P2329" i="11"/>
  <c r="P2336" i="11"/>
  <c r="P2351" i="11"/>
  <c r="P2363" i="11"/>
  <c r="P2378" i="11"/>
  <c r="P2390" i="11"/>
  <c r="P2403" i="11"/>
  <c r="P2456" i="11"/>
  <c r="P2477" i="11"/>
  <c r="P2501" i="11"/>
  <c r="P2513" i="11"/>
  <c r="P2540" i="11"/>
  <c r="P2595" i="11"/>
  <c r="P2636" i="11"/>
  <c r="P1716" i="11"/>
  <c r="P1733" i="11"/>
  <c r="P1749" i="11"/>
  <c r="P1770" i="11"/>
  <c r="P1863" i="11"/>
  <c r="P1890" i="11"/>
  <c r="P1911" i="11"/>
  <c r="P1926" i="11"/>
  <c r="P1966" i="11"/>
  <c r="P1976" i="11"/>
  <c r="P2018" i="11"/>
  <c r="P2044" i="11"/>
  <c r="P2049" i="11"/>
  <c r="P2054" i="11"/>
  <c r="P2068" i="11"/>
  <c r="P2094" i="11"/>
  <c r="P2109" i="11"/>
  <c r="P2116" i="11"/>
  <c r="P2135" i="11"/>
  <c r="P2159" i="11"/>
  <c r="P2166" i="11"/>
  <c r="P2192" i="11"/>
  <c r="P2225" i="11"/>
  <c r="P2235" i="11"/>
  <c r="P2241" i="11"/>
  <c r="P2270" i="11"/>
  <c r="P2278" i="11"/>
  <c r="P2305" i="11"/>
  <c r="P2311" i="11"/>
  <c r="P2339" i="11"/>
  <c r="P2345" i="11"/>
  <c r="P2371" i="11"/>
  <c r="P2406" i="11"/>
  <c r="P2417" i="11"/>
  <c r="P2423" i="11"/>
  <c r="P2443" i="11"/>
  <c r="P2447" i="11"/>
  <c r="P2484" i="11"/>
  <c r="P2504" i="11"/>
  <c r="P2509" i="11"/>
  <c r="P2537" i="11"/>
  <c r="P2579" i="11"/>
  <c r="P2592" i="11"/>
  <c r="P2655" i="11"/>
  <c r="P2660" i="11"/>
  <c r="P2683" i="11"/>
  <c r="P2759" i="11"/>
  <c r="P2814" i="11"/>
  <c r="P2515" i="11"/>
  <c r="P2556" i="11"/>
  <c r="P2590" i="11"/>
  <c r="P2658" i="11"/>
  <c r="P2678" i="11"/>
  <c r="P2685" i="11"/>
  <c r="P2762" i="11"/>
  <c r="P2819" i="11"/>
  <c r="P2878" i="11"/>
  <c r="P2968" i="11"/>
  <c r="P3073" i="11"/>
  <c r="P3075" i="11"/>
  <c r="P3108" i="11"/>
  <c r="P3115" i="11"/>
  <c r="P3141" i="11"/>
  <c r="P3193" i="11"/>
  <c r="P3333" i="11"/>
  <c r="P2437" i="11"/>
  <c r="P2449" i="11"/>
  <c r="P2470" i="11"/>
  <c r="P2483" i="11"/>
  <c r="P2508" i="11"/>
  <c r="P2550" i="11"/>
  <c r="P2552" i="11"/>
  <c r="P2585" i="11"/>
  <c r="P2607" i="11"/>
  <c r="P2871" i="11"/>
  <c r="P3106" i="11"/>
  <c r="P3137" i="11"/>
  <c r="P3184" i="11"/>
  <c r="P3246" i="11"/>
  <c r="P3407" i="11"/>
  <c r="P2425" i="11"/>
  <c r="P2431" i="11"/>
  <c r="P2458" i="11"/>
  <c r="P2464" i="11"/>
  <c r="P2500" i="11"/>
  <c r="P2506" i="11"/>
  <c r="P2536" i="11"/>
  <c r="P2541" i="11"/>
  <c r="P2583" i="11"/>
  <c r="P2672" i="11"/>
  <c r="P2697" i="11"/>
  <c r="P2722" i="11"/>
  <c r="P2778" i="11"/>
  <c r="P2893" i="11"/>
  <c r="P2895" i="11"/>
  <c r="P2897" i="11"/>
  <c r="P3006" i="11"/>
  <c r="P3051" i="11"/>
  <c r="P3084" i="11"/>
  <c r="P3089" i="11"/>
  <c r="P2644" i="11"/>
  <c r="P2746" i="11"/>
  <c r="P2872" i="11"/>
  <c r="P2879" i="11"/>
  <c r="P2900" i="11"/>
  <c r="P2904" i="11"/>
  <c r="P2931" i="11"/>
  <c r="P2963" i="11"/>
  <c r="P2997" i="11"/>
  <c r="P3011" i="11"/>
  <c r="P3034" i="11"/>
  <c r="P3056" i="11"/>
  <c r="P3082" i="11"/>
  <c r="P3133" i="11"/>
  <c r="P3168" i="11"/>
  <c r="P3182" i="11"/>
  <c r="P3228" i="11"/>
  <c r="P3261" i="11"/>
  <c r="P3270" i="11"/>
  <c r="P3353" i="11"/>
  <c r="P3355" i="11"/>
  <c r="P2524" i="11"/>
  <c r="P2530" i="11"/>
  <c r="P2551" i="11"/>
  <c r="P2600" i="11"/>
  <c r="P2626" i="11"/>
  <c r="P2657" i="11"/>
  <c r="P2689" i="11"/>
  <c r="P2708" i="11"/>
  <c r="P2731" i="11"/>
  <c r="P2733" i="11"/>
  <c r="P2735" i="11"/>
  <c r="P2788" i="11"/>
  <c r="P2790" i="11"/>
  <c r="P2792" i="11"/>
  <c r="P2803" i="11"/>
  <c r="P2846" i="11"/>
  <c r="P2848" i="11"/>
  <c r="P2885" i="11"/>
  <c r="P2887" i="11"/>
  <c r="P2889" i="11"/>
  <c r="P2916" i="11"/>
  <c r="P2961" i="11"/>
  <c r="P2984" i="11"/>
  <c r="P2995" i="11"/>
  <c r="P3027" i="11"/>
  <c r="P3032" i="11"/>
  <c r="P3049" i="11"/>
  <c r="P3061" i="11"/>
  <c r="P3080" i="11"/>
  <c r="P3197" i="11"/>
  <c r="P3221" i="11"/>
  <c r="P3292" i="11"/>
  <c r="P3371" i="11"/>
  <c r="P3791" i="11"/>
  <c r="P2387" i="11"/>
  <c r="P2398" i="11"/>
  <c r="P2421" i="11"/>
  <c r="P2432" i="11"/>
  <c r="P2454" i="11"/>
  <c r="P2465" i="11"/>
  <c r="P2488" i="11"/>
  <c r="P2521" i="11"/>
  <c r="P2527" i="11"/>
  <c r="P2560" i="11"/>
  <c r="P2562" i="11"/>
  <c r="P2624" i="11"/>
  <c r="P2667" i="11"/>
  <c r="P2714" i="11"/>
  <c r="P2718" i="11"/>
  <c r="P2770" i="11"/>
  <c r="P2774" i="11"/>
  <c r="P2827" i="11"/>
  <c r="P2851" i="11"/>
  <c r="P2870" i="11"/>
  <c r="P2875" i="11"/>
  <c r="P2905" i="11"/>
  <c r="P2925" i="11"/>
  <c r="P2927" i="11"/>
  <c r="P2929" i="11"/>
  <c r="P2943" i="11"/>
  <c r="P2977" i="11"/>
  <c r="P3025" i="11"/>
  <c r="P3090" i="11"/>
  <c r="P3095" i="11"/>
  <c r="P3102" i="11"/>
  <c r="P3145" i="11"/>
  <c r="P3164" i="11"/>
  <c r="P3202" i="11"/>
  <c r="P3254" i="11"/>
  <c r="P3285" i="11"/>
  <c r="P3307" i="11"/>
  <c r="P3311" i="11"/>
  <c r="P3314" i="11"/>
  <c r="P3345" i="11"/>
  <c r="P3389" i="11"/>
  <c r="P3489" i="11"/>
  <c r="P3494" i="11"/>
  <c r="P2948" i="11"/>
  <c r="P3062" i="11"/>
  <c r="P3066" i="11"/>
  <c r="P3093" i="11"/>
  <c r="P3120" i="11"/>
  <c r="P3149" i="11"/>
  <c r="P3160" i="11"/>
  <c r="P3206" i="11"/>
  <c r="P3213" i="11"/>
  <c r="P3223" i="11"/>
  <c r="P3272" i="11"/>
  <c r="P3287" i="11"/>
  <c r="P3290" i="11"/>
  <c r="P3400" i="11"/>
  <c r="P3405" i="11"/>
  <c r="P3434" i="11"/>
  <c r="P3449" i="11"/>
  <c r="P3499" i="11"/>
  <c r="P3504" i="11"/>
  <c r="P3574" i="11"/>
  <c r="P3581" i="11"/>
  <c r="P3583" i="11"/>
  <c r="P3588" i="11"/>
  <c r="P3658" i="11"/>
  <c r="P3675" i="11"/>
  <c r="P3707" i="11"/>
  <c r="P3717" i="11"/>
  <c r="P3764" i="11"/>
  <c r="P3814" i="11"/>
  <c r="P3846" i="11"/>
  <c r="P3848" i="11"/>
  <c r="P3886" i="11"/>
  <c r="P3896" i="11"/>
  <c r="P3913" i="11"/>
  <c r="P3942" i="11"/>
  <c r="P3990" i="11"/>
  <c r="P2835" i="11"/>
  <c r="P2839" i="11"/>
  <c r="P2940" i="11"/>
  <c r="P2944" i="11"/>
  <c r="P3022" i="11"/>
  <c r="P3079" i="11"/>
  <c r="P3154" i="11"/>
  <c r="P3156" i="11"/>
  <c r="P3165" i="11"/>
  <c r="P3218" i="11"/>
  <c r="P3222" i="11"/>
  <c r="P3229" i="11"/>
  <c r="P3273" i="11"/>
  <c r="P3279" i="11"/>
  <c r="P3297" i="11"/>
  <c r="P3321" i="11"/>
  <c r="P3367" i="11"/>
  <c r="P3438" i="11"/>
  <c r="P3445" i="11"/>
  <c r="P3450" i="11"/>
  <c r="P3474" i="11"/>
  <c r="P3521" i="11"/>
  <c r="P3543" i="11"/>
  <c r="P3630" i="11"/>
  <c r="P3688" i="11"/>
  <c r="P3775" i="11"/>
  <c r="P3795" i="11"/>
  <c r="P3802" i="11"/>
  <c r="P3822" i="11"/>
  <c r="P3830" i="11"/>
  <c r="P3869" i="11"/>
  <c r="P3887" i="11"/>
  <c r="P3897" i="11"/>
  <c r="P3903" i="11"/>
  <c r="P3914" i="11"/>
  <c r="P3931" i="11"/>
  <c r="P3963" i="11"/>
  <c r="P3191" i="11"/>
  <c r="P3231" i="11"/>
  <c r="P3255" i="11"/>
  <c r="P3303" i="11"/>
  <c r="P3327" i="11"/>
  <c r="P2908" i="11"/>
  <c r="P2912" i="11"/>
  <c r="P3014" i="11"/>
  <c r="P3070" i="11"/>
  <c r="P3170" i="11"/>
  <c r="P3181" i="11"/>
  <c r="P3183" i="11"/>
  <c r="P3207" i="11"/>
  <c r="P3210" i="11"/>
  <c r="P3234" i="11"/>
  <c r="P3289" i="11"/>
  <c r="P3310" i="11"/>
  <c r="P3339" i="11"/>
  <c r="P3365" i="11"/>
  <c r="P3375" i="11"/>
  <c r="P3397" i="11"/>
  <c r="P3436" i="11"/>
  <c r="P3448" i="11"/>
  <c r="P3457" i="11"/>
  <c r="P3465" i="11"/>
  <c r="P3472" i="11"/>
  <c r="P3508" i="11"/>
  <c r="P3514" i="11"/>
  <c r="P3601" i="11"/>
  <c r="P3740" i="11"/>
  <c r="P3747" i="11"/>
  <c r="P3793" i="11"/>
  <c r="P3820" i="11"/>
  <c r="P2936" i="11"/>
  <c r="P2945" i="11"/>
  <c r="P2956" i="11"/>
  <c r="P2981" i="11"/>
  <c r="P3001" i="11"/>
  <c r="P3029" i="11"/>
  <c r="P3038" i="11"/>
  <c r="P3057" i="11"/>
  <c r="P3059" i="11"/>
  <c r="P3112" i="11"/>
  <c r="P3114" i="11"/>
  <c r="P3116" i="11"/>
  <c r="P3128" i="11"/>
  <c r="P3132" i="11"/>
  <c r="P3136" i="11"/>
  <c r="P3140" i="11"/>
  <c r="P3144" i="11"/>
  <c r="P3155" i="11"/>
  <c r="P3157" i="11"/>
  <c r="P3179" i="11"/>
  <c r="P3192" i="11"/>
  <c r="P3243" i="11"/>
  <c r="P3245" i="11"/>
  <c r="P3256" i="11"/>
  <c r="P3267" i="11"/>
  <c r="P3269" i="11"/>
  <c r="P3271" i="11"/>
  <c r="P3274" i="11"/>
  <c r="P3276" i="11"/>
  <c r="P3295" i="11"/>
  <c r="P3298" i="11"/>
  <c r="P3317" i="11"/>
  <c r="P3319" i="11"/>
  <c r="P3322" i="11"/>
  <c r="P3354" i="11"/>
  <c r="P3358" i="11"/>
  <c r="P3368" i="11"/>
  <c r="P3395" i="11"/>
  <c r="P3399" i="11"/>
  <c r="P3402" i="11"/>
  <c r="P3429" i="11"/>
  <c r="P3441" i="11"/>
  <c r="P3446" i="11"/>
  <c r="P3481" i="11"/>
  <c r="P3501" i="11"/>
  <c r="P3585" i="11"/>
  <c r="P3606" i="11"/>
  <c r="P3614" i="11"/>
  <c r="P3617" i="11"/>
  <c r="P3724" i="11"/>
  <c r="P3745" i="11"/>
  <c r="P3766" i="11"/>
  <c r="P3816" i="11"/>
  <c r="P3818" i="11"/>
  <c r="P3843" i="11"/>
  <c r="P3856" i="11"/>
  <c r="P3882" i="11"/>
  <c r="P3893" i="11"/>
  <c r="P3904" i="11"/>
  <c r="P3915" i="11"/>
  <c r="P3920" i="11"/>
  <c r="P3932" i="11"/>
  <c r="P3950" i="11"/>
  <c r="P3459" i="11"/>
  <c r="P3480" i="11"/>
  <c r="P3506" i="11"/>
  <c r="P3519" i="11"/>
  <c r="P3526" i="11"/>
  <c r="P3545" i="11"/>
  <c r="P3560" i="11"/>
  <c r="P3576" i="11"/>
  <c r="P3592" i="11"/>
  <c r="P3608" i="11"/>
  <c r="P3625" i="11"/>
  <c r="P3641" i="11"/>
  <c r="P3677" i="11"/>
  <c r="P3691" i="11"/>
  <c r="P3721" i="11"/>
  <c r="P3779" i="11"/>
  <c r="P3789" i="11"/>
  <c r="P3804" i="11"/>
  <c r="P3828" i="11"/>
  <c r="P3837" i="11"/>
  <c r="P3841" i="11"/>
  <c r="P3858" i="11"/>
  <c r="P3867" i="11"/>
  <c r="P3876" i="11"/>
  <c r="P3880" i="11"/>
  <c r="P3957" i="11"/>
  <c r="P3980" i="11"/>
  <c r="P4042" i="11"/>
  <c r="P4077" i="11"/>
  <c r="P4084" i="11"/>
  <c r="P4186" i="11"/>
  <c r="P4339" i="11"/>
  <c r="P4546" i="11"/>
  <c r="P3373" i="11"/>
  <c r="P3385" i="11"/>
  <c r="P3401" i="11"/>
  <c r="P3430" i="11"/>
  <c r="P3432" i="11"/>
  <c r="P3460" i="11"/>
  <c r="P3468" i="11"/>
  <c r="P3475" i="11"/>
  <c r="P3488" i="11"/>
  <c r="P3515" i="11"/>
  <c r="P3527" i="11"/>
  <c r="P3534" i="11"/>
  <c r="P3541" i="11"/>
  <c r="P3561" i="11"/>
  <c r="P3577" i="11"/>
  <c r="P3593" i="11"/>
  <c r="P3609" i="11"/>
  <c r="P3642" i="11"/>
  <c r="P3753" i="11"/>
  <c r="P4068" i="11"/>
  <c r="P4073" i="11"/>
  <c r="P4388" i="11"/>
  <c r="P3376" i="11"/>
  <c r="P3386" i="11"/>
  <c r="P3396" i="11"/>
  <c r="P3428" i="11"/>
  <c r="P3435" i="11"/>
  <c r="P3442" i="11"/>
  <c r="P3473" i="11"/>
  <c r="P3486" i="11"/>
  <c r="P3493" i="11"/>
  <c r="P3512" i="11"/>
  <c r="P3539" i="11"/>
  <c r="P3649" i="11"/>
  <c r="P3671" i="11"/>
  <c r="P3685" i="11"/>
  <c r="P3699" i="11"/>
  <c r="P3729" i="11"/>
  <c r="P3756" i="11"/>
  <c r="P3794" i="11"/>
  <c r="P3821" i="11"/>
  <c r="P4009" i="11"/>
  <c r="P4514" i="11"/>
  <c r="P4532" i="11"/>
  <c r="P4562" i="11"/>
  <c r="P4578" i="11"/>
  <c r="P3408" i="11"/>
  <c r="P3419" i="11"/>
  <c r="P3440" i="11"/>
  <c r="P3447" i="11"/>
  <c r="P3466" i="11"/>
  <c r="P3471" i="11"/>
  <c r="P3479" i="11"/>
  <c r="P3498" i="11"/>
  <c r="P3505" i="11"/>
  <c r="P3510" i="11"/>
  <c r="P3518" i="11"/>
  <c r="P3525" i="11"/>
  <c r="P3532" i="11"/>
  <c r="P3537" i="11"/>
  <c r="P3544" i="11"/>
  <c r="P3557" i="11"/>
  <c r="P3559" i="11"/>
  <c r="P3564" i="11"/>
  <c r="P3573" i="11"/>
  <c r="P3575" i="11"/>
  <c r="P3580" i="11"/>
  <c r="P3589" i="11"/>
  <c r="P3591" i="11"/>
  <c r="P3596" i="11"/>
  <c r="P3605" i="11"/>
  <c r="P3607" i="11"/>
  <c r="P3613" i="11"/>
  <c r="P3624" i="11"/>
  <c r="P3654" i="11"/>
  <c r="P3662" i="11"/>
  <c r="P3664" i="11"/>
  <c r="P3669" i="11"/>
  <c r="P3676" i="11"/>
  <c r="P3683" i="11"/>
  <c r="P3690" i="11"/>
  <c r="P3706" i="11"/>
  <c r="P3712" i="11"/>
  <c r="P3725" i="11"/>
  <c r="P3769" i="11"/>
  <c r="P3774" i="11"/>
  <c r="P3778" i="11"/>
  <c r="P3788" i="11"/>
  <c r="P3799" i="11"/>
  <c r="P3803" i="11"/>
  <c r="P3819" i="11"/>
  <c r="P3827" i="11"/>
  <c r="P3836" i="11"/>
  <c r="P3847" i="11"/>
  <c r="P3849" i="11"/>
  <c r="P3853" i="11"/>
  <c r="P3857" i="11"/>
  <c r="P3866" i="11"/>
  <c r="P3875" i="11"/>
  <c r="P3889" i="11"/>
  <c r="P3906" i="11"/>
  <c r="P3924" i="11"/>
  <c r="P3943" i="11"/>
  <c r="P3975" i="11"/>
  <c r="P3996" i="11"/>
  <c r="P4002" i="11"/>
  <c r="P4015" i="11"/>
  <c r="P4046" i="11"/>
  <c r="P4106" i="11"/>
  <c r="P4220" i="11"/>
  <c r="P4348" i="11"/>
  <c r="P4465" i="11"/>
  <c r="P3491" i="11"/>
  <c r="P3496" i="11"/>
  <c r="P3523" i="11"/>
  <c r="P3530" i="11"/>
  <c r="P3535" i="11"/>
  <c r="P3542" i="11"/>
  <c r="P3562" i="11"/>
  <c r="P3578" i="11"/>
  <c r="P3594" i="11"/>
  <c r="P3610" i="11"/>
  <c r="P3637" i="11"/>
  <c r="P3645" i="11"/>
  <c r="P3647" i="11"/>
  <c r="P3652" i="11"/>
  <c r="P3660" i="11"/>
  <c r="P3667" i="11"/>
  <c r="P3674" i="11"/>
  <c r="P3704" i="11"/>
  <c r="P3744" i="11"/>
  <c r="P3746" i="11"/>
  <c r="P3748" i="11"/>
  <c r="P3750" i="11"/>
  <c r="P3763" i="11"/>
  <c r="P3772" i="11"/>
  <c r="P3776" i="11"/>
  <c r="P3784" i="11"/>
  <c r="P3813" i="11"/>
  <c r="P3824" i="11"/>
  <c r="P3862" i="11"/>
  <c r="P3864" i="11"/>
  <c r="P3892" i="11"/>
  <c r="P3909" i="11"/>
  <c r="P3927" i="11"/>
  <c r="P3946" i="11"/>
  <c r="P3968" i="11"/>
  <c r="P3982" i="11"/>
  <c r="P4007" i="11"/>
  <c r="P4038" i="11"/>
  <c r="P4044" i="11"/>
  <c r="P4088" i="11"/>
  <c r="P4104" i="11"/>
  <c r="P4243" i="11"/>
  <c r="P4296" i="11"/>
  <c r="P4406" i="11"/>
  <c r="P4555" i="11"/>
  <c r="P4581" i="11"/>
  <c r="P4590" i="11"/>
  <c r="P3965" i="11"/>
  <c r="P3970" i="11"/>
  <c r="P3984" i="11"/>
  <c r="P3988" i="11"/>
  <c r="P4003" i="11"/>
  <c r="P4050" i="11"/>
  <c r="P4062" i="11"/>
  <c r="P4066" i="11"/>
  <c r="P4082" i="11"/>
  <c r="P4138" i="11"/>
  <c r="P4155" i="11"/>
  <c r="P4191" i="11"/>
  <c r="P4203" i="11"/>
  <c r="P4207" i="11"/>
  <c r="P4228" i="11"/>
  <c r="P4239" i="11"/>
  <c r="P4247" i="11"/>
  <c r="P4258" i="11"/>
  <c r="P4274" i="11"/>
  <c r="P4312" i="11"/>
  <c r="P4331" i="11"/>
  <c r="P4369" i="11"/>
  <c r="P4389" i="11"/>
  <c r="P4447" i="11"/>
  <c r="P4467" i="11"/>
  <c r="P4486" i="11"/>
  <c r="P4561" i="11"/>
  <c r="P4577" i="11"/>
  <c r="P3991" i="11"/>
  <c r="P4001" i="11"/>
  <c r="P4016" i="11"/>
  <c r="P4023" i="11"/>
  <c r="P4033" i="11"/>
  <c r="P4047" i="11"/>
  <c r="P4085" i="11"/>
  <c r="P4087" i="11"/>
  <c r="P4101" i="11"/>
  <c r="P4105" i="11"/>
  <c r="P4108" i="11"/>
  <c r="P4128" i="11"/>
  <c r="P4147" i="11"/>
  <c r="P4149" i="11"/>
  <c r="P4151" i="11"/>
  <c r="P4185" i="11"/>
  <c r="P4194" i="11"/>
  <c r="P4210" i="11"/>
  <c r="P4223" i="11"/>
  <c r="P4235" i="11"/>
  <c r="P4256" i="11"/>
  <c r="P4272" i="11"/>
  <c r="P4288" i="11"/>
  <c r="P4299" i="11"/>
  <c r="P4310" i="11"/>
  <c r="P4322" i="11"/>
  <c r="P4329" i="11"/>
  <c r="P4338" i="11"/>
  <c r="P4340" i="11"/>
  <c r="P4347" i="11"/>
  <c r="P4356" i="11"/>
  <c r="P4367" i="11"/>
  <c r="P4378" i="11"/>
  <c r="P4387" i="11"/>
  <c r="P4396" i="11"/>
  <c r="P4403" i="11"/>
  <c r="P4414" i="11"/>
  <c r="P4424" i="11"/>
  <c r="P4435" i="11"/>
  <c r="P4445" i="11"/>
  <c r="P4457" i="11"/>
  <c r="P4461" i="11"/>
  <c r="P4464" i="11"/>
  <c r="P4475" i="11"/>
  <c r="P4477" i="11"/>
  <c r="P4484" i="11"/>
  <c r="P4491" i="11"/>
  <c r="P4493" i="11"/>
  <c r="P4502" i="11"/>
  <c r="P4527" i="11"/>
  <c r="P4536" i="11"/>
  <c r="P4540" i="11"/>
  <c r="P4547" i="11"/>
  <c r="P4554" i="11"/>
  <c r="P4556" i="11"/>
  <c r="P3998" i="11"/>
  <c r="P4006" i="11"/>
  <c r="P4014" i="11"/>
  <c r="P4114" i="11"/>
  <c r="P4136" i="11"/>
  <c r="P4145" i="11"/>
  <c r="P4156" i="11"/>
  <c r="P4163" i="11"/>
  <c r="P4165" i="11"/>
  <c r="P4167" i="11"/>
  <c r="P4172" i="11"/>
  <c r="P4187" i="11"/>
  <c r="P4201" i="11"/>
  <c r="P4217" i="11"/>
  <c r="P4226" i="11"/>
  <c r="P4233" i="11"/>
  <c r="P4254" i="11"/>
  <c r="P4270" i="11"/>
  <c r="P4286" i="11"/>
  <c r="P4327" i="11"/>
  <c r="P4345" i="11"/>
  <c r="P4362" i="11"/>
  <c r="P4385" i="11"/>
  <c r="P4401" i="11"/>
  <c r="P4422" i="11"/>
  <c r="P4443" i="11"/>
  <c r="P4462" i="11"/>
  <c r="P4482" i="11"/>
  <c r="P4496" i="11"/>
  <c r="P4500" i="11"/>
  <c r="P4552" i="11"/>
  <c r="P4021" i="11"/>
  <c r="P4026" i="11"/>
  <c r="P4029" i="11"/>
  <c r="P4031" i="11"/>
  <c r="P4053" i="11"/>
  <c r="P4067" i="11"/>
  <c r="P4083" i="11"/>
  <c r="P4097" i="11"/>
  <c r="P4099" i="11"/>
  <c r="P4111" i="11"/>
  <c r="P4126" i="11"/>
  <c r="P4132" i="11"/>
  <c r="P4154" i="11"/>
  <c r="P4170" i="11"/>
  <c r="P4179" i="11"/>
  <c r="P4181" i="11"/>
  <c r="P4183" i="11"/>
  <c r="P4252" i="11"/>
  <c r="P4268" i="11"/>
  <c r="P4284" i="11"/>
  <c r="P4293" i="11"/>
  <c r="P4302" i="11"/>
  <c r="P4317" i="11"/>
  <c r="P4334" i="11"/>
  <c r="P4343" i="11"/>
  <c r="P4359" i="11"/>
  <c r="P4372" i="11"/>
  <c r="P4374" i="11"/>
  <c r="P4392" i="11"/>
  <c r="P4399" i="11"/>
  <c r="P4410" i="11"/>
  <c r="P4417" i="11"/>
  <c r="P4438" i="11"/>
  <c r="P4452" i="11"/>
  <c r="P4120" i="11"/>
  <c r="P4129" i="11"/>
  <c r="P4141" i="11"/>
  <c r="P4143" i="11"/>
  <c r="P4161" i="11"/>
  <c r="P4177" i="11"/>
  <c r="P4188" i="11"/>
  <c r="P4195" i="11"/>
  <c r="P4199" i="11"/>
  <c r="P4204" i="11"/>
  <c r="P4211" i="11"/>
  <c r="P4213" i="11"/>
  <c r="P4215" i="11"/>
  <c r="P4231" i="11"/>
  <c r="P4236" i="11"/>
  <c r="P4266" i="11"/>
  <c r="P4282" i="11"/>
  <c r="P4291" i="11"/>
  <c r="P4300" i="11"/>
  <c r="P4313" i="11"/>
  <c r="P4315" i="11"/>
  <c r="P4323" i="11"/>
  <c r="P4332" i="11"/>
  <c r="P4350" i="11"/>
  <c r="P4370" i="11"/>
  <c r="P4379" i="11"/>
  <c r="P4390" i="11"/>
  <c r="P4397" i="11"/>
  <c r="P4408" i="11"/>
  <c r="P4427" i="11"/>
  <c r="P4436" i="11"/>
  <c r="P4448" i="11"/>
  <c r="P4450" i="11"/>
  <c r="P4458" i="11"/>
  <c r="P4494" i="11"/>
  <c r="P4503" i="11"/>
  <c r="P4512" i="11"/>
  <c r="P4516" i="11"/>
  <c r="P4528" i="11"/>
  <c r="P4537" i="11"/>
  <c r="P4541" i="11"/>
  <c r="P4550" i="11"/>
  <c r="P4557" i="11"/>
  <c r="P4569" i="11"/>
  <c r="P4585" i="11"/>
  <c r="P3964" i="11"/>
  <c r="P3983" i="11"/>
  <c r="P3999" i="11"/>
  <c r="P4071" i="11"/>
  <c r="P4122" i="11"/>
  <c r="P4137" i="11"/>
  <c r="P4168" i="11"/>
  <c r="P4202" i="11"/>
  <c r="P4227" i="11"/>
  <c r="P4246" i="11"/>
  <c r="P4264" i="11"/>
  <c r="P4280" i="11"/>
  <c r="P4298" i="11"/>
  <c r="P4321" i="11"/>
  <c r="P4337" i="11"/>
  <c r="P4355" i="11"/>
  <c r="P4377" i="11"/>
  <c r="P4395" i="11"/>
  <c r="P4413" i="11"/>
  <c r="P4434" i="11"/>
  <c r="P4456" i="11"/>
  <c r="P4473" i="11"/>
  <c r="P4490" i="11"/>
  <c r="P4553" i="11"/>
  <c r="P4560" i="11"/>
  <c r="P4576" i="11"/>
  <c r="P734" i="11"/>
  <c r="P640" i="11"/>
  <c r="P674" i="11"/>
  <c r="P826" i="11"/>
  <c r="P828" i="11"/>
  <c r="P971" i="11"/>
  <c r="P532" i="11"/>
  <c r="P717" i="11"/>
  <c r="P719" i="11"/>
  <c r="P739" i="11"/>
  <c r="P669" i="11"/>
  <c r="P701" i="11"/>
  <c r="P727" i="11"/>
  <c r="P744" i="11"/>
  <c r="P834" i="11"/>
  <c r="P876" i="11"/>
  <c r="P596" i="11"/>
  <c r="P598" i="11"/>
  <c r="P614" i="11"/>
  <c r="P616" i="11"/>
  <c r="P632" i="11"/>
  <c r="P634" i="11"/>
  <c r="P714" i="11"/>
  <c r="P801" i="11"/>
  <c r="P808" i="11"/>
  <c r="P849" i="11"/>
  <c r="P899" i="11"/>
  <c r="P901" i="11"/>
  <c r="P767" i="11"/>
  <c r="P799" i="11"/>
  <c r="P822" i="11"/>
  <c r="P894" i="11"/>
  <c r="P943" i="11"/>
  <c r="P949" i="11"/>
  <c r="P973" i="11"/>
  <c r="P1035" i="11"/>
  <c r="P1167" i="11"/>
  <c r="P1179" i="11"/>
  <c r="P833" i="11"/>
  <c r="P842" i="11"/>
  <c r="P846" i="11"/>
  <c r="P869" i="11"/>
  <c r="P952" i="11"/>
  <c r="P976" i="11"/>
  <c r="P990" i="11"/>
  <c r="P1038" i="11"/>
  <c r="P1044" i="11"/>
  <c r="P1114" i="11"/>
  <c r="P1125" i="11"/>
  <c r="P1256" i="11"/>
  <c r="P768" i="11"/>
  <c r="P800" i="11"/>
  <c r="P823" i="11"/>
  <c r="P827" i="11"/>
  <c r="P895" i="11"/>
  <c r="P900" i="11"/>
  <c r="P1000" i="11"/>
  <c r="P1323" i="11"/>
  <c r="P856" i="11"/>
  <c r="P911" i="11"/>
  <c r="P915" i="11"/>
  <c r="P920" i="11"/>
  <c r="P936" i="11"/>
  <c r="P983" i="11"/>
  <c r="P1036" i="11"/>
  <c r="P1067" i="11"/>
  <c r="P1069" i="11"/>
  <c r="P1090" i="11"/>
  <c r="P772" i="11"/>
  <c r="P804" i="11"/>
  <c r="P836" i="11"/>
  <c r="P838" i="11"/>
  <c r="P843" i="11"/>
  <c r="P851" i="11"/>
  <c r="P870" i="11"/>
  <c r="P882" i="11"/>
  <c r="P907" i="11"/>
  <c r="P934" i="11"/>
  <c r="P959" i="11"/>
  <c r="P965" i="11"/>
  <c r="P993" i="11"/>
  <c r="P1024" i="11"/>
  <c r="P1049" i="11"/>
  <c r="P1268" i="11"/>
  <c r="P1270" i="11"/>
  <c r="P1274" i="11"/>
  <c r="P1335" i="11"/>
  <c r="P1337" i="11"/>
  <c r="P1341" i="11"/>
  <c r="P1379" i="11"/>
  <c r="P1453" i="11"/>
  <c r="P1523" i="11"/>
  <c r="P1582" i="11"/>
  <c r="P1208" i="11"/>
  <c r="P1224" i="11"/>
  <c r="P1259" i="11"/>
  <c r="P1261" i="11"/>
  <c r="P1266" i="11"/>
  <c r="P1291" i="11"/>
  <c r="P1326" i="11"/>
  <c r="P1328" i="11"/>
  <c r="P1332" i="11"/>
  <c r="P1481" i="11"/>
  <c r="P1552" i="11"/>
  <c r="P1192" i="11"/>
  <c r="P1360" i="11"/>
  <c r="P1363" i="11"/>
  <c r="P1201" i="11"/>
  <c r="P1234" i="11"/>
  <c r="P1236" i="11"/>
  <c r="P1240" i="11"/>
  <c r="P1267" i="11"/>
  <c r="P1301" i="11"/>
  <c r="P1303" i="11"/>
  <c r="P1307" i="11"/>
  <c r="P1334" i="11"/>
  <c r="P1397" i="11"/>
  <c r="P1486" i="11"/>
  <c r="P1557" i="11"/>
  <c r="P1617" i="11"/>
  <c r="P1001" i="11"/>
  <c r="P1013" i="11"/>
  <c r="P1068" i="11"/>
  <c r="P1079" i="11"/>
  <c r="P1132" i="11"/>
  <c r="P1144" i="11"/>
  <c r="P1209" i="11"/>
  <c r="P1211" i="11"/>
  <c r="P1226" i="11"/>
  <c r="P1228" i="11"/>
  <c r="P1232" i="11"/>
  <c r="P1258" i="11"/>
  <c r="P1292" i="11"/>
  <c r="P1294" i="11"/>
  <c r="P1299" i="11"/>
  <c r="P1325" i="11"/>
  <c r="P1436" i="11"/>
  <c r="P1448" i="11"/>
  <c r="P1518" i="11"/>
  <c r="P1092" i="11"/>
  <c r="P1103" i="11"/>
  <c r="P1158" i="11"/>
  <c r="P1169" i="11"/>
  <c r="P1183" i="11"/>
  <c r="P1217" i="11"/>
  <c r="P1250" i="11"/>
  <c r="P1317" i="11"/>
  <c r="P1373" i="11"/>
  <c r="P1647" i="11"/>
  <c r="P1663" i="11"/>
  <c r="P1680" i="11"/>
  <c r="P1697" i="11"/>
  <c r="P1578" i="11"/>
  <c r="P1614" i="11"/>
  <c r="P1773" i="11"/>
  <c r="P1775" i="11"/>
  <c r="P1779" i="11"/>
  <c r="P1805" i="11"/>
  <c r="P1838" i="11"/>
  <c r="P1840" i="11"/>
  <c r="P1844" i="11"/>
  <c r="P1869" i="11"/>
  <c r="P1903" i="11"/>
  <c r="P1906" i="11"/>
  <c r="P1910" i="11"/>
  <c r="P1935" i="11"/>
  <c r="P1954" i="11"/>
  <c r="P1987" i="11"/>
  <c r="P2020" i="11"/>
  <c r="P2072" i="11"/>
  <c r="P2081" i="11"/>
  <c r="P2203" i="11"/>
  <c r="P1591" i="11"/>
  <c r="P1627" i="11"/>
  <c r="P1635" i="11"/>
  <c r="P1644" i="11"/>
  <c r="P1652" i="11"/>
  <c r="P1660" i="11"/>
  <c r="P1668" i="11"/>
  <c r="P1677" i="11"/>
  <c r="P1686" i="11"/>
  <c r="P1694" i="11"/>
  <c r="P1703" i="11"/>
  <c r="P1713" i="11"/>
  <c r="P1721" i="11"/>
  <c r="P1730" i="11"/>
  <c r="P1738" i="11"/>
  <c r="P1746" i="11"/>
  <c r="P1754" i="11"/>
  <c r="P1814" i="11"/>
  <c r="P1816" i="11"/>
  <c r="P1820" i="11"/>
  <c r="P1879" i="11"/>
  <c r="P1881" i="11"/>
  <c r="P1885" i="11"/>
  <c r="P1944" i="11"/>
  <c r="P1977" i="11"/>
  <c r="P2023" i="11"/>
  <c r="P2154" i="11"/>
  <c r="P1596" i="11"/>
  <c r="P1772" i="11"/>
  <c r="P1806" i="11"/>
  <c r="P1808" i="11"/>
  <c r="P1812" i="11"/>
  <c r="P1837" i="11"/>
  <c r="P1870" i="11"/>
  <c r="P1873" i="11"/>
  <c r="P1877" i="11"/>
  <c r="P1902" i="11"/>
  <c r="P1936" i="11"/>
  <c r="P1938" i="11"/>
  <c r="P1942" i="11"/>
  <c r="P1970" i="11"/>
  <c r="P2137" i="11"/>
  <c r="P2147" i="11"/>
  <c r="P1376" i="11"/>
  <c r="P1387" i="11"/>
  <c r="P1395" i="11"/>
  <c r="P1404" i="11"/>
  <c r="P1412" i="11"/>
  <c r="P1422" i="11"/>
  <c r="P1429" i="11"/>
  <c r="P1438" i="11"/>
  <c r="P1446" i="11"/>
  <c r="P1455" i="11"/>
  <c r="P1462" i="11"/>
  <c r="P1472" i="11"/>
  <c r="P1479" i="11"/>
  <c r="P1489" i="11"/>
  <c r="P1497" i="11"/>
  <c r="P1507" i="11"/>
  <c r="P1515" i="11"/>
  <c r="P1525" i="11"/>
  <c r="P1533" i="11"/>
  <c r="P1543" i="11"/>
  <c r="P1550" i="11"/>
  <c r="P1559" i="11"/>
  <c r="P1566" i="11"/>
  <c r="P1584" i="11"/>
  <c r="P1600" i="11"/>
  <c r="P1619" i="11"/>
  <c r="P1764" i="11"/>
  <c r="P1798" i="11"/>
  <c r="P1800" i="11"/>
  <c r="P1804" i="11"/>
  <c r="P1829" i="11"/>
  <c r="P1862" i="11"/>
  <c r="P1864" i="11"/>
  <c r="P1868" i="11"/>
  <c r="P1894" i="11"/>
  <c r="P1928" i="11"/>
  <c r="P1930" i="11"/>
  <c r="P1934" i="11"/>
  <c r="P1951" i="11"/>
  <c r="P1968" i="11"/>
  <c r="P1984" i="11"/>
  <c r="P2008" i="11"/>
  <c r="P2121" i="11"/>
  <c r="P2130" i="11"/>
  <c r="P1570" i="11"/>
  <c r="P1604" i="11"/>
  <c r="P1628" i="11"/>
  <c r="P1636" i="11"/>
  <c r="P1645" i="11"/>
  <c r="P1653" i="11"/>
  <c r="P1661" i="11"/>
  <c r="P1669" i="11"/>
  <c r="P1678" i="11"/>
  <c r="P1687" i="11"/>
  <c r="P1695" i="11"/>
  <c r="P1704" i="11"/>
  <c r="P1714" i="11"/>
  <c r="P1723" i="11"/>
  <c r="P1731" i="11"/>
  <c r="P1739" i="11"/>
  <c r="P1747" i="11"/>
  <c r="P1755" i="11"/>
  <c r="P1821" i="11"/>
  <c r="P1886" i="11"/>
  <c r="P2114" i="11"/>
  <c r="P2223" i="11"/>
  <c r="P2519" i="11"/>
  <c r="P2531" i="11"/>
  <c r="P2796" i="11"/>
  <c r="P3055" i="11"/>
  <c r="P3393" i="11"/>
  <c r="P3757" i="11"/>
  <c r="P2216" i="11"/>
  <c r="P2491" i="11"/>
  <c r="P2499" i="11"/>
  <c r="P2507" i="11"/>
  <c r="P2763" i="11"/>
  <c r="P3023" i="11"/>
  <c r="P2224" i="11"/>
  <c r="P2019" i="11"/>
  <c r="P2215" i="11"/>
  <c r="P2596" i="11"/>
  <c r="P2860" i="11"/>
  <c r="P3121" i="11"/>
  <c r="P2522" i="11"/>
  <c r="P2534" i="11"/>
  <c r="P2555" i="11"/>
  <c r="P2828" i="11"/>
  <c r="P3088" i="11"/>
  <c r="P2639" i="11"/>
  <c r="P2643" i="11"/>
  <c r="P2669" i="11"/>
  <c r="P2696" i="11"/>
  <c r="P2711" i="11"/>
  <c r="P2729" i="11"/>
  <c r="P2744" i="11"/>
  <c r="P2761" i="11"/>
  <c r="P2776" i="11"/>
  <c r="P2794" i="11"/>
  <c r="P2809" i="11"/>
  <c r="P2826" i="11"/>
  <c r="P2841" i="11"/>
  <c r="P2858" i="11"/>
  <c r="P2873" i="11"/>
  <c r="P2891" i="11"/>
  <c r="P2906" i="11"/>
  <c r="P2923" i="11"/>
  <c r="P2938" i="11"/>
  <c r="P2955" i="11"/>
  <c r="P2971" i="11"/>
  <c r="P2989" i="11"/>
  <c r="P3004" i="11"/>
  <c r="P3021" i="11"/>
  <c r="P3036" i="11"/>
  <c r="P3053" i="11"/>
  <c r="P3068" i="11"/>
  <c r="P3086" i="11"/>
  <c r="P3101" i="11"/>
  <c r="P3118" i="11"/>
  <c r="P3134" i="11"/>
  <c r="P3142" i="11"/>
  <c r="P3146" i="11"/>
  <c r="P2652" i="11"/>
  <c r="P2688" i="11"/>
  <c r="P2703" i="11"/>
  <c r="P2721" i="11"/>
  <c r="P2736" i="11"/>
  <c r="P2753" i="11"/>
  <c r="P2768" i="11"/>
  <c r="P2786" i="11"/>
  <c r="P2801" i="11"/>
  <c r="P2818" i="11"/>
  <c r="P2833" i="11"/>
  <c r="P2850" i="11"/>
  <c r="P2865" i="11"/>
  <c r="P2883" i="11"/>
  <c r="P2898" i="11"/>
  <c r="P2915" i="11"/>
  <c r="P2930" i="11"/>
  <c r="P2947" i="11"/>
  <c r="P2962" i="11"/>
  <c r="P2980" i="11"/>
  <c r="P2996" i="11"/>
  <c r="P3013" i="11"/>
  <c r="P3028" i="11"/>
  <c r="P3045" i="11"/>
  <c r="P3060" i="11"/>
  <c r="P3078" i="11"/>
  <c r="P3110" i="11"/>
  <c r="P3174" i="11"/>
  <c r="P3194" i="11"/>
  <c r="P2615" i="11"/>
  <c r="P2617" i="11"/>
  <c r="P2619" i="11"/>
  <c r="P2679" i="11"/>
  <c r="P2682" i="11"/>
  <c r="P2715" i="11"/>
  <c r="P2747" i="11"/>
  <c r="P2779" i="11"/>
  <c r="P2812" i="11"/>
  <c r="P2844" i="11"/>
  <c r="P2876" i="11"/>
  <c r="P2909" i="11"/>
  <c r="P2941" i="11"/>
  <c r="P2974" i="11"/>
  <c r="P3007" i="11"/>
  <c r="P3039" i="11"/>
  <c r="P3071" i="11"/>
  <c r="P3104" i="11"/>
  <c r="P2671" i="11"/>
  <c r="P2673" i="11"/>
  <c r="P2677" i="11"/>
  <c r="P2695" i="11"/>
  <c r="P2712" i="11"/>
  <c r="P2728" i="11"/>
  <c r="P2745" i="11"/>
  <c r="P2760" i="11"/>
  <c r="P2777" i="11"/>
  <c r="P2793" i="11"/>
  <c r="P2810" i="11"/>
  <c r="P2825" i="11"/>
  <c r="P2842" i="11"/>
  <c r="P2857" i="11"/>
  <c r="P2874" i="11"/>
  <c r="P2890" i="11"/>
  <c r="P2907" i="11"/>
  <c r="P2922" i="11"/>
  <c r="P2939" i="11"/>
  <c r="P2954" i="11"/>
  <c r="P2972" i="11"/>
  <c r="P2988" i="11"/>
  <c r="P3005" i="11"/>
  <c r="P3020" i="11"/>
  <c r="P3037" i="11"/>
  <c r="P3052" i="11"/>
  <c r="P2584" i="11"/>
  <c r="P2586" i="11"/>
  <c r="P2601" i="11"/>
  <c r="P2603" i="11"/>
  <c r="P2623" i="11"/>
  <c r="P2625" i="11"/>
  <c r="P2627" i="11"/>
  <c r="P2661" i="11"/>
  <c r="P2663" i="11"/>
  <c r="P2668" i="11"/>
  <c r="P2706" i="11"/>
  <c r="P2739" i="11"/>
  <c r="P2771" i="11"/>
  <c r="P2804" i="11"/>
  <c r="P2836" i="11"/>
  <c r="P2868" i="11"/>
  <c r="P2901" i="11"/>
  <c r="P2933" i="11"/>
  <c r="P2965" i="11"/>
  <c r="P2999" i="11"/>
  <c r="P3031" i="11"/>
  <c r="P3063" i="11"/>
  <c r="P3096" i="11"/>
  <c r="P3129" i="11"/>
  <c r="P3139" i="11"/>
  <c r="P3190" i="11"/>
  <c r="P3225" i="11"/>
  <c r="P3238" i="11"/>
  <c r="P2557" i="11"/>
  <c r="P2687" i="11"/>
  <c r="P2720" i="11"/>
  <c r="P2752" i="11"/>
  <c r="P2785" i="11"/>
  <c r="P2817" i="11"/>
  <c r="P2849" i="11"/>
  <c r="P2881" i="11"/>
  <c r="P2914" i="11"/>
  <c r="P2946" i="11"/>
  <c r="P2979" i="11"/>
  <c r="P3012" i="11"/>
  <c r="P3044" i="11"/>
  <c r="P3076" i="11"/>
  <c r="P3109" i="11"/>
  <c r="P3158" i="11"/>
  <c r="P3278" i="11"/>
  <c r="P3171" i="11"/>
  <c r="P3235" i="11"/>
  <c r="P3280" i="11"/>
  <c r="P3312" i="11"/>
  <c r="P3357" i="11"/>
  <c r="P3167" i="11"/>
  <c r="P3187" i="11"/>
  <c r="P3264" i="11"/>
  <c r="P3304" i="11"/>
  <c r="P3336" i="11"/>
  <c r="P3349" i="11"/>
  <c r="P3195" i="11"/>
  <c r="P3226" i="11"/>
  <c r="P3242" i="11"/>
  <c r="P3275" i="11"/>
  <c r="P3281" i="11"/>
  <c r="P3313" i="11"/>
  <c r="P3360" i="11"/>
  <c r="P3203" i="11"/>
  <c r="P3248" i="11"/>
  <c r="P3296" i="11"/>
  <c r="P3328" i="11"/>
  <c r="P3147" i="11"/>
  <c r="P3178" i="11"/>
  <c r="P3211" i="11"/>
  <c r="P3259" i="11"/>
  <c r="P3265" i="11"/>
  <c r="P3305" i="11"/>
  <c r="P3337" i="11"/>
  <c r="P3350" i="11"/>
  <c r="P3382" i="11"/>
  <c r="P3186" i="11"/>
  <c r="P3219" i="11"/>
  <c r="P3251" i="11"/>
  <c r="P3257" i="11"/>
  <c r="P3282" i="11"/>
  <c r="P3288" i="11"/>
  <c r="P3299" i="11"/>
  <c r="P3320" i="11"/>
  <c r="P3331" i="11"/>
  <c r="P3342" i="11"/>
  <c r="P3370" i="11"/>
  <c r="P3374" i="11"/>
  <c r="P3380" i="11"/>
  <c r="P3444" i="11"/>
  <c r="P3568" i="11"/>
  <c r="P3584" i="11"/>
  <c r="P3600" i="11"/>
  <c r="P3668" i="11"/>
  <c r="P3684" i="11"/>
  <c r="P3390" i="11"/>
  <c r="P3412" i="11"/>
  <c r="P3414" i="11"/>
  <c r="P3418" i="11"/>
  <c r="P3453" i="11"/>
  <c r="P3455" i="11"/>
  <c r="P3555" i="11"/>
  <c r="P3571" i="11"/>
  <c r="P3587" i="11"/>
  <c r="P3603" i="11"/>
  <c r="P3616" i="11"/>
  <c r="P3640" i="11"/>
  <c r="P3657" i="11"/>
  <c r="P3673" i="11"/>
  <c r="P3394" i="11"/>
  <c r="P3404" i="11"/>
  <c r="P3406" i="11"/>
  <c r="P3410" i="11"/>
  <c r="P3451" i="11"/>
  <c r="P3467" i="11"/>
  <c r="P3484" i="11"/>
  <c r="P3500" i="11"/>
  <c r="P3517" i="11"/>
  <c r="P3533" i="11"/>
  <c r="P3378" i="11"/>
  <c r="P3443" i="11"/>
  <c r="P3470" i="11"/>
  <c r="P3487" i="11"/>
  <c r="P3503" i="11"/>
  <c r="P3520" i="11"/>
  <c r="P3536" i="11"/>
  <c r="P3411" i="11"/>
  <c r="P3437" i="11"/>
  <c r="P3439" i="11"/>
  <c r="P3452" i="11"/>
  <c r="P3563" i="11"/>
  <c r="P3579" i="11"/>
  <c r="P3595" i="11"/>
  <c r="P3612" i="11"/>
  <c r="P3623" i="11"/>
  <c r="P3648" i="11"/>
  <c r="P3665" i="11"/>
  <c r="P3681" i="11"/>
  <c r="P3697" i="11"/>
  <c r="P3890" i="11"/>
  <c r="P3907" i="11"/>
  <c r="P3925" i="11"/>
  <c r="P3944" i="11"/>
  <c r="P3961" i="11"/>
  <c r="P3981" i="11"/>
  <c r="P3997" i="11"/>
  <c r="P4045" i="11"/>
  <c r="P4059" i="11"/>
  <c r="P3722" i="11"/>
  <c r="P3726" i="11"/>
  <c r="P3754" i="11"/>
  <c r="P3781" i="11"/>
  <c r="P3806" i="11"/>
  <c r="P3829" i="11"/>
  <c r="P3868" i="11"/>
  <c r="P3762" i="11"/>
  <c r="P3773" i="11"/>
  <c r="P3815" i="11"/>
  <c r="P3842" i="11"/>
  <c r="P3881" i="11"/>
  <c r="P3898" i="11"/>
  <c r="P3916" i="11"/>
  <c r="P3934" i="11"/>
  <c r="P3953" i="11"/>
  <c r="P3971" i="11"/>
  <c r="P3989" i="11"/>
  <c r="P4057" i="11"/>
  <c r="P4074" i="11"/>
  <c r="P3700" i="11"/>
  <c r="P3730" i="11"/>
  <c r="P3732" i="11"/>
  <c r="P3734" i="11"/>
  <c r="P3765" i="11"/>
  <c r="P3797" i="11"/>
  <c r="P3845" i="11"/>
  <c r="P3884" i="11"/>
  <c r="P3902" i="11"/>
  <c r="P3919" i="11"/>
  <c r="P3938" i="11"/>
  <c r="P3956" i="11"/>
  <c r="P3974" i="11"/>
  <c r="P3992" i="11"/>
  <c r="P3755" i="11"/>
  <c r="P3771" i="11"/>
  <c r="P3807" i="11"/>
  <c r="P3860" i="11"/>
  <c r="P4237" i="11"/>
  <c r="P4091" i="11"/>
  <c r="P4127" i="11"/>
  <c r="P4160" i="11"/>
  <c r="P4192" i="11"/>
  <c r="P4224" i="11"/>
  <c r="P4119" i="11"/>
  <c r="P4152" i="11"/>
  <c r="P4184" i="11"/>
  <c r="P4216" i="11"/>
  <c r="P4229" i="11"/>
  <c r="P4240" i="11"/>
  <c r="P4197" i="11"/>
  <c r="P4250" i="11"/>
  <c r="P4109" i="11"/>
  <c r="P4144" i="11"/>
  <c r="P4176" i="11"/>
  <c r="P4208" i="11"/>
  <c r="P4040" i="11"/>
  <c r="P4076" i="11"/>
  <c r="P4090" i="11"/>
  <c r="P4124" i="11"/>
  <c r="P4157" i="11"/>
  <c r="P4189" i="11"/>
  <c r="P4221" i="11"/>
  <c r="P4232" i="11"/>
  <c r="P4308" i="11"/>
  <c r="P4375" i="11"/>
  <c r="P4349" i="11"/>
  <c r="P4361" i="11"/>
  <c r="P4415" i="11"/>
  <c r="P4429" i="11"/>
  <c r="P4510" i="11"/>
  <c r="P4522" i="11"/>
  <c r="P4543" i="11"/>
  <c r="P4559" i="11"/>
  <c r="P4249" i="11"/>
  <c r="P4325" i="11"/>
  <c r="P4391" i="11"/>
  <c r="P4460" i="11"/>
  <c r="P4253" i="11"/>
  <c r="P4255" i="11"/>
  <c r="P4257" i="11"/>
  <c r="P4259" i="11"/>
  <c r="P4261" i="11"/>
  <c r="P4263" i="11"/>
  <c r="P4265" i="11"/>
  <c r="P4267" i="11"/>
  <c r="P4269" i="11"/>
  <c r="P4271" i="11"/>
  <c r="P4273" i="11"/>
  <c r="P4275" i="11"/>
  <c r="P4277" i="11"/>
  <c r="P4281" i="11"/>
  <c r="P4341" i="11"/>
  <c r="P4352" i="11"/>
  <c r="P4407" i="11"/>
  <c r="P4420" i="11"/>
  <c r="P4478" i="11"/>
  <c r="P4591" i="11"/>
  <c r="P4316" i="11"/>
  <c r="P4328" i="11"/>
  <c r="P4383" i="11"/>
  <c r="P4394" i="11"/>
  <c r="P4451" i="11"/>
  <c r="P4463" i="11"/>
  <c r="P4505" i="11"/>
  <c r="P4538" i="11"/>
  <c r="P4290" i="11"/>
  <c r="P4357" i="11"/>
  <c r="P4426" i="11"/>
  <c r="B18" i="5" l="1"/>
  <c r="T4" i="5" l="1"/>
  <c r="K44" i="7" l="1"/>
  <c r="I44" i="7"/>
  <c r="J44" i="7" s="1"/>
  <c r="D44" i="7"/>
  <c r="K43" i="7"/>
  <c r="I43" i="7"/>
  <c r="J43" i="7" s="1"/>
  <c r="D43" i="7"/>
  <c r="K42" i="7"/>
  <c r="I42" i="7"/>
  <c r="J42" i="7" s="1"/>
  <c r="D42" i="7"/>
  <c r="K41" i="7"/>
  <c r="I41" i="7"/>
  <c r="J41" i="7" s="1"/>
  <c r="D41" i="7"/>
  <c r="K40" i="7"/>
  <c r="I40" i="7"/>
  <c r="J40" i="7" s="1"/>
  <c r="D40" i="7"/>
  <c r="K39" i="7"/>
  <c r="I39" i="7"/>
  <c r="J39" i="7" s="1"/>
  <c r="D39" i="7"/>
  <c r="K38" i="7"/>
  <c r="I38" i="7"/>
  <c r="J38" i="7" s="1"/>
  <c r="D38" i="7"/>
  <c r="K37" i="7"/>
  <c r="I37" i="7"/>
  <c r="J37" i="7" s="1"/>
  <c r="D37" i="7"/>
  <c r="K36" i="7"/>
  <c r="I36" i="7"/>
  <c r="J36" i="7" s="1"/>
  <c r="D36" i="7"/>
  <c r="K35" i="7"/>
  <c r="I35" i="7"/>
  <c r="J35" i="7" s="1"/>
  <c r="D35" i="7"/>
  <c r="K34" i="7"/>
  <c r="I34" i="7"/>
  <c r="J34" i="7" s="1"/>
  <c r="D34" i="7"/>
  <c r="K33" i="7"/>
  <c r="I33" i="7"/>
  <c r="J33" i="7" s="1"/>
  <c r="D33" i="7"/>
  <c r="K32" i="7"/>
  <c r="I32" i="7"/>
  <c r="J32" i="7" s="1"/>
  <c r="D32" i="7"/>
  <c r="K31" i="7"/>
  <c r="I31" i="7"/>
  <c r="J31" i="7" s="1"/>
  <c r="D31" i="7"/>
  <c r="K30" i="7"/>
  <c r="I30" i="7"/>
  <c r="J30" i="7" s="1"/>
  <c r="D30" i="7"/>
  <c r="K29" i="7"/>
  <c r="I29" i="7"/>
  <c r="J29" i="7" s="1"/>
  <c r="D29" i="7"/>
  <c r="K28" i="7"/>
  <c r="I28" i="7"/>
  <c r="J28" i="7" s="1"/>
  <c r="D28" i="7"/>
  <c r="K27" i="7"/>
  <c r="I27" i="7"/>
  <c r="J27" i="7" s="1"/>
  <c r="D27" i="7"/>
  <c r="K26" i="7"/>
  <c r="I26" i="7"/>
  <c r="J26" i="7" s="1"/>
  <c r="D26" i="7"/>
  <c r="K25" i="7"/>
  <c r="I25" i="7"/>
  <c r="J25" i="7" s="1"/>
  <c r="D25" i="7"/>
  <c r="K24" i="7"/>
  <c r="I24" i="7"/>
  <c r="J24" i="7" s="1"/>
  <c r="D24" i="7"/>
  <c r="K23" i="7"/>
  <c r="I23" i="7"/>
  <c r="J23" i="7" s="1"/>
  <c r="D23" i="7"/>
  <c r="K22" i="7"/>
  <c r="I22" i="7"/>
  <c r="J22" i="7" s="1"/>
  <c r="D22" i="7"/>
  <c r="K21" i="7"/>
  <c r="I21" i="7"/>
  <c r="J21" i="7" s="1"/>
  <c r="D21" i="7"/>
  <c r="K20" i="7"/>
  <c r="I20" i="7"/>
  <c r="J20" i="7" s="1"/>
  <c r="D20" i="7"/>
  <c r="K19" i="7"/>
  <c r="I19" i="7"/>
  <c r="J19" i="7" s="1"/>
  <c r="D19" i="7"/>
  <c r="K18" i="7"/>
  <c r="I18" i="7"/>
  <c r="J18" i="7" s="1"/>
  <c r="D18" i="7"/>
  <c r="K17" i="7"/>
  <c r="I17" i="7"/>
  <c r="J17" i="7" s="1"/>
  <c r="D17" i="7"/>
  <c r="K16" i="7"/>
  <c r="I16" i="7"/>
  <c r="J16" i="7" s="1"/>
  <c r="D16" i="7"/>
  <c r="K15" i="7"/>
  <c r="I15" i="7"/>
  <c r="J15" i="7" s="1"/>
  <c r="D15" i="7"/>
  <c r="K14" i="7"/>
  <c r="I14" i="7"/>
  <c r="J14" i="7" s="1"/>
  <c r="D14" i="7"/>
  <c r="K13" i="7"/>
  <c r="I13" i="7"/>
  <c r="J13" i="7" s="1"/>
  <c r="D13" i="7"/>
  <c r="K12" i="7"/>
  <c r="I12" i="7"/>
  <c r="J12" i="7" s="1"/>
  <c r="D12" i="7"/>
  <c r="K11" i="7"/>
  <c r="I11" i="7"/>
  <c r="J11" i="7" s="1"/>
  <c r="D11" i="7"/>
  <c r="K10" i="7"/>
  <c r="I10" i="7"/>
  <c r="J10" i="7" s="1"/>
  <c r="D10" i="7"/>
  <c r="K9" i="7"/>
  <c r="I9" i="7"/>
  <c r="J9" i="7" s="1"/>
  <c r="D9" i="7"/>
  <c r="K8" i="7"/>
  <c r="I8" i="7"/>
  <c r="J8" i="7" s="1"/>
  <c r="D8" i="7"/>
  <c r="K7" i="7"/>
  <c r="I7" i="7"/>
  <c r="J7" i="7" s="1"/>
  <c r="D7" i="7"/>
  <c r="K6" i="7"/>
  <c r="I6" i="7"/>
  <c r="J6" i="7" s="1"/>
  <c r="D6" i="7"/>
  <c r="K5" i="7"/>
  <c r="I5" i="7"/>
  <c r="J5" i="7" s="1"/>
  <c r="D5" i="7"/>
  <c r="K4" i="7"/>
  <c r="I4" i="7"/>
  <c r="J4" i="7" s="1"/>
  <c r="D4" i="7"/>
  <c r="K3" i="7"/>
  <c r="I3" i="7"/>
  <c r="J3" i="7" s="1"/>
  <c r="D3" i="7"/>
  <c r="I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49" authorId="0" shapeId="0" xr:uid="{27E06749-A882-44DB-B14E-68204CC08C0F}">
      <text>
        <r>
          <rPr>
            <b/>
            <sz val="9"/>
            <color indexed="81"/>
            <rFont val="Tahoma"/>
            <family val="2"/>
          </rPr>
          <t>tr18325ps:</t>
        </r>
        <r>
          <rPr>
            <sz val="9"/>
            <color indexed="81"/>
            <rFont val="Tahoma"/>
            <family val="2"/>
          </rPr>
          <t xml:space="preserve">
 Centro Brasileiro da Visão - CBV, em Brasília, não realiza este procedimento.</t>
        </r>
      </text>
    </comment>
    <comment ref="A2615" authorId="0" shapeId="0" xr:uid="{2569BD8D-FEC6-4311-BD5A-85285F0F17EF}">
      <text>
        <r>
          <rPr>
            <b/>
            <sz val="9"/>
            <color indexed="81"/>
            <rFont val="Tahoma"/>
            <family val="2"/>
          </rPr>
          <t>tr18325ps:</t>
        </r>
        <r>
          <rPr>
            <sz val="9"/>
            <color indexed="81"/>
            <rFont val="Tahoma"/>
            <family val="2"/>
          </rPr>
          <t xml:space="preserve">
 Centro Brasileiro da Visão - CBV, em Brasília, não realiza este procedimento.</t>
        </r>
      </text>
    </comment>
    <comment ref="A2616" authorId="0" shapeId="0" xr:uid="{235EB233-75A0-4690-95D8-041E15ACEB07}">
      <text>
        <r>
          <rPr>
            <b/>
            <sz val="9"/>
            <color indexed="81"/>
            <rFont val="Tahoma"/>
            <family val="2"/>
          </rPr>
          <t>tr18325ps:</t>
        </r>
        <r>
          <rPr>
            <sz val="9"/>
            <color indexed="81"/>
            <rFont val="Tahoma"/>
            <family val="2"/>
          </rPr>
          <t xml:space="preserve">
 Centro Brasileiro da Visão - CBV, em Brasília, não realiza este procedimento.</t>
        </r>
      </text>
    </comment>
    <comment ref="A2650" authorId="0" shapeId="0" xr:uid="{5CD9CE2D-1177-4D42-8A25-0D0CACAEB290}">
      <text>
        <r>
          <rPr>
            <b/>
            <sz val="9"/>
            <color indexed="81"/>
            <rFont val="Tahoma"/>
            <family val="2"/>
          </rPr>
          <t>tr18325ps:</t>
        </r>
        <r>
          <rPr>
            <sz val="9"/>
            <color indexed="81"/>
            <rFont val="Tahoma"/>
            <family val="2"/>
          </rPr>
          <t xml:space="preserve">
 Centro Brasileiro da Visão - CBV, em Brasília, não realiza este procedimento.</t>
        </r>
      </text>
    </comment>
    <comment ref="A4294" authorId="0" shapeId="0" xr:uid="{F66E73ED-C72C-4B78-941E-536A7A546655}">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sharedStrings.xml><?xml version="1.0" encoding="utf-8"?>
<sst xmlns="http://schemas.openxmlformats.org/spreadsheetml/2006/main" count="66876" uniqueCount="13604">
  <si>
    <t>NÃO</t>
  </si>
  <si>
    <t>GINECOLOGIA - Consulta realizada por especialista cadastrado</t>
  </si>
  <si>
    <t>INFECTOLOGIA - Consulta realizada por especialista cadastrado</t>
  </si>
  <si>
    <t>REUMATOLOGIA - Consulta realizada por especialista cadastrado</t>
  </si>
  <si>
    <t>2C</t>
  </si>
  <si>
    <t>PSIQUIATRIA - Consulta realizada por especialista cadastrado</t>
  </si>
  <si>
    <t>PNEUMOLOGIA - Consulta realizada por especialista cadastrado</t>
  </si>
  <si>
    <t>NEUROCIRURGIA - Consulta realizada por especialista cadastrado</t>
  </si>
  <si>
    <t>NEUROLOGIA - Consulta realizada por especialista cadastrado</t>
  </si>
  <si>
    <t>GERIATRIA - Consulta realizada por especialista cadastrado</t>
  </si>
  <si>
    <t>ENDOCRINOLOGIA - Consulta realizada por especialista cadastrado</t>
  </si>
  <si>
    <t>CLÍNICA MÉDICA - Consulta realizada por especialista cadastrado</t>
  </si>
  <si>
    <t>CIRURGIA PEDIÁTRICA - Consulta realizada por especialista cadastrado</t>
  </si>
  <si>
    <t>3B</t>
  </si>
  <si>
    <t>VISITA HOSPITALAR A PACIENTE INFANTIL - REALIZADO POR PEDIATRA</t>
  </si>
  <si>
    <t>PEDIATRIA - Consulta realizada por especialista cadastrado</t>
  </si>
  <si>
    <t>4C</t>
  </si>
  <si>
    <t>Medida de pressão hepática</t>
  </si>
  <si>
    <t>2A</t>
  </si>
  <si>
    <t>Pletismografia (qualquer tipo) por lateralidade ou território</t>
  </si>
  <si>
    <t>1C</t>
  </si>
  <si>
    <t xml:space="preserve">Medida de pressão segmentar (nos quatro segmentos) </t>
  </si>
  <si>
    <t>Fotopletismografia (venosa ou arterial) por lateralidade ou segmento</t>
  </si>
  <si>
    <t>3A</t>
  </si>
  <si>
    <t>Tomografia de coerência óptica - monocular</t>
  </si>
  <si>
    <t>1A</t>
  </si>
  <si>
    <t>Termometria cutânea (por lateralidade: pescoço, membros, bolsa escrotal, por território peniano)</t>
  </si>
  <si>
    <t xml:space="preserve">Paquimetria ultrassônica - monocular </t>
  </si>
  <si>
    <t xml:space="preserve">Medida de índice de artelhos com registro gráfico </t>
  </si>
  <si>
    <t xml:space="preserve">Investigação ultrassônica sem registro gráfico (qualquer área) </t>
  </si>
  <si>
    <t xml:space="preserve">Investigação ultrassônica com teste de stress em esteira e com registro gráfico </t>
  </si>
  <si>
    <t>1B</t>
  </si>
  <si>
    <t xml:space="preserve">Investigação ultrassônica com teste de stress e sem registro </t>
  </si>
  <si>
    <t xml:space="preserve">Investigação ultrassônica com teste de stress e com registro </t>
  </si>
  <si>
    <t>2B</t>
  </si>
  <si>
    <t xml:space="preserve">Investigação ultrassônica com registro gráfico (qualquer área) </t>
  </si>
  <si>
    <t xml:space="preserve">Dopplermetria dos cordões espermáticos </t>
  </si>
  <si>
    <t xml:space="preserve">Cavernosometria </t>
  </si>
  <si>
    <t xml:space="preserve">Biometria ultrassônica - monocular </t>
  </si>
  <si>
    <t xml:space="preserve">Teste rápido para detecção da PAMG-1 para diagnóstico de ruptura de membranas fetais </t>
  </si>
  <si>
    <t>Teste de fibronectina fetal - indicador bioquímico para parto prematuro</t>
  </si>
  <si>
    <t>3C</t>
  </si>
  <si>
    <t>Teste de estimulação músculo-esquelética "in vitro" (mínimo seis)</t>
  </si>
  <si>
    <t xml:space="preserve">Teste do fluxo salivar </t>
  </si>
  <si>
    <t>Teste de Avaliação Geriátrica Ampla - AGA</t>
  </si>
  <si>
    <t xml:space="preserve">Repertorização </t>
  </si>
  <si>
    <t>Teste de monitorização contínua da glicose (TMCG)</t>
  </si>
  <si>
    <t>Teste cutâneo-alérgicos Epitelis de Animais</t>
  </si>
  <si>
    <t xml:space="preserve">Teste cutâneo-alérgicos para látex </t>
  </si>
  <si>
    <t xml:space="preserve">Oximetria não invasiva </t>
  </si>
  <si>
    <t xml:space="preserve">Testes vestibulares, com vecto-eletronistagmografia </t>
  </si>
  <si>
    <t>Testes vestibulares, com prova calórica, sem eletronistamografia</t>
  </si>
  <si>
    <t>Testes vestibulares, com prova calórica, com eletronistamografia</t>
  </si>
  <si>
    <t xml:space="preserve">Testes do desenvolvimento (escala de Denver e outras) </t>
  </si>
  <si>
    <t xml:space="preserve">Testes de contato por fotossensibilização - por substância, acima de 30 </t>
  </si>
  <si>
    <t xml:space="preserve">Testes de contato por fotossensibilização - até 30 substâncias </t>
  </si>
  <si>
    <t xml:space="preserve">Testes de contato - por substância, acima de 30 </t>
  </si>
  <si>
    <t xml:space="preserve">Testes de contato - até 30 substâncias </t>
  </si>
  <si>
    <t>Testes de aptidão em laboratório (agilidade, equilíbrio, tempo de reação e coordenação)</t>
  </si>
  <si>
    <t xml:space="preserve">Testes cutâneo-alérgicos para pólens </t>
  </si>
  <si>
    <t>Testes cutâneo-alérgicos para insetos hematófagos</t>
  </si>
  <si>
    <t xml:space="preserve">Testes cutâneo-alérgicos para fungos </t>
  </si>
  <si>
    <t xml:space="preserve">Testes cutâneo-alérgicos para alimentos </t>
  </si>
  <si>
    <t xml:space="preserve">Testes cutâneo-alérgicos para alérgenos da poeira </t>
  </si>
  <si>
    <t xml:space="preserve">Testes anaeróbicos em campo sem determinação do lactato sanguíneo </t>
  </si>
  <si>
    <t xml:space="preserve">Testes anaeróbicos em campo com determinação do lactato sanguíneo </t>
  </si>
  <si>
    <t>Testes aeróbicos em campo com telemetria da frequência</t>
  </si>
  <si>
    <t xml:space="preserve">Testes aeróbicos em campo com medida de gases expirados </t>
  </si>
  <si>
    <t xml:space="preserve">Testes aeróbicos em campo com determinação do lactato sanguíneo </t>
  </si>
  <si>
    <t xml:space="preserve">Teste provocativo para glaucoma - binocular </t>
  </si>
  <si>
    <t xml:space="preserve">Teste para broncoespasmo de exercício </t>
  </si>
  <si>
    <t xml:space="preserve">Teste de SISI </t>
  </si>
  <si>
    <t>Teste de sensibilidade de contraste ou de cores - monocular</t>
  </si>
  <si>
    <t>Teste de prótese auditiva</t>
  </si>
  <si>
    <t>Teste de Mitsuda</t>
  </si>
  <si>
    <t xml:space="preserve">Teste de Huhner </t>
  </si>
  <si>
    <t>Teste de Hilger para paralisia facial</t>
  </si>
  <si>
    <t xml:space="preserve">Teste de glicerol (com eletrococleografia pré e pós) </t>
  </si>
  <si>
    <t xml:space="preserve">Teste de glicerol (com audiometria tonal limiar pré e pós) </t>
  </si>
  <si>
    <t>Teste de exercício em ergômetro com medida de gases expirados e eletrocardiograma</t>
  </si>
  <si>
    <t xml:space="preserve">Teste de exercício em ergômetro com medida de gases expirados (teste cardiopulmonar de exercício) com qualquer ergômetro </t>
  </si>
  <si>
    <t xml:space="preserve">Teste de exercício em ergômetro com monitorização do eletrocardiograma </t>
  </si>
  <si>
    <t>Teste de exercício em ergômetro com monitorização da frequência cardíaca</t>
  </si>
  <si>
    <t xml:space="preserve">Teste de exercício em ergômetro com realização de gasometria arterial </t>
  </si>
  <si>
    <t xml:space="preserve">Teste de exercício em ergômetro com determinação do lactato sanguíneo </t>
  </si>
  <si>
    <t xml:space="preserve">Teste de exercício dos 4 segundos </t>
  </si>
  <si>
    <t xml:space="preserve">Teste de equilíbrio peritoneal (PET) </t>
  </si>
  <si>
    <t xml:space="preserve">Teste de desempenho anaeróbico em laboratório (T. de Wingate) </t>
  </si>
  <si>
    <t xml:space="preserve">Teste de caminhada de 6 minutos </t>
  </si>
  <si>
    <t>Teste de broncoprovocação</t>
  </si>
  <si>
    <t xml:space="preserve">Teste de adaptação patológica (tone decay test) </t>
  </si>
  <si>
    <t xml:space="preserve">Teste da histamina (duas áreas testadas) </t>
  </si>
  <si>
    <t>Provas imuno-alérgicas para fungos (por antígeno)</t>
  </si>
  <si>
    <t>Provas imuno-alérgicas para bactérias (por antígeno)</t>
  </si>
  <si>
    <t xml:space="preserve">Prova de Lombard </t>
  </si>
  <si>
    <t xml:space="preserve">Prova de auto-rotação cefálica </t>
  </si>
  <si>
    <t>Avaliação da função muscular (por movimento) com equipamento mecânico (dinamometria/módulos de carga</t>
  </si>
  <si>
    <t xml:space="preserve">Avaliação da função muscular (por movimento) com equipamento informatizado (isocinético) </t>
  </si>
  <si>
    <t xml:space="preserve"> </t>
  </si>
  <si>
    <t xml:space="preserve">Vulvoscopia por vídeo </t>
  </si>
  <si>
    <t xml:space="preserve">Colposcopia por vídeo </t>
  </si>
  <si>
    <t xml:space="preserve">Colposcopia anal </t>
  </si>
  <si>
    <t>Teste do reflexo vermelho em recém nato (teste do olhinho)</t>
  </si>
  <si>
    <t xml:space="preserve">Calorimetria direta </t>
  </si>
  <si>
    <t xml:space="preserve">Avaliação da função muscular por movimento manual (por membro) </t>
  </si>
  <si>
    <t>Coleta de raspado dérmico em lesões e sítios específicos para baciloscopia (por sítio)</t>
  </si>
  <si>
    <t xml:space="preserve">Capilaroscopia periungueal </t>
  </si>
  <si>
    <t>Vulvoscopia (vulva e períneo)</t>
  </si>
  <si>
    <t xml:space="preserve">Visão subnormal - monocular </t>
  </si>
  <si>
    <t xml:space="preserve">Urofluxometria </t>
  </si>
  <si>
    <t>4B</t>
  </si>
  <si>
    <t xml:space="preserve">Urodinâmica completa </t>
  </si>
  <si>
    <t>Tricograma</t>
  </si>
  <si>
    <t>Tonometria - binocular</t>
  </si>
  <si>
    <t xml:space="preserve">Retinografia (só honorário) monocular </t>
  </si>
  <si>
    <t xml:space="preserve">Potencial de acuidade visual - monocular </t>
  </si>
  <si>
    <t xml:space="preserve">Peniscopia (inclui bolsa escrotal) </t>
  </si>
  <si>
    <t xml:space="preserve">Oftalmodinamometria - monocular </t>
  </si>
  <si>
    <t xml:space="preserve">Microscopia especular de córnea - monocular </t>
  </si>
  <si>
    <t xml:space="preserve">Mapeamento de retina (oftalmoscopia indireta) - monocular </t>
  </si>
  <si>
    <t xml:space="preserve">Gonioscopia - binocular </t>
  </si>
  <si>
    <t>Fotodermatoscopia (por lesão)</t>
  </si>
  <si>
    <t>Exame micológico direto (por local)</t>
  </si>
  <si>
    <t xml:space="preserve">Exame micológico - cultura e identificação de colônia </t>
  </si>
  <si>
    <t>Exame de motilidade ocular (teste ortóptico) - binocular</t>
  </si>
  <si>
    <t xml:space="preserve">Exame a fresco do conteúdo vaginal e cervical </t>
  </si>
  <si>
    <t>Avaliação de vias lacrimais - monocular</t>
  </si>
  <si>
    <t xml:space="preserve">Estesiometria (por membro) </t>
  </si>
  <si>
    <t>Estéreo-foto de papila - monocular</t>
  </si>
  <si>
    <t>Ereção fármaco-induzida</t>
  </si>
  <si>
    <t xml:space="preserve">Dermatoscopia (por lesão) </t>
  </si>
  <si>
    <t xml:space="preserve">Curva tensional diária - binocular </t>
  </si>
  <si>
    <t>SIM</t>
  </si>
  <si>
    <t>5C</t>
  </si>
  <si>
    <t>CIRURGIA MICROGRÁFICA DE MOHS</t>
  </si>
  <si>
    <t xml:space="preserve">Cordocentese </t>
  </si>
  <si>
    <t>Colposcopia (cérvice uterina e vagina)</t>
  </si>
  <si>
    <t>Coleta de material cérvico-vaginal</t>
  </si>
  <si>
    <t xml:space="preserve">Ceratoscopia computadorizada - monocular </t>
  </si>
  <si>
    <t>Campimetria manual - monocular</t>
  </si>
  <si>
    <t>Calorimetria indireta (ambulatorial) exame</t>
  </si>
  <si>
    <t xml:space="preserve">Biópsia do vilo corial </t>
  </si>
  <si>
    <t xml:space="preserve">Bioimpedanciometria (ambulatorial) exame </t>
  </si>
  <si>
    <t>Avaliação órbito-palpebral-exoftalmometria - binocular</t>
  </si>
  <si>
    <t>Angiografia com indocianina verde - monocular</t>
  </si>
  <si>
    <t xml:space="preserve">Angiofluoresceinografia - monocular </t>
  </si>
  <si>
    <t>Simulação de braquiterapia - 1 por inserção</t>
  </si>
  <si>
    <t>Planejamento não-computadorizado de braquiterapia - 1 por por inserção</t>
  </si>
  <si>
    <t>8C</t>
  </si>
  <si>
    <t xml:space="preserve">Planejamento computadorizado tridimensional de braquiterapia - 1 por inserção </t>
  </si>
  <si>
    <t>Planejamento computadorizado de braquiterapia - 1 por inserção</t>
  </si>
  <si>
    <t>5A</t>
  </si>
  <si>
    <t>Colocação ou retirada dos cateteres - 1 colocação e 1 retirada por inserção</t>
  </si>
  <si>
    <t>Colocação ou retirada da placa oftálmica - 1 colocação e 1 retirada por tratamento</t>
  </si>
  <si>
    <t>Filme de verificação (cheque-filme) de braquiterapia - 2 por inserção - filme à parte</t>
  </si>
  <si>
    <t>11A</t>
  </si>
  <si>
    <t xml:space="preserve">Braquiterapia por moldagem ou contato, de alta taxa de dose (BATD) - por inserção </t>
  </si>
  <si>
    <t>14B</t>
  </si>
  <si>
    <t>Braquiterapia por moldagem ou contato de baixa taxa de dose (BBTD) com ouro, irídio ou iodo - por tratamento</t>
  </si>
  <si>
    <t>9A</t>
  </si>
  <si>
    <t>Braquiterapia por moldagem ou contato de baixa taxa de dose (BBTD) com Césio - por inserção</t>
  </si>
  <si>
    <t>10A</t>
  </si>
  <si>
    <t>Braquiterapia oftálmica de baixa taxa de dose (BBTD) - por inserção</t>
  </si>
  <si>
    <t xml:space="preserve">Braquiterapia intracavitária de baixa taxa de dose (BBTD) com Césio - por inserção </t>
  </si>
  <si>
    <t>Braquiterapia intracavitária de alta taxa de dose (BATD) - por inserção</t>
  </si>
  <si>
    <t>12B</t>
  </si>
  <si>
    <t>Braquiterapia intersticial de baixa taxa de dose (BBTD) com ouro, irídio ou iodo - por tratamento</t>
  </si>
  <si>
    <t xml:space="preserve">Braquiterapia intersticial de baixa taxa de dose (BBTD) permanente de próstata - por tratamento </t>
  </si>
  <si>
    <t xml:space="preserve">Braquiterapia intersticial de baixa taxa de dose (BBTD) - com Césio - por inserção </t>
  </si>
  <si>
    <t xml:space="preserve">Braquiterapia intersticial de alta taxa de dose (BATD) - por inserção </t>
  </si>
  <si>
    <t>Braquiterapia endoluminal de baixa taxa de dose (BBTD) - por inserção</t>
  </si>
  <si>
    <t>Braquiterapia endoluminal de alta taxa de dose (BATD) - por inserção</t>
  </si>
  <si>
    <t>Sistemas de imobilização - tórax, abdome ou pélvis - 1 por tratamento</t>
  </si>
  <si>
    <t>Sistemas de imobilização - cabeça (máscaras) ou membros - 1 por tratamento</t>
  </si>
  <si>
    <t>Simulação de tratamento simples (sem tomografia computadorizada) - 1 por volume tratado</t>
  </si>
  <si>
    <t>Simulação de tratamento intermediária (com tomografia) - 1 por volume tratado</t>
  </si>
  <si>
    <t>Simulação de tratamento complexa (com tomografia e com contraste) - 1 por volume tratado</t>
  </si>
  <si>
    <t>Planejamento de tratamento simples (não computadorizado) - 1 por volume tratado</t>
  </si>
  <si>
    <t>Planejamento de tratamento computadorizado tridimensional - 1 por volume tratado</t>
  </si>
  <si>
    <t>Planejamento de tratamento computadorizado - 1 por volume tratado</t>
  </si>
  <si>
    <t>Filme de verificação (cheque-filme) - 1 por incidência planejada/semana - filme a parte</t>
  </si>
  <si>
    <t>Colimação individual - 1 por incidência planejada</t>
  </si>
  <si>
    <t>Sangues e derivados (por unidade)</t>
  </si>
  <si>
    <t xml:space="preserve">Radioterapia Rotatória com unidade de cobalto - por volume tratado e por dia </t>
  </si>
  <si>
    <t>Radioterapia Rotatória com acelerador linear só com fótons - por volume tratado e por dia</t>
  </si>
  <si>
    <t>Radioterapia Rotatória com acelerador linear com fótons e elétrons - por volume tratado e por dia</t>
  </si>
  <si>
    <t>14A</t>
  </si>
  <si>
    <t xml:space="preserve">Radioterapia Intra-operatória (IORT) - por tratamento </t>
  </si>
  <si>
    <t>Radioterapia Externa de Ortovoltagem (Roentgenterapia) - por campo</t>
  </si>
  <si>
    <t>Radioterapia Estereotática - por dia subsequente</t>
  </si>
  <si>
    <t>Radioterapia Estereotática - 1º dia de tratamento</t>
  </si>
  <si>
    <t>14C</t>
  </si>
  <si>
    <t xml:space="preserve">Radioterapia de Pele Total (TSI) - por tratamento </t>
  </si>
  <si>
    <t xml:space="preserve">Radioterapia de Meio Corpo (HBI) - por dia de tratamento </t>
  </si>
  <si>
    <t>13A</t>
  </si>
  <si>
    <t xml:space="preserve">Radioterapia de Corpo Inteiro - por tratamento </t>
  </si>
  <si>
    <t>Radioterapia Convencional de Megavoltagem com Unidade de Telecobalto por campo</t>
  </si>
  <si>
    <t>Radioterapia Convencional de Megavoltagem com Acelerador Linear só com Fótons - por campo</t>
  </si>
  <si>
    <t xml:space="preserve">Radioterapia Convencional de Megavoltagem com Acelerador Linear com Fótons e Elétrons - por campo </t>
  </si>
  <si>
    <t xml:space="preserve">Radioterapia Conformada Tridimensional (RCT-3D) com Acelerador Linear - por tratamento </t>
  </si>
  <si>
    <t>Radioterapia com Modulação da Intensidade do Feixe (IMRT) - por tratamento</t>
  </si>
  <si>
    <t xml:space="preserve">Radiocirurgia (RTC) - nível 3, três lesões e/ou de mais de quatro isocentros - por tratamento </t>
  </si>
  <si>
    <t xml:space="preserve">Radiocirurgia (RTC) - nível 2, duas lesões e/ou dois a quatro isocentros - por tratamento </t>
  </si>
  <si>
    <t>Radiocirurgia (RTC) - nível 1, lesão única e/ou um isocentro - por tratamento</t>
  </si>
  <si>
    <t>Betaterapia (placa de estrôncio) - por campo</t>
  </si>
  <si>
    <t xml:space="preserve">Artro-RM (incluir a punção articular) - por articulação </t>
  </si>
  <si>
    <t>PET-CT (CORPO INTEIRO)</t>
  </si>
  <si>
    <t>RM para planejamento oncológico</t>
  </si>
  <si>
    <t xml:space="preserve">Endovaginal </t>
  </si>
  <si>
    <t xml:space="preserve">Endorretal </t>
  </si>
  <si>
    <t>Angio-RM venosa de pescoço</t>
  </si>
  <si>
    <t xml:space="preserve">Angio-RM arterial de pescoço </t>
  </si>
  <si>
    <t>Angio-RM venosa de pelve</t>
  </si>
  <si>
    <t xml:space="preserve">Angio-RM arterial de pelve </t>
  </si>
  <si>
    <t xml:space="preserve">Angio-RM venosa de membro superior (unilateral) </t>
  </si>
  <si>
    <t>Angio-RM arterial de membro superior (unilateral)</t>
  </si>
  <si>
    <t xml:space="preserve">Angio-RM venosa de membro inferior (unilateral) </t>
  </si>
  <si>
    <t>Angio-RM arterial de membro inferior (unilateral)</t>
  </si>
  <si>
    <t xml:space="preserve">Angio-RM venosa de crânio </t>
  </si>
  <si>
    <t xml:space="preserve">Angio-RM arterial de crânio </t>
  </si>
  <si>
    <t xml:space="preserve">Angio-RM venosa de abdome superior </t>
  </si>
  <si>
    <t>Angio-RM arterial de abdome superior</t>
  </si>
  <si>
    <t xml:space="preserve">Angio-RM venosa pulmonar </t>
  </si>
  <si>
    <t>Angio-RM arterial pulmonar</t>
  </si>
  <si>
    <t>6A</t>
  </si>
  <si>
    <t>RM de mama (bilateral)</t>
  </si>
  <si>
    <t xml:space="preserve">Reconstrução tridimensional - acrescentar ao exame de base </t>
  </si>
  <si>
    <t>Endoscopia virtual por RM - acrescentar ao exame de base</t>
  </si>
  <si>
    <t xml:space="preserve">Hidro-RM (colângio-RM ou uro-RM ou mielo-RM ou sialo-RM ou cistografia por RM) </t>
  </si>
  <si>
    <t xml:space="preserve">Angio-RM de aorta abdominal </t>
  </si>
  <si>
    <t xml:space="preserve">Angio-RM de aorta torácica </t>
  </si>
  <si>
    <t>Articular (por articulação)</t>
  </si>
  <si>
    <t>Pé (antepé) - não inclui tornozelo</t>
  </si>
  <si>
    <t xml:space="preserve">Perna (unilateral) </t>
  </si>
  <si>
    <t xml:space="preserve">Coxa (unilateral) </t>
  </si>
  <si>
    <t xml:space="preserve">Bacia (articulações sacroilíacas) </t>
  </si>
  <si>
    <t xml:space="preserve">Mão (não inclui punho) </t>
  </si>
  <si>
    <t>Membro superior unilateral (não inclui mão e articulações) .</t>
  </si>
  <si>
    <t xml:space="preserve">Plexo braquial (desfiladeiro torácico) ou lombossacral (não inclui coluna cervical ou lombar) </t>
  </si>
  <si>
    <t>Fluxo liquórico (como complementar)</t>
  </si>
  <si>
    <t xml:space="preserve">Coluna cervical ou dorsal ou lombar </t>
  </si>
  <si>
    <t xml:space="preserve">Bolsa escrotal </t>
  </si>
  <si>
    <t>Pênis</t>
  </si>
  <si>
    <t>Fetal</t>
  </si>
  <si>
    <t>Pelve (não inclui articulações coxofemorais)</t>
  </si>
  <si>
    <t xml:space="preserve">Abdome superior (fígado, pâncreas, baço, rins, supra-renais, retroperitônio) </t>
  </si>
  <si>
    <t xml:space="preserve">Coração - morfológico e funcional + perfusão + viabilidade miocárdica </t>
  </si>
  <si>
    <t xml:space="preserve">Coração - morfológico e funcional + perfusão + estresse </t>
  </si>
  <si>
    <t xml:space="preserve">Coração - morfológico e funcional </t>
  </si>
  <si>
    <t xml:space="preserve">Tórax (mediastino, pulmão, parede torácica) </t>
  </si>
  <si>
    <t>Pescoço (nasofaringe, orofaringe, laringe, traquéia, tireóide, paratireóide)</t>
  </si>
  <si>
    <t xml:space="preserve">Articulação temporomandibular (bilateral) </t>
  </si>
  <si>
    <t xml:space="preserve">Face (inclui seios da face) </t>
  </si>
  <si>
    <t xml:space="preserve">Ossos temporais bilateral </t>
  </si>
  <si>
    <t xml:space="preserve">Órbita bilateral </t>
  </si>
  <si>
    <t xml:space="preserve">Espectroscopia por RM </t>
  </si>
  <si>
    <t>Perfusão cerebral por RM</t>
  </si>
  <si>
    <t>Estudo funcional (mapeamento cortical por RM)</t>
  </si>
  <si>
    <t>Base do crânio</t>
  </si>
  <si>
    <t xml:space="preserve">Sela túrcica (hipófise) </t>
  </si>
  <si>
    <t xml:space="preserve">Crânio (encéfalo) </t>
  </si>
  <si>
    <t xml:space="preserve">Punção para introdução de contraste (acrescentar o exame de base) </t>
  </si>
  <si>
    <t xml:space="preserve">Drenagem percutânea orientada por TC (acrescentar o exame de base) </t>
  </si>
  <si>
    <t xml:space="preserve">Tomomielografia (até 3 segmentos) - acrescentar a TC da coluna e incluir a punção </t>
  </si>
  <si>
    <t>TC para planejamento oncológico</t>
  </si>
  <si>
    <t xml:space="preserve">Angiotomografia venosa pulmonar </t>
  </si>
  <si>
    <t>Angiotomografia arterial pulmonar</t>
  </si>
  <si>
    <t>Angiotomografia venosa de membro superior</t>
  </si>
  <si>
    <t xml:space="preserve">Angiotomografia arterial de membro superior </t>
  </si>
  <si>
    <t>Angiotomografia venosa de membro inferior</t>
  </si>
  <si>
    <t xml:space="preserve">Angiotomografia arterial de membro inferior </t>
  </si>
  <si>
    <t xml:space="preserve">Angiotomografia venosa de pelve </t>
  </si>
  <si>
    <t xml:space="preserve">Angiotomografia arterial de pelve </t>
  </si>
  <si>
    <t xml:space="preserve">Angiotomografia venosa de abdome superior </t>
  </si>
  <si>
    <t>Angiotomografia arterial de abdome superior</t>
  </si>
  <si>
    <t xml:space="preserve">Angiotomografia venosa de tórax </t>
  </si>
  <si>
    <t>Angiotomografia arterial de tórax</t>
  </si>
  <si>
    <t>Angiotomografia venosa de pescoço</t>
  </si>
  <si>
    <t xml:space="preserve">Angiotomografia arterial de pescoço </t>
  </si>
  <si>
    <t xml:space="preserve">Angiotomografia venosa de crânio </t>
  </si>
  <si>
    <t>Angiotomografia arterial de crânio</t>
  </si>
  <si>
    <t>4A</t>
  </si>
  <si>
    <t>TC de vias urinárias (urotomografia)</t>
  </si>
  <si>
    <t>Angiotomografia coronariana</t>
  </si>
  <si>
    <t xml:space="preserve">TC para PET dedicado oncológico </t>
  </si>
  <si>
    <t xml:space="preserve">Endoscopia virtual de qualquer órgão ou estrutura por TC - acrescentar ao exame de base </t>
  </si>
  <si>
    <t xml:space="preserve">Reconstrução tridimensional de qualquer órgão ou região - acrescentar ao exame de base </t>
  </si>
  <si>
    <t xml:space="preserve">Escanometria digital </t>
  </si>
  <si>
    <t>Angiotomografia de aorta abdominal</t>
  </si>
  <si>
    <t>Angiotomografia de aorta torácica</t>
  </si>
  <si>
    <t xml:space="preserve">Segmento apendicular (braço ou antebraço ou mão ou coxa ou perna ou pé) - unilateral </t>
  </si>
  <si>
    <t xml:space="preserve">Articulação (esternoclavicular ou ombro ou cotovelo ou punho ou sacroilíacas ou coxofemoral ou joelho ou tornozelo) - unilateral </t>
  </si>
  <si>
    <t xml:space="preserve">Coluna - segmento adicional </t>
  </si>
  <si>
    <t xml:space="preserve">Coluna cervical ou dorsal ou lombar (até 3 segmentos) </t>
  </si>
  <si>
    <t xml:space="preserve">Pelve ou bacia </t>
  </si>
  <si>
    <t xml:space="preserve">Abdome superior </t>
  </si>
  <si>
    <t>Abdome total (abdome superior, pelve e retroperitônio)</t>
  </si>
  <si>
    <t>Coração - para avaliação do escore de cálcio coronariano</t>
  </si>
  <si>
    <t>Tórax</t>
  </si>
  <si>
    <t xml:space="preserve">Pescoço (partes moles, laringe, tireóide, faringe e glândulas salivares) </t>
  </si>
  <si>
    <t xml:space="preserve">Dental (dentascan) </t>
  </si>
  <si>
    <t xml:space="preserve">Articulações temporomandibulares </t>
  </si>
  <si>
    <t>Face ou seios da face</t>
  </si>
  <si>
    <t>Mastóides ou orelhas</t>
  </si>
  <si>
    <t xml:space="preserve">Crânio ou sela túrcica ou órbitas </t>
  </si>
  <si>
    <t>Ecodopplercardiograma intracardíaco</t>
  </si>
  <si>
    <t>Monitorização por Doppler transcraniano</t>
  </si>
  <si>
    <t>Redução de invaginação intestinal por enema, orientada por US (acrescentar o exame de base)</t>
  </si>
  <si>
    <t xml:space="preserve">Drenagem percutânea orientada por US (acrescentar o exame de base) </t>
  </si>
  <si>
    <t>Ecodopplercardiograma transoperatório (transesofágico ou epicárdico) - por hora suplementar</t>
  </si>
  <si>
    <t xml:space="preserve">Ecodopplercardiograma transoperatório (transesofágico ou epicárdico) (1ª hora) </t>
  </si>
  <si>
    <t>5B</t>
  </si>
  <si>
    <t xml:space="preserve">Doppler colorido intra-operatório </t>
  </si>
  <si>
    <t xml:space="preserve">Intra-operatório </t>
  </si>
  <si>
    <t>Próstata transretal com biópsia - mais de 8 fragmentos</t>
  </si>
  <si>
    <t xml:space="preserve">Próstata transretal com biópsia - até 8 fragmentos </t>
  </si>
  <si>
    <t>Obstétrica 1º trimestre com punção: biópsia ou aspirativa</t>
  </si>
  <si>
    <t xml:space="preserve">Obstétrica: com amniocentese </t>
  </si>
  <si>
    <t>Elastrografia Hepática Ultrassônica</t>
  </si>
  <si>
    <t xml:space="preserve">Aparelho urinário (rins, ureteres e bexiga) </t>
  </si>
  <si>
    <t>Próstata (via abdominal)</t>
  </si>
  <si>
    <t>US transretal radial</t>
  </si>
  <si>
    <t>US de peça cirúrgica</t>
  </si>
  <si>
    <t xml:space="preserve">Ecodopplercardiograma para ajuste de marca-passo </t>
  </si>
  <si>
    <t>Ecodopplercardiograma sob estresse físico ou farmacológico com contraste</t>
  </si>
  <si>
    <t>Ecodopplercardiograma com estresse físico</t>
  </si>
  <si>
    <t>Ecodopplercardiograma com avaliação do sincronismo cardíaco</t>
  </si>
  <si>
    <t xml:space="preserve">Doppler transcraniano </t>
  </si>
  <si>
    <t xml:space="preserve">Ultrassonografia diagnóstica - monocular </t>
  </si>
  <si>
    <t>Ultrassonografia biomicroscópica - monocular</t>
  </si>
  <si>
    <t>Doppler colorido de artérias penianas (sem fármaco indução)</t>
  </si>
  <si>
    <t>Obstétrica: perfil biofísico fetal</t>
  </si>
  <si>
    <t>Tridimensional - acrescentar ao exame de base</t>
  </si>
  <si>
    <t xml:space="preserve">Doppler colorido venoso de membro inferior - unilateral </t>
  </si>
  <si>
    <t>Doppler colorido arterial de membro inferior - unilateral</t>
  </si>
  <si>
    <t xml:space="preserve">Doppler colorido venoso de membro superior - unilateral </t>
  </si>
  <si>
    <t>Doppler colorido arterial de membro superior - unilateral</t>
  </si>
  <si>
    <t xml:space="preserve">Doppler colorido peniano com fármaco-indução </t>
  </si>
  <si>
    <t xml:space="preserve">Doppler colorido de veia cava superior ou inferior </t>
  </si>
  <si>
    <t>Doppler colorido de hemangioma</t>
  </si>
  <si>
    <t>Doppler colorido de artérias viscerais (mesentéricas superior e inferior e tronco celíaco)</t>
  </si>
  <si>
    <t xml:space="preserve">Doppler colorido de aorta e ilíacas </t>
  </si>
  <si>
    <t>Doppler colorido de aorta e artérias renais</t>
  </si>
  <si>
    <t>Doppler colorido de órgão ou estrutura isolada</t>
  </si>
  <si>
    <t xml:space="preserve">Doppler colorido de vasos cervicais venosos bilateral (subclávias e jugulares) </t>
  </si>
  <si>
    <t xml:space="preserve">Doppler colorido de vasos cervicais arteriais bilateral (carótidas e vertebrais) </t>
  </si>
  <si>
    <t>Doppler colorido transfontanela</t>
  </si>
  <si>
    <t>Próstata transretal (não inclui abdome inferior masculino)</t>
  </si>
  <si>
    <t>Histerossonografia</t>
  </si>
  <si>
    <t>Transvaginal para controle de ovulação (3 ou mais exames).</t>
  </si>
  <si>
    <t>Transvaginal (útero, ovário, anexos e vagina)</t>
  </si>
  <si>
    <t xml:space="preserve">Obstétrica 1º trimestre (endovaginal) </t>
  </si>
  <si>
    <t xml:space="preserve">Obstétrica gestação múltipla com Doppler colorido: cada feto </t>
  </si>
  <si>
    <t>Obstétrica gestação múltipla: cada feto</t>
  </si>
  <si>
    <t>Obstétrica morfológica</t>
  </si>
  <si>
    <t>Obstétrica com translucência nucal</t>
  </si>
  <si>
    <t xml:space="preserve">Obstétrica convencional com Doppler colorido </t>
  </si>
  <si>
    <t xml:space="preserve">Obstétrica </t>
  </si>
  <si>
    <t>Estruturas superficiais (cervical ou axilas ou músculo ou tendão)</t>
  </si>
  <si>
    <t>Órgãos superficiais (tireóide ou escroto ou pênis ou crânio)</t>
  </si>
  <si>
    <t xml:space="preserve">Dermatológico - pele e subcutâneo </t>
  </si>
  <si>
    <t xml:space="preserve">Abdome inferior feminino (bexiga, útero, ovário e anexos) </t>
  </si>
  <si>
    <t xml:space="preserve">Abdome inferior masculino (bexiga, próstata e vesículas seminais) </t>
  </si>
  <si>
    <t>Retroperitônio (grandes vasos ou adrenais)</t>
  </si>
  <si>
    <t xml:space="preserve">Abdome superior (fígado, vias biliares, vesícula, pâncreas e baço) </t>
  </si>
  <si>
    <t>Abdome total (abdome superior, rins, bexiga, aorta, veia cava inferior e adrenais)</t>
  </si>
  <si>
    <t xml:space="preserve">Mamas </t>
  </si>
  <si>
    <t xml:space="preserve">Ecodopplercardiograma transtorácico </t>
  </si>
  <si>
    <t xml:space="preserve">Ecodopplercardiograma transesofágico (inclui transtorácico) </t>
  </si>
  <si>
    <t xml:space="preserve">Ecodopplercardiograma fetal com mapeamento de fluxo em cores - por feto </t>
  </si>
  <si>
    <t>Ecodopplercardiograma com estresse farmacológico</t>
  </si>
  <si>
    <t xml:space="preserve">Ecodopplercardiograma com contraste para perfusão miocárdica em repouso </t>
  </si>
  <si>
    <t>Ecodopplercardiograma com contraste intracavitário</t>
  </si>
  <si>
    <t>Torácico extracardíaco</t>
  </si>
  <si>
    <t xml:space="preserve">Glândulas salivares (todas) </t>
  </si>
  <si>
    <t>Globo ocular com Doppler colorido - bilateral</t>
  </si>
  <si>
    <t>Globo ocular - bilateral</t>
  </si>
  <si>
    <t>6C</t>
  </si>
  <si>
    <t xml:space="preserve">Esclerose percutânea de nódulos benignos dirigida por RX, US, TC ou RM </t>
  </si>
  <si>
    <t xml:space="preserve">Manipulação de drenos pós-drenagem (orientada por RX, TC, US ou RM) </t>
  </si>
  <si>
    <t xml:space="preserve">Paracentese orientada por RX ou US </t>
  </si>
  <si>
    <t xml:space="preserve">Sinusografia (abscessografia) </t>
  </si>
  <si>
    <t>Trituração de calcificação tendínea orientada por RX ou US</t>
  </si>
  <si>
    <t>8B</t>
  </si>
  <si>
    <t>Litotripsia mecânica de cálculos renais orientada por RX ou US</t>
  </si>
  <si>
    <t>Discografia</t>
  </si>
  <si>
    <t>Osteoplastia ou discectomia percutânea (vertebroplastia e outras)</t>
  </si>
  <si>
    <t xml:space="preserve">Retirada percutânea de corpo estranho intravascular </t>
  </si>
  <si>
    <t>7C</t>
  </si>
  <si>
    <t>Retirada percutânea de cálculos renais orientada por RX, US ou TC</t>
  </si>
  <si>
    <t>Retirada percutânea de cálculos biliares orientada por RX, US ou TC</t>
  </si>
  <si>
    <t xml:space="preserve">Repermeabilização tubária para tratamento de infertilidade </t>
  </si>
  <si>
    <t>Trombólise medicamentosa em troncos supra-aórticos e intracranianos</t>
  </si>
  <si>
    <t>9C</t>
  </si>
  <si>
    <t>Trombólise medicamentosa arterial ou venosa para tratamento de isquemia mesentérica</t>
  </si>
  <si>
    <t xml:space="preserve">Trombólise medicamentosa arterial ou venosa - por vaso </t>
  </si>
  <si>
    <t>10B</t>
  </si>
  <si>
    <t>Trombectomia medicamentosa para tratamento de TEP</t>
  </si>
  <si>
    <t>10C</t>
  </si>
  <si>
    <t>Trombectomia mecânica venosa</t>
  </si>
  <si>
    <t xml:space="preserve">Trombectomia mecânica para tratamento de TEP </t>
  </si>
  <si>
    <t xml:space="preserve">Tratamento do vasoespasmo pós-trauma </t>
  </si>
  <si>
    <t>Tratamento de pseudoaneurisma por compressão com US-Doppler</t>
  </si>
  <si>
    <t xml:space="preserve">Implante de endoprótese em dissecção de aorta abdominal ou torácica com stent revestido (stent-graft) </t>
  </si>
  <si>
    <t xml:space="preserve">Implante de endoprótese em aneurisma de aorta abdominal ou torácica com stent revestido (stent-graft) </t>
  </si>
  <si>
    <t>TIPS - anastomose porto-cava percutânea para tratamento de hipertensão portal</t>
  </si>
  <si>
    <t xml:space="preserve">Quimioterapia por cateter intra-arterial </t>
  </si>
  <si>
    <t>8A</t>
  </si>
  <si>
    <t xml:space="preserve">Quimioembolização para tratamento de tumor hepático </t>
  </si>
  <si>
    <t>7A</t>
  </si>
  <si>
    <t>Quimioterapia por cateter de tumor de cabeça e pescoço</t>
  </si>
  <si>
    <t xml:space="preserve">Exérese percutânea de tumor benigno orientada por RX, US, TC ou RM </t>
  </si>
  <si>
    <t xml:space="preserve">Pielografia percutânea orientada por RX, US, TC ou RM </t>
  </si>
  <si>
    <t xml:space="preserve">Nefrostomia percutânea orientada por RX, US, TC ou RM </t>
  </si>
  <si>
    <t>Celostomia percutânea orientada por RX ou TC</t>
  </si>
  <si>
    <t xml:space="preserve">Esclerose percutânea de cisto pancreático </t>
  </si>
  <si>
    <t>Colecistostomia percutânea orientada por RX, US ou TC</t>
  </si>
  <si>
    <t xml:space="preserve">Gastrostomia percutânea orientada por RX ou TC </t>
  </si>
  <si>
    <t>Traqueotomia percutânea orientada por RX ou TC</t>
  </si>
  <si>
    <t xml:space="preserve">Embolização de tumor não especificado </t>
  </si>
  <si>
    <t>Embolização de tumor ósseo ou de partes moles</t>
  </si>
  <si>
    <t>Embolização de tumor do aparelho digestivo</t>
  </si>
  <si>
    <t xml:space="preserve">Embolização de tumor de cabeça e pescoço </t>
  </si>
  <si>
    <t xml:space="preserve">Embolização definitiva não especificada acima - por vaso </t>
  </si>
  <si>
    <t>Embolização de veias ovarianas para tratamento de varicocele</t>
  </si>
  <si>
    <t>Embolização de veia espermática para tratamento de varicocele</t>
  </si>
  <si>
    <t>Embolização de artéria uterina para tratamento de mioma ou outras situações</t>
  </si>
  <si>
    <t>Embolização de pseudoaneurisma - por vaso</t>
  </si>
  <si>
    <t>Embolização de malformação vascular - por vaso</t>
  </si>
  <si>
    <t xml:space="preserve">Embolização de fístula arteriovenosa não especificada acima - por vaso </t>
  </si>
  <si>
    <t xml:space="preserve">Embolização de artéria renal para nefrectomia </t>
  </si>
  <si>
    <t xml:space="preserve">Embolização seletiva de fístula ou aneurisma renal para tratamento de hematúria </t>
  </si>
  <si>
    <t>Embolização de ramos hipogástricos para tratamento de sangramento ginecológico</t>
  </si>
  <si>
    <t xml:space="preserve">Embolização para tratamento de impotência </t>
  </si>
  <si>
    <t>Embolização arterial para tratamento de priapismo</t>
  </si>
  <si>
    <t xml:space="preserve">Embolização esplênica para tratamento de hiperesplenismo ou outra situação </t>
  </si>
  <si>
    <t>Embolização de ramo portal</t>
  </si>
  <si>
    <t>Embolização de hemorragia digestiva</t>
  </si>
  <si>
    <t xml:space="preserve">Embolização de varizes esofagianas ou gástricas </t>
  </si>
  <si>
    <t xml:space="preserve">Embolização pulmonar para tratamento de fístula arteriovenosa ou outra situação </t>
  </si>
  <si>
    <t>Embolização brônquica para tratamento de hemoptise</t>
  </si>
  <si>
    <t>Embolização de aneurisma ou pseudoaneurisma visceral</t>
  </si>
  <si>
    <t xml:space="preserve">Embolização para tratamento de epistaxe </t>
  </si>
  <si>
    <t xml:space="preserve">Embolização de fístula arteriovenosa em cabeça, pescoço ou coluna - por vaso </t>
  </si>
  <si>
    <t xml:space="preserve"> Embolização de malformação arteriovenosa cerebral ou medular - por vaso</t>
  </si>
  <si>
    <t>Embolização de aneurisma cerebral por oclusão vascular - por vaso</t>
  </si>
  <si>
    <t>11B</t>
  </si>
  <si>
    <t>Embolização de aneurisma cerebral por oclusão sacular - por vaso</t>
  </si>
  <si>
    <t>6B</t>
  </si>
  <si>
    <t>Drenagem percutânea não especificada</t>
  </si>
  <si>
    <t>Drenagem percutânea de abscesso retroperitoneal ou pélvico</t>
  </si>
  <si>
    <t>Drenagem percutânea de coleção infectada profunda</t>
  </si>
  <si>
    <t>Drenagem percutânea de abscesso renal</t>
  </si>
  <si>
    <t>Drenagem percutânea de cisto renal</t>
  </si>
  <si>
    <t>Drenagem percutânea de via biliar</t>
  </si>
  <si>
    <t>Drenagem percutânea de cisto hepático ou pancreático</t>
  </si>
  <si>
    <t>Drenagem percutânea de abscesso hepático ou pancreático</t>
  </si>
  <si>
    <t>Drenagem percutânea de coleção infectada abdominal</t>
  </si>
  <si>
    <t xml:space="preserve">Drenagem mediastinal orientada por RX ou TC </t>
  </si>
  <si>
    <t>Drenagem de abscesso pulmonar ou mediastinal</t>
  </si>
  <si>
    <t>Drenagem percutânea de pneumotórax</t>
  </si>
  <si>
    <t>Drenagem percutânea de coleção pleural</t>
  </si>
  <si>
    <t xml:space="preserve">Aterectomia percutânea orientada por RX </t>
  </si>
  <si>
    <t>Dilatação percutânea de estenose de ducto pancreático</t>
  </si>
  <si>
    <t>Dilatação percutânea de estenose de conduto urinário</t>
  </si>
  <si>
    <t xml:space="preserve">Dilatação percutânea de estenose biliar cicatricial </t>
  </si>
  <si>
    <t xml:space="preserve">Coluna vertebral: infiltração foraminal ou facetária ou articular </t>
  </si>
  <si>
    <t>Colocação percutânea de stent vascular</t>
  </si>
  <si>
    <t xml:space="preserve">Colocação percutânea de cateter pielovesical </t>
  </si>
  <si>
    <t xml:space="preserve">Colocação de stent renal </t>
  </si>
  <si>
    <t xml:space="preserve">Colocação de stent biliar </t>
  </si>
  <si>
    <t>Colocação de stent esofagiano, duodenal ou colônico</t>
  </si>
  <si>
    <t xml:space="preserve">Colocação de stent em traquéia ou brônquio </t>
  </si>
  <si>
    <t xml:space="preserve">Colocação de stent em estenose vascular de enxerto transplantado </t>
  </si>
  <si>
    <t xml:space="preserve">Colocação de stent revestido (stent-graft) para tratamento de fístula arteriovenosa </t>
  </si>
  <si>
    <t>Colocação de stent revestido (stent-graft) para tratamento de aneurisma periférico</t>
  </si>
  <si>
    <t xml:space="preserve">Colocação de stent para tratamento de obstrução arterial ou venosa - por vaso </t>
  </si>
  <si>
    <t xml:space="preserve">Colocação de stent em artéria visceral - por vaso </t>
  </si>
  <si>
    <t xml:space="preserve">Colocação de filtro de VCI para prevenção de TEP </t>
  </si>
  <si>
    <t xml:space="preserve">Colocação de cateter venoso central ou portocath </t>
  </si>
  <si>
    <t>Colocação de stent para tratamento de síndrome de VCI</t>
  </si>
  <si>
    <t xml:space="preserve">Colocação de stent aórtico </t>
  </si>
  <si>
    <t xml:space="preserve">Colocação de stent em tronco supra-aórtico </t>
  </si>
  <si>
    <t xml:space="preserve">Colocação de stent em ramo intracraniano - por vaso </t>
  </si>
  <si>
    <t>9B</t>
  </si>
  <si>
    <t>Angioplastia transluminal percutânea para tratamento de obstrução arterial</t>
  </si>
  <si>
    <t>Angioplastia transluminal percutânea</t>
  </si>
  <si>
    <t xml:space="preserve">Angioplastia venosa para tratamento de síndrome de BUDD-CHIARI </t>
  </si>
  <si>
    <t>Angioplastia de tronco venoso</t>
  </si>
  <si>
    <t xml:space="preserve">Angioplastia de ramos hipogástricos para tratamento de impotência </t>
  </si>
  <si>
    <t>Angioplastia arterial ou venosa de anastomose vascular de rim transplantado</t>
  </si>
  <si>
    <t>Angioplastia renal para tratamento de hipertensão renovascular ou outra condição</t>
  </si>
  <si>
    <t>Angioplastia arterial ou venosa de anastomose vascular de fígado transplantado</t>
  </si>
  <si>
    <t>Angioplastia de artéria visceral - por vaso</t>
  </si>
  <si>
    <t xml:space="preserve">Angioplastia de aorta para tratamento de coarctação </t>
  </si>
  <si>
    <t xml:space="preserve">Angioplastia de tronco supra-aórtico </t>
  </si>
  <si>
    <t xml:space="preserve">Angioplastia de ramo intracraniano </t>
  </si>
  <si>
    <t>7B</t>
  </si>
  <si>
    <t>Alcoolização percutânea de angioma</t>
  </si>
  <si>
    <t>Ablação percutânea de tumor (qualquer método)</t>
  </si>
  <si>
    <t xml:space="preserve">Ablação percutânea de tumor ósseo (qualquer método) </t>
  </si>
  <si>
    <t xml:space="preserve">Ablação percutânea de tumor hepático (qualquer método) </t>
  </si>
  <si>
    <t xml:space="preserve">Ablação percutânea de tumor torácico (qualquer método) </t>
  </si>
  <si>
    <t xml:space="preserve">Fármaco-cavernosografia (dinâmica) </t>
  </si>
  <si>
    <t xml:space="preserve">Cavernosografia </t>
  </si>
  <si>
    <t>Linfangioadenografia unilateral</t>
  </si>
  <si>
    <t>Esplenoportografia percutânea</t>
  </si>
  <si>
    <t xml:space="preserve">Portografia trans-hepática </t>
  </si>
  <si>
    <t>Flebografia retrógrada por cateterismo - unilateral</t>
  </si>
  <si>
    <t>Flebografia por punção venosa unilateral</t>
  </si>
  <si>
    <t>Angiografia pós-operatória de controle</t>
  </si>
  <si>
    <t xml:space="preserve">Angiografia transoperatória de posicionamento </t>
  </si>
  <si>
    <t>Angiografia por cateterismo superseletivo de ramo secundário ou distal - por vaso</t>
  </si>
  <si>
    <t>Angiografia por cateterismo seletivo de ramo primário - por vaso</t>
  </si>
  <si>
    <t>Angiografia por cateterismo não seletivo de grande vaso</t>
  </si>
  <si>
    <t>Angiografia por punção</t>
  </si>
  <si>
    <t>Aortografia abdominal por punção translombar</t>
  </si>
  <si>
    <t xml:space="preserve">Radioscopia para acompanhamento de procedimento cirúrgico (por hora ou fração) </t>
  </si>
  <si>
    <t>Radioscopia diagnóstica</t>
  </si>
  <si>
    <t>Avaliação hemodinâmica por cateterismo (aferimento de pressão ou fluxo arterial ou venoso)</t>
  </si>
  <si>
    <t>Colheita seletiva de sangue para dosagem hormonal</t>
  </si>
  <si>
    <t>Teste de oclusão de artéria carótida ou vertebral</t>
  </si>
  <si>
    <t>Mielografia segmentar (por segmento)</t>
  </si>
  <si>
    <t>Punção biópsia/aspirativa de órgão ou estrutura orientada por RM (não inclui o exame base)</t>
  </si>
  <si>
    <t xml:space="preserve">Punção biópsia/aspirativa de órgão ou estrutura orientada por TC (não inclui o exame base) </t>
  </si>
  <si>
    <t xml:space="preserve">Punção biópsia/aspirativa de órgão ou estrutura orientada por US (não inclui o exame base) </t>
  </si>
  <si>
    <t xml:space="preserve">Punção biópsia/aspirativa de órgão ou estrutura orientada por RX (não inclui o exame base) </t>
  </si>
  <si>
    <t xml:space="preserve">Drenagem percutânea orientada por RX (acrescentar o exame de base) </t>
  </si>
  <si>
    <t xml:space="preserve">Dacriocistografia </t>
  </si>
  <si>
    <t xml:space="preserve">Colangiopancreatografia retrógrada </t>
  </si>
  <si>
    <t>Colangiografia transcutânea</t>
  </si>
  <si>
    <t xml:space="preserve">Fistulografia </t>
  </si>
  <si>
    <t>Artrografia ou pneumoartrografia</t>
  </si>
  <si>
    <t xml:space="preserve">Histerossalpingografia </t>
  </si>
  <si>
    <t>Sialografia (por glândula)</t>
  </si>
  <si>
    <t>Ductografia (por mama)</t>
  </si>
  <si>
    <t xml:space="preserve">Mamotomia por RM (não inclui o exame de imagem) </t>
  </si>
  <si>
    <t>Mamotomia por US (não inclui o exame de imagem)</t>
  </si>
  <si>
    <t>Mamotomia por estereotaxia (não inclui o exame de imagem)</t>
  </si>
  <si>
    <t>Biópsia percutânea de fragmento mamário por agulha grossa (core biopsy) orientada por RM (não inclui o exame de imagem)</t>
  </si>
  <si>
    <t>Biópsia percutânea de fragmento mamário por agulha grossa (core biopsy) orientada por US (não inclui o exame de imagem)</t>
  </si>
  <si>
    <t>Biópsia percutânea de fragmento mamário por agulha grossa (core biopsy) orientada por estereotaxia (não inclui o exame de imagem)</t>
  </si>
  <si>
    <t>Punção ou biópsia mamária percutânea por agulha fina orientada por TC (não inclui o exame de base)</t>
  </si>
  <si>
    <t>Punção ou biópsia mamária percutânea por agulha fina orientada por US (não inclui o exame de base)</t>
  </si>
  <si>
    <t>Punção ou biópsia mamária percutânea por agulha fina orientada por estereotaxia (não inclui o exame de base)</t>
  </si>
  <si>
    <t>Marcação pré-cirúrgica por nódulo - máximo de 3 nódulos por mama, por RM (não inclui exame de imagem)</t>
  </si>
  <si>
    <t xml:space="preserve">Marcação pré-cirúrgica por nódulo - máximo de 3 nódulos por mama, por US (não inclui exame de imagem) </t>
  </si>
  <si>
    <t>Marcação pré-cirúrgica por nódulo - máximo de 3 nódulos por mama, por estereotaxia (não inclui exame de imagem).</t>
  </si>
  <si>
    <t xml:space="preserve">Planigrafia de osso </t>
  </si>
  <si>
    <t>Avaliação de fraturas vertebrais por DXA</t>
  </si>
  <si>
    <t xml:space="preserve">Densitometria óssea - corpo inteiro (avaliação de massa óssea ou de composição corporal) </t>
  </si>
  <si>
    <t xml:space="preserve">Densitometria óssea - rotina: coluna e fêmur (ou dois segmentos) </t>
  </si>
  <si>
    <t>Densitometria óssea (um segmento)</t>
  </si>
  <si>
    <t xml:space="preserve">Esqueleto (incidências básicas de: crânio, coluna, bacia e membros) </t>
  </si>
  <si>
    <t xml:space="preserve">Ampliação ou magnificação de lesão mamária </t>
  </si>
  <si>
    <t>Mamografia digital bilateral</t>
  </si>
  <si>
    <t xml:space="preserve">Mamografia convencional bilateral </t>
  </si>
  <si>
    <t xml:space="preserve">Abdome agudo </t>
  </si>
  <si>
    <t xml:space="preserve">Abdome simples </t>
  </si>
  <si>
    <t xml:space="preserve">Tomografia renal sem contraste </t>
  </si>
  <si>
    <t>Uretrocistografia de criança (até 12 anos)</t>
  </si>
  <si>
    <t>Uretrocistografia de adulto</t>
  </si>
  <si>
    <t xml:space="preserve">Urografia venosa com nefrotomografia </t>
  </si>
  <si>
    <t xml:space="preserve">Urografia venosa minutada 1-2-3 </t>
  </si>
  <si>
    <t xml:space="preserve">Pielografia ascendente </t>
  </si>
  <si>
    <t>Urografia venosa com bexiga pré e pós-miccional</t>
  </si>
  <si>
    <t xml:space="preserve">Colangiografia pós-operatória (pelo dreno) </t>
  </si>
  <si>
    <t xml:space="preserve">Colangiografia intra-operatória </t>
  </si>
  <si>
    <t xml:space="preserve">Defecograma </t>
  </si>
  <si>
    <t>Clister ou enema opaco (duplo contraste)</t>
  </si>
  <si>
    <t xml:space="preserve">Estudo do delgado com duplo contraste </t>
  </si>
  <si>
    <t xml:space="preserve">Trânsito e morfologia do delgado </t>
  </si>
  <si>
    <t>Esôfago - hiato - estômago e duodeno</t>
  </si>
  <si>
    <t>Estômago e duodeno</t>
  </si>
  <si>
    <t>Esôfago</t>
  </si>
  <si>
    <t>Videodeglutograma</t>
  </si>
  <si>
    <t xml:space="preserve">Deglutograma </t>
  </si>
  <si>
    <t>Laringe ou hipofaringe ou pescoço (partes moles)</t>
  </si>
  <si>
    <t>Planigrafia de tórax, mediastino ou laringe</t>
  </si>
  <si>
    <t xml:space="preserve">Coração e vasos da base </t>
  </si>
  <si>
    <t>Tórax - 4 incidências</t>
  </si>
  <si>
    <t>Tórax - 3 incidências</t>
  </si>
  <si>
    <t>Tórax - 2 incidências</t>
  </si>
  <si>
    <t xml:space="preserve">Tórax - 1 incidência </t>
  </si>
  <si>
    <t xml:space="preserve">Incidência adicional de membro inferior </t>
  </si>
  <si>
    <t xml:space="preserve">Panorâmica dos membros inferiores </t>
  </si>
  <si>
    <t>Escanometria</t>
  </si>
  <si>
    <t>Calcâneo</t>
  </si>
  <si>
    <t xml:space="preserve">Pé ou pododáctilo </t>
  </si>
  <si>
    <t>Articulação tibiotársica (tornozelo)</t>
  </si>
  <si>
    <t xml:space="preserve">Perna </t>
  </si>
  <si>
    <t>Patela</t>
  </si>
  <si>
    <t xml:space="preserve">Joelho </t>
  </si>
  <si>
    <t xml:space="preserve">Coxa </t>
  </si>
  <si>
    <t xml:space="preserve">Articulação coxofemoral (quadril) </t>
  </si>
  <si>
    <t xml:space="preserve">Articulações sacroilíacas </t>
  </si>
  <si>
    <t>Bacia</t>
  </si>
  <si>
    <t xml:space="preserve">Incidência adicional de membro superior </t>
  </si>
  <si>
    <t>Mãos e punhos para idade óssea</t>
  </si>
  <si>
    <t xml:space="preserve">Mão ou quirodáctilo </t>
  </si>
  <si>
    <t xml:space="preserve">Punho </t>
  </si>
  <si>
    <t xml:space="preserve">Antebraço </t>
  </si>
  <si>
    <t>Cotovelo</t>
  </si>
  <si>
    <t xml:space="preserve">Braço </t>
  </si>
  <si>
    <t xml:space="preserve">Articulação escapuloumeral (ombro) </t>
  </si>
  <si>
    <t xml:space="preserve">Articulação acromioclavicular </t>
  </si>
  <si>
    <t>Omoplata ou escápula</t>
  </si>
  <si>
    <t xml:space="preserve">Clavícula </t>
  </si>
  <si>
    <t>Costelas - por hemitórax</t>
  </si>
  <si>
    <t xml:space="preserve">Articulação esternoclavicular </t>
  </si>
  <si>
    <t xml:space="preserve">Esterno </t>
  </si>
  <si>
    <t>Incidência adicional de coluna</t>
  </si>
  <si>
    <t>Planigrafia de coluna vertebral (dois planos)</t>
  </si>
  <si>
    <t>Coluna total para escoliose (telespondilografia)</t>
  </si>
  <si>
    <t xml:space="preserve">Coluna dorso-lombar para escoliose </t>
  </si>
  <si>
    <t xml:space="preserve">Sacro-coccix </t>
  </si>
  <si>
    <t>Coluna lombo-sacra - 5 incidências</t>
  </si>
  <si>
    <t>Coluna lombo-sacra - 3 incidências</t>
  </si>
  <si>
    <t>Coluna dorsal - 4 incidências</t>
  </si>
  <si>
    <t>Coluna dorsal - 2 incidências</t>
  </si>
  <si>
    <t xml:space="preserve">Coluna cervical - 5 incidências </t>
  </si>
  <si>
    <t xml:space="preserve">Coluna cervical - 3 incidências </t>
  </si>
  <si>
    <t>Incidência adicional de crânio ou face</t>
  </si>
  <si>
    <t xml:space="preserve">Planigrafia linear de crânio ou sela túrcica ou face ou mastóide </t>
  </si>
  <si>
    <t xml:space="preserve">Radiografia oclusal </t>
  </si>
  <si>
    <t>Radiografia peri-apical</t>
  </si>
  <si>
    <t>Arcada dentária (por arcada)</t>
  </si>
  <si>
    <t xml:space="preserve">Teleperfil em cefalostato - com traçado </t>
  </si>
  <si>
    <t xml:space="preserve">Teleperfil em cefalostato - sem traçado </t>
  </si>
  <si>
    <t xml:space="preserve">Panorâmica de mandíbula (ortopantomografia) </t>
  </si>
  <si>
    <t xml:space="preserve">Adenóides ou cavum </t>
  </si>
  <si>
    <t xml:space="preserve">Articulação temporomandibular - bilateral </t>
  </si>
  <si>
    <t xml:space="preserve">Arcos zigomáticos ou malar ou apófises estilóides </t>
  </si>
  <si>
    <t>Ossos da face</t>
  </si>
  <si>
    <t xml:space="preserve">Maxilar inferior </t>
  </si>
  <si>
    <t xml:space="preserve">Sela túrcica </t>
  </si>
  <si>
    <t xml:space="preserve">Seios da face </t>
  </si>
  <si>
    <t xml:space="preserve">Órbitas - bilateral </t>
  </si>
  <si>
    <t xml:space="preserve">Orelha, mastóides ou rochedos - bilateral </t>
  </si>
  <si>
    <t xml:space="preserve">Crânio - 4 incidências </t>
  </si>
  <si>
    <t xml:space="preserve">Crânio - 3 incidências </t>
  </si>
  <si>
    <t xml:space="preserve">Crânio - 2 incidências </t>
  </si>
  <si>
    <t>*</t>
  </si>
  <si>
    <t xml:space="preserve">Imunocintilografia (anticorpos monoclonais) </t>
  </si>
  <si>
    <t xml:space="preserve">Dacriocintilografia </t>
  </si>
  <si>
    <t>Tratamento de tumores neuroendócrinos</t>
  </si>
  <si>
    <t xml:space="preserve">Tratamento de metástases ósseas (samário-153) </t>
  </si>
  <si>
    <t>Tratamento de metástases ósseas (estrôncio-90)</t>
  </si>
  <si>
    <t>Tratamento de hipertireoidismo-bócio nodular tóxico (Plummer)</t>
  </si>
  <si>
    <t>Tratamento de hipertireoidismo-bócio nodular tóxico (Graves)</t>
  </si>
  <si>
    <t>Tratamento de câncer da tireóide</t>
  </si>
  <si>
    <t>Tratamento da policitemia vera</t>
  </si>
  <si>
    <t xml:space="preserve">Tratamento com metaiodobenzilguanidina (MIBG) </t>
  </si>
  <si>
    <t>Sessão médica para planejamento técnico de radioisotopoterapia</t>
  </si>
  <si>
    <t xml:space="preserve">Cintilografia pulmonar (perfusão) </t>
  </si>
  <si>
    <t xml:space="preserve">Cintilografia pulmonar (inalação) </t>
  </si>
  <si>
    <t xml:space="preserve">Cintilografia para detecção de aspiração pulmonar </t>
  </si>
  <si>
    <t xml:space="preserve">PET dedicado oncológico </t>
  </si>
  <si>
    <t>Quantificação da captação pulmonar com gálio-67</t>
  </si>
  <si>
    <t>Linfocintilografia</t>
  </si>
  <si>
    <t>Detecção intraoperatória radioguiada de linfonodo sentinela</t>
  </si>
  <si>
    <t xml:space="preserve">Detecção intraoperatória radioguiada de lesões tumorais </t>
  </si>
  <si>
    <t xml:space="preserve">Demarcação radioisotópica de lesões tumorais </t>
  </si>
  <si>
    <t>Cintilografia de mama (bilateral)</t>
  </si>
  <si>
    <t>Cintilografia de corpo total com FDG-18 F, em câmara híbrida</t>
  </si>
  <si>
    <t>Cintilografia com MIBG (metaiodobenzilguanidina)</t>
  </si>
  <si>
    <t xml:space="preserve">Cintilografia com leucócitos marcados </t>
  </si>
  <si>
    <t xml:space="preserve">Cintilografia com gálio-67 </t>
  </si>
  <si>
    <t>Cintilografia com análogo de somatostatina</t>
  </si>
  <si>
    <t xml:space="preserve">Ventrículo-cintilografia </t>
  </si>
  <si>
    <t xml:space="preserve">Mielocintilografia </t>
  </si>
  <si>
    <t xml:space="preserve">Fluxo sanguíneo cerebral </t>
  </si>
  <si>
    <t>Cisternocintilografia para pesquisa de fístula liquórica</t>
  </si>
  <si>
    <t xml:space="preserve">Cisternocintilografia </t>
  </si>
  <si>
    <t>Cintilografia de perfusão cerebral</t>
  </si>
  <si>
    <t xml:space="preserve">Cintilografia cerebral com FDG-18 F, em câmara hibrída </t>
  </si>
  <si>
    <t>Cintilografia cerebral</t>
  </si>
  <si>
    <t>Fluxo sanguíneo ósseo</t>
  </si>
  <si>
    <t xml:space="preserve">Cintilografia óssea (corpo total) </t>
  </si>
  <si>
    <t xml:space="preserve">Teste de absorção de vitamina B12 com cobalto - 57 (teste de Schilling) </t>
  </si>
  <si>
    <t>Determinação do volume plasmático</t>
  </si>
  <si>
    <t xml:space="preserve">Determinação do volume eritrocitário </t>
  </si>
  <si>
    <t xml:space="preserve">Determinação da sobrevida de hemácias </t>
  </si>
  <si>
    <t>Demonstração do sequestro de hemácias pelo baço</t>
  </si>
  <si>
    <t xml:space="preserve">Cintilografia do sistema retículo-endotelial (medula óssea) </t>
  </si>
  <si>
    <t>Determinação do fluxo plasmático renal</t>
  </si>
  <si>
    <t>Determinação da filtração glomerular</t>
  </si>
  <si>
    <t>Cistocintilografia indireta</t>
  </si>
  <si>
    <t xml:space="preserve">Cistocintilografia direta </t>
  </si>
  <si>
    <t xml:space="preserve">Cintilografia testicular (escrotal) </t>
  </si>
  <si>
    <t xml:space="preserve">Cintilografia renal estática (quantitativa ou qualitativa) </t>
  </si>
  <si>
    <t xml:space="preserve">Cintilografia renal dinâmica com diurético </t>
  </si>
  <si>
    <t xml:space="preserve">Cintilografia renal dinâmica </t>
  </si>
  <si>
    <t xml:space="preserve">Teste do perclorato </t>
  </si>
  <si>
    <t>Teste de supressão da tireóide com T3</t>
  </si>
  <si>
    <t>Teste de estímulo com TSH recombinante</t>
  </si>
  <si>
    <t xml:space="preserve">Cintilografia de corpo inteiro para pesquisade metástases (PCI) </t>
  </si>
  <si>
    <t xml:space="preserve">Cintilografia das paratireóides </t>
  </si>
  <si>
    <t>Cintilografia da tireóide e/ou captação (tecnécio - 99m TC. )</t>
  </si>
  <si>
    <t xml:space="preserve">Cintilografia da tireóide e/ou captação (iodo - 131) </t>
  </si>
  <si>
    <t xml:space="preserve">Cintilografia da tireóide e/ou captação (iodo - 123) </t>
  </si>
  <si>
    <t>Fluxo sanguíneo hepático (qualitativo e quantitativo)</t>
  </si>
  <si>
    <t>Cintilografia para pesquisa de refluxo gastro-esofágico</t>
  </si>
  <si>
    <t xml:space="preserve">Cintilografia para pesquisa de divertículo de Meckel </t>
  </si>
  <si>
    <t xml:space="preserve">Cintilografia para estudo de trânsito esofágico (semi-sólidos) </t>
  </si>
  <si>
    <t>Cintilografia para estudo de trânsito esofágico (líquidos)</t>
  </si>
  <si>
    <t xml:space="preserve">Cintilografia para determinação do tempo de esvaziamento gástrico </t>
  </si>
  <si>
    <t>Cintilografia para detecção de hemorragia digestória não ativa</t>
  </si>
  <si>
    <t>Cintilografia para detecção de hemorragia digestória ativa</t>
  </si>
  <si>
    <t xml:space="preserve">Cintilografia do fígado e vias biliares </t>
  </si>
  <si>
    <t xml:space="preserve">Cintilografia do fígado e do baço </t>
  </si>
  <si>
    <t>Cintilografia das glândulas salivares com ou sem estímulo</t>
  </si>
  <si>
    <t xml:space="preserve">Cintilografia do miocárdio perfusão estresse físico </t>
  </si>
  <si>
    <t>Cintilografia do miocárdio perfusão estresse farmacológico</t>
  </si>
  <si>
    <t xml:space="preserve">Venografia radioisotópica </t>
  </si>
  <si>
    <t>Quantificação de "shunt" periférico</t>
  </si>
  <si>
    <t>Quantificação de "shunt" da direita para a esquerda</t>
  </si>
  <si>
    <t>Fluxo sanguíneo das extremidades</t>
  </si>
  <si>
    <t xml:space="preserve">Cintilografia sincronizada das câmaras cardíacas - repouso </t>
  </si>
  <si>
    <t>Cintilografia sincronizada das câmaras cardíacas - esforço</t>
  </si>
  <si>
    <t xml:space="preserve">Cintilografia do miocárdio perfusão repouso </t>
  </si>
  <si>
    <t xml:space="preserve">Cintilografia do miocárdio necrose (infarto agudo) </t>
  </si>
  <si>
    <t>Cintilografia do miocárdio com FDG-18 F, em câmara híbrida</t>
  </si>
  <si>
    <t xml:space="preserve">Cintilografia do miocárdio com duplo isótopo (perfusão + viabilidade) </t>
  </si>
  <si>
    <t>Cintilografia com hemácias marcadas</t>
  </si>
  <si>
    <t xml:space="preserve">Angiografia radioisotópica </t>
  </si>
  <si>
    <t xml:space="preserve">Procedimento diagnóstico citopatológico em meio líquido </t>
  </si>
  <si>
    <t xml:space="preserve">Procedimento diagnóstico em citometria de imagens </t>
  </si>
  <si>
    <t xml:space="preserve">Procedimento diagnóstico em citometria de fluxo (por monoclonal pesquisado) </t>
  </si>
  <si>
    <t xml:space="preserve">Procedimento diagnóstico por captura híbrida </t>
  </si>
  <si>
    <t>Procedimento diagnóstico em painel de hibridização "in situ"</t>
  </si>
  <si>
    <t xml:space="preserve">Procedimento diagnóstico em imunofluorescência </t>
  </si>
  <si>
    <t xml:space="preserve">Coloração especial por coloração </t>
  </si>
  <si>
    <t>Procedimento diagnóstico em lâminas de PAAF até 5</t>
  </si>
  <si>
    <t xml:space="preserve">Procedimento diagnóstico em amputação de membros - causa oncológica </t>
  </si>
  <si>
    <t xml:space="preserve">Procedimento diagnóstico em amputação de membros - sem causa oncológica </t>
  </si>
  <si>
    <t xml:space="preserve">Procedimento diagnóstico em grupos de linfonodos, estruturas vizinhas e margens de peças anatômicas simples ou complexas (por margem) - máximo de três margens </t>
  </si>
  <si>
    <t>Procedimento diagnóstico em peça cirúrgica ou anatômica complexa</t>
  </si>
  <si>
    <t xml:space="preserve">Procedimento diagnóstico em peça anatômica ou cirúrgica simples </t>
  </si>
  <si>
    <t xml:space="preserve">Procedimento diagnóstico em fragmentos múltiplos de biópsiasde mesmo órgão ou topografia, acondicionados em um mesmo frasco </t>
  </si>
  <si>
    <t xml:space="preserve">Procedimento diagnóstico em reação imunoistoquímica isolada </t>
  </si>
  <si>
    <t xml:space="preserve">Procedimento diagnóstico em painel de imunoistoquímica(duas a cinco reações) </t>
  </si>
  <si>
    <t>Procedimento diagnóstico em citologia hormonal isolada</t>
  </si>
  <si>
    <t>Procedimento diagnóstico em revisão de lâminas ou cortes histológicos seriados</t>
  </si>
  <si>
    <t xml:space="preserve">Procedimento diagnóstico em citologia hormonal seriado </t>
  </si>
  <si>
    <t>Procedimento diagnóstico em citopatologia cérvico-vaginal oncótica</t>
  </si>
  <si>
    <t xml:space="preserve">Procedimento diagnóstico citopatológico oncótico de líquidos e raspados cutâneos </t>
  </si>
  <si>
    <t>Procedimento diagnóstico em biópsia simples "imprint" e "cell block"</t>
  </si>
  <si>
    <t xml:space="preserve">Ato de coleta de PAAF de órgãos ou estruturas profundas com deslocamento do patologista </t>
  </si>
  <si>
    <t xml:space="preserve">Ato de coleta de PAAF de órgãos ou estruturas superficiais com deslocamento do patologista </t>
  </si>
  <si>
    <t xml:space="preserve">Ato de coleta de PAAF de órgãos ou estruturas profundas sem deslocamento do patologista </t>
  </si>
  <si>
    <t xml:space="preserve">Ato de coleta de PAAF de órgãos ou estruturas superficiais sem deslocamento do patologista </t>
  </si>
  <si>
    <t xml:space="preserve">Microscopia eletrônica </t>
  </si>
  <si>
    <t>Necrópsia de embrião/feto até 500 gramas</t>
  </si>
  <si>
    <t>Necrópsia de adulto/criança e natimorto com suspeita de anomalia genética</t>
  </si>
  <si>
    <t xml:space="preserve">Procedimento diagnóstico peroperatório com deslocamento do patologista </t>
  </si>
  <si>
    <t xml:space="preserve">Procedimento diagnóstico peroperatório - peça adicional oumargem cirúrgica </t>
  </si>
  <si>
    <t xml:space="preserve">Procedimento diagnóstico peroperatório sem deslocamentodo patologista </t>
  </si>
  <si>
    <t>K-RAS, pesquisa de mutação ( com diretriz)</t>
  </si>
  <si>
    <t>Rearranjo gêncio quantitativo BCR/BCL por PCR</t>
  </si>
  <si>
    <t xml:space="preserve">Validação pré-natal ou pós-natal de alteração cromossômica submicroscópica detectada no Rastreamento genômico, por FISH ou qPCR ou outra técnica, por locus, por amostra </t>
  </si>
  <si>
    <t>Rastreamento pré-natal ou pós-natal de todo o genoma para identificar alterações cromossômicas submicroscópicas por CGH-array ou SNP-array ou outras técnicas, por clone ou oligo utilizado, por amostra</t>
  </si>
  <si>
    <t>Detecção pré-natal ou pós-natal de alterações cromossômicas submicroscópicas reconhecidamente causadoras de síndrome de genes contíguos, por FISH, qPCR ou outra técnica, por locus, por amostra</t>
  </si>
  <si>
    <t xml:space="preserve">Análise de expressão gênica por locus, por amostra, por CGH array, SNP array ou outras técnicas </t>
  </si>
  <si>
    <t>Interpretação e elaboração do laudo da análise genética, por amostra</t>
  </si>
  <si>
    <t>Coloração de gel e Fotodocumentação da análise molecular, por amostra</t>
  </si>
  <si>
    <t>Rastreamento de exon mutado (por gradiente de desnaturação ou conformação de polimorfismo de fita simples ou RNAse ou Clivagem Química ou outras técnicas) para identificação de fragmento mutado, por fragmento analisado, por amostra</t>
  </si>
  <si>
    <t>Separação do material genético por eletroforese capilar ou em gel (agarose, acrilamida), por gel utilizado, por amostra</t>
  </si>
  <si>
    <t xml:space="preserve">Produção de DOT/SLOT-BLOT, por BLOT, por amostra </t>
  </si>
  <si>
    <t>Análise de DNA pela técnica de Southern Blot, por sonda utilizada, por amostra</t>
  </si>
  <si>
    <t xml:space="preserve">Análise de DNA por MLPA, por sonda de DNA utilizada, por amostra </t>
  </si>
  <si>
    <t>Amplificação do material genético (por PCR, PCR em tempo Real, LCR, RT-PCR ou outras técnicas), por primer utilizado, por amostra</t>
  </si>
  <si>
    <t xml:space="preserve">Transcrição reversa de RNA, por amostra </t>
  </si>
  <si>
    <t xml:space="preserve">Extração, purificação e quantificação de ácido nucléico de qualquer tipode amostra biológica, por amostra </t>
  </si>
  <si>
    <t>Processamento de qualquer tipo de amostra biológica para estabilização do ácido nucléico, por amostra</t>
  </si>
  <si>
    <t>Identificação de mutação por sequenciamento do DNA, por 100 pares de base sequenciadas, por amostra</t>
  </si>
  <si>
    <t xml:space="preserve">Extração de DNA (osso), por amostra </t>
  </si>
  <si>
    <t>Diagnóstico genético pré-implantação por DNA, por sonda de FISH oupor primer de PCR, por amostra</t>
  </si>
  <si>
    <t xml:space="preserve">Análise de DNA por Sonda ou PCR por LOCUS </t>
  </si>
  <si>
    <t xml:space="preserve">Análise de DNA pela técnica multiplex por locus, por amostra </t>
  </si>
  <si>
    <t xml:space="preserve">Análise de DNA pela técnica multiplex por locus extra, por amostra </t>
  </si>
  <si>
    <t>Análise de DNA fetal por enzima de restrição, por enzima utilizada, por amostra</t>
  </si>
  <si>
    <t xml:space="preserve">Análise de DNA com enzimas de restrição por enzima utilizada, por amostra </t>
  </si>
  <si>
    <t>Focalização Isoelétrica da Transferrina</t>
  </si>
  <si>
    <t>Dosagem quantitativa de ácidos orgânicos para o diagnóstico de erros inatos do metabolismo (perfil de ácidos orgânicos em uma amostra)</t>
  </si>
  <si>
    <t xml:space="preserve">Rastreamento neonatal para o diagnósitco de EIM e outras doenças </t>
  </si>
  <si>
    <t xml:space="preserve">Terapia de reposição enzimática por infusão endovenosa, por procedimento </t>
  </si>
  <si>
    <t xml:space="preserve">Dosagem quantitativa de metabólitos por espectrometria de massa ou espectrometria de massa em TANDEM (MS OU MS/MS) para o diagnóstico de EIM </t>
  </si>
  <si>
    <t xml:space="preserve">Dosagem quantitativa de metabólitos por cromatografia / espectrometria de massa (CG/MS ou HPLC/MS ) para o diagnóstico de EIM </t>
  </si>
  <si>
    <t xml:space="preserve">Dosagem quantitativa de ácidos graxos de cadeia muito longa para o diagnóstico de EIM </t>
  </si>
  <si>
    <t xml:space="preserve">Dosagem quantitativa de carnitina e perfil de acilcarnitina, para o diagnóstico de erros inatos do metabolismo </t>
  </si>
  <si>
    <t>Testes químicos de triagem em urina para erros inatos do metabolismo (cada)</t>
  </si>
  <si>
    <t>Teste triplo (AFP+Beta-HCG+Estriol) ou outros 3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</si>
  <si>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</si>
  <si>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duplo - 1 trimestre (PAPP-A+Beta-HCG) ou outros 2 em soro ou líquido aminiótico com elaboração de laudo contendo cálculo de risco para anomalias fetais</t>
  </si>
  <si>
    <t xml:space="preserve">Ensaios enzimáticos no plasma para diagnóstico de EIM, incluindo enzima de referência (cada) </t>
  </si>
  <si>
    <t xml:space="preserve">Ensaios enzimáticos em leucócitos, eritrócitos ou tecidos para diagnóstico de EIM, incluindo preparo do material, dosagem de proteína e enzima de referência (cada) </t>
  </si>
  <si>
    <t>Ensaios enzimáticos em células cultivadas para diagnóstico de EIM, incluindo preparo do material, dosagem de proteína e enzima de referência (cada)</t>
  </si>
  <si>
    <t xml:space="preserve">Eletroforese ou cromatografia (papel ou camada delgada) para identificação de aminoácidos ou glicídios ou oligossacarídios ou sialoligossacarídios glicosaminoglicanos ou outros compostos para detecção de erros inatos do metabolismo (cada) </t>
  </si>
  <si>
    <t xml:space="preserve">Dosagem quantitativa de metabólitos na urina e/ou sangue para o diagnóstico de erros inatos do metabolismo (cada) </t>
  </si>
  <si>
    <t xml:space="preserve">Dosagem quantitativa de aminoácidos para o diagnóstico de erros inatos do metabolismo (perfil de aminoácidos numa amostra) </t>
  </si>
  <si>
    <t xml:space="preserve">Determinação do risco fetal, com elaboração de laudo </t>
  </si>
  <si>
    <t>Marcadores bioquímicos extras, além de BHCG, AFP e PAPP-A, para avaliação do risco fetal, por marcador, por amostra</t>
  </si>
  <si>
    <t xml:space="preserve">Cariótipo de sangue (técnicas com bandas) - Análise de 50 células para detecção de mosaicismo </t>
  </si>
  <si>
    <t xml:space="preserve">Pesquisa de Translocação PML/RAR-a </t>
  </si>
  <si>
    <t>Estudo de alterações cromossômicas em leucemias por FISH (Fluorescence In Situ Hybridization)</t>
  </si>
  <si>
    <t xml:space="preserve">Subcultura de pele para dosagens bioquímicas e/ou moleculares (adicional) </t>
  </si>
  <si>
    <t>Líquido amniótico, vilosidades coriônicas, subcultura para dosagens bioquímicas e/ou moleculares (adicional)</t>
  </si>
  <si>
    <t xml:space="preserve">Líquido amniótico, cariótipo com bandas </t>
  </si>
  <si>
    <t xml:space="preserve">Fish pré-natal, por sonda </t>
  </si>
  <si>
    <t xml:space="preserve">Fish em metáfase ou núcleo interfásico, por sonda </t>
  </si>
  <si>
    <t xml:space="preserve">Diagnóstico genético pré-implantação por fish, por sonda </t>
  </si>
  <si>
    <t xml:space="preserve">Cultura de tecido para ensaio enzimático e/ou extração de DNA </t>
  </si>
  <si>
    <t xml:space="preserve">Cultura de material de aborto e obtenção de cariótipo </t>
  </si>
  <si>
    <t xml:space="preserve">Cromatina X ou Y </t>
  </si>
  <si>
    <t xml:space="preserve">Cariótipo para pesquisa de instabilidade cromossômica </t>
  </si>
  <si>
    <t xml:space="preserve">Cariótipo em vilosidades coriônicas (cultivo de trofoblastos) </t>
  </si>
  <si>
    <t xml:space="preserve">Cariótipo de sangue-pesquisa de sítio frágil X </t>
  </si>
  <si>
    <t xml:space="preserve">Cariótipo de sangue-pesquisa de marcadores tumorais </t>
  </si>
  <si>
    <t xml:space="preserve">Cariótipo de sangue obtido por cordocentese pré-natal </t>
  </si>
  <si>
    <t xml:space="preserve">Cariótipo de sangue (técnicas com bandas) </t>
  </si>
  <si>
    <t xml:space="preserve">Cariótipo de medula (técnicas com bandas) </t>
  </si>
  <si>
    <t xml:space="preserve">Cariótipo com técnicas de alta resolução </t>
  </si>
  <si>
    <t xml:space="preserve">Cariótipo com pesquisa de troca de cromátides irmãs </t>
  </si>
  <si>
    <t xml:space="preserve">Cariótipo com bandas de pele, tumor e demais tecidos </t>
  </si>
  <si>
    <t xml:space="preserve">Viabilidade celular das células tronco periféricas por citometria de fluxo após o descongelamento </t>
  </si>
  <si>
    <t>Viabilidade celular da medula óssea por citometria de fluxo após o descongelamento</t>
  </si>
  <si>
    <t>Viabilidade celular dos linfócitos periféricos por citometria de fluxo para tratamento das recidivas pós-Transplante de Células-Tronco Hematopoéticas (TCTH) alogênico</t>
  </si>
  <si>
    <t>Sedimentação de hemácias em Transplante de Células-Tronco Hematopoéticas (TCTH) alogênicos com incompatibilidade ABO maior</t>
  </si>
  <si>
    <t xml:space="preserve">Quantificação de leucócitos totais da Medula Óssea no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</si>
  <si>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</si>
  <si>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</si>
  <si>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CD4 da coleta de células tronco periféricas para Transplante de Células-Tronco Hematopoéticas (TCTH) alogênico </t>
  </si>
  <si>
    <t xml:space="preserve">Quantificação de CD3 da coleta de linfócitos para tratamento de recidivas pós-Transplante de Células-Tronco Hematopoéticas (TCTH) alogênico </t>
  </si>
  <si>
    <t>Quantificação de CD3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</si>
  <si>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</si>
  <si>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CD14 da coleta de células tronco periféricas para Transplante de Células-Tronco Hematopoéticas (TCTH) alogênico</t>
  </si>
  <si>
    <t>PCR em tempo real para vírus respiratório sincicial</t>
  </si>
  <si>
    <t xml:space="preserve">PCR em tempo real para os vírus parainfluenza e influenza (cada) </t>
  </si>
  <si>
    <t xml:space="preserve">PCR em tempo real para diagnóstico de Herpes vírus 8 - pós-transplante </t>
  </si>
  <si>
    <t xml:space="preserve">PCR em tempo real para diagnóstico de Herpes vírus 6 -pós-transplante </t>
  </si>
  <si>
    <t>PCR em tempo real para diagnóstico de EBV - pós-transplante</t>
  </si>
  <si>
    <t xml:space="preserve">PCR em tempo real para diagnóstico de adenovírus </t>
  </si>
  <si>
    <t xml:space="preserve">Depleção de plasma em Transplante de Células-Tronco Homopoéticas alogênicos com incompatibilidade ABO menor </t>
  </si>
  <si>
    <t xml:space="preserve">Controle microbiológico das células tronco periféricas no Transplante de Células-Tronco Hematopoéticas (TCTH) alogênico </t>
  </si>
  <si>
    <t xml:space="preserve">Controle microbiológico da medula óssea no Transplante de Células-Tronco Hematopoéticas (TCTH) alogênico </t>
  </si>
  <si>
    <t>Coleta de linfócitos de sangue periférico por aférese para tratamento de recidivas pós-Transplante de Células-Tronco Hematopoéticas (TCTH) alogênico</t>
  </si>
  <si>
    <t xml:space="preserve">Avaliação quimerismo por STR - paciente - pós-transplante </t>
  </si>
  <si>
    <t xml:space="preserve">Avaliação quimerismo - VNTR - paciente - pré-transplante </t>
  </si>
  <si>
    <t>Avaliação quimerismo - VNTR - doador - pré-transplante</t>
  </si>
  <si>
    <t>Antigenemia para diagnóstico de CMV pós-transplante</t>
  </si>
  <si>
    <t xml:space="preserve">Aférese para paciente ABO incompatível </t>
  </si>
  <si>
    <t xml:space="preserve">Tipificação ABO, incluindo tipagem reversa no sangue do receptor (sem tipagem reversa até 4 meses de idade) </t>
  </si>
  <si>
    <t xml:space="preserve">Investigação da presença de anti-A ou anti-B, em soro ou plasma de neonato, com métodos que incluam uma fase antiglobulínica </t>
  </si>
  <si>
    <t xml:space="preserve">Imuno-hematológicos: tipificação ABO, incluindo tipagem reversa e determinação do fator RH (D), incluindo prova para D-fraco e pesquisa e identificação de anticorpos séricos irregulares antieritrocitários </t>
  </si>
  <si>
    <t>Exames imunohematológicos em recém-nascidos: tipificação ABO e RH, pesquisa de D fraco RH(D) e prova da antiglobulina direta</t>
  </si>
  <si>
    <t xml:space="preserve">Doação autóloga pré-operatória </t>
  </si>
  <si>
    <t xml:space="preserve">Doação autóloga peri-operatória por hemodiluição normovolêmica </t>
  </si>
  <si>
    <t xml:space="preserve">Doação autóloga com recuperação intra-operatória </t>
  </si>
  <si>
    <t>Determinação do fator RH (D), incluindo prova para D-fraco no sangue do receptor</t>
  </si>
  <si>
    <t>Estimulação e mobilização de células CD34 positivas</t>
  </si>
  <si>
    <t>NAT/HBV - por unidade de sangue total</t>
  </si>
  <si>
    <t xml:space="preserve">NAT/HBV - por componente hemoterápico </t>
  </si>
  <si>
    <t>Detecção de consumo de oxigênio (O2) por unidade de concentrado de plaquetas (por unidade de concentrado deplaquetas por aférese)</t>
  </si>
  <si>
    <t xml:space="preserve">Detecção de consumo de oxigênio (O2) por unidade de concentrado de plaquetas (por unidade de concentrado de plaquetas de doador múltiplo) </t>
  </si>
  <si>
    <t>Transfusão fetal intra-uterina</t>
  </si>
  <si>
    <t xml:space="preserve">Transaminase pirúvica - TGP ou ALT por unidade de sangue total </t>
  </si>
  <si>
    <t xml:space="preserve">Transaminase pirúvica - TGP ou ALT por componente hemoterápico </t>
  </si>
  <si>
    <t>TMO - tratamento "in vitro" de medula óssea ou células tronco por anticorpos monoclonais (purging)(4)</t>
  </si>
  <si>
    <t xml:space="preserve">TMO - preparo e filtração de medula óssea ou células tronco na coleta </t>
  </si>
  <si>
    <t xml:space="preserve">TMO - preparo de medula óssea ou células tronco periféricas para congelamento </t>
  </si>
  <si>
    <t xml:space="preserve">TMO - manutenção de congelamento de medula óssea ou células tronco (até 2 anos) </t>
  </si>
  <si>
    <t xml:space="preserve">TMO - determinação de viabilidade de medula óssea </t>
  </si>
  <si>
    <t>TMO - determinação de unidades formadoras de colônias</t>
  </si>
  <si>
    <t>TMO - determinação de HLA para transplantes de medula óssea - loci DR e DQ (baixa resolução)</t>
  </si>
  <si>
    <t xml:space="preserve">TMO - determinação de HLA para transplantes de medula óssea - loci A e B </t>
  </si>
  <si>
    <t xml:space="preserve">TMO - determinação de HLA transplantes de medula óssea - loci DR e DQ (alta resolução) </t>
  </si>
  <si>
    <t>TMO - descongelamento de medula óssea ou células tronco</t>
  </si>
  <si>
    <t xml:space="preserve">TMO - cultura de linfócitos doador e receptor </t>
  </si>
  <si>
    <t xml:space="preserve">TMO - congelamento de medula óssea ou células-tronco periféricas </t>
  </si>
  <si>
    <t xml:space="preserve">Teste de Coombs indireto - mono específico (IgG, IgA, C3, C3D, Poliv. - AGH) - gel teste </t>
  </si>
  <si>
    <t xml:space="preserve">Teste de Coombs direto - mono específico (IgG, IgA, C3, C3D, Poliv. - AGH) - gel teste </t>
  </si>
  <si>
    <t xml:space="preserve">Teste de Coombs direto - gel teste </t>
  </si>
  <si>
    <t>Teste de Coombs direto</t>
  </si>
  <si>
    <t>S. Hepatite B (HBsAg) RIE ou EIE por unidade de sangue total</t>
  </si>
  <si>
    <t>S. Hepatite B (HBsAg) RIE ou EIE por componente hemoterápico</t>
  </si>
  <si>
    <t xml:space="preserve">S. Chagas IFI por unidade de sangue total </t>
  </si>
  <si>
    <t xml:space="preserve">S. Chagas IFI por componente hemoterápico </t>
  </si>
  <si>
    <t>S. Chagas HA por unidade de sangue total</t>
  </si>
  <si>
    <t xml:space="preserve">S. Chagas HA por componente hemoterápico </t>
  </si>
  <si>
    <t>S. Sífilis VDRL por unidade de sangue total</t>
  </si>
  <si>
    <t>S. Sífilis VDRL por componente hemoterápico</t>
  </si>
  <si>
    <t xml:space="preserve">S. Sífilis HA por unidade de sangue total </t>
  </si>
  <si>
    <t xml:space="preserve">S. Sífilis HA por componente hemoterápico </t>
  </si>
  <si>
    <t>S. Sífilis FTA - ABS por unidade de sangue total</t>
  </si>
  <si>
    <t xml:space="preserve">S. Sífilis FTA - ABS por componente hemoterápico </t>
  </si>
  <si>
    <t xml:space="preserve">S. Sífilis EIE por unidade de sangue total </t>
  </si>
  <si>
    <t xml:space="preserve">S. Sífilis EIE por componente hemoterápico </t>
  </si>
  <si>
    <t>S. Malária IFI por unidade de sangue total</t>
  </si>
  <si>
    <t>S. Malária IFI por componente hemoterápico</t>
  </si>
  <si>
    <t xml:space="preserve">S. HIV EIE por unidade de sangue total </t>
  </si>
  <si>
    <t>S. HIV EIE por componente hemoterápico</t>
  </si>
  <si>
    <t xml:space="preserve">S. Hepatite C anti-HCV por unidade de sangue total </t>
  </si>
  <si>
    <t xml:space="preserve">S. Hepatite C anti-HCV por componente hemoterápico </t>
  </si>
  <si>
    <t xml:space="preserve">S. Hepatite B anti-HBC por unidade de sangue total </t>
  </si>
  <si>
    <t xml:space="preserve">S. Hepatite B anti-HBC por componente hemoterápico </t>
  </si>
  <si>
    <t>S. Chagas EIE por unidade de sangue total</t>
  </si>
  <si>
    <t xml:space="preserve">S. Chagas EIE por componente hemoterápico </t>
  </si>
  <si>
    <t xml:space="preserve">S. Anti-HTLV-I + HTLV-II (determinação conjunta) por unidade de sangue total </t>
  </si>
  <si>
    <t xml:space="preserve">S. Anti-HTLV-I + HTLV-II (determinação conjunta) por componente hemoterápico </t>
  </si>
  <si>
    <t xml:space="preserve">Prova de compatibilidade pré-transfusional completa - gel teste </t>
  </si>
  <si>
    <t xml:space="preserve">Prova de compatibilidade pré-transfusional completa </t>
  </si>
  <si>
    <t xml:space="preserve">Pesquisa de hemoglobina S por unidade de sangue total - gel teste </t>
  </si>
  <si>
    <t xml:space="preserve">Pesquisa de hemoglobina S por componente hemoterápico - gel teste </t>
  </si>
  <si>
    <t xml:space="preserve">Pesquisa de anticorpos séricos irregulares antieritrocitários a frio </t>
  </si>
  <si>
    <t>Pesquisa de anticorpos séricos irregulares antieritrocitários - método de eluição</t>
  </si>
  <si>
    <t>Pesquisa de anticorpos séricos irregulares antieritrocitários - gel teste</t>
  </si>
  <si>
    <t xml:space="preserve">Pesquisa de anticorpos séricos irregulares antieritrocitários </t>
  </si>
  <si>
    <t xml:space="preserve">Pesquisa de anticorpos séricos antieritrocitários, anti-A e/ou anti-B </t>
  </si>
  <si>
    <t xml:space="preserve">Pesquisa de anticorpos séricos antieritrocitários, anti-A e/ou anti-B - gel teste </t>
  </si>
  <si>
    <t>Operação de processadora automática de sangue em autotransfusão intra-operatória</t>
  </si>
  <si>
    <t>Operação de processadora automática de sangue em aférese</t>
  </si>
  <si>
    <t xml:space="preserve">NAT/HIV por unidade de sangue total </t>
  </si>
  <si>
    <t xml:space="preserve">NAT/HIV por componente hemoterápico </t>
  </si>
  <si>
    <t>NAT/HCV por unidade de sangue total</t>
  </si>
  <si>
    <t xml:space="preserve">NAT/HCV por componente hemoterápico </t>
  </si>
  <si>
    <t xml:space="preserve">Imunofenotipagem para classificação de leucemias - Citômetro de Fluxo </t>
  </si>
  <si>
    <t xml:space="preserve">Imunofenotipagem de subpopulações linfocitárias - Citômetro de Fluxo </t>
  </si>
  <si>
    <t>Identificação de anticorpos séricos irregulares antieritrocitários com painel de hemácias - gel liss</t>
  </si>
  <si>
    <t xml:space="preserve">Identificação de anticorpos séricos irregulares antieritrocitários com painel de hemácias tratadas por enzimas </t>
  </si>
  <si>
    <t>Identificação de anticorpos séricos irregulares antieritrocitários com painel de hemácias</t>
  </si>
  <si>
    <t>Identificação de anticorpos séricos irregulares antieritrocitários - painel de hemácias enzimático</t>
  </si>
  <si>
    <t>Identificação de anticorpos séricos irregulares antieritrocitários - método de eluição</t>
  </si>
  <si>
    <t>Grupo sanguíneo ABO e RH - gel teste</t>
  </si>
  <si>
    <t xml:space="preserve">Grupo sanguíneo ABO e RH </t>
  </si>
  <si>
    <t>Fenotipagem do sistema RH-HR (D, C, E, C, E)</t>
  </si>
  <si>
    <t>Fenotipagem do sistema RH-HR (D, C, E, C E C) gel teste</t>
  </si>
  <si>
    <t>Fenotipagem de outros sistemas eritrocitários - por fenótipo - gel teste</t>
  </si>
  <si>
    <t>Fenotipagem de outros sistemas eritrocitários - por fenótipo</t>
  </si>
  <si>
    <t xml:space="preserve">Exsanguíneo transfusão </t>
  </si>
  <si>
    <t xml:space="preserve">Eletroforese de hemoglobina por unidade de sangue total </t>
  </si>
  <si>
    <t xml:space="preserve">Eletroforese de hemoglobina por componente hemoterápico </t>
  </si>
  <si>
    <t>Determinação de conteúdo de DNA - Citômetro de Fluxo</t>
  </si>
  <si>
    <t xml:space="preserve">Determinação de células CD34, CD45 positivas - Citômetro de Fluxo </t>
  </si>
  <si>
    <t xml:space="preserve">Coleta de medula óssea para transplante </t>
  </si>
  <si>
    <t>Coleta de biópsia de medula óssea por agulha</t>
  </si>
  <si>
    <t>Coleta de células tronco por processadora automática para transplante de medula óssea</t>
  </si>
  <si>
    <t>Coleta de células tronco de sangue de cordão umbilical para transplante de medula óssea</t>
  </si>
  <si>
    <t>Aplicação de medula óssea ou células tronco</t>
  </si>
  <si>
    <t xml:space="preserve">Anticorpos eritrocitários naturais e imunes - titulagem </t>
  </si>
  <si>
    <t>Acompanhamento hospitalar/dia do transplante de medula óssea por médico hematologista e/ou hemoterapeuta</t>
  </si>
  <si>
    <t xml:space="preserve">Unidade de concentrado de plaquetas (dupla centrifugação) </t>
  </si>
  <si>
    <t xml:space="preserve">Unidade de concentrado de granulócitos </t>
  </si>
  <si>
    <t xml:space="preserve">Deleucotização de unidade de concentrado de plaquetas - entre 7 e 12 unidades </t>
  </si>
  <si>
    <t>Irradiação de componentes hemoterápicos</t>
  </si>
  <si>
    <t xml:space="preserve">Deleucotização de unidade de concentrado de plaquetas - até 6 unidades </t>
  </si>
  <si>
    <t>Deleucotização de unidade de concentrado de hemácias - por unidade</t>
  </si>
  <si>
    <t>Unidade de sangue total</t>
  </si>
  <si>
    <t>Unidade de plasma</t>
  </si>
  <si>
    <t xml:space="preserve">Unidade de crioprecipitado de fator anti-hemofílico </t>
  </si>
  <si>
    <t xml:space="preserve">Unidade de concentrado de plaquetas randômicas </t>
  </si>
  <si>
    <t>Unidade de concentrado de plaquetas por aférese</t>
  </si>
  <si>
    <t>Unidade de concentrado de hemácias lavadas</t>
  </si>
  <si>
    <t xml:space="preserve">Unidade de concentrado de hemácias </t>
  </si>
  <si>
    <t>Sangria terapêutica</t>
  </si>
  <si>
    <t>Material descartável (kit) e soluções para utilização de processadora automática de sangue/aférese</t>
  </si>
  <si>
    <t>Material descartável (kit) e soluções para utilização de processadora automática de sangue / auto transfusão intra-operatória</t>
  </si>
  <si>
    <t xml:space="preserve">Transfusão (ato médico de acompanhamento) </t>
  </si>
  <si>
    <t>Transfusão (ato médico ambulatorial ou hospitalar)</t>
  </si>
  <si>
    <t xml:space="preserve">Zika Vírus IgM - Qualitativo </t>
  </si>
  <si>
    <t xml:space="preserve">Zika Vírus IgG - Qualitativo </t>
  </si>
  <si>
    <t>Dengue, anticorpos IgM, soro (teste rápido)</t>
  </si>
  <si>
    <t>Dengue, anticorpos IgG, soro (teste rápido)</t>
  </si>
  <si>
    <t>Hepatite E - anticorpos, IgM</t>
  </si>
  <si>
    <t>Hepatite E - anticorpos IgG</t>
  </si>
  <si>
    <t>Antígeno NS1 do vírus da dengue, pesquisa</t>
  </si>
  <si>
    <t>Chikungunya, anticorpos</t>
  </si>
  <si>
    <t>Calprotectina, detecção de fezes</t>
  </si>
  <si>
    <t>Teste rápido para detecção de HIV em gestante</t>
  </si>
  <si>
    <t xml:space="preserve">Anticorpos antitétano </t>
  </si>
  <si>
    <t xml:space="preserve">Anticorpos antidifteria </t>
  </si>
  <si>
    <t>PESQUISA RÁPIDA PARA VÍRUS SINCICIAL RESPIRATÓRIO</t>
  </si>
  <si>
    <t>Influenza A/B H1N1</t>
  </si>
  <si>
    <t xml:space="preserve">Hepatite E - IgM/IgG </t>
  </si>
  <si>
    <t>Entamoeba Histolistica, Anticorpos IGM - Pesquisa e ou Dosagem</t>
  </si>
  <si>
    <t>Antígenos de aspergillus galactomannan</t>
  </si>
  <si>
    <t>Acetilcolina, anticorpos modulador receptor</t>
  </si>
  <si>
    <t xml:space="preserve">Acetilcolina, anticorpos ligador receptor </t>
  </si>
  <si>
    <t>FREELITE - CADEIA KAPPA-LAMBDA LEVE LIVRE</t>
  </si>
  <si>
    <t xml:space="preserve">Protrombina, pesquisa de mutação </t>
  </si>
  <si>
    <t>Análise de multímetros para pacientes com doença de Von Willebrand</t>
  </si>
  <si>
    <t xml:space="preserve">Tempo de lise de euglobulina </t>
  </si>
  <si>
    <t>Cromogranina A, soro</t>
  </si>
  <si>
    <t>Vitamina B12, dosagem</t>
  </si>
  <si>
    <t xml:space="preserve">Vasopressina (ADH), dosagem </t>
  </si>
  <si>
    <t>Triiodotironina (T3), dosagem</t>
  </si>
  <si>
    <t>Tiroxina (T4), dosagem</t>
  </si>
  <si>
    <t xml:space="preserve">Tireoglobulina, dosagem </t>
  </si>
  <si>
    <t>Tireoestimulante, hormônio (TSH), dosagem</t>
  </si>
  <si>
    <t>Testosterona total, dosagem</t>
  </si>
  <si>
    <t>Testosterona livre, dosagem</t>
  </si>
  <si>
    <t xml:space="preserve">T4 livre, dosagem </t>
  </si>
  <si>
    <t>T3 reverso, dosagem</t>
  </si>
  <si>
    <t>T3 retenção, dosagem</t>
  </si>
  <si>
    <t xml:space="preserve">T3 livre, dosagem </t>
  </si>
  <si>
    <t>Sulfato de dehidroepiandrosterona (S-DHEA), dosagem</t>
  </si>
  <si>
    <t>Somatomedina C (IGF1), dosagem</t>
  </si>
  <si>
    <t>Renina, dosagem</t>
  </si>
  <si>
    <t>PTH, dosagem</t>
  </si>
  <si>
    <t xml:space="preserve">Prolactina, dosagem </t>
  </si>
  <si>
    <t xml:space="preserve">Progesterona, pesquisa e/ou dosagem </t>
  </si>
  <si>
    <t xml:space="preserve">Peptídeo C, dosagem </t>
  </si>
  <si>
    <t>Osteocalcina, pesquisa e/ou dosagem</t>
  </si>
  <si>
    <t xml:space="preserve">Marcadores tumorais (CA 19.9, CA 125, CA 72-4, CA 15-3, etc.) cada, dosagem </t>
  </si>
  <si>
    <t>Insulina, dosagem</t>
  </si>
  <si>
    <t>Índice de tiroxina livre (ITL), dosagem</t>
  </si>
  <si>
    <t xml:space="preserve">Imunoglobulina (IGE), dosagem </t>
  </si>
  <si>
    <t xml:space="preserve">Hormônio luteinizante (LH), dosagem </t>
  </si>
  <si>
    <t>Gonadotrófico coriônico, hormônio (HCG), dosagem</t>
  </si>
  <si>
    <t xml:space="preserve">Globulina transportadora da tiroxina (TBG), dosagem </t>
  </si>
  <si>
    <t>Globulina de ligação de hormônios sexuais (SHBG), dosagem</t>
  </si>
  <si>
    <t xml:space="preserve">Gastrina, dosagem </t>
  </si>
  <si>
    <t xml:space="preserve">Folículo estimulante, hormônio (FSH), dosagem </t>
  </si>
  <si>
    <t>Ferritina, dosagem</t>
  </si>
  <si>
    <t>Estrona, dosagem</t>
  </si>
  <si>
    <t xml:space="preserve">Estriol, dosagem </t>
  </si>
  <si>
    <t xml:space="preserve">Estradiol, dosagem </t>
  </si>
  <si>
    <t xml:space="preserve">Drogas (imunossupressora, anticonvulsivante, digitálico, etc.) cada, dosagem </t>
  </si>
  <si>
    <t>Dehidrotestosterona (DHT), dosagem</t>
  </si>
  <si>
    <t xml:space="preserve">Dehidroepiandrosterona (DHEA), dosagem </t>
  </si>
  <si>
    <t xml:space="preserve">Crescimento, hormônio do (HGH), dosagem </t>
  </si>
  <si>
    <t>Cortisol, dosagem</t>
  </si>
  <si>
    <t xml:space="preserve">Composto S (11-desoxicortisol), dosagem </t>
  </si>
  <si>
    <t xml:space="preserve">Catecolaminas, dosagem </t>
  </si>
  <si>
    <t xml:space="preserve">Calcitonina, dosagem </t>
  </si>
  <si>
    <t xml:space="preserve">Anti-TPO, dosagem </t>
  </si>
  <si>
    <t xml:space="preserve">Antígeno específico prostático total (PSA), dosagem </t>
  </si>
  <si>
    <t xml:space="preserve">Antígeno específico prostático livre (PSA livre), dosagem </t>
  </si>
  <si>
    <t>Antígeno carcinoembriogênico (CEA), dosagem</t>
  </si>
  <si>
    <t>Antígeno Austrália (HBsAG), pesquisa</t>
  </si>
  <si>
    <t>Anticorpos antitireóide (tireoglobulina), dosagem</t>
  </si>
  <si>
    <t xml:space="preserve">Anticorpos antiinsulina, dosagem </t>
  </si>
  <si>
    <t xml:space="preserve">Anticorpo anti-receptor de TSH (TRAB), dosagem </t>
  </si>
  <si>
    <t>Androstenediona, dosagem</t>
  </si>
  <si>
    <t xml:space="preserve">Alfa-fetoproteína, dosagem </t>
  </si>
  <si>
    <t>Aldosterona, dosagem</t>
  </si>
  <si>
    <t>Adrenocorticotrófico, hormônio (ACTH), dosagem</t>
  </si>
  <si>
    <t>Ácido vanilmandélico (VMA)</t>
  </si>
  <si>
    <t xml:space="preserve">3 alfa androstonediol glucoronídeo (3ALFDADIOL), dosagem </t>
  </si>
  <si>
    <t xml:space="preserve">17-alfa-hidroxiprogesterona, dosagem </t>
  </si>
  <si>
    <t xml:space="preserve">PCR PARA ZIKA, CHIKUNGUNYA E DENGUE </t>
  </si>
  <si>
    <t>CADEIA KAPPA/LAMBDA LEVE LIVRE</t>
  </si>
  <si>
    <t>SARS-CoV-2 (Coronavírus COVID-19), pesquisa de anticorpos totais (IgA, IgG, IgM)</t>
  </si>
  <si>
    <t>SARS-CoV-2 (Coronavírus COVID-19), pesquisa de anticorpos IgA, IgG ou IgM, isolada por classe de imunoglobulina</t>
  </si>
  <si>
    <t>SARS-CoV-2 (Coronavírus COVID-19), pesquisa de anticorpos IgA, IgG ou IgM (cada par)</t>
  </si>
  <si>
    <t>SARS-CoV-2 (CORONAVÍRUS COVID-19) - pesquisa por RT - PCR (com diretriz de utilização)</t>
  </si>
  <si>
    <t xml:space="preserve">PCR PARA CLOSTRIDIUM DIFFICILE (FECAL) </t>
  </si>
  <si>
    <t>HLA B27, fenotipagem</t>
  </si>
  <si>
    <t>Epstein BARR vírus por PCR, pesquisa</t>
  </si>
  <si>
    <t xml:space="preserve">Quantificação de outros agentes por PCR </t>
  </si>
  <si>
    <t>Resistência a agentes antivirais por biologia molecular (cada droga), pesquisa</t>
  </si>
  <si>
    <t>Pesquisa de mutação de alelo específico por PCR</t>
  </si>
  <si>
    <t xml:space="preserve">Pesquisa de outros agentes por PCR </t>
  </si>
  <si>
    <t xml:space="preserve">Amplificação de material por biologia molecular (outros agentes) </t>
  </si>
  <si>
    <t xml:space="preserve">Citogenética de medula óssea </t>
  </si>
  <si>
    <t xml:space="preserve">Chlamydia por biologia molecular, pesquisa </t>
  </si>
  <si>
    <t xml:space="preserve">X frágil por PCR, pesquisa </t>
  </si>
  <si>
    <t>Toxoplasmose por PCR, pesquisa</t>
  </si>
  <si>
    <t xml:space="preserve">Sífilis por PCR, pesquisa </t>
  </si>
  <si>
    <t xml:space="preserve">Rubéola por PCR, pesquisa </t>
  </si>
  <si>
    <t xml:space="preserve">Proteína S total + livre, dosagem </t>
  </si>
  <si>
    <t xml:space="preserve">Parvovírus por PCR, pesquisa </t>
  </si>
  <si>
    <t xml:space="preserve">Mycobactéria PCR, pesquisa </t>
  </si>
  <si>
    <t xml:space="preserve">HTLV I / II por PCR (cada), pesquisa </t>
  </si>
  <si>
    <t xml:space="preserve">HPV (vírus do papiloma humano) + subtipagem quando necessário PCR, pesquisa </t>
  </si>
  <si>
    <t>HIV, genotipagem, pesquisa</t>
  </si>
  <si>
    <t xml:space="preserve">HIV - qualitativo por PCR, pesquisa </t>
  </si>
  <si>
    <t xml:space="preserve">HIV - carga viral PCR, pesquisa </t>
  </si>
  <si>
    <t xml:space="preserve">Hepatite C - genotipagem, pesquisa </t>
  </si>
  <si>
    <t xml:space="preserve">Hepatite C (quantitativo) por PCR </t>
  </si>
  <si>
    <t xml:space="preserve">Hepatite C (qualitativo) por PCR, pesquisa </t>
  </si>
  <si>
    <t xml:space="preserve">Hepatite B (quantitativo) PCR, pesquisa </t>
  </si>
  <si>
    <t xml:space="preserve">Hepatite B (qualitativo) PCR, pesquisa </t>
  </si>
  <si>
    <t xml:space="preserve">Fibrose cística, pesquisa de uma mutação </t>
  </si>
  <si>
    <t>Fator V de Leiden por PCR - pesquisa</t>
  </si>
  <si>
    <t>Cromossomo philadelfia, pesquisa</t>
  </si>
  <si>
    <t xml:space="preserve">Citomegalovírus - quantitativo, por PCR </t>
  </si>
  <si>
    <t xml:space="preserve">Citomegalovírus - qualitativo, por PCR, pesquisa </t>
  </si>
  <si>
    <t xml:space="preserve">Apolipoproteína E, genotipagem </t>
  </si>
  <si>
    <t xml:space="preserve">Metil Etil Cetona, pesquisa e/ou dosagem </t>
  </si>
  <si>
    <t xml:space="preserve">Salicilatos, pesquisa </t>
  </si>
  <si>
    <t>Zinco, pesquisa e/ou dosagem</t>
  </si>
  <si>
    <t>Cromo, pesquisa e/ou dosagem</t>
  </si>
  <si>
    <t>Ácido metil malônico, pesquisa e/ou dosagem</t>
  </si>
  <si>
    <t xml:space="preserve">Ácido acético </t>
  </si>
  <si>
    <t xml:space="preserve">Triclorocompostos totais (para tetracloroetileno, tricloroetano, tricloroetileno), pesquisa e/ou dosagem </t>
  </si>
  <si>
    <t>Tiocianato (para cianetos nitrilas alifáticas), pesquisa e/ou dosagem</t>
  </si>
  <si>
    <t xml:space="preserve">Sulfatos orgânicos ou inorgânicos, pesquisa (cada) </t>
  </si>
  <si>
    <t xml:space="preserve">Selênio, dosagem </t>
  </si>
  <si>
    <t xml:space="preserve">Protoporfirinas Zn (para chumbo inorgânico), pesquisa e/ou dosagem </t>
  </si>
  <si>
    <t>Protoporfirinas livres (para chumbo inorgânico), pesquisa e/ou dosagem</t>
  </si>
  <si>
    <t>P-nitrofenol (para nitrobenzeno), pesquisa e/ou dosagem</t>
  </si>
  <si>
    <t xml:space="preserve">P-aminofenol (para anilina), pesquisa e/ou dosagem </t>
  </si>
  <si>
    <t>Metanol, pesquisa e/ou dosagem</t>
  </si>
  <si>
    <t>Metais Al, As, Cd, Cr, Mn, Hg, Ni, Zn, Co, outro (s) absorção atômica (cada), pesquisa e/ou dosagem</t>
  </si>
  <si>
    <t>Meta-hemoglobina (para anilina nitrobenzeno), pesquisa</t>
  </si>
  <si>
    <t xml:space="preserve">Formoldeído, pesquisa e/ou dosagem </t>
  </si>
  <si>
    <t xml:space="preserve">Flúor (para fluoretos), pesquisa e/ou dosagem </t>
  </si>
  <si>
    <t xml:space="preserve">Fenol (para benzeno, fenol), pesquisa e/ou dosagem </t>
  </si>
  <si>
    <t xml:space="preserve">Etanol, pesquisa e/ou dosagem </t>
  </si>
  <si>
    <t xml:space="preserve">Dialdeído malônico, pesquisa e/ou dosagem </t>
  </si>
  <si>
    <t xml:space="preserve">Coproporfirinas (para chumbo inorgânico), pesquisa e/ou dosagem </t>
  </si>
  <si>
    <t>Colinesterase (para carbamatos organofosforados), dosagem</t>
  </si>
  <si>
    <t xml:space="preserve">Chumbo, dosagem </t>
  </si>
  <si>
    <t>Carboxihemoglobina (para monóxido de carbono diclorometano), pesquisa e/ou dosagem</t>
  </si>
  <si>
    <t>Azida sódica, teste da (para deissulfeto de carbono)</t>
  </si>
  <si>
    <t xml:space="preserve">Ácido salicílico, pesquisa e/ou dosagem </t>
  </si>
  <si>
    <t>Ácido metilhipúrico (para xilenos), pesquisa e/ou dosagem</t>
  </si>
  <si>
    <t>Ácido mandélico (para estireno), pesquisa e/ou dosagem</t>
  </si>
  <si>
    <t>Ácido hipúrico (para tolueno), pesquisa e/ou dosagem</t>
  </si>
  <si>
    <t>Ácido fenilglioxílico (para estireno), pesquisa e/ou dosagem</t>
  </si>
  <si>
    <t>Ácido delta aminolevulínico desidratase (para chumbo inorgânico), pesquisa e/ou dosagem</t>
  </si>
  <si>
    <t>Ácido delta aminolevulínico (para chumbo inorgânico), pesquisa e/ou dosagem</t>
  </si>
  <si>
    <t xml:space="preserve">Teste do pezinho ampliado (TSH neonatal + 17 OH progesterona + fenilalanina + Tripsina imuno-reativa + eletroforese de Hb para triagem de hemopatias) </t>
  </si>
  <si>
    <t xml:space="preserve">Teste do pezinho básico (TSH neonatal + fenilalanina + eletroforese de Hb para triagem de hemopatias) </t>
  </si>
  <si>
    <t>Provas de função hepática (bilirrubinas, eletroforese de proteínas FA, TGO, TGP e Gama-PGT)</t>
  </si>
  <si>
    <t>Prova atividade de febre reumática (aslo, eletroforese de proteínas, muco-proteínas e proteína "C" reativa)</t>
  </si>
  <si>
    <t xml:space="preserve">pH - tornassol, pesquisa </t>
  </si>
  <si>
    <t xml:space="preserve">Perfil reumatológico (ácido úrico, eletroforese de proteínas, FAN, VHS, prova do látex P/F. R, W. Rose) </t>
  </si>
  <si>
    <t>Tubagem duodenal</t>
  </si>
  <si>
    <t xml:space="preserve">Rotina da biles A, B, C e do suco duodenal (caracteres físicos e microscópicos inclusive tubagem) </t>
  </si>
  <si>
    <t>Pancreozima - secretina no suco duodenal, teste</t>
  </si>
  <si>
    <t xml:space="preserve">Hollander (inclusive tubagem), teste </t>
  </si>
  <si>
    <t>Gastroacidograma - secreção basal para 60' e 4 amostras após o estímulo (fornecimento de material inclusive tubagem), teste</t>
  </si>
  <si>
    <t>Perfil metabólico para litíase renal: sangue (Ca, P, AU, Cr) urina: (Ca, AU, P, citr, pesq. Cistina) AMP-cíclico</t>
  </si>
  <si>
    <t>Muco-nasal, pesquisa de eosinófilos e mastócitos</t>
  </si>
  <si>
    <t>Iontoforese para a coleta de suor, com dosagem de cloro</t>
  </si>
  <si>
    <t xml:space="preserve">Cromatina sexual, pesquisa </t>
  </si>
  <si>
    <t>Cristalização do muco cervical, pequisa</t>
  </si>
  <si>
    <t xml:space="preserve">Pesquisa de sulfatídeos e material metacromático na urina </t>
  </si>
  <si>
    <t xml:space="preserve">Tirosinose, pesquisa (urina) </t>
  </si>
  <si>
    <t xml:space="preserve">Sobrecarga de água, prova na urina </t>
  </si>
  <si>
    <t xml:space="preserve">Prova de diluição, na urina </t>
  </si>
  <si>
    <t xml:space="preserve">Prova de concentração (Fishberg ou Volhard), na urina </t>
  </si>
  <si>
    <t xml:space="preserve">Osmolalidade, determinação na urina </t>
  </si>
  <si>
    <t xml:space="preserve">Mioglobina, pesquisa na urina </t>
  </si>
  <si>
    <t xml:space="preserve">Inclusão citomegálica, pesquisa de células com, na urina </t>
  </si>
  <si>
    <t>Histidina, pesquisa na urina</t>
  </si>
  <si>
    <t>Fenilcetonúria, pesquisa</t>
  </si>
  <si>
    <t xml:space="preserve">Eletroforese de proteínas urinárias, com concentração </t>
  </si>
  <si>
    <t>Contagem sedimentar de Addis</t>
  </si>
  <si>
    <t>Beta mercapto-lactato-disulfidúria, pesquisa na urina</t>
  </si>
  <si>
    <t xml:space="preserve">Bartituratos, pesquisa e/ou dosagem na urina </t>
  </si>
  <si>
    <t>Acidez titulável</t>
  </si>
  <si>
    <t xml:space="preserve">Porfobilinogênio, urina </t>
  </si>
  <si>
    <t>Cistina, pesquisa e/ou dosagem na urina</t>
  </si>
  <si>
    <t xml:space="preserve">2,5-hexanodiona, dosagem na urina </t>
  </si>
  <si>
    <t xml:space="preserve">Uroporfirinas, dosagem na urina </t>
  </si>
  <si>
    <t>Rotina de urina (caracteres físicos, elementos anormais e sedimentoscopia)</t>
  </si>
  <si>
    <t xml:space="preserve">Proteínas de Bence Jones, pesquisa na urina </t>
  </si>
  <si>
    <t>Porfobilinogênio, pesquisa na urina</t>
  </si>
  <si>
    <t xml:space="preserve">Pesquisa ou dosagem de um componente urinário </t>
  </si>
  <si>
    <t>Microalbuminúriam, dosagem</t>
  </si>
  <si>
    <t xml:space="preserve">Metanefrinas urinárias, dosagem </t>
  </si>
  <si>
    <t>Melanina, pesquisa na urina</t>
  </si>
  <si>
    <t xml:space="preserve">Lipóides, pesquisa na urina </t>
  </si>
  <si>
    <t xml:space="preserve">Galactosúria, pesquisa </t>
  </si>
  <si>
    <t xml:space="preserve">Frutosúria, pesquisa </t>
  </si>
  <si>
    <t xml:space="preserve">Erros inatos do metabolismo baterias de testes químicos de triagem em urina (mínimo de 6 testes) </t>
  </si>
  <si>
    <t>Dismorfismo eritrocitário, pesquisa (contraste de fase) na urina</t>
  </si>
  <si>
    <t xml:space="preserve">Cromatografia de açúcares na urina </t>
  </si>
  <si>
    <t>Corpos cetônicos, pesquisa na urina</t>
  </si>
  <si>
    <t>Coproporfirina III, pesquisa e/ou dosagem na urina</t>
  </si>
  <si>
    <t xml:space="preserve">Cistinúria, pesquisa </t>
  </si>
  <si>
    <t xml:space="preserve">Catecolaminas fracionadas - dopamina, epinefrina, norepinefrina (cada), pesquisa e/ou dosagem na urina </t>
  </si>
  <si>
    <t>Cálculos urinários, análise</t>
  </si>
  <si>
    <t xml:space="preserve">Alcaptonúria, pesquisa </t>
  </si>
  <si>
    <t xml:space="preserve">Ácido homogentísico, pesquisa e/ou dosagem na urina </t>
  </si>
  <si>
    <t xml:space="preserve">Ácido cítrico, dosagem na urina </t>
  </si>
  <si>
    <t>Antifungirama</t>
  </si>
  <si>
    <t xml:space="preserve">Leishmania, pesquisa </t>
  </si>
  <si>
    <t xml:space="preserve">Antibiograma automatizado </t>
  </si>
  <si>
    <t xml:space="preserve">Antibiograma (teste de sensibilidade e antibióticos e quimioterápicos), por bactéria - não automatizado </t>
  </si>
  <si>
    <t>Cultura automatizada</t>
  </si>
  <si>
    <t>Sarcoptes scabei, pesquisa</t>
  </si>
  <si>
    <t xml:space="preserve">Microsporídia, pesquisa nas fezes </t>
  </si>
  <si>
    <t xml:space="preserve">Citomegalovírus - shell vial, pesquisa </t>
  </si>
  <si>
    <t xml:space="preserve">Vacina autógena </t>
  </si>
  <si>
    <t xml:space="preserve">Treponema (campo escuro), pesquisa </t>
  </si>
  <si>
    <t xml:space="preserve">Rotavírus, pesquisa, Elisa </t>
  </si>
  <si>
    <t xml:space="preserve">Pneumocysti carinii, pesquisa por coloração especial </t>
  </si>
  <si>
    <t xml:space="preserve">Paracoccidioides, pesquisa de </t>
  </si>
  <si>
    <t>Microorganismos - teste de sensibilidade a drogas MIC, por droga testada</t>
  </si>
  <si>
    <t xml:space="preserve">Leptospira (campo escuro após concentração), pesquisa </t>
  </si>
  <si>
    <t>Hansen, pesquisa de (por material)</t>
  </si>
  <si>
    <t>Hemophilus (bordetella) pertussis, pesquisa</t>
  </si>
  <si>
    <t xml:space="preserve">Hemocultura para bactérias anaeróbias (por amostra) </t>
  </si>
  <si>
    <t xml:space="preserve">Hemocultura automatizada (por amostra) </t>
  </si>
  <si>
    <t>Hemocultura (por amostra)</t>
  </si>
  <si>
    <t>Fungos, pesquisa de (a fresco lactofenol, tinta da China)</t>
  </si>
  <si>
    <t>Estreptococos - A, teste rápido</t>
  </si>
  <si>
    <t xml:space="preserve">Cultura, urina com contagem de colônias </t>
  </si>
  <si>
    <t xml:space="preserve">Cultura, micoplasma ou ureaplasma </t>
  </si>
  <si>
    <t xml:space="preserve">Cultura, herpesvírus ou outro </t>
  </si>
  <si>
    <t>Cultura, fezes: salmonella, shigella e escherichia coli enteropatogênicas (sorologia incluída)</t>
  </si>
  <si>
    <t xml:space="preserve">Cultura, fezes: salmonela, shigellae e esc. Coli enteropatogênicas, enteroinvasora (sorol. Incluída) + campylobacter SP. + E. Coli entero-hemorrágica </t>
  </si>
  <si>
    <t xml:space="preserve">Cultura quantitativa de secreções pulmonares, quando necessitar tratamento prévio com N.C.A. </t>
  </si>
  <si>
    <t>Cultura para mycobacterium</t>
  </si>
  <si>
    <t xml:space="preserve">Cultura para fungos </t>
  </si>
  <si>
    <t>Cultura para bactérias anaeróbicas</t>
  </si>
  <si>
    <t xml:space="preserve">Cultura bacteriana (em diversos materiais biológicos) </t>
  </si>
  <si>
    <t xml:space="preserve">Criptosporidium, pesquisa </t>
  </si>
  <si>
    <t>Criptococo (tinta da China), pesquisa de</t>
  </si>
  <si>
    <t xml:space="preserve">Corpúsculos de Donovani, pesquisa direta de </t>
  </si>
  <si>
    <t xml:space="preserve">Cólera - identificação (sorotipagem incluída) </t>
  </si>
  <si>
    <t xml:space="preserve">Chlamydia, cultura </t>
  </si>
  <si>
    <t xml:space="preserve">Bacterioscopia (Gram, Ziehl, Albert etc), por lâmina </t>
  </si>
  <si>
    <t xml:space="preserve">B.A.A.R. (Ziehl ou fluorescência, pesquisa direta e após homogeneização), pesquisa </t>
  </si>
  <si>
    <t>Antígenos fúngicos, pesquisa</t>
  </si>
  <si>
    <t>Antibiograma p/ bacilos álcool-resistentes - drogas de 2 linhas</t>
  </si>
  <si>
    <t xml:space="preserve">A fresco, exame </t>
  </si>
  <si>
    <t xml:space="preserve">Rotina líquido sinovial - caracteres físicos, citologia, proteínas, ácido úrico, látex p/ F.R., BACT </t>
  </si>
  <si>
    <t xml:space="preserve">Ragócitos, pesquisa </t>
  </si>
  <si>
    <t xml:space="preserve">Cristais com luz polarizada, pesquisa </t>
  </si>
  <si>
    <t xml:space="preserve">Rotina do líquido amniótico-amniograma (citológicoespectrofotometria, creatinina e teste de clements) </t>
  </si>
  <si>
    <t xml:space="preserve">Maturidade pulmonar fetal </t>
  </si>
  <si>
    <t xml:space="preserve">Fosfolipídios (relação lecitina/esfingomielina), pesquisa e/ou dosagem em líquidos orgânicos </t>
  </si>
  <si>
    <t>Espectrofotometria de líquido amniótico</t>
  </si>
  <si>
    <t>Clements, teste</t>
  </si>
  <si>
    <t>Espermograma e teste de penetração "in vitro", velocidade penetração vertical, colocação vital, teste de revitalização</t>
  </si>
  <si>
    <t>Espermograma (caracteres físicos, pH, fludificação, motilidade, vitalidade, contagem e morfologia)</t>
  </si>
  <si>
    <t>Anticorpo antiespermatozóide, pesquisa</t>
  </si>
  <si>
    <t>Aminoácidos no líquido cefaloraquidiano</t>
  </si>
  <si>
    <t xml:space="preserve">Takata-Ara, reação </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</si>
  <si>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</si>
  <si>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</si>
  <si>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</si>
  <si>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</si>
  <si>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</si>
  <si>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</si>
  <si>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</si>
  <si>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</si>
  <si>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</si>
  <si>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</si>
  <si>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</si>
  <si>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</si>
  <si>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</si>
  <si>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</si>
  <si>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</si>
  <si>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Bioquímica LCR (proteínas + pandy + glicose + cloro)</t>
  </si>
  <si>
    <t>Adenosina de aminase (ADA), dosagem em líquidos orgânicos</t>
  </si>
  <si>
    <t>Acetilcolina, anticorpos bloqueador receptor</t>
  </si>
  <si>
    <t>Anticorpos anti peptídeo cíclico citrulinado - IgG</t>
  </si>
  <si>
    <t xml:space="preserve">Anti transglutaminase tecidual - IgA </t>
  </si>
  <si>
    <t>Anticorpos antipneumococos</t>
  </si>
  <si>
    <t xml:space="preserve">Paracoccidioidomicose, anticorpos totais / IgG, dosagem </t>
  </si>
  <si>
    <t>Aslo, quantitativo, dosagem (turbidimetria ou nefelometria)</t>
  </si>
  <si>
    <t>Proteína C reativa, quantitativa, dosagem (turbidimetria, nefelometria) - Pesquisa E/Ou Dosagem</t>
  </si>
  <si>
    <t>Proteína C reativa, QUALITATIVA</t>
  </si>
  <si>
    <t xml:space="preserve">Psitacose - IgA, pesauisa </t>
  </si>
  <si>
    <t>Psitacose - IgM, pesquisa</t>
  </si>
  <si>
    <t>Psitacose - IgG, pesquisa</t>
  </si>
  <si>
    <t xml:space="preserve">Mononucleose, sorologia para (Monoteste ou Paul-Bunnel), cada </t>
  </si>
  <si>
    <t xml:space="preserve">Gonococo - IgM, pesquisa e/ou dosagem </t>
  </si>
  <si>
    <t xml:space="preserve">Gonococo - IgG, pesquisa e/ou dosagem </t>
  </si>
  <si>
    <t>Amebíase, IgM, dosagem</t>
  </si>
  <si>
    <t xml:space="preserve">Amebíase, IgG, dosagem </t>
  </si>
  <si>
    <t xml:space="preserve">Sífilis IgM, dosagem </t>
  </si>
  <si>
    <t>Sífilis anticorpo total, dosagem</t>
  </si>
  <si>
    <t xml:space="preserve">Schistosomose, pesquisa </t>
  </si>
  <si>
    <t xml:space="preserve">Proteína Amiloide A, pesquisa e/ou dosagem </t>
  </si>
  <si>
    <t>Poliomelite sorologia</t>
  </si>
  <si>
    <t>HER-2 - dosagem do receptor</t>
  </si>
  <si>
    <t>Anticorpo anti Saccharamyces - ASCA, dosagem</t>
  </si>
  <si>
    <t xml:space="preserve">Weil Felix (Ricketsiose), reação de aglutinação </t>
  </si>
  <si>
    <t xml:space="preserve">Vírus sincicial respiratório - pesquisa direta </t>
  </si>
  <si>
    <t xml:space="preserve">Varicela, IgM, dosagem </t>
  </si>
  <si>
    <t xml:space="preserve">Varicela, IgG, dosagem </t>
  </si>
  <si>
    <t xml:space="preserve">Toxoplasmose - IgA, dosagem </t>
  </si>
  <si>
    <t>Sarampo - anticorpos IgM, dosagem</t>
  </si>
  <si>
    <t>Sarampo - anticorpos IgG, dosagem</t>
  </si>
  <si>
    <t xml:space="preserve">NBT estimulado </t>
  </si>
  <si>
    <t xml:space="preserve">Hidatidose (equinococose) IDi dupla </t>
  </si>
  <si>
    <t xml:space="preserve">Frei (linfogranuloma venéreo), IDeR, pesquisa e/ou dosagem </t>
  </si>
  <si>
    <t xml:space="preserve">Fator reumatóide, teste do látex (qualitativo), pesquisa </t>
  </si>
  <si>
    <t>DNCB - teste de contato</t>
  </si>
  <si>
    <t>Crioglobulinas, caracterização - imunoeletroforese</t>
  </si>
  <si>
    <t>Complemento C3, C4 - turbid. ou nefolométrico C3A, dosagem</t>
  </si>
  <si>
    <t xml:space="preserve">Antígenos metílicos solúveis do BCG (1 aplicação) </t>
  </si>
  <si>
    <t xml:space="preserve">Antifígado (glomérulo, tub. Renal corte rim de rato), IFI, pesquisa </t>
  </si>
  <si>
    <t>Antidesoxiribonuclease B, neutralização quantitativa</t>
  </si>
  <si>
    <t xml:space="preserve">Anti-hialuronidase, determinação da </t>
  </si>
  <si>
    <t>Anti-DMP, pesquisa e/ou dosagem</t>
  </si>
  <si>
    <t xml:space="preserve">Alérgenos - perfil antigênico (painel com 36 antígenos), pesquisa </t>
  </si>
  <si>
    <t>Widal, reação de</t>
  </si>
  <si>
    <t>Western Blot (anticorpos anti-HTVI ou HTLVII) (cada)</t>
  </si>
  <si>
    <t xml:space="preserve">Western Blot (anticorpos anti-HIV) </t>
  </si>
  <si>
    <t xml:space="preserve">Waaler-Rose (fator reumatóide), pesquisa e/ou dosagem </t>
  </si>
  <si>
    <t>Vírus sincicial respiratório - Elisa - IgG, pesquisa e/ou dosagem</t>
  </si>
  <si>
    <t xml:space="preserve">Urease, teste rápido para Helicobacter Pylori </t>
  </si>
  <si>
    <t xml:space="preserve">Toxoplasmose IgM, dosagem </t>
  </si>
  <si>
    <t xml:space="preserve">Toxoplasmose IgG, dosagem </t>
  </si>
  <si>
    <t>Toxoplasmina, IDeR</t>
  </si>
  <si>
    <t xml:space="preserve">Toxocara cannis - IgM, pesquisa e/ou dosagem </t>
  </si>
  <si>
    <t>Toxocara cannis - IgG, pesquisa e/ou dosagem</t>
  </si>
  <si>
    <t xml:space="preserve">Teste respiratório para H. Pylori </t>
  </si>
  <si>
    <t xml:space="preserve">Teste de inibição da migração dos linfócitos (para cada antígeno) </t>
  </si>
  <si>
    <t>Sífilis - VDRL</t>
  </si>
  <si>
    <t xml:space="preserve">Sífilis - TPHA, pesquisa </t>
  </si>
  <si>
    <t xml:space="preserve">Sífilis - FTA-ABS-IgM, pesquisa </t>
  </si>
  <si>
    <t>Sífilis - FTA-ABS-IgG, pesquisa</t>
  </si>
  <si>
    <t xml:space="preserve">Schistosomose - IgM, dosagem </t>
  </si>
  <si>
    <t>Schistosomose - IgG, dosagem</t>
  </si>
  <si>
    <t xml:space="preserve">Rubéola - IgM, dosagem </t>
  </si>
  <si>
    <t>Rubéola - IgG, dosagem</t>
  </si>
  <si>
    <t>Reação sorológica para coxsackie, neutralização IgG</t>
  </si>
  <si>
    <t xml:space="preserve">Proteína eosinofílica catiônica (ECP), pesquisa e/ou dosagem </t>
  </si>
  <si>
    <t>Proteína C, teste imunológico</t>
  </si>
  <si>
    <t xml:space="preserve">PPD (tuberculina), IDeR </t>
  </si>
  <si>
    <t xml:space="preserve">Peptídio intestinal vasoativo, dosagem </t>
  </si>
  <si>
    <t xml:space="preserve">Parvovírus - IgG, IgM (cada), pesquisa </t>
  </si>
  <si>
    <t>Outros testes bioquímicos para determinação do risco fetal (cada)</t>
  </si>
  <si>
    <t xml:space="preserve">Montenegro, IDeR </t>
  </si>
  <si>
    <t xml:space="preserve">Mononucleose, anti-VCA (EBV) IgM, pesquisa e/ou dosagem </t>
  </si>
  <si>
    <t>Mononucleose, anti-VCA (EBV) IgG, pesquisa e/ou dosagem</t>
  </si>
  <si>
    <t xml:space="preserve">Mononucleose - Epstein BARR - IgG, pesquisa e/ou dosagem </t>
  </si>
  <si>
    <t xml:space="preserve">Micoplasma pneumoniae - IgM, pesquisa </t>
  </si>
  <si>
    <t xml:space="preserve">Micoplasma pneumoniae - IgG, pesquisa </t>
  </si>
  <si>
    <t>MCA (antígeno cárcino-mamário), pesquisa e/ou dosagem</t>
  </si>
  <si>
    <t>Mantoux, IDeR</t>
  </si>
  <si>
    <t>Malária - IgM, pesquisa e/ou dosagem</t>
  </si>
  <si>
    <t>Malária - IgG, pesquisa e/ou dosagem</t>
  </si>
  <si>
    <t>Lyme - IgM, pesquisa e/ou dosagem</t>
  </si>
  <si>
    <t>Lyme - IgG, pesquisa e/ou dosagem</t>
  </si>
  <si>
    <t xml:space="preserve">Listeriose, reação sorológica </t>
  </si>
  <si>
    <t>Linfócitos T supressores contagem de (IF com OKT-8) (D-8) citometria de fluxo</t>
  </si>
  <si>
    <t>Linfócitos T "helper" contagem de (IF com OKT-4) (CD-4+) citometria de fluxo</t>
  </si>
  <si>
    <t xml:space="preserve">Leptospirose, aglutinação, pesquisa </t>
  </si>
  <si>
    <t>Leptospirose - IgM, pesquisa</t>
  </si>
  <si>
    <t>Leptospirose - IgG, pesquisa</t>
  </si>
  <si>
    <t xml:space="preserve">Leishmaniose - IgG e IgM (cada), pesquisa </t>
  </si>
  <si>
    <t>Legionella - IgG e IgM (cada), pesquisa</t>
  </si>
  <si>
    <t>Kveim (sarcoidose), IDeR</t>
  </si>
  <si>
    <t>Ito (cancro mole), IDeR</t>
  </si>
  <si>
    <t>Isospora, pesquisa de antígeno</t>
  </si>
  <si>
    <t xml:space="preserve">Inibidor de C1 esterase, pesquisa e/ou dosagem </t>
  </si>
  <si>
    <t>Imunoeletroforese (estudo da gamopatia), pesquisa e/ou dosagem</t>
  </si>
  <si>
    <t xml:space="preserve">Imunocomplexos circulantes, com células Raji, pesquisa e/ou dosagem </t>
  </si>
  <si>
    <t xml:space="preserve">Imunocomplexos circulantes, pesquisa e/ou dosagem </t>
  </si>
  <si>
    <t xml:space="preserve">IgM, dosagem </t>
  </si>
  <si>
    <t xml:space="preserve">IgG, subclasses 1,2,3,4 (cada), dosagem </t>
  </si>
  <si>
    <t xml:space="preserve">IgG, dosagem </t>
  </si>
  <si>
    <t>IgE, total, dosagem</t>
  </si>
  <si>
    <t xml:space="preserve">IgE, por alérgeno (cada), dosagem </t>
  </si>
  <si>
    <t xml:space="preserve">IgE, grupo específico, cada, dosagem </t>
  </si>
  <si>
    <t xml:space="preserve">IgD, dosagem </t>
  </si>
  <si>
    <t>IgA na saliva, dosagem</t>
  </si>
  <si>
    <t>IgA, dosagem</t>
  </si>
  <si>
    <t>HTLV1 ou HTLV2 pesquisa de anticorpo (cada)</t>
  </si>
  <si>
    <t xml:space="preserve">HLA-DR+DQ, pesquisa </t>
  </si>
  <si>
    <t xml:space="preserve">HLA-DR, pesquisa </t>
  </si>
  <si>
    <t>HIV1+ HIV2, (determinação conjunta), pesquisa de anticorpos</t>
  </si>
  <si>
    <t>HIV1 ou HIV2, pesquisa de anticorpos</t>
  </si>
  <si>
    <t xml:space="preserve">HIV - antígeno P24, dosagem </t>
  </si>
  <si>
    <t>Histoplasmose, reação sorológica</t>
  </si>
  <si>
    <t>Histona, dosagem</t>
  </si>
  <si>
    <t xml:space="preserve">Histamina, dosagem </t>
  </si>
  <si>
    <t xml:space="preserve">Hipersensibilidade retardada (intradermo reação IDeR ) candidina, caxumba, estreptoquinase-dornase, PPD, tricofitina, vírus vacinal, outro(s), cada </t>
  </si>
  <si>
    <t xml:space="preserve">Herpes zoster - IgM, pesquisa e/ou dosagem </t>
  </si>
  <si>
    <t xml:space="preserve">Herpes zoster - IgG, pesquisa e/ou dosagem </t>
  </si>
  <si>
    <t xml:space="preserve">Herpes simples - IgM, dosagem </t>
  </si>
  <si>
    <t xml:space="preserve">Herpes simples - IgG, dosagem </t>
  </si>
  <si>
    <t xml:space="preserve">Hepatite delta, antígeno, pesquisa e/ou dosagem </t>
  </si>
  <si>
    <t>Hepatite delta, anticorpo IgM, pesquisa e/ou dosagem</t>
  </si>
  <si>
    <t>Hepatite delta, anticorpo IgG, pesquisa e/ou dosagem</t>
  </si>
  <si>
    <t>Hepatite C - imunoblot, pesquisa e/ou dosagem</t>
  </si>
  <si>
    <t>Hepatite C - anti-HCV - IgM, pesquisa e/ou dosagem</t>
  </si>
  <si>
    <t xml:space="preserve">Hepatite C - anti-HCV, pesquisa e/ou dosagem </t>
  </si>
  <si>
    <t>Hepatite B - HBsAG (AU, antígeno austrália), pesquisa e/ou dosagem</t>
  </si>
  <si>
    <t xml:space="preserve">Hepatite B - HBsAC (anti-antígeno de superfície), pesquisa e/ou dosagem </t>
  </si>
  <si>
    <t xml:space="preserve">Hepatite B - HBeAG (antígeno "E"), pesquisa e/ou dosagem </t>
  </si>
  <si>
    <t xml:space="preserve">Hepatite B - HBeAC (anti HBE), pesquisa e/ou dosagem </t>
  </si>
  <si>
    <t xml:space="preserve">Hepatite B - HBCAC - IgM (anti-core IgM ou Acorem), pesquisa  e/ou dosagem </t>
  </si>
  <si>
    <t xml:space="preserve">Hepatite B - HBCAC - IgG (anti-core IgG ou Acoreg), pesquisa e/ou dosagem </t>
  </si>
  <si>
    <t>Hepatite A - HAV - IgM, pesquisa e/ou dosagem</t>
  </si>
  <si>
    <t>Hepatite A - HAV - IgG, pesquisa e/ou dosagem</t>
  </si>
  <si>
    <t>Helicobacter pylori - IgM, pesquisa e/ou dosagem</t>
  </si>
  <si>
    <t xml:space="preserve">Helicobacter pylori - IgG, pesquisa e/ou dosagem </t>
  </si>
  <si>
    <t xml:space="preserve">Helicobacter pylori - IgA, pesquisa e/ou dosagem </t>
  </si>
  <si>
    <t>Giardia, reação sorológica</t>
  </si>
  <si>
    <t>Genotipagem do sistema HLA</t>
  </si>
  <si>
    <t xml:space="preserve">Filaria sorologia, pesquisa e/ou dosagem </t>
  </si>
  <si>
    <t xml:space="preserve">Fator reumatóide, quantitativo, dosagem (turbidimetria, nefelometria) </t>
  </si>
  <si>
    <t xml:space="preserve">Fator antinúcleo, (FAN), pesquisa </t>
  </si>
  <si>
    <t xml:space="preserve">Esporotriquina, IDR </t>
  </si>
  <si>
    <t xml:space="preserve">Esporotricose, reação sorológica </t>
  </si>
  <si>
    <t xml:space="preserve">Equinococose, IDR </t>
  </si>
  <si>
    <t xml:space="preserve">Equinococose (Hidatidose), reação sorológica </t>
  </si>
  <si>
    <t xml:space="preserve">Echovírus (painel) sorologia para </t>
  </si>
  <si>
    <t xml:space="preserve">Dengue - IgG e IgM (cada), dosagem </t>
  </si>
  <si>
    <t xml:space="preserve">Cultura ou estimulação dos linfócitos "in vitro" por concanavalina, PHA ou pokweed </t>
  </si>
  <si>
    <t>Cross match (prova cruzada de histocompatibilidade paratransplante renal)</t>
  </si>
  <si>
    <t xml:space="preserve">Crio-aglutinina, globulina, pesquisa, cada </t>
  </si>
  <si>
    <t>Crio-aglutinina, globulina, dosagem, cada</t>
  </si>
  <si>
    <t>Complemento CH-50, pesquisa e/ou dosagem</t>
  </si>
  <si>
    <t>Complemento CH-100, pesquisa e/ou dosagem</t>
  </si>
  <si>
    <t xml:space="preserve">Complemento C5, dosagem </t>
  </si>
  <si>
    <t xml:space="preserve">Complemento C4, dosagem </t>
  </si>
  <si>
    <t xml:space="preserve">Complemento C3, dosagem </t>
  </si>
  <si>
    <t xml:space="preserve">Complemento C2, dosagem </t>
  </si>
  <si>
    <t>Clostridium difficile, toxina A, pesquisa e/ou dosagem</t>
  </si>
  <si>
    <t xml:space="preserve">Citomegalovírus IgM, dosagem </t>
  </si>
  <si>
    <t xml:space="preserve">Citomegalovírus IgG, dosagem </t>
  </si>
  <si>
    <t xml:space="preserve">Cisticercose, AC, pesquisa e/ou dosagem </t>
  </si>
  <si>
    <t>Chlamydia - IgM, dosagem</t>
  </si>
  <si>
    <t xml:space="preserve">Chlamydia - IgG, dosagem </t>
  </si>
  <si>
    <t>Chagas IgM, dosagem</t>
  </si>
  <si>
    <t>Chagas IgG, dosagem</t>
  </si>
  <si>
    <t>Caxumba, IgM, dosagem</t>
  </si>
  <si>
    <t>Caxumba, IgG, dosagem</t>
  </si>
  <si>
    <t>CA-27-29, dosagem</t>
  </si>
  <si>
    <t>CA-242, dosagem</t>
  </si>
  <si>
    <t xml:space="preserve">CA 50, dosagem </t>
  </si>
  <si>
    <t xml:space="preserve">C3A (fator B), dosagem </t>
  </si>
  <si>
    <t>C3 proativador, dosagem</t>
  </si>
  <si>
    <t xml:space="preserve">C1q, dosagem </t>
  </si>
  <si>
    <t>Brucela, prova rápida</t>
  </si>
  <si>
    <t>Brucela - IgM, dosagem</t>
  </si>
  <si>
    <t>Brucela - IgG, dosagem</t>
  </si>
  <si>
    <t xml:space="preserve">Blastomicose, reação sorológica </t>
  </si>
  <si>
    <t>Biotinidase atividade da, qualitativo, dosagem</t>
  </si>
  <si>
    <t xml:space="preserve">Beta-2-microglobulina, dosagem </t>
  </si>
  <si>
    <t xml:space="preserve">Avidez de IgG para toxoplasmose, citomegalia, rubéloa, EB e outros, cada, dosagem </t>
  </si>
  <si>
    <t>Aspergilus, reação sorológica</t>
  </si>
  <si>
    <t xml:space="preserve">Aslo, pesquisa (látex) </t>
  </si>
  <si>
    <t>Antiperoxidase tireoideana, pesquisa</t>
  </si>
  <si>
    <t xml:space="preserve">Antiparietal, pesquisa </t>
  </si>
  <si>
    <t xml:space="preserve">Antineutrófilos (anca) P, pesquisa </t>
  </si>
  <si>
    <t>Antineutrófilos (anca) C, pesquisa</t>
  </si>
  <si>
    <t xml:space="preserve">Antimúsculo liso, pesquisa </t>
  </si>
  <si>
    <t xml:space="preserve">Antimúsculo estriado, pesquisa </t>
  </si>
  <si>
    <t xml:space="preserve">Antimúsculo cardíaco, pesquisa </t>
  </si>
  <si>
    <t>Antimitocondria, M2, pesquisa</t>
  </si>
  <si>
    <t>Antimitocondria, pesquisa</t>
  </si>
  <si>
    <t xml:space="preserve">Antimicrossomal, pesquisa </t>
  </si>
  <si>
    <t xml:space="preserve">Antimembrana basal, pesquisa </t>
  </si>
  <si>
    <t xml:space="preserve">Antigliadina (glúten) - IgM, dosagem </t>
  </si>
  <si>
    <t xml:space="preserve">Antigliadina (glúten) - IgG, dosagem </t>
  </si>
  <si>
    <t>Antigliadina (glúten) - IgA, dosagem</t>
  </si>
  <si>
    <t xml:space="preserve">Antiescleroderma (SCL 70), pesquisa </t>
  </si>
  <si>
    <t xml:space="preserve">Anticortex supra-renal, pesquisa e/ou dosagem </t>
  </si>
  <si>
    <t xml:space="preserve">Anticorpos naturais - isoaglutininas, titulagem </t>
  </si>
  <si>
    <t>Anticorpos naturais - isoaglutininas, pesquisas</t>
  </si>
  <si>
    <t xml:space="preserve">Anticorpos antiendomisio - IgG, IgM, IgA (cada), dosagem </t>
  </si>
  <si>
    <t xml:space="preserve">Anticorpos anti-influenza B, IgM, dosagem </t>
  </si>
  <si>
    <t xml:space="preserve">Anticorpos anti-influenza B, IgG, dosagem </t>
  </si>
  <si>
    <t xml:space="preserve">Anticorpos anti-influenza A, IgM, pesquisa e/ou dosagem </t>
  </si>
  <si>
    <t xml:space="preserve">Anticorpos anti-influenza A, IgG, pesquisa e/ou dosagem </t>
  </si>
  <si>
    <t>Anticorpos anti-ilhota de langherans, dosagem</t>
  </si>
  <si>
    <t xml:space="preserve">Anticorpo antivírus da hepatite E (total), pesquisa </t>
  </si>
  <si>
    <t xml:space="preserve">Anticorpo anti-hormônio do crescimento, dosagem </t>
  </si>
  <si>
    <t>Anticorpo anti-DNAse B, pesquisa e/ou dosagem</t>
  </si>
  <si>
    <t xml:space="preserve">Anticentrômero, pesquisa </t>
  </si>
  <si>
    <t xml:space="preserve">Anticardiolipina - IgM, dosagem </t>
  </si>
  <si>
    <t>Anticardiolipina - IgG, dosagem</t>
  </si>
  <si>
    <t xml:space="preserve">Anticardiolipina - IgA, dosagem </t>
  </si>
  <si>
    <t>Anti-Sm, pesquisa</t>
  </si>
  <si>
    <t xml:space="preserve">Anti-Ro/SSA, pesquisa </t>
  </si>
  <si>
    <t>Anti-RNP, pesquisa</t>
  </si>
  <si>
    <t xml:space="preserve">Anti-LKM-1, pesquisa </t>
  </si>
  <si>
    <t xml:space="preserve">Anti-LA/SSB, pesquisa </t>
  </si>
  <si>
    <t xml:space="preserve">Anti-JO1, pesquisa </t>
  </si>
  <si>
    <t>Anti-DNA, pesquisa e/ou dosagem</t>
  </si>
  <si>
    <t xml:space="preserve">Anti-actina, dosagem </t>
  </si>
  <si>
    <t xml:space="preserve">Anticandida - IgG e IgM (cada), dosagem </t>
  </si>
  <si>
    <t>Adenovírus, IgM - dosagem</t>
  </si>
  <si>
    <t xml:space="preserve">Adenovírus, IgG, dosagem </t>
  </si>
  <si>
    <t>17-hidroxicorticosteróides (17-OHS), dosagem</t>
  </si>
  <si>
    <t xml:space="preserve">Macroprolactina, dosagem </t>
  </si>
  <si>
    <t>Hormônio gonodotrofico corionico quantitativo (HCG-Beta-HCG), dosagem</t>
  </si>
  <si>
    <t xml:space="preserve">Hormônio gonodotrofico corionico qualitativo (HCG-Beta-HCG), pesquisa </t>
  </si>
  <si>
    <t xml:space="preserve">11-desoxicorticosterona, dosagem </t>
  </si>
  <si>
    <t xml:space="preserve">Somatotrófico coriônico (HCS ou PHL), dosagem </t>
  </si>
  <si>
    <t>Provas de função tireoideana (T3, T4, índices e TSH)</t>
  </si>
  <si>
    <t xml:space="preserve">Lactogênico placentário hormônio, dosagem </t>
  </si>
  <si>
    <t xml:space="preserve">Iodo protéico (PBI), dosagem </t>
  </si>
  <si>
    <t>Estrogênios totais (fenolesteróides), dosagem</t>
  </si>
  <si>
    <t>Prova para diabete insípido (restrição hídrica NaCL 3% vasopressina)</t>
  </si>
  <si>
    <t xml:space="preserve">Prova do TRH-TSH, dosagem do TSH sem fornecimento do material (cada) </t>
  </si>
  <si>
    <t>Prova do TRH-HPR, dosagem do HPR sem fornecimento domaterial (cada)</t>
  </si>
  <si>
    <t xml:space="preserve">Prova do LH-Rh, dosagem do LH sem fornecimento de medicamento (cada) </t>
  </si>
  <si>
    <t xml:space="preserve">Prova do LH-Rh, dosagem do FSH sem fornecimento de medicamento (cada) </t>
  </si>
  <si>
    <t>Pregnantriol, dosagem</t>
  </si>
  <si>
    <t>Pregnandiol, dosagem</t>
  </si>
  <si>
    <t xml:space="preserve">Piridinolina, dosagem </t>
  </si>
  <si>
    <t>Paratormônio - PTH ou fração (cada), dosagem</t>
  </si>
  <si>
    <t xml:space="preserve">N-telopeptídeo, pesquisa e/ou dosagem </t>
  </si>
  <si>
    <t xml:space="preserve">Leptina, dosagem </t>
  </si>
  <si>
    <t xml:space="preserve">IGF BP3 (proteína ligadora dos fatores de crescimento "insulin-like"), dosagem </t>
  </si>
  <si>
    <t xml:space="preserve">Hormônio antidiurético (vasopressina), dosagem </t>
  </si>
  <si>
    <t>Glucagon, dosagem</t>
  </si>
  <si>
    <t xml:space="preserve">Gad-Ab-antidescarboxilase do ácido, dosagem </t>
  </si>
  <si>
    <t>Eritropoietina, dosagem</t>
  </si>
  <si>
    <t xml:space="preserve">Enzima conversora da angiotensina (ECA), dosagem </t>
  </si>
  <si>
    <t xml:space="preserve">Dosagem de receptor de progesterona ou de estrogênio </t>
  </si>
  <si>
    <t xml:space="preserve">Curva insulínica (6 dosagens), dosagem </t>
  </si>
  <si>
    <t xml:space="preserve">Curva glicêmica (6 dosagens), dosagem </t>
  </si>
  <si>
    <t xml:space="preserve">Cortisol livre, dosagem </t>
  </si>
  <si>
    <t xml:space="preserve">AMP cíclico, dosagem </t>
  </si>
  <si>
    <t>Ácido homo vanílico, dosagem</t>
  </si>
  <si>
    <t xml:space="preserve">Ácido 5 hidróxi indol acético, dosagem na urina </t>
  </si>
  <si>
    <t xml:space="preserve">17-hidroxipregnenolona, dosagem </t>
  </si>
  <si>
    <t xml:space="preserve">17-cetosteróides totais (17-CTS), dosagem </t>
  </si>
  <si>
    <t>17-cetosteróides relação alfa/beta</t>
  </si>
  <si>
    <t xml:space="preserve">17-cetosteróides (17-CTS) - cromatografia </t>
  </si>
  <si>
    <t xml:space="preserve">17-cetogênicos cromatografia </t>
  </si>
  <si>
    <t xml:space="preserve">17-cetogênicos (17-CGS), dosagem </t>
  </si>
  <si>
    <t xml:space="preserve">1,25-dihidroxi vitamina D, dosagem </t>
  </si>
  <si>
    <t>Linfonodo, exame de esfregaço de aspirado</t>
  </si>
  <si>
    <t xml:space="preserve">Baço, exame de esfregaço de aspirado </t>
  </si>
  <si>
    <t xml:space="preserve">Coagulograma (TS, TC, prova do laço, retração do coágulo, contagem de plaquetas, tempo de protrombina, tempo de tromboplastina, parcial ativado) </t>
  </si>
  <si>
    <t xml:space="preserve">Tempo de sangramento (Duke), determinação </t>
  </si>
  <si>
    <t>Dímero D, dosagem</t>
  </si>
  <si>
    <t xml:space="preserve">Mielograma </t>
  </si>
  <si>
    <t>Coombs indireto</t>
  </si>
  <si>
    <t xml:space="preserve">Sulfo-hemoglobina, determinação da </t>
  </si>
  <si>
    <t xml:space="preserve">Estreptozima, dosagem </t>
  </si>
  <si>
    <t>Hemoglobinopatia - triagem (El.HB., hemoglob. fetal reticulócitos, corpos de H, T. falcização hemácias, resist. osmótica, termo estabilidade)</t>
  </si>
  <si>
    <t>Hemoglobina, solubilidade (HbS e HbD), pesquisa</t>
  </si>
  <si>
    <t xml:space="preserve">Hemoglobina instabilidade a 37 graus C </t>
  </si>
  <si>
    <t xml:space="preserve">Esplenograma (citologia) </t>
  </si>
  <si>
    <t xml:space="preserve">Enzimas eritrocitárias, rastreio para deficiência </t>
  </si>
  <si>
    <t xml:space="preserve">Consumo de protrombina </t>
  </si>
  <si>
    <t>Células LE, dosagem</t>
  </si>
  <si>
    <t xml:space="preserve">Proteína S livre, dosagem </t>
  </si>
  <si>
    <t xml:space="preserve">Produtos de degradação da fibrina, quantitativo </t>
  </si>
  <si>
    <t>Inibidor dos fatores da hemostasia, triagem</t>
  </si>
  <si>
    <t>Fator IX, dosagem do inibidor</t>
  </si>
  <si>
    <t xml:space="preserve">Imunofenotipagem para perfil imune (*) </t>
  </si>
  <si>
    <t xml:space="preserve">Imunofenotipagem para linfoma não Hodgkin / síndrome linfoproliferativa crônica (*) </t>
  </si>
  <si>
    <t>Imunofenotipagem para leucemias agudas ou síndrome mielodisplásica (*)</t>
  </si>
  <si>
    <t xml:space="preserve">Imunofenotipagem para hemoglobinúria paroxistica noturna (*) </t>
  </si>
  <si>
    <t>Imunofenotipagem para doença residual mínima (*)</t>
  </si>
  <si>
    <t xml:space="preserve">Fator XIII, dosagem, teste funcional </t>
  </si>
  <si>
    <t xml:space="preserve">Fator VII, dosagem </t>
  </si>
  <si>
    <t>Anticorpo antimieloperoxidase, MPO, dosagem</t>
  </si>
  <si>
    <t>Alfa-2-antiplasmina, teste funcional</t>
  </si>
  <si>
    <t>Tromboelastograma, pesquisa e/ou dosagem</t>
  </si>
  <si>
    <t>Tripanossoma, pesquisa</t>
  </si>
  <si>
    <t xml:space="preserve">Tempo de tromboplastina parcial ativada, determinação </t>
  </si>
  <si>
    <t xml:space="preserve">Tempo de trombina, determinação </t>
  </si>
  <si>
    <t>Tempo de sangramento de IVY, determinação</t>
  </si>
  <si>
    <t>Tempo de reptilase, determinação</t>
  </si>
  <si>
    <t xml:space="preserve">Tempo de protrombina, determinação </t>
  </si>
  <si>
    <t>Tempo de coagulação, determinação</t>
  </si>
  <si>
    <t xml:space="preserve">Ristocetina, co-fator, teste funcional, dosagem </t>
  </si>
  <si>
    <t>Retração do coágulo</t>
  </si>
  <si>
    <t>Reticulócitos, contagem</t>
  </si>
  <si>
    <t>Resistência globular, curva de</t>
  </si>
  <si>
    <t>Prova do laço</t>
  </si>
  <si>
    <t xml:space="preserve">Protoporfirina eritrocitária livre - zinco, dosagem </t>
  </si>
  <si>
    <t>Proteína S, teste funcional</t>
  </si>
  <si>
    <t>Proteína C, dosagem</t>
  </si>
  <si>
    <t xml:space="preserve">Produtos de degradação da fibrina, qualitativo </t>
  </si>
  <si>
    <t>Medula óssea, aspiração para mielograma ou microbiológico</t>
  </si>
  <si>
    <t>Plasmódio, pesquisa</t>
  </si>
  <si>
    <t xml:space="preserve">Plasminogênio, dosagem </t>
  </si>
  <si>
    <t xml:space="preserve">Plaquetas, teste de agregação (por agente agregante), cada </t>
  </si>
  <si>
    <t xml:space="preserve">Meta-hemoglobina, determinação da </t>
  </si>
  <si>
    <t>Leucócitos, contagem</t>
  </si>
  <si>
    <t xml:space="preserve">Inibidor do TPA (PAI), pesquisa e/ou dosagem </t>
  </si>
  <si>
    <t xml:space="preserve">Heparina, dosagem </t>
  </si>
  <si>
    <t xml:space="preserve">Hemossiderina (siderócitos), sangue ou urina, pesquisa </t>
  </si>
  <si>
    <t xml:space="preserve">Hemossedimentação, (VHS), velocidade </t>
  </si>
  <si>
    <t xml:space="preserve">Hemograma com contagem de plaquetas ou frações (eritrograma, leucograma, plaquetas) </t>
  </si>
  <si>
    <t>Hemoglobina (eletroforese ou HPLC)</t>
  </si>
  <si>
    <t>Hemoglobina, dosagem</t>
  </si>
  <si>
    <t>Hematócrito, determinação do</t>
  </si>
  <si>
    <t>Hemácias fetais, pesquisa</t>
  </si>
  <si>
    <t xml:space="preserve">Heinz, corpúsculos, pesquisa </t>
  </si>
  <si>
    <t xml:space="preserve">Ham, teste de (hemólise ácida) </t>
  </si>
  <si>
    <t>Grupo sanguíneo ABO, e fator Rho (inclui Du), determinação</t>
  </si>
  <si>
    <t xml:space="preserve">Grupo ABO, classificação reversa, determinação </t>
  </si>
  <si>
    <t>Filária, pesquisa</t>
  </si>
  <si>
    <t xml:space="preserve">Fibrinogênio, dosagem </t>
  </si>
  <si>
    <t xml:space="preserve">Fenotipagem do sistema Rh-Hr (anti Rho(D) + anti Rh(C) + anti Rh(E) </t>
  </si>
  <si>
    <t>Fator XIII, pesquisa</t>
  </si>
  <si>
    <t xml:space="preserve">Fator XII, dosagem </t>
  </si>
  <si>
    <t xml:space="preserve">Fator XI, dosagem </t>
  </si>
  <si>
    <t xml:space="preserve">Fator X, dosagem </t>
  </si>
  <si>
    <t>Fator VIII, dosagem do inibidor</t>
  </si>
  <si>
    <t>Fator VIII, dosagem do antígeno (Von Willebrand)</t>
  </si>
  <si>
    <t xml:space="preserve">Fator VIII, dosagem </t>
  </si>
  <si>
    <t xml:space="preserve">Fator V, dosagem </t>
  </si>
  <si>
    <t xml:space="preserve">Fator IX, dosagem </t>
  </si>
  <si>
    <t>Fator II, dosagem</t>
  </si>
  <si>
    <t xml:space="preserve">Fator 4 plaquetário, dosagens </t>
  </si>
  <si>
    <t>Falcização, teste de</t>
  </si>
  <si>
    <t>Enzimas eritrocitárias, (adenilatoquinase, desidrogenase láctica, fosfofructoquinase, fosfoglicerato quinase, gliceraldeído, 3 - fosfato desidrogenase, glicose fosfato isomerase, glicose 6 - fosfato desidrogenase,glutation peroxidase, glutation), pesquisa e/ou dosagem</t>
  </si>
  <si>
    <t xml:space="preserve">Coombs direto </t>
  </si>
  <si>
    <t>Citoquímica para classificar leucemia: esterase, fosfatase leucocitária, PAS, peroxidase ou SB, etc - cada</t>
  </si>
  <si>
    <t xml:space="preserve">CD (antígeno de dif. Celular, cada determinação), pesquisa e/ou dosagem </t>
  </si>
  <si>
    <t xml:space="preserve">Ativador tissular de plasminogênio (TPA), dosagem </t>
  </si>
  <si>
    <t>Antitrombina III, dosagem</t>
  </si>
  <si>
    <t xml:space="preserve">Anticorpos irregulares, pesquisa (meio salino a temperatura ambiente e 37º e teste indireto de coombs) </t>
  </si>
  <si>
    <t>Anticorpos irregulares, pesquisa e/ou dosagem</t>
  </si>
  <si>
    <t xml:space="preserve">Anticorpos antiplaquetários, citometria de fluxo </t>
  </si>
  <si>
    <t xml:space="preserve">Anticorpo anti A e B, pesquisa e/ou dosagem </t>
  </si>
  <si>
    <t xml:space="preserve">Anticoagulante lúpico, pesquisa </t>
  </si>
  <si>
    <t xml:space="preserve">Estercobilinogênio fecal, dosagem </t>
  </si>
  <si>
    <t>Esteatócrito, triagem para gordura fecal</t>
  </si>
  <si>
    <t>Tripsina, prova de (digestão da gelatina)</t>
  </si>
  <si>
    <t xml:space="preserve">Substâncias redutoras nas fezes, pesquisa </t>
  </si>
  <si>
    <t xml:space="preserve">Shistossoma, pesquisa ovos em fragmentos mucosa após biópsia retal </t>
  </si>
  <si>
    <t xml:space="preserve">Sangue oculto, pesquisa nas fezes </t>
  </si>
  <si>
    <t>Parasitológico, colheita múltipla com fornecimento do líquido conservante nas fezes</t>
  </si>
  <si>
    <t>Parasitológico nas fezes</t>
  </si>
  <si>
    <t xml:space="preserve">Leveduras, pesquisa nas fezes </t>
  </si>
  <si>
    <t xml:space="preserve">Leucócitos e hemácias, pesquisa nas fezes </t>
  </si>
  <si>
    <t>Larvas (fezes), pesquisa</t>
  </si>
  <si>
    <t xml:space="preserve">Identificação de helmintos, exame de fragmentos nas fezes </t>
  </si>
  <si>
    <t xml:space="preserve">Hematoxilina férrica, pesquisa de protozoários nas fezes </t>
  </si>
  <si>
    <t xml:space="preserve">Gordura fecal, dosagem </t>
  </si>
  <si>
    <t>Eosinófilos, pesquisa nas fezes</t>
  </si>
  <si>
    <t xml:space="preserve">Coprológico funcional (caracteres, pH, digestibilidade, amônia, ácidos orgânicos e interpretação) </t>
  </si>
  <si>
    <t>Anal Swab, pesquisa de oxiúrus</t>
  </si>
  <si>
    <t>Alfa-1-antitripsina, (fezes), pesquisa e/ou dosagem</t>
  </si>
  <si>
    <t>Vitamina K, dosagem</t>
  </si>
  <si>
    <t xml:space="preserve">Vitamina "D" 25 HIDROXI (Vitamina D3), dosagem </t>
  </si>
  <si>
    <t xml:space="preserve">Vitamina D2, dosagem </t>
  </si>
  <si>
    <t>Vitamina B6, dosagem</t>
  </si>
  <si>
    <t>Vitamina B3, dosagem</t>
  </si>
  <si>
    <t>Vitamina B2, dosagem</t>
  </si>
  <si>
    <t>Vitamina B1, dosagem</t>
  </si>
  <si>
    <t>Peptídeo natriurético BNP/PROBNP, dosagem</t>
  </si>
  <si>
    <t>PAPP-A, dosagem e/ou pesquisa</t>
  </si>
  <si>
    <t xml:space="preserve">Perfil lipídico / lipidograma (lípidios totais, colesterol, triglicerídios e eletroforese lipoproteínas), dosagem </t>
  </si>
  <si>
    <t>Lamotrigina, pesquisa e/ou dosagem</t>
  </si>
  <si>
    <t>Hemoglobina glicada (Fração A1c), dosagem</t>
  </si>
  <si>
    <t xml:space="preserve">Imunofixação - cada fração </t>
  </si>
  <si>
    <t xml:space="preserve">Eletroforese de proteínas de alta resolução </t>
  </si>
  <si>
    <t>Teste oral de tolerância à glicose - 2 dosagens</t>
  </si>
  <si>
    <t xml:space="preserve">Colesterol (VLDL), dosagem </t>
  </si>
  <si>
    <t xml:space="preserve">Procalcitonina, dosagem </t>
  </si>
  <si>
    <t xml:space="preserve">Ocitocinase, dosagem </t>
  </si>
  <si>
    <t xml:space="preserve">Mucopolissacaridose, dosagem </t>
  </si>
  <si>
    <t>Maltose, teste de tolerância</t>
  </si>
  <si>
    <t xml:space="preserve">Lipídios totais, dosagem </t>
  </si>
  <si>
    <t xml:space="preserve">Xilose, teste de absorção à </t>
  </si>
  <si>
    <t>Vitamina E, dosagem</t>
  </si>
  <si>
    <t>Vitamina A, dosagem</t>
  </si>
  <si>
    <t xml:space="preserve">Urobilinogênio, dosagem </t>
  </si>
  <si>
    <t xml:space="preserve">Uréia, dosagem </t>
  </si>
  <si>
    <t>Troponina, dosagem</t>
  </si>
  <si>
    <t xml:space="preserve">Tripsina imuno reativa (IRT), pesquisa e/ou dosagem </t>
  </si>
  <si>
    <t xml:space="preserve">Trimipramina, dosagem </t>
  </si>
  <si>
    <t>Triglicerídeos, dosagem</t>
  </si>
  <si>
    <t xml:space="preserve">Triazolam, dosagem </t>
  </si>
  <si>
    <t>Transferrina, dosagem</t>
  </si>
  <si>
    <t xml:space="preserve">Transaminase pirúvica (amino transferase de alanina), dosagem </t>
  </si>
  <si>
    <t xml:space="preserve">Transaminase oxalacética (amino transferase aspartato), dosagem </t>
  </si>
  <si>
    <t xml:space="preserve">Tirosina, dosagem </t>
  </si>
  <si>
    <t>Teste de tolerância a insulina ou hipoglicemiantes orais (até 6 dosagens)</t>
  </si>
  <si>
    <t>Teofilina, dosagem</t>
  </si>
  <si>
    <t xml:space="preserve">Tálio, dosagem </t>
  </si>
  <si>
    <t>Tacrolimus, dosagem</t>
  </si>
  <si>
    <t xml:space="preserve">Sulfonamidas livre e acetilada (% de acetilação), dosagem </t>
  </si>
  <si>
    <t>Succinil acetona, dosagem</t>
  </si>
  <si>
    <t>Sódio, dosagem</t>
  </si>
  <si>
    <t xml:space="preserve">Sacarose, teste de tolerância </t>
  </si>
  <si>
    <t xml:space="preserve">Reserva alcalina (bicarbonato), dosagem </t>
  </si>
  <si>
    <t>Quinidina, dosagem</t>
  </si>
  <si>
    <t xml:space="preserve">Proteínas totais albumina e globulina, dosagem </t>
  </si>
  <si>
    <t>Proteínas totais</t>
  </si>
  <si>
    <t>Proteína ligadora do retinol, dosagem</t>
  </si>
  <si>
    <t>Propanolol, dosagem</t>
  </si>
  <si>
    <t xml:space="preserve">Procainamida, dosagem </t>
  </si>
  <si>
    <t>Primidona, dosagem</t>
  </si>
  <si>
    <t>Pré-albumina, dosagem</t>
  </si>
  <si>
    <t xml:space="preserve">Potássio, dosagem </t>
  </si>
  <si>
    <t xml:space="preserve">Porfirinas quantitativas (cada), dosagem </t>
  </si>
  <si>
    <t xml:space="preserve">Piruvato quinase, dosagem </t>
  </si>
  <si>
    <t>Oxcarbazepina, dosagem</t>
  </si>
  <si>
    <t xml:space="preserve">Osmolalidade, dosagem </t>
  </si>
  <si>
    <t>Nitrogênio total, dosagem</t>
  </si>
  <si>
    <t xml:space="preserve">Nitrogênio amoniacal, dosagem </t>
  </si>
  <si>
    <t>Mioglobina, dosagem</t>
  </si>
  <si>
    <t xml:space="preserve">Magnésio, dosagem </t>
  </si>
  <si>
    <t xml:space="preserve">Lítio, dosagem </t>
  </si>
  <si>
    <t xml:space="preserve">Lipoproteína (a) - Lp (a), dosagem </t>
  </si>
  <si>
    <t xml:space="preserve">Lipase lipoprotéica, dosagem </t>
  </si>
  <si>
    <t xml:space="preserve">Lipase, dosagem </t>
  </si>
  <si>
    <t>Lidocaina, dosagem</t>
  </si>
  <si>
    <t xml:space="preserve">Leucino aminopeptidase, dosagem </t>
  </si>
  <si>
    <t>Lactose, teste de tolerância</t>
  </si>
  <si>
    <t>Isoniazida, dosagem</t>
  </si>
  <si>
    <t>Isomerase fosfohexose, dosagem</t>
  </si>
  <si>
    <t>Amilase ou alfa-amilase, isoenzimas, dosagem</t>
  </si>
  <si>
    <t xml:space="preserve">Imipramina - desipramina, dosagem </t>
  </si>
  <si>
    <t xml:space="preserve">Homocisteína, dosagem </t>
  </si>
  <si>
    <t xml:space="preserve">Hidroxiprolina, dosagem </t>
  </si>
  <si>
    <t xml:space="preserve">Hexosaminidase A, dosagem </t>
  </si>
  <si>
    <t xml:space="preserve">Hemoglobina plasmática livre, dosagem </t>
  </si>
  <si>
    <t>Hemoglobina glicada (A1 total), dosagem</t>
  </si>
  <si>
    <t>Haptoglobina, dosagem</t>
  </si>
  <si>
    <t xml:space="preserve">Glicose-6-fosfato deidrogenase (G6FD), dosagem </t>
  </si>
  <si>
    <t>Glicose, glicose</t>
  </si>
  <si>
    <t>Glicemia após sobrecarga com dextrosol ou glicose, dosagem</t>
  </si>
  <si>
    <t>Gasometria + Hb + Ht + Na + K + Cl + Ca + glicose + lactato (quando efetuado no gasômetro), dosagem</t>
  </si>
  <si>
    <t xml:space="preserve">Gasometria (pH, pCO2, SA, O2, excesso base), dosagem </t>
  </si>
  <si>
    <t>Gama-glutamil transferase, dosagem</t>
  </si>
  <si>
    <t xml:space="preserve">Galactose 1-fosfatouridil transferase, dosagem </t>
  </si>
  <si>
    <t>Galactose, dosagem</t>
  </si>
  <si>
    <t>Frutose, dosagem</t>
  </si>
  <si>
    <t xml:space="preserve">Frutosaminas (proteínas glicosiladas), dosagem </t>
  </si>
  <si>
    <t xml:space="preserve">Fósforo, prova de reabsorção tubular, dosagem </t>
  </si>
  <si>
    <t>Fósforo, dosagem</t>
  </si>
  <si>
    <t>Fosfolipídios, dosagem</t>
  </si>
  <si>
    <t xml:space="preserve">Fosfatase alcalina termo-estável, dosagem </t>
  </si>
  <si>
    <t xml:space="preserve">Fosfatase alcalina fração óssea - Elisa, pesquisa e/ou dosagem </t>
  </si>
  <si>
    <t xml:space="preserve">Fosfatase alcalina com fracionamento de isoenzimas, dosagem </t>
  </si>
  <si>
    <t xml:space="preserve">Fosfatase alcalina, dosagem </t>
  </si>
  <si>
    <t>Fosfatase ácida total, dosagem</t>
  </si>
  <si>
    <t>Fosfatase ácida, dosagem</t>
  </si>
  <si>
    <t>Formaldeído, dosagem</t>
  </si>
  <si>
    <t>Ferro sérico, dosagem</t>
  </si>
  <si>
    <t xml:space="preserve">Fenobarbital, dosagem </t>
  </si>
  <si>
    <t xml:space="preserve">Fenitoína, dosagem </t>
  </si>
  <si>
    <t xml:space="preserve">Fenilalanina, pesquisa e/ou dosagem </t>
  </si>
  <si>
    <t>Etossuximida, dosagem</t>
  </si>
  <si>
    <t xml:space="preserve">Enolase, dosagem </t>
  </si>
  <si>
    <t>Eletroforese de lipoproteínas</t>
  </si>
  <si>
    <t xml:space="preserve">Eletroforese de glicoproteínas </t>
  </si>
  <si>
    <t xml:space="preserve">Eletroferese de proteínas </t>
  </si>
  <si>
    <t>Digitoxina ou digoxina, dosagem</t>
  </si>
  <si>
    <t xml:space="preserve">Benzodiazepínicos e similares (cada), dosagem </t>
  </si>
  <si>
    <t>Desidrogenase láctica - isoenzimas fracionadas, dosagem</t>
  </si>
  <si>
    <t>Desidrogenase láctica, dosagem</t>
  </si>
  <si>
    <t>Desidrogenase isocítrica, dosagem</t>
  </si>
  <si>
    <t xml:space="preserve">Desidrogenase glutâmica, dosagem </t>
  </si>
  <si>
    <t xml:space="preserve">Desidrogenase alfa-hidroxibutírica, dosagem </t>
  </si>
  <si>
    <t xml:space="preserve">Curva glicêmica (4 dosagens) via oral ou endovenosa </t>
  </si>
  <si>
    <t>Cromatografia de aminoácidos (perfil qualitatitivo), dosagem</t>
  </si>
  <si>
    <t>Creatino fosfoquinase - fração MB - atividade, dosagem</t>
  </si>
  <si>
    <t>Creatino fosfoquinase - fração MB - massa, dosagem</t>
  </si>
  <si>
    <t>Creatino fosfoquinase total (CK), dosagem</t>
  </si>
  <si>
    <t>Creatinina, dosagem</t>
  </si>
  <si>
    <t xml:space="preserve">Creatina, dosagem </t>
  </si>
  <si>
    <t>Cotinina, dosagem</t>
  </si>
  <si>
    <t xml:space="preserve">Colesterol total, dosagem </t>
  </si>
  <si>
    <t>Colesterol (LDL), dosagem</t>
  </si>
  <si>
    <t xml:space="preserve">Colesterol (HDL), dosagem </t>
  </si>
  <si>
    <t>Cocaína, dosagem</t>
  </si>
  <si>
    <t xml:space="preserve">Cobre, dosagem </t>
  </si>
  <si>
    <t xml:space="preserve">Cloro, dosagem </t>
  </si>
  <si>
    <t>Clomipramina, dosagem</t>
  </si>
  <si>
    <t>Clearance osmolar</t>
  </si>
  <si>
    <t xml:space="preserve">Clearance de uréia </t>
  </si>
  <si>
    <t>Clearance de fosfato</t>
  </si>
  <si>
    <t>Clearance de creatinina</t>
  </si>
  <si>
    <t xml:space="preserve">Clearance de ácido úrico </t>
  </si>
  <si>
    <t xml:space="preserve">Ciclosporina, methotrexate - cada, dosagem </t>
  </si>
  <si>
    <t xml:space="preserve">Ceruloplasmina, dosagem </t>
  </si>
  <si>
    <t xml:space="preserve">Caroteno, dosagem </t>
  </si>
  <si>
    <t xml:space="preserve">Carnitina total e frações, dosagem </t>
  </si>
  <si>
    <t xml:space="preserve">Carnitina livre, dosagem </t>
  </si>
  <si>
    <t>Carbamazepina, dosagem</t>
  </si>
  <si>
    <t xml:space="preserve">Capacidade de fixação de ferro, dosagem </t>
  </si>
  <si>
    <t>Cálcio iônico, dosagem</t>
  </si>
  <si>
    <t>Cálcio, dosagem</t>
  </si>
  <si>
    <t xml:space="preserve">Bilirrubinas (direta, indireta e total), dosagem </t>
  </si>
  <si>
    <t xml:space="preserve">Beta-glicuronidase, dosagem </t>
  </si>
  <si>
    <t xml:space="preserve">Barbitúricos, antidepressivos tricíclicos (cada), dosagem </t>
  </si>
  <si>
    <t xml:space="preserve">Apolipoproteína B (Apo B), dosagem </t>
  </si>
  <si>
    <t>Apolipoproteína A (Apo A), dosagem</t>
  </si>
  <si>
    <t>Antibióticos, dosagem no soro, cada</t>
  </si>
  <si>
    <t xml:space="preserve">Anfetaminas, dosagem </t>
  </si>
  <si>
    <t>Amônia, dosagem</t>
  </si>
  <si>
    <t>Amitriptilina, nortriptilina (cada), dosagem</t>
  </si>
  <si>
    <t>Amiodarona, dosagem</t>
  </si>
  <si>
    <t xml:space="preserve">Aminoácidos, fracionamento e quantificação </t>
  </si>
  <si>
    <t xml:space="preserve">Amilase, dosagem </t>
  </si>
  <si>
    <t xml:space="preserve">Alumínio, dosagem no soro </t>
  </si>
  <si>
    <t xml:space="preserve">Alfa-2-macroglobulina, dosagem </t>
  </si>
  <si>
    <t xml:space="preserve">Alfa-1-glicoproteína ácida, dosagem </t>
  </si>
  <si>
    <t xml:space="preserve">Alfa-1-antitripsina, dosagem no soro </t>
  </si>
  <si>
    <t xml:space="preserve">Aldolase, dosagem </t>
  </si>
  <si>
    <t xml:space="preserve">Albumina, dosagem </t>
  </si>
  <si>
    <t xml:space="preserve">Acilcarnitinas (perfil quantitativo) </t>
  </si>
  <si>
    <t xml:space="preserve">Acilcarnitinas (perfil qualitativo) </t>
  </si>
  <si>
    <t>Ácidos orgânicos (perfil quantitativo)</t>
  </si>
  <si>
    <t xml:space="preserve">Ácidos graxos livres, dosagem </t>
  </si>
  <si>
    <t>Ácidos biliares, dosagem</t>
  </si>
  <si>
    <t>Ácido valpróico, dosagem</t>
  </si>
  <si>
    <t xml:space="preserve">Ácido úrico, dosagem </t>
  </si>
  <si>
    <t xml:space="preserve">Ácido siálico, dosagem </t>
  </si>
  <si>
    <t>Ácido pirúvico, dosagem</t>
  </si>
  <si>
    <t>Ácido oxálico, dosagem</t>
  </si>
  <si>
    <t xml:space="preserve">Ácido orótico, dosagem </t>
  </si>
  <si>
    <t>Ácido láctico (lactato), dosagem</t>
  </si>
  <si>
    <t>Ácido glioxílico, pesquisa e/ou dosagem</t>
  </si>
  <si>
    <t xml:space="preserve">Ácido fólico, dosagem nos eritrócitos </t>
  </si>
  <si>
    <t>Ácido beta hidroxi butírico, dosagem</t>
  </si>
  <si>
    <t xml:space="preserve">Ácido ascórbico (vitamina C), dosagem </t>
  </si>
  <si>
    <t>Acetona, dosagem no soro</t>
  </si>
  <si>
    <t xml:space="preserve">Acetilcolinesterase, em eritrócitos, dosagem </t>
  </si>
  <si>
    <t xml:space="preserve">Acetaminofen, dosagem </t>
  </si>
  <si>
    <t>5-nucleotidase, dosagem</t>
  </si>
  <si>
    <t xml:space="preserve">3-metil histidina, dosagem no soro </t>
  </si>
  <si>
    <t xml:space="preserve">Laringoscopia/traqueoscopia com laser para exérese de papiloma/tumor </t>
  </si>
  <si>
    <t xml:space="preserve">Colonoscopia com tratamento de fístula </t>
  </si>
  <si>
    <t xml:space="preserve">Endoscopia digestiva alta com cromoscopia e biópsia e/ou citologia </t>
  </si>
  <si>
    <t>Retossigmoidoscopia rígida com polipectomia</t>
  </si>
  <si>
    <t xml:space="preserve">Retossigmoidoscopia rígida com biópsia e/ou citologia </t>
  </si>
  <si>
    <t xml:space="preserve">Colonoscopia com mucosectomia </t>
  </si>
  <si>
    <t>Colonoscopia com estenostomia</t>
  </si>
  <si>
    <t xml:space="preserve">Retossigmoidoscopia flexível com biópsia e/ou citologia </t>
  </si>
  <si>
    <t xml:space="preserve">Retossigmoidoscopia flexível com polipectomia </t>
  </si>
  <si>
    <t>Colonoscopia com dilatação segmentar</t>
  </si>
  <si>
    <t>Colonoscopia com biópsia e/ou citologia</t>
  </si>
  <si>
    <t>Uretrotomia endoscópica</t>
  </si>
  <si>
    <t>Tratamento endoscópico de hemoptise</t>
  </si>
  <si>
    <t>Traqueostomia por punção percutânea</t>
  </si>
  <si>
    <t xml:space="preserve">Endoscopia digestiva alta com biópsia e teste de urease (pesquisa Helicobacter pylori) </t>
  </si>
  <si>
    <t xml:space="preserve">Tamponamento de varizes do esôfago e estômago </t>
  </si>
  <si>
    <t>Retirada de tumor ou papiloma por broncoscopia</t>
  </si>
  <si>
    <t xml:space="preserve">Retirada de corpo estranho no brônquio ou brônquico </t>
  </si>
  <si>
    <t>Retirada de corpo estranho do esôfago, estômago ou duodeno</t>
  </si>
  <si>
    <t>Retirada de corpo estranho do cólon</t>
  </si>
  <si>
    <t xml:space="preserve">Polipectomia do esôfago, estômago ou duodeno (independente do número de pólipos) </t>
  </si>
  <si>
    <t>Polipectomia de cólon (independente do número de pólipos)</t>
  </si>
  <si>
    <t xml:space="preserve">Passagem de sonda naso-enteral </t>
  </si>
  <si>
    <t xml:space="preserve">Papilotomia, dilatação e colocação de prótese ou dreno biliar ou pancreático </t>
  </si>
  <si>
    <t>Papilotomia endoscópica (para retirada de cálculos coledocianos ou drenagem biliar)</t>
  </si>
  <si>
    <t xml:space="preserve">Papilotomia e dilatação biliar ou pancreática </t>
  </si>
  <si>
    <t xml:space="preserve">Papilotomia biópsia e/ou citologia biliar e pancreática </t>
  </si>
  <si>
    <t xml:space="preserve">Nasofibrolaringoscopia para dignóstico e/ou biópsia </t>
  </si>
  <si>
    <t>Mucosectomia</t>
  </si>
  <si>
    <t xml:space="preserve">Ligadura elástica do esôfago, estômago ou duodeno </t>
  </si>
  <si>
    <t xml:space="preserve">Laringoscopia/traqueoscopia para intubação oro ou nasotraqueal </t>
  </si>
  <si>
    <t>Laringoscopia/traqueoscopia para diagnóstico e biópsia com aparelho flexível</t>
  </si>
  <si>
    <t>Laringoscopia/traqueoscopia para diagnóstico e biópsia (tubo rígido)</t>
  </si>
  <si>
    <t>Laringoscopia/traqueoscopia com exérese de pólipo/nódulo/papiloma</t>
  </si>
  <si>
    <t xml:space="preserve">Laringoscopia com retirada de corpo estranho de laringe/faringe (tubo flexível) </t>
  </si>
  <si>
    <t>Laringoscopia com microscopia para exérese de pólipo/nódulo/papiloma</t>
  </si>
  <si>
    <t xml:space="preserve">Jejunostomia endoscópica </t>
  </si>
  <si>
    <t xml:space="preserve">Introdução de prótese no esôfago </t>
  </si>
  <si>
    <t xml:space="preserve">Injeção de substância medicamentosa por endoscopia </t>
  </si>
  <si>
    <t xml:space="preserve">Hemostasias de cólon </t>
  </si>
  <si>
    <t xml:space="preserve">Hemostasia térmica por endoscopia </t>
  </si>
  <si>
    <t>Hemostasia mecânica do esôfago, estômago ou duodeno</t>
  </si>
  <si>
    <t xml:space="preserve">Gastrostomia endoscópica </t>
  </si>
  <si>
    <t>Estenostomia endoscópica</t>
  </si>
  <si>
    <t xml:space="preserve">Esclerose de varizes de esôfago, estômago ou duodeno </t>
  </si>
  <si>
    <t>Ecoendoscopia com punção por agulha</t>
  </si>
  <si>
    <t>Ecoendoscopia com neurólise de plexo celíaco</t>
  </si>
  <si>
    <t xml:space="preserve">Ecoendoscopia com cistoenterostomia </t>
  </si>
  <si>
    <t xml:space="preserve">Drenagem cavitária por laparoscopia </t>
  </si>
  <si>
    <t xml:space="preserve">Diverticulotomia </t>
  </si>
  <si>
    <t xml:space="preserve">Dilatação instrumental e injeção de substância medicamentosa por endoscopia </t>
  </si>
  <si>
    <t>Dilatação instrumental do esôfago, estômago ou duodeno</t>
  </si>
  <si>
    <t xml:space="preserve">Dilatação de estenose laringo-traqueo-brônquica </t>
  </si>
  <si>
    <t xml:space="preserve">Desobstrução brônquica por broncoaspiração </t>
  </si>
  <si>
    <t xml:space="preserve">Desobstrução brônquica com laser ou eletrocautério </t>
  </si>
  <si>
    <t xml:space="preserve">Descompressão colônica por colonoscopia </t>
  </si>
  <si>
    <t xml:space="preserve">Colonoscopia com magnificação e tatuagem </t>
  </si>
  <si>
    <t xml:space="preserve">Colocação de prótese traqueal ou brônquica </t>
  </si>
  <si>
    <t>Colocação de prótese coledociana por via endoscópica</t>
  </si>
  <si>
    <t>Colocação de cateter para braquiterapia endobrônquica</t>
  </si>
  <si>
    <t xml:space="preserve">Colocação de cânula sob orientação endoscópica </t>
  </si>
  <si>
    <t>Colagem de fístula por via endoscópica</t>
  </si>
  <si>
    <t>Cistoenterostomia com colocação de prótese ou dreno</t>
  </si>
  <si>
    <t>Cecostomia</t>
  </si>
  <si>
    <t>Broncoscopia com biópsia transbrônquica com acompanhamento radioscópico</t>
  </si>
  <si>
    <t>Biópsias por laparoscopia</t>
  </si>
  <si>
    <t>Endoscopia digestiva alta com biópsia e/ou citologia</t>
  </si>
  <si>
    <t xml:space="preserve">Aritenoidectomia microcirúrgica endoscópica </t>
  </si>
  <si>
    <t xml:space="preserve">Enteroscopia do intestino delgado com cápsula endoscópica </t>
  </si>
  <si>
    <t>Endoscopia digestiva alta com cromoscopia</t>
  </si>
  <si>
    <t>Videoquimografia laríngea</t>
  </si>
  <si>
    <t>Medida de pressão de varizes de esôfago endoscópica</t>
  </si>
  <si>
    <t>Avaliação endoscópica da deglutição (FEES)</t>
  </si>
  <si>
    <t>Ureteroscopia rígida unilateral</t>
  </si>
  <si>
    <t>Ureteroscopia flexível unilateral</t>
  </si>
  <si>
    <t>Vídeo-faringo-laringoscopia com endoscópio rígido</t>
  </si>
  <si>
    <t xml:space="preserve">Vídeo-faringo-laringoscopia com endoscópio flexível </t>
  </si>
  <si>
    <t>Vídeo-laringo-estroboscopia com endoscópio rígido</t>
  </si>
  <si>
    <t xml:space="preserve">Vídeo-laringo-estroboscopia com endoscópio flexível </t>
  </si>
  <si>
    <t xml:space="preserve">Vídeo-endoscopia naso-sinusal com ótica rígida </t>
  </si>
  <si>
    <t xml:space="preserve">Vídeo-endoscopia naso-sinusal com ótica flexível </t>
  </si>
  <si>
    <t xml:space="preserve">Vídeo-endoscopia do esfíncter velo-palatino com ótica rígida </t>
  </si>
  <si>
    <t xml:space="preserve">Vídeo-endoscopia do esfíncter velo-palatino com ótica flexível </t>
  </si>
  <si>
    <t>Retossigmoidoscopia rígida</t>
  </si>
  <si>
    <t xml:space="preserve">Retossigmoidoscopia flexível </t>
  </si>
  <si>
    <t xml:space="preserve">Laparoscopia </t>
  </si>
  <si>
    <t>Histeroscopia diagnóstica com biópsia</t>
  </si>
  <si>
    <t>Enteroscopia</t>
  </si>
  <si>
    <t xml:space="preserve">Endoscopia digestiva alta com magnificação </t>
  </si>
  <si>
    <t xml:space="preserve">Endoscopia digestiva alta </t>
  </si>
  <si>
    <t>Ecoendoscopia baixa</t>
  </si>
  <si>
    <t xml:space="preserve">Ecoendoscopia alta </t>
  </si>
  <si>
    <t xml:space="preserve">Colonoscopia com magnificação </t>
  </si>
  <si>
    <t>Colonoscopia (inclui a retossigmoidoscopia)</t>
  </si>
  <si>
    <t>Colangiopancreatografia retrógrada endoscópica</t>
  </si>
  <si>
    <t xml:space="preserve">Cistoscopia e/ou uretroscopia </t>
  </si>
  <si>
    <t>Broncoscopia com ou sem aspirado ou lavado brônquico bilateral</t>
  </si>
  <si>
    <t xml:space="preserve">Broncoscopia com biópsia transbrônquica </t>
  </si>
  <si>
    <t>Anuscopia (interna e externa)</t>
  </si>
  <si>
    <t xml:space="preserve">Amnioscopia </t>
  </si>
  <si>
    <t xml:space="preserve">Resistência das vias aéreas por pletismografia </t>
  </si>
  <si>
    <t>Resistência das vias aéreas por oscilometria</t>
  </si>
  <si>
    <t>Prova de função pulmonar completa (ou espirometria)</t>
  </si>
  <si>
    <t xml:space="preserve">Medida seriada por 3 semanas do pico de fluxo expiratório </t>
  </si>
  <si>
    <t xml:space="preserve">Medida de pico de fluxo expiratório </t>
  </si>
  <si>
    <t>Medida da difusão do monóxido de carbono</t>
  </si>
  <si>
    <t>Determinação dos volumes pulmonares por pletismografia</t>
  </si>
  <si>
    <t xml:space="preserve">Determinação dos volumes pulmonares por diluição de gases </t>
  </si>
  <si>
    <t>Determinação das pressões respiratórias máximas</t>
  </si>
  <si>
    <t>Sistema tridimensional de avaliação do movimento que inclui vídeo acoplado à plataforma da força e eletromiografia</t>
  </si>
  <si>
    <t xml:space="preserve">Ergotonometria músculo-esquelético (tetra, paraparesia e hemiparesia) </t>
  </si>
  <si>
    <t>Curva I/T - medida de latência de nervo periférico</t>
  </si>
  <si>
    <t xml:space="preserve">Cronaximetria </t>
  </si>
  <si>
    <t xml:space="preserve">Avaliação muscular por dinamometria computadorizada (isocinética) - por articulação </t>
  </si>
  <si>
    <t>Processamento auditivo central (acima de 07 anos)</t>
  </si>
  <si>
    <t xml:space="preserve">Processamento auditivo central infantil (03 a 07 anos) </t>
  </si>
  <si>
    <t xml:space="preserve">Videonistagmografia infravermelha </t>
  </si>
  <si>
    <t xml:space="preserve">Vídeo-eletrencefalografia contínua não invasiva - 12 horas (vídeo EEG/NT) </t>
  </si>
  <si>
    <t xml:space="preserve">Vectoeletronistagmografia - computadorizada </t>
  </si>
  <si>
    <t>Teste de latências múltiplas de sono (TLMS) diurno pós PSG</t>
  </si>
  <si>
    <t xml:space="preserve">Teste de fístula perilinfática com eletronistagmografia </t>
  </si>
  <si>
    <t xml:space="preserve">Teste de estimulação repetitiva (um ou mais músculos) </t>
  </si>
  <si>
    <t xml:space="preserve">Reflexo cutâneo-simpático </t>
  </si>
  <si>
    <t xml:space="preserve">Rinometria acústica </t>
  </si>
  <si>
    <t>Rinomanometria computadorizada</t>
  </si>
  <si>
    <t>Registro do nistagmo pendular</t>
  </si>
  <si>
    <t>Provas de função tubária</t>
  </si>
  <si>
    <t>Potencial evocado visual (PEV)</t>
  </si>
  <si>
    <t xml:space="preserve">Potencial evocado somato-sensitivo - membros superiores </t>
  </si>
  <si>
    <t xml:space="preserve">Potencial evocado somato-sensitivo - membros inferiores (PESS) </t>
  </si>
  <si>
    <t xml:space="preserve">Potencial evocado motor - PEM (bilateral) </t>
  </si>
  <si>
    <t xml:space="preserve">Potencial evocado gênito-cortical (PEGC) </t>
  </si>
  <si>
    <t>Potencial somato-sensitivo para localização funcional da áreacentral (monitorização por hora) até 3 horas</t>
  </si>
  <si>
    <t xml:space="preserve">Potencial evocado auditivo de média latência (PEA-ML) bilateral </t>
  </si>
  <si>
    <t>Potencial evocado - P300</t>
  </si>
  <si>
    <t xml:space="preserve">Posturografia </t>
  </si>
  <si>
    <t xml:space="preserve">Polissonograma com teste de CPAP nasal </t>
  </si>
  <si>
    <t xml:space="preserve">Polissonograma com EEG de noite inteira </t>
  </si>
  <si>
    <t>Polissonografia de noite inteira (PSG) (inclui polissonogramas)</t>
  </si>
  <si>
    <t xml:space="preserve">Poligrafia de recém-nascido (maior ou igual 2 horas) (PG/RN) </t>
  </si>
  <si>
    <t>Pesquisa do fenômeno de Tullio</t>
  </si>
  <si>
    <t xml:space="preserve">Potencial evocado auditivo de tronco cerebral (PEA-TC) </t>
  </si>
  <si>
    <t>Pesquisa de pares cranianos relacionados com o VIII PAR</t>
  </si>
  <si>
    <t>Otoemissões evocadas transientes</t>
  </si>
  <si>
    <t xml:space="preserve">Otoemissões acústicas produto de distorção </t>
  </si>
  <si>
    <t xml:space="preserve">Método de Proetz (por sessão) </t>
  </si>
  <si>
    <t xml:space="preserve">Impedanciometria </t>
  </si>
  <si>
    <t>Imitanciometria de alta frequência</t>
  </si>
  <si>
    <t xml:space="preserve">Gustometria </t>
  </si>
  <si>
    <t xml:space="preserve">Espectrografia vocal </t>
  </si>
  <si>
    <t xml:space="preserve">EMG quantitativa ou EMG de fibra única </t>
  </si>
  <si>
    <t xml:space="preserve">EMG para monitoração de quimodenervação (por sessão) </t>
  </si>
  <si>
    <t>EMG com registro de movimento involuntário (teste dinâmico de escrita; estudo funcional de tremores)</t>
  </si>
  <si>
    <t>Eletroneuromiografia genitoperineal</t>
  </si>
  <si>
    <t>Eletroneuromiografia de MMSS e MMII</t>
  </si>
  <si>
    <t>Eletroneuromiografia de MMSS</t>
  </si>
  <si>
    <t xml:space="preserve">Eletroneuromiografia de MMII </t>
  </si>
  <si>
    <t>Eletroneuromiografia (velocidade de condução) testes de estímulos para paralisia facial</t>
  </si>
  <si>
    <t>Eletroglotografia</t>
  </si>
  <si>
    <t xml:space="preserve">Eletrocorticografia intra-operatória (ECOG) - por hora de monitorização </t>
  </si>
  <si>
    <t>Eletrococleografia (Ecochg)</t>
  </si>
  <si>
    <t xml:space="preserve">Eletro-retinografia - monocular </t>
  </si>
  <si>
    <t>Eletro-oculografia - monocular</t>
  </si>
  <si>
    <t xml:space="preserve">Eletrencefalograma em vigília, e sono espontâneo ou induzido </t>
  </si>
  <si>
    <t>Eletrencefalograma especial: terapia intensiva, morte encefálica, EEG prolongado (até 2 horas)</t>
  </si>
  <si>
    <t xml:space="preserve">EEGQ quantitativo (mapeamento cerebral) </t>
  </si>
  <si>
    <t xml:space="preserve">EEG intra-operatório para monitorização cirúrgica (EEG/IO) - por hora de monitorização </t>
  </si>
  <si>
    <t xml:space="preserve">EEG de rotina </t>
  </si>
  <si>
    <t xml:space="preserve">Decay do reflexo estapédico </t>
  </si>
  <si>
    <t xml:space="preserve">Craniocorporografia </t>
  </si>
  <si>
    <t>Variação de contingente negativo (PE/Tardio)</t>
  </si>
  <si>
    <t xml:space="preserve">Campimetria computadorizada - monocular </t>
  </si>
  <si>
    <t xml:space="preserve">Avaliação neurofisiológica da função sexual (inclui eletroneuromiografia de MMII, RBC, NCDP, PEGC) </t>
  </si>
  <si>
    <t xml:space="preserve">Audiometria vocal com mensagem competitiva (SSI, SSW) </t>
  </si>
  <si>
    <t xml:space="preserve">Audiometria vocal - pesquisa de limiar de inteligibilidade </t>
  </si>
  <si>
    <t xml:space="preserve">Audiometria vocal - pesquisa de limiar de discriminação </t>
  </si>
  <si>
    <t>Audiometria tonal limiar infantil condicionada (qualquer técnica) - Peep-show</t>
  </si>
  <si>
    <t xml:space="preserve">Audiometria tonal limiar com testes de discriminação </t>
  </si>
  <si>
    <t xml:space="preserve">Audiometria de tronco cerebral (PEA) BERA </t>
  </si>
  <si>
    <t xml:space="preserve">Potencial evocado estacionário (Steady State) </t>
  </si>
  <si>
    <t xml:space="preserve">Audiometria (tipo Von Bekesy) </t>
  </si>
  <si>
    <t xml:space="preserve">Análise computadorizada do segmento anterior - monocular </t>
  </si>
  <si>
    <t xml:space="preserve">Análise computadorizada de papila e/ou fibras nervosas - monocular </t>
  </si>
  <si>
    <t xml:space="preserve">Análise computadorizada da voz </t>
  </si>
  <si>
    <t xml:space="preserve">pH-metria esofágica computadorizada com três canais </t>
  </si>
  <si>
    <t xml:space="preserve">pH-metria esofágica computadorizada com dois canais </t>
  </si>
  <si>
    <t xml:space="preserve">pH-metria esofágica computadorizada com um canal </t>
  </si>
  <si>
    <t>Manometria esofágica para localização dos esfíncteres pré-pH-metria</t>
  </si>
  <si>
    <t xml:space="preserve">Manometria esofágica computadorizada sem teste provocativo </t>
  </si>
  <si>
    <t xml:space="preserve">Manometria esofágica computadorizada com teste provocativo </t>
  </si>
  <si>
    <t>Manometria computadorizada anorretal para biofeedback - demais sessões</t>
  </si>
  <si>
    <t xml:space="preserve">Manometria computadorizada anorretal para biofeedback - 1ª sessão </t>
  </si>
  <si>
    <t xml:space="preserve">Manometria computadorizada anorretal </t>
  </si>
  <si>
    <t xml:space="preserve">Bilimetria gástrica ou esofágica de 24 horas </t>
  </si>
  <si>
    <t>Ergoespirometria ou teste cardiopulmonar de exercício completo (espirometria forçada, consumo de O2, produção de CO2 e derivados, ECG, oximetria)</t>
  </si>
  <si>
    <t>Teste ergométrico convencional - 3 ou mais derivações simultâneas (inclui ECG basal convencional)</t>
  </si>
  <si>
    <t>Teste ergométrico computadorizado (inclui ECG basal convencional)</t>
  </si>
  <si>
    <t xml:space="preserve">ECG de alta resolução </t>
  </si>
  <si>
    <t xml:space="preserve">ECG convencional de até 12 derivações </t>
  </si>
  <si>
    <t xml:space="preserve">Bloqueio anestésico de plexos nervosos (lombossacro, braquial, cervical) para tratamento de dor </t>
  </si>
  <si>
    <t xml:space="preserve">Anestesia para procedimentos de medicina nuclear </t>
  </si>
  <si>
    <t xml:space="preserve">Anestesia para procedimentos clínicos ambulatoriais e hospitalares </t>
  </si>
  <si>
    <t>Anestesia para exames específicos, teste para diagnóstico e outros procedimentos diagnósticos</t>
  </si>
  <si>
    <t>Anestesia para procedimentos de radioterapia</t>
  </si>
  <si>
    <t>Anestesia para exames de ressonância magnética</t>
  </si>
  <si>
    <t xml:space="preserve">Anestesia para exames de tomografia computadorizada </t>
  </si>
  <si>
    <t xml:space="preserve">Anestesia para exames de ultrassonografia </t>
  </si>
  <si>
    <t>Anestesia para exames radiológicos de angiorradiologia</t>
  </si>
  <si>
    <t>Anestesia para endoscopia intervencionista</t>
  </si>
  <si>
    <t>Anestesia para endoscopia diagnóstica</t>
  </si>
  <si>
    <t>Passagem de catéter peridural ou subaracnóideo com bloqueio de prova</t>
  </si>
  <si>
    <t xml:space="preserve">Laser - por sessão </t>
  </si>
  <si>
    <t>Instalação de bomba de infusão para analgesia em dor aguda ou crônica, por qualquer via</t>
  </si>
  <si>
    <t xml:space="preserve">Estimulação elétrica transcutânea </t>
  </si>
  <si>
    <t>Bloqueio simpático por via venosa</t>
  </si>
  <si>
    <t xml:space="preserve">Bloqueio peridural ou subaracnóideo com corticóide </t>
  </si>
  <si>
    <t xml:space="preserve">Bloqueio neurolítico peridural ou subaracnóideo </t>
  </si>
  <si>
    <t>Bloqueio neurolítico do plexo celíaco, simpático lombar ou torácico</t>
  </si>
  <si>
    <t xml:space="preserve">Bloqueio neurolítico de nervos cranianos ou cérvico-torácico </t>
  </si>
  <si>
    <t>Bloqueio facetário para-espinhoso</t>
  </si>
  <si>
    <t xml:space="preserve">Bloqueio de nervo periférico </t>
  </si>
  <si>
    <t xml:space="preserve">Bloqueio de gânglio estrelado com neurolítico </t>
  </si>
  <si>
    <t xml:space="preserve">Bloqueio de gânglio estrelado com anestésico local </t>
  </si>
  <si>
    <t>Bloqueio de articulação têmporo-mandibular</t>
  </si>
  <si>
    <t>Bloqueio anestésico simpático</t>
  </si>
  <si>
    <t>Bloqueio anestésico de simpático lombar</t>
  </si>
  <si>
    <t xml:space="preserve">Bloqueio anestésico de plexo celíaco </t>
  </si>
  <si>
    <t>Bloqueio anestésico de nervos cranianos</t>
  </si>
  <si>
    <t>Anestesia geral ou condutiva para realização de bloqueio neurolítico</t>
  </si>
  <si>
    <t>Analgesia por dia subsequente. Acompanhamento de analgesia por cateter peridural</t>
  </si>
  <si>
    <t xml:space="preserve">Analgesia controlada pelo paciente - por dia subsequente </t>
  </si>
  <si>
    <t>Transplante pancreático (doador)</t>
  </si>
  <si>
    <t>Transplante pancreático (receptor)</t>
  </si>
  <si>
    <t>12C</t>
  </si>
  <si>
    <t xml:space="preserve">Nefrectomia laparoscópica em doador vivo </t>
  </si>
  <si>
    <t xml:space="preserve">Nefrectomia em doador vivo </t>
  </si>
  <si>
    <t>Transplante renal (receptor)</t>
  </si>
  <si>
    <t xml:space="preserve">Transplante hepático (doador) </t>
  </si>
  <si>
    <t xml:space="preserve">Transplante hepático (receptor) </t>
  </si>
  <si>
    <t xml:space="preserve">Transplante pulmonar unilateral (receptor) </t>
  </si>
  <si>
    <t>Transplante pulmonar (doador)</t>
  </si>
  <si>
    <t xml:space="preserve">Transplante cardiopulmonar (receptor) </t>
  </si>
  <si>
    <t xml:space="preserve">Transplante cardiopulmonar (doador) </t>
  </si>
  <si>
    <t xml:space="preserve">Transplante cardíaco (receptor) </t>
  </si>
  <si>
    <t xml:space="preserve">Transplante cardíaco (doador) </t>
  </si>
  <si>
    <t>Retirada para transplante</t>
  </si>
  <si>
    <t xml:space="preserve">Transplante de córnea </t>
  </si>
  <si>
    <t xml:space="preserve">Tratamento da síndrome do desfiladeiro cérvico-torácico </t>
  </si>
  <si>
    <t xml:space="preserve">Lesão do sistema nervoso autônomo - qualquer método </t>
  </si>
  <si>
    <t xml:space="preserve">Bloqueio do sistema nervoso autônomo </t>
  </si>
  <si>
    <t xml:space="preserve">Tratamento da nevralgia do trigêmio por técnica cirúrgica percutânea - qualquer método (quando orientado por imagem, cobrar o código correspondente) </t>
  </si>
  <si>
    <t>Neurotomia seletiva do trigêmio</t>
  </si>
  <si>
    <t xml:space="preserve">Descompressão vascular de nervos cranianos </t>
  </si>
  <si>
    <t>Metanefrinas plasmáticas</t>
  </si>
  <si>
    <t xml:space="preserve">Simpatectomia por videotoracoscopia </t>
  </si>
  <si>
    <t xml:space="preserve">Tratamento microcirúrgico das neuropatias compressivas (tumoral, inflamatório, etc) </t>
  </si>
  <si>
    <t>Transposição de nervo</t>
  </si>
  <si>
    <t xml:space="preserve">Simpatectomia </t>
  </si>
  <si>
    <t xml:space="preserve">Rizotomia percutânea por segmento - qualquer método </t>
  </si>
  <si>
    <t xml:space="preserve">Revisão de sistema implantados para infusão de fármacos </t>
  </si>
  <si>
    <t xml:space="preserve">Ressecção de neuroma </t>
  </si>
  <si>
    <t>Reposição de fármaco(s) em bombas implantadas</t>
  </si>
  <si>
    <t>Neurotripsia (cada extremidade)</t>
  </si>
  <si>
    <t xml:space="preserve">Neurólise das síndromes compressivas </t>
  </si>
  <si>
    <t xml:space="preserve">Microneurorrafia única </t>
  </si>
  <si>
    <t>Microneurorrafia múltipla (plexo nervoso)</t>
  </si>
  <si>
    <t xml:space="preserve">Microneurorrafia de dedos da mão </t>
  </si>
  <si>
    <t xml:space="preserve">Microneurólise única </t>
  </si>
  <si>
    <t>Microneurólise múltiplas</t>
  </si>
  <si>
    <t xml:space="preserve">Microneurólise intraneural ou intrafascicular de dois ou mais nervos </t>
  </si>
  <si>
    <t>Microneurólise intraneural ou intrafascicular de um nervo</t>
  </si>
  <si>
    <t xml:space="preserve">Microcirurgia do plexo braquial com exploração e neurólise </t>
  </si>
  <si>
    <t>Microcirurgia do plexo braquial com a exploração, neurólise e enxertos interfasciculares para reparo das lesões</t>
  </si>
  <si>
    <t xml:space="preserve">Lesão estereotáxica de estruturas profundas para tratamento da dor ou movimento anormal </t>
  </si>
  <si>
    <t xml:space="preserve">Lesão de nervos associada à lesão óssea </t>
  </si>
  <si>
    <t xml:space="preserve">Implante de gerador para neuroestimulação </t>
  </si>
  <si>
    <t xml:space="preserve">Extirpação de neuroma </t>
  </si>
  <si>
    <t>Exploração cirúrgica de nervo (neurólise externa)</t>
  </si>
  <si>
    <t xml:space="preserve">Excisão de tumores dos nervos periféricos </t>
  </si>
  <si>
    <t xml:space="preserve">Excisão de tumores de nervos periféricos com enxerto interfascicular </t>
  </si>
  <si>
    <t>Enxerto para reparo de 2 ou mais nervos</t>
  </si>
  <si>
    <t>Enxerto interfascicular</t>
  </si>
  <si>
    <t>Enxerto interfascicular de nervo vascularizado</t>
  </si>
  <si>
    <t xml:space="preserve">Enxerto de nervo interfascicular, pediculado (2º estágio) </t>
  </si>
  <si>
    <t xml:space="preserve">Enxerto de nervo interfascicular, pediculado (1º estágio) </t>
  </si>
  <si>
    <t>Enxerto de nervo</t>
  </si>
  <si>
    <t>Denervação percutânea de faceta articular - por segmento .</t>
  </si>
  <si>
    <t xml:space="preserve">Biópsia de nervo </t>
  </si>
  <si>
    <t xml:space="preserve">Tampão sanguíneo peridural para tratamento de cefaléia após punção (não indicada na profilaxia da cefaléia) </t>
  </si>
  <si>
    <t xml:space="preserve">Lesão de substância gelatinosa medular (DREZ) por radiofrequência </t>
  </si>
  <si>
    <t xml:space="preserve">Cordotomia-mielotomias por radiofrequência </t>
  </si>
  <si>
    <t>Implantação de halo para radiocirurgia</t>
  </si>
  <si>
    <t xml:space="preserve">Acesso endoscópico ao tratamento cirúrgico dos tumores da região selar </t>
  </si>
  <si>
    <t>Tratamento pré-natal das hidrocefalias e cistos cerebrais</t>
  </si>
  <si>
    <t>11C</t>
  </si>
  <si>
    <t>Tratamento cirúrgico do hematoma intracraniano</t>
  </si>
  <si>
    <t xml:space="preserve">Tratamento cirúrgico do abscesso encefálico </t>
  </si>
  <si>
    <t>Tratamento cirúrgico de tumores cerebrais sem microscopia .</t>
  </si>
  <si>
    <t xml:space="preserve">Tratamento cirúrgico da meningoencefalocele </t>
  </si>
  <si>
    <t xml:space="preserve">Tratamento cirúrgico da fístula liquórica </t>
  </si>
  <si>
    <t xml:space="preserve">Tratamento cirúrgico da epilepsia </t>
  </si>
  <si>
    <t xml:space="preserve">Terceiro ventriculostomia </t>
  </si>
  <si>
    <t>Sistema de derivação ventricular interna com válvulas ou revisões</t>
  </si>
  <si>
    <t xml:space="preserve">Revisão de sistema de neuroestimulação </t>
  </si>
  <si>
    <t xml:space="preserve">Ressecção de mucocele frontal </t>
  </si>
  <si>
    <t>Punção subdural ou ventricular transfontanela</t>
  </si>
  <si>
    <t xml:space="preserve">Microcirurgia vascular intracraniana </t>
  </si>
  <si>
    <t xml:space="preserve">Microcirurgia por via transesfenoidal </t>
  </si>
  <si>
    <t>Microcirurgia para tumores intracranianos</t>
  </si>
  <si>
    <t xml:space="preserve">Localização estereotáxica de lesões intracranianas com remoção </t>
  </si>
  <si>
    <t xml:space="preserve">Localização estereotáxica de corpo estranho intracraniano com remoção </t>
  </si>
  <si>
    <t xml:space="preserve">Implante intratecal de bombas para infusão de fármacos </t>
  </si>
  <si>
    <t>Implante estereotáxico de cateter para braquiterapia</t>
  </si>
  <si>
    <t>Implante de eletrodos cerebral ou medular</t>
  </si>
  <si>
    <t xml:space="preserve">Implante de eletrodo cerebral profundo </t>
  </si>
  <si>
    <t>Implante de cateter intracraniano</t>
  </si>
  <si>
    <t xml:space="preserve">Hipofisectomia por qualquer método </t>
  </si>
  <si>
    <t xml:space="preserve">Drenagem estereotáxica - cistos, hematomas ou abscessos </t>
  </si>
  <si>
    <t xml:space="preserve">Derivação ventricular externa </t>
  </si>
  <si>
    <t>Craniotomia para remoção de corpo estranho</t>
  </si>
  <si>
    <t>Cirurgia intracraniana por via endoscópica</t>
  </si>
  <si>
    <t xml:space="preserve">Cingulotomia ou capsulotomia unilateral </t>
  </si>
  <si>
    <t xml:space="preserve">Biópsia estereotáxica de encéfalo </t>
  </si>
  <si>
    <t>Amniodrenagem ou amnioinfusão guiadas por ultrassonografia</t>
  </si>
  <si>
    <t>Cordocentese guiada por ultrassonografia</t>
  </si>
  <si>
    <t>Intervenção do obstetra na cirurgia fetal a céu aberto</t>
  </si>
  <si>
    <t>Cirurgia fetal endoscópica (guiada por ultrassonografia e fetoscópio)</t>
  </si>
  <si>
    <t>Cirurgia Fetal guiada por ultrassonografia</t>
  </si>
  <si>
    <t xml:space="preserve">Inversão uterina - tratamento cirúrgico laparoscópico </t>
  </si>
  <si>
    <t xml:space="preserve">Gravidez ectópica - cirurgia laparoscópica </t>
  </si>
  <si>
    <t>Versão cefálica externa</t>
  </si>
  <si>
    <t>Revisão obstétrica de parto ocorrido fora do hospital (inclui exame, dequitação e sutura de lacerações até de 2º grau)</t>
  </si>
  <si>
    <t>Punção escalpofetal para avaliação PH fetal</t>
  </si>
  <si>
    <t xml:space="preserve">Parto múltiplo (cada um subsequente ao inicial) </t>
  </si>
  <si>
    <t xml:space="preserve">Parto (via vaginal) </t>
  </si>
  <si>
    <t xml:space="preserve">Inversão uterina - tratamento cirúrgico </t>
  </si>
  <si>
    <t xml:space="preserve">Inversão uterina aguda - redução manual </t>
  </si>
  <si>
    <t xml:space="preserve">Maturação cervical para indução de abortamento ou de trabalho de parto </t>
  </si>
  <si>
    <t xml:space="preserve">Gravidez ectópica - cirurgia </t>
  </si>
  <si>
    <t>Derivações em cirurgia fetal</t>
  </si>
  <si>
    <t xml:space="preserve">Curetagem pós-abortamento </t>
  </si>
  <si>
    <t xml:space="preserve">Cesariana </t>
  </si>
  <si>
    <t>Cerclagem do colo uterino - qualquer técnica</t>
  </si>
  <si>
    <t>Assistência ao trabalho de parto, por hora (até o limite de 6 horas). Não será paga se o parto ocorrer na primeira hora após o início da assistência. Após a primeira hora, além da assistência, remunera-se o parto (via baixa ou cesariana)</t>
  </si>
  <si>
    <t>Aspiração manual intra-uterina (AMIU) pós-abortamento</t>
  </si>
  <si>
    <t xml:space="preserve">Amniorredução ou amnioinfusão </t>
  </si>
  <si>
    <t xml:space="preserve">Transferência de embrião para o útero </t>
  </si>
  <si>
    <t>Inseminação artificial</t>
  </si>
  <si>
    <t xml:space="preserve">GIFT (transferência de gametas para as trompas) </t>
  </si>
  <si>
    <t>Aspiração de folículos para fertilização</t>
  </si>
  <si>
    <t>Secção laparoscópica de ligamentos útero-sacros</t>
  </si>
  <si>
    <t xml:space="preserve">Ressecção ou ligadura laparoscópica de varizes pélvicas </t>
  </si>
  <si>
    <t xml:space="preserve">Ressecção laparoscópica de tumor de parede abdominal </t>
  </si>
  <si>
    <t>Omentectomia laparoscópica</t>
  </si>
  <si>
    <t xml:space="preserve">Neurectomia laparoscópica pré-sacral ou do nervo gênito-femoral </t>
  </si>
  <si>
    <t xml:space="preserve">Ligamentopexia pélvica laparoscópica </t>
  </si>
  <si>
    <t>Ligadura de veia ovariana laparoscópica</t>
  </si>
  <si>
    <t xml:space="preserve">Liberação laparoscópica de aderências pélvicas com ou sem ressecção de cistos peritoneais ou salpingólise </t>
  </si>
  <si>
    <t xml:space="preserve">Epiploplastia ou aplicação de membranas antiaderentes por via laparoscópica </t>
  </si>
  <si>
    <t xml:space="preserve">Endometriose peritoneal - tratamento cirúrgico via laparoscópica </t>
  </si>
  <si>
    <t>Culdoplastia laparoscópica (Mac Call, Moschowicz, etc)</t>
  </si>
  <si>
    <t>Cirurgia laparoscópica do prolapso de cúpula vaginal (fixação sacral ou no ligamento sacro-espinhoso)</t>
  </si>
  <si>
    <t xml:space="preserve">Câncer de ovário (Debulking) laparoscópica </t>
  </si>
  <si>
    <t>Secção de ligamentos útero-sacros</t>
  </si>
  <si>
    <t xml:space="preserve">Ressecção ou ligadura de varizes pélvicas </t>
  </si>
  <si>
    <t xml:space="preserve">Ressecção de tumor de parede abdominal pélvica </t>
  </si>
  <si>
    <t>Omentectomia</t>
  </si>
  <si>
    <t>Neurectomia pré-sacral ou do nervo gênito-femoral</t>
  </si>
  <si>
    <t>Ligamentopexia pélvica</t>
  </si>
  <si>
    <t>Ligadura de veia ovariana</t>
  </si>
  <si>
    <t>Liberação de aderências pélvicas com ou sem ressecção de cistos peritoneais ou salpingólise</t>
  </si>
  <si>
    <t xml:space="preserve">Laparoscopia ginecológica com ou sem biópsia (inclui a cromotubagem) </t>
  </si>
  <si>
    <t>Epiploplastia ou aplicação de membranas antiaderentes</t>
  </si>
  <si>
    <t xml:space="preserve">Endometriose peritoneal - tratamento cirúrgico </t>
  </si>
  <si>
    <t>Culdoplastia (Mac Call, Moschowicz, etc.)</t>
  </si>
  <si>
    <t>Cirurgia (via alta ou baixa) do prolapso de cúpula vaginal (fixação sacral ou no ligamento sacro-espinhoso) - qualquer técnica</t>
  </si>
  <si>
    <t>12A</t>
  </si>
  <si>
    <t xml:space="preserve">Câncer de ovário (Debulking) </t>
  </si>
  <si>
    <t xml:space="preserve">Retração cicatricial perineal </t>
  </si>
  <si>
    <t>Seio urogenital - plástica</t>
  </si>
  <si>
    <t>Ressecção de tumor do septo reto-vaginal</t>
  </si>
  <si>
    <t xml:space="preserve">Reconstrução perineal com retalhos miocutâneos </t>
  </si>
  <si>
    <t>Perineorrafia (não obstétrica) e/ou episiotomia e/ou episiorrafia</t>
  </si>
  <si>
    <t xml:space="preserve">Correção de rotura perineal de III grau (com lesão do esfíncter) e reconstituição por plástica - qualquer técnica </t>
  </si>
  <si>
    <t>Correção de enterocele</t>
  </si>
  <si>
    <t>Correção de defeito lateral</t>
  </si>
  <si>
    <t>Ooforectomia laparoscópica uni ou bilateral ou ooforoplastia uni ou bilateral</t>
  </si>
  <si>
    <t xml:space="preserve">Translocação de ovários </t>
  </si>
  <si>
    <t xml:space="preserve">Ooforectomia uni ou bilateral ou ooforoplastia uni ou bilateral </t>
  </si>
  <si>
    <t>Implante de dispositivo intratubário não hormonal</t>
  </si>
  <si>
    <t xml:space="preserve">Salpingectomia uni ou bilateral laparoscópica </t>
  </si>
  <si>
    <t xml:space="preserve">Recanalização tubária laparoscópica uni ou bilateral </t>
  </si>
  <si>
    <t xml:space="preserve">Neossalpingostomia distal laparoscópica </t>
  </si>
  <si>
    <t>Cirurgia esterilizadora feminina laparoscópica</t>
  </si>
  <si>
    <t xml:space="preserve">Salpingectomia uni ou bilateral </t>
  </si>
  <si>
    <t xml:space="preserve">Recanalização tubária - qualquer técnica, uni ou bilateral (com microscópio ou lupa) </t>
  </si>
  <si>
    <t xml:space="preserve">Neossalpingostomia distal </t>
  </si>
  <si>
    <t>Cirurgia esterilizadora feminina</t>
  </si>
  <si>
    <t xml:space="preserve">Histerectomia pós-parto </t>
  </si>
  <si>
    <t xml:space="preserve">Curetagem uterina pós-parto </t>
  </si>
  <si>
    <t>Implante de dispositivo intra-uterino (DIU) hormonal</t>
  </si>
  <si>
    <t>Implante de dispositivo intra-uterino (DIU) não hormonal</t>
  </si>
  <si>
    <t>Miomectomia uterina laparoscópica</t>
  </si>
  <si>
    <t xml:space="preserve">Metroplastia laparoscópica </t>
  </si>
  <si>
    <t>Histerectomia total laparoscópica com anexectomia uni ou bilateral</t>
  </si>
  <si>
    <t>Histerectomia total laparoscópica ampliada</t>
  </si>
  <si>
    <t xml:space="preserve">Histerectomia total laparoscópica </t>
  </si>
  <si>
    <t>Histerectomia subtotal laparoscópica com ou sem anexectomia, uni ou bilateral - via alta</t>
  </si>
  <si>
    <t xml:space="preserve">Cauterização química, ou eletrocauterização, ou criocauterização de lesões de colo uterino (por sessão) </t>
  </si>
  <si>
    <t>Histeroscopia com ressectoscópio para miomectomia, polipectomia, metroplastia, endometrectomia e ressecção de sinéquias</t>
  </si>
  <si>
    <t xml:space="preserve">Histeroscopia cirúrgica com biópsia e/ou curetagem uterina, lise de sinéquias, retirada de corpo estranho </t>
  </si>
  <si>
    <t xml:space="preserve">Traquelectomia radical (não inclui a linfadenectomia) </t>
  </si>
  <si>
    <t xml:space="preserve">Traquelectomia - amputação, conização (com ou sem cirurgia de alta frequência / CAF) </t>
  </si>
  <si>
    <t>Miomectomia uterina</t>
  </si>
  <si>
    <t xml:space="preserve">Metroplastia (Strassmann ou outra técnica) </t>
  </si>
  <si>
    <t>Histerectomia total com anexectomia uni ou bilateral - qualquer via</t>
  </si>
  <si>
    <t>Histerectomia total ampliada - qualquer via - (não inclui a linfadenectomia pélvica)</t>
  </si>
  <si>
    <t>Histerectomia total - qualquer via</t>
  </si>
  <si>
    <t>Histerectomia subtotal com ou sem anexectomia, uni ou bilateral - qualquer via</t>
  </si>
  <si>
    <t>Excisão de pólipo cervical</t>
  </si>
  <si>
    <t>Dilatação do colo uterino</t>
  </si>
  <si>
    <t xml:space="preserve">Curetagem ginecológica semiótica e/ou terapêutica com ou sem dilatação de colo uterino </t>
  </si>
  <si>
    <t xml:space="preserve">Biópsia do endométrio </t>
  </si>
  <si>
    <t>Biópsia do colo uterino</t>
  </si>
  <si>
    <t>Aspiração manual intra-uterina (AMIU)</t>
  </si>
  <si>
    <t>Cauterização química, ou eletrocauterização, ou criocauterização de lesões da vagina (por grupo de até 5 lesões)</t>
  </si>
  <si>
    <t xml:space="preserve">Neovagina (cólon, delgado, tubo de pele) </t>
  </si>
  <si>
    <t xml:space="preserve">Himenotomia </t>
  </si>
  <si>
    <t xml:space="preserve">Fístula ginecológica - tratamento cirúrgico </t>
  </si>
  <si>
    <t>Extração de corpo estranho com anestesia geral ou bloqueio</t>
  </si>
  <si>
    <t xml:space="preserve">Exérese de cisto vaginal </t>
  </si>
  <si>
    <t>Colpotomia ou culdocentese</t>
  </si>
  <si>
    <t>Colporrafia ou colpoperineoplastia incluindo ressecção de septo ou ressutura de parede vaginal</t>
  </si>
  <si>
    <t xml:space="preserve">Colpoplastia posterior com perineorrafia </t>
  </si>
  <si>
    <t xml:space="preserve">Colpoplastia anterior </t>
  </si>
  <si>
    <t xml:space="preserve">Colpocleise (Lefort) </t>
  </si>
  <si>
    <t xml:space="preserve">Colpectomia </t>
  </si>
  <si>
    <t>Biópsia de vagina</t>
  </si>
  <si>
    <t>Vulvectomia simples</t>
  </si>
  <si>
    <t xml:space="preserve">Vulvectomia ampliada (não inclui a linfadenectomia) </t>
  </si>
  <si>
    <t xml:space="preserve">Marsupialização da glândula de Bartholin </t>
  </si>
  <si>
    <t>Incisão e drenagem da glândula de Bartholin ou Skene</t>
  </si>
  <si>
    <t>Hipertrofia dos pequenos lábios - correção cirúrgica</t>
  </si>
  <si>
    <t>Exérese de lesão da vulva e/ou do períneo (por grupo de até 5 lesões)</t>
  </si>
  <si>
    <t xml:space="preserve">Exérese de glândula de Skene </t>
  </si>
  <si>
    <t>Excisão radical local da vulva (não inclui a linfadenectomia)</t>
  </si>
  <si>
    <t xml:space="preserve">Clitoroplastia </t>
  </si>
  <si>
    <t xml:space="preserve">Clitorectomia (parcial ou total) </t>
  </si>
  <si>
    <t>Cauterização química, ou eletrocauterização, ou criocauterização de lesões da vulva (por grupo de até 5 lesões)</t>
  </si>
  <si>
    <t xml:space="preserve">Biópsia de vulva </t>
  </si>
  <si>
    <t>Bartolinectomia unilateral</t>
  </si>
  <si>
    <t xml:space="preserve">Revascularização peniana </t>
  </si>
  <si>
    <t xml:space="preserve">Reimplante do pênis </t>
  </si>
  <si>
    <t xml:space="preserve">Reconstrução de pênis com enxerto - plástica total </t>
  </si>
  <si>
    <t xml:space="preserve">Priapismo - tratamento cirúrgico </t>
  </si>
  <si>
    <t xml:space="preserve">Postectomia </t>
  </si>
  <si>
    <t xml:space="preserve">Plástica do freio bálano-prepucial </t>
  </si>
  <si>
    <t xml:space="preserve">Plástica de corpo cavernoso </t>
  </si>
  <si>
    <t xml:space="preserve">Plástica - retalho cutâneo à distância </t>
  </si>
  <si>
    <t>Pênis curvo congênito</t>
  </si>
  <si>
    <t xml:space="preserve">Parafimose - redução manual ou cirúrgica </t>
  </si>
  <si>
    <t xml:space="preserve">Neofaloplastia com retalho inguinal pediculado com reconstrução uretral - por estágio </t>
  </si>
  <si>
    <t xml:space="preserve">Neofaloplastia - por estágio </t>
  </si>
  <si>
    <t xml:space="preserve">Implante de prótese semi-rígida (exclui próteses infláveis) </t>
  </si>
  <si>
    <t xml:space="preserve">Hipospadia proximal - tratamento em 1 tempo </t>
  </si>
  <si>
    <t xml:space="preserve">Hipospadia distal - tratamento em 1 tempo </t>
  </si>
  <si>
    <t xml:space="preserve">Hipospadia - por estágio </t>
  </si>
  <si>
    <t xml:space="preserve">Fratura de pênis - tratamento cirúrgico </t>
  </si>
  <si>
    <t>Epispadia com incontinência - tratamento cirúrgico</t>
  </si>
  <si>
    <t xml:space="preserve">Epispadia - reconstrução por etapa </t>
  </si>
  <si>
    <t>Emasculação</t>
  </si>
  <si>
    <t xml:space="preserve">Eletrocoagulação de lesões cutâneas </t>
  </si>
  <si>
    <t>Doença de Peyronie - tratamento cirúrgico</t>
  </si>
  <si>
    <t>Biópsia peniana</t>
  </si>
  <si>
    <t xml:space="preserve">Amputação total </t>
  </si>
  <si>
    <t xml:space="preserve">Amputação parcial </t>
  </si>
  <si>
    <t xml:space="preserve">Cirurgia esterilizadora masculina </t>
  </si>
  <si>
    <t xml:space="preserve">Vasectomia unilateral </t>
  </si>
  <si>
    <t xml:space="preserve">Recanalização dos ductos deferentes </t>
  </si>
  <si>
    <t>Exploração cirúrgica do deferente unilateral</t>
  </si>
  <si>
    <t xml:space="preserve">Espermatocelectomia unilateral </t>
  </si>
  <si>
    <t xml:space="preserve">Exérese de cisto unilateral </t>
  </si>
  <si>
    <t>Epididimovasoplastia unilateral microcirúrgica</t>
  </si>
  <si>
    <t>Epididimovasoplastia unilateral</t>
  </si>
  <si>
    <t xml:space="preserve">Epididimectomia unilateral </t>
  </si>
  <si>
    <t xml:space="preserve">Drenagem de abscesso </t>
  </si>
  <si>
    <t>Biópsia de epidídimo</t>
  </si>
  <si>
    <t xml:space="preserve">Correção laparoscópica de varicocele unilateral </t>
  </si>
  <si>
    <t xml:space="preserve">Orquiectomia intra-abdominal laparoscópica unilateral </t>
  </si>
  <si>
    <t xml:space="preserve">Orquidopexia laparoscópica unilateral </t>
  </si>
  <si>
    <t xml:space="preserve">Varicocele unilateral - correção cirúrgica </t>
  </si>
  <si>
    <t xml:space="preserve">Tumor de testículo - ressecção </t>
  </si>
  <si>
    <t xml:space="preserve">Torção de testículo - cura cirúrgica </t>
  </si>
  <si>
    <t>Reparação plástica (trauma)</t>
  </si>
  <si>
    <t>Punção da vaginal</t>
  </si>
  <si>
    <t xml:space="preserve">Orquiectomia unilateral </t>
  </si>
  <si>
    <t xml:space="preserve">Orquidopexia unilateral </t>
  </si>
  <si>
    <t xml:space="preserve">Implante de prótese testicular unilateral </t>
  </si>
  <si>
    <t>Hidrocele unilateral - correção cirúrgica</t>
  </si>
  <si>
    <t>Escroto agudo - exploração cirúrgica</t>
  </si>
  <si>
    <t xml:space="preserve">Biópsia unilateral de testículo </t>
  </si>
  <si>
    <t>Autotransplante de um testículo</t>
  </si>
  <si>
    <t>Ressecção parcial da bolsa escrotal</t>
  </si>
  <si>
    <t>Reconstrução da bolsa escrotal com retalho inguinal pediculado - por estágio</t>
  </si>
  <si>
    <t xml:space="preserve">Exérese de cisto escrotal </t>
  </si>
  <si>
    <t xml:space="preserve">Elefantíase peno-escrotal - tratamento cirúrgico </t>
  </si>
  <si>
    <t>Exérese laparoscópica de cisto de vesícula seminal unilateral</t>
  </si>
  <si>
    <t xml:space="preserve">Prostatavesiculectomia radical laparoscópica </t>
  </si>
  <si>
    <t xml:space="preserve">Ressecção endoscópica da próstata </t>
  </si>
  <si>
    <t xml:space="preserve">Prostatectomia a céu aberto </t>
  </si>
  <si>
    <t>Prostatavesiculectomia radical</t>
  </si>
  <si>
    <t xml:space="preserve">Hipertrofia prostática - tratamento por dilatação </t>
  </si>
  <si>
    <t xml:space="preserve">Hipertrofia prostática - implante de prótese </t>
  </si>
  <si>
    <t xml:space="preserve">Hemorragia da loja prostática - revisão endoscópica </t>
  </si>
  <si>
    <t>Hemorragia da loja prostática - evacuação e irrigação</t>
  </si>
  <si>
    <t xml:space="preserve">Eletrovaporização de próstata </t>
  </si>
  <si>
    <t xml:space="preserve">Biópsia prostática - mais de 8 fragmentos </t>
  </si>
  <si>
    <t>Biópsia prostática - até 8 fragmentos</t>
  </si>
  <si>
    <t xml:space="preserve">Abscesso de próstata - drenagem </t>
  </si>
  <si>
    <t>Ablação prostática a laser</t>
  </si>
  <si>
    <t>Incontinência urinária masculina - "sling" ou esfíncter artificial</t>
  </si>
  <si>
    <t>Uretrectomia total</t>
  </si>
  <si>
    <t xml:space="preserve">Uretrotomia interna com prótese endouretral </t>
  </si>
  <si>
    <t xml:space="preserve">Uretrotomia interna </t>
  </si>
  <si>
    <t>Uretrostomia</t>
  </si>
  <si>
    <t>Uretroplastia posterior</t>
  </si>
  <si>
    <t>Uretroplastia anterior</t>
  </si>
  <si>
    <t xml:space="preserve">Tumor uretral - excisão </t>
  </si>
  <si>
    <t xml:space="preserve">Ressecção de válvula uretral posterior </t>
  </si>
  <si>
    <t>Ressecção de carúncula</t>
  </si>
  <si>
    <t xml:space="preserve">Neouretra proximal (cistouretroplastia) </t>
  </si>
  <si>
    <t xml:space="preserve">Meatotomia uretral </t>
  </si>
  <si>
    <t>Meatoplastia (retalho cutâneo)</t>
  </si>
  <si>
    <t>Injeções periuretrais (incluindo uretrocistocopia) por tratamento</t>
  </si>
  <si>
    <t xml:space="preserve">Incontinência urinária masculina - tratamento cirúrgico (exclui implante de esfincter artificial) </t>
  </si>
  <si>
    <t>Fístula uretro-vaginal - correção cirúrgica</t>
  </si>
  <si>
    <t xml:space="preserve">Fístula uretro-retal - correção cirúrgica </t>
  </si>
  <si>
    <t xml:space="preserve">Fístula uretro-cutânea - correção cirúrgica </t>
  </si>
  <si>
    <t xml:space="preserve">Esfincterotomia </t>
  </si>
  <si>
    <t xml:space="preserve">Eletrocoagulação endoscópica </t>
  </si>
  <si>
    <t xml:space="preserve">Divertículo uretral - tratamento cirúrgico </t>
  </si>
  <si>
    <t xml:space="preserve">Corpo estranho ou cálculo - extração endoscópica </t>
  </si>
  <si>
    <t>Corpo estranho ou cálculo - extração cirúrgica</t>
  </si>
  <si>
    <t>Biópsia endoscópica de uretra</t>
  </si>
  <si>
    <t>Abscesso periuretral - tratamento cirúrgico</t>
  </si>
  <si>
    <t xml:space="preserve">Cistolitotripsia a laser </t>
  </si>
  <si>
    <t>Diverticulectomia vesical laparoscópica</t>
  </si>
  <si>
    <t>Neobexiga laparoscópica</t>
  </si>
  <si>
    <t>13B</t>
  </si>
  <si>
    <t>Cistectomia radical laparoscópica (inclui próstata ou útero)</t>
  </si>
  <si>
    <t>Cistectomia parcial laparoscópica</t>
  </si>
  <si>
    <t xml:space="preserve">Correção laparoscópica de incontinência urinária </t>
  </si>
  <si>
    <t xml:space="preserve">Neobexiga uretral continente </t>
  </si>
  <si>
    <t xml:space="preserve">Neobexiga retal continente </t>
  </si>
  <si>
    <t>Neobexiga cutânea continente</t>
  </si>
  <si>
    <t>Retirada endoscópica de duplo J</t>
  </si>
  <si>
    <t xml:space="preserve">Vesicostomia cutânea </t>
  </si>
  <si>
    <t xml:space="preserve">Tumor vesical - ressecção endoscópica </t>
  </si>
  <si>
    <t>Tumor vesical - fotocoagulação a laser</t>
  </si>
  <si>
    <t xml:space="preserve">Retenção por coágulo - aspiração vesical </t>
  </si>
  <si>
    <t xml:space="preserve">Reimplante uretero-vesical à Boari </t>
  </si>
  <si>
    <t xml:space="preserve">Punção e aspiração vesical </t>
  </si>
  <si>
    <t>Pólipos vesicais - ressecção endoscópica</t>
  </si>
  <si>
    <t xml:space="preserve">Pólipos vesicais - ressecção cirúrgica </t>
  </si>
  <si>
    <t>Incontinência urinária com colpoplastia anterior - tratamento cirúrgico (com ou sem uso de prótese)</t>
  </si>
  <si>
    <t>Incontinência urinária - tratamento endoscópico (injeção)</t>
  </si>
  <si>
    <t xml:space="preserve">Incontinência urinária - tratamento cirúrgico supra-púbico </t>
  </si>
  <si>
    <t>Incontinência urinária - suspensão endoscópica de colo</t>
  </si>
  <si>
    <t xml:space="preserve">Incontinência urinária - "sling" vaginal ou abdominal </t>
  </si>
  <si>
    <t>Fístula vésico-vaginal - tratamento cirúrgico</t>
  </si>
  <si>
    <t xml:space="preserve">Fístula vésico-uterina - tratamento cirúrgico </t>
  </si>
  <si>
    <t xml:space="preserve">Fístula vésico-retal - tratamento cirúrgico </t>
  </si>
  <si>
    <t xml:space="preserve">Fístula vésico-entérica - tratamento cirúrgico </t>
  </si>
  <si>
    <t xml:space="preserve">Fístula vésico-cutânea - tratamento cirúrgico </t>
  </si>
  <si>
    <t xml:space="preserve">Extrofia vesical - tratamento cirúrgico </t>
  </si>
  <si>
    <t>13C</t>
  </si>
  <si>
    <t>Extrofia em cloaca - tratamento cirúrgico</t>
  </si>
  <si>
    <t xml:space="preserve">Enterocistoplastia (ampliação vesical) </t>
  </si>
  <si>
    <t>Diverticulectomia vesical</t>
  </si>
  <si>
    <t xml:space="preserve">Corpo estranho - extração endoscópica </t>
  </si>
  <si>
    <t>Corpo estranho - extração cirúrgica</t>
  </si>
  <si>
    <t xml:space="preserve">Colo vesical - ressecção endoscópica </t>
  </si>
  <si>
    <t>Colo de divertículo - ressecção endoscópica</t>
  </si>
  <si>
    <t xml:space="preserve">Cistostomia por punção com trocater </t>
  </si>
  <si>
    <t>Cistostomia com procedimento endoscópico</t>
  </si>
  <si>
    <t>Cistostomia cirúrgica</t>
  </si>
  <si>
    <t xml:space="preserve">Cistorrafia (trauma) </t>
  </si>
  <si>
    <t xml:space="preserve">Cistoplastia redutora </t>
  </si>
  <si>
    <t xml:space="preserve">Cistolitotripsia transuretral (U.S., E.H., E.C.) </t>
  </si>
  <si>
    <t>Cistolitotripsia percutânea (U.S., E.H., E.C.)</t>
  </si>
  <si>
    <t xml:space="preserve">Cistolitotripsia extracorpórea - reaplicações (até 3 meses) </t>
  </si>
  <si>
    <t>Cistolitotripsia extracorpórea - 1ª sessão</t>
  </si>
  <si>
    <t>Cistolitotomia</t>
  </si>
  <si>
    <t>Cistectomia total</t>
  </si>
  <si>
    <t xml:space="preserve">Cistectomia radical (inclui próstata ou útero) </t>
  </si>
  <si>
    <t>Cistectomia parcial</t>
  </si>
  <si>
    <t xml:space="preserve">Cálculo vesical - extração endoscópica </t>
  </si>
  <si>
    <t xml:space="preserve">Biópsia vesical a céu aberto </t>
  </si>
  <si>
    <t xml:space="preserve">Biópsia endoscópica de bexiga (inclui cistoscopia) </t>
  </si>
  <si>
    <t>Bexiga psóica</t>
  </si>
  <si>
    <t xml:space="preserve">Ampliação vesical </t>
  </si>
  <si>
    <t>Refluxo vésico-ureteral - tratamento endoscópico</t>
  </si>
  <si>
    <t xml:space="preserve">Ureterorrenolitotripsia rígida unilateral a laser </t>
  </si>
  <si>
    <t>Reimplante ureterointestinal laparoscópico unilateral</t>
  </si>
  <si>
    <t>Reimplante uretero-vesical laparoscópico unilateral</t>
  </si>
  <si>
    <t>Correção laparoscópica de refluxo vesico-ureteral unilateral</t>
  </si>
  <si>
    <t xml:space="preserve">Ureteroplastia laparoscópica unilateral </t>
  </si>
  <si>
    <t>Ureteroureterostomia laparoscópica unilateral</t>
  </si>
  <si>
    <t xml:space="preserve">Ureterólise laparoscópica unilateral </t>
  </si>
  <si>
    <t xml:space="preserve">Ureterolitotomia laparoscópica unilateral </t>
  </si>
  <si>
    <t>Ureteroureterostomia unilateral</t>
  </si>
  <si>
    <t>Ureteroureterocistoneostomia</t>
  </si>
  <si>
    <t xml:space="preserve">Ureterotomia interna ureteroscópica rígida unilateral </t>
  </si>
  <si>
    <t xml:space="preserve">Ureterotomia interna ureteroscópica flexível unilateral </t>
  </si>
  <si>
    <t>Ureterotomia interna percutânea unilateral</t>
  </si>
  <si>
    <t xml:space="preserve">Ureterostomia cutânea unilateral </t>
  </si>
  <si>
    <t>Ureterossigmoidostomia unilateral</t>
  </si>
  <si>
    <t xml:space="preserve">Ureterossigmoidoplastia unilateral </t>
  </si>
  <si>
    <t xml:space="preserve">Ureterorrenolitotripsia rígida unilateral </t>
  </si>
  <si>
    <t xml:space="preserve">Ureterorrenolitotripsia flexível a laser unilateral </t>
  </si>
  <si>
    <t>Ureterorrenolitotomia unilateral</t>
  </si>
  <si>
    <t xml:space="preserve">Ureteroplastia unilateral </t>
  </si>
  <si>
    <t>Ureterolitotripsia extracorpórea - reaplicações (até 3 meses)</t>
  </si>
  <si>
    <t xml:space="preserve">Ureterolitotripsia extracorpórea - 1ª sessão </t>
  </si>
  <si>
    <t xml:space="preserve">Ureterolitotomia unilateral </t>
  </si>
  <si>
    <t xml:space="preserve">Ureterólise unilateral </t>
  </si>
  <si>
    <t>Ureteroileostomia cutânea unilateral</t>
  </si>
  <si>
    <t xml:space="preserve">Ureteroileocistostomia unilateral </t>
  </si>
  <si>
    <t xml:space="preserve">Ureteroceles - tratamento endoscópico </t>
  </si>
  <si>
    <t xml:space="preserve">Ureterocele unilateral - ressecção a céu aberto </t>
  </si>
  <si>
    <t xml:space="preserve">Ureterectomia unilateral </t>
  </si>
  <si>
    <t xml:space="preserve">Transureterostomia </t>
  </si>
  <si>
    <t xml:space="preserve">Retirada endoscópica de cálculo de ureter unilateral </t>
  </si>
  <si>
    <t>Reimplante uretero-vesical unilateral - via combinada</t>
  </si>
  <si>
    <t>Reimplante ureteral por via extra ou intravesical unilateral</t>
  </si>
  <si>
    <t xml:space="preserve">Reimplante ureterointestinal uni ou bilateral </t>
  </si>
  <si>
    <t>Meatotomia endoscópica unilateral</t>
  </si>
  <si>
    <t>Fístula uretero-vaginal unilateral - tratamento cirúrgico</t>
  </si>
  <si>
    <t xml:space="preserve">Fístula uretero-intestinal unilateral - tratamento cirúrgico </t>
  </si>
  <si>
    <t>Fístula uretero-cutânea unilateral - tratamento cirúrgico</t>
  </si>
  <si>
    <t>Duplicação pieloureteral - tratamento cirúrgico</t>
  </si>
  <si>
    <t xml:space="preserve">Dilatação endoscópica unilateral </t>
  </si>
  <si>
    <t xml:space="preserve">Colocação ureteroscópica de duplo J unilateral </t>
  </si>
  <si>
    <t>Colocação nefroscópica de duplo J unilateral</t>
  </si>
  <si>
    <t xml:space="preserve">Colocação cistoscópica de duplo J unilateral </t>
  </si>
  <si>
    <t xml:space="preserve">Colocação cirúrgica de duplo J unilateral </t>
  </si>
  <si>
    <t xml:space="preserve">Cateterismo ureteral unilateral </t>
  </si>
  <si>
    <t xml:space="preserve">Biópsia endoscópica de ureter unilateral </t>
  </si>
  <si>
    <t>Biópsia cirúrgica de ureter unilateral</t>
  </si>
  <si>
    <t xml:space="preserve">Nefrectomia total unilateral por videolaparoscopia </t>
  </si>
  <si>
    <t>Nefrolitotripsia percutânea unilateral a laser</t>
  </si>
  <si>
    <t xml:space="preserve">Nefrectomia parcial laparoscópica unilateral </t>
  </si>
  <si>
    <t xml:space="preserve">Nefrectomia radical laparoscópica unilateral </t>
  </si>
  <si>
    <t>Nefroureterectomia com ressecção vesical laparoscópica unilateral</t>
  </si>
  <si>
    <t xml:space="preserve">Pielolitotomia laparoscópica unilateral </t>
  </si>
  <si>
    <t xml:space="preserve">Pieloplastia laparoscópica unilateral </t>
  </si>
  <si>
    <t xml:space="preserve">Nefropexia laparoscópica unilateral </t>
  </si>
  <si>
    <t>Biópsia renal laparoscópica unilateral</t>
  </si>
  <si>
    <t xml:space="preserve">Marsupialização laparoscópica de cisto renal unilateral </t>
  </si>
  <si>
    <t xml:space="preserve">Adrenalectomia laparoscópica unilateral </t>
  </si>
  <si>
    <t xml:space="preserve">Tumores retro-peritoneais malignos unilaterais - exérese </t>
  </si>
  <si>
    <t xml:space="preserve">Tumor Wilms - tratamento cirúrgico </t>
  </si>
  <si>
    <t>Tumor renal - enucleação unilateral</t>
  </si>
  <si>
    <t>Tratamento cirúrgico da fístula pielo-intestinal</t>
  </si>
  <si>
    <t xml:space="preserve">Transuretero anastomose </t>
  </si>
  <si>
    <t>Sinfisiotomia (rim em ferradura)</t>
  </si>
  <si>
    <t xml:space="preserve">Revascularização renal - qualquer técnica </t>
  </si>
  <si>
    <t>Punção biópsia renal percutânea</t>
  </si>
  <si>
    <t xml:space="preserve">Punção aspirativa renal para diagnóstico de rejeição (ato médico) </t>
  </si>
  <si>
    <t>Pielotomia exploradora unilateral</t>
  </si>
  <si>
    <t xml:space="preserve">Pielostomia unilateral </t>
  </si>
  <si>
    <t>Pieloplastia</t>
  </si>
  <si>
    <t xml:space="preserve">Pielolitotomia unilateral </t>
  </si>
  <si>
    <t>Pielolitotomia com nefrolitotomia simples unilateral</t>
  </si>
  <si>
    <t xml:space="preserve">Pielolitotomia com nefrolitotomia anatrófica unilateral </t>
  </si>
  <si>
    <t>Nefroureterectomia com ressecção vesical unilateral</t>
  </si>
  <si>
    <t xml:space="preserve">Nefrostomia percutânea unilateral </t>
  </si>
  <si>
    <t xml:space="preserve">Nefrostomia a céu aberto unilateral </t>
  </si>
  <si>
    <t xml:space="preserve">Nefrorrafia (trauma) unilateral </t>
  </si>
  <si>
    <t xml:space="preserve">Nefropexia unilateral </t>
  </si>
  <si>
    <t xml:space="preserve">Nefrolitotripsia percutânea unilateral (MEC., E.H., ou US) </t>
  </si>
  <si>
    <t>Nefrolitotripsia extracorpórea - reaplicações (até 3 meses)</t>
  </si>
  <si>
    <t>Nefrolitotripsia extracorpórea - 1ª sessão</t>
  </si>
  <si>
    <t xml:space="preserve">Nefrolitotomia simples unilateral </t>
  </si>
  <si>
    <t xml:space="preserve">Nefrolitotomia percutânea unilateral </t>
  </si>
  <si>
    <t>Nefrolitotomia anatrófica unilateral</t>
  </si>
  <si>
    <t xml:space="preserve">Nefro ou pieloenterocistostomia unilateral </t>
  </si>
  <si>
    <t xml:space="preserve">Nefrectomia total unilateral </t>
  </si>
  <si>
    <t>Nefrectomia radical unilateral</t>
  </si>
  <si>
    <t>Nefrectomia parcial unilateral extracorpórea</t>
  </si>
  <si>
    <t>Nefrectomia parcial unilateral</t>
  </si>
  <si>
    <t>Nefrectomia parcial com ureterectomia</t>
  </si>
  <si>
    <t>Marsupialização de cistos renais unilateral</t>
  </si>
  <si>
    <t xml:space="preserve">Lombotomia exploradora </t>
  </si>
  <si>
    <t>Fístula pielo-cutânea - tratamento cirúrgico</t>
  </si>
  <si>
    <t>Estenose de junção pieloureteral - tratamento cirúrgico</t>
  </si>
  <si>
    <t>Endopielotomia percutânea unilateral</t>
  </si>
  <si>
    <t>Cisto renal - escleroterapia percutânea - por cisto</t>
  </si>
  <si>
    <t xml:space="preserve">Biópsia renal cirúrgica unilateral </t>
  </si>
  <si>
    <t xml:space="preserve">Autotransplante renal unilateral </t>
  </si>
  <si>
    <t>Angioplastia renal unilateral transluminal</t>
  </si>
  <si>
    <t xml:space="preserve">Angioplastia renal unilateral a céu aberto </t>
  </si>
  <si>
    <t>Adrenalectomia unilateral</t>
  </si>
  <si>
    <t xml:space="preserve">Abscesso renal ou peri-renal - drenagem percutânea </t>
  </si>
  <si>
    <t>Abscesso renal ou peri-renal - drenagem cirúrgica</t>
  </si>
  <si>
    <t>Herniorrafia inguinal em criança - unilateral</t>
  </si>
  <si>
    <t xml:space="preserve">Laparotomia exploradora, ou para biópsia, ou para drenagem de abscesso, ou para liberação de bridas em vigência de oclusão por videolaparoscopia </t>
  </si>
  <si>
    <t>Herniorrafia recidivante por videolaparoscopia</t>
  </si>
  <si>
    <t xml:space="preserve">Herniorrafia inguinal - unilateral por videolaparoscopia </t>
  </si>
  <si>
    <t>Herniorrafia crural - unilateral por videolaparoscopia</t>
  </si>
  <si>
    <t xml:space="preserve">Herniorrafia com ressecção intestinal - estrangulada por videolaparoscopia </t>
  </si>
  <si>
    <t>Teratoma sacro-coccígeo - exérese</t>
  </si>
  <si>
    <t>Ressutura da parede abdominal (por deiscência total ou evisceração)</t>
  </si>
  <si>
    <t>Ressecção de cisto ou fístula ou restos do ducto onfalomesentérico</t>
  </si>
  <si>
    <t xml:space="preserve">Ressecção de cisto ou fístula de úraco </t>
  </si>
  <si>
    <t>Reparação de outras hérnias (inclui herniorrafia muscular)</t>
  </si>
  <si>
    <t>Reconstrução da parede abdominal com retalho muscular ou miocutâneo</t>
  </si>
  <si>
    <t>Paracentese abdominal</t>
  </si>
  <si>
    <t>Onfalocele/gastrosquise - segundo tempo - tratamento cirúrgico</t>
  </si>
  <si>
    <t>Onfalocele/gastrosquise em 1 tempo ou primeiro tempo ou prótese - tratamento cirúrgico</t>
  </si>
  <si>
    <t xml:space="preserve">Neuroblastoma abdominal - exérese </t>
  </si>
  <si>
    <t>Laparotomia exploradora, ou para biópsia, ou para drenagem de abscesso, ou para liberação de bridas em vigência de oclusão</t>
  </si>
  <si>
    <t xml:space="preserve">Herniorrafia umbilical </t>
  </si>
  <si>
    <t xml:space="preserve">Herniorrafia sem ressecção intestinal encarcerada </t>
  </si>
  <si>
    <t xml:space="preserve">Herniorrafia recidivante </t>
  </si>
  <si>
    <t xml:space="preserve">Herniorrafia lombar </t>
  </si>
  <si>
    <t xml:space="preserve">Herniorrafia inguinal no RN ou lactente </t>
  </si>
  <si>
    <t xml:space="preserve">Herniorrafia inguinal - unilateral </t>
  </si>
  <si>
    <t>Herniorrafia incisional</t>
  </si>
  <si>
    <t xml:space="preserve">Herniorrafia epigástrica </t>
  </si>
  <si>
    <t>Herniorrafia crural - unilateral</t>
  </si>
  <si>
    <t xml:space="preserve">Herniorrafia com ressecção intestinal - estrangulada </t>
  </si>
  <si>
    <t xml:space="preserve">Hérnia inguinal encarcerada em RN ou lactente </t>
  </si>
  <si>
    <t>Diástase dos retos-abdominais - tratamento cirúrgico</t>
  </si>
  <si>
    <t>Cisto sacro-coccígeo - tratamento cirúrgico</t>
  </si>
  <si>
    <t>Biópsia de parede abdominal</t>
  </si>
  <si>
    <t>Abscesso perineal - drenagem cirúrgica</t>
  </si>
  <si>
    <t xml:space="preserve">Diálise peritoneal automática por mês (agudo ou crônico) </t>
  </si>
  <si>
    <t>Epiploplastia por videolaparoscopia</t>
  </si>
  <si>
    <t xml:space="preserve">Retirada de cateter Tenckhoff </t>
  </si>
  <si>
    <t>Instalação de cateter Tenckhoff</t>
  </si>
  <si>
    <t>Implante de cateter peritoneal</t>
  </si>
  <si>
    <t>Epiploplastia</t>
  </si>
  <si>
    <t xml:space="preserve">Diálise peritoneal automática (APD) - tratamento (agudo ou crônico) </t>
  </si>
  <si>
    <t>Diálise peritoneal ambulatorial contínua (CAPD) por mês/paciente</t>
  </si>
  <si>
    <t xml:space="preserve">Diálise peritoneal ambulatorial contínua (CAPD) 9 dias - treinamento </t>
  </si>
  <si>
    <t xml:space="preserve">Diálise peritoneal intermitente - agudo ou crônico (por sessão) </t>
  </si>
  <si>
    <t>Esplenorrafia por videolaparoscopia</t>
  </si>
  <si>
    <t>Esplenectomia total por videolaparoscopia</t>
  </si>
  <si>
    <t>Esplenectomia parcial por videolaparoscopia</t>
  </si>
  <si>
    <t xml:space="preserve">Esplenorrafia </t>
  </si>
  <si>
    <t>Esplenectomia total</t>
  </si>
  <si>
    <t xml:space="preserve">Esplenectomia parcial </t>
  </si>
  <si>
    <t xml:space="preserve">Biópsia esplênica </t>
  </si>
  <si>
    <t xml:space="preserve">Pseudocisto pâncreas - drenagem interna por videolaparoscopia </t>
  </si>
  <si>
    <t xml:space="preserve">Pseudocisto pâncreas - drenagem externa por videolaparoscopia </t>
  </si>
  <si>
    <t xml:space="preserve">Enucleação de tumores pancreáticos por videolaparoscopia </t>
  </si>
  <si>
    <t xml:space="preserve">Biópsia de pâncreas por videolaparoscopia </t>
  </si>
  <si>
    <t xml:space="preserve">Pseudocisto pâncreas - drenagem interna (qualquer técnica) </t>
  </si>
  <si>
    <t>Pseudocisto pâncreas - drenagem externa (qualquer técnica)</t>
  </si>
  <si>
    <t>Pancreatorrafia</t>
  </si>
  <si>
    <t>Pancreato-enterostomia</t>
  </si>
  <si>
    <t xml:space="preserve">Pancreato-duodenectomia com linfadenectomia </t>
  </si>
  <si>
    <t xml:space="preserve">Pancreatectomia parcial ou sequestrectomia </t>
  </si>
  <si>
    <t xml:space="preserve">Pancreatectomia corpo caudal com preservação do baço </t>
  </si>
  <si>
    <t>Hipoglicemia - tratamento cirúrgico (pancreatotomia parcial ou total)</t>
  </si>
  <si>
    <t xml:space="preserve">Enucleação de tumores pancreáticos </t>
  </si>
  <si>
    <t xml:space="preserve">Biópsia de pâncreas por punção dirigida </t>
  </si>
  <si>
    <t>Biópsia de pâncreas por laparotomia</t>
  </si>
  <si>
    <t xml:space="preserve">Biópsia hepática transparietal (acima de 3 fragmentos) </t>
  </si>
  <si>
    <t>Biópsia hepática por laparotomia (acima de 3 fragmentos)</t>
  </si>
  <si>
    <t>Biópsia hepática por videolaparoscopia</t>
  </si>
  <si>
    <t xml:space="preserve">Ressecção de cisto hepático sem hepatectomia por videolaparoscopia </t>
  </si>
  <si>
    <t xml:space="preserve">Ressecção de cisto hepático com hepatectomia por videolaparoscopia </t>
  </si>
  <si>
    <t xml:space="preserve">Radioablação / termoablação de tumores hepáticos por videolaparoscopia </t>
  </si>
  <si>
    <t xml:space="preserve">Punção hepática para drenagem de abscessos por videolaparoscopia </t>
  </si>
  <si>
    <t>Lobectomia hepática esquerda por videolaparoscopia</t>
  </si>
  <si>
    <t xml:space="preserve">Lobectomia hepática direita por videolaparoscopia </t>
  </si>
  <si>
    <t xml:space="preserve">Hepatorrafia por videolaparoscopia </t>
  </si>
  <si>
    <t>Hepatorrafia complexa com lesão de estruturasvasculares biliares por videolaparoscopia</t>
  </si>
  <si>
    <t>Enucleação de metástases hepáticas por videolaparoscopia</t>
  </si>
  <si>
    <t xml:space="preserve">Desconexão ázigos - portal sem esplenectomia por videolaparoscopia </t>
  </si>
  <si>
    <t xml:space="preserve">Desconexão ázigos - portal com esplenectomia por videolaparoscopia </t>
  </si>
  <si>
    <t xml:space="preserve">Coledocotomia ou coledocostomia sem colecistectomia por videolaparoscopia </t>
  </si>
  <si>
    <t xml:space="preserve">Coledocotomia ou coledocostomia com colecistectomia por videolaparoscopia </t>
  </si>
  <si>
    <t xml:space="preserve">Colédoco-duodenostomia por videolaparoscopia </t>
  </si>
  <si>
    <t>Colédoco ou hepático-jejunostomia por videolaparoscopia</t>
  </si>
  <si>
    <t>Colecistostomia por videolaparoscopia</t>
  </si>
  <si>
    <t xml:space="preserve">Colecistojejunostomia por videolaparoscopia </t>
  </si>
  <si>
    <t>Colecistectomia sem colangiografia por videolaparoscopia</t>
  </si>
  <si>
    <t xml:space="preserve">Colecistectomia com fístula biliodigestiva por videolaparoscopia </t>
  </si>
  <si>
    <t xml:space="preserve">Colecistectomia com colangiografia por videolaparoscopia </t>
  </si>
  <si>
    <t xml:space="preserve">Alcoolização percutânea dirigida de tumor hepático por videolaparoscopia </t>
  </si>
  <si>
    <t xml:space="preserve">Abscesso hepático - drenagem cirúrgica por videolaparoscopia </t>
  </si>
  <si>
    <t>Coledocotomia ou coledocostomia com colecistectomia</t>
  </si>
  <si>
    <t xml:space="preserve">Trissegmentectomias </t>
  </si>
  <si>
    <t>Tratamento cirúrgico de estenose cicatricial das vias biliares</t>
  </si>
  <si>
    <t>Sequestrectomia hepática</t>
  </si>
  <si>
    <t>Segmentectomia hepática</t>
  </si>
  <si>
    <t>Ressecção de tumor de vesícula ou da via biliar sem hepatectomia</t>
  </si>
  <si>
    <t>Ressecção de tumor de vesícula ou da via biliar com hepatectomia</t>
  </si>
  <si>
    <t xml:space="preserve">Ressecção de cisto hepático sem hepatectomia </t>
  </si>
  <si>
    <t xml:space="preserve">Ressecção de cisto hepático com hepatectomia </t>
  </si>
  <si>
    <t xml:space="preserve">Radioablação / termoablação de tumores hepáticos </t>
  </si>
  <si>
    <t xml:space="preserve">Punção hepática para drenagem de abscessos </t>
  </si>
  <si>
    <t>Papilotomia transduodenal</t>
  </si>
  <si>
    <t xml:space="preserve">Lobectomia hepática esquerda </t>
  </si>
  <si>
    <t xml:space="preserve">Lobectomia hepática direita </t>
  </si>
  <si>
    <t xml:space="preserve">Hepatorrafia complexa com lesão de estruturas vasculares bilares </t>
  </si>
  <si>
    <t xml:space="preserve">Hepatorrafia </t>
  </si>
  <si>
    <t xml:space="preserve">Enucleação de metástases, por metástase </t>
  </si>
  <si>
    <t>Enucleação de metástases hepáticas</t>
  </si>
  <si>
    <t xml:space="preserve">Drenagem biliar trans-hepática </t>
  </si>
  <si>
    <t xml:space="preserve">Desvascularização hepática </t>
  </si>
  <si>
    <t>Desconexão ázigos - portal sem esplenectomia</t>
  </si>
  <si>
    <t>Desconexão ázigos - portal com esplenectomia</t>
  </si>
  <si>
    <t>Derivação porto sistêmica</t>
  </si>
  <si>
    <t xml:space="preserve">Coledocoscopia intra-operatória </t>
  </si>
  <si>
    <t>Coledocotomia ou coledocostomia sem colecistectomia</t>
  </si>
  <si>
    <t xml:space="preserve">Colédoco-duodenostomia </t>
  </si>
  <si>
    <t xml:space="preserve">Colédoco ou hepaticoplastia </t>
  </si>
  <si>
    <t xml:space="preserve">Colédoco ou hepático-jejunostomia (qualquer técnica) </t>
  </si>
  <si>
    <t>Colecistostomia</t>
  </si>
  <si>
    <t xml:space="preserve">Colecistojejunostomia </t>
  </si>
  <si>
    <t>Colecistectomia sem colangiografia</t>
  </si>
  <si>
    <t>Colecistectomia com fístula biliodigestiva</t>
  </si>
  <si>
    <t>Colecistectomia com colangiografia</t>
  </si>
  <si>
    <t>Cisto de colédoco - tratamento cirúrgico</t>
  </si>
  <si>
    <t xml:space="preserve">Laparotomia para implantação cirúrgica de cateter arterial visceral para quimioterapia </t>
  </si>
  <si>
    <t>Biópsia hepática transparietal (até 3 fragmentos)</t>
  </si>
  <si>
    <t xml:space="preserve">Biópsia hepática por laparotomia (até 3 fragmentos) </t>
  </si>
  <si>
    <t xml:space="preserve">Atresia de vias biliares - tratamento cirúrgico </t>
  </si>
  <si>
    <t>Anastomose biliodigestiva intra-hepática</t>
  </si>
  <si>
    <t>Alcoolização percutânea dirigida de tumor hepático</t>
  </si>
  <si>
    <t>Abscesso hepático - drenagem cirúrgica (até 3 fragmentos)</t>
  </si>
  <si>
    <t>Anopexia mecânica com grampeador</t>
  </si>
  <si>
    <t>Esfincterotomia</t>
  </si>
  <si>
    <t>Prurido anal - tratamento cirúrgico.</t>
  </si>
  <si>
    <t>Trombose hemorroidária - exérese</t>
  </si>
  <si>
    <t>Tratamento cirúrgico de retocele (colpoperineoplastia posterior)</t>
  </si>
  <si>
    <t>Reconstrução total anoperineal</t>
  </si>
  <si>
    <t>Reconstituição de esfincter anal por plástica muscular (qualquer técnica)</t>
  </si>
  <si>
    <t>Prolapso retal - tratamento cirúrgico perineal</t>
  </si>
  <si>
    <t>Prolapso retal - esclerose (por sessão)</t>
  </si>
  <si>
    <t>Pólipo retal - ressecção endoanal</t>
  </si>
  <si>
    <t>Papilectomia (única ou múltipla)</t>
  </si>
  <si>
    <t>Lesão anal - eletrocauterização</t>
  </si>
  <si>
    <t>Laceração anorretal - tratamento cirúrgico por via perineal</t>
  </si>
  <si>
    <t>Hemorroidectomia aberta ou fechada, com ou sem esfincterotomia, sem grampeador</t>
  </si>
  <si>
    <t>Hemorróidas - tratamento esclerosante (por sessão)</t>
  </si>
  <si>
    <t>Hemorróidas - ligadura elástica (por sessão)</t>
  </si>
  <si>
    <t>Hemorróidas - fotocoagulação com raio infravermelho (por sessão)</t>
  </si>
  <si>
    <t>Fistulectomia perineal</t>
  </si>
  <si>
    <t>Fistulectomia anorretal com abaixamento mucoso</t>
  </si>
  <si>
    <t>Fistulectomia anal em um tempo</t>
  </si>
  <si>
    <t>Fistulectomia anal em ferradura</t>
  </si>
  <si>
    <t>Fistulectomia anal em dois tempos</t>
  </si>
  <si>
    <t>Fístula reto-vaginal e fístula anal em ferradura-tratamento cirúrgico via perineal .</t>
  </si>
  <si>
    <t>Fissurectomia com ou sem esfincterotomia</t>
  </si>
  <si>
    <t>Excisão de plicoma</t>
  </si>
  <si>
    <t>Estenose anal - tratamento cirúrgico (qualquer técnica)</t>
  </si>
  <si>
    <t>Esfincteroplastia anal (qualquer técnica)</t>
  </si>
  <si>
    <t>Dilatação digital ou instrumental do ânus e/ou do reto.</t>
  </si>
  <si>
    <t>Criptectomia (única ou múltipla)</t>
  </si>
  <si>
    <t>Corpo estranho do reto - retirada</t>
  </si>
  <si>
    <t>Cerclagem anal</t>
  </si>
  <si>
    <t>Abscesso isquio-retal - drenagem</t>
  </si>
  <si>
    <t>Abscesso anorretal - drenagem</t>
  </si>
  <si>
    <t xml:space="preserve">Retossigmoidectomia abdominal por videolaparoscopia </t>
  </si>
  <si>
    <t>Proctocolectomia total por videolaparoscopia</t>
  </si>
  <si>
    <t xml:space="preserve">Proctocolectomia total com reservatório ileal por videolaparoscopia </t>
  </si>
  <si>
    <t xml:space="preserve">Piloromiotomia por videolaparoscopia </t>
  </si>
  <si>
    <t xml:space="preserve">Perfuração duodenal ou delgado - tratamento cirúrgico por videolaparoscopia </t>
  </si>
  <si>
    <t xml:space="preserve">Pâncreas anular - tratamento cirúrgico por videolaparoscopia </t>
  </si>
  <si>
    <t xml:space="preserve">Megacólon congênito - tratamento cirúrgico por videolaparoscopia </t>
  </si>
  <si>
    <t>Fixação do reto por via abdominal por videolaparoscopia</t>
  </si>
  <si>
    <t xml:space="preserve">Esvaziamento pélvico total por videolaparoscopia </t>
  </si>
  <si>
    <t xml:space="preserve">Esvaziamento pélvico anterior ou posterior por videolaparoscopia </t>
  </si>
  <si>
    <t>Enteropexia (qualquer segmento) por videolaparoscopia</t>
  </si>
  <si>
    <t xml:space="preserve">Entero-anastomose (qualquer segmento) por videolaparoscopia </t>
  </si>
  <si>
    <t>Enterectomia segmentar por videolaparoscopia</t>
  </si>
  <si>
    <t>Divertículo de Meckel - exérese por videolaparoscopia</t>
  </si>
  <si>
    <t xml:space="preserve">Distorção de volvo por videolaparoscopia </t>
  </si>
  <si>
    <t xml:space="preserve">Colectomia total com ileostomia por videolaparoscopia </t>
  </si>
  <si>
    <t xml:space="preserve">Colectomia total com íleo-reto-anastomose por videolaparoscopia </t>
  </si>
  <si>
    <t>Colectomia parcial sem colostomia por videolaparoscopia</t>
  </si>
  <si>
    <t>Colectomia parcial com colostomia por videolaparoscopia</t>
  </si>
  <si>
    <t xml:space="preserve">Cisto mesentérico - tratamento cirúrgico por videolaparoscopia </t>
  </si>
  <si>
    <t>Cirurgia de abaixamento por videolaparoscopia</t>
  </si>
  <si>
    <t xml:space="preserve">Apendicectomia por videolaparoscopia </t>
  </si>
  <si>
    <t xml:space="preserve">Amputação abdômino-perineal do reto (completa) por videolaparoscopia </t>
  </si>
  <si>
    <t>Tumor anorretal - ressecção endo-anal, tratamento cirúrgico,</t>
  </si>
  <si>
    <t xml:space="preserve">Retossigmoidectomia abdominal </t>
  </si>
  <si>
    <t xml:space="preserve">Ressecção total de intestino delgado </t>
  </si>
  <si>
    <t>Proctocolectomia total com reservatório ileal</t>
  </si>
  <si>
    <t>Proctocolectomia total</t>
  </si>
  <si>
    <t xml:space="preserve">Procidência do reto - redução manual </t>
  </si>
  <si>
    <t xml:space="preserve">Piloromiotomia </t>
  </si>
  <si>
    <t xml:space="preserve">Perfuração duodenal ou delgado - tratamento cirúrgico </t>
  </si>
  <si>
    <t xml:space="preserve">Pâncreas anular - tratamento cirúrgico </t>
  </si>
  <si>
    <t xml:space="preserve">Membrana duodenal - tratamento cirúrgico </t>
  </si>
  <si>
    <t xml:space="preserve">Megacólon congênito - tratamento cirúrgico </t>
  </si>
  <si>
    <t>Má-rotação intestinal - tratamento cirúrgico</t>
  </si>
  <si>
    <t>Invaginação intestinal sem ressecção - tratamento cirúrgico</t>
  </si>
  <si>
    <t xml:space="preserve">Invaginação intestinal - ressecção </t>
  </si>
  <si>
    <t xml:space="preserve">Íleo meconial - tratamento cirúrgico </t>
  </si>
  <si>
    <t xml:space="preserve">Fixação do reto por via abdominal </t>
  </si>
  <si>
    <t xml:space="preserve">Fechamento de colostomia ou enterostomia </t>
  </si>
  <si>
    <t xml:space="preserve">Fecaloma - remoção manual </t>
  </si>
  <si>
    <t>Esvaziamento pélvico total</t>
  </si>
  <si>
    <t xml:space="preserve">Esvaziamento pélvico anterior ou posterior </t>
  </si>
  <si>
    <t xml:space="preserve">Esporão retal - ressecção </t>
  </si>
  <si>
    <t>Enterotomia e/ou enterorrafia de qualquer segmento (por sutura ou ressecção)</t>
  </si>
  <si>
    <t xml:space="preserve">Enteropexia - qualquer segmento </t>
  </si>
  <si>
    <t>Enterocolite necrotizante - tratamento cirúrgico</t>
  </si>
  <si>
    <t>Entero-anastomose - qualquer segmento</t>
  </si>
  <si>
    <t xml:space="preserve">Enterectomia segmentar </t>
  </si>
  <si>
    <t xml:space="preserve">Duplicação do tubo digestivo - tratamento cirúrgico </t>
  </si>
  <si>
    <t>Divertículo de Meckel - exérese</t>
  </si>
  <si>
    <t>Distorção de volvo por via endoscópica</t>
  </si>
  <si>
    <t>Distorção de volvo por laparotomia</t>
  </si>
  <si>
    <t xml:space="preserve">Colotomia e colorrafia </t>
  </si>
  <si>
    <t xml:space="preserve">Colostomia ou enterostomia </t>
  </si>
  <si>
    <t xml:space="preserve">Colocação de sonda enteral </t>
  </si>
  <si>
    <t xml:space="preserve">Colectomia total com ileostomia </t>
  </si>
  <si>
    <t>Colectomia total com íleo-reto-anastomose</t>
  </si>
  <si>
    <t>Colectomia parcial sem colostomia</t>
  </si>
  <si>
    <t>Colectomia parcial com colostomia</t>
  </si>
  <si>
    <t>Cisto mesentérico - tratamento cirúrgico</t>
  </si>
  <si>
    <t xml:space="preserve">Cirurgia de acesso posterior </t>
  </si>
  <si>
    <t xml:space="preserve">Cirurgia de abaixamento - qualquer técnica </t>
  </si>
  <si>
    <t xml:space="preserve">Atresia jejunal proximal - tratamento cirúrgico </t>
  </si>
  <si>
    <t>Atresia jejunal distal ou ileal - tratamento cirúrgico</t>
  </si>
  <si>
    <t xml:space="preserve">Atresia de duodeno - tratamento cirúrgico </t>
  </si>
  <si>
    <t xml:space="preserve">Atresia de cólon - tratamento cirúrgico </t>
  </si>
  <si>
    <t>Apple-Peel - tratamento cirúrgico</t>
  </si>
  <si>
    <t>Apendicectomia</t>
  </si>
  <si>
    <t xml:space="preserve">Anorretomiomectomia </t>
  </si>
  <si>
    <t>Anomalia anorretal - tratamento cirúrgico via perineal</t>
  </si>
  <si>
    <t xml:space="preserve">Anomalia anorretal - tratamento cirúrgico via abdômino- perineal </t>
  </si>
  <si>
    <t>Anomalia anorretal - correção via sagital posterior</t>
  </si>
  <si>
    <t xml:space="preserve">Amputação do reto por procidência </t>
  </si>
  <si>
    <t xml:space="preserve">Amputação abdômino-perineal do reto (completa) </t>
  </si>
  <si>
    <t xml:space="preserve">Vagotomia superseletiva ou vagotomia gástrica proximal por videolaparoscopia </t>
  </si>
  <si>
    <t xml:space="preserve">Vagotomia gástrica proximal ou superseletiva com duodeno- plastia (operação de drenagem) por videolaparoscopia </t>
  </si>
  <si>
    <t xml:space="preserve">Gastroplastia para obesidade mórbida por videolaparoscopia </t>
  </si>
  <si>
    <t xml:space="preserve">Piloroplastia por videolaparoscopia </t>
  </si>
  <si>
    <t xml:space="preserve">Gastrotomia para retirada de CE ou lesão isolada por videolaparoscopia </t>
  </si>
  <si>
    <t xml:space="preserve">Gastroenteroanastomose por videolaparoscopia </t>
  </si>
  <si>
    <t>Gastrectomia total via abdominal por videolaparoscopia</t>
  </si>
  <si>
    <t xml:space="preserve">Gastrectomia total com linfadenectomia por videolaparoscopia </t>
  </si>
  <si>
    <t xml:space="preserve">Gastrectomia parcial sem vagotomia por videolaparoscopia </t>
  </si>
  <si>
    <t>Gastrectomia parcial com vagotomia por videolaparoscopia</t>
  </si>
  <si>
    <t xml:space="preserve">Gastrectomia parcial com linfadenectomia por videolaparoscopia </t>
  </si>
  <si>
    <t xml:space="preserve">Conversão de anastomose gastrojejunal por videolaparoscopia </t>
  </si>
  <si>
    <t xml:space="preserve">Colocação de banda gástrica por videolaparoscopia </t>
  </si>
  <si>
    <t xml:space="preserve">Vagotomia superseletiva ou vagotomia gástrica proximal </t>
  </si>
  <si>
    <t xml:space="preserve">Vagotomia gástrica proximal ou superseletiva com duodenoplastia (operação de drenagem) </t>
  </si>
  <si>
    <t xml:space="preserve">Vagotomia com operação de drenagem </t>
  </si>
  <si>
    <t>Tratamento cirúrgico das varizes gástricas</t>
  </si>
  <si>
    <t>Gastroplastia para obesidade mórbida - qualquer técnica</t>
  </si>
  <si>
    <t>Piloroplastia</t>
  </si>
  <si>
    <t xml:space="preserve">Membrana antral - tratamento cirúrgico </t>
  </si>
  <si>
    <t xml:space="preserve">Gastrotomia para qualquer finalidade </t>
  </si>
  <si>
    <t xml:space="preserve">Gastrotomia para retirada de CE ou lesão isolada </t>
  </si>
  <si>
    <t xml:space="preserve">Gastrotomia com sutura de varizes </t>
  </si>
  <si>
    <t xml:space="preserve">Gastrorrafia </t>
  </si>
  <si>
    <t>Gastroenteroanastomose</t>
  </si>
  <si>
    <t>Gastrectomia total via abdominal</t>
  </si>
  <si>
    <t xml:space="preserve">Gastrectomia total com linfadenectomia </t>
  </si>
  <si>
    <t>Gastrectomia polar superior com reconstrução jejunalsem toracotomia</t>
  </si>
  <si>
    <t>Gastrectomia polar superior com reconstrução jejunal com toracotomia</t>
  </si>
  <si>
    <t>Gastrectomia parcial sem vagotomia</t>
  </si>
  <si>
    <t>Gastrectomia parcial com vagotomia</t>
  </si>
  <si>
    <t xml:space="preserve">Gastrectomia parcial com linfadenectomia </t>
  </si>
  <si>
    <t>Gastrostomia confecção / fechamento</t>
  </si>
  <si>
    <t>Degastrogastrectomia sem vagotomia</t>
  </si>
  <si>
    <t>Degastrogastrectomia com vagotomia</t>
  </si>
  <si>
    <t xml:space="preserve">Conversão de anastomose gastrojejunal (qualquer técnica) </t>
  </si>
  <si>
    <t>Colocação de banda gástrica</t>
  </si>
  <si>
    <t xml:space="preserve">Refluxo gastroesofágico - tratamento cirúrgico (Hérnia de hiato) por videolaparoscopia </t>
  </si>
  <si>
    <t xml:space="preserve">Tratamento cirúrgico do divertículo esofágico por videotoracoscopia </t>
  </si>
  <si>
    <t xml:space="preserve">Esofagorrafia torácica por videotoracoscopia </t>
  </si>
  <si>
    <t xml:space="preserve">Tratamento cirúrgico conservador do megaesôfago por videolaparoscopia </t>
  </si>
  <si>
    <t xml:space="preserve">Tratamento cirúrgico das varizes esofágicas por videolaparoscopia </t>
  </si>
  <si>
    <t xml:space="preserve">Reintervenção sobre a transição esôfago gástrica por videolaparoscopia </t>
  </si>
  <si>
    <t xml:space="preserve">Esofagectomia distal com ou sem toracotomia por videolaparoscopia </t>
  </si>
  <si>
    <t xml:space="preserve">Dissecção do esôfago torácico (qualquer técnica) </t>
  </si>
  <si>
    <t xml:space="preserve">Reconstrução do esôfago cervical ou torácico, com transplante de intestino </t>
  </si>
  <si>
    <t xml:space="preserve">Reconstrução do esôfago cervical e torácico com transplante segmentar de intestino </t>
  </si>
  <si>
    <t xml:space="preserve">Refluxo gastroesofágico - tratamento cirúrgico (Hérnia de hiato) </t>
  </si>
  <si>
    <t>Esofagectomia subtotal com linfadenectomia com ou sem toracotomia</t>
  </si>
  <si>
    <t>Tratamento cirúrgico do divertículo faringoesofágico</t>
  </si>
  <si>
    <t>Tratamento cirúrgico do divertículo esofágico</t>
  </si>
  <si>
    <t xml:space="preserve">Esofagostomia </t>
  </si>
  <si>
    <t xml:space="preserve">Esofagorrafia torácica </t>
  </si>
  <si>
    <t>Esofagorrafia cervical</t>
  </si>
  <si>
    <t>Tunelização esofágica</t>
  </si>
  <si>
    <t>Tratamento cirúrgico conservador do megaesofago</t>
  </si>
  <si>
    <t xml:space="preserve">Tratamento cirúrgico das varizes esofágicas </t>
  </si>
  <si>
    <t>Substituição esofágica - cólon ou tubo gástrico</t>
  </si>
  <si>
    <t>Ressecção do esôfago cervical e/ou torácico e transplante com microcirurgia</t>
  </si>
  <si>
    <t xml:space="preserve">Reintervenção sobre a transição esôfago gástrica </t>
  </si>
  <si>
    <t xml:space="preserve">Fístula tráqueo esofágica - tratamento cirúrgico via torácica </t>
  </si>
  <si>
    <t xml:space="preserve">Fístula tráqueo esofágica - tratamento cirúrgico via cervical </t>
  </si>
  <si>
    <t xml:space="preserve">Faringo-laringo-esofagectomia total com ou sem toracotomia </t>
  </si>
  <si>
    <t xml:space="preserve">Estenose de esôfago - tratamento cirúrgico via torácica </t>
  </si>
  <si>
    <t>Esofagoplastia (gastroplastia)</t>
  </si>
  <si>
    <t xml:space="preserve">Esofagoplastia (coloplastia) </t>
  </si>
  <si>
    <t xml:space="preserve">Esofagectomia distal sem toracotomia </t>
  </si>
  <si>
    <t xml:space="preserve">Esofagectomia distal com toracotomia </t>
  </si>
  <si>
    <t>Autotransplante com microcirurgia</t>
  </si>
  <si>
    <t xml:space="preserve">Atresia de esôfago sem fístula (dupla estomia) - tratamento cirúrgico </t>
  </si>
  <si>
    <t xml:space="preserve">Atresia de esôfago com fístula traqueal - tratamento cirúrgico </t>
  </si>
  <si>
    <t>Ablação percutânea por cateter para tratamento de arritmias cardíacas complexas (Fibrilação Atrial, Taquicardia Ventricular com modificação de cicatriz, Taquicardias Atriais Macrorreentrantes com modificação de cicatriz) por energia de radiofrequência</t>
  </si>
  <si>
    <t xml:space="preserve">Ablação de circuito arritmogênico por cateter de radiofrequência </t>
  </si>
  <si>
    <t>Punção transeptal com introdução de cateter multipolar nas camaras esquerdas e/ou veias pulmonares</t>
  </si>
  <si>
    <t xml:space="preserve">Punção saco pericárdico com introdução de cateter multipolar no espaço pericárdico </t>
  </si>
  <si>
    <t>Teste de avaliação do limiar de fibrilação ventricular</t>
  </si>
  <si>
    <t>Mapeamento eletroanatômico tridimensional</t>
  </si>
  <si>
    <t xml:space="preserve">Mapeamento de feixes anômalos e focos ectópicos por eletrofisiologia intracavitária, com provas </t>
  </si>
  <si>
    <t>Estudo eletrofisiológico cardíaco com ou sem sensibilização farmacológica</t>
  </si>
  <si>
    <t xml:space="preserve">Retirada de tumores intracardíacos </t>
  </si>
  <si>
    <t>Cardiotomia (ferimento, corpo estranho, exploração)</t>
  </si>
  <si>
    <t xml:space="preserve">Cardiomioplastia </t>
  </si>
  <si>
    <t>Biópsia do miocárdio</t>
  </si>
  <si>
    <t>Hipotermia profunda com ou sem parada circulatória total</t>
  </si>
  <si>
    <t>Pericardiotomia / Pericardiectomia por vídeo</t>
  </si>
  <si>
    <t>Drenagem do pericárdio por vídeo</t>
  </si>
  <si>
    <t xml:space="preserve">Pericardiotomia / Pericardiectomia </t>
  </si>
  <si>
    <t xml:space="preserve">Pericardiocentese </t>
  </si>
  <si>
    <t>Drenagem do pericárdio</t>
  </si>
  <si>
    <t xml:space="preserve">Correção cirúrgica das arritmias </t>
  </si>
  <si>
    <t>Marsupialização laparoscópica de linfocele</t>
  </si>
  <si>
    <t xml:space="preserve">Linfadenectomia retroperitoneal laparoscópica </t>
  </si>
  <si>
    <t xml:space="preserve">Linfadenectomia pélvica laparoscópica </t>
  </si>
  <si>
    <t xml:space="preserve">Linfedema - ressecção parcial </t>
  </si>
  <si>
    <t>Punção biópsia ganglionar</t>
  </si>
  <si>
    <t xml:space="preserve">Marsupialização de linfocele </t>
  </si>
  <si>
    <t xml:space="preserve">Linfedema genital - ressecção </t>
  </si>
  <si>
    <t xml:space="preserve">Linfedema - ressecção total </t>
  </si>
  <si>
    <t xml:space="preserve">Linfangioplastia </t>
  </si>
  <si>
    <t>Linfadenectomia retroperitoneal</t>
  </si>
  <si>
    <t>Linfadenectomia pélvica</t>
  </si>
  <si>
    <t>Linfadenectomia cervical</t>
  </si>
  <si>
    <t xml:space="preserve">Linfadenectomia inguinal ou ilíaca </t>
  </si>
  <si>
    <t xml:space="preserve">Doença de Hodgkin - estadiamento cirúrgico </t>
  </si>
  <si>
    <t xml:space="preserve">Anastomose linfovenosa </t>
  </si>
  <si>
    <t xml:space="preserve">Retirada/desativação de fístula AV para hemodiálise </t>
  </si>
  <si>
    <t>Confecção de fístula AV para hemodiálise</t>
  </si>
  <si>
    <t>Retirada cirúrgica de cateter de longa permanência para NPP, QT ou para Hemodepuração</t>
  </si>
  <si>
    <t>Implante cirúrgico de cateter de longa permanência para NPP, QT ou para Hemodepuração</t>
  </si>
  <si>
    <t xml:space="preserve">Dissecção de veia com colocação cateter venoso </t>
  </si>
  <si>
    <t xml:space="preserve">Dissecção de veia em RN ou lactente </t>
  </si>
  <si>
    <t xml:space="preserve">Dissecção de vaso umbilical com colocação de cateter </t>
  </si>
  <si>
    <t xml:space="preserve">Manutenção de circuito para assistência mecânica circulatória prolongada - período de 6 horas </t>
  </si>
  <si>
    <t xml:space="preserve">Instalação de circuito para assistência mecânica circulatória prolongada (toracotomia) </t>
  </si>
  <si>
    <t xml:space="preserve">Instalação de cateter para monitorização hemodinâmica à beira do leito (Suan-Ganz) </t>
  </si>
  <si>
    <t xml:space="preserve">Implante de cateter venoso central por punção, para NPP, QT, Hemodepuração ou para infusão de soros/drogas </t>
  </si>
  <si>
    <t>Implante Transcateter de Prótese Valvar Aórtica (TAVI)</t>
  </si>
  <si>
    <t xml:space="preserve">Ateromectomia rotacional, direcional, extracional ou uso de laser coronariano com ou sem angioplastia por balão, com ou sem implante de stent </t>
  </si>
  <si>
    <t xml:space="preserve">Angioplastia transluminal percutânea de bifurcação e de tronco com implante de stent </t>
  </si>
  <si>
    <t>Valvoplastia percutânea por via transeptal</t>
  </si>
  <si>
    <t>Valvoplastia percutânea por via arterial ou venosa</t>
  </si>
  <si>
    <t xml:space="preserve">Tratamento percutâneo do aneurisma/dissecção da aorta </t>
  </si>
  <si>
    <t xml:space="preserve">Revascularização transmiocárdica percutânea </t>
  </si>
  <si>
    <t>Retirada percutânea de corpos estranhos vasculares</t>
  </si>
  <si>
    <t xml:space="preserve">Redução miocárdica por infusão seletiva de drogas </t>
  </si>
  <si>
    <t xml:space="preserve">Recanalização mecânica do IAM (angioplastia primária com balão) </t>
  </si>
  <si>
    <t xml:space="preserve">Recanalização arterial no IAM - angioplastia primária - com implante de stent com ou sem suporte circulatório (balão intra-órtico) </t>
  </si>
  <si>
    <t xml:space="preserve">Radiação ou antiproliferação intracoronária </t>
  </si>
  <si>
    <t>Punção transeptal com introdução de catéter multipolar nas câmaras esquerdas e/ou veias pulmonares</t>
  </si>
  <si>
    <t>Punção saco pericárdico com introdução de catéter multipolar no espaço pericárdico</t>
  </si>
  <si>
    <t xml:space="preserve">Oclusão percutânea do canal arterial </t>
  </si>
  <si>
    <t xml:space="preserve">Oclusão percutânea de fístula e/ou conexões sistêmico pulmonares </t>
  </si>
  <si>
    <t xml:space="preserve">Oclusão percutânea de "shunts" intracardíacos </t>
  </si>
  <si>
    <t xml:space="preserve">Infusão seletiva intravascular de enzimas trombolíticas </t>
  </si>
  <si>
    <t xml:space="preserve">Implante de stent coronário com ou sem angioplastia por balão concomitante (1 vaso) </t>
  </si>
  <si>
    <t xml:space="preserve">Implante de prótese intravascular na aorta/pulmonar ou ramos com ou sem angioplastia </t>
  </si>
  <si>
    <t>Colocação de cateter intracavitário para monitorização hemodinâmica</t>
  </si>
  <si>
    <t xml:space="preserve">Emboloterapia </t>
  </si>
  <si>
    <t>Atriosseptostomia por lâmina</t>
  </si>
  <si>
    <t>Atriosseptostomia por balão</t>
  </si>
  <si>
    <t xml:space="preserve">Angioplastia transluminal percutânea por balão (1 vaso) </t>
  </si>
  <si>
    <t xml:space="preserve">Angioplastia transluminal percutânea de múltiplos vasos, com implante de stent </t>
  </si>
  <si>
    <t xml:space="preserve">Angioplastia transluminal da aorta ou ramos ou da artéria pulmonar e ramos (por vaso) </t>
  </si>
  <si>
    <t>Ablação de circuito arritmogênico por catéter de radiofrequencia</t>
  </si>
  <si>
    <t>Mapeamento de feixes anômalos e focos ectópicos por eletrofisiologia intracavitárias, com provas</t>
  </si>
  <si>
    <t xml:space="preserve">Estudo ultrassonográfico intravascular </t>
  </si>
  <si>
    <t>Estudo hemodinâmico de cardiopatias congênitas e/ou valvopatias com ou sem cinecoronariografia ou oximetria</t>
  </si>
  <si>
    <t>Estudo hemodinâmico das cardiopatias congênitas estruturalmente complexas (menos: CIA, CIV, PCA, Co, AO, estenose aórtica e pulmonar isoladas)</t>
  </si>
  <si>
    <t>Estudo eletrofisiológico - mapeamento eletro-eletrônico tridimensional - do sistema de condução com ou sem ação farmacológica</t>
  </si>
  <si>
    <t xml:space="preserve">Cateterização cardíaca E por via transeptal </t>
  </si>
  <si>
    <t>Cateterismo E e estudo cineangiográfico da aorta e/ou seus ramos</t>
  </si>
  <si>
    <t>Cateterismo cardíaco E e/ou D com cineangiocoronariografia, ventriculografia e estudo angiográfico da aorta e/ou ramos tóraco-abdominais e/ou membros</t>
  </si>
  <si>
    <t>Cateterismo cardíaco E e/ou D com cineangiocoronariografia e ventriculografia</t>
  </si>
  <si>
    <t xml:space="preserve">Cateterismo cardíaco direito com estudo angiográfico da artéria pulmonar </t>
  </si>
  <si>
    <t xml:space="preserve">Cateterismo cardíaco D e/ou E com estudo cineangiográfico e de revascularização cirúrgica do miocárdio </t>
  </si>
  <si>
    <t>Cateterismo cardíaco D e/ou E com ou sem cinecoronariografia / cineangiografia com avaliação de reatividade vascular pulmonar ou teste de sobrecarga hemodinânica</t>
  </si>
  <si>
    <t xml:space="preserve">Biópsia endomiocárdica </t>
  </si>
  <si>
    <t xml:space="preserve">Avaliação fisiológica da gravidade de obstruções (cateter ou guia) </t>
  </si>
  <si>
    <t xml:space="preserve">Avaliação da viabilidade miocárdica por cateter </t>
  </si>
  <si>
    <t xml:space="preserve">Lesões vasculares traumáticas intratorácicas </t>
  </si>
  <si>
    <t>Lesões vasculares intra-abdominais</t>
  </si>
  <si>
    <t xml:space="preserve">Lesões vasculares de membro inferior ou superior - unilateral </t>
  </si>
  <si>
    <t>Lesões vasculares cervicais e cérvico-torácicas</t>
  </si>
  <si>
    <t xml:space="preserve">Exploração vascular em traumas torácicos e abdominais </t>
  </si>
  <si>
    <t xml:space="preserve">Exploração vascular em traumas de outros segmentos </t>
  </si>
  <si>
    <t>Embolectomia ou tromboembolectomia arterial</t>
  </si>
  <si>
    <t>Aneurismas rotos ou trombosados torácicos ou tóraco-abdominais</t>
  </si>
  <si>
    <t>Aneurismas rotos ou trombosados de carótida, subclávia, ilíaca</t>
  </si>
  <si>
    <t xml:space="preserve">Aneurismas rotos ou trombosados de axilar, femoral, poplítea </t>
  </si>
  <si>
    <t>Aneurismas rotos ou trombosados de artérias viscerais</t>
  </si>
  <si>
    <t xml:space="preserve">Aneurismas rotos ou trombosados de aorta abdominal acima da artéria renal </t>
  </si>
  <si>
    <t xml:space="preserve">Aneurismas rotos ou trombosados - outros </t>
  </si>
  <si>
    <t xml:space="preserve">Aneurisma roto ou trombosado de aorta abdominal abaixo da artéria renal </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</si>
  <si>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</si>
  <si>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</si>
  <si>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crônica (por sessão)</t>
  </si>
  <si>
    <t xml:space="preserve">Hemodiálise contínua (12h) </t>
  </si>
  <si>
    <t xml:space="preserve">Tromboembolectomia de fístula arteriovenosa </t>
  </si>
  <si>
    <t>Fístula arteriovenosa dos membros</t>
  </si>
  <si>
    <t xml:space="preserve">Fístula arteriovenosa dos grandes vasos intratorácicos </t>
  </si>
  <si>
    <t>Fístula arteriovenosa direta</t>
  </si>
  <si>
    <t xml:space="preserve">Fístula arteriovenosa congênita para redução de fluxo </t>
  </si>
  <si>
    <t xml:space="preserve">Fístula arteriovenosa congênita - cirurgia radical </t>
  </si>
  <si>
    <t xml:space="preserve">Fístula arteriovenosa congênita - reintervenção </t>
  </si>
  <si>
    <t>Fístula arteriovenosa cervical ou cefálica extracraniana</t>
  </si>
  <si>
    <t>Fístula arteriovenosa - com enxerto</t>
  </si>
  <si>
    <t xml:space="preserve">Fístula aorto-cava, reno-cava ou ílio-ilíaca </t>
  </si>
  <si>
    <t>Varizes - ressecção de colaterais com anestesia local em consultório / ambulatório (por grupo de até 3 vasos)</t>
  </si>
  <si>
    <t xml:space="preserve">Varizes - tratamento cirúrgico de um membro </t>
  </si>
  <si>
    <t xml:space="preserve">Varizes - tratamento cirúrgico de dois membros </t>
  </si>
  <si>
    <t xml:space="preserve">Valvuloplastia ou interposição de segmento valvulado venoso </t>
  </si>
  <si>
    <t>Trombectomia venosa</t>
  </si>
  <si>
    <t>Tratamento cirúrgico de varizes com lipodermatoesclerose ou úlcera (um membro)</t>
  </si>
  <si>
    <t xml:space="preserve">Interrupção cirúrgica veia cava inferior </t>
  </si>
  <si>
    <t xml:space="preserve">Implante de filtro de veia cava </t>
  </si>
  <si>
    <t>Fulguração de telangiectasias (por grupo)</t>
  </si>
  <si>
    <t>Escleroterapia de veias - por sessão - sem insumos</t>
  </si>
  <si>
    <t xml:space="preserve">Cura cirúrgica de hipertensão portal - qualquer tipo </t>
  </si>
  <si>
    <t xml:space="preserve">Cura cirúrgica da impotência coeundi venosa </t>
  </si>
  <si>
    <t xml:space="preserve">Cirurgia de restauração venosa com pontes nos membros </t>
  </si>
  <si>
    <t>Cirurgia de restauração venosa com pontes em cavidades</t>
  </si>
  <si>
    <t xml:space="preserve">Tronco celíaco - qualquer técnica </t>
  </si>
  <si>
    <t xml:space="preserve">Tratamento cirúrgico de tumor carotídeo </t>
  </si>
  <si>
    <t>Tratamento cirúrgico de síndrome vértebro basilar</t>
  </si>
  <si>
    <t xml:space="preserve">Tratamento cirúrgico da isquemia cerebral </t>
  </si>
  <si>
    <t>Revascularização arterial de membro superior</t>
  </si>
  <si>
    <t>Revascularização aorto-femoral - unilateral</t>
  </si>
  <si>
    <t>Retirada de enxerto infectado em posição não aórtica</t>
  </si>
  <si>
    <t>Reoperação de aorta abdominal</t>
  </si>
  <si>
    <t xml:space="preserve">Arterioplastia da femoral profunda (profundoplastia) </t>
  </si>
  <si>
    <t>Preparo de veia autóloga para remendos vasculares</t>
  </si>
  <si>
    <t xml:space="preserve">Pontes transcervicais - qualquer tipo </t>
  </si>
  <si>
    <t>Pontes aorto-cervicais ou endarterectomias dos troncos supra-aórticos</t>
  </si>
  <si>
    <t>Ponte subclávio femoral</t>
  </si>
  <si>
    <t xml:space="preserve">Ponte subclávio bifemoral </t>
  </si>
  <si>
    <t xml:space="preserve">Ponte fêmoro-femoral ipsilateral </t>
  </si>
  <si>
    <t>Ponte fêmoro-femoral cruzada</t>
  </si>
  <si>
    <t xml:space="preserve">Ponte fêmoro poplítea proximal </t>
  </si>
  <si>
    <t xml:space="preserve">Ponte distal </t>
  </si>
  <si>
    <t xml:space="preserve">Ponte axilo-femoral </t>
  </si>
  <si>
    <t xml:space="preserve">Ponte axilo-bifemoral </t>
  </si>
  <si>
    <t xml:space="preserve">Ponte aorto-ilíaca - unilateral </t>
  </si>
  <si>
    <t>Ponte aorto-femoral - unilateral</t>
  </si>
  <si>
    <t xml:space="preserve">Ponte aorto-biilíaca </t>
  </si>
  <si>
    <t>Ponte aorto-bifemoral</t>
  </si>
  <si>
    <t xml:space="preserve">Ligadura de carótida ou ramos </t>
  </si>
  <si>
    <t xml:space="preserve">Endarterectomia ilíaco-femoral </t>
  </si>
  <si>
    <t>Endarterectomia carotídea - cada segmento arterial tratado</t>
  </si>
  <si>
    <t xml:space="preserve">Endarterectomia aorto-ilíaca </t>
  </si>
  <si>
    <t>Correção das dissecções da aorta</t>
  </si>
  <si>
    <t xml:space="preserve">Cateterismo da artéria radial - para PAM </t>
  </si>
  <si>
    <t xml:space="preserve">Artéria renal bilateral revascularização </t>
  </si>
  <si>
    <t>Artéria mesentérica superior - qualquer técnica</t>
  </si>
  <si>
    <t>Artéria mesentérica inferior - qualquer técnica</t>
  </si>
  <si>
    <t>Artéria hipogástrica - unilateral - qualquer técnica</t>
  </si>
  <si>
    <t>Angioplastia transluminal transoperatória - por artéria</t>
  </si>
  <si>
    <t>Aneurismas torácicos ou tóraco-abdominais - correção cirúrgica</t>
  </si>
  <si>
    <t xml:space="preserve">Aneurismas - outros </t>
  </si>
  <si>
    <t>Aneurisma de carótida, subclávia, ilíaca</t>
  </si>
  <si>
    <t>Aneurisma de axilar, femoral, poplítea</t>
  </si>
  <si>
    <t xml:space="preserve">Aneurisma de artérias viscerais </t>
  </si>
  <si>
    <t xml:space="preserve">Aneurisma de aorta-torácica - correção cirúrgica </t>
  </si>
  <si>
    <t xml:space="preserve">Aneurisma de aorta abdominal supra-renal </t>
  </si>
  <si>
    <t xml:space="preserve">Aneurisma de aorta abdominal infra-renal </t>
  </si>
  <si>
    <t xml:space="preserve">Perfusionista </t>
  </si>
  <si>
    <t xml:space="preserve">Derivação cavo-atrial </t>
  </si>
  <si>
    <t xml:space="preserve">Instalação do circuito de circulação extracorpórea em crianças de baixo peso (10 kg) </t>
  </si>
  <si>
    <t xml:space="preserve">Instalação do circuito de circulação extracorpórea convencional </t>
  </si>
  <si>
    <t>Colocação de stent na aorta sem CEC</t>
  </si>
  <si>
    <t xml:space="preserve">Colocação de balão intra-aórtico </t>
  </si>
  <si>
    <t>Remoção de cabo-eletrodo de marcapasso e/ou cárdio-desfibrilador implantável com auxílio de dilatador mecânico, laser ou radiofreqüência</t>
  </si>
  <si>
    <t>Implante de marca-passo bicameral (gerador + eletrodo atrial e ventricular)</t>
  </si>
  <si>
    <t>Implante de marca-passo monocameral (gerador + eletrodo atrial ou ventricular)</t>
  </si>
  <si>
    <t>Troca de gerador</t>
  </si>
  <si>
    <t>Retirada do sistema (não aplicável na troca do gerador)</t>
  </si>
  <si>
    <t>Recolocação de eletrodo / gerador com ou sem troca de unidades</t>
  </si>
  <si>
    <t>Implante de marca-passo temporário à beira do leito</t>
  </si>
  <si>
    <t>Instalação de marca-passo epimiocárdio temporário</t>
  </si>
  <si>
    <t>Implante de estimulador cardíaco artificial multissítio</t>
  </si>
  <si>
    <t>Implante de desfibrilador interno, placas e eletrodos</t>
  </si>
  <si>
    <t>Cárdio-estimulação transesofágica (CETE), terapêutica ou diagnóstica</t>
  </si>
  <si>
    <t xml:space="preserve">Ventriculectomia parcial </t>
  </si>
  <si>
    <t>Revascularização do miocárdio + cirurgia valvar</t>
  </si>
  <si>
    <t xml:space="preserve">Revascularização do miocárdio </t>
  </si>
  <si>
    <t>Aneurismectomia de VE</t>
  </si>
  <si>
    <t>Troca valvar</t>
  </si>
  <si>
    <t>Plastia valvar</t>
  </si>
  <si>
    <t>Comissurotomia valvar</t>
  </si>
  <si>
    <t xml:space="preserve">Cirurgia multivalvar </t>
  </si>
  <si>
    <t xml:space="preserve">Ampliação do anel valvar </t>
  </si>
  <si>
    <t xml:space="preserve">Transposições (vasos, câmaras) </t>
  </si>
  <si>
    <t>Ressecção (infundíbulo, septo, membranas, bandas)</t>
  </si>
  <si>
    <t xml:space="preserve">Redirecionamento do fluxo sanguíneo (com anastomose direta, retalho, tubo) </t>
  </si>
  <si>
    <t>Correção de cardiopatia congênita + revascularização do miocárdio</t>
  </si>
  <si>
    <t>Correção de cardiopatia congênita + cirurgia valvar</t>
  </si>
  <si>
    <t xml:space="preserve">Correção cirúrgica da comunicação interventricular </t>
  </si>
  <si>
    <t>Correção cirúrgica da comunicação interatrial</t>
  </si>
  <si>
    <t>Confecção de bandagem da artéria pulmonar</t>
  </si>
  <si>
    <t>Coarctação da aorta - correção cirúrgica</t>
  </si>
  <si>
    <t>Canal arterial persistente - correção cirúrgica</t>
  </si>
  <si>
    <t>Ampliação (anel valvar, grandes vasos, átrio, ventrículo)</t>
  </si>
  <si>
    <t xml:space="preserve">Hérnia diafragmática - tratamento cirúrgico por vídeo </t>
  </si>
  <si>
    <t>Implante de marca-passo diafragmático definitivo</t>
  </si>
  <si>
    <t xml:space="preserve">Hérnia diafragmática - tratamento cirúrgico(qualquer técnica) </t>
  </si>
  <si>
    <t>Eventração diafragmática - tratamento cirúrgico</t>
  </si>
  <si>
    <t xml:space="preserve">Abscesso subfrênico - tratamento cirúrgico </t>
  </si>
  <si>
    <t xml:space="preserve">Retirada de corpo estranho do mediastino </t>
  </si>
  <si>
    <t>Tratamento da mediastinite por vídeo</t>
  </si>
  <si>
    <t>Timectomia por vídeo</t>
  </si>
  <si>
    <t>Ressecção de tumor de mediastino por vídeo</t>
  </si>
  <si>
    <t xml:space="preserve">Pericardiotomia com abertura pleuro-pericárdica por vídeo </t>
  </si>
  <si>
    <t>Mediastinotomia extrapleural por via posterior por vídeo</t>
  </si>
  <si>
    <t>Mediastinoscopia, via cervical por vídeo</t>
  </si>
  <si>
    <t>Linfadenectomia mediastinal por vídeo</t>
  </si>
  <si>
    <t>Ligadura de ducto-torácico por vídeo</t>
  </si>
  <si>
    <t>Ligadura de artérias brônquicas para controle de hemoptise por vídeo</t>
  </si>
  <si>
    <t xml:space="preserve">Cisto ou duplicação brônquica ou esofágica -tratamento cirúrgico por vídeo </t>
  </si>
  <si>
    <t>Biópsia de tumor do mediastino por vídeo</t>
  </si>
  <si>
    <t>Vagotomia troncular terapêutica por toracotomia</t>
  </si>
  <si>
    <t>Tratamento da mediastinite (qualquer via)</t>
  </si>
  <si>
    <t>Timectomia (qualquer via)</t>
  </si>
  <si>
    <t>Ressecção de tumor de mediastino</t>
  </si>
  <si>
    <t xml:space="preserve">Pericardiotomia com abertura pleuro-pericárdica (qualquer técnica) </t>
  </si>
  <si>
    <t xml:space="preserve">Mediastinotomia extrapleural por via posterior </t>
  </si>
  <si>
    <t xml:space="preserve">Mediastinotomia (via paraesternal, transesternal, cervical) </t>
  </si>
  <si>
    <t>Mediastinoscopia, via cervical</t>
  </si>
  <si>
    <t>Linfadenectomia mediastinal</t>
  </si>
  <si>
    <t>Ligadura de ducto-torácico (qualquer via)</t>
  </si>
  <si>
    <t>Ligadura de artérias brônquicas por toracotomia para controle de hemoptise</t>
  </si>
  <si>
    <t xml:space="preserve">Cisto ou duplicação brônquica ou esôfagica - tratamento cirúrgico </t>
  </si>
  <si>
    <t>Biópsia de tumor do mediastino (qualquer via)</t>
  </si>
  <si>
    <t>Biópsia de linfonodos pré-escalênicos ou do confluente venoso</t>
  </si>
  <si>
    <t xml:space="preserve">Ressecção de bócio intratorácico </t>
  </si>
  <si>
    <t xml:space="preserve">Tratamento operatório da hemorragia intrapleural por vídeo </t>
  </si>
  <si>
    <t>Tenda pleural por vídeo</t>
  </si>
  <si>
    <t xml:space="preserve">Ressecção de tumor da pleura localizado por vídeo </t>
  </si>
  <si>
    <t xml:space="preserve">Pleuroscopia por vídeo </t>
  </si>
  <si>
    <t xml:space="preserve">Pleurodese por video </t>
  </si>
  <si>
    <t xml:space="preserve">Pleurectomia por videotoracoscopia </t>
  </si>
  <si>
    <t xml:space="preserve">Descorticação pulmonar por videotoracoscopia </t>
  </si>
  <si>
    <t>Tratamento operatório da hemorragia intrapleural</t>
  </si>
  <si>
    <t xml:space="preserve">Toracostomia com drenagem pleural fechada </t>
  </si>
  <si>
    <t>Tenda pleural</t>
  </si>
  <si>
    <t xml:space="preserve">Retirada de dreno tubular torácico (colocado em outro serviço) </t>
  </si>
  <si>
    <t xml:space="preserve">Ressecção de tumor da pleura localizado </t>
  </si>
  <si>
    <t xml:space="preserve">Repleção de cavidade pleural com solução de antibiótico para tratamento de empiema </t>
  </si>
  <si>
    <t xml:space="preserve">Punção pleural </t>
  </si>
  <si>
    <t>Pleurostomia (aberta)</t>
  </si>
  <si>
    <t xml:space="preserve">Pleuroscopia </t>
  </si>
  <si>
    <t xml:space="preserve">Pleurodese (qualquer técnica) </t>
  </si>
  <si>
    <t xml:space="preserve">Pleurectomia </t>
  </si>
  <si>
    <t xml:space="preserve">Descorticação pulmonar </t>
  </si>
  <si>
    <t xml:space="preserve">Biópsia percutânea de pleura por agulha </t>
  </si>
  <si>
    <t xml:space="preserve">Segmentectomia por videotoracoscopia </t>
  </si>
  <si>
    <t>Metastasectomia pulmonar unilateral por videotoracoscopia</t>
  </si>
  <si>
    <t xml:space="preserve">Lobectomia pulmonar por videotoracoscopia </t>
  </si>
  <si>
    <t xml:space="preserve">Drenagem tubular aberta de cavidade pulmonar por videotoracoscopia </t>
  </si>
  <si>
    <t xml:space="preserve">Correção de fístula bronco-pleural por videotoracoscopia </t>
  </si>
  <si>
    <t xml:space="preserve">Cirurgia redutora do volume pulmonar unilateral por videotoracoscopia </t>
  </si>
  <si>
    <t>Bulectomia unilateral por videotoracoscopia</t>
  </si>
  <si>
    <t xml:space="preserve">Tromboendarterectomia pulmonar </t>
  </si>
  <si>
    <t xml:space="preserve">Segmentectomia (qualquer técnica) </t>
  </si>
  <si>
    <t xml:space="preserve">Posicionamento de agulhas radiativas por toracotomia (braquiterapia) </t>
  </si>
  <si>
    <t xml:space="preserve">Pneumostomia (cavernostomia) com costectomia e estoma cutâneo-cavitário </t>
  </si>
  <si>
    <t>Pneumorrafia</t>
  </si>
  <si>
    <t xml:space="preserve">Pneumonectomia de totalização </t>
  </si>
  <si>
    <t xml:space="preserve">Pneumonectomia </t>
  </si>
  <si>
    <t>Metastasectomia pulmonar unilateral (qualquer técnica)</t>
  </si>
  <si>
    <t>Lobectomia pulmonar</t>
  </si>
  <si>
    <t>Lobectomia por malformação pulmonar</t>
  </si>
  <si>
    <t xml:space="preserve">Embolectomia pulmonar </t>
  </si>
  <si>
    <t>Drenagem tubular aberta de cavidade pulmonar</t>
  </si>
  <si>
    <t xml:space="preserve">Correção de fístula bronco-pleural (qualquer técnica) </t>
  </si>
  <si>
    <t>Cisto pulmonar congênito - tratamento cirúrgico</t>
  </si>
  <si>
    <t xml:space="preserve">Cirurgia redutora do volume pulmonar unilateral (qualquer técnica) </t>
  </si>
  <si>
    <t>Bulectomia unilateral</t>
  </si>
  <si>
    <t>Broncotomia e/ou broncorrafia por videotoracoscopia</t>
  </si>
  <si>
    <t>Broncoplastia e/ou arterioplastia por videotoracoscopia</t>
  </si>
  <si>
    <t>Colocação de molde brônquico por toracotomia</t>
  </si>
  <si>
    <t>Broncotomia e/ou broncorrafia</t>
  </si>
  <si>
    <t>Broncoplastia e/ou arterioplastia</t>
  </si>
  <si>
    <t>Traqueorrafia por videotoracoscopia</t>
  </si>
  <si>
    <t xml:space="preserve">Ressecção de tumor traqueal por videotoracoscopia </t>
  </si>
  <si>
    <t xml:space="preserve">Troca de prótese tráqueo-esofágica </t>
  </si>
  <si>
    <t>Traqueotomia ou fechamento cirúrgico</t>
  </si>
  <si>
    <t xml:space="preserve">Plastia de traqueostoma </t>
  </si>
  <si>
    <t xml:space="preserve">Traqueostomia mediastinal </t>
  </si>
  <si>
    <t xml:space="preserve">Traqueostomia com colocação de órtese traqueal ou traqueobrônquica por via cervical </t>
  </si>
  <si>
    <t xml:space="preserve">Traqueostomia </t>
  </si>
  <si>
    <t>Traqueorrafia (qualquer via)</t>
  </si>
  <si>
    <t>Traqueoplastia (qualquer via)</t>
  </si>
  <si>
    <t xml:space="preserve">Ressecção de tumor traqueal </t>
  </si>
  <si>
    <t xml:space="preserve">Ressecção carinal (traqueobrônquica) </t>
  </si>
  <si>
    <t xml:space="preserve">Punção traqueal </t>
  </si>
  <si>
    <t>Fechamento de fístula tráqueo-cutânea</t>
  </si>
  <si>
    <t>Colocação de prótese traqueal ou traqueobrônquica (qualquer via)</t>
  </si>
  <si>
    <t>Colocação de órtese traqueal, traqueobrônquica ou brônquica, por via endoscópica (tubo de silicone ou metálico)</t>
  </si>
  <si>
    <t>Condroplastia com sutura labral</t>
  </si>
  <si>
    <t>Tratamento do impacto femoro-acetabular</t>
  </si>
  <si>
    <t>Desbridamento do labrum ou ligamento redondo com ou sem condroplastia</t>
  </si>
  <si>
    <t>Sinovectomia parcial e/ou remoção de corpos livres</t>
  </si>
  <si>
    <t>Sinovectomia total</t>
  </si>
  <si>
    <t>Túnel do carpo - descompressão</t>
  </si>
  <si>
    <t xml:space="preserve">Fraturas - redução e estabilização de cada superfície </t>
  </si>
  <si>
    <t>Reconstrução, retencionamento ou reforço de ligamento ou reparo de cartilagem triangular</t>
  </si>
  <si>
    <t xml:space="preserve">Osteocondroplastia - estabilização, ressecçãoe/ou plastia enxertia </t>
  </si>
  <si>
    <t>Condroplastia (com remoção de corpos livres)</t>
  </si>
  <si>
    <t xml:space="preserve">Sinovectomia parcial ou subtotal </t>
  </si>
  <si>
    <t xml:space="preserve">Fraturas: redução e estabilização para cada superfície </t>
  </si>
  <si>
    <t>Reconstrução, retencionamento ou reforço de ligamento # .</t>
  </si>
  <si>
    <t>Osteocondroplastia - estabilização, ressecçãoe/ou plastia (enxertia)</t>
  </si>
  <si>
    <t xml:space="preserve">Tenotomia da porção longa do bíceps </t>
  </si>
  <si>
    <t>Ressecção lateral da clavícula</t>
  </si>
  <si>
    <t xml:space="preserve">Instabilidade multidirecional </t>
  </si>
  <si>
    <t xml:space="preserve">Ruptura do manguito rotador </t>
  </si>
  <si>
    <t>Luxação gleno-umeral</t>
  </si>
  <si>
    <t>Lesão labral</t>
  </si>
  <si>
    <t>Acromioplastia</t>
  </si>
  <si>
    <t xml:space="preserve">Reconstrução, retencionamento ou reforço de ligamento </t>
  </si>
  <si>
    <t>Osteocondroplastia - estabilização, ressecção e/ou plastia (enxertia)</t>
  </si>
  <si>
    <t>Instabilidade femoro-patelar, release lateral da patela, retencionamento, reforço ou reconstrução do ligamento patelo-femoral medial</t>
  </si>
  <si>
    <t xml:space="preserve">Tratamento cirúrgico da artrofibrose </t>
  </si>
  <si>
    <t>Fratura com redução e/ou estabilização da superfície articular - um compartimento</t>
  </si>
  <si>
    <t>Reconstrução, retencionamento ou reforço do ligamento cruzado anterior ou posterior</t>
  </si>
  <si>
    <t xml:space="preserve">Reparo ou sutura de um menisco </t>
  </si>
  <si>
    <t>Meniscectomia - um menisco</t>
  </si>
  <si>
    <t>Osteocondroplastia - estabilização, ressecção e/ou plastia</t>
  </si>
  <si>
    <t xml:space="preserve">Tumor ósseo (ressecção simples) </t>
  </si>
  <si>
    <t>Tumor ósseo (ressecção segmentar)</t>
  </si>
  <si>
    <t>Tumor ósseo (ressecção e enxerto)</t>
  </si>
  <si>
    <t xml:space="preserve">Tumor ósseo (ressecção e cimento) </t>
  </si>
  <si>
    <t xml:space="preserve">Tumor ósseo (ressecção e artrodese) </t>
  </si>
  <si>
    <t>Tumor ósseo (ressecção com substituição)</t>
  </si>
  <si>
    <t xml:space="preserve">Ressecção da lesão com cimentação e osteossíntese </t>
  </si>
  <si>
    <t xml:space="preserve">Enxerto ósseo </t>
  </si>
  <si>
    <t xml:space="preserve">Curetagem ou ressecção em bloco de tumor com reconstrução e enxerto vascularizado </t>
  </si>
  <si>
    <t xml:space="preserve">Tumores de tendão ou sinovial - tratamento cirúrgico </t>
  </si>
  <si>
    <t xml:space="preserve">Transposição única de tendão </t>
  </si>
  <si>
    <t xml:space="preserve">Transposição de mais de 1 tendão - tratamento cirúrgico </t>
  </si>
  <si>
    <t>Tenotomia</t>
  </si>
  <si>
    <t xml:space="preserve">Tenossinovites infecciosas - drenagem </t>
  </si>
  <si>
    <t xml:space="preserve">Tenossinovites estenosantes - tratamento cirúrgico </t>
  </si>
  <si>
    <t>Tenossinovectomia de mão ou punho</t>
  </si>
  <si>
    <t>Tenorrafia única em outras regiões</t>
  </si>
  <si>
    <t xml:space="preserve">Tenorrafia no túnel osteofibroso até 2 dígitos </t>
  </si>
  <si>
    <t xml:space="preserve">Tenorrafia no túnel osteofibroso - mais de 2 dígitos </t>
  </si>
  <si>
    <t xml:space="preserve">Tenorrafia múltipla em outras regiões </t>
  </si>
  <si>
    <t xml:space="preserve">Tenoplastia de tendão em outras regiões </t>
  </si>
  <si>
    <t xml:space="preserve">Tenoplastia / enxerto de tendão - tratamento cirúrgico </t>
  </si>
  <si>
    <t xml:space="preserve">Tenólise/tendonese - tratamento cirúrgico </t>
  </si>
  <si>
    <t>Tenólise no túnel osteofibroso</t>
  </si>
  <si>
    <t>Tenodese</t>
  </si>
  <si>
    <t xml:space="preserve">Tenoartroplastia para ossos do carpo </t>
  </si>
  <si>
    <t>Sinovectomia - tratamento cirúrgico</t>
  </si>
  <si>
    <t>Encurtamento de tendão - tratamento cirúrgico</t>
  </si>
  <si>
    <t xml:space="preserve">Cisto sinovial - tratamento cirúrgico </t>
  </si>
  <si>
    <t xml:space="preserve">Bursectomia - tratamento cirúrgico </t>
  </si>
  <si>
    <t>Biópsias cirúrgicas de tendões, bursas e sinóvias</t>
  </si>
  <si>
    <t xml:space="preserve">Abertura de bainha tendinosa - tratamento cirúrgico </t>
  </si>
  <si>
    <t xml:space="preserve">Transposição muscular </t>
  </si>
  <si>
    <t xml:space="preserve">Miorrafias </t>
  </si>
  <si>
    <t xml:space="preserve">Fasciotomias acima do punho </t>
  </si>
  <si>
    <t>Fasciotomias (descompressivas)</t>
  </si>
  <si>
    <t>Fasciotomia - por compartimento</t>
  </si>
  <si>
    <t>Fasciotomia</t>
  </si>
  <si>
    <t xml:space="preserve">Drenagem cirúrgica do psoas </t>
  </si>
  <si>
    <t xml:space="preserve">Dissecção muscular </t>
  </si>
  <si>
    <t>Desinserção ou miotomia</t>
  </si>
  <si>
    <t>Desbridamento cirúrgico de feridas ou extremidades</t>
  </si>
  <si>
    <t xml:space="preserve">Biópsia de músculo </t>
  </si>
  <si>
    <t xml:space="preserve">Alongamento </t>
  </si>
  <si>
    <t xml:space="preserve">Tratamento cirúrgico do mal perfurante plantar </t>
  </si>
  <si>
    <t xml:space="preserve">Tratamento cirúrgico de polidactilia simples </t>
  </si>
  <si>
    <t xml:space="preserve">Tratamento cirúrgico de polidactilia múltipla e/ou complexa </t>
  </si>
  <si>
    <t xml:space="preserve">Tratamento cirúrgico de linfedema ao nível do pé </t>
  </si>
  <si>
    <t xml:space="preserve">Tratamento cirúrgico de gigantismo </t>
  </si>
  <si>
    <t xml:space="preserve">Tratamento cirúrgico da sindactilia simples </t>
  </si>
  <si>
    <t>Tratamento cirúrgico da sindactilia complexa e/ou múltipla</t>
  </si>
  <si>
    <t>Rotura do tendão de Aquiles - tratamento cirúrgico</t>
  </si>
  <si>
    <t>Rotura do tendão de Aquiles - tratamento incruento</t>
  </si>
  <si>
    <t xml:space="preserve">Retração cicatricial dos dedos </t>
  </si>
  <si>
    <t>Ressecção de osso do pé - tratamento cirúrgico</t>
  </si>
  <si>
    <t>Pé torto congênito (um pé) - tratamento cirúrgico</t>
  </si>
  <si>
    <t xml:space="preserve">Pé plano/pé cavo/coalisão tarsal - tratamento cirúrgico </t>
  </si>
  <si>
    <t xml:space="preserve">Osteotomias / fraturas com fixador externo </t>
  </si>
  <si>
    <t xml:space="preserve">Osteotomia ou pseudartrose dos metatarsos/falanges - tratamento cirúrgico </t>
  </si>
  <si>
    <t xml:space="preserve">Osteotomia ou pseudartrose do tarso e médio pé - tratamento cirúrgico </t>
  </si>
  <si>
    <t>Hallux valgus (um pé) - tratamento cirúrgico</t>
  </si>
  <si>
    <t>Fraturas e/ou luxações do antepé - tratamento cirúrgico</t>
  </si>
  <si>
    <t>Fraturas e/ou luxações do antepé - redução incruenta</t>
  </si>
  <si>
    <t xml:space="preserve">Fratura e/ou luxações do pé (exceto antepé) - tratamento cirúrgico </t>
  </si>
  <si>
    <t xml:space="preserve">Fratura e/ou luxações do pé (exceto antepé) - redução incruenta </t>
  </si>
  <si>
    <t>Fratura de osso do pé - tratamento conservador</t>
  </si>
  <si>
    <t xml:space="preserve">Fasciotomia ou ressecção de fascia plantar - tratamento cirúrgico </t>
  </si>
  <si>
    <t xml:space="preserve">Exérese ungueal </t>
  </si>
  <si>
    <t xml:space="preserve">Deformidade dos dedos - tratamento cirúrgico </t>
  </si>
  <si>
    <t xml:space="preserve">Correção de pé torto congênito com fixador externo </t>
  </si>
  <si>
    <t>Correção de deformidades do pé com fixador externo dinâmico - tratamento cirúrgico</t>
  </si>
  <si>
    <t>Biópsia cirúrgica dos ossos do pé</t>
  </si>
  <si>
    <t xml:space="preserve">Artrodese metatarso - falângica ou interfalângica - tratamento cirúrgico </t>
  </si>
  <si>
    <t>Artrodese de tarso e/ou médio pé - tratamento cirúrgico</t>
  </si>
  <si>
    <t>Artrite ou osteoartrite dos ossos do pé (inclui osteomielite) - tratamento cirúrgico</t>
  </si>
  <si>
    <t xml:space="preserve">Amputação/desarticulação de pododáctilos (porsegmento) - tratamento cirúrgico </t>
  </si>
  <si>
    <t xml:space="preserve">Amputação ao nível do pé - tratamento cirúrgico </t>
  </si>
  <si>
    <t>Pseudartroses ou osteotomias - tratamento cirúrgico</t>
  </si>
  <si>
    <t xml:space="preserve">Osteocondrite de tornozelo - tratamento cirúrgico </t>
  </si>
  <si>
    <t xml:space="preserve">Lesões ligamentares crônicas ao nível do tornozelo - tratamento cirúrgico </t>
  </si>
  <si>
    <t xml:space="preserve">Lesões ligamentares agudas ao nível do tornozelo - tratamento cirúrgico </t>
  </si>
  <si>
    <t xml:space="preserve">Lesões ligamentares agudas ao nível do tornozelo - tratamento incruento </t>
  </si>
  <si>
    <t>Fraturas e/ou luxações ao nível do tornozelo - tratamento cirúrgico</t>
  </si>
  <si>
    <t xml:space="preserve">Fraturas e/ou luxações ao nível do tornozelo - redução incruenta </t>
  </si>
  <si>
    <t>Fraturas / pseudartroses / artroses / com fixador externo dinâmico - tratamento cirúrgico</t>
  </si>
  <si>
    <t>Fratura de tornozelo - tratamento conservador</t>
  </si>
  <si>
    <t xml:space="preserve">Biópsia cirúrgica do tornozelo </t>
  </si>
  <si>
    <t>Artrotomia de tornozelo - tratamento cirúrgico</t>
  </si>
  <si>
    <t>Artrorrise do tornozelo - tratamento cirúrgico</t>
  </si>
  <si>
    <t>Artroplastia de tornozelo (com implante) - tratamento cirúrgico</t>
  </si>
  <si>
    <t xml:space="preserve">Artrodese ao nível do tornozelo - tratamento cirúrgico </t>
  </si>
  <si>
    <t>Artrodese (com ou sem alongamento simultâneo) com fixador externo</t>
  </si>
  <si>
    <t>Artrite ou osteoartrite - tratamento cirúrgico</t>
  </si>
  <si>
    <t>Amputação ao nível do tornozelo - tratamento cirúrgico</t>
  </si>
  <si>
    <t xml:space="preserve">Tratamento cirúrgico de fraturas de tíbia com fixador externo </t>
  </si>
  <si>
    <t xml:space="preserve">Transposição de fíbula/tíbia - tratamento cirúrgico </t>
  </si>
  <si>
    <t xml:space="preserve">Osteotomias e/ou pseudartroses - tratamento cirúrgico </t>
  </si>
  <si>
    <t>Osteomielite dos ossos da perna - tratamento cirúrgico</t>
  </si>
  <si>
    <t xml:space="preserve">Fraturas de tíbia e fíbula (inclui descolamento epifisário) - redução incruenta </t>
  </si>
  <si>
    <t xml:space="preserve">Fraturas de tíbia associada ou não a fíbula (inclui descolamento epifisário) - tratamento cirúrgico </t>
  </si>
  <si>
    <t xml:space="preserve">Fraturas de fíbula (inclui descolamento epifisário) - redução incruenta </t>
  </si>
  <si>
    <t xml:space="preserve">Fraturas de fíbula (inclui o descolamento epifisário) - tratamento cirúrgico </t>
  </si>
  <si>
    <t>Fratura de osso da perna - tratamento conservador</t>
  </si>
  <si>
    <t xml:space="preserve">Epifisiodese de tíbia/fíbula - tratamento cirúrgico </t>
  </si>
  <si>
    <t>Encurtamento dos ossos da perna - tratamento cirúrgico</t>
  </si>
  <si>
    <t>Correção de deformidades congênitas na perna com fixador externo</t>
  </si>
  <si>
    <t>Correção de deformidade adquirida de tíbia com fixador externo</t>
  </si>
  <si>
    <t xml:space="preserve">Biópsia cirúrgica de tíbia ou fíbula </t>
  </si>
  <si>
    <t>Amputação de perna - tratamento cirúrgico</t>
  </si>
  <si>
    <t>Alongamento dos ossos da perna - tratamento cirúrgico</t>
  </si>
  <si>
    <t xml:space="preserve">Alongamento com fixador dinâmico - tratamento cirúrgico </t>
  </si>
  <si>
    <t>Alongamento / transporte ósseo / pseudoartrose com fixador externo</t>
  </si>
  <si>
    <t>Tratamento cirúrgico de luxações / artrodese / contraturas com fixador externo</t>
  </si>
  <si>
    <t xml:space="preserve">Transplantes homólogos ao nível do joelho - tratamento cirúrgico </t>
  </si>
  <si>
    <t xml:space="preserve">Toalete cirúrgica - correção de joelho flexo - tratamento cirúrgico </t>
  </si>
  <si>
    <t xml:space="preserve">Revisões de reconstruções intra-articulares - tratamento cirúrgico </t>
  </si>
  <si>
    <t xml:space="preserve">Revisões de realinhamentos do aparelho extensor - tratamento cirúrgico </t>
  </si>
  <si>
    <t>Revisões de artroplastia total - tratamento cirúrgico</t>
  </si>
  <si>
    <t xml:space="preserve">Reconstruções ligamentares do pivot central - tratamento cirúrgico </t>
  </si>
  <si>
    <t xml:space="preserve">Realinhamentos do aparelho extensor - tratamento cirúrgico </t>
  </si>
  <si>
    <t>Osteotomias ao nível do joelho - tratamento cirúrgico</t>
  </si>
  <si>
    <t>Meniscorrafia - tratamento cirúrgico</t>
  </si>
  <si>
    <t>Liberação lateral e facectomias - tratamento cirúrgico</t>
  </si>
  <si>
    <t>Lesões ligamentares periféricas crônicas - tratamento cirúrgico</t>
  </si>
  <si>
    <t xml:space="preserve">Lesões ligamentares agudas - tratamento cirúrgico </t>
  </si>
  <si>
    <t xml:space="preserve">Lesões ligamentares agudas - tratamento incruento </t>
  </si>
  <si>
    <t xml:space="preserve">Lesões intrínsecas de joelho (lesões condrais, osteocondrite dissecante, plica patológica, corpos livres, artrofitose) - tratamento cirúrgico </t>
  </si>
  <si>
    <t>Lesões complexas de joelho (fratura com lesão ligamentar e meniscal) - tratamento cirúrgico</t>
  </si>
  <si>
    <t xml:space="preserve">Lesões agudas e/ou luxações de meniscos (1 ou ambos) - tratamento cirúrgico </t>
  </si>
  <si>
    <t>Lesão aguda de ligamento colateral, associada a ligamento cruzado e menisco - tratamento cirúrgico</t>
  </si>
  <si>
    <t>Fraturas e/ou luxações ao nível do joelho - tratamento cirúrgico</t>
  </si>
  <si>
    <t xml:space="preserve">Fraturas e/ou luxações ao nível do joelho - redução incruenta </t>
  </si>
  <si>
    <t xml:space="preserve">Fratura e/ou luxação de patela - tratamento cirúrgico </t>
  </si>
  <si>
    <t xml:space="preserve">Fratura e/ou luxação de patela (inclusive osteocondral) - redução incruenta </t>
  </si>
  <si>
    <t>Fratura de joelho - tratamento conservador</t>
  </si>
  <si>
    <t xml:space="preserve">Epifisites e tendinites - tratamento cirúrgico </t>
  </si>
  <si>
    <t>Desarticulação de joelho - tratamento cirúrgico</t>
  </si>
  <si>
    <t xml:space="preserve">Biópsia cirúrgica de joelho </t>
  </si>
  <si>
    <t>Artrotomia - tratamento cirúrgico</t>
  </si>
  <si>
    <t xml:space="preserve">Artroplastia total de joelho com implantes - tratamento cirúrgico </t>
  </si>
  <si>
    <t xml:space="preserve">Artrodese de joelho - tratamento cirúrgico </t>
  </si>
  <si>
    <t xml:space="preserve">Artrite séptica - tratamento cirúrgico </t>
  </si>
  <si>
    <t>Tratamento cirúrgico de fraturas com fixador externo</t>
  </si>
  <si>
    <t>Pseudartroses e/ou osteotomias - tratamento cirúrgico</t>
  </si>
  <si>
    <t xml:space="preserve">Osteomielite de fêmur - tratamento cirúrgico </t>
  </si>
  <si>
    <t>Fraturas, pseudartroses, correção de deformidades e alongamentos com fixador externo dinâmico - tratamento cirúrgico</t>
  </si>
  <si>
    <t>Fraturas de fêmur - tratamento cirúrgico</t>
  </si>
  <si>
    <t>Fraturas de fêmur - redução incruenta</t>
  </si>
  <si>
    <t xml:space="preserve">Fratura de fêmur - tratamento conservador </t>
  </si>
  <si>
    <t>Epifisiodese (por segmento) - tratamento cirúrgico</t>
  </si>
  <si>
    <t>Encurtamento de fêmur - tratamento cirúrgico</t>
  </si>
  <si>
    <t xml:space="preserve">Descolamento epifisário (traumático ou não) -tratamento cirúrgico </t>
  </si>
  <si>
    <t xml:space="preserve">Descolamento epifisário (traumático ou não) - redução incruenta </t>
  </si>
  <si>
    <t xml:space="preserve">Correção de deformidade adquirida de fêmur com fixador externo </t>
  </si>
  <si>
    <t>Biópsia cirúrgica de fêmur</t>
  </si>
  <si>
    <t>Amputação ao nível da coxa - tratamento cirúrgico</t>
  </si>
  <si>
    <t>Alongamento de fêmur - tratamento cirúrgico</t>
  </si>
  <si>
    <t xml:space="preserve">Alongamento / transporte ósseo / pseudoartrose com fixador externo </t>
  </si>
  <si>
    <t>Tratamento de necrose avascular por foragem de estaqueamento associada à necrose microcirúrgica da cabeça femoral - tratamento cirúrgico</t>
  </si>
  <si>
    <t xml:space="preserve">Revisão de artroplastias de quadril com retirada de componentes e implante de prótese </t>
  </si>
  <si>
    <t>Reconstrução de quadril com fixador externo</t>
  </si>
  <si>
    <t xml:space="preserve">Punção-biópsia coxo-femoral-artrocentese </t>
  </si>
  <si>
    <t xml:space="preserve">Osteotomias supra-acetabulares (Chiari, Pemberton, "dial", etc) - tratamento cirúrgico </t>
  </si>
  <si>
    <t xml:space="preserve">Osteotomias ao nível do colo ou região trocanteriana (Sugioka, Martin, Bombelli etc) - tratamento cirúrgico </t>
  </si>
  <si>
    <t>Osteotomia - fixador externo</t>
  </si>
  <si>
    <t xml:space="preserve">Luxação congênita de quadril (redução incruenta com ou sem tenotomia de adutores) </t>
  </si>
  <si>
    <t>Luxação congênita de quadril (redução cirúrgica simples) - tratamento cirúrgico</t>
  </si>
  <si>
    <t xml:space="preserve">Luxação congênita de quadril (redução cirúrgica e osteotomia) - tratamento cirúrgico </t>
  </si>
  <si>
    <t xml:space="preserve">Fratura e/ou luxação e/ou avulsão coxo-femoral -tratamento cirúrgico </t>
  </si>
  <si>
    <t xml:space="preserve">Fratura e/ou luxação e/ou avulsão coxo-femoral - redução incruenta </t>
  </si>
  <si>
    <t xml:space="preserve">Fratura de acetábulo - redução incruenta </t>
  </si>
  <si>
    <t xml:space="preserve">Fratura de acetábulo (com uma ou mais abordagens) - tratamento cirúrgico </t>
  </si>
  <si>
    <t xml:space="preserve">Epifisiolistese proximal de fêmur (fixação "in situ") - tratamento cirúrgico </t>
  </si>
  <si>
    <t xml:space="preserve">Epifisiodese com abaixamento do grande trocanter - tratamento cirúrgico </t>
  </si>
  <si>
    <t>Desarticulação coxo-femoral - tratamento cirúrgico</t>
  </si>
  <si>
    <t xml:space="preserve">Biópsia cirúrgica coxo-femoral </t>
  </si>
  <si>
    <t>Artrotomia coxo-femoral - tratamento cirúrgico</t>
  </si>
  <si>
    <t xml:space="preserve">Artrotomia de quadril infectada (incisão e drenagem de artrite séptica) sem retirada de componente - tratamento cirúrgico </t>
  </si>
  <si>
    <t>Artroplastia parcial do quadril (tipo Thompson ou qualquer técnica) - tratamento cirúrgico</t>
  </si>
  <si>
    <t>Artroplastia de ressecção do quadril (Girdlestone) - tratamento cirúrgico</t>
  </si>
  <si>
    <t>Artroplastia de quadril infectada (retirada dos componentes) - tratamento cirúrgico</t>
  </si>
  <si>
    <t xml:space="preserve">Artroplastia (qualquer técnica ou versão de quadril) - tratamento cirúrgico </t>
  </si>
  <si>
    <t xml:space="preserve">Artrodiastase de quadril </t>
  </si>
  <si>
    <t>Artrodese coxo-femoral em geral - tratamento cirúrgico</t>
  </si>
  <si>
    <t xml:space="preserve">Artrodese / fratura de acetábulo (ligamentotaxia) com fixador externo </t>
  </si>
  <si>
    <t xml:space="preserve">Osteotomias / artrodeses - tratamento cirúrgico </t>
  </si>
  <si>
    <t xml:space="preserve">Osteomielite ao nível da pelve - tratamento cirúrgico </t>
  </si>
  <si>
    <t xml:space="preserve">Fraturas e/ou luxações do anel pélvico - redução incruenta </t>
  </si>
  <si>
    <t xml:space="preserve">Fraturas e/ou luxações do anel pélvico (com uma ou mais abordagens) - tratamento cirúrgico </t>
  </si>
  <si>
    <t>Fratura/luxação com fixador externo - tratamento cirúrgico</t>
  </si>
  <si>
    <t>Fratura da cintura pélvica - tratamento conservador</t>
  </si>
  <si>
    <t xml:space="preserve">Desarticulação interílio abdominal - tratamento cirúrgico </t>
  </si>
  <si>
    <t>Biópsia cirúrgica de cintura pélvica</t>
  </si>
  <si>
    <t>Tratamento da pseudoartrose do escafóide com transplante ósseo vascularizado e fixação com micro parafuso</t>
  </si>
  <si>
    <t xml:space="preserve">Tratamento da doença de Kiembuck com transplante vascularizado </t>
  </si>
  <si>
    <t>Tratamento cirúrgico da sindactilia múltipla com emprego de expansor - por estágio</t>
  </si>
  <si>
    <t xml:space="preserve">Tratamento cirúrgico da polidactilia múltipla e/ou complexa </t>
  </si>
  <si>
    <t>Transposição de dedo - tratamento cirúrgico</t>
  </si>
  <si>
    <t xml:space="preserve">Sinovectomia da mão (múltiplas) </t>
  </si>
  <si>
    <t>Sinovectomia da mão (1 articulação)</t>
  </si>
  <si>
    <t xml:space="preserve">Sindactilia múltipla - tratamento cirúrgico </t>
  </si>
  <si>
    <t xml:space="preserve">Sindactilia de 2 dígitos - tratamento cirúrgico </t>
  </si>
  <si>
    <t xml:space="preserve">Sequestrectomias </t>
  </si>
  <si>
    <t xml:space="preserve">Roturas tendino-ligamentares da mão (mais que 1) - tratamento cirúrgico </t>
  </si>
  <si>
    <t>Roturas do aparelho extensor de dedo - redução incruenta.</t>
  </si>
  <si>
    <t>Revascularização do polegar ou outro dedo (por cada dedo adicional revascularizado será adicionado o porte 3B)</t>
  </si>
  <si>
    <t xml:space="preserve">Retração cicatricial dos dedos com lesão tendínea - tratamento cirúrgico </t>
  </si>
  <si>
    <t>Retração cicatricial de um dedo sem comprometimento tendinoso - tratamento cirúrgico</t>
  </si>
  <si>
    <t>Retração cicatricial de mais de um dedo, sem comprometimento tendinoso - tratamento cirúrgico</t>
  </si>
  <si>
    <t xml:space="preserve">Ressecção de cisto sinovial </t>
  </si>
  <si>
    <t xml:space="preserve">Ressecção 1ª fileira dos ossos do carpo </t>
  </si>
  <si>
    <t>Reparações cutâneas com retalho ilhado antebraquial invertido</t>
  </si>
  <si>
    <t xml:space="preserve">Reimplante do polegar </t>
  </si>
  <si>
    <t>Reimplante do membro superior nível transmetacarpiano até o terço distal do antebraço</t>
  </si>
  <si>
    <t xml:space="preserve">Reimplante de dois dedos da mão (por cada dedo adicional reimplantado será adicionado o porte 3B) </t>
  </si>
  <si>
    <t xml:space="preserve">Reconstrução do polegar com retalho ilhado osteocutâneo antebraquial </t>
  </si>
  <si>
    <t>Reconstrução de leito ungueal</t>
  </si>
  <si>
    <t xml:space="preserve">Reconstrução da falange com retalho homodigital </t>
  </si>
  <si>
    <t>Pseudartrose dos ossos da mão - tratamento cirúrgico</t>
  </si>
  <si>
    <t xml:space="preserve">Pseudartrose do escafóide - tratamento cirúrgico </t>
  </si>
  <si>
    <t>Pseudartrose com perda de substâncias de metacarpiano e falanges</t>
  </si>
  <si>
    <t xml:space="preserve">Prótese (implante) para ossos do carpo </t>
  </si>
  <si>
    <t xml:space="preserve">Polidactilia não articulada - tratamento cirúrgico </t>
  </si>
  <si>
    <t xml:space="preserve">Polidactilia articulada - tratamento cirúrgico </t>
  </si>
  <si>
    <t>Policização ou transferência digital</t>
  </si>
  <si>
    <t>Plástica ungueal</t>
  </si>
  <si>
    <t xml:space="preserve">Perda de substância da mão (reparação) - tratamento cirúrgico </t>
  </si>
  <si>
    <t>Osteossíntese de fratura de falange e metacarpeana com uso de miniparafuso</t>
  </si>
  <si>
    <t>Osteossíntese de fratura de falange e metacarpeana com fixação externa</t>
  </si>
  <si>
    <t>Osteomielite ao nível da mão - tratamento cirúrgico</t>
  </si>
  <si>
    <t>Luxação metacarpofalangeana - tratamento cirúrgico</t>
  </si>
  <si>
    <t>Luxação metacarpofalangeana - redução incruenta</t>
  </si>
  <si>
    <t xml:space="preserve">Ligamentoplastia com âncora </t>
  </si>
  <si>
    <t>Lesões ligamentares crônicas da mão - reparação cirúrgica</t>
  </si>
  <si>
    <t>Lesões ligamentares agudas da mão - reparação cirúrgica .</t>
  </si>
  <si>
    <t xml:space="preserve">Gigantismo ao nível da mão - tratamento cirúrgico </t>
  </si>
  <si>
    <t xml:space="preserve">Fraturas e/ou luxações de metacarpianos - redução incruenta </t>
  </si>
  <si>
    <t xml:space="preserve">Fraturas e/ou luxações de falanges (interfalangeanas) - tratamento cirúrgico </t>
  </si>
  <si>
    <t xml:space="preserve">Fraturas e/ou luxações de falanges (interfalangeanas) - redução incruenta </t>
  </si>
  <si>
    <t xml:space="preserve">Fraturas de falanges ou metacarpianos - tratamento cirúrgico com fixação </t>
  </si>
  <si>
    <t xml:space="preserve">Fraturas de falanges ou metacarpianos - redução incruenta </t>
  </si>
  <si>
    <t>Fratura/artrodese com fixador externo</t>
  </si>
  <si>
    <t>Fratura do metacarpiano - tratamento conservador</t>
  </si>
  <si>
    <t>Fratura de osso da mão - tratamento conservador</t>
  </si>
  <si>
    <t xml:space="preserve">Fratura de Bennett - tratamento cirúrgico </t>
  </si>
  <si>
    <t xml:space="preserve">Fratura de Bennett - redução incruenta </t>
  </si>
  <si>
    <t>Fratura de falange - tratamento conservador</t>
  </si>
  <si>
    <t xml:space="preserve">Fixador externo em cirurgia da mão </t>
  </si>
  <si>
    <t>Falangização</t>
  </si>
  <si>
    <t>Exploração cirúrgica de tendão de mão</t>
  </si>
  <si>
    <t>Enxerto ósseo (perda de substância) - tratamento cirúrgico</t>
  </si>
  <si>
    <t xml:space="preserve">Dedo em martelo - tratamento conservador </t>
  </si>
  <si>
    <t>Dedo em martelo - tratamento cirúrgico</t>
  </si>
  <si>
    <t xml:space="preserve">Dedo em gatilho, capsulotomia / fasciotomia - tratamento cirúrgico </t>
  </si>
  <si>
    <t>Dedo em botoeira - tratamento cirúrgico</t>
  </si>
  <si>
    <t>Dedo colo de cisne - tratamento cirúrgico</t>
  </si>
  <si>
    <t>Coto de amputação digital - revisão</t>
  </si>
  <si>
    <t xml:space="preserve">Contratura isquêmica de mão - tratamento cirúrgico </t>
  </si>
  <si>
    <t>Centralização da ulna (tratamento da mão torta radial)</t>
  </si>
  <si>
    <t>Capsulectomias única MF e IF</t>
  </si>
  <si>
    <t xml:space="preserve">Capsulectomias múltiplas MF ou IF </t>
  </si>
  <si>
    <t>Bridas congênitas - tratamento cirúrgico</t>
  </si>
  <si>
    <t>Biópsia cirúrgica dos ossos da mão</t>
  </si>
  <si>
    <t xml:space="preserve">Artrotomia ao nível da mão - tratamento cirúrgico </t>
  </si>
  <si>
    <t xml:space="preserve">Artroplastia interfalangeana / metacarpofalangeana - tratamento cirúrgico </t>
  </si>
  <si>
    <t>Artroplastia com implante na mão (MF ou IF)</t>
  </si>
  <si>
    <t>Artroplastia com implante na mão (MF e IF) múltipla</t>
  </si>
  <si>
    <t xml:space="preserve">Artrodese interfalangeana / metacarpofalangeana - tratamento cirúrgico </t>
  </si>
  <si>
    <t xml:space="preserve">Aponevrose palmar (ressecção) - tratamento cirúrgico </t>
  </si>
  <si>
    <t xml:space="preserve">Amputação transmetacarpiana com transposição de dedo </t>
  </si>
  <si>
    <t xml:space="preserve">Amputação transmetacarpiana </t>
  </si>
  <si>
    <t>Amputação de dedo (cada) - tratamento cirúrgico</t>
  </si>
  <si>
    <t xml:space="preserve">Amputação ao nível dos metacarpianos - tratamento cirúrgico </t>
  </si>
  <si>
    <t>Alongamentos tendinosos de mão</t>
  </si>
  <si>
    <t>Alongamento/transporte ósseo com fixador externo</t>
  </si>
  <si>
    <t xml:space="preserve">Abscessos de dedo (drenagem) - tratamento cirúrgico </t>
  </si>
  <si>
    <t>Abscesso de mão e dedos - tenossinovites / espaços palmares / dorsais e comissurais - tratamento cirúrgico</t>
  </si>
  <si>
    <t>Transposição do rádio para ulna</t>
  </si>
  <si>
    <t>Sinovectomia de punho - tratamento cirúrgico</t>
  </si>
  <si>
    <t>Reparação ligamentar do carpo</t>
  </si>
  <si>
    <t>Ressecção de osso do carpo - tratamento cirúrgico</t>
  </si>
  <si>
    <t xml:space="preserve">Pseudartroses - tratamento cirúrgico </t>
  </si>
  <si>
    <t>Luxação do carpo - redução incruenta</t>
  </si>
  <si>
    <t>Fraturas e/ou luxações do punho - tratamento cirúrgico</t>
  </si>
  <si>
    <t>Fraturas e/ou luxações do punho - redução incruenta</t>
  </si>
  <si>
    <t>Fraturas do carpo - tratamento conservador</t>
  </si>
  <si>
    <t>Fraturas - fixador externo</t>
  </si>
  <si>
    <t>Fratura do carpo - redução incruenta</t>
  </si>
  <si>
    <t xml:space="preserve">Fratura de osso do carpo - redução cirúrgica </t>
  </si>
  <si>
    <t xml:space="preserve">Fratura de punho - tratamento conservador </t>
  </si>
  <si>
    <t>Encurtamento rádio/ulnar</t>
  </si>
  <si>
    <t xml:space="preserve">Desarticulação do punho - tratamento cirúrgico </t>
  </si>
  <si>
    <t xml:space="preserve">Coto de amputação punho e antebraço - revisão </t>
  </si>
  <si>
    <t>Biópsia cirúrgica de punho</t>
  </si>
  <si>
    <t>Artroplastia para ossos do carpo (com implante) - tratamento cirúrgico</t>
  </si>
  <si>
    <t>Artroplastia do punho (com implante) - tratamento cirúrgico</t>
  </si>
  <si>
    <t>Artrodese rádio-cárpica ou do punho</t>
  </si>
  <si>
    <t>Artrodese - fixador externo</t>
  </si>
  <si>
    <t xml:space="preserve">Artrodese entre os ossos do carpo </t>
  </si>
  <si>
    <t xml:space="preserve">Alongamento do rádio/ulna - tratamento cirúrgico </t>
  </si>
  <si>
    <t>Agenesia de rádio (centralização da ulna no carpo)</t>
  </si>
  <si>
    <t xml:space="preserve">Sinostose rádio-ulnar - tratamento cirúrgico </t>
  </si>
  <si>
    <t>Ressecção do processo estilóide do rádio - tratamento cirúrgico</t>
  </si>
  <si>
    <t>Ressecção da cabeça do rádio e/ou da extremidade distal ulna - tratamento cirúrgico</t>
  </si>
  <si>
    <t>Pseudartroses e ou osteotomias - tratamento cirúrgico</t>
  </si>
  <si>
    <t>Osteomielite dos ossos do antebraço - tratamento cirúrgico</t>
  </si>
  <si>
    <t xml:space="preserve">Fratura viciosamente consolidada de antebraço - tratamento cirúrgico </t>
  </si>
  <si>
    <t xml:space="preserve">Fratura e/ou luxações (incluindo descolamento epifisário) - redução incruenta </t>
  </si>
  <si>
    <t>Fratura e/ou luxações (incluindo descolamento epifisário cotovelo-punho) - tratamento cirúrgico</t>
  </si>
  <si>
    <t>Fratura do antebraço - tratamento conservador</t>
  </si>
  <si>
    <t xml:space="preserve">Encurtamento segmentar dos ossos do antebraço com osteossíntese - tratamento cirúrgico </t>
  </si>
  <si>
    <t xml:space="preserve">Correção de deformidade adquirida de antebraço com fixador externo </t>
  </si>
  <si>
    <t xml:space="preserve">Contratura isquêmica de Volkmann - tratamento cirúrgico </t>
  </si>
  <si>
    <t>Biópsia cirúrgica do antebraço</t>
  </si>
  <si>
    <t xml:space="preserve">Amputação ao nível do antebraço - tratamento cirúrgico </t>
  </si>
  <si>
    <t>Alongamento dos ossos do antebraço com fixador externo dinâmico - tratamento cirúrgico</t>
  </si>
  <si>
    <t>Abaixamento miotendinoso no antebraço</t>
  </si>
  <si>
    <t>Artrodiastase - tratamento cirúrgico com fixador externo</t>
  </si>
  <si>
    <t xml:space="preserve">Tendinites, sinovites e artrites - tratamento cirúrgico </t>
  </si>
  <si>
    <t xml:space="preserve">Lesões ligamentares - redução incruenta </t>
  </si>
  <si>
    <t>Fraturas e/ou luxações - tratamento cirúrgico</t>
  </si>
  <si>
    <t>Fraturas e/ou luxações - redução incruenta</t>
  </si>
  <si>
    <t xml:space="preserve">Fratura de cotovelo - tratamento conservador </t>
  </si>
  <si>
    <t>Desarticulação ao nível do cotovelo - tratamento cirúrgico</t>
  </si>
  <si>
    <t xml:space="preserve">Biópsia cirúrgica de cotovelo </t>
  </si>
  <si>
    <t xml:space="preserve">Artrotomia de cotovelo - tratamento cirúrgico </t>
  </si>
  <si>
    <t>Artroplastias sem implante - tratamento cirúrgico</t>
  </si>
  <si>
    <t>Artroplastia com implante - tratamento cirúrgico</t>
  </si>
  <si>
    <t>Artrodese - tratamento cirúrgico</t>
  </si>
  <si>
    <t>Pseudartroses, osteotomias, alongamentos/encurtamentos - tratamento cirúrgico</t>
  </si>
  <si>
    <t>Osteomielite de úmero - tratamento cirúrgico</t>
  </si>
  <si>
    <t xml:space="preserve">Fraturas e pseudartroses - fixador externo - tratamento cirúrgico </t>
  </si>
  <si>
    <t xml:space="preserve">Fratura de úmero - tratamento conservador </t>
  </si>
  <si>
    <t xml:space="preserve">Fratura (incluindo descolamento epifisário) - tratamento cirúrgico </t>
  </si>
  <si>
    <t>Fratura (incluindo descolamento epifisário) - redução incruenta</t>
  </si>
  <si>
    <t>Fixador externo dinâmico com ou sem alongamento - tratamento cirúrgico</t>
  </si>
  <si>
    <t>Biópsia cirúrgica do úmero</t>
  </si>
  <si>
    <t xml:space="preserve">Amputação ao nível do braço - tratamento cirúrgico </t>
  </si>
  <si>
    <t>Transferências musculares ao nível do ombro - tratamento cirúrgico</t>
  </si>
  <si>
    <t xml:space="preserve">Revisão cirúrgica de prótese de ombro </t>
  </si>
  <si>
    <t>Ressecção parcial ou total de clavícula - tratamento cirúrgico</t>
  </si>
  <si>
    <t>Pseudartroses e/ou osteotomias da cintura escapular - tratamento cirúrgico</t>
  </si>
  <si>
    <t>Osteomielite ao nível da cintura escapular - tratamento cirúrgico</t>
  </si>
  <si>
    <t>Luxações crônicas inveteradas e recidivantes - tratamento cirúrgico</t>
  </si>
  <si>
    <t>Fraturas e/ou luxações e/ou avulsões - tratamento cirúrgico</t>
  </si>
  <si>
    <t xml:space="preserve">Fraturas e/ou luxações e/ou avulsões - redução incruenta </t>
  </si>
  <si>
    <t xml:space="preserve">Fratura de cintura escapular - tratamento conservador </t>
  </si>
  <si>
    <t>Escápula em ressalto - tratamento cirúrgico</t>
  </si>
  <si>
    <t>Desarticulação ao nível do ombro - tratamento cirúrgico</t>
  </si>
  <si>
    <t xml:space="preserve">Deformidade (doença) Sprengel - tratamento cirúrgico </t>
  </si>
  <si>
    <t xml:space="preserve">Biópsia cirúrgica da cintura escapular </t>
  </si>
  <si>
    <t>Artrotomia glenoumeral - tratamento cirúrgico</t>
  </si>
  <si>
    <t>Artroplastia escápulo umeral com implante - tratamento cirúrgico</t>
  </si>
  <si>
    <t>Artrodese ao nível do ombro - tratamento cirúrgico</t>
  </si>
  <si>
    <t xml:space="preserve">Hérnia de disco cervical - tratamento cirúrgico </t>
  </si>
  <si>
    <t>Tumor ósseo vertebral - ressecção com substituição com ou sem instrumentação - tratamento cirúrgico</t>
  </si>
  <si>
    <t>Tratamento pré-natal dos disrafismos espinhais</t>
  </si>
  <si>
    <t>Tratamento microcirúrgico do canal vertebral estreito por segmento</t>
  </si>
  <si>
    <t>Tratamento microcirúrgico das lesões intramedulares (tumor, malformações arteriovenosas, siringomielia, parasitoses)</t>
  </si>
  <si>
    <t>Tratamento conservador do traumatismo raquimedular (por dia)</t>
  </si>
  <si>
    <t xml:space="preserve">Tratamento cirúrgico do disrafismo </t>
  </si>
  <si>
    <t xml:space="preserve">Tratamento cirúrgico das malformações craniovertebrais </t>
  </si>
  <si>
    <t xml:space="preserve">Tratamento cirúrgico da lesão traumática raquimedular </t>
  </si>
  <si>
    <t>Tratamento cirúrgico da cifose infantil</t>
  </si>
  <si>
    <t>Tração cervical transesquelética</t>
  </si>
  <si>
    <t>Substituição de corpo vertebral</t>
  </si>
  <si>
    <t xml:space="preserve">Retirada de material de síntese - tratamento cirúrgico </t>
  </si>
  <si>
    <t>Retirada de corpo estranho - tratamento cirúrgico</t>
  </si>
  <si>
    <t>Punção liquórica</t>
  </si>
  <si>
    <t xml:space="preserve">Pseudartrose de coluna - tratamento cirúrgico </t>
  </si>
  <si>
    <t xml:space="preserve">Outras afecções da coluna - tratamento incruento </t>
  </si>
  <si>
    <t xml:space="preserve">Osteotomia de coluna vertebral - tratamento cirúrgico </t>
  </si>
  <si>
    <t>Osteomielite de coluna - tratamento cirúrgico</t>
  </si>
  <si>
    <t xml:space="preserve">Laminectomia ou laminotomia </t>
  </si>
  <si>
    <t xml:space="preserve">Hérnia de disco tóraco-lombar - tratamento cirúrgico </t>
  </si>
  <si>
    <t xml:space="preserve">Hemivértebra - ressecção via anterior ou posterior - tratamento cirúrgico </t>
  </si>
  <si>
    <t>Fraturas ou fratura-luxação de coluna - tratamento cirúrgico</t>
  </si>
  <si>
    <t>Fratura e/ou luxação de coluna vertebral - redução incruenta</t>
  </si>
  <si>
    <t>Fratura do cóccix - tratamento cirúrgico</t>
  </si>
  <si>
    <t>Fratura do cóccix - redução incruenta</t>
  </si>
  <si>
    <t>Fratura de coluna - tratamento conservador</t>
  </si>
  <si>
    <t xml:space="preserve">Espondilolistese - tratamento cirúrgico </t>
  </si>
  <si>
    <t>Dorso curvo / escoliose / giba costal - tratamento cirúrgico</t>
  </si>
  <si>
    <t>Descompressão medular e/ou cauda equina</t>
  </si>
  <si>
    <t xml:space="preserve">Derivação lombar externa </t>
  </si>
  <si>
    <t>Costela cervical - tratamento cirúrgico</t>
  </si>
  <si>
    <t xml:space="preserve">Cordotomia - mielotomia </t>
  </si>
  <si>
    <t xml:space="preserve">Cirurgia de coluna por via endoscópica </t>
  </si>
  <si>
    <t>Biópsia de corpo vertebral com agulha</t>
  </si>
  <si>
    <t>Biópsia da coluna</t>
  </si>
  <si>
    <t>Artrodese de coluna via anterior ou póstero lateral - tratamento cirúrgico</t>
  </si>
  <si>
    <t>Artrodese da coluna com instrumentação por segmento</t>
  </si>
  <si>
    <t>Corpo estranho intramuscular - tratamento cirúrgico</t>
  </si>
  <si>
    <t>Corpo estranho intra-ósseo - tratamento cirúrgico</t>
  </si>
  <si>
    <t>Corpo estranho intra-articular - tratamento cirúrgico</t>
  </si>
  <si>
    <t>Artroscopia para diagnóstico com ou sem biópsia sinovial</t>
  </si>
  <si>
    <t xml:space="preserve">Punção extra-articular diagnóstica ou terapêutica (infiltração/agulhamento seco). Quando orientada por RX, US, TC e RM, cobrar código correspondente </t>
  </si>
  <si>
    <t>Punção articular diagnóstica ou terapêutica (infiltração). Quando orientada por RX, US, TC e RM, cobrar código correspondente</t>
  </si>
  <si>
    <t xml:space="preserve">Retirada de enxerto ósseo </t>
  </si>
  <si>
    <t>Manipulação articular sob anestesia geral</t>
  </si>
  <si>
    <t xml:space="preserve">Enxertos em outras pseudartroses </t>
  </si>
  <si>
    <t>Biópsias percutânea sinovial ou de tecidos moles</t>
  </si>
  <si>
    <t>Biópsia óssea</t>
  </si>
  <si>
    <t xml:space="preserve">Tóraco-braquial </t>
  </si>
  <si>
    <t xml:space="preserve">Tipo Velpeau </t>
  </si>
  <si>
    <t xml:space="preserve">Spica-gessada </t>
  </si>
  <si>
    <t xml:space="preserve">Pelvipodálico </t>
  </si>
  <si>
    <t xml:space="preserve">Minerva ou Risser para escoliose </t>
  </si>
  <si>
    <t xml:space="preserve">Luva </t>
  </si>
  <si>
    <t xml:space="preserve">Inguino-maleolar </t>
  </si>
  <si>
    <t xml:space="preserve">Halo-gesso </t>
  </si>
  <si>
    <t xml:space="preserve">Dupla abdução ou Ducroquet </t>
  </si>
  <si>
    <t>Cruro-podálico</t>
  </si>
  <si>
    <t>Colete</t>
  </si>
  <si>
    <t>Colar</t>
  </si>
  <si>
    <t>Bota com ou sem salto</t>
  </si>
  <si>
    <t xml:space="preserve">Áxilo-palmar ou pendente </t>
  </si>
  <si>
    <t xml:space="preserve">Membro superior </t>
  </si>
  <si>
    <t xml:space="preserve">Membro inferior </t>
  </si>
  <si>
    <t>Imobilizações não-gessadas (qualquer segmento)</t>
  </si>
  <si>
    <t xml:space="preserve">Retirada de fixadores externos </t>
  </si>
  <si>
    <t xml:space="preserve">Próteses de substituição de pequenas articulações </t>
  </si>
  <si>
    <t xml:space="preserve">Placas </t>
  </si>
  <si>
    <t>Fios, pinos, parafusos ou hastes metálicas intra-ósseas</t>
  </si>
  <si>
    <t xml:space="preserve">Fios ou pinos metálicos transósseos </t>
  </si>
  <si>
    <t xml:space="preserve">Tração transesquelética (por membro) </t>
  </si>
  <si>
    <t xml:space="preserve">Tração cutânea </t>
  </si>
  <si>
    <t xml:space="preserve">Instalação de halo craniano </t>
  </si>
  <si>
    <t xml:space="preserve">Transplante de dois pododáctilos para a mão </t>
  </si>
  <si>
    <t>Transplante do hallux para polegar</t>
  </si>
  <si>
    <t>Transplante do 2º pododáctilo para o polegar</t>
  </si>
  <si>
    <t xml:space="preserve">Transplante de dedos do pé para a mão </t>
  </si>
  <si>
    <t>Transplante de 2º pododáctilo para mão</t>
  </si>
  <si>
    <t>Transplante articular de metatarsofalângica para a mão</t>
  </si>
  <si>
    <t xml:space="preserve">Reimplante do membro superior, do nível médio do antebraço até o ombro </t>
  </si>
  <si>
    <t>Reimplante do membro inferior do pé até o terço médio da perna</t>
  </si>
  <si>
    <t>Reimplante do membro inferior do nível médio proximal da perna até a coxa</t>
  </si>
  <si>
    <t>Reimplante de segmentos distais do membro superior, com ressecção segmentar</t>
  </si>
  <si>
    <t>Autotransplante de três retalhos, um cutâneo separado, combinado a outros dois retalhos musculares isolados e associados, ligados por um único pedículo vascular</t>
  </si>
  <si>
    <t>Autotransplante de outros retalhos, isolados entre si, e associados mediante um único pedículo vascular comuns aos retalhos</t>
  </si>
  <si>
    <t xml:space="preserve">Autotransplante de epiplon </t>
  </si>
  <si>
    <t>Autotransplante de dois retalhos, um cutâneo combinado a retalho osteomuscular, isolados e associados entre sí, ligados por um único pedículo vascular</t>
  </si>
  <si>
    <t>Autotransplante de dois retalhos, um cutâneo combinado a um muscular, isolados e associados entre si, ligados por um único pedículo vascular</t>
  </si>
  <si>
    <t>Autotransplante de dois retalhos cutâneos combinados, isolados e associados entre si, ligados por um único pedículo vascular</t>
  </si>
  <si>
    <t>Autotransplante de dois retalhos musculares combinados, isolados e associados entre si, ligados por um único pedículo</t>
  </si>
  <si>
    <t>Transplante ósseo vascularizado (microanastomose)</t>
  </si>
  <si>
    <t>Perônio ou fíbula</t>
  </si>
  <si>
    <t>Outros transplantes ósseos e osteomusculocutâneos</t>
  </si>
  <si>
    <t>Osteomusculocutâneo de costela</t>
  </si>
  <si>
    <t>Osteocutâneo de costela</t>
  </si>
  <si>
    <t>Osteocutâneo de ilíaco</t>
  </si>
  <si>
    <t>Iliaco</t>
  </si>
  <si>
    <t>Costela</t>
  </si>
  <si>
    <t>Tensor da fascia lata (tensor fascia lata)</t>
  </si>
  <si>
    <t xml:space="preserve">Supinador longo (brachioradialis) </t>
  </si>
  <si>
    <t xml:space="preserve">Serrato maior (serratus) </t>
  </si>
  <si>
    <t xml:space="preserve">Semitendinoso (semitendinosus) </t>
  </si>
  <si>
    <t xml:space="preserve">Semimembranoso (semimembranosus) </t>
  </si>
  <si>
    <t xml:space="preserve">Sartório (sartorius) </t>
  </si>
  <si>
    <t xml:space="preserve">Reto interno (gracilis) </t>
  </si>
  <si>
    <t xml:space="preserve">Reto anterior (rectus femoris) </t>
  </si>
  <si>
    <t xml:space="preserve">Primeiro radial externo (extensor carpi radialis longus) </t>
  </si>
  <si>
    <t>Outros transplantes musculares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</si>
  <si>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</si>
  <si>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 xml:space="preserve">Músculo pédio (extensor digitorum brevis) </t>
  </si>
  <si>
    <t>Grande peitoral (pectoralis major)</t>
  </si>
  <si>
    <t xml:space="preserve">Grande dorsal (latissimus dorsi) </t>
  </si>
  <si>
    <t>Flexor curto plantar (flexor digitorum brevis)</t>
  </si>
  <si>
    <t>Extensor próprio do dedo gordo (extensor hallucis longus)</t>
  </si>
  <si>
    <t>Extensor comum dos dedos (extensor digitorum longus)</t>
  </si>
  <si>
    <t>Bíceps femoral (biceps femoris)</t>
  </si>
  <si>
    <t xml:space="preserve">Trapézio (trapezius) </t>
  </si>
  <si>
    <t xml:space="preserve">Reto abdominal (rectus abdominis) </t>
  </si>
  <si>
    <t>Outros transplantes músculo-cutâneos</t>
  </si>
  <si>
    <t xml:space="preserve">Grande glúteo (gluteus maximus) </t>
  </si>
  <si>
    <t>Transplante miocutâneo com microanastomose</t>
  </si>
  <si>
    <t>Transplante cutâneo sem microanastomose, ilha neurovascular</t>
  </si>
  <si>
    <t xml:space="preserve">Transplante cutâneo com microanastomose </t>
  </si>
  <si>
    <t xml:space="preserve">Temporal </t>
  </si>
  <si>
    <t>Retroauricular</t>
  </si>
  <si>
    <t xml:space="preserve">Paraescapular </t>
  </si>
  <si>
    <t xml:space="preserve">Outros transplantes cutâneos </t>
  </si>
  <si>
    <t>Interdigital da 1a comissura dos dedos do pé</t>
  </si>
  <si>
    <t>Intercostal</t>
  </si>
  <si>
    <t xml:space="preserve">Inguino-cural </t>
  </si>
  <si>
    <t>Fossa poplítea</t>
  </si>
  <si>
    <t xml:space="preserve">Femoral </t>
  </si>
  <si>
    <t xml:space="preserve">Escapular </t>
  </si>
  <si>
    <t>Dorsal do pé</t>
  </si>
  <si>
    <t>Digital do hallux</t>
  </si>
  <si>
    <t>Digitais (da face volar e látero-cubital dos dedos médio e anular da mão)</t>
  </si>
  <si>
    <t xml:space="preserve">Deltopeitoral </t>
  </si>
  <si>
    <t>Couro cabeludo</t>
  </si>
  <si>
    <t xml:space="preserve">Axilar </t>
  </si>
  <si>
    <t>Antebraço</t>
  </si>
  <si>
    <t>Abdominal ou hipogástrico</t>
  </si>
  <si>
    <t>Linfadenectomia por incisão extra-axilar</t>
  </si>
  <si>
    <t>Biópsia percutânea com agulha grossa, em consultório</t>
  </si>
  <si>
    <t>Substituição de prótese</t>
  </si>
  <si>
    <t>Retirada da válvula após colocação de expansor permanente</t>
  </si>
  <si>
    <t xml:space="preserve">Ressecção dos ductos principais da mama - unilateral </t>
  </si>
  <si>
    <t xml:space="preserve">Ressecção do linfonodo sentinela / torácica medial </t>
  </si>
  <si>
    <t xml:space="preserve">Ressecção do linfonodo sentinela / torácica lateral </t>
  </si>
  <si>
    <t xml:space="preserve">Reconstrução da mama com prótese e/ou expansor </t>
  </si>
  <si>
    <t>Reconstrução parcial da mama pós-quadrantectomia</t>
  </si>
  <si>
    <t xml:space="preserve">Reconstrução mamária com retalhos cutâneos regionais </t>
  </si>
  <si>
    <t>Reconstrução mamária com retalho muscular ou miocutâneo - unilateral</t>
  </si>
  <si>
    <t>Reconstrução da placa aréolo mamilar - unilateral</t>
  </si>
  <si>
    <t>Quadrantectomia - ressecção segmentar</t>
  </si>
  <si>
    <t>Quadrantectomia e linfadenectomia axilar</t>
  </si>
  <si>
    <t>Punção ou biópsia percutânea de agulha fina - por nódulo (máximo de 3 nódulos por mama)</t>
  </si>
  <si>
    <t>Mastoplastia em mama oposta após reconstrução da contralateral</t>
  </si>
  <si>
    <t xml:space="preserve">Mastectomia subcutânea e inclusão da prótese </t>
  </si>
  <si>
    <t>Mastectomia simples</t>
  </si>
  <si>
    <t>Mastectomia radical ou radical modificada qualquer técnica</t>
  </si>
  <si>
    <t xml:space="preserve">Linfadenectomia axilar </t>
  </si>
  <si>
    <t>Correção da hipertrofia mamária - unilateral</t>
  </si>
  <si>
    <t xml:space="preserve">Ginecomastia - unilateral </t>
  </si>
  <si>
    <t xml:space="preserve">Fistulectomia de mama </t>
  </si>
  <si>
    <t>Exérese de nódulo</t>
  </si>
  <si>
    <t>Exérese de mama supra-numerária - unilateral</t>
  </si>
  <si>
    <t xml:space="preserve">Exérese de lesão da mama por marcação estereotáxica ou roll </t>
  </si>
  <si>
    <t>Drenagem e/ou aspiração de seroma</t>
  </si>
  <si>
    <t xml:space="preserve">Drenagem de abscesso de mama </t>
  </si>
  <si>
    <t xml:space="preserve">Correção de inversão papilar - unilateral </t>
  </si>
  <si>
    <t>Correção cirúrgica da assimetria mamária</t>
  </si>
  <si>
    <t xml:space="preserve">Coleta de fluxo papilar de mama </t>
  </si>
  <si>
    <t>Biópsia incisional de mama</t>
  </si>
  <si>
    <t>Fratura de costela ou esterno - tratamento conservador</t>
  </si>
  <si>
    <t>Ressutura de parede torácica</t>
  </si>
  <si>
    <t>Vídeo para procedimentos sobre a coluna vertebral</t>
  </si>
  <si>
    <t>Correção de deformidades da parede torácica por vídeo</t>
  </si>
  <si>
    <t>Punção biópsia de costela ou esterno</t>
  </si>
  <si>
    <t>Osteomielite de costela ou esterno - tratamento cirúrgico</t>
  </si>
  <si>
    <t>Fratura luxação de esterno ou costela - tratamento cirúrgico</t>
  </si>
  <si>
    <t>Fratura luxação de esterno ou costela - redução incruenta</t>
  </si>
  <si>
    <t>Biópsia cirúrgica de costela ou esterno</t>
  </si>
  <si>
    <t>Tratamento cirúrgico de fraturas do gradil costal</t>
  </si>
  <si>
    <t>Tração esquelética do gradil costo-esternal (traumatismo)</t>
  </si>
  <si>
    <t>Toracotomia para procedimentos ortopédicos sobre a coluna vertebral</t>
  </si>
  <si>
    <t>Toracotomia exploradora (excluídos os procedimentos intratorácicos)</t>
  </si>
  <si>
    <t>Toracotomia com biópsia</t>
  </si>
  <si>
    <t>Toracoplastia (qualquer técnica)</t>
  </si>
  <si>
    <t>Toracectomia</t>
  </si>
  <si>
    <t>Retirada de corpo estranho da parede torácica</t>
  </si>
  <si>
    <t>Ressecção de tumor do diafragma e reconstrução (qualquer técnica)</t>
  </si>
  <si>
    <t>Reconstrução da região esternal com retalhos musculares bilaterais</t>
  </si>
  <si>
    <t>Reconstrução da parede torácica com retalhos musculares ou miocutâneos</t>
  </si>
  <si>
    <t>Reconstrução da parede torácica com retalhos cutâneos</t>
  </si>
  <si>
    <t>Reconstrução da parede torácica (com ou sem prótese)</t>
  </si>
  <si>
    <t>Plumbagem extrafascial</t>
  </si>
  <si>
    <t>Mobilização de retalhos musculares ou do omento</t>
  </si>
  <si>
    <t>Fechamento de pleurostomia</t>
  </si>
  <si>
    <t>Esternectomia total</t>
  </si>
  <si>
    <t>Esternectomia subtotal</t>
  </si>
  <si>
    <t>Costectomia (porte para 1 arco costal, 30% deste porte para cada arco adicional)</t>
  </si>
  <si>
    <t>Correção de deformidades da parede torácica</t>
  </si>
  <si>
    <t>Sinusotomia frontal intranasal com balão por videoendoscopia</t>
  </si>
  <si>
    <t>Sinusotomia frontal intranasal por videoendoscopia</t>
  </si>
  <si>
    <t>Sinusotomia esfenoidal por videoendoscopia</t>
  </si>
  <si>
    <t>Sinusectomia maxilar - via endonasal por videoendoscopia</t>
  </si>
  <si>
    <t>Etmoidectomia intranasal por videoendoscopia</t>
  </si>
  <si>
    <t>Artéria maxilar interna - ligadura transmaxilar por videoendoscopia</t>
  </si>
  <si>
    <t>Antrostomia maxilar intranasal por videoendoscopia</t>
  </si>
  <si>
    <t>Antrostomia maxilar, etmoidectomia etc a laser (abertura de todas as cavidades paranasais a laser)</t>
  </si>
  <si>
    <t>Sinusotomia frontal via externa</t>
  </si>
  <si>
    <t>Sinusotomia frontal intranasal</t>
  </si>
  <si>
    <t>Sinusotomia esfenoidal</t>
  </si>
  <si>
    <t>Sinusectomia transmaxilar (Ermiro de Lima)</t>
  </si>
  <si>
    <t>Sinusectomia maxilar - via oral (Caldwell-Luc)</t>
  </si>
  <si>
    <t>Sinusectomia fronto-etmoidal por via externa</t>
  </si>
  <si>
    <t>Sinusectomia frontal com retalho osteoplástico ou via coronal</t>
  </si>
  <si>
    <t>Sinusectomia maxilar - via endonasal</t>
  </si>
  <si>
    <t xml:space="preserve">Seios paranasais - biópsia qualquer via </t>
  </si>
  <si>
    <t>Ressecção de tumor benigno</t>
  </si>
  <si>
    <t>Punção maxilar transmeática ou via fossa canina</t>
  </si>
  <si>
    <t>Pólipo antro-coanal de Killiam - exérese</t>
  </si>
  <si>
    <t>Maxilectomia total</t>
  </si>
  <si>
    <t>Maxilectomia parcial</t>
  </si>
  <si>
    <t>Maxilectomia incluindo exenteração de órbita</t>
  </si>
  <si>
    <t>Fístula oronasal - tratamento cirúrgico</t>
  </si>
  <si>
    <t>Fístula oro-antral - tratamento cirúrgico</t>
  </si>
  <si>
    <t>Exérese de tumor de seios paranasais por via endoscópica</t>
  </si>
  <si>
    <t>Exérese de tumor com abordagem craniofacial oncológica seios (tempo facial)</t>
  </si>
  <si>
    <t>Etmoidectomia intranasal</t>
  </si>
  <si>
    <t>Etmoidectomia externa</t>
  </si>
  <si>
    <t xml:space="preserve">Descompressão transetmoidal do canal óptico </t>
  </si>
  <si>
    <t>Cisto naso-alveolar e globular - exérese</t>
  </si>
  <si>
    <t>Artéria maxilar interna - ligadura transmaxilar</t>
  </si>
  <si>
    <t>Antrostomia maxilar intranasal</t>
  </si>
  <si>
    <t>Angiofibroma - ressecção transmaxilar e/ou transpalatina</t>
  </si>
  <si>
    <t>Septoplastia por videoendoscopia</t>
  </si>
  <si>
    <t>Rinosseptoplastia funcional por videoendoscopia</t>
  </si>
  <si>
    <t>Perfuração do septo nasal - correção cirúrgica por videoendoscopia</t>
  </si>
  <si>
    <t>Ozena - tratamento cirúrgico por videoendoscopia</t>
  </si>
  <si>
    <t>Imperfuração coanal - correção cirúrgica intranasal por videoendoscopia</t>
  </si>
  <si>
    <t>Epistaxe - cauterização da artéria esfenopalatina com microscopia - unilateral por videoendoscopia</t>
  </si>
  <si>
    <t>Corpos estranhos - retirada sob anestesia geral / hospital (nariz) - por videoendoscopia</t>
  </si>
  <si>
    <t>Turbinoplastia por radiofrequência</t>
  </si>
  <si>
    <t>Turbinectomia ou turbinoplastia - unilateral</t>
  </si>
  <si>
    <t>Tumor intranasal - exérese por via transnasal</t>
  </si>
  <si>
    <t>Tumor intranasal - exérese por rinotomia lateral</t>
  </si>
  <si>
    <t>Tratamento de deformidade traumática nasal</t>
  </si>
  <si>
    <t>Tratamento cirúrgico reparador do nariz em sela</t>
  </si>
  <si>
    <t>Tratamento cirúrgico do rinofima</t>
  </si>
  <si>
    <t>Tratamento cirúrgico de deformidade nasal congênita</t>
  </si>
  <si>
    <t>Tratamento cirúrgico da atresia narinária</t>
  </si>
  <si>
    <t>Sinéquia nasal - ressecção unilateral - qualquer técnica</t>
  </si>
  <si>
    <t>Septoplastia (qualquer técnica sem vídeo)</t>
  </si>
  <si>
    <t>Rinosseptoplastia funcional</t>
  </si>
  <si>
    <t>Rinoplastia reparadora</t>
  </si>
  <si>
    <t>Rinectomia total</t>
  </si>
  <si>
    <t>Rinectomia parcial</t>
  </si>
  <si>
    <t>Ressecção de tumores malignos transnasais</t>
  </si>
  <si>
    <t>Reconstrução total de nariz - por estágio</t>
  </si>
  <si>
    <t>Reconstrução de unidade anatômica do nariz - por estágio</t>
  </si>
  <si>
    <t>Polipectomia - unilateral</t>
  </si>
  <si>
    <t>Perfuração do septo nasal - correção cirúrgica</t>
  </si>
  <si>
    <t>Ozena - tratamento cirúrgico</t>
  </si>
  <si>
    <t>Imperfuração coanal - correção cirúrgica transpalatina</t>
  </si>
  <si>
    <t>Imperfuração coanal - correção cirúrgica intranasal</t>
  </si>
  <si>
    <t>Fraturas dos ossos nasais - redução incruenta e gesso</t>
  </si>
  <si>
    <t>Fraturas dos ossos nasais - redução cirúrgica e gesso</t>
  </si>
  <si>
    <t>Fístula liquórica - tratamento cirúrgico endoscópico intranasal</t>
  </si>
  <si>
    <t>Fechamento de fístula liquórica transnasal</t>
  </si>
  <si>
    <t xml:space="preserve">Exérese de tumor nasal por via endoscopica </t>
  </si>
  <si>
    <t>Exérese de tumor com abordagem craniofacial oncológica (tempo facial) pirâmide nasal</t>
  </si>
  <si>
    <t>Epistaxe - tamponamento antero-posterior sob anestesia geral</t>
  </si>
  <si>
    <t>Epistaxe - tamponamento anterior</t>
  </si>
  <si>
    <t>Epistaxe - tamponamento antero-posterior</t>
  </si>
  <si>
    <t>Epistaxe - ligadura das artérias etmoidais - acesso transorbitário - unilateral</t>
  </si>
  <si>
    <t>Epistaxe - cauterização das artérias etmoidais com microscopia - unilateral</t>
  </si>
  <si>
    <t>Epistaxe - cauterização da artéria esfenopalatina com microscopia - unilateral</t>
  </si>
  <si>
    <t>Epistaxe - cauterização (qualquer técnica)</t>
  </si>
  <si>
    <t>Corpos estranhos - retirada sob anestesia geral / hospital</t>
  </si>
  <si>
    <t>Corpos estranhos - retirada em consultório (nariz)</t>
  </si>
  <si>
    <t>Corneto inferior - infiltração medicamentosa (unilateral)</t>
  </si>
  <si>
    <t>Corneto inferior - cauterização linear - unilateral</t>
  </si>
  <si>
    <t>Biópsia de nariz</t>
  </si>
  <si>
    <t>Alongamento de columela</t>
  </si>
  <si>
    <t>Abscesso ou hematoma de septo nasal - drenagem sob anestesia geral</t>
  </si>
  <si>
    <t>Abscesso ou hematoma de septo nasal - drenagem</t>
  </si>
  <si>
    <t>Tumor do nervo acústico - ressecção via translabiríntica ou fossa média</t>
  </si>
  <si>
    <t>Ressecção do osso temporal</t>
  </si>
  <si>
    <t>Neurectomia vestibular translabiríntica - sem audição</t>
  </si>
  <si>
    <t>Neurectomia vestibular para fossa média ou posterior</t>
  </si>
  <si>
    <t>Labirintectomia (membranosa ou óssea) - sem audição</t>
  </si>
  <si>
    <t>Injeção de drogas intratimpânicas</t>
  </si>
  <si>
    <t>Implante coclear (exceto a prótese)</t>
  </si>
  <si>
    <t>Exploração e descompressão total do nervo facial (transmastóideo, translabiríntico, fossa média)</t>
  </si>
  <si>
    <t>Enxerto total do nervo facial intratemporal</t>
  </si>
  <si>
    <t>Enxerto parcial intratemporal do nervo facial - do gânglio geniculado ao meato acústico interno</t>
  </si>
  <si>
    <t>Enxerto parcial intratemporal do nervo facial - do foramem estilo-mastóideo ao gânglio geniculado</t>
  </si>
  <si>
    <t>Doença de Meniere - tratamento cirúrgico - descompressão do saco endolinfático ou "shunt"</t>
  </si>
  <si>
    <t>Paracentese do tímpano, unilateral, em hospital - anestesia geral</t>
  </si>
  <si>
    <t>Timpanotomia para tubo de ventilação - unilateral</t>
  </si>
  <si>
    <t>Timpanotomia exploradora - unilateral</t>
  </si>
  <si>
    <t>Timpanoplastia tipo I - miringoplastia - unilateral</t>
  </si>
  <si>
    <t>Timpanoplastia com reconstrução da cadeia ossicular</t>
  </si>
  <si>
    <t>Tímpano-mastoidectomia</t>
  </si>
  <si>
    <t>Paracentese do tímpano - miringotomia, unilateral - em consultório</t>
  </si>
  <si>
    <t xml:space="preserve">Ouvido congênito - tratamento cirúrgico </t>
  </si>
  <si>
    <t>Mastoidectomia simples ou radical modificada</t>
  </si>
  <si>
    <t>Glomus timpânicus - ressecção</t>
  </si>
  <si>
    <t>Glomus jugular - ressecção</t>
  </si>
  <si>
    <t>Fístula perilinfática - fechamento cirúrgico</t>
  </si>
  <si>
    <t>Exploração e descompressão parcial do nervo facial intratemporal</t>
  </si>
  <si>
    <t>Estapedectomia ou estapedotomia</t>
  </si>
  <si>
    <t>Cauterização de membrana timpânica</t>
  </si>
  <si>
    <t>Tumor benigno de conduto auditivo externo - exérese</t>
  </si>
  <si>
    <t>Pericondrite de pavilhão - tratamento cirúrgico com desbridamento</t>
  </si>
  <si>
    <t>Furúnculo - drenagem (ouvido)</t>
  </si>
  <si>
    <t>Estenose de conduto auditivo externo - correção</t>
  </si>
  <si>
    <t>Corpos estranhos, pólipos ou biópsia - em hospital sob anestesia geral</t>
  </si>
  <si>
    <t>Corpos estranhos, pólipos ou biópsia - em consultório</t>
  </si>
  <si>
    <t>Cisto pré-auricular (coloboma auris) - exérese - unilateral</t>
  </si>
  <si>
    <t>Biópsia (orelha externa)</t>
  </si>
  <si>
    <t>Aspiração auricular</t>
  </si>
  <si>
    <t>Tratamento cirúrgico de sinus pré-auricular</t>
  </si>
  <si>
    <t>Ressecção subtotal ou total de orelha</t>
  </si>
  <si>
    <t>Ressecção de tumor de pavilhão auricular, incluindo parte do osso temporal</t>
  </si>
  <si>
    <t>Reconstrução total de orelha - único estágio</t>
  </si>
  <si>
    <t>Reconstrução de unidade anatômica do pavilhão auricular - por estágio</t>
  </si>
  <si>
    <t>Reconstrução de orelha - retoques</t>
  </si>
  <si>
    <t>Outros defeitos congênitos que não a microtia</t>
  </si>
  <si>
    <t>Exérese de tumor com fechamento primário</t>
  </si>
  <si>
    <t>Exérese de tumor com abordagem craniofacial oncológica pavilhão auricular (tempo facial)</t>
  </si>
  <si>
    <t>Biópsia de pavilhão auricular</t>
  </si>
  <si>
    <t>Sondagem das vias lacrimais - com ou sem lavagem</t>
  </si>
  <si>
    <t>Reconstituição de vias lacrimais com silicone ou outro material</t>
  </si>
  <si>
    <t>Fechamento dos pontos lacrimais</t>
  </si>
  <si>
    <t>Dacriocistorrinostomia com ou sem intubação - unilateral</t>
  </si>
  <si>
    <t>Dacriocistectomia - unilateral</t>
  </si>
  <si>
    <t>Cirurgia da glândula lacrimal</t>
  </si>
  <si>
    <t>9b</t>
  </si>
  <si>
    <t>Implante intra vítreo de polímero farmacológico de liberação prolongada (Ozurdex)</t>
  </si>
  <si>
    <t>Panfotocoagulação na retinopatia da prematuridade – binocular</t>
  </si>
  <si>
    <t>Retinotomia relaxante</t>
  </si>
  <si>
    <t>Retinopexia profilática (criopexia) 4B</t>
  </si>
  <si>
    <t>Retinopexia pneumática</t>
  </si>
  <si>
    <t>Retinopexia com introflexão escleral</t>
  </si>
  <si>
    <t>Remoção de implante episcleral</t>
  </si>
  <si>
    <t>Pancrioterapia periférica</t>
  </si>
  <si>
    <t>Infusão de gás expansor</t>
  </si>
  <si>
    <t>Fotocoagulação (laser) - por sessão - monocular</t>
  </si>
  <si>
    <t>Exérese de tumor de coróide e/ou corpo ciliar</t>
  </si>
  <si>
    <t>Biópsia de retina</t>
  </si>
  <si>
    <t xml:space="preserve">Aplicação de placa radiativa episcleral </t>
  </si>
  <si>
    <t>Injeção de toxina botulínica - monocular</t>
  </si>
  <si>
    <t>Estrabismo horizontal - monocular</t>
  </si>
  <si>
    <t>Estrabismo ciclo vertical/transposição - monocular</t>
  </si>
  <si>
    <t>Cirurgia com sutura ajustável</t>
  </si>
  <si>
    <t>Biópsia de músculos</t>
  </si>
  <si>
    <t>Sinequiotomia (laser)</t>
  </si>
  <si>
    <t>Sinequiotomia (cirúrgica)</t>
  </si>
  <si>
    <t>Iridociclectomia</t>
  </si>
  <si>
    <t>Iridectomia (laser ou cirúrgica)</t>
  </si>
  <si>
    <t>Goniotomia ou trabeculotomia</t>
  </si>
  <si>
    <t>Fototrabeculoplastia (laser)</t>
  </si>
  <si>
    <t>Drenagem de descolamento de coróide</t>
  </si>
  <si>
    <t>Cirurgias fistulizantes com implantes valvulares</t>
  </si>
  <si>
    <t>Cirurgias fistulizantes antiglaucomatosas</t>
  </si>
  <si>
    <t>Cicloterapia - qualquer técnica</t>
  </si>
  <si>
    <t>Biópsia de íris e corpo ciliar</t>
  </si>
  <si>
    <t xml:space="preserve">Reconstituição de globo ocular com lesão de estruturas intra-oculares </t>
  </si>
  <si>
    <t>Injeção retrobulbar</t>
  </si>
  <si>
    <t>Enucleação ou evisceração com ou sem implante</t>
  </si>
  <si>
    <t>Sutura de esclera</t>
  </si>
  <si>
    <t>Enxerto de esclera (qualquer técnica)</t>
  </si>
  <si>
    <t>Biópsia de esclera</t>
  </si>
  <si>
    <t>Tratamento ocular quimioterápico com antiangiogênico. Programa de 24 meses. Uma sessão por mês (por sessão)</t>
  </si>
  <si>
    <t>Infusão intravítrea de medicamento anti-inflamatório</t>
  </si>
  <si>
    <t>Vitrectomia vias pars plana</t>
  </si>
  <si>
    <t>Vitrectomia anterior</t>
  </si>
  <si>
    <t>Vitrectomia a céu aberto - ceratoprótese</t>
  </si>
  <si>
    <t>Troca fluido gasosa</t>
  </si>
  <si>
    <t>Retirada de óleo de silicone via pars plana</t>
  </si>
  <si>
    <t>Retirada de corpo estranho</t>
  </si>
  <si>
    <t>Membranectomia EPI ou sub-retiniana</t>
  </si>
  <si>
    <t>Infusão de perfluocarbono</t>
  </si>
  <si>
    <t>Implante de silicone intravítreo</t>
  </si>
  <si>
    <t>Endolaser/Endodiatermia</t>
  </si>
  <si>
    <t xml:space="preserve">Biópsia de vítreo via pars plana </t>
  </si>
  <si>
    <t>Biópsia de tumor via pars plana</t>
  </si>
  <si>
    <t>Remoção de pigmentos da lente intra-ocular com yag-laser</t>
  </si>
  <si>
    <t>Implante secundário / explante / fixação escleral ou iriana</t>
  </si>
  <si>
    <t>Fixação iriana de lente intra-ocular</t>
  </si>
  <si>
    <t>Facectomia sem implante</t>
  </si>
  <si>
    <t>Facectomia com lente intra-ocular sem facoemulsificação</t>
  </si>
  <si>
    <t>Facectomia com lente intra-ocular com facoemulsificação</t>
  </si>
  <si>
    <t>Capsulotomia YAG ou cirúrgica</t>
  </si>
  <si>
    <t>Retirada de corpo estranho da câmara anterior</t>
  </si>
  <si>
    <t>Remoção de hifema</t>
  </si>
  <si>
    <t>Reconstrução da câmara anterior</t>
  </si>
  <si>
    <t>Paracentese da câmara anterior</t>
  </si>
  <si>
    <t>Delaminação corneana com fotoablação estromal - LASIK</t>
  </si>
  <si>
    <t>Fotoablação de superfície convencional - PRK</t>
  </si>
  <si>
    <t>Implante de anel intra-estromal</t>
  </si>
  <si>
    <t>Tarsoconjuntivoceratoplastia</t>
  </si>
  <si>
    <t>Sutura de córnea (com ou sem hérnia de íris)</t>
  </si>
  <si>
    <t>Recobrimento conjuntival</t>
  </si>
  <si>
    <t>PTK ceratectomia fototerapêutica - monocular</t>
  </si>
  <si>
    <t>Corpo estranho da córnea - retirada</t>
  </si>
  <si>
    <t>Ceratectomia superficial - monocular</t>
  </si>
  <si>
    <t>Cauterização de córnea</t>
  </si>
  <si>
    <t>Crioterapia conjuntival</t>
  </si>
  <si>
    <t>Tumor de conjuntiva - exérese</t>
  </si>
  <si>
    <t>Transplante de limbo</t>
  </si>
  <si>
    <t xml:space="preserve">Sutura de conjuntiva </t>
  </si>
  <si>
    <t>Reconstituição de fundo de saco</t>
  </si>
  <si>
    <t>Pterígio - exérese</t>
  </si>
  <si>
    <t>Plástica de conjuntiva</t>
  </si>
  <si>
    <t>Infiltração subconjuntival</t>
  </si>
  <si>
    <t>Enxerto de membrana amniótica</t>
  </si>
  <si>
    <t>Biópsia de conjuntiva</t>
  </si>
  <si>
    <t>Autotransplante conjuntival</t>
  </si>
  <si>
    <t>Tumor de órbita - exérese</t>
  </si>
  <si>
    <t>Reconstrução total da cavidade orbital - por estágio</t>
  </si>
  <si>
    <t>Reconstrução parcial da cavidade orbital - por estágio</t>
  </si>
  <si>
    <t>Reconstituição de paredes orbitárias</t>
  </si>
  <si>
    <t>Microcirurgia para tumores orbitários</t>
  </si>
  <si>
    <t>Implante secundário de órbita</t>
  </si>
  <si>
    <t>Fratura de órbita - redução cirúrgica e enxerto ósseo</t>
  </si>
  <si>
    <t>Fratura de órbita - redução cirúrgica</t>
  </si>
  <si>
    <t>Exérese de tumor com abordagem craniofacial oncológica (tempo facial) pálpebra, cavidade orbitária e olhos</t>
  </si>
  <si>
    <t xml:space="preserve">Exenteração de órbita </t>
  </si>
  <si>
    <t>Exenteração com osteotomia</t>
  </si>
  <si>
    <t>Descompressão de órbita ou nervo ótico</t>
  </si>
  <si>
    <t>Correção da enoftalmia</t>
  </si>
  <si>
    <t>Xantelasma palpebral - exérese - unilateral</t>
  </si>
  <si>
    <t>Triquíase com ou sem enxerto</t>
  </si>
  <si>
    <t>Telecanto - correção cirúrgica - unilateral</t>
  </si>
  <si>
    <t>Tarsorrafia</t>
  </si>
  <si>
    <t>Sutura de pálpebra</t>
  </si>
  <si>
    <t>Supercílio - reconstrução total</t>
  </si>
  <si>
    <t>Simbléfaro com ou sem enxerto - correção cirúrgica</t>
  </si>
  <si>
    <t>Retração palpebral</t>
  </si>
  <si>
    <t>Ressecção de tumores palpebrais</t>
  </si>
  <si>
    <t>Ptose palpebral - correção cirúrgica - unilateral</t>
  </si>
  <si>
    <t>Pálpebra - reconstrução total (com ou sem ressecção de tumor) - por estágio</t>
  </si>
  <si>
    <t>Pálpebra - reconstrução parcial (com ou sem ressecção de tumor)</t>
  </si>
  <si>
    <t>Lagoftalmo - correção cirúrgica</t>
  </si>
  <si>
    <t>Fissura palpebral - correção cirúrgica</t>
  </si>
  <si>
    <t>Epilação de cílios (diatermo-coagulação)</t>
  </si>
  <si>
    <t>Epilação</t>
  </si>
  <si>
    <t>Epicanto - correção cirúrgica - unilateral</t>
  </si>
  <si>
    <t>Dermatocalaze ou blefarocalaze - unilateral</t>
  </si>
  <si>
    <t>Correção de bolsas palpebrais - unilateral</t>
  </si>
  <si>
    <t>Correção cirúrgica de ectrópio ou entrópio</t>
  </si>
  <si>
    <t>Coloboma - com plástica</t>
  </si>
  <si>
    <t>Cantoplastia medial</t>
  </si>
  <si>
    <t>Cantoplastia lateral</t>
  </si>
  <si>
    <t>Calázio</t>
  </si>
  <si>
    <t>Blefarorrafia</t>
  </si>
  <si>
    <t>Biópsia de pálpebra</t>
  </si>
  <si>
    <t>Abscesso de pálpebra - drenagem</t>
  </si>
  <si>
    <t>Tratamento cirúrgico da osteomielite de crânio</t>
  </si>
  <si>
    <t>Tratamento cirúrgico da fratura do crânio - afundamento</t>
  </si>
  <si>
    <t>Tratamento cirúrgico da craniossinostose</t>
  </si>
  <si>
    <t>Retirada de cranioplastia</t>
  </si>
  <si>
    <t>Reconstrução craniana ou craniofacial</t>
  </si>
  <si>
    <t>Craniotomia para tumores ósseos</t>
  </si>
  <si>
    <t>Craniotomia descompressiva</t>
  </si>
  <si>
    <t>Cranioplastia</t>
  </si>
  <si>
    <t>Tratamento cirúrgico do hiperparatireoidismo secundário</t>
  </si>
  <si>
    <t>Tratamento cirúrgico do hiperparatireoidismo primário</t>
  </si>
  <si>
    <t>Reimplante de paratireóide previamente preservada</t>
  </si>
  <si>
    <t>Paratireoidectomia com toracotomia</t>
  </si>
  <si>
    <t xml:space="preserve">Biópsia de paratireóide </t>
  </si>
  <si>
    <t>Tireoidectomia total</t>
  </si>
  <si>
    <t>Tireoidectomia parcial</t>
  </si>
  <si>
    <t>Istmectomia ou nodulectomia</t>
  </si>
  <si>
    <t>Bócio mergulhante: extirpação por acesso cérvico-torácico</t>
  </si>
  <si>
    <t>Biópsia de tireóide</t>
  </si>
  <si>
    <t>Tratamento cirúrgico de fístula com retalho cutâneo</t>
  </si>
  <si>
    <t>Tratamento cirúrgico da lipomatose cervical</t>
  </si>
  <si>
    <t xml:space="preserve">Torcicolo congênito - tratamento cirúrgico </t>
  </si>
  <si>
    <t>Retração cicatricial cervical com emprego de expansores de tecido - por estágio</t>
  </si>
  <si>
    <t>Retração cicatricial cervical - por estágio</t>
  </si>
  <si>
    <t>Ressecção de tumor de corpo carotídeo</t>
  </si>
  <si>
    <t>Reconstrução de esôfago cervical</t>
  </si>
  <si>
    <t>Punção-biópsia de pescoço</t>
  </si>
  <si>
    <t>Neuroblastoma cervical - exérese</t>
  </si>
  <si>
    <t>Linfadenectomia superficial</t>
  </si>
  <si>
    <t>Linfadenectomia profunda</t>
  </si>
  <si>
    <t>Exérese de tumor benigno, cisto ou fístula cervical</t>
  </si>
  <si>
    <t>Exérese de cisto tireoglosso</t>
  </si>
  <si>
    <t>Exérese de cisto branquial</t>
  </si>
  <si>
    <t>Esvaziamento cervical seletivo (especificar o lado)</t>
  </si>
  <si>
    <t>Esvaziamento cervical radical ampliado</t>
  </si>
  <si>
    <t>Esvaziamento cervical radical (especificar o lado)</t>
  </si>
  <si>
    <t>Drenagem de abscesso cervical profundo</t>
  </si>
  <si>
    <t>Cervicotomia exploradora</t>
  </si>
  <si>
    <t>Mandibulectomia total</t>
  </si>
  <si>
    <t>Hemimandibulectomia ou ressecção segmentar ou seccional da mandíbula</t>
  </si>
  <si>
    <t>Ressecção de tumor de mandíbula com desarticulação de ATM</t>
  </si>
  <si>
    <t>Biópsia de mandíbula</t>
  </si>
  <si>
    <t>Exérese de tumor benigno, cisto ou fístula</t>
  </si>
  <si>
    <t>Exérese de tumor maligno de pele</t>
  </si>
  <si>
    <t>Reconstrução com rotação do músculo temporal</t>
  </si>
  <si>
    <t>Reconstrução com retalhos em VY de pedículo subarterial</t>
  </si>
  <si>
    <t xml:space="preserve">Reconstrução com retalho axial da artéria temporal superficial </t>
  </si>
  <si>
    <t>Reconstrução com retalhos axiais supra-orbitais e supratrocleares</t>
  </si>
  <si>
    <t xml:space="preserve">Paralisia facial - reanimação com o músculo temporal (região orbital e oral), com neurotização </t>
  </si>
  <si>
    <t xml:space="preserve">Paralisia facial - reanimação com o músculo temporal (região oral), com neurotização </t>
  </si>
  <si>
    <t>Paralisia facial - reanimação com o músculo temporal (região orbital), sem neurotização</t>
  </si>
  <si>
    <t>Paralisia facial - reanimação com o músculo temporal (região oral), sem neurotização</t>
  </si>
  <si>
    <t>Correção de tumores, cicatrizes ou ferimentos com o auxílio de expansores de tecidos - por estágio</t>
  </si>
  <si>
    <t>Hemiatrofia facial, correção com enxerto de gordura ou implante</t>
  </si>
  <si>
    <t>Correção cirúrgica de depressão (afundamento) da região frontal</t>
  </si>
  <si>
    <t>Osteoplastias da órbita</t>
  </si>
  <si>
    <t>Osteoplastias do arco zigomático</t>
  </si>
  <si>
    <t>Osteoplastias de mandíbula</t>
  </si>
  <si>
    <t>Osteoplastias etmóido orbitais</t>
  </si>
  <si>
    <t>Translocação etmóido orbital para tratamento do hipertelorismo miocutâneo associado a expansor de tecido - por lado</t>
  </si>
  <si>
    <t>Tratamento cirúrgico de anquilose da articulação têmporo-mandibular</t>
  </si>
  <si>
    <t>Reconstrução total de mandíbula com prótese e ou enxerto ósseo</t>
  </si>
  <si>
    <t xml:space="preserve">Reconstrução parcial da mandíbula com enxerto ósseo </t>
  </si>
  <si>
    <t>Redução simples da luxação da articulação têmporo- mandibular com fixação intermaxilar</t>
  </si>
  <si>
    <t>Osteotomia crânio-maxilares complexas</t>
  </si>
  <si>
    <t>Osteotomia tipo Lefort III - extracraniana</t>
  </si>
  <si>
    <t>Osteotomia tipo Lefort II</t>
  </si>
  <si>
    <t>Osteotomia tipo Lefort I</t>
  </si>
  <si>
    <t>Osteotomias segmentares da maxila ou malar</t>
  </si>
  <si>
    <t xml:space="preserve">Osteotomias alvéolo palatinas </t>
  </si>
  <si>
    <t>Osteoplastia para prognatismo, micrognatismo ou laterognatismo</t>
  </si>
  <si>
    <t>Artroplastia para luxação recidivante da articulação têmporo-mandibular</t>
  </si>
  <si>
    <t>Redução de luxação do ATM</t>
  </si>
  <si>
    <t>Tratamento conservador de fratura de ossos</t>
  </si>
  <si>
    <t>Retirada dos meios de fixação (na face)</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</si>
  <si>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</si>
  <si>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</si>
  <si>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Fratura Lefort III - fixação cirúrgica com síntese óssea, levan- tamento crânio-maxilar e bloqueio intermaxilar eventual</t>
  </si>
  <si>
    <t>Fratura Lefort II - fixação cirúrgica com síntese óssea, levantamento e bloqueio intermaxilar eventual</t>
  </si>
  <si>
    <t>Fratura Lefort I - fixação cirúrgica com síntese óssea, levantamento e bloqueio intermaxilar eventual</t>
  </si>
  <si>
    <t>Fratura de maxila, tipo Lefort III - redução e aplicação de levantamento crânio-maxilar com bloqueio intermaxilar eventual</t>
  </si>
  <si>
    <t>Fratura de maxila, tipo Lefort I e II - redução e aplicação de levantamento zigomático-maxilar com bloqueio intermaxilar eventual</t>
  </si>
  <si>
    <t>Fraturas alveolares - fixação com aparelho e contenção</t>
  </si>
  <si>
    <t>Fraturas complexas de mandíbula - redução cirúrgica com fixação óssea e eventual bloqueio intermaxilar</t>
  </si>
  <si>
    <t xml:space="preserve">Fratura cominutiva de mandíbula - redução cirúrgica com fixação óssea e bloqueio intermaxilar eventual </t>
  </si>
  <si>
    <t>Fratura naso etmóido órbito-etmoidal</t>
  </si>
  <si>
    <t>Fratura simples de mandíbula - redução cirúrgica com fixação óssea e bloqueio intermaxilar eventual</t>
  </si>
  <si>
    <t>Fratura simples de mandíbula com contenção e bloqueio intermaxilar eventual</t>
  </si>
  <si>
    <t>Fratura do arco zigomático - redução cirúrgica com fixação</t>
  </si>
  <si>
    <t>Fratura do arco zigomático - redução instrumental sem fixação</t>
  </si>
  <si>
    <t>Redução de fratura de seio frontal (acesso coronal)</t>
  </si>
  <si>
    <t>Redução de fratura de seio frontal (acesso frontal)</t>
  </si>
  <si>
    <t>Redução de fratura do malar (com fixação)</t>
  </si>
  <si>
    <t>Redução de fratura do malar (sem fixação)</t>
  </si>
  <si>
    <t>Tratamento cirúrgico de trauma laríngeo (agudo)</t>
  </si>
  <si>
    <t>Tratamento cirúrgico da estenose laringo-traqueal</t>
  </si>
  <si>
    <t>Tiroplastia tipo 2 ou 3</t>
  </si>
  <si>
    <t>Tiroplastia tipo 1 simples</t>
  </si>
  <si>
    <t>Tiroplastia tipo 1 com rotação de aritenóide</t>
  </si>
  <si>
    <t>Reconstrução para fonação após laringectomia</t>
  </si>
  <si>
    <t>Microcirurgia para tratamento de paralisia de prega vocal (inclui injeção de materiais)</t>
  </si>
  <si>
    <t>Microcirurgia para ressecção de pólipo, nódulo ou granuloma</t>
  </si>
  <si>
    <t>Microcirurgia para ressecção de papiloma</t>
  </si>
  <si>
    <t>Microcirurgia para remoção de cisto ou lesão intracordal</t>
  </si>
  <si>
    <t>Microcirurgia para decorticação ou tratamento de edema de Reinke</t>
  </si>
  <si>
    <t>Microcirurgia com uso de laser para ressecção de lesões benignas</t>
  </si>
  <si>
    <t>Microcirurgia com laser para remoção de lesões malignas</t>
  </si>
  <si>
    <t>Laringotraqueoplastia</t>
  </si>
  <si>
    <t>Laringofissura (inclusive com cordectomia)</t>
  </si>
  <si>
    <t>Laringectomia total</t>
  </si>
  <si>
    <t>Laringectomia parcial</t>
  </si>
  <si>
    <t>Injeção intralaríngea de toxina botulínica</t>
  </si>
  <si>
    <t>Exérese de tumor por via endoscópica</t>
  </si>
  <si>
    <t>Confecção de fístula tráqueo-esofágica para prótese fonatória com miotomia faríngea</t>
  </si>
  <si>
    <t>Aritenoidectomia ou aritenopexia via externa</t>
  </si>
  <si>
    <t>Aritenoidectomia microcirúrgica</t>
  </si>
  <si>
    <t>Alargamento de traqueostomia</t>
  </si>
  <si>
    <t>Ressecção de nasoangiofibroma por videoendoscopia</t>
  </si>
  <si>
    <t>Adenoidectomia por videoendoscopia</t>
  </si>
  <si>
    <t>Uvulopalatofaringoplastia por radiofrequência</t>
  </si>
  <si>
    <t xml:space="preserve">Uvulopalatofaringoplastia (qualquer técnica) </t>
  </si>
  <si>
    <t>Tumor de boca ou faringe - ressecção</t>
  </si>
  <si>
    <t>Tonsilectomia a laser</t>
  </si>
  <si>
    <t>Ressecção de tumor de nasofaringe via endoscópica</t>
  </si>
  <si>
    <t>Ressecção de tumor de faringe por mandibulotomia</t>
  </si>
  <si>
    <t>Ressecção de tumor de faringe com mandibulectomia</t>
  </si>
  <si>
    <t>Ressecção de tumor de faringe com acesso por faringotomia ou por retalho jugal</t>
  </si>
  <si>
    <t>Ressecção de tumor de faringe (via bucal ou nasal)</t>
  </si>
  <si>
    <t>Ressecção de nasoangiofibroma</t>
  </si>
  <si>
    <t>Faringolaringoesofagectomia total</t>
  </si>
  <si>
    <t>Faringolaringectomia</t>
  </si>
  <si>
    <t>Criptólise amigdaliana</t>
  </si>
  <si>
    <t>Corpo estranho de faringe - retirada sob anestesia geral</t>
  </si>
  <si>
    <t>Corpo estranho de faringe - retirada em consultório</t>
  </si>
  <si>
    <t>Cauterização (qualquer técnica) por sessão</t>
  </si>
  <si>
    <t>Biópsia do cavum, orofaringe ou hipofaringe</t>
  </si>
  <si>
    <t>Amigdalectomia lingual</t>
  </si>
  <si>
    <t>Amigdalectomia das palatinas</t>
  </si>
  <si>
    <t>Adenoidectomia</t>
  </si>
  <si>
    <t>Adeno-amigdalectomia</t>
  </si>
  <si>
    <t xml:space="preserve">Adeno tonsilectomia - revisão cirúrgica </t>
  </si>
  <si>
    <t>Abscesso faríngeo - qualquer área</t>
  </si>
  <si>
    <t>Ressecção de tumor de glândula sublingual</t>
  </si>
  <si>
    <t>Plastia de ducto salivar ou exérese de cálculo ou de rânula salivar</t>
  </si>
  <si>
    <t>Parotidectomia total com sacrifício do nervo facial, sem reconstrução</t>
  </si>
  <si>
    <t xml:space="preserve">Parotidectomia total com reconstrução do nervo facial </t>
  </si>
  <si>
    <t>Parotidectomia total com conservação do nervo facial</t>
  </si>
  <si>
    <t>Parotidectomia total ampliada com ou sem reconstrução com retalhos locais</t>
  </si>
  <si>
    <t>Parotidectomia parcial com conservação do nervo facial</t>
  </si>
  <si>
    <t>Exérese de rânula ou mucocele</t>
  </si>
  <si>
    <t>Excisão de glândula submandibular</t>
  </si>
  <si>
    <t>Biópsia de glândula salivar</t>
  </si>
  <si>
    <t>Biópsia de língua</t>
  </si>
  <si>
    <t>Tumor de língua - tratamento cirúrgico</t>
  </si>
  <si>
    <t>Frenotomia lingual</t>
  </si>
  <si>
    <t xml:space="preserve">Laserterapia para tratamento da mucosite oral/orofaringe, por sessão (com diretriz definida pela ANS - nº 51) </t>
  </si>
  <si>
    <t>Plástica do ducto parotídeo</t>
  </si>
  <si>
    <t>Palatoplastia total</t>
  </si>
  <si>
    <t>Palatoplastia parcial</t>
  </si>
  <si>
    <t xml:space="preserve">Palatoplastia com retalho miomucoso </t>
  </si>
  <si>
    <t>Palatoplastia com retalho faríngeo</t>
  </si>
  <si>
    <t xml:space="preserve">Palatoplastia com enxerto ósseo </t>
  </si>
  <si>
    <t>Palato-queiloplastia unilateral</t>
  </si>
  <si>
    <t>Glossectomia subtotal ou total, com ou sem mandibulectomia</t>
  </si>
  <si>
    <t>Fístula orofacial - tratamento cirúrgico</t>
  </si>
  <si>
    <t>Exérese de tumor e enxerto cutâneo ou mucoso</t>
  </si>
  <si>
    <t>Excisão de tumor de boca com mandibulectomia</t>
  </si>
  <si>
    <t>Excisão de lesão maligna com reconstrução à custa de retalhos locais</t>
  </si>
  <si>
    <t>Biópsia de boca</t>
  </si>
  <si>
    <t>Alongamento cirúrgico do palato mole</t>
  </si>
  <si>
    <t>Tratamento cirúrgico da microstomia</t>
  </si>
  <si>
    <t>Tratamento cirúrgico da macrostomia</t>
  </si>
  <si>
    <t>Reconstrução total do lábio</t>
  </si>
  <si>
    <t>Reconstrução de sulco gengivo-labial</t>
  </si>
  <si>
    <t>Queiloplastia para fissura labial unilateral - por estágio</t>
  </si>
  <si>
    <t>Frenotomia labial</t>
  </si>
  <si>
    <t>Excisão em cunha</t>
  </si>
  <si>
    <t>Excisão com reconstrução total</t>
  </si>
  <si>
    <t>Excisão com reconstrução à custa de retalhos</t>
  </si>
  <si>
    <t>Excisão com plástica de vermelhão</t>
  </si>
  <si>
    <t>Biópsia de lábio</t>
  </si>
  <si>
    <t>Unha (enxerto) - tratamento cirúrgico</t>
  </si>
  <si>
    <t>Cantoplastia ungueal</t>
  </si>
  <si>
    <t>Abscesso de unha (drenagem) - tratamento cirúrgico</t>
  </si>
  <si>
    <t xml:space="preserve">Exérese e sutura de hemangioma, linfangioma ou nevus (por grupo de até 5 lesões) </t>
  </si>
  <si>
    <t>TU partes moles - exérese</t>
  </si>
  <si>
    <t>Tratamento de lesões cutâneas e vasculares a laser/ photoderm - por sessão</t>
  </si>
  <si>
    <t>Tratamento de fístula cutânea</t>
  </si>
  <si>
    <t>Tratamento de escaras ou ulcerações com retalhos miocutâneos ou musculares</t>
  </si>
  <si>
    <t>Tratamento de escaras ou ulcerações com retalhos cutâneos locais</t>
  </si>
  <si>
    <t>Tratamento de escaras ou ulcerações com enxerto de pele</t>
  </si>
  <si>
    <t>Tratamento de anomalias pilosas a laser/photoderm - por sessão</t>
  </si>
  <si>
    <t>Tratamento da miiase furunculóide (por lesão)</t>
  </si>
  <si>
    <t>Tratamento cirúrgico de grandes hemangiomas</t>
  </si>
  <si>
    <t>Tratamento cirúrgico de bridas constrictivas</t>
  </si>
  <si>
    <t>Transferência intermediária de retalho</t>
  </si>
  <si>
    <t>Transecção de retalho</t>
  </si>
  <si>
    <t>Sutura de pequenos ferimentos com ou sem desbridamento</t>
  </si>
  <si>
    <t>Sutura de extensos ferimentos com ou sem desbridamento</t>
  </si>
  <si>
    <t>Retração de aponevrose palmar (Dupuytren)</t>
  </si>
  <si>
    <t>Retração cicatricial do cotovelo - tratamento cirúrgico</t>
  </si>
  <si>
    <t>Retração cicatricial de zona de flexão e extensão de membros superiores e inferiores</t>
  </si>
  <si>
    <t>Retração cicatricial de axila - tratamento cirúrgico</t>
  </si>
  <si>
    <t>Retirada de corpo estranho subcutâneo</t>
  </si>
  <si>
    <t>Retalho composto (incluindo cartilagem ou osso)</t>
  </si>
  <si>
    <t>Reconstrução com retalhos de gálea aponeurótica</t>
  </si>
  <si>
    <t>Plástica em Z ou W</t>
  </si>
  <si>
    <t>Matricectomia por dobra ungueal</t>
  </si>
  <si>
    <t xml:space="preserve">Lasercirurgia (por sessão) </t>
  </si>
  <si>
    <t>Infiltração intralesional, cicatricial e hemangiomas - por sessão</t>
  </si>
  <si>
    <t>Incisão e drenagem de flegmão</t>
  </si>
  <si>
    <t>Incisão e drenagem de abscesso, hematoma ou panarício</t>
  </si>
  <si>
    <t>Incisão e drenagem de tenossinovites purulentas</t>
  </si>
  <si>
    <t xml:space="preserve">Ferimentos infectados e mordidas de animais (desbridamento) </t>
  </si>
  <si>
    <t>Face - biópsia</t>
  </si>
  <si>
    <t>Extensos ferimentos, cicatrizes, ou tumores - exérese e enxerto cutâneo</t>
  </si>
  <si>
    <t xml:space="preserve">Extensos ferimentos, cicatrizes ou tumores - exérese e rotação de retalhos musculares </t>
  </si>
  <si>
    <t xml:space="preserve">Extensos ferimentos, cicatrizes ou tumores - exérese e rotação de retalhos miocutâneos </t>
  </si>
  <si>
    <t>Extensos ferimentos, cicatrizes ou tumores - exérese e rotação de retalho fasciocutâneo ou axial</t>
  </si>
  <si>
    <t>Extensos ferimentos, cicatrizes ou tumores - exérese e retalhos cutâneos à distância</t>
  </si>
  <si>
    <t xml:space="preserve">Extensos ferimentos, cicatrizes ou tumores - exérese e emprego de retalhos cutâneos ou musculares cruzados (por estágio) </t>
  </si>
  <si>
    <t>Extensos ferimentos, cicatrizes ou tumores - excisão e retalhos cutâneos da região</t>
  </si>
  <si>
    <t>Expansão tissular (por sessão)</t>
  </si>
  <si>
    <t>Exérese tangencial (shaving) - (por grupo de até 5 lesões)</t>
  </si>
  <si>
    <t>Exérese e sutura simples de pequenas lesões (por grupo de até 5 lesões)</t>
  </si>
  <si>
    <t>Exérese de unha</t>
  </si>
  <si>
    <t>Exérese de tumor e rotação de retalho músculo-cutâneo</t>
  </si>
  <si>
    <t xml:space="preserve">Exérese de lesão / tumor de pele e mucosas </t>
  </si>
  <si>
    <t>Exérese e sutura de lesões (circulares ou não) com rotação de retalhos cutâneos</t>
  </si>
  <si>
    <t>Exérese de lesão com auto-enxertia</t>
  </si>
  <si>
    <t xml:space="preserve">Exérese de higroma cístico no RN e lactente </t>
  </si>
  <si>
    <t>Exérese de higroma cístico</t>
  </si>
  <si>
    <t>Esfoliação química superficial (por sessão)</t>
  </si>
  <si>
    <t>Esfoliação química profunda (por sessão)</t>
  </si>
  <si>
    <t>Esfoliação química média (por sessão)</t>
  </si>
  <si>
    <t>Escarectomia descompressiva - (pele e estruturas profundas) - por unidade topográfica (UT)</t>
  </si>
  <si>
    <t>Escalpo total - tratamento cirúrgico</t>
  </si>
  <si>
    <t>Escalpo parcial - tratamento cirúrgico</t>
  </si>
  <si>
    <t>Epilação por eletrólise (por sessão)</t>
  </si>
  <si>
    <t>Enxerto de pele múltiplo - por unidade topográfica (UT)</t>
  </si>
  <si>
    <t>Enxerto de pele (homoenxerto inclusive)</t>
  </si>
  <si>
    <t>Enxerto de mucosa</t>
  </si>
  <si>
    <t>Enxerto composto</t>
  </si>
  <si>
    <t>Enxerto cartilaginoso</t>
  </si>
  <si>
    <t>Eletrocoagulação de lesões de pele e mucosas - com ou sem curetagem (por grupo de até 5 lesões)</t>
  </si>
  <si>
    <t>Desbridamento cirúrgico - por unidade topográfica (UT)</t>
  </si>
  <si>
    <t>Dermolipectomia para correção de abdome em avental</t>
  </si>
  <si>
    <t>Dermoabrasão de lesões cutâneas</t>
  </si>
  <si>
    <t>Curetagem simples de lesões de pele (por grupo de até 5 lesões)</t>
  </si>
  <si>
    <t>Curetagem e eletrocoagulação de CA de pele (por lesão)</t>
  </si>
  <si>
    <t xml:space="preserve">Curativo especial sob anestesia - por unidade topográfica (UT) </t>
  </si>
  <si>
    <t>Curativo de queimaduras - por unidade topográfica (UT) hospitalar</t>
  </si>
  <si>
    <t>Curativo de queimaduras - por unidade topográfica (UT) ambulatorial</t>
  </si>
  <si>
    <t>Criocirurgia (nitrogênio líquido) de neoplasias cutâneas</t>
  </si>
  <si>
    <t>Correção de lipodistrofia braquial, crural ou trocanteriana de membros superiores e inferiores</t>
  </si>
  <si>
    <t>Correção de deformidades por exérese de tumores, cicatrizes ou ferimentos, com o emprego de expansores de tecido, em retalhos cutâneos (por estágio)</t>
  </si>
  <si>
    <t>Correção de deformidades por exérese de tumores, cicatrizes ou ferimentos com o emprego de expansores em retalhos musculares ou miocutâneos (por estágio)</t>
  </si>
  <si>
    <t>Correção de deformidades nos membros com utilização de implantes</t>
  </si>
  <si>
    <t>Correção cirúrgica de sequelas de alopecia traumática com microenxertos pilosos (por região)</t>
  </si>
  <si>
    <t>Correção cirúrgica de linfedema (por estágio)</t>
  </si>
  <si>
    <t>Cirurgia da hidrosadenite (por região)</t>
  </si>
  <si>
    <t>Cauterização química (por grupo de até 5 lesões)</t>
  </si>
  <si>
    <t>Calosidade e/ou mal perfurante - desbastamento (por lesão)</t>
  </si>
  <si>
    <t>Biópsia de unha</t>
  </si>
  <si>
    <t>Biópsia de pele, tumores superficiais, tecido celular subcutâneo, linfonodo superficial, etc</t>
  </si>
  <si>
    <t>Autonomização de retalho - por estágio</t>
  </si>
  <si>
    <t>Apêndice pré-auricular - ressecção</t>
  </si>
  <si>
    <t>Alopecia parcial - rotação múltipla de retalhos</t>
  </si>
  <si>
    <t>Alopecia parcial - rotação de retalho</t>
  </si>
  <si>
    <t>Alopecia parcial - exérese e sutura</t>
  </si>
  <si>
    <t>Abrasão cirúrgica (por sessão)</t>
  </si>
  <si>
    <t xml:space="preserve">Terapia imunobiológica intravenosa (por sessão) </t>
  </si>
  <si>
    <t xml:space="preserve">Pulsoterapia intravenosa (por sessão) </t>
  </si>
  <si>
    <t xml:space="preserve">Terapia oncológica com aplicação intra-arterial de medicamentos, em regime de aplicação peroperatória, por meio de cronoinfusor ou perfusor extracorpórea </t>
  </si>
  <si>
    <t>Priapismo - tratamento não cirúrgico</t>
  </si>
  <si>
    <t xml:space="preserve">Cardioversão química de arritmia paroxísta em emergência </t>
  </si>
  <si>
    <t xml:space="preserve">Cardioversão elétrica de emergência </t>
  </si>
  <si>
    <t>Pacientes em pós-operatório de cirurgia cardíaca, hospitalizado, até 8 semanas de programa</t>
  </si>
  <si>
    <t>Pacientes com doença isquêmica do coração, hospitalizado, até 8 semanas de programa</t>
  </si>
  <si>
    <t>Assistência fisiátrica respiratória em doente clínico internado</t>
  </si>
  <si>
    <t>Eletroestimulação do assoalho pélvico e/ou outra técnica de exercíciosperineais - por sessão</t>
  </si>
  <si>
    <t>Assistência fisiátrica respiratória em paciente internado com ventilação mecânica</t>
  </si>
  <si>
    <t xml:space="preserve">Monitorização da pressão intracraniana (por dia) </t>
  </si>
  <si>
    <t>Potencial evocado intra-operatório - monitorização cirúrgica (PE/IO)</t>
  </si>
  <si>
    <t>Monitorização neurofisiológica intra-operatória</t>
  </si>
  <si>
    <t xml:space="preserve">Monitorização hemodinâmica invasiva (por 12 horas) </t>
  </si>
  <si>
    <t xml:space="preserve">Cardiotocografia intraparto (por hora) até 6 horas externa </t>
  </si>
  <si>
    <t xml:space="preserve">Cardiotocografia anteparto </t>
  </si>
  <si>
    <t xml:space="preserve">Avaliação clínica diária parenteral e enteral </t>
  </si>
  <si>
    <t>Avaliação clínica diária parenteral</t>
  </si>
  <si>
    <t xml:space="preserve">Avaliação clínica diária enteral </t>
  </si>
  <si>
    <t>Assistência cardiológica no pós-operatório de cirurgia cardíaca (após a alta da UTI)</t>
  </si>
  <si>
    <t xml:space="preserve">Tratamento conservador de traumatismo cranioencefálico, hipertensão intracraniana e hemorragia (por dia) </t>
  </si>
  <si>
    <t xml:space="preserve">Transplante duplo rim-pâncreas - acompanhamento clínico (pós-operatório até 15 dias) </t>
  </si>
  <si>
    <t xml:space="preserve">Rejeição de enxerto renal - tratamento internado - avaliação clínica diária - por visita </t>
  </si>
  <si>
    <t xml:space="preserve">Cardioversão elétrica eletiva (avaliação clínica, eletrocardiográfica, indispensável à desfibrilação) </t>
  </si>
  <si>
    <t xml:space="preserve">Assistência cardiológica peroperatória em cirurgia geral e em parto (horas suplementares) - máximo de 4 horas </t>
  </si>
  <si>
    <t xml:space="preserve">Assistência cardiológica peroperatória em cirurgia geral e em parto (primeira hora) </t>
  </si>
  <si>
    <t xml:space="preserve">Acompanhamento peroperatório </t>
  </si>
  <si>
    <t xml:space="preserve">Acompanhamento clínico de transplante renal no período de internação do receptor e do doador (pós-operatório até 15 dias) </t>
  </si>
  <si>
    <t>Perícia psiquiátrica administrativa</t>
  </si>
  <si>
    <t>Perícia forense, por psiquiatra forense</t>
  </si>
  <si>
    <t>Estimulação magnética transcraniana superficial (repetida) – EMT</t>
  </si>
  <si>
    <t>Terapia imunobiológica intravenosa (por sessão)</t>
  </si>
  <si>
    <t>Curativo oftalmológico</t>
  </si>
  <si>
    <t>Curativo de ouvido (cada)</t>
  </si>
  <si>
    <t>Terapia oncológica - por dia subsequente de tratamento (até o início do próximo ciclo)</t>
  </si>
  <si>
    <t>Terapia oncológica - planejamento e 1º dia de tratamento</t>
  </si>
  <si>
    <t>Terapia oncológica com aplicação intra-arterial ou intravenosa de medicamentos em infusão de duração mínima de 6 horas - por dia subsequente de tratamento (até o início do próximo ciclo)</t>
  </si>
  <si>
    <t>Terapia oncológica com aplicação intra-arterial ou intravenosa de medicamentosem infusão de duração mínima de 6 horas - planejamento e 1º dia de tratamento</t>
  </si>
  <si>
    <t>Terapia oncológica com aplicação de medicamentos por via intracavitária ou intratecal - por procedimento</t>
  </si>
  <si>
    <t xml:space="preserve">Terapia oncológica com altas doses - por dia subsequente de tratamento (até o início do próximo ciclo) </t>
  </si>
  <si>
    <t>Terapia oncológica com altas doses - planejamento e 1º dia de tratamento</t>
  </si>
  <si>
    <t>Terapia inalatória - por nebulização</t>
  </si>
  <si>
    <t>Sessão de oxigenoterapia hiperbárica (por sessão de 2 horas)</t>
  </si>
  <si>
    <t>Sessão de eletroconvulsoterapia (em sala com oxímetro de pulso, monitor de ECG, EEG), sob anestesia</t>
  </si>
  <si>
    <t>Instilação vesical ou uretral</t>
  </si>
  <si>
    <t>Imunoterapia inespecífica - 30 dias - planejamento técnico</t>
  </si>
  <si>
    <t>Imunoterapia específica - 30 dias - planejamento técnico</t>
  </si>
  <si>
    <t>Fototerapia com UVA (PUVA) (por sessão)</t>
  </si>
  <si>
    <t>Dilatação uretral (sessão)</t>
  </si>
  <si>
    <t>Curativos em geral sem anestesia, exceto queimados</t>
  </si>
  <si>
    <t>Curativo de extremidades de origem vascular</t>
  </si>
  <si>
    <t>Curativos em geral com anestesia, exceto queimados</t>
  </si>
  <si>
    <t xml:space="preserve">Crioterapia (grupo de até 5 lesões) </t>
  </si>
  <si>
    <t>Cerumen - remoção (bilateral)</t>
  </si>
  <si>
    <t xml:space="preserve">Cateterismo vesical em retenção urinária </t>
  </si>
  <si>
    <t>Aplicação de hipossensibilizante - em consultório (AHC) exclusive o alérgeno - planejamento técnico para</t>
  </si>
  <si>
    <t>Actinoterapia (por sessão)</t>
  </si>
  <si>
    <t>Reabilitação cardíaca supervisionada. Programa de 12 semanas. Duas a três sessões por semana (por sessão)</t>
  </si>
  <si>
    <t>Sinusites</t>
  </si>
  <si>
    <t>Sequelas em politraumatizados (em diferentes segmentos)</t>
  </si>
  <si>
    <t>Sequelas de traumatismos torácicos e abdominais</t>
  </si>
  <si>
    <t>Retardo do desenvolvimento psicomotor</t>
  </si>
  <si>
    <t xml:space="preserve">Recuperação funcional pós-operatória ou pós-imobilização gessada de patologia osteomioarticular com complicações neurovasculares afetando mais de um membro </t>
  </si>
  <si>
    <t>Recuperação funcional pós-operatória ou pós-imobilização gessada de patologia osteomioarticular com complicações neurovasculares afetando um membro</t>
  </si>
  <si>
    <t xml:space="preserve">Recuperação funcional de distúrbios crânio-faciais </t>
  </si>
  <si>
    <t xml:space="preserve">Reabilitação perineal com biofeedback </t>
  </si>
  <si>
    <t>Reabilitação labiríntica (por sessão)</t>
  </si>
  <si>
    <t>Reabilitação de paciente com endoprótese</t>
  </si>
  <si>
    <t xml:space="preserve">Queimados - seguimento ambulatorial para prevenção de sequelas (por segmento) </t>
  </si>
  <si>
    <t xml:space="preserve">Programa de exercício supervisionado sem obtenção de eletrocardiograma e/ou saturação de O2 - sessão coletiva </t>
  </si>
  <si>
    <t>Programa de exercício supervisionado sem obtenção de eletrocardiograma e/ou saturação de O2 - sessão individual</t>
  </si>
  <si>
    <t xml:space="preserve">Programa de exercício supervisionado com obtenção de eletrocardiograma e/ou saturação de O2 - sessão coletiva </t>
  </si>
  <si>
    <t>Programa de exercício supervisionado com obtenção de eletrocardiograma e/ou saturação de O2 - sessão individual</t>
  </si>
  <si>
    <t>Processos inflamatórios pélvicos</t>
  </si>
  <si>
    <t xml:space="preserve">Procedimentos mesoterápicos com calcitonina (qualquer segmento) </t>
  </si>
  <si>
    <t xml:space="preserve">Procedimentos mesoterápicos (por região anatômica) </t>
  </si>
  <si>
    <t xml:space="preserve">Recuperação funcional pós-operatória ou por imobilização da patologia vertebral </t>
  </si>
  <si>
    <t>Patologias osteomioarticulares com dependência de atividades da vida diária</t>
  </si>
  <si>
    <t xml:space="preserve">Patologia osteomioarticular em diferentes segmentos da coluna </t>
  </si>
  <si>
    <t xml:space="preserve">Patologia osteomioarticular em um segmento da coluna </t>
  </si>
  <si>
    <t xml:space="preserve">Patologia osteomioarticular em dois ou mais membros </t>
  </si>
  <si>
    <t xml:space="preserve">Patologia osteomioarticular em um membro </t>
  </si>
  <si>
    <t>Patologia neurológica com dependência de atividades da vida diária</t>
  </si>
  <si>
    <t>Parkinson</t>
  </si>
  <si>
    <t>Paraplegia e tetraplegia</t>
  </si>
  <si>
    <t>Paraparesia/tetraparesia</t>
  </si>
  <si>
    <t xml:space="preserve">Paralisia cerebral com distúrbio de comunicação </t>
  </si>
  <si>
    <t xml:space="preserve">Paralisia cerebral </t>
  </si>
  <si>
    <t>Pacientes sem doença coronariana clinicamente manifesta, mas consideradade alto risco, atendido em ambulatório, duas a três vezes por semana</t>
  </si>
  <si>
    <t xml:space="preserve">Pacientes com doenças neuro-músculo-esqueléticas com envolvimento tegumentar </t>
  </si>
  <si>
    <t>Pacientes com doença isquêmica do coração, atendido em ambulatório, até 8 semanas de programa</t>
  </si>
  <si>
    <t>Pacientes com doença isquêmica do coração, atendido em ambulatório de 8 a 24 semanas</t>
  </si>
  <si>
    <t>Paciente em pós-operatório de cirurgia cardíaca, atendido em ambulatório, duas a três vezes por semana</t>
  </si>
  <si>
    <t>Paciente com D.P.O.C. em atendimento ambulatorial necessitando reeducação e reabilitação respiratória</t>
  </si>
  <si>
    <t>Miopatias</t>
  </si>
  <si>
    <t>Manipulação vertebral</t>
  </si>
  <si>
    <t>Lesão nervosa periférica afetando um nervo com alterações sensitivas e/ou motoras</t>
  </si>
  <si>
    <t>Lesão nervosa periférica afetando mais de um nervo com alterações sensitivas e/ou motoras</t>
  </si>
  <si>
    <t xml:space="preserve">Infiltração de ponto gatilho (por músculo) ou agulhamento seco (por músculo) </t>
  </si>
  <si>
    <t>Hipo ou agenesia de membros</t>
  </si>
  <si>
    <t>Hemiplegia e hemiparesia com afasia</t>
  </si>
  <si>
    <t>Hemiplegia</t>
  </si>
  <si>
    <t>Hemiparesia</t>
  </si>
  <si>
    <t>Exercícios para reabilitação do asmático (ERAI) - por sessão individual</t>
  </si>
  <si>
    <t>Exercícios para reabilitação do asmático (ERAC) - por sessão coletiva</t>
  </si>
  <si>
    <t xml:space="preserve">Exercícios de ortóptica (por sessão) </t>
  </si>
  <si>
    <t xml:space="preserve">Doenças pulmonares atendidas em ambulatório </t>
  </si>
  <si>
    <t>Distúrbios circulatórios artério-venosos e linfáticos</t>
  </si>
  <si>
    <t xml:space="preserve">Distrofia simpático-reflexa </t>
  </si>
  <si>
    <t xml:space="preserve">Disfunção vésico-uretral </t>
  </si>
  <si>
    <t>Desvios posturais da coluna vertebral</t>
  </si>
  <si>
    <t xml:space="preserve">Confecção de prótese provisória </t>
  </si>
  <si>
    <t xml:space="preserve">Confecção de prótese imediata </t>
  </si>
  <si>
    <t xml:space="preserve">Confecção de órteses em material termo-sensível (por unidade) </t>
  </si>
  <si>
    <t>Bloqueio fenólico, alcoólico ou com toxina botulínica por segmento corporal</t>
  </si>
  <si>
    <t xml:space="preserve">Biofeedback com EMG </t>
  </si>
  <si>
    <t>Atividades em escola de postura (máximo de 10 pessoas) - por sessão</t>
  </si>
  <si>
    <t xml:space="preserve">Atividade reflexa ou aplicação de técnica cinesioterápica específica </t>
  </si>
  <si>
    <t xml:space="preserve">Atendimento fisiátrico no pré e pós-parto </t>
  </si>
  <si>
    <t xml:space="preserve">Atendimento fisiátrico no pré e pós-operatório de pacientes para prevenção de sequelas </t>
  </si>
  <si>
    <t xml:space="preserve">Ataxias </t>
  </si>
  <si>
    <t xml:space="preserve">Assistência fisiátrica respiratória em pré e pós-operatório de condições cirúrgicas </t>
  </si>
  <si>
    <t>Amputação unilateral (treinamento protético)</t>
  </si>
  <si>
    <t>Amputação unilateral (preparação do coto)</t>
  </si>
  <si>
    <t>Amputação bilateral (treinamento protético)</t>
  </si>
  <si>
    <t>Amputação bilateral (preparação do coto)</t>
  </si>
  <si>
    <t xml:space="preserve">Adaptação e treinamento de recursos ópticos para visão subnormal (por sessão) - binocular </t>
  </si>
  <si>
    <t xml:space="preserve">Tilt teste </t>
  </si>
  <si>
    <t xml:space="preserve">Monitor de eventos sintomáticos por 15 a 30 dias (LOOPER) </t>
  </si>
  <si>
    <t>Monitorização ambulatorial da pressão arterial - MAPA (24 horas)</t>
  </si>
  <si>
    <t xml:space="preserve">Holter de 24 horas - 3 canais - digital </t>
  </si>
  <si>
    <t xml:space="preserve">Holter de 24 horas - 2 ou mais canais - analógico </t>
  </si>
  <si>
    <t>Acompanhamento clínico ambulatorial pós-transplante de medula óssea</t>
  </si>
  <si>
    <t>Acompanhamento clínico ambulatorial pós-transplante de córnea - por avaliação do 11º ao 30º dia até 3 avaliações</t>
  </si>
  <si>
    <t>Avaliação clínica e eletrônica de paciente portador de marca-passo ou sincronizador ou desfibrilador</t>
  </si>
  <si>
    <t>Teste e Adaptação de lentes de contato (Sessão) Binocular</t>
  </si>
  <si>
    <t xml:space="preserve">Rejeição de enxerto renal - tratamento ambulatorial - avaliação clínica diária </t>
  </si>
  <si>
    <t>Avaliação da composição corporal por pesagem hidrostática</t>
  </si>
  <si>
    <t>Avaliação da composição corporal por bioimpedanciometria</t>
  </si>
  <si>
    <t>Avaliação da composição corporal por antropometria (inclui consulta)</t>
  </si>
  <si>
    <t>Avaliação nutrológica pré e pós-cirurgia bariátrica (inclui consulta)</t>
  </si>
  <si>
    <t>Análise da proporcionalidade cineantropométrica</t>
  </si>
  <si>
    <t xml:space="preserve">Acompanhamento clínico ambulatorial pós-transplante renal - por avaliação </t>
  </si>
  <si>
    <t>Atendimento ambulatorial em puericultura</t>
  </si>
  <si>
    <t>Exame de aptidão física e mental para ratificação, quando a condição física e mental assim o requerer, dos exames realizados pelo órgão previdenciário, incluindo restrição ou liberação para a condução de veículo automotor</t>
  </si>
  <si>
    <t>Junta Médica (três ou mais profissionais) - destina-se ao esclarecimento diagnóstico ou decisão de conduta em caso de difícil solução - por profissional</t>
  </si>
  <si>
    <t>Atendimento pediátrico a gestantes (3º trimestre)</t>
  </si>
  <si>
    <t>Atendimento ao familiar do adolescente</t>
  </si>
  <si>
    <t xml:space="preserve">Aconselhamento genético </t>
  </si>
  <si>
    <t>Acompanhamento médico para transporte intra-hospitalar de pacientes graves, com ventilação assistida, da UTI para o centro de diagnósitco</t>
  </si>
  <si>
    <t xml:space="preserve">Transporte extra-hospitalar aéreo ou aquático de pacientes graves, por hora adicional </t>
  </si>
  <si>
    <t>Transporte extra-hospitalar aéreo ou aquático de pacientes graves, 1ª hora - a partir do deslocamento do médico</t>
  </si>
  <si>
    <t xml:space="preserve">Transporte extra-hospitalar terrestre de pacientes graves, por hora adicional - até o retorno do médico à base </t>
  </si>
  <si>
    <t>Transporte extra-hospitalar terrestre de pacientes graves, 1ª hora - a partir do deslocamento do médico</t>
  </si>
  <si>
    <t xml:space="preserve">Atendimento médico do intensivista em UTI geral ou pediátrica (plantão de 12 horas por paciente) </t>
  </si>
  <si>
    <t xml:space="preserve">Atendimento do intensivista diarista (por dia e por paciente) </t>
  </si>
  <si>
    <t xml:space="preserve">Atendimento ao recém-nascido em sala de parto (parto normal ou operatório de alto risco) </t>
  </si>
  <si>
    <t xml:space="preserve">Atendimento ao recém-nascido em sala de parto (parto normal ou operatório de baixo risco) </t>
  </si>
  <si>
    <t xml:space="preserve">Atendimento ao recém-nascido em berçário </t>
  </si>
  <si>
    <t>Visita hospitalar a paciente internado</t>
  </si>
  <si>
    <t xml:space="preserve">Em pronto socorro </t>
  </si>
  <si>
    <t xml:space="preserve">Em domicílio </t>
  </si>
  <si>
    <t xml:space="preserve">Em consultório (no horário normal ou preestabelecido) </t>
  </si>
  <si>
    <t>EXIGE AUTORIZAÇÃO 
PRÉVIA</t>
  </si>
  <si>
    <t>VALOR FINAL</t>
  </si>
  <si>
    <t>Filme (R$)</t>
  </si>
  <si>
    <t>UCO (R$)</t>
  </si>
  <si>
    <t>Porte c/ Frações (R$)</t>
  </si>
  <si>
    <t>Porte Pleno (R$)</t>
  </si>
  <si>
    <t>Incidência</t>
  </si>
  <si>
    <t>Fração do Filme</t>
  </si>
  <si>
    <t>Filme</t>
  </si>
  <si>
    <t>Porte Anest.</t>
  </si>
  <si>
    <t>Nº Aux</t>
  </si>
  <si>
    <t>Custo Operac.</t>
  </si>
  <si>
    <t>Porte</t>
  </si>
  <si>
    <t>Fração do Porte</t>
  </si>
  <si>
    <t>DESCRIÇÃO</t>
  </si>
  <si>
    <t>CÓDIGO</t>
  </si>
  <si>
    <t>SARS-CoV-2 (CORONAVÍRUS COVID-19) - pesquisa por RT - PCR (com diretriz de utilização)
COLETA DOMICILIAR</t>
  </si>
  <si>
    <t/>
  </si>
  <si>
    <t>VALOR COPART.</t>
  </si>
  <si>
    <t>TABELA DE HONORÁRIOS E SERVIÇOS PARA ÁREA DE SAÚDE - IPSEMG</t>
  </si>
  <si>
    <t>PROCEDIMENTOS  GERAIS</t>
  </si>
  <si>
    <t>Cód. IPSEMG</t>
  </si>
  <si>
    <t>Descrição</t>
  </si>
  <si>
    <t>Tipo Pacote</t>
  </si>
  <si>
    <t>Classificação Procedimento</t>
  </si>
  <si>
    <t>Urgência</t>
  </si>
  <si>
    <t>Controlado</t>
  </si>
  <si>
    <t>SH</t>
  </si>
  <si>
    <t>SP</t>
  </si>
  <si>
    <t>SADT</t>
  </si>
  <si>
    <t>Total(R$)</t>
  </si>
  <si>
    <t>Anestesia</t>
  </si>
  <si>
    <t>Quantidade Permanência</t>
  </si>
  <si>
    <t>Área de Atuação</t>
  </si>
  <si>
    <t>Atualizações</t>
  </si>
  <si>
    <t>CONSULTA MEDICA EM CONSULTORIO</t>
  </si>
  <si>
    <t>Suplementar</t>
  </si>
  <si>
    <t>Ambulatorial</t>
  </si>
  <si>
    <t>CONSULTAS</t>
  </si>
  <si>
    <t>CONSULTA MEDICA EM PRONTO ATENDIMENTO</t>
  </si>
  <si>
    <t>PRONTO ATENDIMENTO</t>
  </si>
  <si>
    <t>INTERCONSULTA DE ESPECIALIDADE EM PRONTO ATENDIMENTO </t>
  </si>
  <si>
    <t>VISITA HOSPITALAR (PACIENTE INTERNADO)</t>
  </si>
  <si>
    <t>Hospitalar</t>
  </si>
  <si>
    <t>INTERNACAO</t>
  </si>
  <si>
    <t>ATENDIMENTO AO RECEM NASCIDO EM SALA DE PARTO</t>
  </si>
  <si>
    <t>ATENDIMENTO DO INTENSIVISTA DIARISTA (POR DIA E POR PACIENTE)</t>
  </si>
  <si>
    <t>INTERNACAO CLINICA (POR DIA DE INTERNACAO)</t>
  </si>
  <si>
    <t>Principal</t>
  </si>
  <si>
    <t>INTERNACAO PARA CUIDADOS PROLONGADOS ( POR DIA DE INTERNACAO )</t>
  </si>
  <si>
    <t>INTERNACAO EM HOSPITAL DIA</t>
  </si>
  <si>
    <t>INTERNACAO PSIQUIATRICA (POR DIA DE INTERNACAO)</t>
  </si>
  <si>
    <t>INTERNACAO PSIQUIATRICA EM HOSPITAL  DIA</t>
  </si>
  <si>
    <t>Ambos</t>
  </si>
  <si>
    <t>INTERNACAO PARA QUIMIOTERAPIA DE ADMINISTRACAO CONTINUA (QQ VIA, EXCETO ORAL)</t>
  </si>
  <si>
    <t>INTERNACAO ODONTOLOGICA</t>
  </si>
  <si>
    <t>ADICIONAL DE ISOLAMENTO - PACIENTE INTERNADO</t>
  </si>
  <si>
    <t>ADICIONAL DE ISOLAMENTO POR COVID -19 - PACIENTE INTERNADO</t>
  </si>
  <si>
    <t>TRATAMENTO DE CANCER DA TIREOIDE</t>
  </si>
  <si>
    <t>CONSULTA DE AUDITORIA PRESENCIAL (INCLUI PARECER)</t>
  </si>
  <si>
    <t>AUDITORIA TECNICA</t>
  </si>
  <si>
    <t>AUDI-I-S AUDITORIA DE CONTA DE INTERNACAO SIMPLES - CONTAS CLINICAS DE INTERNACAO HOSPITALAR APRESENTADAS COM ATE 15 DIAS DE PERMANENCIA E/OU ATE 5 DIARIAS DE UTI(UTI ESPECIAL 97001011),CONTAS NEUROPSIQUIATRICAS INICIAIS OU DE TRAT CONTINUO(16000020/16000022),PACOTES CIRURGICOS DENTRO DA PERMANENCIA TOTAL PREVISTA(ATE O DOBRO DA PERMANENCIA DESCRITA NA TABELA),HEMODIALISE CRONICA POR FALTA DE EQUIPAMENTO FORA DESSA UNIDADE, ELETROCONVULSOTERAPIA, CARDIOVERSAO ELETRICA E OUTROS PROCED SEMELHANTES</t>
  </si>
  <si>
    <t>AUDI-IC AUDITORIA DE CONTA DE INTERNACAO COMPLEXA - CONTAS DE INTERNACAO COM 16 A 29 DIARIAS E/OU 06 A 29 DIARIAS DE UTI SIMPLES 96001010,CONSTANDO OU NAO O CODIGO 16000013. NAO E DEVIDA A COBRANCA EM CASOS DE OBS CLINICA OU POS-OPERATORIA EM CTI DE ANGIOPLASTIA,MARCAPASSO, CIRURGIA VIDEOLAPARO E OUTRAS, HEMODIALISE CRON POR FALTA DE EQUIPAM FORA DESSA UNIDADE, ELETROCONVULSOT,CVE E OUTROS PROC SEMELHANTES, BEM COMO PROCED CIRURG DE CLASSIFIC AMBULAT, REALIZADOS EM CLINICAS OU EM REGIME HOSP-DIA</t>
  </si>
  <si>
    <t>AUDI-I-P AUDITORIA DE CONTA DE INTERNACAO PROLONGADA - CONTAS CLINICAS OU CIRURGICAS APRESENTADAS COM 30 DIARIAS OU MAIS, COM OU SEM CTI. NAO SE APLICA A CONTAS PSIQUIATRICAS OU NEUROPSIQUIATRICAS INICIAIS OU DE TRATAMENTO CONTINUO (16000020/16000022)</t>
  </si>
  <si>
    <t>AUDI II CONTAS DE PRONTO-ATENDIMENTO, PEQUENOS PROCEDIMENTOS E TRATAMENTOS, HEMODINAMICA, RADIOTERAPIA, QUIMIOTERAPIA, ECOCARDIOGRAMA TRANSESOFAGICO, BLOQUEIO ANESTESICO, FISIOTERAPIA, FONOAUDIOLOGIA, TERAPIA OCUPACIONAL E AVALIACAO DE RECURSOS DE GLOSAS</t>
  </si>
  <si>
    <t>LIBERACAO DE PENDENCIAS TECNICAS AUDITADAS POR OUTRO NO SISTEMA DESCENTRALIZADO DE ASSISTENCIA A SAUDE - SADS/IPSEMG</t>
  </si>
  <si>
    <t>VISITA TECNICA AO PRESTADOR</t>
  </si>
  <si>
    <t>VISTORIA TECNICA</t>
  </si>
  <si>
    <t>AUDITORIA ASSISTENCIAL POR PACIENTE QUANDO INDICADO PELA COORDENACAO DE AUDITORIA</t>
  </si>
  <si>
    <t>EMISSAO DE PARECERES POR SOLICITACAO DA COORDENACAO DE AUDITORIA</t>
  </si>
  <si>
    <t>PARTICIPACAO EM REUNIAO ESPECIAL POR CONVOCACAO DA COORDENACAO DE AUDITORIA</t>
  </si>
  <si>
    <t>PARTICIPACAO EM GRUPOS DE ESTUDOS E DISCUSSOES POR CONVOCACAO DA COORDENACAO DE AUDITORIA</t>
  </si>
  <si>
    <t>SUPORTE TECNICO DE ENFERMAGEM EM REGULACAO E AUDITORIA (PLANTAO DE 6 HORAS)</t>
  </si>
  <si>
    <t>Descrição Item</t>
  </si>
  <si>
    <t>SUPORTE TECNICO MEDICO EM REGULACAO E AUDITORIA (PLANTAO DE 4 HORAS)</t>
  </si>
  <si>
    <t>AUDITORIA ODONTOLOGICA FISICA E/OU VIRTUAL</t>
  </si>
  <si>
    <t>AUDITORIA FOCAL POR PACIENTE</t>
  </si>
  <si>
    <t>SUPORTE TECNICO EM AUDITORIA DE ODONTOLOGIA NA COORDENACAO DE AUDITORIA E NO SERVICO PROPRIO DO IPSEMG (PLANTAO DE 4 HORAS)</t>
  </si>
  <si>
    <t>PARAMETRIZACAO DA TABELA ODONTOLOGICA POR ITEM</t>
  </si>
  <si>
    <t>VISTORIA TECNICA AO PRESTADOR PARA AUDITORIA</t>
  </si>
  <si>
    <t>EMISSAO DE PARECERES</t>
  </si>
  <si>
    <t>PARTICIPACAO EM REUNIAO, QUANDO INDICADA</t>
  </si>
  <si>
    <t>PATICIPACAO EM GRUPOS DE ESTUDOS E DISCUSSOES, QUANDO INDICADA</t>
  </si>
  <si>
    <t>PROTOCOLOS CADA=1 EMISSAO DE PARECER 4 PARTICIPACOES EM REUNIOES 2 PARTICIPACOES EM GRUPOS DE ESTUDO</t>
  </si>
  <si>
    <t>INSTRUTOR: ORIENTACAO E ACOMPANHAMENTO PRATICO DE COLEGA AUDITOR ATE 05 DIAS, COM AUTORIZACAO DA COORDENACAO DE AUDITORIA, MINISTRACAO DE AULA/PALESTRA</t>
  </si>
  <si>
    <t>DESLOCAMENTO POR KM PERCORRIDO PARA MUNICIPIOS FORA DA AREA DE ATUACAO DO AUDITOR</t>
  </si>
  <si>
    <t>DESLOCAMENTO POR PERIODO ACIMA DE 12 HORAS, COM PERNOITE COMPROVADA, EM MUNICIPIOS FORA DA AREA DE ATUACAO DO AUDITOR. (POR PERNOITE)</t>
  </si>
  <si>
    <t>CONSULTA MEDICA EM PROMOCAO DE SAUDE</t>
  </si>
  <si>
    <t>PROMOCAO DE SAUDE</t>
  </si>
  <si>
    <t>ATENDIMENTO MEDICO EM GRUPO - PROMOCAO DE SAUDE (8 A 10 BENEFICIARIOS)</t>
  </si>
  <si>
    <t>PARTICIPACAO EM REUNIAO ESPECIAL POR CONVOCACAO DA COORDENACAO DE PROMOCAO EM SAUDE</t>
  </si>
  <si>
    <t>PEQUENOS PROCEDIMENTOS DE ENFERMAGEM E/OU ADMINISTRACAO DE MEDICACAO INJETAVEL (INCLUI A DILUICAO)</t>
  </si>
  <si>
    <t>ATENDIMENTO MEDICO COM DURACAO MENOR QUE 8 HORAS   MEDICACAO ORAL E/OU INJETAVEL</t>
  </si>
  <si>
    <t>ATENDIMENTO MEDICO C/ DURACAO MENOR QUE 8 HORAS MAIS MEDICACAO INJETAVEL E SOROTERAPIA</t>
  </si>
  <si>
    <t>ATENDIMENTO MEDICO COM DURACAO MAIOR QUE 8 HORAS MAIS MEDICACAO INJETAVEL E SOROTERAPIA</t>
  </si>
  <si>
    <t>AVALIACAO CLINICA E ELETRONICA DE PACIENTE PORTADOR DE MARCAPASSO OU SINCRONIZADOR OU DESFIBRILADOR</t>
  </si>
  <si>
    <t>CARDIOLOGIA</t>
  </si>
  <si>
    <t>HOLTER DE 24 HORAS - 2 OU MAIS CANAIS - ANALOGICO</t>
  </si>
  <si>
    <t>HOLTER DE 24 HORAS - 3 CANAIS - DIGITAL</t>
  </si>
  <si>
    <t>MONITORIZACAO AMBULATORIAL DA PRESSAO ARTERIAL - MAPA (24 HORAS)</t>
  </si>
  <si>
    <t>TESTE DE INCLINACAO ORTOSTATICA (TILT TEST)</t>
  </si>
  <si>
    <t>SESSAO FONOAUDIOLOGIA</t>
  </si>
  <si>
    <t>MEDICINA FISICA E REABILITACAO</t>
  </si>
  <si>
    <t>SESSAO TERAPIA OCUPACIONAL</t>
  </si>
  <si>
    <t>AVALIACAO FISIOTERAPEUTICA</t>
  </si>
  <si>
    <t>ADAPTACAO E TREINAMENTO RECURSOS OPTICOS P/ VISAO SUBNORMAL(SESSAO) BINOCULAR</t>
  </si>
  <si>
    <t>OFTALMOLOGIA</t>
  </si>
  <si>
    <t>FISIOTERAPIA GENITO-URINARIA</t>
  </si>
  <si>
    <t>EXAME DE BIOFEEDBACK COM EMG</t>
  </si>
  <si>
    <t>BLOQUEIO FENOLICO, ALCOOLICO OU COM TOXINA BOTULINICA POR SEGMENTO CORPORAL</t>
  </si>
  <si>
    <t>FISIOTERAPIA RESPIRATORIA</t>
  </si>
  <si>
    <t>FISIOTERAPIA VASCULAR PERIFERICA ARTERIOVENOSA E/OU LINFATICA</t>
  </si>
  <si>
    <t>EXERCICIOS DE ORTOPTICA (POR SESSAO)</t>
  </si>
  <si>
    <t>INFILTRACAO DE PONTO GATILHO (POR GRUPO MUSCULAR) ARTICULAR OU TECIDOS MOLES OU AGULHAMENTO SECO</t>
  </si>
  <si>
    <t>FISIOTERAPIA CARDIOLOGICA E POS-OPERATORIO CARDIOVASCULAR</t>
  </si>
  <si>
    <t>FISIOTERAPIA NEUROLOGICA </t>
  </si>
  <si>
    <t>FISIOTERAPIA ORTOPEDICA, MUSCULO ESQUELETICA, REUMATOLOGICA, POS-OPERATORIOS E POS INTERNACAO</t>
  </si>
  <si>
    <t>FISIOTERAPIA QUEIMADOS, POS-OP TORACICA E ABDOMINAL E REABILITACAO CRANIOFACIAL</t>
  </si>
  <si>
    <t>REABILITACAO PERINEAL C/ BIOFEEDBACK E ELETROESTIMULACAO</t>
  </si>
  <si>
    <t>FISIOTERAPIA ATENDIMENTO PROLONGADO, DOENCAS DEGENERATIVAS, CRONICAS QQ SISTEMA E SEQUELAS</t>
  </si>
  <si>
    <t>ESTUDO CITO-ALERGOLOGICO (ECA)</t>
  </si>
  <si>
    <t>ALERGOLOGIA</t>
  </si>
  <si>
    <t>CARDIOVERSAO ELETRICA ELETIVA OU DE EMERGENCIA</t>
  </si>
  <si>
    <t>AVALIACAO CLINICA DIARIA ENTERAL</t>
  </si>
  <si>
    <t>NUTRICAO ENTERAL E PARENTERAL</t>
  </si>
  <si>
    <t>AVALIACAO CLINICA DIARIA PARENTERAL</t>
  </si>
  <si>
    <t>AVALIACAO CLINICA DIARIA PARENTERAL E ENTERAL</t>
  </si>
  <si>
    <t>TOCOCARDIOGRAFIA ANTEPARTO</t>
  </si>
  <si>
    <t>GINECOLOGIA E OBSTETRICIA</t>
  </si>
  <si>
    <t>TOCOCARDIOGRAFIA INTRAPARTO (POR HORA) ATE 6 HORAS - EXTERNA</t>
  </si>
  <si>
    <t>MONITORIZACAO NEUROFISIOLOGICA INTRA-OPERATORIA (INCLUINDO HONORARIOS, EQUIPAMENTO, DESCARTAVEIS E DESLOCAMENTO)</t>
  </si>
  <si>
    <t>NEUROCIRURGIA</t>
  </si>
  <si>
    <t>FISIOTERAPIA HOSPITALAR (MOTORA E RESPIRATORIA COM OU SEM VENTILACAO MECANICA)</t>
  </si>
  <si>
    <t>CARDIOVERSAO QUIMICA DE ARRITMIA PAROXISTICA EM UNIDADE DE EMERGENCIA</t>
  </si>
  <si>
    <t>PRIAPISMO - TRATAMENTO NAO CIRURGICO</t>
  </si>
  <si>
    <t>UROLOGIA</t>
  </si>
  <si>
    <t>CARDIO-ESTIMULACAO TRANSESOFAGICA (CETE)TERAPEUTICA OU DIAGNOSTICA</t>
  </si>
  <si>
    <t>PULSOTERAPIA/TERAPIA IMUNOLOGICA INTRAVENOSA (POR SESSAO) - HOSPITALAR</t>
  </si>
  <si>
    <t>QUIMIOTERAPIA DO CANCER</t>
  </si>
  <si>
    <t>ACTINOTERAPIA - POR SESSAO</t>
  </si>
  <si>
    <t>CIRURGIA PLASTICA</t>
  </si>
  <si>
    <t>APLICACOES DE HIPOSSENSIBILIZANTE - EM CONSULTORIO -POR APLICACAO</t>
  </si>
  <si>
    <t>CATETERISMO VESICAL EVACUADOR</t>
  </si>
  <si>
    <t>CAUTERIZACAO QUIMICA VESICAL</t>
  </si>
  <si>
    <t>CERUMEN - REMOCAO</t>
  </si>
  <si>
    <t>OTORRINOLARINGOLOGIA</t>
  </si>
  <si>
    <t>CRIOTERAPIA (GRUPO DE ATE 5 LESOES)</t>
  </si>
  <si>
    <t>CURATIVOS EM GERAL COM ANESTESIA (EXCETO LOCAL)</t>
  </si>
  <si>
    <t>CURATIVOS EM GERAL, SEM ANESTESIA</t>
  </si>
  <si>
    <t>DILATACAO URETRAL (SESSAO)</t>
  </si>
  <si>
    <t>FOTOTERAPIA COM UVA (PUVA) - POR SESSAO</t>
  </si>
  <si>
    <t>IMUNOTERAPIA ESPECIFICA - 30 DIAS ( IE)</t>
  </si>
  <si>
    <t>IMUNOTERAPIA INESPECIFICA - 30 DIAS (II)</t>
  </si>
  <si>
    <t>INSTILACAO VESICAL OU URETRAL</t>
  </si>
  <si>
    <t>SESSAO DE ELETROCONVULSOTERAPIA (EM SALA C/ OXIMETRO DE PULSO, MONITOR DE ECG, EEG) SOB ANESTESIA</t>
  </si>
  <si>
    <t>PSIQUIATRIA</t>
  </si>
  <si>
    <t>SESSAO DE OXIGENOTERAPIA HIPERBARICA -POR SESSAO DE 2 HORAS</t>
  </si>
  <si>
    <t>MEDICINA HIPERBARICA</t>
  </si>
  <si>
    <t>TERAPIA INALATORIA - POR NEBULIZACAO</t>
  </si>
  <si>
    <t>TISIOPNEUMOLOGIA</t>
  </si>
  <si>
    <t>TERAPIA ONCOLOGICA COM APLICACAO MEDICAMENTOS POR VIA INTRACAVITARIA OU INTRATECAL-POR PROCEDIMENTO</t>
  </si>
  <si>
    <t>TERAPIA ONCOLOGICA COM APLICACAO INTRA-ARTERIAL OU INTRAVENOSA DE MEDICAMENTOS EM INFUSAO DE DURACAO MINIMA DE 6 HORAS - PLANEJAMENTO E 1  D</t>
  </si>
  <si>
    <t>TERAPIA ONCOLOGICA COM APLICACAO INTRA-ARTERIAL OU INTRAVENOSA DE MEDICAMENTOS EM INFUSAO DE DURACAO MINIMA DE 6 HORAS - POR DIA SUBSEQUENTE</t>
  </si>
  <si>
    <t>TERAPIA ONCOLOGICA - PLANEJAMENTO E 1  DIA DE TRATAMENTO</t>
  </si>
  <si>
    <t>TERAPIA ONCOLOGICA - POR DIA SUBSEQUENTE DE TRATAMENTO</t>
  </si>
  <si>
    <t>PULSOTERAPIA/TERAPIA IMUNOLOGICA INTRAVENOSA (POR SESSAO)</t>
  </si>
  <si>
    <t>ADMINISTRACAO AMBULATORIAL DE MEDICACAO ESPECIAL (QT)</t>
  </si>
  <si>
    <t>TERAPIA IMUNOBIOLOGICA INTRAVENOSA (POR SESSAO)</t>
  </si>
  <si>
    <t>AUTONOMIZACAO DE RETALHO - POR ESTAGIO</t>
  </si>
  <si>
    <t>BIOPSIA DE PELE, TUMORES SUPERFICIAIS, TECIDO CELULAR SUBCUTANEO, LINFONODO SUPERFICIAL, ETC</t>
  </si>
  <si>
    <t>BIOPSIA DE UNHA</t>
  </si>
  <si>
    <t>CALOSIDADE E/OU MAL PERFURANTE - DESBASTAMENTO (POR GRUPO DE ATE 5 LESOES)</t>
  </si>
  <si>
    <t>CAUTERIZACAO QUIMICA (POR GRUPO DE ATE 5 LESOES)</t>
  </si>
  <si>
    <t>CIRURGIA DA HIDROSADENITE (POR REGIAO)</t>
  </si>
  <si>
    <t>CORRECAO CIRURGICA DE LINFEDEMA (POR ESTAGIO)</t>
  </si>
  <si>
    <t>CORRECAO CIRURGICA DE SEQUELAS DE ALOPECIA TRAUMATICA COM MICROENXERTOS PILOSOS (POR REGIAO)</t>
  </si>
  <si>
    <t>CRIOCIRURGIA (NITROGENIO LIQUIDO) DE NEOPLASIAS CUTANEAS (POR GRUPO DE ATE 5 LESOES)</t>
  </si>
  <si>
    <t>CURATIVO DE QUEIMADURAS - POR UNIDADE TOPOGRAFICA (UT)</t>
  </si>
  <si>
    <t>CURETAGEM E ELETROCOAGULACAO DE CA DE PELE (POR GRUPO DE ATE 5 LESOES)</t>
  </si>
  <si>
    <t>CURETAGEM SIMPLES DE LESOES DE PELE (POR GRUPO DE ATE 5 LESOES)</t>
  </si>
  <si>
    <t>DERMOABRASAO DE LESOES CUTANEAS (POR GRUPO DE ATE 5 LESOES)</t>
  </si>
  <si>
    <t>DERMOLIPECTOMIA PARA CORRECAO DE ABDOME EM AVENTAL APOS TRAT DE OBESIDADE MORBIDA</t>
  </si>
  <si>
    <t>DESBRIDAMENTO CIRURGICO - POR UNIDADE TOPOGRAFICA (UT)</t>
  </si>
  <si>
    <t>ELETROCOAGULACAO DE LESOES DE PELE E MUCOSAS - COM OU SEM CURETAGEM (POR GRUPO DE ATE 5 LESOES)</t>
  </si>
  <si>
    <t>ENXERTO COMPOSTO</t>
  </si>
  <si>
    <t>ENXERTO DE MUCOSA</t>
  </si>
  <si>
    <t>ENXERTO DE PELE (HOMOENXERTO INCLUSIVE)</t>
  </si>
  <si>
    <t>ENXERTO DE PELE MULTIPLO - POR UNIDADE TOPOGRAFICA (UT)</t>
  </si>
  <si>
    <t>EPILACAO DE CILIOS POR ELETROLISE POR SESSAO</t>
  </si>
  <si>
    <t>ESCALPO PARCIAL - TRATAMENTO CIRURGICO</t>
  </si>
  <si>
    <t>ESCALPO TOTAL - TRATAMENTO CIRURGICO</t>
  </si>
  <si>
    <t>ESCAROTOMIA DESCOMPRESSIVA - POR UNIDADE TOPOGRAFICA (UT)</t>
  </si>
  <si>
    <t>EXERESE DE HIGROMA CISTICO</t>
  </si>
  <si>
    <t>EXERESE DE HIGROMA CISTICO NO RN E LACTENTE</t>
  </si>
  <si>
    <t>EXERESE DE LESAO COM AUTO-ENXERTIA</t>
  </si>
  <si>
    <t>EXERESE E SUTURA DE LESOES (CIRCULARES OU NAO) COM ROTACAO DE RETALHOS CUTANEOS</t>
  </si>
  <si>
    <t>EXERESE DE LESAO / TUMOR DE PELE E MUCOSAS</t>
  </si>
  <si>
    <t>EXERESE DE TUMOR E ROTACAO DE RETALHO MUSCULO-CUTANEO</t>
  </si>
  <si>
    <t>EXERESE DE UNHA</t>
  </si>
  <si>
    <t>EXERESE E SUTURA SIMPLES DE PEQUENAS LESOES (POR GRUPO DE ATE 5 LESOES)</t>
  </si>
  <si>
    <t>EXERESE E SUTURA SIMPLES DE PEQUENAS LESOES-GR DE ATE 5 LESOES(NA FACE)</t>
  </si>
  <si>
    <t>EXPANSAO TISSULAR (POR SESSAO)</t>
  </si>
  <si>
    <t>EXTENSOS FERIMENTOS, CICATRIZES OU TUMORES - EXCISAO E RETALHOS CUTANEOS DA REGIAO</t>
  </si>
  <si>
    <t>EXTENSOS FERIMENTOS, CICATRIZES OU TUMORES - EXERESE E EMPREGO DE RETALHOS CUTANEOS OU MUSCULARES CRUZADOS (POR ESTAGIO)</t>
  </si>
  <si>
    <t>EXTENSOS FERIMENTOS, CICATRIZES OU TUMORES - EXERESE E RETALHOS CUTANEOS A DISTANCIA</t>
  </si>
  <si>
    <t>EXTENSOS FERIMENTOS,CICATRIZES OU TUMORES-EXERESE E ROTACAO RETALHO FASCIOCUTANEO OU AXIAL</t>
  </si>
  <si>
    <t>EXTENSOS FERIMENTOS, CICATRIZES OU TUMORES - EXERESE E ROTACAO DE RETALHOS MIOCUTANEOS</t>
  </si>
  <si>
    <t>EXTENSOS FERIMENTOS, CICATRIZES OU TUMORES - EXERESE E ROTACAO DE RETALHOS MUSCULARES</t>
  </si>
  <si>
    <t>EXTENSOS FERIMENTOS, CICATRIZES, OU TUMORES - EXERESE E ENXERTO CUTANEO</t>
  </si>
  <si>
    <t>FACE - BIOPSIA</t>
  </si>
  <si>
    <t>FERIMENTOS INFECTADOS E MORDIDAS DE ANIMAIS (DESBRIDAMENTO)</t>
  </si>
  <si>
    <t>INCISAO E DRENAGEM DE TENOSSINOVITES PURULENTAS</t>
  </si>
  <si>
    <t>INCISAO E DRENAGEM DE ABSCESSO, HEMATOMA OU PANARICIO</t>
  </si>
  <si>
    <t>INCISAO E DRENAGEM DE FLEGMAO</t>
  </si>
  <si>
    <t>INFILTRACAO INTRALESIONAL, CICATRICIAL E HEMANGIOMAS - POR SESSAO</t>
  </si>
  <si>
    <t>PLASTICA EM Z OU W</t>
  </si>
  <si>
    <t>RECONSTRUCAO COM RETALHOS DE GALEA APONEUROTICA</t>
  </si>
  <si>
    <t>RETALHO COMPOSTO (INCLUINDO CARTILAGEM OU OSSO)</t>
  </si>
  <si>
    <t>RETALHO LOCAL OU REGIONAL</t>
  </si>
  <si>
    <t>RETALHO MUSCULAR OU MIOCUTANEO</t>
  </si>
  <si>
    <t>RETIRADA DE CORPO ESTRANHO SUBCUTANEO</t>
  </si>
  <si>
    <t>RETRACAO CICATRICIAL DE AXILA - TRATAMENTO CIRURGICO</t>
  </si>
  <si>
    <t>RETRACAO CICATRICIAL DE ZONA DE FLEXAO E EXTENSAO DE MEMBROS SUPERIORES E INFERIORES</t>
  </si>
  <si>
    <t>RETRACAO CICATRICIAL DO COTOVELO - TRATAMENTO CIRURGICO</t>
  </si>
  <si>
    <t>RETRACAO DE APONEVROSE PALMAR (DUPUYTREN)</t>
  </si>
  <si>
    <t>SUTURA DE EXTENSOS FERIMENTOS COM OU SEM DESBRIDAMENTO</t>
  </si>
  <si>
    <t>SUTURA DE PEQUENOS FERIMENTOS COM OU SEM DESBRIDAMENTO</t>
  </si>
  <si>
    <t>TRANSECCAO DE RETALHO</t>
  </si>
  <si>
    <t>TRANSFERENCIA INTERMEDIARIA DE RETALHO</t>
  </si>
  <si>
    <t>TRATAMENTO CIRURGICO DE BRIDAS CONSTRICTIVAS</t>
  </si>
  <si>
    <t>TRATAMENTO CIRURGICO DE GRANDES HEMANGIOMAS</t>
  </si>
  <si>
    <t>TRATAMENTO DA MIIASE FURUNCULOIDE (POR GRUPO DE ATE 5 LESOES)</t>
  </si>
  <si>
    <t>TRATAMENTO DE ESCARAS OU ULCERACOES COM ENXERTO DE PELE</t>
  </si>
  <si>
    <t>TRATAMENTO DE ESCARAS OU ULCERACOES COM RETALHOS CUTANEOS LOCAIS</t>
  </si>
  <si>
    <t>TRATAMENTO DE ESCARAS OU ULCERACOES COM RETALHOS MIOCUTANEOS OU MUSCULARES</t>
  </si>
  <si>
    <t>TRATAMENTO DE FISTULA CUTANEA</t>
  </si>
  <si>
    <t>TU PARTES MOLES - EXERESE</t>
  </si>
  <si>
    <t>EXERESE E SUTURA DE HEMANGIOMA, LINFANGIOMA OU NEVUS (POR GRUPO DE ATE 5 LESOES)</t>
  </si>
  <si>
    <t>ABSCESSO DE UNHA (DRENAGEM) - TRATAMENTO CIRURGICO</t>
  </si>
  <si>
    <t>CANTOPLASTIA UNGUEAL</t>
  </si>
  <si>
    <t>UNHA (ENXERTO) - TRATAMENTO CIRURGICO</t>
  </si>
  <si>
    <t>BIOPSIA DE LABIO</t>
  </si>
  <si>
    <t>EXCISAO COM PLASTICA DE VERMELHAO</t>
  </si>
  <si>
    <t>EXCISAO COM RECONSTRUCAO A CUSTA DE RETALHOS</t>
  </si>
  <si>
    <t>EXCISAO COM RECONSTRUCAO TOTAL</t>
  </si>
  <si>
    <t>EXCISAO EM CUNHA</t>
  </si>
  <si>
    <t>FRENOTOMIA LABIAL</t>
  </si>
  <si>
    <t>QUEILOPLASTIA PARA FISSURA LABIAL UNILATERAL-POR ESTAGIO</t>
  </si>
  <si>
    <t>RECONSTRUCAO DE SULCO GENGIVO-LABIAL</t>
  </si>
  <si>
    <t>RECONSTRUCAO TOTAL DO LABIO</t>
  </si>
  <si>
    <t>TRATAMENTO CIRURGICO DA MACROSTOMIA</t>
  </si>
  <si>
    <t>TRATAMENTO CIRURGICO DA MICROSTOMIA</t>
  </si>
  <si>
    <t>ALONGAMENTO CIRURGICO DO PALATO MOLE</t>
  </si>
  <si>
    <t>BIOPSIA DE BOCA</t>
  </si>
  <si>
    <t>CIRURGIA GASTROENTEROLOGICA</t>
  </si>
  <si>
    <t>EXCISAO DE LESAO MALIGNA COM RECONSTRUCAO A CUSTA DE RETALHOS LOCAIS</t>
  </si>
  <si>
    <t>EXCISAO DE TUMOR DE BOCA COM MANDIBULECTOMIA</t>
  </si>
  <si>
    <t>EXERESE DE TUMOR E ENXERTO CUTANEO OU MUCOSO</t>
  </si>
  <si>
    <t>FISTULA OROFACIAL - TRATAMENTO CIRURGICO</t>
  </si>
  <si>
    <t>GLOSSECTOMIA SUBTOTAL OU TOTAL, COM OU SEM MANDIBULECTOMIA</t>
  </si>
  <si>
    <t>PALATO-QUEILOPLASTIA UNILATERAL</t>
  </si>
  <si>
    <t>PALATOPLASTIA COM ENXERTO OSSEO</t>
  </si>
  <si>
    <t>PALATOPLASTIA COM RETALHO FARINGEO</t>
  </si>
  <si>
    <t>PALATOPLASTIA COM RETALHO MIOMUCOSO</t>
  </si>
  <si>
    <t>PALATOPLASTIA PARCIAL</t>
  </si>
  <si>
    <t>PALATOPLASTIA TOTAL</t>
  </si>
  <si>
    <t>PLASTICA DO DUCTO PAROTIDEO</t>
  </si>
  <si>
    <t>LASERTERAPIA PARA O TRATAMENTO DA MUCOSITE ORAL / OROFARINGE, POR SESSAO</t>
  </si>
  <si>
    <t>FRENOTOMIA LINGUAL</t>
  </si>
  <si>
    <t>TUMOR DE LINGUA - TRATAMENTO CIRURGICO</t>
  </si>
  <si>
    <t>BIOPSIA DA LINGUA</t>
  </si>
  <si>
    <t>RECONSTRUCAO TOTAL DA MANDIBULA COM PROTESE E/OU ENXERTO OSSEO</t>
  </si>
  <si>
    <t>BIOPSIA DE GLANDULA SALIVAR</t>
  </si>
  <si>
    <t>EXCISAO DE GLANDULA SUBMANDIBULAR</t>
  </si>
  <si>
    <t>EXCISAO DE RANULA OU MUCOCELE</t>
  </si>
  <si>
    <t>PAROTIDECTOMIA PARCIAL COM CONSERVACAO DO NERVO FACIAL</t>
  </si>
  <si>
    <t>CIRURGIA ENDOCRINOLOGICA</t>
  </si>
  <si>
    <t>PAROTIDECTOMIA TOTAL AMPLIADA COM OU SEM RECONSTRUCAO COM RETALHOS LOCAIS</t>
  </si>
  <si>
    <t>PAROTIDECTOMIA TOTAL COM CONSERVACAO DO NERVO FACIAL</t>
  </si>
  <si>
    <t>PAROTIDECTOMIA TOTAL COM RECONSTRUCAO DO NERVO FACIAL</t>
  </si>
  <si>
    <t>PAROTIDECTOMIA TOTAL COM SACRIFICIO DO NERVO FACIAL, SEM RECONSTRUCAO</t>
  </si>
  <si>
    <t>PLASTIA DE DUCTO SALIVAR OU EXERESE DE CALCULO/RANULA</t>
  </si>
  <si>
    <t>RESSECCAO DE TUMOR DE GLANDULA SUBLINGUAL</t>
  </si>
  <si>
    <t>ABSCESSO FARINGEO-QUALQUER AREA</t>
  </si>
  <si>
    <t>CIRURGIA OTORRINOLARINGOLOGICA</t>
  </si>
  <si>
    <t>ADENO TONSILECTOMIA-REVISAO CIRURGICA</t>
  </si>
  <si>
    <t>ADENO-AMIGDALECTOMIA</t>
  </si>
  <si>
    <t>ADENOIDECTOMIA</t>
  </si>
  <si>
    <t>AMIGDALECTOMIA DAS PALATINAS</t>
  </si>
  <si>
    <t>AMIGDALECTOMIA LINGUAL</t>
  </si>
  <si>
    <t>BIOPSIA DO CAVUM,OROFARINGE OU HIPOFARINGE</t>
  </si>
  <si>
    <t>CAUTERIZACAO POR SESSAO LESOES DE FARINGE</t>
  </si>
  <si>
    <t>CORPO ESTRANHO DE FARINGE- RETIRADA EM CONSULTORIO</t>
  </si>
  <si>
    <t>CORPO ESTRANHO DE FARINGE - RETIRADA SOB ANESTESIA GERAL</t>
  </si>
  <si>
    <t>CRIPTOLISE AMIGDALIANA</t>
  </si>
  <si>
    <t>FARINGOLARINGECTOMIA</t>
  </si>
  <si>
    <t>FARINGOLARINGOESOFAGECTOMIA TOTAL</t>
  </si>
  <si>
    <t>RESSECCAO DE NASOANGIOFIBROMA</t>
  </si>
  <si>
    <t>RESSECCAO DE TUMOR DE FARINGE(VIA BUCAL OU NASAL)</t>
  </si>
  <si>
    <t>RESSECCAO DE TUMOR DE FARINGE COM ACESSO POR FARINGOTOMIA OU POR RETALHO JUGAL.</t>
  </si>
  <si>
    <t>RESSECCAO DE TUMOR DE FARINGE COM MANDIBULECTOMIA</t>
  </si>
  <si>
    <t>RESSECCAO DE TUMOR DE FARINGE POR MANDIBULOTOMIA</t>
  </si>
  <si>
    <t>RESSECCAO DE TUMOR DE NASOFARINGE VIA ENDOSCOPICA</t>
  </si>
  <si>
    <t>TUMOR DE BOCA OU FARINGE-RESSECCAO</t>
  </si>
  <si>
    <t>UVULOPALATOFARINGOPLASTIA</t>
  </si>
  <si>
    <t>ALARGAMENTO DE TRAQUEOSTOMIA</t>
  </si>
  <si>
    <t>ARITENOIDECTOMIA MICROCIRURGICA</t>
  </si>
  <si>
    <t>ARITONOIDECTOMIA OU ARITENOPEXIA VIA EXTERNA</t>
  </si>
  <si>
    <t>CONFECCAO DE FISTULA TRAQUEO-ESOFAGICA PARA PROTESE FONATORIA COM MIOTOMIA FARINGEA</t>
  </si>
  <si>
    <t>EXERESE DE TUMOR POR VIA ENDOSCOPICA</t>
  </si>
  <si>
    <t>INJECAO INTRALARINGEA DE TOXINA BOTULINICA</t>
  </si>
  <si>
    <t>LARINGECTOMIA PARCIAL</t>
  </si>
  <si>
    <t>LARINGECTOMIA TOTAL</t>
  </si>
  <si>
    <t>LARINGOFISSURA(INCLUSIVE COM CORDECTOMIA)</t>
  </si>
  <si>
    <t>LARINGOTRAQUEOPLASTIA</t>
  </si>
  <si>
    <t>MICROCIRURGIA COM LASER PARA REMOCAO DE LESOES MALIGNAS</t>
  </si>
  <si>
    <t>MICROCIRURGIA COM USO DE LASER PARA RESSECCAO DE LESOES BENIGNAS</t>
  </si>
  <si>
    <t>MICROCIRURGIA PARA DECORTICACAO OU TRATAMENTO DE EDEMA DE REINKE</t>
  </si>
  <si>
    <t>MICROCIRURGIA PARA REMOCAO DE CISTO OU LESAO INTRACORDAL</t>
  </si>
  <si>
    <t>MICROCIRURGIA PARA RESSECCAO DE PAPILOMA</t>
  </si>
  <si>
    <t>MICROCIRURGIA PARA RESSECCAO DE POLIPO, NODULO OU GRANULOMA</t>
  </si>
  <si>
    <t>MICROCIRURGIA PARA TRATAMENTO DE PARALISIA DE PREGA VOCAL (INCLUI INJECAO DE MATERIAIS)</t>
  </si>
  <si>
    <t>RECONSTRUCAO PARA FONACAO APOS LARINGECTOMIA</t>
  </si>
  <si>
    <t>TIROPLASTIA TIPO 1 COM ROTACAO DE ARITENOIDE</t>
  </si>
  <si>
    <t>TIROPLASTIA TIPO 1 SIMPLES</t>
  </si>
  <si>
    <t>TIROPLASTIA TIPO 2 OU 3</t>
  </si>
  <si>
    <t>TRATAMENTO CIRURGICO DA ESTENOSE LARINGO- TRAQUEAL</t>
  </si>
  <si>
    <t>TRATAMENTO CIRURGICO DE TRAUMA LARINGEO (AGUDO)</t>
  </si>
  <si>
    <t>REDUCAO DE FRATURA DO MALAR (SEM FIXACAO)</t>
  </si>
  <si>
    <t>REDUCAO DE FRATURA DO MALAR (COM FIXACAO)</t>
  </si>
  <si>
    <t>REDUCAO DE FRATURA DE SEIO FRONTAL (ACESSO FRONTAL)</t>
  </si>
  <si>
    <t>REDUCAO DE FRATURA DE SEIO FRONTAL (ACESSO CORONAL)</t>
  </si>
  <si>
    <t>FRATURA DO ARCO ZIGOMATICO - REDUCAO INSTRUMENTAL SEM FIXACAO</t>
  </si>
  <si>
    <t>FRATURA DO ARCO ZIGOMATICO - REDUCAO CIRURGICA COM FIXACAO</t>
  </si>
  <si>
    <t>FRATURA SIMPLES DE MANDIBULA COM CONTENCAO E BLOQUEIO INTERMAXILAR EVENTUAL</t>
  </si>
  <si>
    <t>FRATURA SIMPLES DE MANDIBULA - REDUCAO CIRURGICA COM FIXACAO OSSEA E BLOQUEIO INTERMAXILAR EVENTUAL</t>
  </si>
  <si>
    <t>FRATURA NASO ETMOIDO ORBITO-ETMOIDAL</t>
  </si>
  <si>
    <t>FRATURA COMINUTIVA DE MANDIBULA - REDUCAO CIRURGICA COM FIXACAO OSSEA E BLOQUEIO INTERMAXILAR EVENTUAL</t>
  </si>
  <si>
    <t>CIRURGIA MAXILO-FACIAL</t>
  </si>
  <si>
    <t>FRATURAS COMPLEXAS DE MANDIBULA - REDUCAO CIRURGICA COM FIXACAO OSSEA E BLOQUEIO INTERMAXILAR</t>
  </si>
  <si>
    <t>FRATURAS ALVEOLARES - FIXACAO COM APARELHO E CONTENCAO</t>
  </si>
  <si>
    <t>FRATURA DE MAXILA, TIPO LEFORT I E II - REDUCAO E APLICACAO DE LEVANTAMENTO ZIGOMATICO-MAXILAR COM BLOQUEIO INTERMAXILAR EVENTUAL</t>
  </si>
  <si>
    <t>FRATURA DE MAXILA, TIPO LEFORT III - REDUCAO E APLICACAO DE LEVANTAMENTO CRANIO-MAXILAR COM BLOQUEIO INTERMAXILAR EVENTUAL</t>
  </si>
  <si>
    <t>FRATURA LEFORT I - FIXACAO CIRURGICA COM SINTESE OSSEA, LEVANTAMENTO E BLOQUEIO INTERMAXILAR EVENTUAL</t>
  </si>
  <si>
    <t>FRATURA LEFORT II - FIXACAO CIRURGICA COM SINTESE OSSEA, LEVANTAMENTO E BLOQUEIO INTERMAXILAR EVENTUAL</t>
  </si>
  <si>
    <t>FRATURA LEFORT III - FIXACAO CIRURGICA COM SINTESE OSSEA, LEVANTAMENTO E BLOQUEIO INTERMAXILAR EVENTUAL</t>
  </si>
  <si>
    <t>FRATURAS MULTIPLAS DE TERCO MEDIO DA FACE - FIXACAO CIRURGICA COM SINTESE OSSEA, LEVANTAMENTO CRANIO-MAXILAR E BLOQUEIO INTERMAXILAR</t>
  </si>
  <si>
    <t>FRATURAS COMPLEXAS DO TERCO MEDIO DA FACE - FIXACAO CIRURGICA COM SINTESE, LEVANTAMENTO CRANIO-MAXILAR, ENXERTO OSSEO, HALO CRANIANO EVENTUAL</t>
  </si>
  <si>
    <t>RETIRADA DOS MEIOS DE FIXACAO (NA FACE)</t>
  </si>
  <si>
    <t>TRATAMENTO CONSERVADOR DE FRATURA DE OSSOS</t>
  </si>
  <si>
    <t>REDUCAO DE LUXACAO DO ATM</t>
  </si>
  <si>
    <t>ARTROPLASTIA PARA LUXACAO RECIDIVANTE DA ARTICULACAO TEMPORO-MANDIBULAR</t>
  </si>
  <si>
    <t>OSTEOPLASTIA PARA PROGNATISMO, MICROGNATISMO OU LATEROGNATISMO</t>
  </si>
  <si>
    <t>OSTEOTOMIAS ALVEOLO-PALATINAS</t>
  </si>
  <si>
    <t>OSTEOTOMIAS SEGMENTARES DA MAXILA OU MALAR</t>
  </si>
  <si>
    <t>OSTEOTOMIA TIPO LEFORT I</t>
  </si>
  <si>
    <t>OSTEOTOMIA TIPO LEFORT II</t>
  </si>
  <si>
    <t>OSTEOTOMIA TIPO LEFORT III - EXTRA CRANIANA</t>
  </si>
  <si>
    <t>OSTEOTOMIA CRANIO-MAXILARES COMPLEXAS</t>
  </si>
  <si>
    <t>REDUCAO SIMPLES DA LUXACAO DA ARTICULACAO TEMPORO-MANDIBULAR COM FIXACAO INTERMAXILAR</t>
  </si>
  <si>
    <t>RECONSTRUCAO PARCIAL DA MANDIBULA COM ENXERTO OSSEO</t>
  </si>
  <si>
    <t>TRATAMENTO CIRURGICO DA ANQUILOSE DA ARTICULACAO TEMPORO MANDIBULAR</t>
  </si>
  <si>
    <t>OSTEOPLASTIAS ETMOIDO ORBITAIS</t>
  </si>
  <si>
    <t>OSTEOPLASTIAS DA MANDIBULA</t>
  </si>
  <si>
    <t>OSTEOPLASTIAS DO ARCO ZIGOMATICO</t>
  </si>
  <si>
    <t>OSTEOPLASTIAS DA ORBITA</t>
  </si>
  <si>
    <t>CORRECAO CIRURGICA DEPRESSAO (AFUNDAMENTO)FS REG FRONTAL</t>
  </si>
  <si>
    <t>HEMIATROFIA FACIAL, CORRECAO COM ENXERTO DE GORDURA OU IMPLANTE</t>
  </si>
  <si>
    <t>CORRECAO TUMORES CICATRIZES OU FERIMENTOS C/ AUXILIO DE EXPANSORES DE TECIDOS (POR ESTAGIO)</t>
  </si>
  <si>
    <t>PARALISIA FACIAL - REANIMACAO COM MUSCULO TEMPORAL (REGIAO ORAL), SEM NEUROTIZACAO</t>
  </si>
  <si>
    <t>PARALISIA FACIAL - REANIMACAO COM MUSCULO TEMPORAL (REGIAO ORBITAL), SEM NEUROTIZACAO</t>
  </si>
  <si>
    <t>PARALISIA FACIAL - REANIMACAO COM MUSCULO TEMPORAL (REGIAO ORAL), COM NEUROTIZACAO</t>
  </si>
  <si>
    <t>PARALISIA FACIAL - REANIMACAO COM MUSCULO TEMPORAL (REGIAO ORBITAL E ORAL), COM NEUROTIZACAO</t>
  </si>
  <si>
    <t>RECONSTRUCAO COM RETALHOS AXIAIS, SUPRA -ORBITAIS E SUPRATROCLEARES</t>
  </si>
  <si>
    <t>RECONSTRUCAO COM RETALHO AXIAL DA ARTERIA TEMPORAL SUPERFICIAL SUPRA -ORBITAIS E SUPRATROCLEARES</t>
  </si>
  <si>
    <t>RECONSTRUCAO COM RETALHOS EM VY DE PEDICULO SUBARTERIAL</t>
  </si>
  <si>
    <t>RECONSTRUCAO COM ROTACAO DO MUSCULO TEMPORAL</t>
  </si>
  <si>
    <t>EXERESE DE TUMOR MALIGNO DE PELE</t>
  </si>
  <si>
    <t>EXERESE DE TUMOR BENIGNO, CISTO OU FISTULA</t>
  </si>
  <si>
    <t>BIOPSIA DE MANDIBULA</t>
  </si>
  <si>
    <t>RESSECCAO DE TUMOR DE MANDIBULA COM DESARTICULACAO DE ATM</t>
  </si>
  <si>
    <t>HEMIMANDIBULECTOMIA OU RESSECCAO SECCIONAL DA MANDIBULA</t>
  </si>
  <si>
    <t>MANDIBULECTOMIA TOTAL</t>
  </si>
  <si>
    <t>MANDIBULECTOMIIA COM OU SEM ESVAZIAMENTO ORBITARIO E RINOTOMIA LATERAL</t>
  </si>
  <si>
    <t>CERVICOTOMIA EXPLORADORA</t>
  </si>
  <si>
    <t>DRENAGEM DE ABSCESSO CERVICAL PROFUNDO</t>
  </si>
  <si>
    <t>ESVAZIAMENTO CERVICAL RADICAL (ESPECIFICAR O LADO)</t>
  </si>
  <si>
    <t>ESVAZIAMENTO CERVICAL RADICAL AMPLIADO</t>
  </si>
  <si>
    <t>ESVAZIAMENTO CERVICAL SELETIVO (ESPECIFICAR O LADO)</t>
  </si>
  <si>
    <t>EXERESE DE CISTO BRANQUIAL</t>
  </si>
  <si>
    <t>EXERESE DE CISTO TIREOGLOSSO</t>
  </si>
  <si>
    <t>EXERESE DE TUMOR BENIGNO, CISTO OU FISTULA CERVICAL</t>
  </si>
  <si>
    <t>LINFADENECTOMIA PROFUNDA</t>
  </si>
  <si>
    <t>LINFADENECTOMIA SUPERFICIAL</t>
  </si>
  <si>
    <t>NEUROBLASTOMA CERVICAL - EXERESE</t>
  </si>
  <si>
    <t>PUNCAO BIOPSIA DE PESCOCO</t>
  </si>
  <si>
    <t>RECONSTRUCAO DE ESOFAGO CERVICAL</t>
  </si>
  <si>
    <t>RESSECCAO DE TUMOR DE CORPO CAROTIDEO</t>
  </si>
  <si>
    <t>RETRACAO CICATRICIAL CERVICAL - POR ESTAGIO</t>
  </si>
  <si>
    <t>RETRACAO CICATRICIAL CERVICAL COM EMPREGO DE EXPANSORES DE TECIDO - POR ESTAGIO</t>
  </si>
  <si>
    <t>TORCICOLO CONGENITO - TRATAMENTO CIRURGICO</t>
  </si>
  <si>
    <t>TRATAMENTO CIRURGICO DA LIPOMATOSE CERVICAL</t>
  </si>
  <si>
    <t>TRATAMENTO CIRURGICO DE FISTULA COM RETALHO CUTANEO</t>
  </si>
  <si>
    <t>BIOPSIA DE TIREOIDE</t>
  </si>
  <si>
    <t>BOCIO MERGULHANTE: EXTIRPACAO POR ACESSO CERVICO-TORACICO</t>
  </si>
  <si>
    <t>ISTMECTOMIA OU NODULECTOMIA</t>
  </si>
  <si>
    <t>TIREOIDECTOMIA PARCIAL</t>
  </si>
  <si>
    <t>TIREOIDECTOMIA TOTAL</t>
  </si>
  <si>
    <t>BIOPSIA DE PARATIREOIDE</t>
  </si>
  <si>
    <t>PARATIREOIDECTOMIA COM TORACOTOMIA</t>
  </si>
  <si>
    <t>REIMPLANTE DE PARATIREOIDE PREVIAMENTE PRESERVADA</t>
  </si>
  <si>
    <t>TRATAMENTO CIRURGICO DO HIPERPARATIREOIDISMO PRIMARIO</t>
  </si>
  <si>
    <t>TRATAMENTO CIRURGICO DO HIPERPARATIREOIDISMO SECUNDARIO</t>
  </si>
  <si>
    <t>CRANIOPLASTIA</t>
  </si>
  <si>
    <t>CRANIOTOMIA DESCOMPRESSIVA</t>
  </si>
  <si>
    <t>CRANIOTOMIA PARA TUMORES OSSEOS</t>
  </si>
  <si>
    <t>RECONSTRUCAO CRANIANA OU CRANIOFACIAL</t>
  </si>
  <si>
    <t>RETIRADA DE CRANIOPLASTIA</t>
  </si>
  <si>
    <t>TRATAMENTO CIRURGICO DA CRANIOSSINOSTOSE</t>
  </si>
  <si>
    <t>TRATAMENTO CIRURGICO DA FRATURA DO CRANIO - AFUNDAMENTO</t>
  </si>
  <si>
    <t>TRATAMENTO CIRURGICO DA OSTEOMIELITE DE CRANIO</t>
  </si>
  <si>
    <t>ABSCESSO DE PALPEBRA - DRENAGEM</t>
  </si>
  <si>
    <t>BIOPSIA DE PALPEBRA</t>
  </si>
  <si>
    <t>BLEFARORRAFIA</t>
  </si>
  <si>
    <t>CALAZIO - EXERESE</t>
  </si>
  <si>
    <t>CANTOPLASTIA LATERAL</t>
  </si>
  <si>
    <t>CANTOPLASTIA MEDIAL</t>
  </si>
  <si>
    <t>CORRECAO CIRURGICA DE ECTROPIO OU ENTROPIO</t>
  </si>
  <si>
    <t>EPICANTO - CORRECAO CIRURGICA - UNILATERAL</t>
  </si>
  <si>
    <t>FISSURA PALPEBRAL - CORRECAO CIRURGICA</t>
  </si>
  <si>
    <t>LAGOFTALMO - CORRECAO CIRURGICA</t>
  </si>
  <si>
    <t>PALPEBRA - RECONSTRUCAO PARCIAL (COM OU SEM RESSECCAO DE TUMOR)</t>
  </si>
  <si>
    <t>PALPEBRA - RECONSTRUCAO TOTAL (COM OU SEM RESSECCAO DE TUMOR) - POR ESTAGIO</t>
  </si>
  <si>
    <t>PTOSE PALPEBRAL - CORRECAO CIRURGICA - UNILATERAL</t>
  </si>
  <si>
    <t>RESSECCAO DE TUMORES PALPEBRAIS</t>
  </si>
  <si>
    <t>RETRACAO PALPEBRAL</t>
  </si>
  <si>
    <t>SIMBLEFARO COM OU SEM ENXERTO - CORRECAO CIRURGICA</t>
  </si>
  <si>
    <t>SUPERCILIO - RECONSTRUCAO TOTAL</t>
  </si>
  <si>
    <t>SUTURA DE PALPEBRA</t>
  </si>
  <si>
    <t>TARSORRAFIA</t>
  </si>
  <si>
    <t>TELECANTO - CORRECAO CIRURGICA - UNILATERAL</t>
  </si>
  <si>
    <t>TRIQUIASE COM OU SEM ENXERTO</t>
  </si>
  <si>
    <t>CORRECAO DA ENOFTALMIA</t>
  </si>
  <si>
    <t>DESCOMPRESSAO DE ORBITA OU NERVO OTICO</t>
  </si>
  <si>
    <t>EXENTERACAO COM OSTEOTOMIA</t>
  </si>
  <si>
    <t>EXENTERACAO DE ORBITA</t>
  </si>
  <si>
    <t>EXERESE DE TUMOR COM ABORDAGEM CRANIOFACIAL ONCOLOGICA (TEMPO FACIAL) PALPEBRA, CAVIDADE ORBITARIA E OLHOS</t>
  </si>
  <si>
    <t>FRATURA DE ORBITA - REDUCAO CIRURGICA</t>
  </si>
  <si>
    <t>FRATURA DE ORBITA - REDUCAO CIRURGICA E ENXERTO OSSEO</t>
  </si>
  <si>
    <t>IMPLANTE SECUNDARIO DE ORBITA</t>
  </si>
  <si>
    <t>MICROCIRURGIA PARA TUMORES ORBITARIOS</t>
  </si>
  <si>
    <t>RECONSTITUICAO DE PAREDES ORBITARIAS</t>
  </si>
  <si>
    <t>RECONSTRUCAO PARCIAL DE CAVIDADE ORBITAL - POR ESTAGIO</t>
  </si>
  <si>
    <t>RECONSTRUCAO TOTAL DA CAVIDADE ORBITAL - POR ESTAGIO</t>
  </si>
  <si>
    <t>TUMOR DE ORBITA - EXERESE</t>
  </si>
  <si>
    <t>AUTOTRANSPLANTE CONJUNTIVAL</t>
  </si>
  <si>
    <t>BIOPSIA DE CONJUNTIVA</t>
  </si>
  <si>
    <t>INFILTRACAO SUBCONJUNTIVAL</t>
  </si>
  <si>
    <t>PTERIGIO - EXERESE</t>
  </si>
  <si>
    <t>RECONSTITUICAO DE FUNDO DE SACO</t>
  </si>
  <si>
    <t>SUTURA DE CONJUNTIVA</t>
  </si>
  <si>
    <t>TUMOR DE CONJUNTIVA - EXERESE</t>
  </si>
  <si>
    <t>CAUTERIZACAO DE CORNEA</t>
  </si>
  <si>
    <t>CERATECTOMIA SUPERFICIAL - MONOCULAR</t>
  </si>
  <si>
    <t>CORPO ESTRANHO DA CORNEA - RETIRADA</t>
  </si>
  <si>
    <t>PTK CERATECTOMIA FOTOTERAPEUTICA - MONOCULAR</t>
  </si>
  <si>
    <t>RECOBRIMENTO CONJUNTIVAL</t>
  </si>
  <si>
    <t>SUTURA DE CORNEA (COM OU SEM HERNIA DE IRIS)</t>
  </si>
  <si>
    <t>TARSOCONJUNTIVOCERATOPLASTIA</t>
  </si>
  <si>
    <t>IMPLANTE DE ANEL INTRA-ESTROMAL</t>
  </si>
  <si>
    <t>FOTOABLACAO DE SUPERFICIE CONVENCIONAL PRK CORNEA</t>
  </si>
  <si>
    <t>DELAMINACAO CORNEANA COM FOTOABLACAO ESTROMAL LASIK</t>
  </si>
  <si>
    <t>PARACENTESE DA CAMARA ANTERIOR</t>
  </si>
  <si>
    <t>RECONSTRUCAO DA CAMARA ANTERIOR</t>
  </si>
  <si>
    <t>REMOCAO DE HIFEMA</t>
  </si>
  <si>
    <t>RETIRADA DE CORPO ESTRANHO DA CAMARA ANTERIOR</t>
  </si>
  <si>
    <t>CAPSULOTOMIA CIRURGICA</t>
  </si>
  <si>
    <t>CAPSULOTOMIA YAG</t>
  </si>
  <si>
    <t>FACECTOMIA COM LENTE INTRA-OCULAR COM FACOEMULSIFICACAO</t>
  </si>
  <si>
    <t>FACECTOMIA COM LENTE INTRA-OCULAR SEM FACOEMULSIFICACAO</t>
  </si>
  <si>
    <t>FACECTOMIA SEM IMPLANTE</t>
  </si>
  <si>
    <t>FIXACAO ESCLERAL OU IRIANA DE LENTE INTRA OCULAR (EXCETO PARA CORRECAO ISOLADA DE DISTURBIOS DE REFRACAO)</t>
  </si>
  <si>
    <t>IMPLANTE SECUNDARIO / EXPLANTE / FIXACAO ESCLERAL OU IRIANA</t>
  </si>
  <si>
    <t>REMOCAO DE PIGMENTOS DA LENTE INTRA- OCULAR COM YAG-LASER</t>
  </si>
  <si>
    <t>BIOPSIA DE TUMOR VIA PARS PLANA</t>
  </si>
  <si>
    <t>BIOPSIA DE VITREO VIA PARS PLANA</t>
  </si>
  <si>
    <t>ENDOLASER/ENDODIATERMIA</t>
  </si>
  <si>
    <t>IMPLANTE DE SILICONE INTRAVITREO</t>
  </si>
  <si>
    <t>INFUSAO DE PERFLUOCARBONO</t>
  </si>
  <si>
    <t>MEMBRANECTOMIA EPI OU SUB-RETINIANA</t>
  </si>
  <si>
    <t>RETIRADA DE CORPO ESTRANHO CORPO VITREO</t>
  </si>
  <si>
    <t>RETIRADA DE OLEO DE SILICONE VIA PARS PLANA</t>
  </si>
  <si>
    <t>TROCA FLUIDO GASOSA</t>
  </si>
  <si>
    <t>VITRECTOMIA A CEU ABERTO - CERATOPROTESE</t>
  </si>
  <si>
    <t>VITRECTOMIA ANTERIOR</t>
  </si>
  <si>
    <t>VITRECTOMIA VIAS PARS PLANA</t>
  </si>
  <si>
    <t>TRATAMENTO OCULAR COM INJECAO DE MEDICACAO INTRAVITREO</t>
  </si>
  <si>
    <t>BIOPSIA DE ESCLERA</t>
  </si>
  <si>
    <t>ENXERTO DE ESCLERA</t>
  </si>
  <si>
    <t>SUTURA DE ESCLERA</t>
  </si>
  <si>
    <t>EXERESE DE TUMOR DE ESCLERA</t>
  </si>
  <si>
    <t>ENUCLEACAO OU EVISCERACAO COM OU SEM IMPLANTE</t>
  </si>
  <si>
    <t>INJECAO RETROBULBAR</t>
  </si>
  <si>
    <t>RECONSTITUICAO DE GLOBO OCULAR COM LESAO DE ESTRUTURAS INTRA-OCULARES</t>
  </si>
  <si>
    <t>BIOPSIA DE IRIS E CORPO CILIAR</t>
  </si>
  <si>
    <t>CICLOTERAPIA EM IRIS E CORPO CILIAR</t>
  </si>
  <si>
    <t>CIRURGIAS FISTULIZANTES ANTIGLAUCOMATOSAS</t>
  </si>
  <si>
    <t>CIRURGIAS FISTULIZANTES COM IMPLANTES VALVULARES</t>
  </si>
  <si>
    <t>DRENAGEM DE DESCOLAMENTO DE COROIDE</t>
  </si>
  <si>
    <t>FOTOTRABECULOPLASTIA (LASER)</t>
  </si>
  <si>
    <t>GONIOTOMIA OU TRABECULOTOMIA</t>
  </si>
  <si>
    <t>IRIDECTOMIA (LASER)</t>
  </si>
  <si>
    <t>IRIDECTOMIA (CIRURGICA)</t>
  </si>
  <si>
    <t>IRIDOCICLECTOMIA</t>
  </si>
  <si>
    <t>SINEQUIOTOMIA (CIRURGICA)</t>
  </si>
  <si>
    <t>SINEQUIOTOMIA (LASER)</t>
  </si>
  <si>
    <t>BIOPSIA DE MUSCULOS</t>
  </si>
  <si>
    <t>CIRURGIA COM SUTURA AJUSTAVEL</t>
  </si>
  <si>
    <t>ESTRABISMO CICLO VERTICAL / TRANSPOSICAO MONOCULAR</t>
  </si>
  <si>
    <t>ESTRABISMO HORIZONTAL MONOCULAR</t>
  </si>
  <si>
    <t>INJECAO DE TOXINA BOTULINICA - MONOCULAR</t>
  </si>
  <si>
    <t>APLICACAO DE PLACA RADIATIVA EPISCLERAL</t>
  </si>
  <si>
    <t>BIOPSIA DE RETINA</t>
  </si>
  <si>
    <t>EXERESE DE TUMOR DE COROIDE E/OU CORPO CILIAR</t>
  </si>
  <si>
    <t>FOTOCOAGULACAO (LASER) - POR SESSAO - MONOCULAR</t>
  </si>
  <si>
    <t>PANCRIOTERAPIA PERIFERICA</t>
  </si>
  <si>
    <t>REMOCAO DE IMPLANTE EPISCLERAL</t>
  </si>
  <si>
    <t>RETINOPEXIA COM INTROFLEXAO ESCLERAL</t>
  </si>
  <si>
    <t>RETINOPEXIA PNEUMATICA</t>
  </si>
  <si>
    <t>RETINOPEXIA PROFILATICA (CRIOPEXIA)</t>
  </si>
  <si>
    <t>CIRURGIA DA GLANDULA LACRIMAL</t>
  </si>
  <si>
    <t>DACRIOCISTECTOMIA - UNILATERAL</t>
  </si>
  <si>
    <t>DACRIOCISTORRINOSTOMIA COM OU SEM INTUBACAO - UNILATERAL</t>
  </si>
  <si>
    <t>FECHAMENTO DOS PONTOS LACRIMAIS</t>
  </si>
  <si>
    <t>RECONSTITUICAO DE VIAS LACRIMAIS COM SILICONE OU OUTRO MATERIAL</t>
  </si>
  <si>
    <t>SONDAGEM DAS VIAS LACRIMAIS - COM OU SEM LAVAGEM</t>
  </si>
  <si>
    <t>BIOPSIA DE PAVILHAO AURICULAR</t>
  </si>
  <si>
    <t>EXERESE DE TUMOR COM ABORDAGEM CRANIOFACIAL ONCOLOGICA PAVILHAO AURICULAR(TEMPO FACIAL)</t>
  </si>
  <si>
    <t>EXRESE DE TUMOR COM FECHAMENTO PRIMARIO</t>
  </si>
  <si>
    <t>RECONSTRUCAO DE ORELHA-RETOQUES</t>
  </si>
  <si>
    <t>RECONSTRUCAO DE UNIDADES ANATOMICA DO PAVILHAO AURICULAR-POR ESTAGIO</t>
  </si>
  <si>
    <t>RECONSTRUCAO TOTAL DE ORELHA(UNICO ESTAGIO)</t>
  </si>
  <si>
    <t>RESSECCAO DE TUMOR DE PAVILHAO AURICULAR,INCUINDO PARTE DO OSSO TEMPORAL</t>
  </si>
  <si>
    <t>RESSECCAO SUBTOTAL OU TOTAL DE ORELHA</t>
  </si>
  <si>
    <t>TRATAMENTO CIRURGICO DE SINUS PRE-AURICULAR</t>
  </si>
  <si>
    <t>ASPIRACAO AURICULAR OU CURATIVO</t>
  </si>
  <si>
    <t>BIOPSIA (ORELHA EXTERNA)</t>
  </si>
  <si>
    <t>CISTO PRE-AURICULAR(COLOBOMA AURIS)-EXERESE-UNILATERAL</t>
  </si>
  <si>
    <t>CORPOS ESTRANHOS,POLIPOS OU BIOPSIA-EM CONSULTORIO</t>
  </si>
  <si>
    <t>CORPOS ESTRANHOS,POLIPOS OU BIOPSIA-EM HOSPITAL SOB-ANESTESIA GERAL</t>
  </si>
  <si>
    <t>ESTENOSE DE CONDUTO AUDITIVO EXTERNO-CORRECAO</t>
  </si>
  <si>
    <t>FURUNCULO-DRENAGEM(OUVIDO)</t>
  </si>
  <si>
    <t>PERICONDRITE DE PAVILHAO-TRATAMENTO CIRURGICO COM DESBRIDAMENTO</t>
  </si>
  <si>
    <t>TUMOR BENIGNO DE CONDUTO AUDITIVO EXTERNO-EXERESE</t>
  </si>
  <si>
    <t>CAUTERIZACAO DE MEMBRANA TIMPANICA</t>
  </si>
  <si>
    <t>ESTAPEDECTOMIA OU ESTAPEDOTOMIA</t>
  </si>
  <si>
    <t>EXPLORACAO E DESCOMPRESSAO PARCIAL DO NERVO FACIAL INTRATEMPORAL</t>
  </si>
  <si>
    <t>FISTULA PERILINFATICA-FECHAMENTO CIRURGICO</t>
  </si>
  <si>
    <t>GLOMUS JUGULAR-RESSECCAO</t>
  </si>
  <si>
    <t>GLOMUS TIMPANICUS-RESSECCCAO</t>
  </si>
  <si>
    <t>MASTOIDECTOMIA SIMPLES OU RADICAL MODIFICADA</t>
  </si>
  <si>
    <t>OUVIDO CONGENITO-TRATAMENTO CIRURGICO</t>
  </si>
  <si>
    <t>PARACENTESE DO TIMPANO-MIRINGOTOMIA,UNILATERAL(EM CONSULTORIO)</t>
  </si>
  <si>
    <t>TIMPANO-MASTOIDECTOMIA</t>
  </si>
  <si>
    <t>TIMPANOPLASTIA COM RECONSTRUCAO DA CADEIA OSSICULAR</t>
  </si>
  <si>
    <t>TIMPANOPLASTIA TIPO 1-MIRINGOPLASTIA UNILATERAL</t>
  </si>
  <si>
    <t>TIMPANOTOMIA EXPLORADORA-UNILATERAL</t>
  </si>
  <si>
    <t>TIMPANOTOMIA PARA TUBO DE VENTILACAO-UNILATERAL</t>
  </si>
  <si>
    <t>PARACENTESE DO TIMPANO,UNILATERAL,EM HOSPITAL,SOB ANESTESIA GERAL</t>
  </si>
  <si>
    <t>DOENCA DE MENIERE-TRATAMENTO CIRURGICO-DESCOMPRESSAO DO SACO ENDOLINFATICO OU SHUNT</t>
  </si>
  <si>
    <t>ENXERTO PARCIAL INTRATEMPORAL DO NERVO FACIAL-DO FORAMEM ESTILO-MASTOIDEO AO GANGLIO GENICULADO</t>
  </si>
  <si>
    <t>ENXERTO PARCIAL INTRATEMPORAL DO NERVO FACIAL-DO GANGLIO GENICULADO AO MEATO ACUSTICO INTERNO</t>
  </si>
  <si>
    <t>ENXERTO TOTAL DO NERVO FACIAL INTRATEMPORAL</t>
  </si>
  <si>
    <t>EXPLORACAO E DESCOMPRESSAO TOTAL DO NERVO FACIAL(TRANSMATOIDEO),TRANSLABIRINTICO,FOSSA MEDIA)</t>
  </si>
  <si>
    <t>IMPLANTE COCLEAR(EXCETO A PROTESE)</t>
  </si>
  <si>
    <t>LABIRINTECTOMIA(MEMBRANOSA OU OSSEA)-SEM AUDICAO</t>
  </si>
  <si>
    <t>NEURECTOMIA VESTIBULAR PARA FOSSA MEDIA OU POSTERIOR</t>
  </si>
  <si>
    <t>NEURECTOMIA VESTIBULAR TRANSLABIRINTICA-SEM AUDICAO</t>
  </si>
  <si>
    <t>RESSECCAO DO OSSO TEMPORAL</t>
  </si>
  <si>
    <t>TUMOR DO NERVO ACUSTICO-RESSECCAO VIA TRANSLABIRINTICA OU FOSSA MEDIA</t>
  </si>
  <si>
    <t>ABSCESSO OU HEMATOMA DE SEPTO NASAL-DRENAGEM</t>
  </si>
  <si>
    <t>ABSCESSO OU HEMATOMA DE SEPTO NASAL-DRENAGEM SOB ANESTESIA GERAL</t>
  </si>
  <si>
    <t>ALONGAMENTO DE COLUMELA EM PACIENTES COM LESOES LABIOPALATAIS</t>
  </si>
  <si>
    <t>BIOPSIA DE NARIZ</t>
  </si>
  <si>
    <t>CORNETO INFERIOR-CAUTERIZACAO LINEAR-UNILATERAL</t>
  </si>
  <si>
    <t>CORNETO INFERIOR-INFILTRACAO MEDICAMENTOSA(UNILATERAL)</t>
  </si>
  <si>
    <t>CORPOS ESTRANHOS-RETIRADA EM CONSULTORIO(NARIZ)</t>
  </si>
  <si>
    <t>CORPOS ESTRANHOS-RETIRADA SOB ANESTESIA GERAL/HOSPITAL</t>
  </si>
  <si>
    <t>EPISTAXE CAUTERIZACAO</t>
  </si>
  <si>
    <t>EPISTAXE-CAUTERIZACAO DA ARTERIA ESFENOPLATINA COM MICROSCOPIA-UNILATERAL</t>
  </si>
  <si>
    <t>EPISTAXE-CAUTERIZACAO DAS ARTERIAS ETMOIDAIS COM MICROSCOPIA-UNILATERAL</t>
  </si>
  <si>
    <t>EPISTAXE-LIGADURA DAS ARTERIAS ETMOIDAIS-ACESSO TRANSORBITARIO-UNILATERAL</t>
  </si>
  <si>
    <t>EPISTAXE-TAMPONAMENTO ANTERO-POSTERIOR</t>
  </si>
  <si>
    <t>EPISTAXE-TAMPONAMENTO ANTERIOR</t>
  </si>
  <si>
    <t>EPISTAXE-TAMPONAMENTO ANTERO-POSTERIOR SOB ANESTESIA GERAL</t>
  </si>
  <si>
    <t>EXERESE DE TUMOR COM ABORDAGEM CRANIOFACIAL ONCOLOGICA(TEMPO FACIAL)PIRAMIDE NASAL</t>
  </si>
  <si>
    <t>EXERESE DE TUMOR NASAL POR VIA ENDOSCOPICA</t>
  </si>
  <si>
    <t>FECHAMENTO DE FISTULA LIQUORICA TRANSNASAL</t>
  </si>
  <si>
    <t>FISTULA LIQUORICA-TRAT  CIRURGICO ENDOSCOPICO NASAL</t>
  </si>
  <si>
    <t>FRATURAS DOS OSSOS NASAIS-REDUCAO CIRURGICA E GESSO</t>
  </si>
  <si>
    <t>FRATURAS DOS OSSOS NASAIS-REDUCAO INCRUENTA E GESSO</t>
  </si>
  <si>
    <t>IMPERFURACAO COANAL-CORRECAO CIRURGICA INTRANASAL</t>
  </si>
  <si>
    <t>IMPERFURACAO COANAL-CORRECAO CIRURGICA TRANSPALATINA</t>
  </si>
  <si>
    <t>OZENA-TRATAMENTO CIRURGICO</t>
  </si>
  <si>
    <t>PERFURACAO DO SEPTO NASAL-CORRECAO CIRRUGICA</t>
  </si>
  <si>
    <t>POLIPECTOMIA-UNILATERAL</t>
  </si>
  <si>
    <t>RECONSTRUCAO DE UNIDADE ANATOMICA DO NARIZ-POR ESTAGIO</t>
  </si>
  <si>
    <t>RECONSTRUCAO TOTAL DE NARIZ-POR ESTAGIO</t>
  </si>
  <si>
    <t>RESSECCAO DE TUMORES MALIGNOS TRANSNASAIS</t>
  </si>
  <si>
    <t>RINECTOMIA PARCIAL</t>
  </si>
  <si>
    <t>RINECTOMIA TOTAL</t>
  </si>
  <si>
    <t>RINOPLASTIA REPARADORA</t>
  </si>
  <si>
    <t>RINOSSEPTOPLASTIA FUNCIONAL</t>
  </si>
  <si>
    <t>SEPTOPLASTIA(QUALQUER TECNICA SEM VIDEO)</t>
  </si>
  <si>
    <t>SENEQUIAS-RESSECCAO</t>
  </si>
  <si>
    <t>TRATAMENTO CIRURGICO DA ATRESIA NARINARIA</t>
  </si>
  <si>
    <t>TRATAMENTO CIRURGICO DE DEFORMIDADE NASAL CONGENITA</t>
  </si>
  <si>
    <t>TRATAMENTO CIRURGICO DO RINOFIMA</t>
  </si>
  <si>
    <t>TRATAMENTO DE DEFORMIDADE TRAUMATICA NASAL</t>
  </si>
  <si>
    <t>TUMOR INTRANASAL-EXERESE POR RINOTOMIA NASAL</t>
  </si>
  <si>
    <t>TUMOR INTRANASAL-EXERESE POR VIA INTRANASAL</t>
  </si>
  <si>
    <t>TURBINECTOMIA OU TURBINOPLASTIA UNILATERAL</t>
  </si>
  <si>
    <t>CORPOS ESTRANHOS-RETIRADA SOB ANESTESIA GERAL/HOSPITALAR(NARIZ) POR VIDEOENDOSCOPIA</t>
  </si>
  <si>
    <t>FRATURA DE OSSO PROPRIO DE NARIZ TRATAMENTO CONSERVADOR GESSO</t>
  </si>
  <si>
    <t>ANGIOFIBROMA-RESSECCAO TRANSMAXILAR E/OU TRANSPALATINA</t>
  </si>
  <si>
    <t>ANTROSTOMIA MAXILAR INTRANASAL</t>
  </si>
  <si>
    <t>ARTERIA MAXILAR INTERNA-LIGADURA TRANSMAXILAR</t>
  </si>
  <si>
    <t>CISTO NASO-ALVEOLAR E GLOBULAR-EXERESE</t>
  </si>
  <si>
    <t>DESCOMPRESSAO TRANSEMOIDAL DO CANAL OPTICO</t>
  </si>
  <si>
    <t>ETMOIDECTOMIA EXTERNA</t>
  </si>
  <si>
    <t>ETMOIDECTOMIA INTRANASAL</t>
  </si>
  <si>
    <t>EXERESE DE TUMOR COM ABORDAGEM CRANIOFACIAL ONCOLOGICA SEIOS...(TEMPO FACIAL)</t>
  </si>
  <si>
    <t>EXERESE DE TUMOR DE SEIOS PARANASAIS POR VIA ENDOSCOPICA</t>
  </si>
  <si>
    <t>FISTULA ORO ANTRAL-TRATAMENTO CIRURGICO</t>
  </si>
  <si>
    <t>FISTULA ORONASAL-TRATAMENTO CIRURGICO</t>
  </si>
  <si>
    <t>MAXILECTOMIA INCLUINDO EXENTERACAO DE ORBITA</t>
  </si>
  <si>
    <t>MAXILECTOMIA PARCIAL</t>
  </si>
  <si>
    <t>MAXILECTOMIA TOTAL</t>
  </si>
  <si>
    <t>POLIPO ANTRO-COANAL DE KILLIAM-EXERESE</t>
  </si>
  <si>
    <t>PUNCAO MAXILAR TRANSMEATICA OU VIA FOSSA CANINA</t>
  </si>
  <si>
    <t>RESSECCAO DE TUMOR BENIGNO</t>
  </si>
  <si>
    <t>SEIOS PARANASAIS BIOPSIA</t>
  </si>
  <si>
    <t>SINUSECTOMIA MAXILAR-VIA ENDONASAL</t>
  </si>
  <si>
    <t>SINUSECTOMIA FRONTAL COM RETALHO OSTEOPLASTICO OU VIA CORONAL</t>
  </si>
  <si>
    <t>SINUSECTOMIA FRONTO-ETMOIDAL POR VIA EXTERNA</t>
  </si>
  <si>
    <t>SINUSECTOMIA MAXILAR-VIA ORAL(CALDWELL-LUC)</t>
  </si>
  <si>
    <t>SINUSECTOMIA TRANSMAXILAR (ERMIRO DE LIMA)</t>
  </si>
  <si>
    <t>SINUSOTOMIA ESFENOIDAL</t>
  </si>
  <si>
    <t>SINUSOTOMIA FRONTAL INTRANASAL</t>
  </si>
  <si>
    <t>SINUSOTOMIA FRONTAL VIA EXTERNA</t>
  </si>
  <si>
    <t>ANTROSTOMIA MAXILAR ETMOIDECTOMIA ETC(ABERTURA DE TODAS AS CAVIDADES PARANASAIS)</t>
  </si>
  <si>
    <t>ANTROSTOMIA MAXILAR INTRANASAL POR VIDEOENDOSCOPIA</t>
  </si>
  <si>
    <t>ETMOIDECTOMIA INTRANASAL POR VIDEOENDOSCOPIA</t>
  </si>
  <si>
    <t>SINUSECTOMIA MAXILAR-VIA ENDONASAL POR VIDEOENDOSCOPIA</t>
  </si>
  <si>
    <t>SINUSECTOMIA ESFENOIDAL POR VIDEOENDOSCOPIA</t>
  </si>
  <si>
    <t>SINUSECTOMIA FRONTAL INTRANASAL POR VIDEOENDOSCOPIA</t>
  </si>
  <si>
    <t>CORRECAO DE DEFORMIDADES DA PAREDE TORACICA</t>
  </si>
  <si>
    <t>CIRURGIA TORACICA</t>
  </si>
  <si>
    <t>COSTECTOMIA</t>
  </si>
  <si>
    <t>ESTERNECTOMIA SUBTOTAL</t>
  </si>
  <si>
    <t>ESTERNECTOMIA TOTAL</t>
  </si>
  <si>
    <t>FECHAMENTO DE PLEUROSTOMIA</t>
  </si>
  <si>
    <t>MOBILIZACAO DE RETALHOS MUSCULARES OU DO OMENTO</t>
  </si>
  <si>
    <t>PLUMBAGEM EXTRAFASCIAL</t>
  </si>
  <si>
    <t>RECONSTRUCAO DA PAREDE TORACICA(COM OU SEM PROTESE)</t>
  </si>
  <si>
    <t>RECONSTRUCAO DA PAREDE TORACICA COM RETALHOS CUTANEOS</t>
  </si>
  <si>
    <t>RECONSTRUCAO DA PAREDE TORACICA COM RETALHOS MUSCULARES OU MIOCUTANEOS</t>
  </si>
  <si>
    <t>RECONSTRUCAO DA REGIAO ESTERNAL C/ RETALHOS MUSCULARES BILATERAIS</t>
  </si>
  <si>
    <t>RESSECCAO DE TUMOR DO DIAFRAGMA E RECONSTRUCAO</t>
  </si>
  <si>
    <t>RETIRADA DE CORPO ESTRANHO DA PAREDE TORACICA</t>
  </si>
  <si>
    <t>TORACECTOMIA</t>
  </si>
  <si>
    <t>TORACOPLASTIA</t>
  </si>
  <si>
    <t>TORACOTOMIA COM BIOPSIA</t>
  </si>
  <si>
    <t>TORACOTOMIA EXPLORADORA</t>
  </si>
  <si>
    <t>TORACOTOMIA PARA PROCEDIMENTOS ORTOPEDICOS E NEUROCIRURGICOS SOBRE A COLUNA VERTEBRAL</t>
  </si>
  <si>
    <t>TRACAO ESQUELETICA DO GRADIL COSTO-ESTERNAL (TRAUMATISMO)</t>
  </si>
  <si>
    <t>TRATAMENTO CIRURGICO DE FRATURAS DO GRADIL COSTAL</t>
  </si>
  <si>
    <t>BIOPSIA CIRURGICA DE COSTELA OU ESTERNO</t>
  </si>
  <si>
    <t>FRATURA-LUXACAO DE ESTERNO OU COSTELA - REDUCAO INCRUENTA</t>
  </si>
  <si>
    <t>FRATURA-LUXACAO DE ESTERNO OU COSTELA - TRATAMENTO CIRURGICO</t>
  </si>
  <si>
    <t>OSTEOMIELITE DE COSTELA OU ESTERNO - TRATAMENTO CIRURGICO</t>
  </si>
  <si>
    <t>PUNCAO BIOPSIA DA COSTELA OU ESTERNO</t>
  </si>
  <si>
    <t>FRATURA DE COSTELA - TRATAMENTO CONSERVADOR</t>
  </si>
  <si>
    <t>BIOPSIA INCISIONAL DA MAMA</t>
  </si>
  <si>
    <t>COLETA DE FLUXO PAPILAR DA MAMA</t>
  </si>
  <si>
    <t>CORRECAO DE INVERSAO PAPILAR - UNILATERAL</t>
  </si>
  <si>
    <t>DRENAGEM DE ABSCESSO DE MAMA</t>
  </si>
  <si>
    <t>DRENAGEM E/OU ASPIRACAO DE SEROMA</t>
  </si>
  <si>
    <t>EXERESE DE LESAO DA MAMA P/ MARCACAO ESTEREOTAXICA OU ROLL</t>
  </si>
  <si>
    <t>EXERESE DE MAMA SUPRA-NUMERARIA - UNILATERAL</t>
  </si>
  <si>
    <t>EXERESE DE NODULO</t>
  </si>
  <si>
    <t>FISTULECTOMIA DE MAMA</t>
  </si>
  <si>
    <t>GINECOMASTIA - UNILATERAL</t>
  </si>
  <si>
    <t>LINFADENECTOMIA AXILAR</t>
  </si>
  <si>
    <t>MASTECTOMIA RADICAL OU RADICAL MODIFICADA</t>
  </si>
  <si>
    <t>MASTECTOMIA SIMPLES</t>
  </si>
  <si>
    <t>MASTECTOMIA SUBCUTANEA EM CASOS DE LESOES TRAUMATICAS E TUMORES</t>
  </si>
  <si>
    <t>MASTOPLASTIA EM MAMA OPOSTA APOS RECONSTRUCAO DA CONTRALATERAL</t>
  </si>
  <si>
    <t>PUNCAO OU BIOPSIA PERCUTANEA DE AGULHA FINA LESAO PALPAVEL</t>
  </si>
  <si>
    <t>QUADRANTECTOMIA E LINFADENECTOMIA AXILAR</t>
  </si>
  <si>
    <t>QUADRANTECTOMIA - RESSECCAO SEGMENTAR</t>
  </si>
  <si>
    <t>RECONSTRUCAO DA PLACA AREOLO MAMILAR - UNILATERAL</t>
  </si>
  <si>
    <t>RECONSTRUCAO MAMARIA COM RETALHO MUSCULAR OU MIOCUTANEO EM CASOS DE LESOES TRAUMATICAS E TUMORES - UNILATERAL</t>
  </si>
  <si>
    <t>RECONSTRUCAO MAMARIA COM RETALHOS CUTANEOS REGIONAIS EM CASOS DE LESOES TRAUMATICAS E TUMORES</t>
  </si>
  <si>
    <t>RECONSTRUCAO PARCIAL DA MAMA POS-QUADRANDECTOMIA</t>
  </si>
  <si>
    <t>RECONSTRUCAO DA MAMA COM PROTESE E/OU EXPANSOR EM CASOS DE LESOES TRAUMATICAS E TUMORES</t>
  </si>
  <si>
    <t>RESSECCAO DO LINFONODO SENTINELA/TORACICA LATERAL</t>
  </si>
  <si>
    <t>RESSECCAO DO LINFONODO SENTINELA/TORACICA MEDIAL</t>
  </si>
  <si>
    <t>RESSECCAO DOS DUCTOS PRINCIPAIS DA MAMA - UNILATERAL</t>
  </si>
  <si>
    <t>RETIRADA DA VALVULA APOS COLOCACAO DE EXPANSOR PERMANENTE</t>
  </si>
  <si>
    <t>SUBSTITUICAO DE PROTESE EM CASOS DE LESOES TRAUMATICAS E TUMORES DE MAMA</t>
  </si>
  <si>
    <t>BIOPSIA PERCUTANEA COM AGULHA GROSSA EM CONSULTORIO</t>
  </si>
  <si>
    <t>ABDOMINAL OU HIPOGASTRICO</t>
  </si>
  <si>
    <t>ORTOPEDIA E TRAUMATOLOGIA</t>
  </si>
  <si>
    <t>ANTEBRACO TRANSPLANTES CUTANEOS(COM MICROANASTOMOSES VASCULARES)</t>
  </si>
  <si>
    <t>COURO CABELUDO</t>
  </si>
  <si>
    <t>DELTOPEITORAL</t>
  </si>
  <si>
    <t>DIGITAIS(DA FACE VOLAR E LATERO-CUBITAL DOS DEDOS MEDIOS E ANULAR DA MAO)</t>
  </si>
  <si>
    <t>DIGITAL DO HALLUX</t>
  </si>
  <si>
    <t>DORSAL DO PE</t>
  </si>
  <si>
    <t>ESCAPULAR</t>
  </si>
  <si>
    <t>FEMORAL</t>
  </si>
  <si>
    <t>FOSSA POPLITEA</t>
  </si>
  <si>
    <t>INGUINO CRURAL</t>
  </si>
  <si>
    <t>INTERCOSTAL</t>
  </si>
  <si>
    <t>INTERDIGITAL DA 1A COMISSURA DOS DEDOS DO PE</t>
  </si>
  <si>
    <t>OUTROS TRANSPLANTES CUTANEOS</t>
  </si>
  <si>
    <t>PARAESCAPULAR</t>
  </si>
  <si>
    <t>RETROAURICULAR</t>
  </si>
  <si>
    <t>TEMPORAL</t>
  </si>
  <si>
    <t>TRANSPLANTE CUTANEO COM MICROANASTOMOSE</t>
  </si>
  <si>
    <t>TRANSPLANTE CUTANEO SEM MICROANASTOMOSE,ILHA NEUROVASCULAR</t>
  </si>
  <si>
    <t>TRANSPLANTE MIOCUTANEO COM MICROANASTOMOSE</t>
  </si>
  <si>
    <t>GRANDE DORSAL(LATISSIMUS DORSI) TRANSPLANTES MUSCULOS CUTANEOS(COM MICROANASTOMOSES VASCULARES)</t>
  </si>
  <si>
    <t>GRANDE GLUTEO(GLUTEUS MAXIMUS)</t>
  </si>
  <si>
    <t>OUTROS TRANSPLANTES MUSCULO-CUTANEOS</t>
  </si>
  <si>
    <t>RETO ABDOMINAL(RECTUS ABDOMINIS)</t>
  </si>
  <si>
    <t>RETO INTERNO(GLACILIS)TRANSPLANTES MUSCULO CUTANEOS(COM MICROANASTOMOSES VASCULARES)</t>
  </si>
  <si>
    <t>SERRATO MAIOR(SERRATUS) TRANSPLANTES MUSCULO CUTANEOS(COM MICROANASTOMOSES VASCULARES)</t>
  </si>
  <si>
    <t>TENSOR DA FASCIA LATA(TENSOR FASCIA LATA)TRANSPLANTES MUSCULOS CUTANEOS(COM MICROANASTOMOSES VASCULARES)</t>
  </si>
  <si>
    <t>TRAPEZIO(TRAPEZIUS)</t>
  </si>
  <si>
    <t>BICEPS FEMORAL(BICEPS FEMORIS)</t>
  </si>
  <si>
    <t>EXTENSOR COMUM DOS DEDOS(EXTENSOR DIGITORUM LONGUS)</t>
  </si>
  <si>
    <t>EXTENSOR PROPRIO DO DEDO GORDO(EXTENSOR HALLUCIS LONGUS)</t>
  </si>
  <si>
    <t>FLEXOR CURTO PLANTAR(FLEXOR DIGITORUM BREVIS)</t>
  </si>
  <si>
    <t>GRANDE DORSAL(LATISSIMUS DORSI) TRANSPLANTES MUSCULARES(COM MICROANASTOMOSES VASCULARES)</t>
  </si>
  <si>
    <t>GRANDE PEITORAL(PECTORALIS MAJOR)</t>
  </si>
  <si>
    <t>MUSCULO PEDIO(EXTENSOR DIGITORUM BREVIS)</t>
  </si>
  <si>
    <t>OS MUSCULOS LATISSIMUS DORSI GRACILIS RECTUS FEMORIS TENSOR FASCIA LATA FLEXOR DIGITORUM BREVIS QUANDO TRANSPLANTADOS COM SUA INERVACAO E PRATICADA A MICRONEURORRAFIA COM FINALIDADE DE RESTAURAR FUNCAO E SENSIBILIDADE,SERAO CONSIDERADOS RETALHOS NEUROVASCULARES LIVRES E SERAO CONSIDERADOS POR ESSE CODIGO</t>
  </si>
  <si>
    <t>PRIMEIRO RADIAL EXTERNO(EXTENSOR CARPI RADIALIS LONGUS)</t>
  </si>
  <si>
    <t>RETO ANTERIOR(RECTUS FEMORIS)</t>
  </si>
  <si>
    <t>RETO INTERNO(GLACILIS)TRANSPLANTES MUSCULARES(COM MICROANASTOMOSES VASCULARES)</t>
  </si>
  <si>
    <t>SARTORIO(SARTORIUS)</t>
  </si>
  <si>
    <t>SEMIMEMBRANOSO(SEMIMEBRANOSUS)</t>
  </si>
  <si>
    <t>SEMITENDINOSO(SEMITENDINOSUS)</t>
  </si>
  <si>
    <t>SERRATO MAIOR(SERRATUS)TRANSPLANTES MUSCULARES(COM MICROANASTOMOSES VASCULARES)</t>
  </si>
  <si>
    <t>SUPINADOR LONGO(BRACHIORADIALIS)</t>
  </si>
  <si>
    <t>TENSOR DA FASCIA LATA(TENSOR FASCIA LATA)TRANSPLANTES MUSUCLARES(COMMICROANASTOMOSES VASCULARES)</t>
  </si>
  <si>
    <t>COSTELA</t>
  </si>
  <si>
    <t>ILIACO</t>
  </si>
  <si>
    <t>OSTEOCUTANEO DE ILIACO</t>
  </si>
  <si>
    <t>OSTEOCUTANEOS DE COSTELA</t>
  </si>
  <si>
    <t>OSTEOMUSCULOCUTANEO DE COSTELA</t>
  </si>
  <si>
    <t>OUTROS TRANSPLANTES OSSEOS E OSTEOMUSCULOCUTANEOS</t>
  </si>
  <si>
    <t>PERONIO OU FIBULA</t>
  </si>
  <si>
    <t>TRANSPLANTE OSSEO VASCULARIZADO(MICROANASTOMOSE)</t>
  </si>
  <si>
    <t>AUTOTRANSPLANTE DE DOIS RETALHOS MUSCULARES COMBINADOS,ISOLADOS E ASSOCIADOS ENTRE SI,LIGADOS POR UM UNICO PEDICULO</t>
  </si>
  <si>
    <t>AUTOTRANSPLANTE DE DOIS RETALHOS CUTANEOS COMBINADOS,ISOLADOS E ASSOCIADOS ENTRE SI,LIGADOS POR UM UNICO PEDICULO VASCULAR</t>
  </si>
  <si>
    <t>AUTOTRANSPLANTE DE DOIS RETALHOS,UM CUTANEO COMBINADO A UM MUSCULAR,ISOLADOS E ASSOCIADOS ENTRE SI,LIGADOS POR UM UNICO PEDICULO VASCULAR</t>
  </si>
  <si>
    <t>AUTOTRANSPLANTE DE DOIS RETALHOS,UM CUTANEO COMBINADO A RETALHO OSTEOMUSCULAR,ISOLADOS E ASSOCIADOS ENTRE SI,LIGADOS POR UM UNICO PEDICULO VASCULAR</t>
  </si>
  <si>
    <t>AUTOTRANSPLANTE DE EPIPLON</t>
  </si>
  <si>
    <t>AUTOTRANSPLANTE DE OUTROS RETALHOS,ISOLADOS ENTRE SI,ASSOCIADOS MEDIANTE UM UNICO PEDICULO VASCULAR COMUNS AOS RETALHOS</t>
  </si>
  <si>
    <t>AUTOTRANSPLANTE DE TRES RETALHOS,UM CUTANEO SEPARADO,COMBINADO A OUTROS DOIS RETALHOS MUSCULARES,ISOLADOS E ASSOCIADOS,LIGADOS POR UM UNICO PEDICULO VASCULAR</t>
  </si>
  <si>
    <t>REIMPLANTE DE SEGMENTOS DISTAIS DO MEMBRO SUPERIOR OU INFERIOR COM RESSECCAO SEGMENTAR GRANDES RECONSTRUCOES DE CABECA E PESCOCO NAS EXTENSAS PERDAS DE SUBSTANCIA E NA ABLACAO DE TUMORES AO NIVEL DOS MEBROS(COM MICROANSTOMOSES VASCULARES)</t>
  </si>
  <si>
    <t>REIMPLANTE DO MEMBRO INFERIOR DO NIVEL MEDIO PROXIMAL DA PERNA ATE A COXA</t>
  </si>
  <si>
    <t>REIMPLANTE DO MEMBRO INFERIOR DO PE ATE O TERCO MEDIO DA PERNA</t>
  </si>
  <si>
    <t>REIMPLANTE DO MEMBRO SUPERIOR,DO NIVEL MEDIO DO ANTEBRACO ATE O OMBRO</t>
  </si>
  <si>
    <t>TRANSPLANTE ARTICULAR DE METATARSOFALANGICA PAR A MAO</t>
  </si>
  <si>
    <t>TRANSPLANTE DE SEGUNDO PODODACTILO PARA MAO</t>
  </si>
  <si>
    <t>TRANSPLANTE DE DEDOS DO PE PARA MAO</t>
  </si>
  <si>
    <t>TRANSPLANTE DO SEGUNDO PODODACTILO PARA O POLEGAR</t>
  </si>
  <si>
    <t>TRANSPLANTE DO HALLUX POLEGAR</t>
  </si>
  <si>
    <t>TRANSPLANTE DE DOIS PODODACTILOS PARA A MAO</t>
  </si>
  <si>
    <t>INSTALACAO DE HALO CRANIANO</t>
  </si>
  <si>
    <t>TRACAO CUTANEA</t>
  </si>
  <si>
    <t>TRACAO TRANSESQUELETICA (POR MEMBRO)</t>
  </si>
  <si>
    <t>RETIRADA DE FIOS OU PINOS METALICOS TRANSOSSEOS</t>
  </si>
  <si>
    <t>RETIRADA PINOS, PARAFUSOS OU HASTES METALICAS INTRA-OSSEAS</t>
  </si>
  <si>
    <t>RETIRADA DE PLACAS</t>
  </si>
  <si>
    <t>RETIRADA DE PROTESES DE SUBSTITUICAO PEQUENAS ARTICULACOES</t>
  </si>
  <si>
    <t>RETIRADA DE FIXADORES EXTERNOS - QUALQUER QUANTIDADE</t>
  </si>
  <si>
    <t>IMOBILIZACOES NAO-GESSADAS (QUALQUER SEGMENTO)</t>
  </si>
  <si>
    <t>MEMBRO INFERIOR</t>
  </si>
  <si>
    <t>MEMBRO SUPERIOR</t>
  </si>
  <si>
    <t>AXILO-PALMAR OU PENDENTE</t>
  </si>
  <si>
    <t>BOTA COM OU SEM SALTO</t>
  </si>
  <si>
    <t>COLAR</t>
  </si>
  <si>
    <t>COLETE</t>
  </si>
  <si>
    <t>CRURO-PODALICO</t>
  </si>
  <si>
    <t>DUPLA ABDUCAO OU DUCROQUET</t>
  </si>
  <si>
    <t>HALO-GESSO</t>
  </si>
  <si>
    <t>INGUINO-MALEOLAR</t>
  </si>
  <si>
    <t>LUVA</t>
  </si>
  <si>
    <t>MINERVA OU RISSER PARA ESCOLIOSE</t>
  </si>
  <si>
    <t>PELVIPODALICO</t>
  </si>
  <si>
    <t>SPICA-GESSADA</t>
  </si>
  <si>
    <t>TIPO VELPEAU</t>
  </si>
  <si>
    <t>TORACO-BRAQUIAL</t>
  </si>
  <si>
    <t>BIOPSIA OSSEA</t>
  </si>
  <si>
    <t>BIOPSIA PERCUTANEA SINOVIAL OU DE TECIDOS MOLES</t>
  </si>
  <si>
    <t>ENXERTOS EM OUTRAS PSEUDARTROSES</t>
  </si>
  <si>
    <t>MANIPULACAO ARTICULAR SOB ANESTESIA GERAL</t>
  </si>
  <si>
    <t>RETIRADA DE ENXERTO OSSEO</t>
  </si>
  <si>
    <t>ARTROCENTESE OU PUNCAO DIAGNOSTICA DE ESTRUTURAS OU CAVIDADES EXTRA-ARTICULARES</t>
  </si>
  <si>
    <t>PUNCAO ARTICULAR DIAGNOSTICA OU TERAPEUTICA (INFILTRACAO). QUANDO ORIENTADA POR RX, US, TC E RM, COBRAR CODIGO CORRESPONDENTE</t>
  </si>
  <si>
    <t>PUNCAO EXTRA-ARTICULAR DIAGNOSTICA OU TERAPEUTICA (INFILTRACAO/AGULHAMENTO SECO - ORIENTADA OU NAO POR METODO DE IMAGEM</t>
  </si>
  <si>
    <t>ARTROSCOPIA P/ DIAGNOSTICO COM OU SEM BIOPSIA SINOVIAL (EXCLUI ARTICULACAO TEMPOROMANDIBULAR)</t>
  </si>
  <si>
    <t>CORPO ESTRANHO INTRA-ARTICULAR-TRATAMENTO CIRURGICO</t>
  </si>
  <si>
    <t>CORPO ESTRANHO INTRA-OSSEO-TRATAMENTO CIRURGICO</t>
  </si>
  <si>
    <t>CORPO ESTRANHO INTRAMUSCULAR-TRATAMENTO CIRURGICO</t>
  </si>
  <si>
    <t>ARTRODESE DA COLUNA COM INSTRUMENTACAO VIA ANTERIOR OU POSTERIOR</t>
  </si>
  <si>
    <t>ARTRODESE DE COLUNA VIA ANTERIOR OU POSTERO-LATERAL - TRATAMENTO CIRURGICO</t>
  </si>
  <si>
    <t>BIOPSIA DA COLUNA</t>
  </si>
  <si>
    <t>BIOPSIA DE CORPO VERTEBRAL COM AGULHA</t>
  </si>
  <si>
    <t>CORDOTOMIA-MIELOTOMIA</t>
  </si>
  <si>
    <t>COSTELA CERVICAL-TRAT. CIRURGICO</t>
  </si>
  <si>
    <t>DERIVACAO LOMBAR EXTERNA</t>
  </si>
  <si>
    <t>DESCOMPRESSAO MEDULAR E/OU CAUDA EQUINA</t>
  </si>
  <si>
    <t>DORSO CURVO/ESCOLIOSE/GIBA COSTAL-TRAT.CIRURGICO</t>
  </si>
  <si>
    <t>ESPONDILOLISTESE-TRAT.CIRURGICO</t>
  </si>
  <si>
    <t>FRATURA DE COLUNA SEM GESSO - TRATAMENTO CONSERVADOR</t>
  </si>
  <si>
    <t>FRATURA DO COCCIX-REDUCAO INCRUENTA</t>
  </si>
  <si>
    <t>FRATURA DO COCCIX-TRAT.CIRURGICO</t>
  </si>
  <si>
    <t>FRATURA E/OU LUXACAO DE COLUNA VERTEBRAL-REDUCAO INCRUENTA</t>
  </si>
  <si>
    <t>FRATURAS OU FRATURA-LUXACAO DE COLUNA-TRAT.CIRURGICO</t>
  </si>
  <si>
    <t>HEMIVERTEBRA-RESSECCAO VIA ANTERIOR OU POSTERIOR-TRAT.CIRURGICO</t>
  </si>
  <si>
    <t>HERNIA DE DISCO TORACO-LOMBAR-TRAT.CIRURGICO</t>
  </si>
  <si>
    <t>LAMINECTOMIA OU LAMINOTOMIA</t>
  </si>
  <si>
    <t>MICROCIRURGIA PARA TUMORES EXTRA- INTRADURAIS</t>
  </si>
  <si>
    <t>OSTEOMIELITE DE COLUNA-TRAT.CIRURGICO</t>
  </si>
  <si>
    <t>OSTEOTOMIA DE COLUNA -TRAT.CIRURGICO</t>
  </si>
  <si>
    <t>OUTRAS AFECCOES DA COLUNA-REDUCAO INCRUENTA</t>
  </si>
  <si>
    <t>PSEUDARTROSE DE COLUNA-TRAT.CIRURGICO</t>
  </si>
  <si>
    <t>PUNCAO LIQUORICA</t>
  </si>
  <si>
    <t>RETIRADA DE CORPO ESTRANHO NA COLUNA - TRAT. CIRURGICO</t>
  </si>
  <si>
    <t>RETIRADA DE MATERIAL DE SINTESE NA COLUNA - TRAT. CIRURGICO</t>
  </si>
  <si>
    <t>SUBSTITUICAO DE CORPO VERTEBRAL</t>
  </si>
  <si>
    <t>TRACAO CERVICAL TRANSESQUELETICA</t>
  </si>
  <si>
    <t>TRATAMENTO CIRURGICO DA CIFOSE INFANTIL</t>
  </si>
  <si>
    <t>TRATAMENTO CIRURGICO DA LESAO TRAUMATICA RAQUIMEDULAR</t>
  </si>
  <si>
    <t>TRATAMENTO CIRURGICO DAS MALFORMACOES CRANIOVERTEBRAIS</t>
  </si>
  <si>
    <t>TRATAMENTO CIRURGICO DO DISRAFISMO</t>
  </si>
  <si>
    <t>TRATAMENTO CONSERVADOR DO TRAUMATISMO RAQUIMEDULAR (POR DIA)</t>
  </si>
  <si>
    <t>TRAT MICROCIRURGICO DAS LESOES INTRAMEDULARES (TUMOR, MALFORMACOES ARTERIOVENOSAS, SIRINGOMIELIA, PARASITOSES)</t>
  </si>
  <si>
    <t>TRAT MICROCIRURGICO DO CANAL VERTEBRAL ESTREITO</t>
  </si>
  <si>
    <t>TUMOR OSSEO VERTEBRAL-RESSECCAO COM SUBSTITUICAO COM OU SEM INSTRUMENTACAO-TRAT.CIRURGICO</t>
  </si>
  <si>
    <t>HERNIA DE DISCO CERVICAL-TRATAMENTO CIRURGICO</t>
  </si>
  <si>
    <t>FRATURA DE COLUNA COM GESSO TRATAMENTO CONSERVADOR</t>
  </si>
  <si>
    <t>OSTEOPLASTIA OU DISCECTOMIA PERCUTANEA (VERTEBROPLASTIA E OUTRAS)</t>
  </si>
  <si>
    <t>ARTRODESE AO NIVEL DO OMBRO-TRAT.CIRURGICO</t>
  </si>
  <si>
    <t>ARTROPLASTIA ESCAPULO UMERAL COM IMPLANTE-TRAT.CIRURGICO</t>
  </si>
  <si>
    <t>ARTROTOMIA GLENOUMERAL-TRAT-CIRURGICO</t>
  </si>
  <si>
    <t>BIOPSIA CIRURGICA DA CINTURA ESCAPULAR</t>
  </si>
  <si>
    <t>DEFORMIDADE(DOENCA) SPRENGEL-TRATAMENTO CIRURGICO</t>
  </si>
  <si>
    <t>DESARTICULACAO AO NIVEL DO OMBRO-TRATAMENTO CIRURGICO</t>
  </si>
  <si>
    <t>ESCAPULA EM RESSALTO - TRATAMENTO CIRURGICO</t>
  </si>
  <si>
    <t>FRATURA DE CLAVICULA OU ESCAPULA TRATAMENTO CONSERVADOR</t>
  </si>
  <si>
    <t>FRATURAS E/OU LUXACOES E/OU AVULSOES-REDUCAO INCRUENTA</t>
  </si>
  <si>
    <t>FRATURAS E/OU LUXACOES E/OU AVULSOES-TRATAMENTO CIRURGICO</t>
  </si>
  <si>
    <t>LUXACOES CRONICAS INVETERADAS E RECIDIVANTES-TRATAMENTO CIRURGICO</t>
  </si>
  <si>
    <t>OSTEOMIELITE AO NIVEL DA CINTURA ESCAPULAR-TRATAMENTO CIRURGICO</t>
  </si>
  <si>
    <t>PSEUDARTROSES E/OU OSTEOTOMIAS DA CINTURA ESCAPULAR-TRATAMENTO CIRURGICO</t>
  </si>
  <si>
    <t>RESSECCAO PARCIAL OU TOTAL DE CLAVICULA-TRATAMENTO CIRURGICO</t>
  </si>
  <si>
    <t>REVISAO CIRURGICA DE PROTESE DE OMBRO</t>
  </si>
  <si>
    <t>TRANSFERENCIAS MUSCULARES AO NIVEL DO OMBRO-TRATAMENTO CIRURGICO</t>
  </si>
  <si>
    <t>FRATURA DE CINTURA ESCAPULAR-TRATAMENTO CONSERVADOR</t>
  </si>
  <si>
    <t>AMPUTACAO AO NIVEL DO BRACO - TRATAMENTO CIRURGICO</t>
  </si>
  <si>
    <t>BIOPSIA CIRURGICA DO UMERO</t>
  </si>
  <si>
    <t>FIXADOR EXTERNO DINAMICO COM OU SEM ALONGAMENTO - TRAT  CIRURGICO</t>
  </si>
  <si>
    <t>FRATURA (INCLUINDO DESCOLAMENTO EPIFISARIO) - REDUCAO INCRUENTA</t>
  </si>
  <si>
    <t>FRATURA (INCLUINDO DESCOLAMENTO EPIFISARIO) - TRAT  CIRURGICO</t>
  </si>
  <si>
    <t>FRATURA DE UMERO - TRATAMENTO CONSERVADOR</t>
  </si>
  <si>
    <t>FRATURAS E PSEUDARTROSES - FIXADOR EXTERNO - TRAT  CIRURGICO</t>
  </si>
  <si>
    <t>OSTEOMIELITE DE UMERO - TRATAMENTO CIRURGICO</t>
  </si>
  <si>
    <t>PSEUDOARTROSES, OSTEOTOMIAS, ALONGAMENTOS/ENCURTAMENTOS - TRATAMENTO CIRURGICO</t>
  </si>
  <si>
    <t>ARTRODESE - TRATAMENTO CIRURGICO</t>
  </si>
  <si>
    <t>ARTROPLASTIA COM IMPLANTE - TRATAMENTO CIRURGICO</t>
  </si>
  <si>
    <t>ARTROPLASTIAS SEM IMPLANTE - TRATAMENTO CIRURGICO</t>
  </si>
  <si>
    <t>ARTROTOMIA DE COTOVELO - TRATAMENTO CIRURGICO</t>
  </si>
  <si>
    <t>BIOPSIA CIRURGICA DO COTOVELO</t>
  </si>
  <si>
    <t>DESARTICULACAO AO NIVEL DO COTOVELO - TRATAMENTO CIRURGICO</t>
  </si>
  <si>
    <t>FRATURA DE COTOVELO - TRATAMENTO CONSERVADOR</t>
  </si>
  <si>
    <t>FRATURAS / PSEUDARTROSES / ARTROSES/ COM FIXADOR EXTERNO DINAMICO - TRAT  CIRURGICO EM COTOVELO</t>
  </si>
  <si>
    <t>FRATURAS E/OU LUXACOES - REDUCAO INCRUENTA</t>
  </si>
  <si>
    <t>FRATURAS E/OU LUXACOES - TRATAMENTO CIRURGICO</t>
  </si>
  <si>
    <t>LESOES LIGAMENTARES - REDUCAO INCRUENTA</t>
  </si>
  <si>
    <t>TENDINITES, SINOVITES E ARTRITES - TRATAMENTO CIRURGICO</t>
  </si>
  <si>
    <t>ARTRODIASTASE - TRATAMENTO CIRURGICO COM FIXADOR EXTERNO</t>
  </si>
  <si>
    <t>ABAIXAMENTO MIOTENDINOSO NO ANTEBRACO</t>
  </si>
  <si>
    <t>ALONGAMENTO DOS OSSOS DO ANTEBRACO COM FIXADOR EXTERNO DINAMICO-TRAT.CIRURGICO</t>
  </si>
  <si>
    <t>AMPUTACAO AO NIVEL DE ANTEBRACO-TRATAMENTO CIRURGICO</t>
  </si>
  <si>
    <t>BIOPSIA CIRURGICA DO ANTEBRACO</t>
  </si>
  <si>
    <t>CONTRATURA ISQUEMICA DE VOLKMANN - TRATAMENTO CIRURGICO</t>
  </si>
  <si>
    <t>CORRECAO DE DEFORMIDADE ADQUIRIDA DE ANTEBRACO COM FIXADOR EXTERNO</t>
  </si>
  <si>
    <t>ENCURTAMENTO.SEGMENTAR DOS OSSOS DO ANTEBRACO C/ OSTEOSSINTESE-TRAT.CIRURGICO</t>
  </si>
  <si>
    <t>FRATURA DE ANTEBRACO - TRATAMENTO CONSERVADOR</t>
  </si>
  <si>
    <t>FRATURA E/OU LUXACOES(INCLUINDO DESCOLAMENTO EPIFISARIO COTOVELO-PUNHO)- TRAT.CIRURGICO</t>
  </si>
  <si>
    <t>FRATURA E/OU LUXACOES(INCLUINDO DESCOLAMENTO EPIFISARIO)- REDUCAO INCRUENTA</t>
  </si>
  <si>
    <t>FRATURA VICIOSAMENTE CONSOLIDADA DE ANTEBRACO-TRATAMENTO CIRURGICO</t>
  </si>
  <si>
    <t>OSTEOMIELITE DOS OSSOS DO ANTEBRACO-TRATAMENTO CIRURGICO</t>
  </si>
  <si>
    <t>PSEUDARTROSES E/ OU OSTEOTOMIAS-TRATAMENTO CIRURGICO</t>
  </si>
  <si>
    <t>RESSECCAO DA CABECA DO RADIO E/OU DA EXTREMIDADE DISTAL ULNA-TRATAMENTO CIRURGICO</t>
  </si>
  <si>
    <t>RESSECCAO DO PROCESSO ESTILOIDE DO RADIO-TRATAMENTO CIRURGICO</t>
  </si>
  <si>
    <t>SINOSTOSE RADIO-ULNAR-TRATAMENTO CIRURGICO</t>
  </si>
  <si>
    <t>TRATAMENTO CIRURGICO DE FRATURAS COM FIXADOR EXTERNO EM ANTEBRACO</t>
  </si>
  <si>
    <t>AGENESIA DE RADIO(CENTRALIZACAO DA ULNA NO CARPO)</t>
  </si>
  <si>
    <t>ALONGAMENTO DO RADIO/ULNA - TRATAMENTO CIRURGICO</t>
  </si>
  <si>
    <t>ARTRODESE ENTRE OS OSSOS DO CARPO</t>
  </si>
  <si>
    <t>ARTRODESE -FIXADOR EXTERNO</t>
  </si>
  <si>
    <t>ARTRODESE RADIO-CARPICA OU DO PUNHO</t>
  </si>
  <si>
    <t>ARTROPLASTIA DO PUNHO(COM IMPLANTE)-TRAT.CIRURGICO</t>
  </si>
  <si>
    <t>ARTROPLASTIA PARA OSSOS DO CARPO(COM IMPLANTE)-TRAT.CIRURGICO</t>
  </si>
  <si>
    <t>ARTROTOMIA-TRATAMENTO CIRURGICO EM PUNHO</t>
  </si>
  <si>
    <t>BIOPSIA CIRURGICA DE PUNHO</t>
  </si>
  <si>
    <t>COTO DE AMPUTACAO PUNHO E ANTEBRACO  - REVISAO</t>
  </si>
  <si>
    <t>DESARTICULACAO DO PUNHO-TRATAMENTO CIRURGICO</t>
  </si>
  <si>
    <t>ENCURTAMENTO RADIO/ULNAR</t>
  </si>
  <si>
    <t>FRATURA E/OU LUXACAO DE PUNHO  - TRATAMENTO CONSERVADOR</t>
  </si>
  <si>
    <t>FRATURA DE OSSO DO CARPO-REDUCAO CIRURGICA</t>
  </si>
  <si>
    <t>FRATURA DO CARPO - REDUCAO INCRUENTA</t>
  </si>
  <si>
    <t>FRATURAS-FIXADOR EXTERNO</t>
  </si>
  <si>
    <t>FRATURA E/OU LUXACAO DE CARPO TRATAMENTO CONSERVADOR</t>
  </si>
  <si>
    <t>FRATURAS E/OU LUXACOES DO PUNHO-REDUCAO INCRUENTA</t>
  </si>
  <si>
    <t>FRATURAS E/OU LUXACOES DO PUNHO-TRATAMENTO CIRURGICO</t>
  </si>
  <si>
    <t>LUXACAO DO CARPO - REDUCAO INCRUENTA</t>
  </si>
  <si>
    <t>PSEUDARTROSES-TRATAMENTO CIRURGICO</t>
  </si>
  <si>
    <t>RESSECCAO DE OSSO DO CARPO-TRATAMENTO CIRURGICO</t>
  </si>
  <si>
    <t>REPARACAO LIGAMENTAR DO CARPO</t>
  </si>
  <si>
    <t>SINOVECTOMIA DE PUNHO-TRATAMENTO CIRURGICO</t>
  </si>
  <si>
    <t>TRANSPOSICAO DO RADIO PARA ULNA</t>
  </si>
  <si>
    <t>ABSCESSO DE MAO E DEDOS-TENOSSINOVITES/ESPACOS PALMARES/DORSAIS E COMISSURAIS-TRAT.CIRURGICO</t>
  </si>
  <si>
    <t>ABSCESSO DE DEDO(DRENAGEM) TRATAMENTO CIRURGICO</t>
  </si>
  <si>
    <t>ALONGAMENTO/TRANSPORTE OSSEO COM FIXADOR EXTERNO</t>
  </si>
  <si>
    <t>ALONGAMENTOS TENDINOSOS DE MAO</t>
  </si>
  <si>
    <t>AMPUTACAO AO NIVEL DOS METACARPIANOS-TRATAMENTO CIRURGICO</t>
  </si>
  <si>
    <t>AMPUTACAO DE DEDO(CADA)-TRATAMENTO CIRURGICO</t>
  </si>
  <si>
    <t>AMPUTACAO TRANSMETACARPIANA</t>
  </si>
  <si>
    <t>AMPUTACAO TRANSMETACARPIANA COM TRANSPOSICAO DO DEDO</t>
  </si>
  <si>
    <t>APONEVROSE PALMAR(RESSECCAO)-TRATAMENTO CIRURGICO</t>
  </si>
  <si>
    <t>ARTRODESE INTERFALANGEANA/METACARPOFALANGEANA-TRAT.CIRURGICO</t>
  </si>
  <si>
    <t>ARTROPLASTIA COM IMPLANTE NA MAO (MF E IF) MULTIPLA</t>
  </si>
  <si>
    <t>ARTROPLASTIA COM IMPLANTE NA MAO (MF OU IF)</t>
  </si>
  <si>
    <t>ARTROPLASTIA INTERFALANGEANA/METACARPOFALANGEANA-TRAT.CIRURGICO</t>
  </si>
  <si>
    <t>ARTROTOMIA AO NIVEL DA MAO-TRATAMENTO CIRURGICO</t>
  </si>
  <si>
    <t>BIOPSIA CIRURGICA DOS OSSOS DA MAO</t>
  </si>
  <si>
    <t>BRIDAS CONGENITAS - TRATAMENTO CIRURGICO</t>
  </si>
  <si>
    <t>CAPSULECTOMIAS MULTIPLAS MF OU IF</t>
  </si>
  <si>
    <t>CAPSULECTOMIAS UNICA MF E IF</t>
  </si>
  <si>
    <t>CENTRALIZACAO DA ULNA (TRATAMENTO DA MAO TORTA RADIAL)</t>
  </si>
  <si>
    <t>CONTRATURA ISQUEMICA DE MAO-TRATAMENTO CIRURGICO</t>
  </si>
  <si>
    <t>COTO DE AMPUTACAO DIGITAL - REVISAO</t>
  </si>
  <si>
    <t>DEDO  COLO DE CISNE - TRATAMENTO CIRURGICO</t>
  </si>
  <si>
    <t>DEDO  EM BOTOEIRA - TRATAMENTO CIRURGICO</t>
  </si>
  <si>
    <t>DEDO EM GATILHO,CAPSULOTOMIA/FASCIOTOMIA-TRATAMENTO CIRURGICO</t>
  </si>
  <si>
    <t>DEDO  EM MARTELO - TRATAMENTO CIRURGICO</t>
  </si>
  <si>
    <t>DEDO  EM MARTELO - TRATAMENTO CONSERVADOR</t>
  </si>
  <si>
    <t>ENXERTO OSSEO (PERDA DE SUBSTANCIA) - TRATAMENTO CIRURGICO</t>
  </si>
  <si>
    <t>EXPLORACAO CIRURGICA DE TENDAO DE MAO</t>
  </si>
  <si>
    <t>FALANGIZACAO</t>
  </si>
  <si>
    <t>FIXADOR EXTERNO EM CIRURGIA DA MAO</t>
  </si>
  <si>
    <t>FRATURA DA FALANGE-TRATAMENTO CONSERVADOR</t>
  </si>
  <si>
    <t>FRATURA DE BENNETT - REDUCAO INCRUENTA</t>
  </si>
  <si>
    <t>FRATURA DE BENNETT - TRATAMENTO CIRURGICO</t>
  </si>
  <si>
    <t>FRATURA DE OSSO DA MAO - TRATAMENTO CONSERVADOR</t>
  </si>
  <si>
    <t>FRATURA DO METACARPIANO-TRATAMENTO CONSERVADOR</t>
  </si>
  <si>
    <t>FRATURA/ARTRODESE COM FIXADOR EXTERNO</t>
  </si>
  <si>
    <t>FRATURA DE FALANGES OU METACARPIANOS-REDUCAO INCRUENTA</t>
  </si>
  <si>
    <t>FRATURA DE FALANGES OU METACARPIANOS-TRAT.CIRURGICO C/FIXACAO</t>
  </si>
  <si>
    <t>FRATURAS E/OU LUXACOES DE FALANGES(INTERFALANGEANAS)REDUCAO INCRUENTA</t>
  </si>
  <si>
    <t>FRATURAS E/OU LUXACOES DE FALANGES(INTERFALANGEANAS)-TRAT.CIRURGICO</t>
  </si>
  <si>
    <t>GIGANTISMO AO NIVEL DA MAO-TRATAMENTO CIRURGICO</t>
  </si>
  <si>
    <t>LESOES LIGAMENTARES AGUDAS DA MAO - REPARACAO CIRURGICA</t>
  </si>
  <si>
    <t>LESOES LIGAMENTARES CRONICAS DA MAO - REPARACAO CIRURGICA</t>
  </si>
  <si>
    <t>LIGAMENTOPLASTIA COM ANCORA</t>
  </si>
  <si>
    <t>LUXACAO METACARPOFALANGEANA-REDUCAO INCRUENTA</t>
  </si>
  <si>
    <t>LUXACAO METACARPOFALANGEANA-TRATAMENTO CIRURGICO</t>
  </si>
  <si>
    <t>OSTEOMIELITE AO NIVEL DA MAO-TRATAMENTO CIRURGICO</t>
  </si>
  <si>
    <t>OSTEOSSINTESE DE FRATURA DE FALANGE E METACARPEANA COM FIXACAO EXTERNA</t>
  </si>
  <si>
    <t>OSTEOSSINTESE DE FRATURA DE FALANGE E METACARPEANA COM USO DE MINI PARAFUSO</t>
  </si>
  <si>
    <t>PERDA DE SUBSTANCIA DA MAO (REPARACAO) - TRATAMENTO CIRURGICO</t>
  </si>
  <si>
    <t>POLICIZACAO OU TRANSFERENCIA DIGITAL</t>
  </si>
  <si>
    <t>POLIDACTILIA ARTICULADA - TRATAMENTO CIRURGICO</t>
  </si>
  <si>
    <t>POLIDACTILIA NAO ARTICULADA - TRATAMENTO CIRURGICO</t>
  </si>
  <si>
    <t>PROTESE (IMPLANTE) PARA OSSOS DO CARPO</t>
  </si>
  <si>
    <t>PSEUDARTROSE COM PERDA DE SUBSTANCIAS DE METACARPIANO E FALANGES</t>
  </si>
  <si>
    <t>PSEUDARTROSE DO ESCAFOIDE-TRATAMENTO CIRURGICO</t>
  </si>
  <si>
    <t>PSEUDARTOSE DOS OSSOS DA MAO-TRATAMENTO CIRURGICO</t>
  </si>
  <si>
    <t>RECONSTRUCAO DA FALANGE COM RETALHO HOMODIGITAL</t>
  </si>
  <si>
    <t>RECONSTRUCAO DE LEITO UNGUEAL</t>
  </si>
  <si>
    <t>RECONSTRUCAO DO POLEGAR COM RETALHO ILHADO OSTEOCUTANEO ANTEBRAQUIAL</t>
  </si>
  <si>
    <t>REIMPLANTE DE DOIS DEDOS DA MAO (PARA CADA DEDO ADICIONAL REIMPLANTADO SERAO ADICIONADO 200 UT)</t>
  </si>
  <si>
    <t>REIMPLANTE DO MEMBRO SUPERIOR NIVEL TRANSMETACARPIANO ATE O TERCO DISTAL DO ANTEBRACO</t>
  </si>
  <si>
    <t>REIMPLANTE DO POLEGAR</t>
  </si>
  <si>
    <t>REPARACOES CUTANEAS  COM RETALHO ILHADO ANTEBRAQUIAL INVERTIDO</t>
  </si>
  <si>
    <t>RESSECCAO PRIMEIRA FILEIRA DOS OSSOS DO CARPO</t>
  </si>
  <si>
    <t>RESSECCAO DE CISTO SINOVIAL</t>
  </si>
  <si>
    <t>RETRACAO CICATRICIAL DE MAIS DE UM DEDO, SEM COMPROMETIMENTO TENDINOSO - TRATAMENTO CIRURGICO</t>
  </si>
  <si>
    <t>RETRACAO CICATRICIAL DE UM DEDO SEM COMPROMETIMENTO TENDINOSO - TRATAMENTO CIRURGICO</t>
  </si>
  <si>
    <t>RETRACAO CICATRICIAL DOS DEDOS COM LESAO TENDINEA-TRAT.CIRURGICO</t>
  </si>
  <si>
    <t>REVASCULARIZACAO DO POLEGAR OU OUTRO DEDO (POR CADA DEDO ADICIONAL REVASCULARIZADO SERA ADICIONADO O VALOR )</t>
  </si>
  <si>
    <t>ROTURAS DO APARELHO EXTENSOR DE DEDO-REDUCAO INCRUENTA</t>
  </si>
  <si>
    <t>ROTURAS TENDINO-LIGAMENTARES DA MAO(MAIS QUE 1)-TRAT.CIRURGICO</t>
  </si>
  <si>
    <t>SEQUESTRECTOMIAS</t>
  </si>
  <si>
    <t>SINDACTILIA DE 2 DIGITOS-TRATAMENTO CIRURGICO</t>
  </si>
  <si>
    <t>SINDACTILIA MULTIPLA - TRATAMENTO CIRURGICO</t>
  </si>
  <si>
    <t>SINOVECTOMIA DA MAO(1 ARTICULACAO)</t>
  </si>
  <si>
    <t>SINOVECTOMIA DA MAO(MULTIPLAS)</t>
  </si>
  <si>
    <t>TRANSPOSICAO DE DEDO-TRATAMENTO CIRURGICO</t>
  </si>
  <si>
    <t>TRATAMENTO CIRURGICO DA POLIDACTILIA MULTIPLA E/OU COMPLEXA</t>
  </si>
  <si>
    <t>TRATAMENTO CIRURGICO DA SINDACTILIA MULTIPLA COM EMPREGO DE EXPANSOR - POR ESTAGIO</t>
  </si>
  <si>
    <t>TRATAMENTO DA DOENCA DE KIEMBUCK COM TRANSPLANTE VASCULARIZADO</t>
  </si>
  <si>
    <t>TRATAMENTO DA PSEUDOARTROSE DO ESCAFOIDE COM TRANSPLANTE OSSEO VASCULARIZADO E FIXACAO COM MICRO PARAFUSO</t>
  </si>
  <si>
    <t>BIOPSIA CIRURGICA DE CINTURA PELVICA</t>
  </si>
  <si>
    <t>DESARTICULACAO INTERILIO ABDOMINAL-TRATAMENTO CIRURGICO</t>
  </si>
  <si>
    <t>FRATURA DA CINTURA PELVICA - TRATAMENTO CONSERVADOR</t>
  </si>
  <si>
    <t>FRATURA/LUXACAO COM FIXADOR EXTERNO-TRATAMENTO CIRURGICO</t>
  </si>
  <si>
    <t>FRATURAS E/OU LUXACOES DO ANEL PELVICO (COM UMA OU MAIS ABORDAGENS) TRAT  CIRURGICO</t>
  </si>
  <si>
    <t>FRATURAS E/OU LUXACOES DO ANEL PELVICO - REDUCAO INCRUENTA</t>
  </si>
  <si>
    <t>OSTEOMIELITE AO NIVEL DA PELVE-TRATAMENTO CIRURGICO</t>
  </si>
  <si>
    <t>OSTEOTOMIAS/ARTRODESES-TRATAMENTO CIRURGICO</t>
  </si>
  <si>
    <t>FRATURA DE PELVE SEM APARELHO PELVE-PODALICO - TRATAMENTO CONSERVADOR</t>
  </si>
  <si>
    <t>FRATURA E/OU LUXACAO DO ANEL PELVICO TRATAMENTO CONSERVADOR</t>
  </si>
  <si>
    <t>FRATURA OU DISJUNCAO AO NIVEL DA PELVE TRATAMENTO CONSERVADOR COM GESSO</t>
  </si>
  <si>
    <t>FRATURA OU DISJUNCAO AO NIVEL DA PELVE TRATAMENTO CONSERVADOR SEM GESSO</t>
  </si>
  <si>
    <t>ARTRITE SEPTICA-TRATAMENTO CIRURGICO</t>
  </si>
  <si>
    <t>ARTRODESE / FRATURA DE ACETABULO (LIGAMENTOTAXIA) COM FIXADOR EXTERNO</t>
  </si>
  <si>
    <t>ARTRODESE COXO-FEMORAL EM GERAL-TRATAMENTO CIRURGICO</t>
  </si>
  <si>
    <t>ARTRODIASTASE DE QUADRIL</t>
  </si>
  <si>
    <t>ARTROPLASTIA (QUALQUER TECNICA OU VERSAO DE QUADRIL) - TRATAMENTO CIRURGICO</t>
  </si>
  <si>
    <t>ARTROPLASTIA DE QUADRIL INFECTADA (RETIRADA DOS COMPONENTES) - TRATAMENTO CIRURGICO</t>
  </si>
  <si>
    <t>ARTROPLASTIA DE RESSECCAO DO QUADRIL (GIRDLESTONE) - TRAT.CIRURGICO</t>
  </si>
  <si>
    <t>ARTROPLASTIA PARCIAL DO QUADRIL(TIPO THOMPSON OU QUALQUER TECNICA)-TRAT.CIRURGICO</t>
  </si>
  <si>
    <t>ARTROTOMIA DE QUADRIL INFECTADA(INCISAO E DRENAGEM DE ARTRITE SEPTICA) SEM RETIRADA DE COMPONENTE-TRAT.CIRURGICO</t>
  </si>
  <si>
    <t>ARTROTOMIA COXO-FEMORAL-TRATAMENTO CIRURGICO</t>
  </si>
  <si>
    <t>BIOPSIA CIRURGICA COXO-FEMORAL</t>
  </si>
  <si>
    <t>DESARTICULACAO COXO-FEMORAL-TRATAMENTO CIRURGICO</t>
  </si>
  <si>
    <t>EPIFISIODESE C/ ABAIXAMENTO DO GRANDE TROCANTER - TRATAMENTO CIRURGICO</t>
  </si>
  <si>
    <t>EPIFISIOLISTESE PROXIMAL DE FEMUR(FIXACAO IN SITU)-TRATAMENTO CIRURGICO</t>
  </si>
  <si>
    <t>FRATURA DE ACETABULO(COM UMA OU MAIS ABORDAGENS)-TRAT.CIRURGICO</t>
  </si>
  <si>
    <t>FRATURA DE ACETABULO-REDUCAO INCRUENTA</t>
  </si>
  <si>
    <t>FRATURA E/OU LUXACAO E/OU AVULSAO COXO-FEMORAL-REDUCAO INCRUENTA</t>
  </si>
  <si>
    <t>FRATURA E/OU LUXACAO E/OU AVULSAO COXO-FEMORAL-TRAT.CIRURGICO</t>
  </si>
  <si>
    <t>LUXACAO CONGENITA  QUADRIL (REDUCAO CIRURGICA E OSTEOTOMIA) - TRAT  CIRURGICO</t>
  </si>
  <si>
    <t>LUXACAO CONGENITA DE QUADRIL(REDUCAO CIRURGICA SIMPLES) -TRAT.CIRURGICO</t>
  </si>
  <si>
    <t>LUXACAO CONGENITA DE QUADRIL(REDUCAO INCRUENTA COM OU SEM TENOTOMIA DE ADUTORES)</t>
  </si>
  <si>
    <t>OSTEOTOMIA - FIXADOR EXTERNO</t>
  </si>
  <si>
    <t>OSTEOTOMIAS  AO  NIVEL  DO  COLO OU  REGIAO TROCANTERIANA (SUGIOKA, MARTIN, BOMBELLI ETC) - TRATAMENTO CIRURGICO</t>
  </si>
  <si>
    <t>OSTEOTOMIAS SUPRA-ACETABULARES(CHIARI,PEMBERTONI,DIAL ETC)-TRA.CIRURGICO</t>
  </si>
  <si>
    <t>PUNCAO-BIOPSIA COXO-FEMORAL- ARTROCENTESE</t>
  </si>
  <si>
    <t>RECONSTRUCAO DE QUADRIL COM FIXADOR EXTERNO</t>
  </si>
  <si>
    <t>REVISAO DE ARTROPLASTIAS DE QUADRIL COM RETIRADA DE COMPONENTES E IMPLANTE DE PROTESE</t>
  </si>
  <si>
    <t>TRAT. DE NECROSE AVASCULAR POR FORAGEM DE ESTAQUEAMENTO ASSOCIADA A NECROSE MICROCIRURGICA DA CABECA FEMORAL-TRAT.CIRURGICO</t>
  </si>
  <si>
    <t>ALONGAMENTO/TRANSPORTE OSSEO/PSEUDOARTROSE C/ FIXADOR EXTERNO EM COXA/FEMUR</t>
  </si>
  <si>
    <t>ALONGAMENTO DE FEMUR - TRATAMENTO CIRURGICO</t>
  </si>
  <si>
    <t>AMPUTACAO AO NIVEL DA COXA-TRATAMENTO CIRURGICO</t>
  </si>
  <si>
    <t>BIOPSIA CIRURGICA DE FEMUR</t>
  </si>
  <si>
    <t>CORRECAO DE DEFORMIDADE ADQUIRIDA DE FEMUR COM FIXADOR EXTERNO</t>
  </si>
  <si>
    <t>DESCOLAMENTO EPIFISARIO (TRAUMATICO OU NAO) - REDUCAO INCRUENTA</t>
  </si>
  <si>
    <t>DESCOLAMENTO EPIFISARIO (TRAUMATICO OU NAO) - TRAT  CIRURGICO</t>
  </si>
  <si>
    <t>ENCURTAMENTO DE FEMUR-TRATAMENTO CIRURGICO</t>
  </si>
  <si>
    <t>EPIFISIODESE (POR SEGMENTO)-TRAT.CIRURGICO</t>
  </si>
  <si>
    <t>FRATURA DE FEMUR - TRATAMENTO CONSERVADOR</t>
  </si>
  <si>
    <t>FRATURAS DE FEMUR-REDUCAO INCRUENTA</t>
  </si>
  <si>
    <t>FRATURAS DE FEMUR-TRATAMENTO CIRURGICO</t>
  </si>
  <si>
    <t>OSTEOMIELITE DE FEMUR-TRATAMENTO CIRURGICO</t>
  </si>
  <si>
    <t>PSEUDARTROSES E/OU OSTEOTOMIAS -TRATAMENTO CIRURGICO</t>
  </si>
  <si>
    <t>TRATAMENTO CIRURGICO DE FRATURAS COM FIXADOR EXTERNO EM COXA/FEMUR</t>
  </si>
  <si>
    <t>FEMUR DESCOLAMENTO EPIFISARIO  EXTREMIDADES SUPERIOR - TRAT  CONSERVADOR COM GESSO</t>
  </si>
  <si>
    <t>FRATURA DE EXTREMIDADE SUPERIOR DO FEMUR OU CAVIDADE COTILOIDE TRATAMENTO CONSERVADOR COM GESSO</t>
  </si>
  <si>
    <t>ARTRITE SEPTICA - TRATAMENTO CIRURGICO</t>
  </si>
  <si>
    <t>ARTRODESE DE JOELHO-TRATAMENTO CIRURGICO</t>
  </si>
  <si>
    <t>ARTROPLASTIA TOTAL DE JOELHO COM IMPLANTES-TRATAMENTO CIRURGICO</t>
  </si>
  <si>
    <t>ARTROTOMIA TRATAMENTO CIRURGICO EM JOELHO</t>
  </si>
  <si>
    <t>BIOPSIA CIRURGICA DE JOELHO</t>
  </si>
  <si>
    <t>DESARTICULACAO DE JOELHO-TRATAMENTO CIRURGICO</t>
  </si>
  <si>
    <t>EPIFISITES E TENDINITES-TRATAMENTO CIRURGICO</t>
  </si>
  <si>
    <t>FRATURA DE JOELHO-TRATAMENTO CONSERVADOR</t>
  </si>
  <si>
    <t>FRATURA E/OU LUXACAO DE PATELA(INCLUSIVE OSTEOCONDRAL)-REDUCAO INCRUENTA</t>
  </si>
  <si>
    <t>FRATURA E/OU LUXACAO DE PATELA-TRATAMENTO CIRURGICO</t>
  </si>
  <si>
    <t>FRATURAS E/OU LUXACOES AO NIVEL DO JOELHO-REDUCAO INCRUENTA</t>
  </si>
  <si>
    <t>FRATURAS E/OU LUXACOES AO NIVEL DO JOELHO-TRATAMENTO CIRURGICO</t>
  </si>
  <si>
    <t>LESAO AGUDA DE LIGAMENTO COLATERAL, ASSOCIADA A LIGAMENTO CRUZADO E MENISCO - TRATAMENTO CIRURGICO</t>
  </si>
  <si>
    <t>LESOES AGUDAS E/OU LUXACOES DE MENISCOS(1OU A)-TRAT.CIRURGICO</t>
  </si>
  <si>
    <t>LESOES COMPLEXAS DE JOELHO (FRATURA COM LESAO LIGAMENTAR E MENISCAL) - TRATAMENTO CIRURGICO</t>
  </si>
  <si>
    <t>LESOES INTRINSECAS  DE  JOELHO  (LESOES CONDRAIS,  OSTEOCONDRITE DISSECANTE, PLICA PATOLOGICA, CORPOS LIVRES, ARTROFITOSE.) - TRATAMENTO CIRURGICO</t>
  </si>
  <si>
    <t>LESOES LIGAMENTARES AGUDAS-TRATAMENTO INCRUENTO</t>
  </si>
  <si>
    <t>LESOES LIGAMENTARES AGUDAS-TRATAMENTO CIRURGICO</t>
  </si>
  <si>
    <t>LESOES LIGAMENTARES PERIFERICAS CRONICAS-TRATAMENTO CIRURGICO</t>
  </si>
  <si>
    <t>LIBERACAO LATERAL E FACECTOMIAS - TRATAMENTO CIRURGICO</t>
  </si>
  <si>
    <t>MENISCORRAFIA-TRATAMENTO CIRURGICO</t>
  </si>
  <si>
    <t>OSTEOTOMIAS AO NIVEL DO JOELHO-TRATAMENTO CIRURGICO</t>
  </si>
  <si>
    <t>REALINHAMENTOS DO APARELHO EXTENSOR-TRATAMENTO CIRURGICO</t>
  </si>
  <si>
    <t>RECONSTRUCOES LIGAMENTARES DO PIVOT CENTRAL-TRATAMENTO CIRURGICO</t>
  </si>
  <si>
    <t>REVISOES DE ARTROPLASTIA TOTAL-TRATAMENTO CIRURGICO</t>
  </si>
  <si>
    <t>REVISOES DE REALINHAMENTOS DO APARELHO EXTENSOR - TRATAMENTO CIRURGICO</t>
  </si>
  <si>
    <t>REVISOES DE RECONSTRUCOES INTRA-ARTICULARES-TRATAMENTO CIRURGICO</t>
  </si>
  <si>
    <t>TOALETE CIRURGICA-CORRECAO DE JOELHO FLEXO-TRATAMENTO CIRURGICO</t>
  </si>
  <si>
    <t>TRANSPLANTES HOMOLOGOS AO NIVEL DO JOELHO-TRATAMENTO CIRURGICO</t>
  </si>
  <si>
    <t>TRATAMENTO CIRURGICO DE LUXACOES / ARTRODESE / CONTRATURAS COM FIXADOR EXTERNO</t>
  </si>
  <si>
    <t>ALONGAMENTO/TRANSPORTE OSSEO/PSEUDOARTROSE COM FIXADOR EXTERNO EM PERNA</t>
  </si>
  <si>
    <t>ALONGAMENTO COM FIXADOR DINAMICO-TRATAMENTO CIRURGICO</t>
  </si>
  <si>
    <t>ALONGAMENTO DOS OSSOS DA PERNA-TRATAMENTO CIRURGICO</t>
  </si>
  <si>
    <t>AMPUTACAO DE PERNA-TRATAMENTO CIRURGICO</t>
  </si>
  <si>
    <t>BIOPSIA CIRURGICA DE TIBIA OU FIBULA</t>
  </si>
  <si>
    <t>CORRECAO DE DEFORMIDADE ADQUIRIDA DE TIBIA COM FIXADOR EXTERNO</t>
  </si>
  <si>
    <t>CORRECAO DE DEFORMIDADES CONGENITAS NA PERNA COM FIXADOR EXTERNO</t>
  </si>
  <si>
    <t>ENCURTAMENTO DOS OSSOS DA PERNA-TRATAMENTO CIRURGICO</t>
  </si>
  <si>
    <t>EPIFISIODESE DE TIBIA/FIBULA-TRATAMENTO CIRURGICO</t>
  </si>
  <si>
    <t>FRATURAS DE FIBULA(INCLUI O DESCOLAMENTO EPIFISARIO)-TRATAMENTO CIRURGICO</t>
  </si>
  <si>
    <t>FRATURAS DE TIBIA ASSOCIADA OU NAO A FIBULA(INCLUI DESLOCAMENTO EPIFISARIO)-TRAT.CIRURGICO</t>
  </si>
  <si>
    <t>FRATURAS DE TIBIA E FIBULA(INCLUI DESCOLAMENTO EPIFISARIO)-REDUCAO INCRUENTA</t>
  </si>
  <si>
    <t>OSTEOMIELITE DOS OSSOS DA PERNA-TRATAMENTO CIRURGICO</t>
  </si>
  <si>
    <t>OSTEOTOMIAS E/OU PSEUDARTROSES-TRATAMENTO CIRURGICO</t>
  </si>
  <si>
    <t>TRANSPOSICAO DE FIBULA/TIBIA-TRATAMENTO CIRURGICO</t>
  </si>
  <si>
    <t>FRATURAS DE DOIS OSSOS DA PERNA TRATAMENTO CONSERVADOR</t>
  </si>
  <si>
    <t>ARTRITE OU OSTEOARTRITE-TRATAMENTO CIRURGICO</t>
  </si>
  <si>
    <t>ARTRODESE(COM OU SEM ALONGAMENTO SIMULTANEO) COM FIXADOR EXTERNO</t>
  </si>
  <si>
    <t>ARTRODESE AO NIVEL DO TORNOZELO-TRATAMENTO CIRURGICO</t>
  </si>
  <si>
    <t>ARTROPLASTIA DE TORNOZELO(COM IMPLANTE)-TRATAMENTO CIRURGICO</t>
  </si>
  <si>
    <t>ARTROTOMIA DE TORNOZELO-TRATAMENTO CIRURGICO</t>
  </si>
  <si>
    <t>BIOPSIA CIRURGICA DO TORNOZELO</t>
  </si>
  <si>
    <t>FRATURA DE TORNOZELO-TRATAMENTO CONSERVADOR</t>
  </si>
  <si>
    <t>FRATURAS E/OU LUXACOES AO NIVEL DO TORNOZELO-REDUCAO INCRUENTA</t>
  </si>
  <si>
    <t>FRATURAS E/OU LUXACOES AO NIVEL DO TORNOZELO-TRATAMENTO CIRURGICO</t>
  </si>
  <si>
    <t>LESOES LIGAMENTARES AGUDAS AO NIVEL DO TORNOZELO-REDUCAO INCRUENTO</t>
  </si>
  <si>
    <t>LESOES LIGAMENTARES AGUDAS AO NIVEL DO TORNOZELO-TRATAMENTO CIRURGICO</t>
  </si>
  <si>
    <t>LESOES LIGAMENTARES CRONICAS AO NIVEL DO TORNOZELO-TRATAMENTO CIRURGICO</t>
  </si>
  <si>
    <t>OSTEOCONDRITE DE TORNOZELO-TRATAMENTO CIRURGICO</t>
  </si>
  <si>
    <t>PSEUDARTROSES OU OSTEOTOMIAS-TRATAMENTO CIRURGICO</t>
  </si>
  <si>
    <t>AMPUTACAO AO NIVEL DO PE-TRATAMENTO CIRURGICO</t>
  </si>
  <si>
    <t>AMPUTACAO/DESARTICULACAO DE PODODACTILOS(POR SEGMENTO)-TRATAMENTO CIRURGICO</t>
  </si>
  <si>
    <t>ARTRITE OU OSTEOARTRITE DOS OSSOS DO PE (INCLUI OSTEOMIELITE) - TRATAMENTO CIRURGICO</t>
  </si>
  <si>
    <t>ARTRODESE DE TARSO E/OU MEDIO PE-TRATAMENTO CIRURGICO</t>
  </si>
  <si>
    <t>ARTRODESE METATARSO-FALANGICA OU INTERFALANGICA-TRATAMENTO CIRURGICO</t>
  </si>
  <si>
    <t>BIOPSIA CIRURGICA DOS OSSOS DO PE</t>
  </si>
  <si>
    <t>CORRECAO DE PE TORTO CONGENITO COM FIXADOR EXTERNO</t>
  </si>
  <si>
    <t>DEFORMIDADE DOS DEDOS-TRATAMENTO CIRURGICO</t>
  </si>
  <si>
    <t>FASCIOTOMIA OU RESSECCAO DE FASCIA PLANTAR-TRATAMENTO CIRURGICO</t>
  </si>
  <si>
    <t>FRATURA DE OSSO DO PE- TRATAMENTO CONSERVADOR</t>
  </si>
  <si>
    <t>FRATURA E/OU LUXACOES DO PE(EXCETO ANTEPE)-REDUCAO INCRUENTA</t>
  </si>
  <si>
    <t>FRATURA E/OU LUXACOES DO PE(EXCETO ANTEPE)-TRATAMENTO CIRURGICO</t>
  </si>
  <si>
    <t>FRATURAS E/OU LUXACOES DO ANTEPE-REDUCAO INCRUENTA</t>
  </si>
  <si>
    <t>FRATURAS E/OU LUXACOES DO ANTEPE-TRATAMENTO CIRURGICO</t>
  </si>
  <si>
    <t>HALLUX VALGUS (UM PE) - TRATAMENTO CIRURGICO</t>
  </si>
  <si>
    <t>OSTEOTOMIA OU PSEUDARTROSE DO TARSO E MEDIO PE-TRATAMENTO CIRURGICO</t>
  </si>
  <si>
    <t>OSTEOTOMIA OU PSEUDARTROSE DOS METATARSOS/FALANGES-TRATAMENTO CIRURGICO</t>
  </si>
  <si>
    <t>OSTEOTOMIAS/FRATURAS COM FIXADOR EXTERNO</t>
  </si>
  <si>
    <t>PE PLANO/PE CAVO/COALISAO TARSAL-TRATAMENTO CIRURGICO</t>
  </si>
  <si>
    <t>PE TORTO CONGENITO(UM PE)-TRATAMENTO CIRURGICO</t>
  </si>
  <si>
    <t>RESSECCAO DO OSSO DO PE-TRATAMENTO CIRURGICO</t>
  </si>
  <si>
    <t>RETRACAO CICATRICIAL DOS DEDOS</t>
  </si>
  <si>
    <t>ROTURA DO TENDAO DE AQUILES - TRATAMENTO INCRUENTO</t>
  </si>
  <si>
    <t>ROTURA DO TENDAO DE AQUILES - TRATAMENTO CIRURGICO</t>
  </si>
  <si>
    <t>TRATAMENTO CIRURGICO DA SINDACTILIA COMPLEXA E/OU MULTIPLA</t>
  </si>
  <si>
    <t>TRATAMENTO CIRURGICO DA SINDACTILIA SIMPLES</t>
  </si>
  <si>
    <t>TRATAMENTO CIRURGICO DE GIGANTISMO</t>
  </si>
  <si>
    <t>TRATAMENTO CIRURGICO DE LINFEDEMA AO NIVEL DO PE</t>
  </si>
  <si>
    <t>TRATAMENTO CIRURGICO DE POLIDACTILIA MULTIPLA E/OU COMPLEXA</t>
  </si>
  <si>
    <t>TRATAMENTO CIRURGICO DE POLIDACTILIA SIMPLES</t>
  </si>
  <si>
    <t>TRATAMENTO CIRURGICO DO MAL PERFURANTE PLANTAR</t>
  </si>
  <si>
    <t>ALONGAMENTO</t>
  </si>
  <si>
    <t>BIOPSIA DE MUSCULO</t>
  </si>
  <si>
    <t>DESBRIDAMENTO CIRURGICO DE FERIDAS OU EXTREMIDADES</t>
  </si>
  <si>
    <t>DESINSERCAO OU MIOTOMIA</t>
  </si>
  <si>
    <t>DISSECCAO MUSCULAR</t>
  </si>
  <si>
    <t>DRENAGEM CIRURGICA DE PSOAS - DESINSERCAO OU MIOTOMIA</t>
  </si>
  <si>
    <t>FASCIOTOMIA</t>
  </si>
  <si>
    <t>FASCIOTOMIA-POR COMPARTIMENTO</t>
  </si>
  <si>
    <t>FASCIOTOMIAS (DESCOMPRESSIVAS)</t>
  </si>
  <si>
    <t>FASCIOTOMIAS ACIMA DO PUNHO</t>
  </si>
  <si>
    <t>MIORRAFIAS</t>
  </si>
  <si>
    <t>TRANSPOSICAO MUSCULAR</t>
  </si>
  <si>
    <t>LESOES MUSCULO-TENDINOSAS - TRATAMENTO INCRUENTO</t>
  </si>
  <si>
    <t>ABERTURA DE BAINHA TENDINOSA-TRATAMENTO CIRURGICO</t>
  </si>
  <si>
    <t>BIOPSIAS CIRURGICAS DE TENDOES,BURSAS E SINOVIAS</t>
  </si>
  <si>
    <t>BURSECTOMIA-TRATAMENTO CIRURGICO</t>
  </si>
  <si>
    <t>CISTO SINOVIAL-TRATAMENTO CIRURGICO</t>
  </si>
  <si>
    <t>ENCURTAMENTO DE TENDAO-TRATAMENTO CIRURGICO</t>
  </si>
  <si>
    <t>SINOVECTOMIA-TRATAMENTO CIRURGICO</t>
  </si>
  <si>
    <t>TENOARTROPLASTIA PARA OSSOS DO CARPO</t>
  </si>
  <si>
    <t>TENODESE</t>
  </si>
  <si>
    <t>TENOLISE NO TUNEL OSTEO FIBROSO</t>
  </si>
  <si>
    <t>TENOLISE/TENDONESE-TRATAMENTO CIRURGICO</t>
  </si>
  <si>
    <t>TENOPLASTIA/ENXERTO DE TENDAO-TRATAMENTO CIRURGICO</t>
  </si>
  <si>
    <t>TENOPLASTIA DE TENDAO EM OUTRAS REGIOES</t>
  </si>
  <si>
    <t>TENORRAFIA MULTIPLA EM OUTRAS REGIOES</t>
  </si>
  <si>
    <t>TENORRAFIA NO TUNEL OSTEOFIBROSO-MAIS DE 2 DIGITOS</t>
  </si>
  <si>
    <t>TENORRAFIA NO TUNEL OSTEOFIBROSO ATE 2 DIGITOS</t>
  </si>
  <si>
    <t>TENORRAFIA UNICA EM OUTRAS REGIOES</t>
  </si>
  <si>
    <t>TENOSSINOVECTOMIA DE MAO OU PUNHO</t>
  </si>
  <si>
    <t>TENOSSINOVITES ESTENOSANTES - TRATAMENTO CIRURGICO</t>
  </si>
  <si>
    <t>TENOSSINOVITES INFECCIOSAS - DRENAGEM</t>
  </si>
  <si>
    <t>TENOTOMIA</t>
  </si>
  <si>
    <t>TRANSPOSICAO DE MAIS DE 1 TENDAO-TRATAMENTO CIRURGICO</t>
  </si>
  <si>
    <t>TRANSPOSICAO UNICA DE TENDAO</t>
  </si>
  <si>
    <t>TUMORES DE TENDAO OU SINOVIAL - TRATAMENTO CIRURGICO</t>
  </si>
  <si>
    <t>CURETAGEM OU RESSECCAO EM BLOCO DE TUMOR COM RECONSTRUCAO E ENXERTO VASCULARIZADO</t>
  </si>
  <si>
    <t>ENXERTO OSSEO PARA TUMOR</t>
  </si>
  <si>
    <t>RESSECCAO DA LESAO COM CIMENTACAO E OSTEOSINTESE</t>
  </si>
  <si>
    <t>TUMOR OSSEO (RESSECCAO COM SUBSTITUICAO)</t>
  </si>
  <si>
    <t>TUMOR OSSEO (RESSECCAO E ARTRODESE)</t>
  </si>
  <si>
    <t>TUMOR OSSEO (RESSECCAO E CIMENTO)</t>
  </si>
  <si>
    <t>TUMOR OSSEO (RESSECCAO E ENXERTO)</t>
  </si>
  <si>
    <t>TUMOR OSSEO ( RESSECCAO SEGMENTAR)</t>
  </si>
  <si>
    <t>TUMOR OSSEO (RESSECCAO SIMPLES) OU TRATAMENTO CIRURGICO DE TUMORES E EXOSTOSES</t>
  </si>
  <si>
    <t>SINOVECTOMIA TOTAL (PROCEDIMENTO VIDEOARTROSCOPICO EM JOELHO)</t>
  </si>
  <si>
    <t>SINOVECTOMIA PARCIAL OU SUBTOTAL (PROCEDIMENTO VIDEOARTROSCOPICO EM JOELHO)</t>
  </si>
  <si>
    <t>CONDROPLASTIA COM REMOCAO DE CORPOS LIVRES (PROCEDIMENTO VIDEOARTROSCOPICO EM JOELHO)</t>
  </si>
  <si>
    <t>OSTEOCONDROPLASTIA ESTABILIZACAO RESSECCAO E/OU PLASTIA (PROCEDIMENTO VIDEOARTROSCOPICO EM JOELHO)</t>
  </si>
  <si>
    <t>MENISCECTOMIA UM MENISCO (PROCEDIMENTO VIDEOARTROSCOPICO EM JOELHO)</t>
  </si>
  <si>
    <t>REPARO OU SUTURA DE UM MENISCO (PROCEDIMENTO VIDEOARTROSCOPICO EM JOELHO)</t>
  </si>
  <si>
    <t>RECONSTRUCAO RETENCIONAMENTO OU REFORCO DO LIGAMENTO CRUZADO ANTERIOR OU POSTERIOR (PROCEDIMENTO VIDEOARTROSCOPICO EM JOELHO)</t>
  </si>
  <si>
    <t>FRATURA COM REDUCAO E/OU ESTABILIZACAO DA SUPERFICIE ARTICULAR UM COMPARTIMENTO (PROCEDIMENTO VIDEOARTROSCOPICO EM JOELHO)</t>
  </si>
  <si>
    <t>TRATAMENTO CIRURGICO DA ARTROFIBROSE (PROCEDIMENTO VIDEOARTROSCOPICO EM JOELHO)</t>
  </si>
  <si>
    <t>INSTABILIDADE FEMORO PATELAR RELEASE LATERAL DA PATELA RETENCIONAMENTO REFORCO OU RECONSTRUCAO DO LIGAMENTO PATELO FEMORAL MEDIAL (PROCEDIMENTO VIDEOARTROSCOPICO EM JOELHO)</t>
  </si>
  <si>
    <t>SINOVECTOMIA TOTAL (PROCEDIMENTO VIDEOARTROSCOPICO EM TORNOZELO)</t>
  </si>
  <si>
    <t>SINOVECTOMIA PARCIAL OU SUBTOTAL (PROCEDIMENTO VIDEOARTROSCOPICO EM TORNOZELO)</t>
  </si>
  <si>
    <t>CONDROPLASTIA COM REMOCAO DE CORPOS LIVRES (PROCEDIMENTO VIDEOARTROSCOPICO EM TORNOZELO)</t>
  </si>
  <si>
    <t>OSTEOCONDROPLASTIA ESTABILIZACAO RESSECCAO E OU PLASTIA (ENXERTIA) (PROCEDIMENTO VIDEOARTROSCOPICO EM TORNOZELO)</t>
  </si>
  <si>
    <t>RECONSTRUCAO RETENCIONAMENTO OU REFORCO DE LIGAMENTO (PROCEDIMENTO VIDEOARTROSCOPICO EM TORNOZELO)</t>
  </si>
  <si>
    <t>FRATURAS REDUCAO E ESTABILIZACAO DE CADA SUPERFICIE (PROCEDIMENTO VIDEOARTROSCOPICO EM TORNOZELO)</t>
  </si>
  <si>
    <t>SINOVECTOMIA TOTAL (PROCEDIMENTO VIDEOARTROSCOPICO EM OMBRO)</t>
  </si>
  <si>
    <t>SINOVECTOMIA PARCIAL OU SUBTOTAL (PROCEDIMENTO VIDEOARTROSCOPICO EM OMBRO)</t>
  </si>
  <si>
    <t>ACROMIOPLASTIA (PROCEDIMENTO VIDEOARTROSCOPICO EM OMBRO)</t>
  </si>
  <si>
    <t>LESAO LABRAL (PROCEDIMENTO VIDEOARTROSCOPICO EM OMBRO)</t>
  </si>
  <si>
    <t>LUXACAO GLENO UMERAL (PROCEDIMENTO VIDEOARTROSCOPICO EM OMBRO)</t>
  </si>
  <si>
    <t>RUPTURA DO MANGUITO ROTADOR (PROCEDIMENTO VIDEOARTROSCOPICO EM OMBRO)</t>
  </si>
  <si>
    <t>INSTABILIDADE MULTIDIRECIONAL (PROCEDIMENTO VIDEOARTROSCOPICO EM OMBRO)</t>
  </si>
  <si>
    <t>RESSECCAO LATERAL DA CLAVICULA (PROCEDIMENTO VIDEOARTROSCOPICO EM OMBRO)</t>
  </si>
  <si>
    <t>TENOTOMIA DA PORCAO LONGA DO BICEPS (PROCEDIMENTO VIDEOARTROSCOPICO EM OMBRO)</t>
  </si>
  <si>
    <t>SINOVECTOMIA TOTAL (PROCEDIMENTO VIDEOARTROSCOPICO EM COTOVELO)</t>
  </si>
  <si>
    <t>SINOVECTOMIA PARCIAL OU SUBTOTAL (PROCEDIMENTO VIDEOARTROSCOPICO EM COTOVELO)</t>
  </si>
  <si>
    <t>CONDROPLASTIA COM REMOCAO DE CORPOS LIVRES (PROCEDIMENTO VIDEOARTROSCOPICO EM COTOVELO)</t>
  </si>
  <si>
    <t>OSTEOCONDROPLASTIA ESTABILIZACAO RESSECCAO E OU PLASTIA (ENXERTIA) (PROCEDIMENTO VIDEOARTROSCOPICO EM COTOVELO)</t>
  </si>
  <si>
    <t>RECONSTRUCAO RETENCIONAMENTO OU REFORCO DE LIGAMENTO (PROCEDIMENTO VIDEOARTROSCOPICO EM COTOVELO)</t>
  </si>
  <si>
    <t>FRATURAS REDUCAO E ESTABILIZACAO PARA CADA SUPERFICIE (PROCEDIMENTO VIDEOARTROSCOPICO EM COTOVELO)</t>
  </si>
  <si>
    <t>SINOVECTOMIA TOTAL (PROCEDIMENTO VIDEOARTROSCOPICO EM PUNHO E TUNEL DO CARPO)</t>
  </si>
  <si>
    <t>SINOVECTOMIA PARCIAL OU SUBTOTAL (PROCEDIMENTO VIDEOARTROSCOPICO EM PUNHO E TUNEL DO CARPO)</t>
  </si>
  <si>
    <t>CONDROPLASTIA COM REMOCAO DE CORPOS LIVRES (PROCEDIMENTO VIDEOARTROSCOPICO EM PUNHO E TUNEL DO CARPO)</t>
  </si>
  <si>
    <t>OSTEOCONDROPLASTIA ESTABILIZACAO RESSECCAO E/OU PLASTIA (ENXERTIA) (PROCEDIMENTO VIDEOARTROSCOPICO EM PUNHO E TUNEL DO CARPO)</t>
  </si>
  <si>
    <t>RECONSTRUCAO RETENCIONAMENTO OU REFORCO DE LIGAMENTO OU REPARO DE CARTILAGEM TRIANGULAR (PROCEDIMENTO VIDEOARTROSCOPICO EM PUNHO E TUNEL DO CARPO)</t>
  </si>
  <si>
    <t>FRATURAS REDUCAO E ESTABILIZACAO DE CADA SUPERFICIE (PROCEDIMENTO VIDEOARTROSCOPICO EM PUNHO E TUNEL DO CARPO)</t>
  </si>
  <si>
    <t>TUNEL DO CARPO DESCOMPRESSAO (PROCEDIMENTO VIDEOARTROSCOPICO)</t>
  </si>
  <si>
    <t>SINOVECTOMIA TOTAL (PROCEDIMENTO VIDEOARTROSCOPICO EM COXO-FEMORAL)</t>
  </si>
  <si>
    <t>SINOVECTOMIA PARCIAL E/OU REMOCAO DE CORPOS LIVRES (PROCEDIMENTO VIDEOARTROSCOPICO EM COXO-FEMORAL)</t>
  </si>
  <si>
    <t>DESBRIDAMENTO DO LABRUM OU LIGAMENTO REDONDO COM OU SEM CONDROPLASTIA (PROCEDIMENTO VIDEOARTROSCOPICO EM COXO-FEMORAL)</t>
  </si>
  <si>
    <t>TRATAMENTO DO IMPACTO FEMORO ACETABULAR (PROCEDIMENTO VIDEOARTROSCOPICO)</t>
  </si>
  <si>
    <t>CONDROPLASTIA COM SUTURA LABRAL (PROCEDIMENTO VIDEOARTROSCOPICO)</t>
  </si>
  <si>
    <t>COLOCACAO DE ORTESE TRAQUEAL,TRAQUEOBRONQUICA OU BRONQUICA,POR VIA ENDOSCOPICA(TUBO DE SILICONE OU METALICO)</t>
  </si>
  <si>
    <t>COLOCACAO DE PROTESE TRAQUEAL OU TRANQUEOBRONQUICA</t>
  </si>
  <si>
    <t>FECHAMENTO DE FISTULA TRAQUEIO-CUTANEO</t>
  </si>
  <si>
    <t>PUNCAO TRAQUEAL</t>
  </si>
  <si>
    <t>RESSECCAO CARINAL(TRAQUEOBRONQUICA)</t>
  </si>
  <si>
    <t>RESSECCAO DE TUMOR TRAQUEAL</t>
  </si>
  <si>
    <t>TRAQUEOPLASTIA</t>
  </si>
  <si>
    <t>TRAQUEORRAFIA</t>
  </si>
  <si>
    <t>TRAQUEOSTOMIA COM COLOCACAO DE ORTESE TRAQUEAL OU TRAQUEOBRONQUICA POR VIA CERVICAL</t>
  </si>
  <si>
    <t>TRAQUEOSTOMIA MEDIASTINAL</t>
  </si>
  <si>
    <t>PLASTIA DE TRAQUEOSTOMIA</t>
  </si>
  <si>
    <t>TRAQUEOTOMIA OU FECHAMENTO CIRURGICO</t>
  </si>
  <si>
    <t>TROCA DE PROTESE TRAQUEO-ESOFAGICA</t>
  </si>
  <si>
    <t>RESSECCAO DE TUMOR TRAQUEAL POR VIDEOTORACOSCOPIA</t>
  </si>
  <si>
    <t>TRAQUEORRAFIA POR VIDEOTORACOSCOPIA</t>
  </si>
  <si>
    <t>BRONCOPLASTIA E/OU ARTERIOPLASTIA</t>
  </si>
  <si>
    <t>BRONCOTOMIA E /OU BRONCORRAFIA</t>
  </si>
  <si>
    <t>COLOCACAO DE MOLDE BRONQUICO POR TORACOTOMIA</t>
  </si>
  <si>
    <t>BRONCOPLASTIA E/OU ARTERIOPLASTIA POR VIDEOTORACOSCOPIA</t>
  </si>
  <si>
    <t>BRONCOTOMIA E /OU BRONCORRAFIA POR VIDEOTORACOSCOPIA</t>
  </si>
  <si>
    <t>BULECTOMIA UNILATERAL</t>
  </si>
  <si>
    <t>CIRURGIA REDUTORA DO VOLUME PULMONAR UNILATERAL</t>
  </si>
  <si>
    <t>CISTO PULMONAR CONGENITO-TRATAMENTO CIRURGICO</t>
  </si>
  <si>
    <t>CORRECAO DE FISTULA BRONCO PLEURAL</t>
  </si>
  <si>
    <t>DRENAGEM TUBULAR ABERTA DE CAVIDADE PULMONAR</t>
  </si>
  <si>
    <t>EMBOLECTOMIA PULMONAR</t>
  </si>
  <si>
    <t>LOBECTOMIA POR MALFORMACAO PULMONAR</t>
  </si>
  <si>
    <t>LOBECTOMIA PULMONAR</t>
  </si>
  <si>
    <t>METASTASECTOMIA PULMONAR UNILATERAL</t>
  </si>
  <si>
    <t>PNEUMONECTOMIA</t>
  </si>
  <si>
    <t>PNEUMONECTOMIA DE TOTALIZACAO</t>
  </si>
  <si>
    <t>PNEUMORRAFIA</t>
  </si>
  <si>
    <t>PNEUMOSTOMIA(CAVERNOSTOMIA) COM COSTECTOMIA E ESTOMA CUTANEO-CAVITARIO</t>
  </si>
  <si>
    <t>POSICIONAMENTO DE AGULHAS RADIATIVAS POR TORACOTOMIA (BRAQUITERAPIA)</t>
  </si>
  <si>
    <t>SEGMENTECTOMIA EM PULMAO</t>
  </si>
  <si>
    <t>TROMBOENDARTERECTOMIA PULMONAR</t>
  </si>
  <si>
    <t>BULECTOMIA UNILATERAL-POR VIDEOTORACOSCOPIA</t>
  </si>
  <si>
    <t>DRENAGEM TUBULAR ABERTA DE CAVIDADE PULMONAR POR VIDEOTORACOSCOPIA</t>
  </si>
  <si>
    <t>LOBECTOMIA PULMONAR POR VIDEOTORACOSCOPIA</t>
  </si>
  <si>
    <t>METASTASECTOMIA PULMONAR UNILATERAL POR VIDEOTORACOSPIA</t>
  </si>
  <si>
    <t>SEGMENTECTOMIA POR VIDEOTORACOSCOPIA</t>
  </si>
  <si>
    <t>BIOPSIA PERCUTANEA DE PULMAO E BACO</t>
  </si>
  <si>
    <t>BIOPSIA PERCUTANEA DE PLEURA POR AGULHA</t>
  </si>
  <si>
    <t>DESCORTICACAO PULMONAR</t>
  </si>
  <si>
    <t>PLEURECTOMIA</t>
  </si>
  <si>
    <t>PLEURODESE</t>
  </si>
  <si>
    <t>PLEUROSCOPIA</t>
  </si>
  <si>
    <t>PLEUROSTOMIA(ABERTA)</t>
  </si>
  <si>
    <t>PUNCAO PLEURAL</t>
  </si>
  <si>
    <t>REPLECAO DE CAVIDADE PLEURAL COM SOLUCAO DE ANTIBIOTICO PARA TRAT. DE EMPIEMA</t>
  </si>
  <si>
    <t>RESSECCAO DE TUMOR DA PLEURA LOCALIZADO</t>
  </si>
  <si>
    <t>RETIRADA DE DRENO TUBULAR TORACICO(COLOCADO EM OUTRO SERVICO)</t>
  </si>
  <si>
    <t>TENDA PLEURAL</t>
  </si>
  <si>
    <t>TORACOSTOMIA COM DRENAGEM PLEURAL FECHADA</t>
  </si>
  <si>
    <t>TRATAMENTO OPERATORIO DA HEMORRAGIA INTRAPLEURAL</t>
  </si>
  <si>
    <t>DESCORTICACAO PULMONAR POR VIDEOTORACOSCOPIA</t>
  </si>
  <si>
    <t>PLEURECTOMIA POR VIDEOTORACOSCOPIA</t>
  </si>
  <si>
    <t>PLEURODESE POR VIDEO</t>
  </si>
  <si>
    <t>PLEUROSCOPIA POR VIDEO</t>
  </si>
  <si>
    <t>RESSECCAO DE TUMOR DA PLEURA LOCALIZADO POR VIDEO</t>
  </si>
  <si>
    <t>TENDA PLEURAL POR VIDEO</t>
  </si>
  <si>
    <t>TRAT  OPERATORIO DA HEMORRAGIA INTRAPLEURAL POR VIDEO</t>
  </si>
  <si>
    <t>RESSECCAO DE BOCIO INTRATORACICO</t>
  </si>
  <si>
    <t>BIOPSIA DE LINFONODOS PRE-ESCALENICOS OU DO CONFLUENTE VENOSO</t>
  </si>
  <si>
    <t>BIOPSIA DE TUMOR DO MEDIASTINO</t>
  </si>
  <si>
    <t>CISTO OU DUPLICACAO BRONQUICA OU ESOFAGICA-TRATAMENTO CIRURGICO</t>
  </si>
  <si>
    <t>LIGADURA DE ARTERIAS BRONQUICAS POR TORACOTOMIA PARA CONTROLE DE HEMOPTISE</t>
  </si>
  <si>
    <t>LIGADURA DO DUCTO TORACICO</t>
  </si>
  <si>
    <t>LINFADENECTOMIA MEDIASTINAL</t>
  </si>
  <si>
    <t>MEDIASTINOSCOPIA VIA CERVICAL</t>
  </si>
  <si>
    <t>MEDIASTINOTOMIA (VIA PARAESTERNAL, TRANSESTERNAL, CERVICAL)</t>
  </si>
  <si>
    <t>MEDIASTINOTOMIA EXTRAPLEURAL POR VIA POSTERIOR</t>
  </si>
  <si>
    <t>PERICARDIOTOMIA COM ABERTURA PLEURO PERICARDICA</t>
  </si>
  <si>
    <t>RESSECCAO DE TUMOR DE MEDIASTINO</t>
  </si>
  <si>
    <t>TIMECTOMIA</t>
  </si>
  <si>
    <t>TRATAMENTO DA MEDIASTINITE</t>
  </si>
  <si>
    <t>VAGOTOMIA TRONCULAR TERAPEUTICA POR TORACOTOMIA</t>
  </si>
  <si>
    <t>BIOPSIA DE TUMOR DO MEDIASTINO POR VIDEO</t>
  </si>
  <si>
    <t>CISTO OU DUPLICACAO BRONQUICA OU ESOFAGICA-TRATAMENTO CIRURGICO POR VIDEO</t>
  </si>
  <si>
    <t>LINFADENECTOMIA MEDIASTINAL POR VIDEO</t>
  </si>
  <si>
    <t>MEDIASTINOSCOPIA VIA CERVICAL POR VIDEO</t>
  </si>
  <si>
    <t>MEDIASTINOTOMIA EXTRAPLEURAL POR VIA POSTERIOR POR VIDEO</t>
  </si>
  <si>
    <t>PERICARDIOTOMIA COM ABERTURA PLEURO-PERICARDICA POR VIDEO</t>
  </si>
  <si>
    <t>RESSECCAO DE TUMOR DE MEDIASTINO POR VIDEO</t>
  </si>
  <si>
    <t>TIMECTOMIA POR VIDEO</t>
  </si>
  <si>
    <t>RETIRADA DE CORPO ESTRANHO DO MEDIASTINO</t>
  </si>
  <si>
    <t>ABSCESSO SUBFRENICO - TRATAMENTO CIRURGICO</t>
  </si>
  <si>
    <t>EVENTRACAO DIAFRAGMATICA - TRATAMENTO CIRURGICO</t>
  </si>
  <si>
    <t>HERNIA DIAFRAGMATICA - TRATAMENTO CIRURGICO</t>
  </si>
  <si>
    <t>AMPLIACAO (ANEL VALVAR, GRANDES VASOS, ATRIO, VENTRICULO)</t>
  </si>
  <si>
    <t>CIRURGIA CARDIOVASCULAR</t>
  </si>
  <si>
    <t>CANAL ARTERIAL PERSISTENTE - CORRECAO CIRURGICA</t>
  </si>
  <si>
    <t>COARCTACAO DA AORTA - CORRECAO CIRURGICA</t>
  </si>
  <si>
    <t>CONFECCAO DE BANDAGEM DA ARTERIA PULMONAR</t>
  </si>
  <si>
    <t>CORRECAO CIRURGICA DA COMUNICACAO INTERATRIAL</t>
  </si>
  <si>
    <t>CORRECAO CIRURGICA DA COMUNICACAO INTERVENTRICULAR</t>
  </si>
  <si>
    <t>CORRECAO DE CARDIOPATIA CONGENITA + CIRURGIA VALVAR</t>
  </si>
  <si>
    <t>CORRECAO DE CARDIOPATIA CONGENITA + REVASCULARIZACAO DO MIOCARDIO</t>
  </si>
  <si>
    <t>REDIRECIONAMENTO DO FLUXO SANGUINEO (COM ANASTOMOSE DIRETA, RETALHO, TUBO)</t>
  </si>
  <si>
    <t>RESSECCAO (INFUNDIBULO, SEPTO, MEMBRANAS, BANDAS)</t>
  </si>
  <si>
    <t>TRANSPOSICOES (VASOS, CAMARAS)</t>
  </si>
  <si>
    <t>AMPLIACAO DO ANEL VALVAR</t>
  </si>
  <si>
    <t>CIRURGIA MULTIVALVAR</t>
  </si>
  <si>
    <t>COMISSUROTOMIA VALVAR</t>
  </si>
  <si>
    <t>PLASTIA VALVAR</t>
  </si>
  <si>
    <t>TROCA VALVAR</t>
  </si>
  <si>
    <t>ANEURISMECTOMIA DE VE</t>
  </si>
  <si>
    <t>REVASCULARIZACAO DO MIOCARDIO</t>
  </si>
  <si>
    <t>REVASCULARIZACAO DO MIOCARDIO + CIRURGIA VALVAR</t>
  </si>
  <si>
    <t>VENTRICULECTOMIA PARCIAL</t>
  </si>
  <si>
    <t>CARDIO-ESTIMULACAO TRANSESOFAGICA (CETE), TERAPEUTICA OU DIAGNOSTICA</t>
  </si>
  <si>
    <t>IMPLANTE DE DESFIBRILADOR INTERNO, PLACAS E ELETRODOS</t>
  </si>
  <si>
    <t>IMPLANTE DE ESTIMULADOR CARDIACO ARTIFICIAL MULTISSITIO</t>
  </si>
  <si>
    <t>INSTALACAO DE MARCAPASSO EPIMIOCARDIO DEFINITIVO</t>
  </si>
  <si>
    <t>IMPLANTE DE MARCAPASSO TEMPORARIO (EXCLUI POS OPERATORIO CIRURGIA CARDIACA)</t>
  </si>
  <si>
    <t>RECOLOCACAO DE ELETRODO/GERADOR COM OU SEM TROCA DE UNIDADES</t>
  </si>
  <si>
    <t>RETIRADA DO SISTEMA (NAO APLICAVEL NA TROCA DO GERADOR)</t>
  </si>
  <si>
    <t>TROCA DE GERADOR</t>
  </si>
  <si>
    <t>IMPLANTE DE MARCAPASSO MONOCAMERAL (GERADOR + ELETRODO ATRIAL OU VENTRICULAR)</t>
  </si>
  <si>
    <t>IMPLANTE DE MARCAPASSO BICAMERAL (GERADOR + ELETRODO ATRIAL OU VENTRICULAR)</t>
  </si>
  <si>
    <t>IMPLANTE DE CARDIODESFIBRILADOR MULTISSITIO TRC D (GERADOR E ELETRODOS)</t>
  </si>
  <si>
    <t>COLOCACAO DE BALAO INTRA-AORTICO</t>
  </si>
  <si>
    <t>COLOCACAO DE STENT NA AORTA SEM CEC</t>
  </si>
  <si>
    <t>INSTALACAO DO CIRCUITO DE CIRCULACAO EXTRACORPOREA CONVENCIONAL</t>
  </si>
  <si>
    <t>INSTALACAO DO CIRCUITO DE CIRCULACAO EXTRACORPOREA EM CRIANCAS DE BAIXO PESO (10 KG)</t>
  </si>
  <si>
    <t>DERIVACAO CAVO-ATRIAL</t>
  </si>
  <si>
    <t>PERFUSIONISTA</t>
  </si>
  <si>
    <t>ANEURISMA DE AORTA ABDOMINAL INFRA-RENAL</t>
  </si>
  <si>
    <t>ANEURISMA DE AORTA ABDOMINAL SUPRA-RENAL</t>
  </si>
  <si>
    <t>ANEURISMA DE AORTA TORACICA - CORRECAO CIRURGICA</t>
  </si>
  <si>
    <t>ANEURISMA DE ARTERIAS VISCERAIS</t>
  </si>
  <si>
    <t>ANEURISMA DE AXILAR, FEMORAL, POPLITEA</t>
  </si>
  <si>
    <t>ANEURISMA DE CAROTIDA, SUBCLAVIA,ILIACA</t>
  </si>
  <si>
    <t>ANEURISMA - OUTROS</t>
  </si>
  <si>
    <t>ANEURISMAS TORACICOS OU TORACO-ABDOMINAIS - CORRECAO CIRURGICA</t>
  </si>
  <si>
    <t>ANGIOPLASTIA TRANSLUMINAL TRANSOPERATORIA - POR ARTERIA</t>
  </si>
  <si>
    <t>ARTERIA HIPOGASTRICA UNILATERAL - CIRURGIA ARTERIAL</t>
  </si>
  <si>
    <t>ARTERIA MESENTERICA INFERIOR</t>
  </si>
  <si>
    <t>ARTERIA MESENTERICA SUPERIOR</t>
  </si>
  <si>
    <t>ARTERIA RENAL BILATERAL - REVASCULARIZACAO</t>
  </si>
  <si>
    <t>CATETERISMO DA ARTERIA RADIAL - PARA PAM</t>
  </si>
  <si>
    <t>CORRECOES DAS DISSECCOES DA AORTA</t>
  </si>
  <si>
    <t>ENDARTERECTOMIA AORTO-ILIACA</t>
  </si>
  <si>
    <t>ENDARTERECTOMIA CAROTIDEA - UNILATERAL</t>
  </si>
  <si>
    <t>ENDARTERECTOMIA ILIACO-FEMORAL</t>
  </si>
  <si>
    <t>LIGADURA DE CAROTIDA OU RAMOS</t>
  </si>
  <si>
    <t>PONTE AORTO-BIFEMORAL</t>
  </si>
  <si>
    <t>PONTE AORTO-BIILIACA</t>
  </si>
  <si>
    <t>PONTE AORTO-FEMORAL - UNILATERAL</t>
  </si>
  <si>
    <t>PONTE AORTO-ILIACA - UNILATERAL</t>
  </si>
  <si>
    <t>PONTE AXILO-BIFEMORAL</t>
  </si>
  <si>
    <t>PONTE AXILO-FEMORAL</t>
  </si>
  <si>
    <t>PONTE DISTAL</t>
  </si>
  <si>
    <t>PONTE FEMORO POPLITEA PROXIMAL</t>
  </si>
  <si>
    <t>PONTE FEMORO-FEMORAL CRUZADA</t>
  </si>
  <si>
    <t>PONTE FEMORO-FEMORAL IPSILATERAL</t>
  </si>
  <si>
    <t>PONTE SUBCLAVIO BIFEMORAL</t>
  </si>
  <si>
    <t>PONTE SUBCLAVIO FEMORAL</t>
  </si>
  <si>
    <t>PONTES AORTO-CERVICAIS OU ENDARTERECTOMIAS DOS TRONCOS SUPRA-AORTICOS</t>
  </si>
  <si>
    <t>PONTES TRANSCERVICAIS QUALQUER TIPO - CIRURGIA ARTERIAL</t>
  </si>
  <si>
    <t>ARTERIOPLASTIA DA FEMORAL PROFUNDA (PROFUNDOPLASTIA)</t>
  </si>
  <si>
    <t>REOPERACAO DE AORTA ABDOMINAL</t>
  </si>
  <si>
    <t>RETIRADA DE ENXERTO INFECTADO EM POSICAO NAO AORTICA</t>
  </si>
  <si>
    <t>REVASCULARIZACAO AORTO-FEMORAL - UNILATERAL</t>
  </si>
  <si>
    <t>REVASCULARIZACAO ARTERIAL DE MEMBRO SUPERIOR</t>
  </si>
  <si>
    <t>TRATAMENTO CIRURGICO DA ISQUEMIA CEREBRAL</t>
  </si>
  <si>
    <t>TRATAMENTO CIRURGICO DE SINDROME VERTEBRO BASILAR</t>
  </si>
  <si>
    <t>TRATAMENTO CIRURGICO DE TUMOR CAROTIDEO</t>
  </si>
  <si>
    <t>TRONCO CELIACO - CIRURGIA ARTERIAL</t>
  </si>
  <si>
    <t>CIRURGIA DE RESTAURACAO VENOSA COM PONTES EM CAVIDADES</t>
  </si>
  <si>
    <t>CIRURGIA DE RESTAURACAO VENOSA COM PONTES NOS MEMBROS</t>
  </si>
  <si>
    <t>CURA CIRURGICA DA IMPOTENCIA COEUNDI VENOSA</t>
  </si>
  <si>
    <t>CURA CIRURGICA DE HIPERTENSAO PORTAL QUALQUER TIPO CIRURGIA VENOSA</t>
  </si>
  <si>
    <t>FULGURACAO DE TELANGIECTASIAS (POR GRUPO DE ATE 5 LESOES)</t>
  </si>
  <si>
    <t>IMPLANTE DE FILTRO DE VEIA CAVA</t>
  </si>
  <si>
    <t>INTERRUPCAO CIRURGICA VEIA CAVA INFERIOR</t>
  </si>
  <si>
    <t>TROMBECTOMIA VENOSA</t>
  </si>
  <si>
    <t>VALVULOPLASTIA OU INTERPOSICAO DE SEGMENTO VALVULADO VENOSO</t>
  </si>
  <si>
    <t>VARIZES - TRATAMENTO CIRURGICO DE DOIS MEMBROS</t>
  </si>
  <si>
    <t>VARIZES - TRATAMENTO CIRURGICO DE UM MEMBRO</t>
  </si>
  <si>
    <t>FISTULA AORTO-CAVA, RENO-CAVA OU ILIO-ILIACA</t>
  </si>
  <si>
    <t>FISTULA ARTERIOVENOSA - COM ENXERTO-SUPERFIC VEIA SAFENA OU BASILICA E BRAQUIO-CEFALICA</t>
  </si>
  <si>
    <t>FISTULA ARTERIOVENOSA CERVICAL OU CEFALICA EXTRACRANIANA</t>
  </si>
  <si>
    <t>FISTULA ARTERIOVENOSA CONGENITA - REINTERVENCAO</t>
  </si>
  <si>
    <t>FISTULA ARTERIOVENOSA CONGENITA - CIRURGIA RADICAL</t>
  </si>
  <si>
    <t>FISTULA ARTERIOVENOSA CONGENITA PARA REDUCAO DE FLUXO</t>
  </si>
  <si>
    <t>FISTULA ARTERIOVENOSA DIRETA</t>
  </si>
  <si>
    <t>FISTULA ARTERIOVENOSA DOS GRANDES VASOS INTRATORACICOS</t>
  </si>
  <si>
    <t>FISTULA ARTERIOVENOSA DOS MEMBROS</t>
  </si>
  <si>
    <t>TROMBOEMBOLECTOMIA DE FISTULA ARTERIOVENOSA</t>
  </si>
  <si>
    <t>HEMODIALISE CRONICA (POR SESSAO)</t>
  </si>
  <si>
    <t>NEFROLOGIA</t>
  </si>
  <si>
    <t>HEMODIALISE CRONICA PARA SOROPOSITIVOS (POR SESSAO)</t>
  </si>
  <si>
    <t>HEMODEPURACAO DE CASOS AGUDOS (SESSAO HEMODIALISE,HEMOFILTRACAO, HEMODIAFILTRACAO ISOLADA, HEMOPERFUSAO) - ATE 4 HORAS OU FRACAO</t>
  </si>
  <si>
    <t>HEMODEPURACAO DE CASOS AGUDOS (SESSAO HEMODIALISE,HEMOFILTRACAO, HEMODIAFILTRACAO ISOLADA, HEMOPERFUSAO) - ACIMA DE 4 HORAS ATE 12HORAS</t>
  </si>
  <si>
    <t>ANEURISMA ROTO OU TROMBOSADO DE AORTA ABDOMINAL ABAIXO DA ARTERIA RENAL</t>
  </si>
  <si>
    <t>ANEURISMAS ROTOS OU TROMBOSADOS - OUTROS</t>
  </si>
  <si>
    <t>ANEURISMAS ROTOS OU TROMBOSADOS DE AORTA ABDOMINAL ACIMA DA ARTERIA RENAL</t>
  </si>
  <si>
    <t>ANEURISMAS ROTOS OU TROMBOSADOS DE ARTERIAS VISCERAIS</t>
  </si>
  <si>
    <t>ANEURISMAS ROTOS OU TROMBOSADOS DE AXILAR, FEMORAL, POPLITEA</t>
  </si>
  <si>
    <t>ANEURISMAS ROTOS OU TROMBOSADOS DE CAROTIDA, SUBCLAVIA, ILIACA</t>
  </si>
  <si>
    <t>ANEURISMAS ROTOS OU TROMBOSADOS TORACICOS OU TORACO-ABDOMINAIS</t>
  </si>
  <si>
    <t>EMBOLECTOMIA OU TROMBO - EMBOLECTOMIA ARTERIAL</t>
  </si>
  <si>
    <t>EXPLORACAO VASCULAR EM TRAUMAS DE OUTROS SEGMENTOS</t>
  </si>
  <si>
    <t>EXPLORACAO VASCULAR EM TRAUMAS TORACICOS E ABDOMINAIS</t>
  </si>
  <si>
    <t>LESOES VASCULARES CERVICAIS E CERVICO TORACICAS</t>
  </si>
  <si>
    <t>LESOES VASCULARES DE MEMBRO INFERIOR OU SUPERIOR-UNILATERAL</t>
  </si>
  <si>
    <t>LESOES VASCULARES INTRA-ABDOMINAIS</t>
  </si>
  <si>
    <t>LESOES VASCULARES TRAUMATICAS INTRATORACICAS</t>
  </si>
  <si>
    <t>AVALIACAO FISIOLOGICA DA GRAVIDADE DE OBSTRUCOES (CATETER OU GUIA)</t>
  </si>
  <si>
    <t>BIOPSIA ENDOMIOCARDICA</t>
  </si>
  <si>
    <t>CATETERISMO CARDIACO D E/OU E C/ OU S/ CINECORONARIOGR/CINEANGIOGRAFIA, AVALIACAO REATIVIDADE VASC PULMONAR OU TESTE DE SOBRECARGA</t>
  </si>
  <si>
    <t>HEMODINAMICA</t>
  </si>
  <si>
    <t>CATETERISMO CARDIACO D E/OU E COM ESTUDO CINEANGIOGRAFICO E DE REVASCULARIZACAO CIRURGICA DO MIOCARDIO</t>
  </si>
  <si>
    <t>CATETERISMO CARDIACO DIREITO COM ESTUDO ANGIOGRAFICO DA ARTERIA PULMONAR</t>
  </si>
  <si>
    <t>CATETERISMO CARDIACO E E/OU D COM CINEANGIOCORONARIOGRAFIA E VENTRICULOGRAFIA</t>
  </si>
  <si>
    <t>CATETERISMO CARDIACO E E/OU D COM CINEANGIOCORONARIOGRAFIA, VENTRICULOGRAFIA E ESTUDO ANGIOGRAFICO DA AORTA E/OU RAMOS TORACO-ABDOMINAIS</t>
  </si>
  <si>
    <t>CATETERISMO E E ESTUDO CINEANGIOGRAFICO DA AORTA E/OU SEUS RAMOS</t>
  </si>
  <si>
    <t>CATETERIZACAO CARDIACA E POR VIA TRANSEPTAL</t>
  </si>
  <si>
    <t>ESTUDO HEMODINAMICO DAS CARDIOPATIAS CONGENITAS ESTRUTURALMENTE COMPLEXAS (MENOS: CIA, CIV, PCA, CO, AO, ESTENOSE AORTICA E PULMONAR I</t>
  </si>
  <si>
    <t>ESTUDO HEMODINAMICO DE CARDIOPATIAS CONGENITAS E/OU VALVOPATIAS COM OU SEM CINECORONARIOGRAFIA OU OXIMETRIA</t>
  </si>
  <si>
    <t>ESTUDO ULTRASSONOGRAFICO INTRAVASCULAR</t>
  </si>
  <si>
    <t>MAPEAMENTO ELETROFISIOLOGICO CARDIACO CONVENCIONAL</t>
  </si>
  <si>
    <t>PUNCAO TRANSEPTAL COM INTRODUCAO DE CATETER MULTIPOLAR NAS CAMARAS ESQUERDAS E/OU VEIAS PULMONARES</t>
  </si>
  <si>
    <t>ESTUDO ELETROFISIOLOGICO CARDIACO COM OU SEM SENSIBILIZACAO FARMACOLOGICA</t>
  </si>
  <si>
    <t>MAPEAMENTO DE GATILHOS OU SUBSTRATOS ARRITMOGENICOS POR TECNICA ELETROFISIOLOGICA COM OU SEM PROVAS FARMACOLOGICAS</t>
  </si>
  <si>
    <t>MAPEAMENTO ELETRO ANATOMICO TRIDIMENSIONAL</t>
  </si>
  <si>
    <t>ABLACAO DE CIRCUITO ARRITMOGENICO POR CATETER DE RADIOFREQUENCIA</t>
  </si>
  <si>
    <t>ANGIOPLASTIA TRANSLUMINAL DA AORTA OU RAMOS OU DA ARTERIA PULMONAR E RAMOS (POR VASO)</t>
  </si>
  <si>
    <t>ANGIOPLASTIA TRANSLUMINAL PERCUTANEA DE MULTIPLOS VASOS, COM IMPLANTE DE STENT</t>
  </si>
  <si>
    <t>ANGIOPLASTIA TRANSLUMINAL PERCUTANEA POR BALAO (1 VASO)</t>
  </si>
  <si>
    <t>ATRIOSSEPTOSTOMIA POR BALAO</t>
  </si>
  <si>
    <t>ATRIOSSEPTOSTOMIA POR LAMINA</t>
  </si>
  <si>
    <t>EMBOLOTERAPIA</t>
  </si>
  <si>
    <t>COLOCACAO DE CATETER INTRACAVITARIO PARA MONITORIZACAO HEMODINAMICA</t>
  </si>
  <si>
    <t>IMPLANTE DE PROTESE INTRAVASCULAR NA AORTA/PULMONAR OU RAMOS COM OU SEM ANGIOPLASTIA</t>
  </si>
  <si>
    <t>IMPLANTE DE STENT CORONARIO COM OU SEM ANGIOPLASTIA POR BALAO CONCOMITANTE (1VASO)</t>
  </si>
  <si>
    <t>INFUSAO SELETIVA INTRAVASCULAR DE ENZIMAS TROMBOLITICAS</t>
  </si>
  <si>
    <t>OCLUSAO PERCUTANEA DE SHUNTS INTRACARDIACOS</t>
  </si>
  <si>
    <t>OCLUSAO PERCUTANEA DE FISTULA E/OU CONEXOES SISTEMICO PULMONARES</t>
  </si>
  <si>
    <t>OCLUSAO PERCUTANEA DO CANAL ARTERIAL</t>
  </si>
  <si>
    <t>PUNCAO SACO PERICARDICO COM INTRODUCAO DE CATETER MULTIPOLAR NO ESPACO PERICARDICO</t>
  </si>
  <si>
    <t>RECANALIZACAO ARTERIAL NO IAM - ANGIOPLASTIA PRIMARIA - COM IMPLANTE DE STENT COM OU SEM SUPORTE CIRCULATORIO (BALAO INTRA-AORTICO)</t>
  </si>
  <si>
    <t>RECANALIZACAO MECANICA DO IAM (ANGIOPLASTIA PRIMARIA COM BALAO)</t>
  </si>
  <si>
    <t>RETIRADA PERCUTANEA DE CORPOS ESTRANHOS VASCULARES</t>
  </si>
  <si>
    <t>TRATAMENTO PERCUTANEO DO ANEURISMA/ DISSECCAO DA AORTA</t>
  </si>
  <si>
    <t>VALVOPLASTIA PERCUTANEA POR VIA ARTERIAL OU VENOSA</t>
  </si>
  <si>
    <t>VALVOPLASTIA PERCUTANEA POR VIA TRANSEPTAL</t>
  </si>
  <si>
    <t>ANGIOPLASTIA TRANSLUMINAL PERCUTANEA DE BIFURCACAO E DE TRONCO COM IMPLANTE DE STENT</t>
  </si>
  <si>
    <t>PROCEDIMENTO TERAPEUTICO NAS CARDIOPATIAS CONGENITAS EXCETO ATRIOSSEPTOSTOMIA</t>
  </si>
  <si>
    <t>IMPLANTE TRANSCATETER DE PROTESE VALVAR</t>
  </si>
  <si>
    <t>ABLACAO PERCUTANEA POR CATETER P/ TRATAMENTO DE ARRITMIAS CARDIACAS COMPLEXAS (FIBRILACAO ATRIAL, TAQUICARDIA VENTRICULAR C/ MODIFICACAO DE CICATRIZ, TAQUICARDIAS ATRIAIS MACRORREENTRANTES COM MODIFICACAO DE CICATRIZ) POR ENERGIA DE RADIOFREQUENCIA</t>
  </si>
  <si>
    <t>IMPLANTE DE CATETER VENOSO CENTRAL POR PUNCAO PARA NPP, QT, HEMODEPURACAO OU P/ INFUSAO DE SOROS/DROGAS</t>
  </si>
  <si>
    <t>INSTALACAO DE CATETER PARA MONITORIZACAO HEMODINAMICA A BEIRA DO LEITO (SWAN GANZ)</t>
  </si>
  <si>
    <t>INSTALACAO DE CIRCUITO PARA ASSISTENCIA MECANICA CIRCULATORIA PROLONGADA (TORACOTOMIA)</t>
  </si>
  <si>
    <t>MANUTENCAO DE CIRCUITO PARA ASSISTENCIA MECANICA CIRCULATORIA PROLONGADA - PERIODO DE 6 HORAS</t>
  </si>
  <si>
    <t>DISSECCAO DE VASO UMBILICAL COM COLOCACAO DE CATETER</t>
  </si>
  <si>
    <t>DISSECCAO DE VEIA EM RN OU LACTENTE</t>
  </si>
  <si>
    <t>DISSECCAO DE VEIA COM COLOCACAO DE CATETER VENOSO</t>
  </si>
  <si>
    <t>IMPLANTE CIRURGICO DE CATETER DE LONGA PERMANENCIA PARA NPP, QT OU PARA HEMODEPURACAO</t>
  </si>
  <si>
    <t>RETIRADA CIRURGICA DE CATETER DE LONGA PERMANENCIA PARA NPP, QT OU PARA HEMODEPURACAO</t>
  </si>
  <si>
    <t>CONFECCAO DE FISTULA AV PARA HEMODIALISE</t>
  </si>
  <si>
    <t>RETIRADA/DESATIVACAO DE FISTULA AV PARA HEMODIALISE</t>
  </si>
  <si>
    <t>ANASTOMOSE LINFOVENOSA</t>
  </si>
  <si>
    <t>DOENCA DE HODGKIN - ESTADIAMENTO CIRURGICO</t>
  </si>
  <si>
    <t>LINFADENECTOMIA INGUINAL OU ILIACA</t>
  </si>
  <si>
    <t>LINFADENECTOMIA CERVICAL</t>
  </si>
  <si>
    <t>LINFADENECTOMIA PELVICA</t>
  </si>
  <si>
    <t>LINFADENECTOMIA RETROPERITONEAL</t>
  </si>
  <si>
    <t>LINFANGIOPLASTIA</t>
  </si>
  <si>
    <t>LINFEDEMA - RESSECCAO TOTAL</t>
  </si>
  <si>
    <t>LINFEDEMA GENITAL - RESSECCAO</t>
  </si>
  <si>
    <t>MARSUPIALIZACAO DE LINFOCELE</t>
  </si>
  <si>
    <t>PUNCAO BIOPSIA GANGLIONAR</t>
  </si>
  <si>
    <t>LINFEDEMA - RESSECCAO PARCIAL</t>
  </si>
  <si>
    <t>LINFADENECTOMIA PELVICA LAPAROSCOPICA</t>
  </si>
  <si>
    <t>LINFADENECTOMIA RETROPERITONEAL LAPAROSCOPICA</t>
  </si>
  <si>
    <t>MARSUPIALIZACAO LAPAROSCOPICA DE LINFOCELE</t>
  </si>
  <si>
    <t>DRENAGEM DO PERICARDIO</t>
  </si>
  <si>
    <t>PERICARDIOCENTESE</t>
  </si>
  <si>
    <t>PERICARDIOTOMIA / PERICARDIECTOMIA</t>
  </si>
  <si>
    <t>DRENAGEM DO PERICARDIO POR VIDEO</t>
  </si>
  <si>
    <t>PERICARDIOTOMIA / PERICARDIECTOMIA POR VIDEO</t>
  </si>
  <si>
    <t>HIPOTERMIA PROFUNDA COM OU SEM  PARADA CIRCULATORIA TOTAL</t>
  </si>
  <si>
    <t>BIOPSIA DO MIOCARDIO</t>
  </si>
  <si>
    <t>CARDIOTOMIA (FERIMENTO, CORPO ESTRANHO, EXPLORACAO)</t>
  </si>
  <si>
    <t>RETIRADA DE TUMORES INTRACARDIACOS</t>
  </si>
  <si>
    <t>ATRESIA DE ESOFAGO COM FISTULA TRAQUEAL - TRATAMENTO CIRURGICO</t>
  </si>
  <si>
    <t>ATRESIA DE ESOFAGO SEM FISTULA (DUPLA ESTOMIA) - TRATAMENTO CIRURGICO</t>
  </si>
  <si>
    <t>AUTOTRANSPLANTE COM MICROCIRURGIA</t>
  </si>
  <si>
    <t>ESOFAGECTOMIA DISTAL COM TORACOTOMIA</t>
  </si>
  <si>
    <t>ESOFAGECTOMIA DISTAL SEM TORACOTOMIA</t>
  </si>
  <si>
    <t>ESOFAGOPLASTIA (COLOPLASTIA)</t>
  </si>
  <si>
    <t>ESOFAGOPLASTIA (GASTROPLASTIA)</t>
  </si>
  <si>
    <t>ESTENOSE DE ESOFAGO - TRAT  CIRURGICO VIA TORACICA</t>
  </si>
  <si>
    <t>FARINGOLARINGO-ESOFAGECTOMIA TOTAL COM OU SEM TORACOTOMIA</t>
  </si>
  <si>
    <t>FISTULA TRAQUEO ESOFAGICA - TRAT  CIRURGICO VIA CERVICAL</t>
  </si>
  <si>
    <t>FISTULA TRAQUEO ESOFAGICA - TRAT  CIRURGICO VIA TORACICA</t>
  </si>
  <si>
    <t>REINTERVENCAO SOBRE A TRANSICAO ESOFAGO GASTRICA</t>
  </si>
  <si>
    <t>RESSECCAO DO ESOFAGO CERVICAL E/OU TORACICO E TRANSPLANTE COM MICROCIRURGIA</t>
  </si>
  <si>
    <t>SUBSTITUICAO ESOFAGICA - COLON OU TUBO GASTRICO</t>
  </si>
  <si>
    <t>TRATAMENTO CIRURGICO DAS VARIZES ESOFAGICAS</t>
  </si>
  <si>
    <t>TRATAMENTO CIRURGICO CONSERVADOR DO MEGAESOFAGO</t>
  </si>
  <si>
    <t>TUNELIZACAO ESOFAGICA</t>
  </si>
  <si>
    <t>ESOFAGORRAFIA CERVICAL</t>
  </si>
  <si>
    <t>ESOFAGORRAFIA TORACICA</t>
  </si>
  <si>
    <t>ESOFAGOSTOMIA</t>
  </si>
  <si>
    <t>TRAT  CIRURGICO DO DIVERTICULO ESOFAGICO</t>
  </si>
  <si>
    <t>TRAT CIRURGICO DO DIVERTICULO FARINGOESOFAGICO</t>
  </si>
  <si>
    <t>ESOFAGECTOMIA SUBTOTAL COM LINFADENECTOMIA COM OU SEM TORACOTOMIA</t>
  </si>
  <si>
    <t>REFLUXO GASTROESOFAGICO - TRATAMENTO CIRURGICO (HERNIA DE HIATO)</t>
  </si>
  <si>
    <t>RECONSTRUCAO DO ESOFAGO CERVICAL E TORACICO COM TRANSPLANTE SEGMENTAR DE INTESTINO</t>
  </si>
  <si>
    <t>RECONSTRUCAO DO ESOFAGO CERVICAL OU TORACICO COM TRANSPLANTE DE INTESTINO</t>
  </si>
  <si>
    <t>DISSECCAO DO ESOFAGO TORACICO</t>
  </si>
  <si>
    <t>REINTERVENCAO SOBRE A TRANSICAO ESOFAGO GASTRICA POR VIDEOLAPAROSCOPIA</t>
  </si>
  <si>
    <t>TRATAMENTO CIRURGICO CONSERVADOR DO MEGAESOFAGO POR VIDEOLAPAROSCOPIA</t>
  </si>
  <si>
    <t>ESOFAGORRAFIA TORACICA POR VIDEOTORACOSCOPIA</t>
  </si>
  <si>
    <t>REFLUXO GASTROESOFAGICO - TRATAMENTO CIRURGICO (HERNIA DE HIATO) - POR VIDEOLAPAROSCOPIA</t>
  </si>
  <si>
    <t>COLOCACAO DE BANDA GASTRICA PARA CIRURGIA DE OBESIDADE MORBIDA</t>
  </si>
  <si>
    <t>CONVERSAO DE ANASTOMOSE GASTROJEJUNAL</t>
  </si>
  <si>
    <t>DEGASTROGASTRECTOMIA COM VAGOTOMIA</t>
  </si>
  <si>
    <t>DEGASTROGASTRECTOMIA SEM VAGOTOMIA</t>
  </si>
  <si>
    <t>GASTROSTOMIA CONFECCAO / FECHAMENTO</t>
  </si>
  <si>
    <t>Pacote Suplementar</t>
  </si>
  <si>
    <t>GASTRECTOMIA PARCIAL COM LINFADENECTOMIA</t>
  </si>
  <si>
    <t>GASTRECTOMIA PARCIAL COM VAGOTOMIA</t>
  </si>
  <si>
    <t>GASTRECTOMIA PARCIAL SEM VAGOTOMIA</t>
  </si>
  <si>
    <t>GASTRECTOMIA POLAR SUPERIOR COM RECONSTRUCAO JEJUNAL COM TORACOTOMIA COM VAGOTOMIA</t>
  </si>
  <si>
    <t>GASTRECTOMIA POLAR SUPERIOR COM RECONSTRUCAO JEJUNAL COM TORACOTOMIA SEM VAGOTOMIA</t>
  </si>
  <si>
    <t>GASTRECTOMIA TOTAL COM LINFADENECTOMIA</t>
  </si>
  <si>
    <t>GASTRECTOMIA TOTAL VIA ABDOMINAL</t>
  </si>
  <si>
    <t>GASTROENTEROANASTOMOSE</t>
  </si>
  <si>
    <t>GASTRORRAFIA</t>
  </si>
  <si>
    <t>GASTROTOMIA COM SUTURA DE VARIZES</t>
  </si>
  <si>
    <t>GASTROTOMIA PARA RETIRADA DE CE OU LESAO ISOLADA</t>
  </si>
  <si>
    <t>GASTROTOMIA PARA QUALQUER FINALIDADE</t>
  </si>
  <si>
    <t>MEMBRANA ANTRAL - TRATAMENTO CIRURGICO</t>
  </si>
  <si>
    <t>PILOROPLASTIA</t>
  </si>
  <si>
    <t>CIRURGIA PARA OBESIDADE MORBIDA</t>
  </si>
  <si>
    <t>TRATAMENTO CIRURGICO DAS VARIZES GASTRICAS</t>
  </si>
  <si>
    <t>VAGOTOMIA COM OPERACAO DE DRENAGEM</t>
  </si>
  <si>
    <t>VAGOTOMIA GASTRICA PROXIMAL OU SUPERSELETIVA COM DUODENOPLASTIA (OPERACAO DE DRENAGEM)</t>
  </si>
  <si>
    <t>VAGOTOMIA SUPERSELETIVA OU VAGOTOMIA GASTRICA PROXIMAL</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</si>
  <si>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</si>
  <si>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</si>
  <si>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</si>
  <si>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</si>
  <si>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</si>
  <si>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</si>
  <si>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GASTROPLASTIA PARA OBESIDADE MORBIDA POR VIDEOLAPAROSCOPIA</t>
  </si>
  <si>
    <t>VAGOTOMIA SUPERSELETIVA OU VAGOTOMIA GASTRICA PROXIMAL POR VIDEOLAPAROSCOPIA</t>
  </si>
  <si>
    <t>AMPUTACAO ABDOMINO PERINEAL DO RETO (COMPLETA)</t>
  </si>
  <si>
    <t>AMPUTACAO DO RETO POR PROCIDENCIA</t>
  </si>
  <si>
    <t>ANOMALIA ANORRETAL - CORRECAO VIA SAGITAL POSTERIOR</t>
  </si>
  <si>
    <t>ANOMALIA ANORRETAL - TRATAMENTO CIRURGICO VIA ABDOMINO-PERINEAL</t>
  </si>
  <si>
    <t>ANOMALIA ANORRETAL - TRATAMENTO CIRURGICO VIA PERINEAL</t>
  </si>
  <si>
    <t>ANORRETOMIOMECTOMIA</t>
  </si>
  <si>
    <t>APENDICECTOMIA</t>
  </si>
  <si>
    <t>APPLE-PEEL - TRATAMENTO CIRURGICO</t>
  </si>
  <si>
    <t>ATRESIA DE COLON - TRATAMENTO CIRURGICO</t>
  </si>
  <si>
    <t>ATRESIA DE DUODENO - TRATAMENTO CIRURGICO</t>
  </si>
  <si>
    <t>ATRESIA JEJUNAL DISTAL OU ILEAL - TRATAMENTO CIRURGICO</t>
  </si>
  <si>
    <t>ATRESIA JEJUNAL PROXIMAL - TRATAMENTO CIRURGICO</t>
  </si>
  <si>
    <t>CIRURGIA DE ABAIXAMENTO EM INTESTINO</t>
  </si>
  <si>
    <t>CIRURGIA DE ACESSO POSTERIOR</t>
  </si>
  <si>
    <t>CISTO MESENTERICO - TRATAMENTO CIRURGICO</t>
  </si>
  <si>
    <t>COLECTOMIA PARCIAL COM COLOSTOMIA</t>
  </si>
  <si>
    <t>COLECTOMIA PARCIAL SEM COLOSTOMIA</t>
  </si>
  <si>
    <t>COLECTOMIA TOTAL COM ILEO-RETO-ANASTOMOSE</t>
  </si>
  <si>
    <t>COLECTOMIA TOTAL COM ILEOSTOMIA</t>
  </si>
  <si>
    <t>COLOCACAO DE SONDA ENTERAL</t>
  </si>
  <si>
    <t>COLOSTOMIA OU ENTEROSTOMIA</t>
  </si>
  <si>
    <t>COLOTOMIA E COLORRAFIA</t>
  </si>
  <si>
    <t>DISTORCAO DE VOLVO POR LAPAROTOMIA</t>
  </si>
  <si>
    <t>DISTORCAO DE VOLVO POR VIA ENDOSCOPICA</t>
  </si>
  <si>
    <t>DIVERTICULO DE MECKEL - EXERESE</t>
  </si>
  <si>
    <t>DUPLICACAO DO TUBO DIGESTIVO - TRATAMENTO CIRURGICO</t>
  </si>
  <si>
    <t>ENTERECTOMIA SEGMENTAR</t>
  </si>
  <si>
    <t>ENTERO-ANASTOMOSE (QUALQUER SEGMENTO)</t>
  </si>
  <si>
    <t>ENTEROCOLITE NECROTIZANTE - TRAT  CIRURGICO</t>
  </si>
  <si>
    <t>ENTEROPEXIA (QUALQUER SEGMENTO)</t>
  </si>
  <si>
    <t>ENTEROTOMIA E/OU ENTERORRAFIA DE QUALQUER SEGMENTO (POR SUTURA OU RESSECCAO)</t>
  </si>
  <si>
    <t>ESPORAO RETAL - RESSECCAO</t>
  </si>
  <si>
    <t>ESVAZIAMENTO PELVICO ANTERIOR OU POSTERIOR</t>
  </si>
  <si>
    <t>ESVAZIAMENTO PELVICO TOTAL</t>
  </si>
  <si>
    <t>FECALOMA - REMOCAO MANUAL</t>
  </si>
  <si>
    <t>PROCTOLOGIA</t>
  </si>
  <si>
    <t>FECHAMENTO DE COLOSTOMIA OU ENTEROSTOMIA</t>
  </si>
  <si>
    <t>FIXACAO DO RETO POR VIA ABDOMINAL</t>
  </si>
  <si>
    <t>ILEO MECONIAL - TRATAMENTO CIRURGICO</t>
  </si>
  <si>
    <t>INVAGINACAO INTESTINAL - RESSECCAO</t>
  </si>
  <si>
    <t>INVAGINACAO INTESTINAL SEM RESSECCAO - TRATAMENTO CIRURGICO</t>
  </si>
  <si>
    <t>MA ROTACAO INTESTINAL - TRATAMENTO CIRURGICO</t>
  </si>
  <si>
    <t>MEGACOLON CONGENITO - TRATAMENTO CIRURGICO</t>
  </si>
  <si>
    <t>MEMBRANA DUODENAL - TRATAMENTO CIRURGICO</t>
  </si>
  <si>
    <t>PANCREAS ANULAR - TRATAMENTO CIRURGICO</t>
  </si>
  <si>
    <t>PERFURACAO DUODENAL OU DELGADO - TRATAMENTO CIRURGICO</t>
  </si>
  <si>
    <t>PILOROMIOTOMIA</t>
  </si>
  <si>
    <t>PROCIDENCIA DO RETO - REDUCAO MANUAL</t>
  </si>
  <si>
    <t>PROCTOCOLECTOMIA TOTAL</t>
  </si>
  <si>
    <t>PROCTOCOLECTOMIA TOTAL COM RESERVATORIO ILEAL</t>
  </si>
  <si>
    <t>RESSECCAO TOTAL DE INTESTINO DELGADO</t>
  </si>
  <si>
    <t>RETOSSIGMOIDECTOMIA ABDOMINAL</t>
  </si>
  <si>
    <t>TUMOR ANORRETAL- RESSECCAO ANAL</t>
  </si>
  <si>
    <t>AMPUTACAO ABDOMINO-PERINEAL DO RETO (COMPLETA) POR VIDEOLAPAROSCOPIA</t>
  </si>
  <si>
    <t>APENDICECTOMIA POR VIDEOLAPAROSCOPIA</t>
  </si>
  <si>
    <t>CIRURGIA DE ABAIXAMENTO POR VIDEOLAPAROSCOPIA</t>
  </si>
  <si>
    <t>CISTO MESENTERICO - TRATAMENTO CIRURGICO POR VIDEOLAPAROSCOPIA</t>
  </si>
  <si>
    <t>COLECTOMIA PARCIAL COM COLOSTOMIA POR VIDEOLAPAROSCOPIA</t>
  </si>
  <si>
    <t>COLECTOMIA PARCIAL SEM COLOSTOMIA POR VIDEOLAPAROSCOPIA</t>
  </si>
  <si>
    <t>COLECTOMIA TOTAL COM ILEO-RETO-ANASTOMOSE POR VIDEOLAPAROSCOPIA</t>
  </si>
  <si>
    <t>COLECTOMIA TOTAL COM ILEOSTOMIA POR VIDEOLAPAROSCOPIA</t>
  </si>
  <si>
    <t>DISTORCAO DE VOLVO POR VIDEOLAPAROSCOPIA</t>
  </si>
  <si>
    <t>DIVERTICULO DE MECKEL - EXERESE POR VIDEOLAPAROSCOPIA</t>
  </si>
  <si>
    <t>ENTERECTOMIA SEGMENTAR POR VIDEOLAPAROSCOPIA</t>
  </si>
  <si>
    <t>ENTERO-ANASTOMOSE (QQ SEGMENTO) POR VIDEOLAPAROSCOPIA</t>
  </si>
  <si>
    <t>ENTEROPEXIA (QUALQUER SEGMENTO) POR VIDEOLAPAROSCOPIA</t>
  </si>
  <si>
    <t>ESVAZIAMENTO PELVICO ANTERIOR OU POSTERIOR POR VIDEOLAPAROSCOPIA</t>
  </si>
  <si>
    <t>ESVAZIAMENTO PELVICO TOTAL POR VIDEOLAPAROSCOPIA</t>
  </si>
  <si>
    <t>FIXACAO DO RETO POR VIA ABDOMINAL POR VIDEOLAPAROSCOPIA</t>
  </si>
  <si>
    <t>PROCTOCOLECTOMIA TOTAL COM RESERVATORIO ILEAL POR VIDEOLAPAROSCOPIA</t>
  </si>
  <si>
    <t>PROCTOCOLECTOMIA TOTAL POR VIDEOLAPAROSCOPIA</t>
  </si>
  <si>
    <t>RETOSSIGMOIDECTOMIA ABDOMINAL POR VIDEOLAPAROSCOPIA</t>
  </si>
  <si>
    <t>ABSCESSO ANORRETAL - DRENAGEM</t>
  </si>
  <si>
    <t>ABSCESSO ISQUIO-RETAL - DRENAGEM</t>
  </si>
  <si>
    <t>CERCLAGEM ANAL</t>
  </si>
  <si>
    <t>CORPO ESTRANHO DO RETO - RETIRADA</t>
  </si>
  <si>
    <t>CRIPTECTOMIA (UNICA OU MULTIPLA)</t>
  </si>
  <si>
    <t>DILATACAO DIGITAL OU INSTRUMENTAL DO ANUS E/OU RETO</t>
  </si>
  <si>
    <t>ESFINCTEROPLASTIA ANAL (QUALQUER TECNICA)</t>
  </si>
  <si>
    <t>ESTENOSE ANAL - TRATAMENTO CIRURGICO</t>
  </si>
  <si>
    <t>EXCISAO DE PLICOMA</t>
  </si>
  <si>
    <t>FISSURECTOMIA COM OU SEM ESFINCTEROTOMIA</t>
  </si>
  <si>
    <t>FISTULA RETO-VAGINAL E FISTULA ANAL EM FERRADURA - TRATAMENTO CIRURGICO VIA PERINEAL</t>
  </si>
  <si>
    <t>FISTULECTOMIA ANAL EM DOIS TEMPOS</t>
  </si>
  <si>
    <t>FISTULECTOMIA ANAL EM FERRADURA</t>
  </si>
  <si>
    <t>FISTULECTOMIA ANAL EM UM TEMPO</t>
  </si>
  <si>
    <t>FISTULECTOMIA ANORRETAL COM ABAIXAMENTO MUCOSO</t>
  </si>
  <si>
    <t>FISTULECTOMIA PERINEAL</t>
  </si>
  <si>
    <t>HEMORROIDAS - LIGADURA ELASTICA (POR SESSAO)</t>
  </si>
  <si>
    <t>HEMORROIDAS - TRATAMENTO ESCLEROSANTE (POR SESSAO)</t>
  </si>
  <si>
    <t>HEMORROIDECTOMIA ABERTA OU FECHADA COM OU SEM ESFINCTEROTOMIA</t>
  </si>
  <si>
    <t>LACERACAO ANORRETAL -TRATAMENTO CIRURGICO VIA PERINEAL</t>
  </si>
  <si>
    <t>LESAO ANAL-ELETROCAUTERIZACAO (POR GRUPO DE ATE 5 LESOES)</t>
  </si>
  <si>
    <t>PAPILECTOMIA (UNICA OU MULTIPLA)</t>
  </si>
  <si>
    <t>POLIPO RETAL - RESSECCAO ENDOANAL</t>
  </si>
  <si>
    <t>PROLAPSO RETAL - ESCLEROSE (POR SESSAO)</t>
  </si>
  <si>
    <t>PROLAPSO RETAL -TRATAMENTO CIRURGICO</t>
  </si>
  <si>
    <t>RECONSTITUICAO DE ESFINCTER ANAL POR PLASTICA MUSCULAR</t>
  </si>
  <si>
    <t>RECONSTRUCAO TOTAL ANOPERINEAL</t>
  </si>
  <si>
    <t>TRATAMENTO CIRURGICO DE RETOCELE (COLPOPERINEOPLASTIA POSTERIOR)</t>
  </si>
  <si>
    <t>TROMBOSE HEMORROIDARIA - EXERESE</t>
  </si>
  <si>
    <t>PRURIDO ANAL - TRATAMENTO CIRURGICO</t>
  </si>
  <si>
    <t>ESFINCTEROTOMIA EM ANUS</t>
  </si>
  <si>
    <t>ABSCESSO HEPATICO - DRENAGEM CIRURGICA</t>
  </si>
  <si>
    <t>ALCOOLIZACAO PERCUTANEA DIRIGIDA DE TUMOR HEPATICO</t>
  </si>
  <si>
    <t>ANASTOMOSE BILIODIGESTIVA INTRA-HEPATICA</t>
  </si>
  <si>
    <t>ATRESIA DE VIAS BILIARES - TRATAMENTO CIRURGICO</t>
  </si>
  <si>
    <t>BIOPSIA HEPATICA POR LAPAROTOMIA</t>
  </si>
  <si>
    <t>BIOPSIA HEPATICA TRANSPARIETAL</t>
  </si>
  <si>
    <t>LAPAROTOMIA PARA IMPLANTACAO CIRURGICA DE CATETER ARTERIAL VISCERAL PARA QUIMIOTERAPIA</t>
  </si>
  <si>
    <t>CISTO DE COLEDOCO - TRATAMENTO CIRURGICO</t>
  </si>
  <si>
    <t>COLECISTECTOMIA COM COLANGIOGRAFIA</t>
  </si>
  <si>
    <t>COLECISTECTOMIA COM FISTULA BILIODIGESTIVA</t>
  </si>
  <si>
    <t>COLECISTECTOMIA SEM COLANGIOGRAFIA</t>
  </si>
  <si>
    <t>COLECISTOJEJUNOSTOMIA</t>
  </si>
  <si>
    <t>COLECISTOSTOMIA</t>
  </si>
  <si>
    <t>COLEDOCO OU HEPATICO-JEJUNOSTOMIA</t>
  </si>
  <si>
    <t>COLEDOCO OU HEPATICOPLASTIA</t>
  </si>
  <si>
    <t>COLEDOCO-DUODENOSTOMIA</t>
  </si>
  <si>
    <t>COLEDOCOTOMIA OU COLEDOCOSTOMIA SEM COLECISTECTOMIA</t>
  </si>
  <si>
    <t>COLEDOCOSCOPIA INTRA-OPERATORIA</t>
  </si>
  <si>
    <t>DERIVACAO PORTO SISTEMICA</t>
  </si>
  <si>
    <t>DESCONEXAO AZIGOS - PORTAL COM ESPLENECTOMIA</t>
  </si>
  <si>
    <t>DESCONEXAO AZIGOS - PORTAL SEM ESPLENECTOMIA</t>
  </si>
  <si>
    <t>DESVASCULARIZACAO HEPATICA</t>
  </si>
  <si>
    <t>DRENAGEM BILIAR TRANS-HEPATICA</t>
  </si>
  <si>
    <t>ENUCLEACAO DE METASTASES HEPATICAS</t>
  </si>
  <si>
    <t>ENUCLEACAO DE METASTASES, POR METASTASE</t>
  </si>
  <si>
    <t>HEPATORRAFIA</t>
  </si>
  <si>
    <t>HEPATORRAFIA COMPLEXA COM LESAO DE ESTRUTURAS VASCULARES BILIARES</t>
  </si>
  <si>
    <t>LOBECTOMIA HEPATICA DIREITA</t>
  </si>
  <si>
    <t>LOBECTOMIA HEPATICA ESQUERDA</t>
  </si>
  <si>
    <t>PAPILOTOMIA TRANSDUODENAL</t>
  </si>
  <si>
    <t>PUNCAO HEPATICA PARA DRENAGEM DE ABSCESSOS</t>
  </si>
  <si>
    <t>RESSECCAO DE CISTO HEPATICO COM HEPATECTOMIA</t>
  </si>
  <si>
    <t>RESSECCAO DE CISTO HEPATICO SEM HEPATECTOMIA</t>
  </si>
  <si>
    <t>RESSECCAO DE TUMOR DE VESICULA OU DA VIA BILIAR COM HEPATECTOMIA</t>
  </si>
  <si>
    <t>RESSECCAO DE TUMOR DE VESICULA OU DA VIA BILIAR SEM HEPATECTOMIA</t>
  </si>
  <si>
    <t>SEGMENTECTOMIA HEPATICA</t>
  </si>
  <si>
    <t>SEQUESTRECTOMIA HEPATICA</t>
  </si>
  <si>
    <t>TRATAMENTO CIRURGICO DE ESTENOSE CICATRICIAL DAS VIAS BILIARES</t>
  </si>
  <si>
    <t>TRISSEGMENTECTOMIAS</t>
  </si>
  <si>
    <t>COLEDOCOTOMIA OU COLEDOCOSTOMIA COM COLECISTECTOMIA</t>
  </si>
  <si>
    <t>ABSCESSO HEPATICO - DRENAGEM CIRURGICA POR VIDEOLAPAROSCOPIA</t>
  </si>
  <si>
    <t>COLECISTECTOMIA COM COLANGIOGRAFIA POR VIDEOLAPAROSCOPIA</t>
  </si>
  <si>
    <t>COLECISTECTOMIA COM FISTULA BILIODIGESTIVA POR VIDEOLAPAROSCOPIA</t>
  </si>
  <si>
    <t>COLECISTECTOMIA SEM COLANGIOGRAFIA POR VIDEOLAPAROSCOPIA</t>
  </si>
  <si>
    <t>COLECISTOJEJUNOSTOMIA POR VIDEOLAPAROSCOPIA</t>
  </si>
  <si>
    <t>COLECISTOSTOMIA POR VIDEOLAPAROSCOPIA</t>
  </si>
  <si>
    <t>COLEDOCO OU HEPATICO-JEJUNOSTOMIA POR VIDEOLAPAROSCOPIA</t>
  </si>
  <si>
    <t>COLEDOCO-DUODENOSTOMIA POR VIDEOLAPAROSCOPIA</t>
  </si>
  <si>
    <t>COLEDOCOTOMIA OU COLEDOCOSTOMIA COM COLECISTECTOMIA POR VIDEOLAPAROSCOPIA</t>
  </si>
  <si>
    <t>COLEDOCOTOMIA OU COLEDOCOSTOMIA SEM COLECISTECTOMIA VIDEOLAPAROSCOPIA</t>
  </si>
  <si>
    <t>DESCONEXAO AZIGOS - PORTAL COM ESPLENECTOMIA POR VIDEOLAPAROSCOPIA</t>
  </si>
  <si>
    <t>DESCONEXAO AZIGOS - PORTAL SEM ESPLENECTOMIA POR VIDEOLAPAROSCOPIA</t>
  </si>
  <si>
    <t>ENUCLEACAO DE METASTASE HEPATICAS POR VIDEOLAPAROSCOPIA</t>
  </si>
  <si>
    <t>PUNCAO HEPATICA PARA DRENAGEM DE ABSCESSOS POR VIDEOLAPAROSCOPIA</t>
  </si>
  <si>
    <t>RESSECCAO DE CISTO HEPATICO COM HEPATECTOMIA POR VIDEOLAPAROSCOPIA</t>
  </si>
  <si>
    <t>RESSECCAO DE CISTO HEPATICO SEM HEPATECTOMIA POR VIDEOLAPAROSCOPIA</t>
  </si>
  <si>
    <t>BIOPSIA HEPATICA POR VIDEOLAPAROSCOPIA</t>
  </si>
  <si>
    <t>BIOPSIA DE PANCREAS POR LAPAROTOMIA</t>
  </si>
  <si>
    <t>BIOPSIA DE PANCREAS POR PUNCAO DIRIGIDA</t>
  </si>
  <si>
    <t>ENUCLEACAO DE TUMORES PANCREATICOS</t>
  </si>
  <si>
    <t>HIPOGLICEMIA - TRAT  CIRURGICO (PANCREATOTOMIA PARCIAL OU TOTAL)</t>
  </si>
  <si>
    <t>PANCREATECTOMIA CORPO CAUDAL COM PRESERVACAO DO BACO</t>
  </si>
  <si>
    <t>PANCREATECTOMIA PARCIAL OU SEQUESTRECTOMIA</t>
  </si>
  <si>
    <t>PANCREATO-DUODENECTOMIA COM LINFADENECTOMIA</t>
  </si>
  <si>
    <t>PANCREATO-ENTEROSTOMIA</t>
  </si>
  <si>
    <t>PANCREATORRAFIA</t>
  </si>
  <si>
    <t>PSEUDOCISTO PANCREAS - DRENAGEM EXTERNA</t>
  </si>
  <si>
    <t>PSEUDOCISTO PANCREAS - DRENAGEM INTERNA</t>
  </si>
  <si>
    <t>ENUCLEACAO DE TUMORES PANCREATICOS POR VIDEOLAPAROSCOPIA</t>
  </si>
  <si>
    <t>PSEUDOCISTO PANCREAS - DRENAGEM EXTERNA POR VIDEOLAPAROSCOPIA</t>
  </si>
  <si>
    <t>PSEUDOCISTO PANCREAS - DRENAGEM INTERNA POR VIDEOLAPAROSCOPIA</t>
  </si>
  <si>
    <t>BIOPSIA ESPLENICA</t>
  </si>
  <si>
    <t>ESPLENECTOMIA PARCIAL</t>
  </si>
  <si>
    <t>ESPLENECTOMIA TOTAL</t>
  </si>
  <si>
    <t>ESPLENORRAFIA</t>
  </si>
  <si>
    <t>ESPLENECTOMIA PARCIAL POR VIDEOLAPAROSCOPIA</t>
  </si>
  <si>
    <t>ESPLENECTOMIA TOTAL POR VIDEOLAPAROSCOPIA</t>
  </si>
  <si>
    <t>DIALISE PERITONEAL INTERMITENTE - AGUDO OU CRONICO (POR DIA)</t>
  </si>
  <si>
    <t>DIALISE PERITONEAL AMBULATORIAL CONTINUA (CAPD) 9 DIAS - TREINAMENTO</t>
  </si>
  <si>
    <t>DIALISE PERITONEAL AMBULATORIAL CONTINUA (CAPD) POR MES/PACIENTE</t>
  </si>
  <si>
    <t>DIALISE PERITONEAL AUTOMATICA (APD) - TRATAMENTO (AGUDO OU CRONICO)</t>
  </si>
  <si>
    <t>EPIPLOPLASTIA</t>
  </si>
  <si>
    <t>IMPLANTE DE CATETER PERITONEAL</t>
  </si>
  <si>
    <t>INSTALACAO DE CATETER TENCKHOFF</t>
  </si>
  <si>
    <t>RETIRADA DE CATETER TENCKHOFF</t>
  </si>
  <si>
    <t>DIALISE PERITONEAL AUTOMATICA POR MES (AGUDO OU CRONICO)</t>
  </si>
  <si>
    <t>BIOPSIA DE PAREDE ABDOMINAL</t>
  </si>
  <si>
    <t>CISTO SACRO-COCCIGEO (CISTO PILONIDAL)- TRATAMENTO CIRURGICO</t>
  </si>
  <si>
    <t>DIASTASE DOS RETOS ABDOMINAIS - TRATAMENTO CIRURGICO</t>
  </si>
  <si>
    <t>HERNIA INGUINAL ENCARCERADA EM RN OU LACTENTE</t>
  </si>
  <si>
    <t>HERNIORRAFIA COM RESSECCAO INTESTINAL - ESTRANGULADA</t>
  </si>
  <si>
    <t>HERNIORRAFIA CRURAL - UNILATERAL</t>
  </si>
  <si>
    <t>HERNIORRAFIA EPIGASTRICA</t>
  </si>
  <si>
    <t>HERNIORRAFIA INCISIONAL</t>
  </si>
  <si>
    <t>HERNIORRAFIA INGUINAL (UNILATERAL)</t>
  </si>
  <si>
    <t>HERNIORRAFIA INGUINAL NO RN OU LACTENTE</t>
  </si>
  <si>
    <t>HERNIORRAFIA LOMBAR</t>
  </si>
  <si>
    <t>HERNIORRAFIA RECIDIVANTE</t>
  </si>
  <si>
    <t>HERNIORRAFIA SEM RESSECCAO INTESTINAL ENCARCERADA</t>
  </si>
  <si>
    <t>HERNIORRAFIA UMBILICAL</t>
  </si>
  <si>
    <t>LAPAROTOMIA EXPLORADORA OU P/ BIOPSIA, OU P/DRENAGEM ABSCESSOS OU P/LIBERACAO DE BRIDAS EM VIGENCIA DE OCLUSAO</t>
  </si>
  <si>
    <t>NEUROBLASTOMA ABDOMINAL - EXERESE</t>
  </si>
  <si>
    <t>ONFALOCELE/GASTROSQUISE EM 1 TEMPO OU PRIMEIRO TEMPO OU PROTESE - TRATAMENTO CIRURGICO</t>
  </si>
  <si>
    <t>ONFALOCELE/GASTROSQUISE -SEGUNDO TEMPO - TRAT  CIRURGICO</t>
  </si>
  <si>
    <t>PARACENTESE ABDOMINAL</t>
  </si>
  <si>
    <t>RECONSTRUCAO DA PAREDE ABDOMINAL COM RETALHO MUSCULAR OU MIOCUTANEO</t>
  </si>
  <si>
    <t>REPARACAO OUTRAS HERNIAS (INCLUI HERNIORRAFIA MUSCULAR)</t>
  </si>
  <si>
    <t>RESSECCAO DE CISTO OU FISTULA DE URACO</t>
  </si>
  <si>
    <t>RESSECCAO DE CISTO OU FISTULA OU RESTOS DO DUCTO ONFALOMESENTERICO</t>
  </si>
  <si>
    <t>RESSUTURA DA PAREDE ABDOMINAL (POR DEISCENCIA TOTAL OU EVISCERACAO)</t>
  </si>
  <si>
    <t>TERATOMA SACRO-COCCIGEO - EXERESE</t>
  </si>
  <si>
    <t>HERNIORRAFIA COM RESSECCAO INTESTINAL - ESTRANGULADA - POR VIDEOLAPAROSCOPIA</t>
  </si>
  <si>
    <t>HERNIORRAFIA CRURAL - UNILATERAL POR VIDEOLAPAROSCOPIA</t>
  </si>
  <si>
    <t>HERNIORRAFIA INGUINAL - UNILATERAL POR VIDEOLAPAROSCOPIA</t>
  </si>
  <si>
    <t>HERNIORRAFIA RECIDIVANTE POR VIDEOLAPAROSCOPIA</t>
  </si>
  <si>
    <t>LAPAROTOMIA EXPLORADORA OU P/ BIOPSIA OU P/DRENAGEM ABSCESSOS OU P/LIBERACAO DE BRIDAS EM VIGENCIA DE OCLUSAO POR VIDEOLAPAROSCOPIA</t>
  </si>
  <si>
    <t>HERNIORRAFIA INGUINAL EM CRIANCA UNILATERAL</t>
  </si>
  <si>
    <t>ABSCESSO RENAL OU PERI-RENAL - DRENAGEM CIRURGICA</t>
  </si>
  <si>
    <t>ABSCESSO RENAL OU PERI-RENAL - DRENAGEM PERCUTANEA</t>
  </si>
  <si>
    <t>ADRENALECTOMIA UNILATERAL</t>
  </si>
  <si>
    <t>ANGIOPLASTIA RENAL UNILATERAL A CEU ABERTO</t>
  </si>
  <si>
    <t>ANGIOPLASTIA RENAL UNILATERAL TRANSLUMINAL</t>
  </si>
  <si>
    <t>AUTOTRANSPLANTE RENAL UNILATERAL</t>
  </si>
  <si>
    <t>BIOPSIA RENAL CIRURGICA UNILATERAL</t>
  </si>
  <si>
    <t>CISTO RENAL-ESCLEROTERAPIA PERCUTANEA-POR CISTO</t>
  </si>
  <si>
    <t>ENDOPIELOTOMIA PERCUTANEA UNILATERAL</t>
  </si>
  <si>
    <t>ESTENOSE DE JUNCAO PIELOURETERAL-TRATAMENTO CIRURGICO</t>
  </si>
  <si>
    <t>FISTULA PIELO-CUTANEA-TRATAMENTO CIRURGICO</t>
  </si>
  <si>
    <t>LOMBOTOMIA EXPLORADORA</t>
  </si>
  <si>
    <t>MARSUAPIALIZACAO DE CISTOS RENAIS UNILATERAL</t>
  </si>
  <si>
    <t>NEFRECTOMIA PARCIAL COM URETERECTOMIA</t>
  </si>
  <si>
    <t>NEFRECTOMIA PARCIAL UNILATERAL</t>
  </si>
  <si>
    <t>NEFRECTOMIA PARCIAL UNILATERAL EXTRACORPOREA</t>
  </si>
  <si>
    <t>NEFRECTOMIA RADICAL UNILATERAL</t>
  </si>
  <si>
    <t>NEFRECTOMIA TOTAL UNILATERAL</t>
  </si>
  <si>
    <t>NEFRO OU PIELOENTEROCISTOSTOMIA UNILATERAL</t>
  </si>
  <si>
    <t>NEFROLITOTOMIA ANATROFICA UNILATERAL</t>
  </si>
  <si>
    <t>NEFROLITOTOMIA PERCUTANEA UNILATERAL</t>
  </si>
  <si>
    <t>NEFROLITOTOMIA SIMPLES UNILATERAL</t>
  </si>
  <si>
    <t>NEFROLITOTRIPSIA EXTRACORPOREA 1 SESSAO</t>
  </si>
  <si>
    <t>NEFROLITOTRIPSIA EXTRACORPOREA - REAPLICACAES (ATE 3 MESES)</t>
  </si>
  <si>
    <t>NEFROLITOTRIPSIA PERCUTANEA UNILATERAL (MEC..,E.H.. OU US)</t>
  </si>
  <si>
    <t>NEFROPEXIA UNILATERAL</t>
  </si>
  <si>
    <t>NEFRORRAFIA (TRAUMA) UNILATERAL</t>
  </si>
  <si>
    <t>NEFROSTOMIA A CEU ABERTO UNILATERAL</t>
  </si>
  <si>
    <t>NEFROSTOMIA PERCUTANEA UNILATERAL</t>
  </si>
  <si>
    <t>NEFROURETERECTOMIA COM RESSECCAO VESICAL UNILATERAL</t>
  </si>
  <si>
    <t>PIELOLITOTOMIA COM NEFROLITOTOMIA ANATROFICA</t>
  </si>
  <si>
    <t>PIELOLITOTOMIA COM NEFROLITOTOMIA SIMPLES UNILATERAL</t>
  </si>
  <si>
    <t>PIELOLITOTOMIA UNILATERAL</t>
  </si>
  <si>
    <t>PIELOPLASTIA</t>
  </si>
  <si>
    <t>PIELOSTOMIA UNILATERAL</t>
  </si>
  <si>
    <t>PIELOTOMIA EXPLORADORA UNILATERAL</t>
  </si>
  <si>
    <t>PUNCAO ASPIRATIVA RENAL PARA DIAGNOSTICO DE REJEICAO (ATO MEDICO)</t>
  </si>
  <si>
    <t>PUNCAO BIOPSIA RENAL PERCUTANEA</t>
  </si>
  <si>
    <t>REVASCULARIZACAO RENAL</t>
  </si>
  <si>
    <t>SINFISIOTOMIA(RIM EM FERRADURA)</t>
  </si>
  <si>
    <t>TRANSURETERO ANASTOMOSE</t>
  </si>
  <si>
    <t>TRATAMENTO CIRURGICO DA FISTULA PIELOINTESTINAL</t>
  </si>
  <si>
    <t>TUMOR RENAL-ENUCLEACAO UNILATERAL</t>
  </si>
  <si>
    <t>TUMOR WILMS-TRATAMENTO CIRURGICO</t>
  </si>
  <si>
    <t>TUMORES RETRO-PERITONEAIS MALIGNOS UNILATERAIS - EXERESE</t>
  </si>
  <si>
    <t>ADRENALECTOMIA LAPAROSCOPICA UNILATERAL</t>
  </si>
  <si>
    <t>MARSUPIALIZACAO LAPAROSCOPICA DE CISTO RENAL UNILATERAL</t>
  </si>
  <si>
    <t>BIOPSIA RENAL LAPAROSCOPICA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</si>
  <si>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</si>
  <si>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</si>
  <si>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</si>
  <si>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</si>
  <si>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</si>
  <si>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</si>
  <si>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PERCUTANEA UNILATERAL A LASER</t>
  </si>
  <si>
    <t>NEFRECTOMIA TOTAL UNILATERAL LAPAROSCOPICA</t>
  </si>
  <si>
    <t>BIOPSIA CIRURGICA DE URETER UNILATERAL</t>
  </si>
  <si>
    <t>BIOPSIA ENDOSCOPICA DE URETER UNILATERAL</t>
  </si>
  <si>
    <t>CATETERISMO URETERAL UNILATERAL</t>
  </si>
  <si>
    <t>COLOCACAO CIRURGICA DE DUPLO J UNILATERAL</t>
  </si>
  <si>
    <t>COLOCACAO CISTOSCOPICA DE DUPLO J UNILATERAL</t>
  </si>
  <si>
    <t>COLOCACAO NEFROSCOPICA DE DUPLO J UNILATERAL</t>
  </si>
  <si>
    <t>COLOCACAO URETEROSCOPICA DE DUPLO J UNILATERAL</t>
  </si>
  <si>
    <t>DILATACAO ENDOSCOPICA UNILATERAL</t>
  </si>
  <si>
    <t>DUPLICACAO PIELOURETERAL-TRATAMENTO CIRURGICO</t>
  </si>
  <si>
    <t>FISTULA URETERO -CUTANEA UNILATERAL (TRATAMENTO CIRURGICO)</t>
  </si>
  <si>
    <t>FISTULA URETERO-INTESTINAL UNILATERAL(TRATAMENTO CIRURGICO)</t>
  </si>
  <si>
    <t>FISTULA URETERO -VAGINAL UNILATERAL (TRATAMENTO CIRURGICO)</t>
  </si>
  <si>
    <t>MEATOTOMIA ENDOSCOPICA UNILATERAL</t>
  </si>
  <si>
    <t>REIMPLANTE URETEROINTESTINAL-UNI OU BILATERAL</t>
  </si>
  <si>
    <t>REIMPLANTE URETERAL POR VIA EXTRA OU INTRAVESICAL-UNILATERAL</t>
  </si>
  <si>
    <t>REIMPLANTE URETERO-VESICAL UNILATERAL VIA COMBINADA</t>
  </si>
  <si>
    <t>RETIRADA ENDOSCOPICA DE CALCULO DE URETER -UNILATERAL</t>
  </si>
  <si>
    <t>TRANSURETEROSTOMIA</t>
  </si>
  <si>
    <t>URETERECTOMIA UNILATERAL</t>
  </si>
  <si>
    <t>URETEROCELE UNILATERAL-RESSECCAO A CEU ABERTO</t>
  </si>
  <si>
    <t>URETEROCELES -TRATAMENTO ENDOSCOPICO</t>
  </si>
  <si>
    <t>URETEROILEOCISTOSTOMIA -UNILATERAL</t>
  </si>
  <si>
    <t>URETERO-ILEO-CISTOSTOMIA CUTANEA UNILATERAL</t>
  </si>
  <si>
    <t>URETEROLISE UNILATERAL</t>
  </si>
  <si>
    <t>URETEROLITOTOMIA UNILATERAL</t>
  </si>
  <si>
    <t>URETEROLITOTRIPSIA EXTRACORPOREA (PRIMEIRA SESSAO)</t>
  </si>
  <si>
    <t>URETEROLITOTRIPSIA EXTRACORPOREA - REAPLICACAES (ATE 3 MESES)</t>
  </si>
  <si>
    <t>URETEROPLASTIA UNILATERAL</t>
  </si>
  <si>
    <t>URETERORRENOLITOMIA UNILATERAL</t>
  </si>
  <si>
    <t>URETERORRENOLITOTRIPSIA FLEXIVEL A LASER UNILATERAL</t>
  </si>
  <si>
    <t>URETERORRENOLITOTRIPSIA RIGIDA UNILATERAL</t>
  </si>
  <si>
    <t>URETEROSSIGMOIDOPLASTIA UNILATERAL</t>
  </si>
  <si>
    <t>URETEROSSIGMOIDOSTOMIA UNILATERAL</t>
  </si>
  <si>
    <t>URETEROSTOMIA CUTANEA UNILATERAL</t>
  </si>
  <si>
    <t>URETEROTOMIA INTERNA PERCUTANEA UNILATERAL</t>
  </si>
  <si>
    <t>URETEROTOMIA INTERNA URETEROSCOPICA FLEXIVEL UNILATERAL</t>
  </si>
  <si>
    <t>URETERO INTERNA URETEROSCOPICA RIGIDA UNILATERAL</t>
  </si>
  <si>
    <t>URETEROURETEROCISTONEOSTOMIA</t>
  </si>
  <si>
    <t>URETEROURETEROSTOMIA UNILATERAL</t>
  </si>
  <si>
    <t>URETEROLITOTOMIA LAPAROSCOPICA UNILATERAL</t>
  </si>
  <si>
    <t>URETEROLISE LAPAROSCOPICA UNILATERAL</t>
  </si>
  <si>
    <t>URETEROURETEROSTOMIA LAPAROSCOPICA UNILATERAL</t>
  </si>
  <si>
    <t>URETEROPLASTIA LAPAROSCOPICA UNILATERAL</t>
  </si>
  <si>
    <t>CORRECAO LAPAROSCOPICA DE REFLUXO VESICO-URETERAL UNILATERAL</t>
  </si>
  <si>
    <t>REIMPLANTE URETERO-VESICAL LAPAROSCOPICO UNILATERAL</t>
  </si>
  <si>
    <t>REIMPLANTE URETERO-INTESTINAL LAPAROSCOPICO UNILATERAL</t>
  </si>
  <si>
    <t>URETERORRENOLITOTRIPSIA RIGIDA UNILATERAL A LASER</t>
  </si>
  <si>
    <t>AMPLIACAO VESICAL</t>
  </si>
  <si>
    <t>BEXIGA PSOICA</t>
  </si>
  <si>
    <t>BIOPSIA ENDOSCOPICA DE BEXIGA(INCLUI CISTOSCOPIA)</t>
  </si>
  <si>
    <t>BIOPSIA VESICAL A CEU ABERTO</t>
  </si>
  <si>
    <t>CALCULO VESICAL-EXTRACAO ENDOSCOPICA</t>
  </si>
  <si>
    <t>CISTECTOMIA PARCIAL</t>
  </si>
  <si>
    <t>CISTECTOMIA RADICAL(INCLUI PROSTATA OU UTERO)</t>
  </si>
  <si>
    <t>CISTECTOMIA TOTAL</t>
  </si>
  <si>
    <t>CISTOLITOTOMIA</t>
  </si>
  <si>
    <t>CISTOLITOTRIPSIA EXTRACORPOREA(PRIMEIRA SESSAO</t>
  </si>
  <si>
    <t>CISTOLITOTRIPSIA EXTRACORPOREA-REAPLICACOES(ATE 3 MESES)</t>
  </si>
  <si>
    <t>CISTOLITOTRIPSIA PERCUTANEA (U.S., E.H., E.C.)</t>
  </si>
  <si>
    <t>CISTOLITOTRIPSIA TRANSURETRAL (U.S., E.H., E.C.)</t>
  </si>
  <si>
    <t>CISTOPLASTIA REDUTORA</t>
  </si>
  <si>
    <t>CISTORRAFIA (TRAUMA)</t>
  </si>
  <si>
    <t>CISTOSTOMIA CIRURGICA</t>
  </si>
  <si>
    <t>CISTOSTOMIA COM PROCEDIMENTO ENDOSCOPICO</t>
  </si>
  <si>
    <t>CISTOSTOMIA POR PUNCAO COM TROCATER</t>
  </si>
  <si>
    <t>COLO DE DIVERTICULO-RESSECCAO ENDOSCOPICO</t>
  </si>
  <si>
    <t>COLO VESICAL-RESSECCAO ENDOSCOPICA</t>
  </si>
  <si>
    <t>CORPO ESTRANHO-EXTRACAO CIRURGICA</t>
  </si>
  <si>
    <t>CORPO ESTRANHO-EXTRACAO ENDOSCOPICA</t>
  </si>
  <si>
    <t>DIVERTICULECTOMIA VESICAL</t>
  </si>
  <si>
    <t>ENTEROCISTOPLASTIA(AMPLIACAO VESICAL)</t>
  </si>
  <si>
    <t>EXTROFIA EM CLOACA-TRATAMENTO CIRURGICO</t>
  </si>
  <si>
    <t>EXTROFIA VESICAL-TRATAMENTO CIRURGICO</t>
  </si>
  <si>
    <t>FISTULA VESICO-CUTANEA-TRATAMENTO CIRURGICO</t>
  </si>
  <si>
    <t>FISTULA VESICO-ENTERICA-TRATAMENTO CIRURGICO</t>
  </si>
  <si>
    <t>FISTULA VESICO-RETAL-TRATAMENTO CIRURGICO</t>
  </si>
  <si>
    <t>FISTULA VESICO-UTERINA-TRATAMENTO CIRURGICO</t>
  </si>
  <si>
    <t>FISTULA VESICO-VAGINAL-TRATAMENTO CIRURGICO</t>
  </si>
  <si>
    <t>INCONTINENCIA URINARIA-SLING VAGINAL OU ABDOMINAL</t>
  </si>
  <si>
    <t>INCONTINENCIA URINARIA-SUSPENSAO ENDOSCOPICA DE COLO</t>
  </si>
  <si>
    <t>INCONTINENCIA URINARIA-TRATAMENTO CIRURGICO SUPRA-PUBICO</t>
  </si>
  <si>
    <t>INCONTINENCIA URINARIA-TRATAMENTO ENDOSCOPICO(INJECAO)</t>
  </si>
  <si>
    <t>INCONTINENCIA URINARIA COM COLPOPLASTIA ANTERIOR-TRAT.CIRURGICO(COM OU SEM USO DE PROTESE)</t>
  </si>
  <si>
    <t>POLIPOS VESICAIS-RESSECCAO CIRURGICA</t>
  </si>
  <si>
    <t>POLIPOS VESICAIS-RESSECCAO ENDOSCOPICA</t>
  </si>
  <si>
    <t>PUNCAO E ASPIRACAO VESICAL</t>
  </si>
  <si>
    <t>REIMPLANTE URETERO-VESICAL A BOARI</t>
  </si>
  <si>
    <t>RETENCAO POR COAGULO-ASPIRACAO VESICAL</t>
  </si>
  <si>
    <t>TUMOR VESICAL-FOTOCOAGULACAO A LASER</t>
  </si>
  <si>
    <t>TUMOR VESICAL-RESSECCAO ENDOSCOPICA</t>
  </si>
  <si>
    <t>VESICOSTOMIA CUTANEA</t>
  </si>
  <si>
    <t>RETIRADA ENDOSCOPICA DE DUPLO J</t>
  </si>
  <si>
    <t>NEOBEXIGA CUTANEA CONTINENTE</t>
  </si>
  <si>
    <t>NEOBEXIGA RETAL CONTINENTE</t>
  </si>
  <si>
    <t>NEOBEXIGA URETRAL CONTINENTE</t>
  </si>
  <si>
    <t>CORRECAO LAPAROSCOPICA DA INCONTINENCIA URINARIA</t>
  </si>
  <si>
    <t>CISTECTOMIA PARCIAL LAPAROSCOPICA</t>
  </si>
  <si>
    <t>CISTECTOMIA RADICAL LAPAROSCOPICA (INCLUI PROSTATA OU UTERO)</t>
  </si>
  <si>
    <t>NEOBEXIGA LAPAROSCOPICA</t>
  </si>
  <si>
    <t>DIVERTICULECTOMIA VESICAL LAPAROSCOPICA</t>
  </si>
  <si>
    <t>CISTOLITOTRIPSIA A LASER</t>
  </si>
  <si>
    <t>ABCESSO PERIURETRAL - TRAMENTO CIRURGICO</t>
  </si>
  <si>
    <t>BIOPSIA ENDOSCOPICA DA URETRA</t>
  </si>
  <si>
    <t>CORPO ESTRANHO OU CALCULO - EXTRACAO CIRURGICA</t>
  </si>
  <si>
    <t>CORPO ESTRANHO OU CALCULO - EXTRACAO ENDOSCOPICA</t>
  </si>
  <si>
    <t>DIVERTICULO URETRAL - TRATAMENTO CIRURGICO</t>
  </si>
  <si>
    <t>ELETROCOAGULACAO ENDOSCOPICA</t>
  </si>
  <si>
    <t>ESFINCTEROTOMIA EM URETRA</t>
  </si>
  <si>
    <t>FISTULA URETRO-CUTANEA - CORRECAO CIRURGICA</t>
  </si>
  <si>
    <t>FISTULA URETRO-RETAL - CORRECAO CIRURGICA</t>
  </si>
  <si>
    <t>FISTULA URETRO-VAGINAL - CORRECAO CIRURGICA</t>
  </si>
  <si>
    <t>INCONTINENCIA URINARIA MASCULINA - TRATAMENTO CIRURGICO (EXCLUI IMPLANTE DE ESFINCTER ARTIFICIAL)</t>
  </si>
  <si>
    <t>MEATOPLASTIA (RETALHO CUTANEO)</t>
  </si>
  <si>
    <t>MEATOTOMIA URETRAL</t>
  </si>
  <si>
    <t>NEOURETRA PROXIMAL (CISTOURETROPLASTIA)</t>
  </si>
  <si>
    <t>RESSECCAO DA CARUNCULA</t>
  </si>
  <si>
    <t>RESSECCAO DE VALVULA URETRAL POSTERIOR</t>
  </si>
  <si>
    <t>TUMOR URETRAL - EXCISAO</t>
  </si>
  <si>
    <t>URETROPLASTIA ANTERIOR</t>
  </si>
  <si>
    <t>URETROPLASTIA POSTERIOR</t>
  </si>
  <si>
    <t>URETROSTOMIA</t>
  </si>
  <si>
    <t>URETROTOMIA INTERNA</t>
  </si>
  <si>
    <t>URETROTOMIA INTERNA COM PROTESE ENDOURETRAL</t>
  </si>
  <si>
    <t>URETRECTOMIA TOTAL</t>
  </si>
  <si>
    <t>ABCESSO DE PROSTATA - DRENAGEM</t>
  </si>
  <si>
    <t>BIOPSIA PROSTATICA - ATE 8 FRAGMENTOS</t>
  </si>
  <si>
    <t>BIOPSIA PROSTATICA - MAIS DE 8 FRAGMENTOS</t>
  </si>
  <si>
    <t>HEMORRAGIA DA LOJA PROSTATICA - REVISAO ENDOSCOPICA</t>
  </si>
  <si>
    <t>HIPERTROFIA PROSTATICA - IMPLANTE DE PROTESE</t>
  </si>
  <si>
    <t>HIPERTROFIA PROSTATICA - TRATAMENTO POR DILATACAO</t>
  </si>
  <si>
    <t>PROSTATAVESICULECTOMIA RADICAL</t>
  </si>
  <si>
    <t>PROSTATECTOMIA A CEU ABERTO</t>
  </si>
  <si>
    <t>RESSECCAO ENDOSCOPICA DA PROSTATA</t>
  </si>
  <si>
    <t>PROSTATAVESICULECTOMIA RADICAL LAPAROSCOPICA</t>
  </si>
  <si>
    <t>DRENAGEM DE ABSCESSO EM ESCROTO</t>
  </si>
  <si>
    <t>ELEFANTIASE PENO-ESCROTAL - TRAMENTO CIRURGICO</t>
  </si>
  <si>
    <t>EXERESE DE CISTO ESCROTAL (POR GRUPO DE ATE 5 LESOES)</t>
  </si>
  <si>
    <t>RECONSTRUCAO DA BOLSA ESCROTAL COM RETALHO INGUINAL PEDICULADO - POR ESTAGIO</t>
  </si>
  <si>
    <t>RESSECCAO PARCIAL DA BOLSA ESCROTAL</t>
  </si>
  <si>
    <t>AUTOTRANSPLANTE DE UM TESTICULO</t>
  </si>
  <si>
    <t>BIOPSIA UNILATERAL DE TESTICULO</t>
  </si>
  <si>
    <t>ESCROTO AGUDO - EXPLORACAO CIRURGICA</t>
  </si>
  <si>
    <t>HIDROCELE UNILATERAL - CORRECAO CIRURGICA</t>
  </si>
  <si>
    <t>IMPLANTE DE PROTESE TESTICULAR UNILATERAL</t>
  </si>
  <si>
    <t>ORQUIDOPEXIA UNILATERAL</t>
  </si>
  <si>
    <t>ORQUIECTOMIA UNILATERAL</t>
  </si>
  <si>
    <t>PUNCAO DA VAGINAL</t>
  </si>
  <si>
    <t>REPARACAO DE PLASTICA (TRAUMA)</t>
  </si>
  <si>
    <t>TORCAO DO TESTICULO - CURA CIRURGICA</t>
  </si>
  <si>
    <t>TUMOR DE TESTICULO - RESSECCAO</t>
  </si>
  <si>
    <t>VARICOCELE UNILATERAL - CORRECAO CIRURGICA</t>
  </si>
  <si>
    <t>ORQUIDOPEXIA LAPAROSCOPICA UNILATERAL</t>
  </si>
  <si>
    <t>ORQUIECTOMIA INTRA-ABDOMINAL LAPAROSCOPICA UNILATERAL</t>
  </si>
  <si>
    <t>CORRECAO LAPAROSCOPICA DE VARICOCELE UNILATERAL</t>
  </si>
  <si>
    <t>BIOPISIA DE EPIDIDIMO</t>
  </si>
  <si>
    <t>DRENAGEM DE ABSCESSO EM EPIDIDIMO</t>
  </si>
  <si>
    <t>EPIDIDIMECTOMIA UNILATERAL</t>
  </si>
  <si>
    <t>EPIDIDIMOVASOPLASTIA UNILATERAL</t>
  </si>
  <si>
    <t>EPIDIDIMOVASOPLASTIA UNILATERAL MICROCIRURGICA</t>
  </si>
  <si>
    <t>EXERESE DE CISTO UNILATERAL</t>
  </si>
  <si>
    <t>ESPERMATOCELECTOMIA UNILATERAL</t>
  </si>
  <si>
    <t>EXPLORACAO CIRURGICA DO DEFERENTE UNILATERAL</t>
  </si>
  <si>
    <t>VASECTOMIA UNILATERAL</t>
  </si>
  <si>
    <t>VASO-VASOSTOMIA MICROCIRURGICA UNILATERAL (EXCETO PARA REVERSAO DE VASECTOMIA)</t>
  </si>
  <si>
    <t>AMPUTACAO PARCIAL</t>
  </si>
  <si>
    <t>AMPUTACAO TOTAL</t>
  </si>
  <si>
    <t>BIOPSIA PENIANA</t>
  </si>
  <si>
    <t>DOENCA DE PEYRONIE - TRATAMENTO CIRURGICO</t>
  </si>
  <si>
    <t>ELETROCOAGULACAO DE LESOES CUTANEAS EM PENIS (POR GRUPO DE ATE 5 LESOES)</t>
  </si>
  <si>
    <t>EPISPADIA - RECONSTRUCAO POR ETAPA</t>
  </si>
  <si>
    <t>EPISPADIA COM INCONTINENCIA - TRATAMENTO CIRURGICO</t>
  </si>
  <si>
    <t>FRATURA DE PENIS - TRATAMENTO CIRURGICO</t>
  </si>
  <si>
    <t>HIPOSPADIA - POR ESTAGIO</t>
  </si>
  <si>
    <t>HIPOSPADIA DISTAL - TRATAMENTO EM 1 TEMPO</t>
  </si>
  <si>
    <t>HIPOSPADIA PROXIMAL TRATAMENTO EM 1 TEMPO</t>
  </si>
  <si>
    <t>IMPLANTE DE PROTESE SEMI-RIGIDA (EXCLUI PROTESES INFLAVEIS)</t>
  </si>
  <si>
    <t>NEOFALOPLASTIA - POR ESTAGIO</t>
  </si>
  <si>
    <t>NEOFALOPLASTIA COM RETALHO INGUINAL PEDICULADO COM RECONSTRUCAO URETRAL - POR ESTAGIO</t>
  </si>
  <si>
    <t>PARAFIMOSE - REDUCAO MANUAL OU CIRURGICA</t>
  </si>
  <si>
    <t>PENIS CURVO CONGENITO</t>
  </si>
  <si>
    <t>PLASTICA - RETALHO CUTANEO A DISTANCIA</t>
  </si>
  <si>
    <t>PLASTICA DE CORPO CAVERNOSO</t>
  </si>
  <si>
    <t>PLASTICA DO FREIO BALANO-PREPUCIAL</t>
  </si>
  <si>
    <t>POSTECTOMIA</t>
  </si>
  <si>
    <t>PRIAPISMO - TRATAMENTO CIRURGICO</t>
  </si>
  <si>
    <t>RECONSTRUCAO DE PENIS COM ENXERTO - PLASTICA TOTAL</t>
  </si>
  <si>
    <t>REIMPLANTE DO PENIS</t>
  </si>
  <si>
    <t>REVASCULARIZACAO PENIANA</t>
  </si>
  <si>
    <t>ABSCESSO PERINEAL - DRENAGEM CIRURGICA</t>
  </si>
  <si>
    <t>BARTOLINECTOMIA UNILATERAL</t>
  </si>
  <si>
    <t>BIOPSIA DA VULVA</t>
  </si>
  <si>
    <t>CAUTERIZACAO QUIMICA, OU ELETROCAUTERIZACAO, OU CRIOCAUTERIZACAO DE LESOES DA VULVA (POR GRUPO DE ATE 5 LESOES)</t>
  </si>
  <si>
    <t>CLITORIDECTOMIA (PARCIAL OU TOTAL)</t>
  </si>
  <si>
    <t>CLITOROPLASTIA</t>
  </si>
  <si>
    <t>EXCISAO RADICAL LOCAL DA VULVA</t>
  </si>
  <si>
    <t>EXERESE DE GLANDULA DE SKENE</t>
  </si>
  <si>
    <t>EXERESE DE LESOES DA VULVA E/OU DO PERINEO (POR GRUPO DE ATE 5 LESOES)</t>
  </si>
  <si>
    <t>HIPERTROFIA DOS PEQUENOS LABIOS - CORRECAO CIRURGICA</t>
  </si>
  <si>
    <t>INCISAO E DRENAGEM GLANDULA DE BARTHOLIN OU SKENE</t>
  </si>
  <si>
    <t>MARSUPIALIZACAO DE GLANDULA DE BARTHOLIN</t>
  </si>
  <si>
    <t>VULVECTOMIA AMPLIADA</t>
  </si>
  <si>
    <t>VULVECTOMIA SIMPLES</t>
  </si>
  <si>
    <t>BIOPSIA DA VAGINA</t>
  </si>
  <si>
    <t>COLPECTOMIA</t>
  </si>
  <si>
    <t>COLPOCLEISE (LEFORT)</t>
  </si>
  <si>
    <t>COLPOPLASTIA ANTERIOR</t>
  </si>
  <si>
    <t>COLPOPLASTIA POSTERIOR COM PERINEORRAFIA</t>
  </si>
  <si>
    <t>COLPORRAFIA OU COLPOPERINEOPLASTIA INCLUINDO RESSECCAO DE SEPTO OU RESSUTURA DA PAREDE VAGINAL</t>
  </si>
  <si>
    <t>COLPOTOMIA OU CULDOCENTESE</t>
  </si>
  <si>
    <t>EXERESE DE CISTO VAGINAL</t>
  </si>
  <si>
    <t>EXTRACAO DE CORPO ESTRANHO COM ANESTESIA GERAL OU BLOQUEIO</t>
  </si>
  <si>
    <t>FISTULA GINECOLOGICA - TRATAMENTO CIRURGICO</t>
  </si>
  <si>
    <t>HIMENOTOMIA</t>
  </si>
  <si>
    <t>NEOVAGINA ( COLON, DELGADO, TUBO DE PELE)</t>
  </si>
  <si>
    <t>ASPIRACAO MANUAL INTRAUTERINA - (AMIU)</t>
  </si>
  <si>
    <t>BIOPSIA DO COLO UTERINO</t>
  </si>
  <si>
    <t>BIOPSIA DO ENDOMETRIO</t>
  </si>
  <si>
    <t>CURETAGEM SEMIOTICA E/OU TERAPEUTICA COM OU SEM DILATACAO DO COLO UTERINO</t>
  </si>
  <si>
    <t>DILATACAO DO COLO UTERINO</t>
  </si>
  <si>
    <t>EXCISAO DE POLIPO CERVICAL</t>
  </si>
  <si>
    <t>HISTERECTOMIA SUBTOTAL COM OU SEM ANEXECTOMIA UNI OU BILATERAL VIA ALTA OU BAIXA</t>
  </si>
  <si>
    <t>HISTERECTOMIA TOTAL (QUALQUER VIA)</t>
  </si>
  <si>
    <t>HISTERECTOMIA TOTAL AMPLIADA - QUALQUER VIA (NAO INCLUI A LINFADENECTOMIA PELVICA)</t>
  </si>
  <si>
    <t>HISTERECTOMIA TOTAL COM ANEXECTOMIA UNI OU BILATERAL (QUALQUER VIA)</t>
  </si>
  <si>
    <t>METROPLASTIA (STRASSMANN OU OUTRA TECNICA)</t>
  </si>
  <si>
    <t>MIOMECTOMIA UTERINA</t>
  </si>
  <si>
    <t>TRAQUELECTOMIA - AMPUTACAO, CONIZACAO - (COM OU SEM CIRURGIA DE ALTA FREQUENCIA / CAF)</t>
  </si>
  <si>
    <t>TRAQUELECTOMIA RADICAL</t>
  </si>
  <si>
    <t>HISTEROSCOPIA CIRURGICA P/ BIOPSIA DIRIGIDA, LISE DE SINEQUIAS, RETIRADA DE CORPO ESTRANHO</t>
  </si>
  <si>
    <t>HISTEROSCOPIA C/ RESSECTOSC P/ MIOMECTOMIA/ POLIPECTOMIA/ METROPLASTIA/ ENDOMETRECTOMIA/ RESSECCAO DE SINEQUIAS</t>
  </si>
  <si>
    <t>CAUTERIZACAO QUIMICA, OU ELETROCAUTERIZACAO, OU CRIOCAUTERIZACAO DE LESOES DE COLO UTERINO (P/ GR DE ATE 5 LESOES)</t>
  </si>
  <si>
    <t>HISTERECTOMIA SUBTOTAL LAPAROSCOPICA COM OU SEM ANEXECTOMIA UNI OU BILATERAL (VIA ALTA)</t>
  </si>
  <si>
    <t>HISTERECTOMIA TOTAL LAPAROSCOPICA</t>
  </si>
  <si>
    <t>HISTERECTOMIA TOTAL LAPAROSCOPICA AMPLIADA</t>
  </si>
  <si>
    <t>HISTERECTOMIA TOTAL LAPAROSCOPICA COM ANEXECTOMIA UNI OU BILATERAL</t>
  </si>
  <si>
    <t>METROPLASTIA LAPAROSCOPICA</t>
  </si>
  <si>
    <t>MIOMECTOMIA UTERINA LAPAROSCOPICA</t>
  </si>
  <si>
    <t>IMPLANTE DE DISPOSITIVO INTRA-UTERINO (DIU) NAO HORMONAL</t>
  </si>
  <si>
    <t>IMPLANTE DE DISPOSITIVO INTRA-UTERINO (DIU) HORMONAL</t>
  </si>
  <si>
    <t>LAQUEADURA TUBARIA</t>
  </si>
  <si>
    <t>NEOSSALPINGOSTOMIA DISTAL</t>
  </si>
  <si>
    <t>RECANALIZACAO TUBARIA UNI OU BILATERAL (COM MICROSCOPIO OU LUPA) EXCETO PARA REVERSAO DE LAQUEADURA TUBARIA</t>
  </si>
  <si>
    <t>SALPINGECTOMIA UNI OU BILATERAL</t>
  </si>
  <si>
    <t>LAQUEADURA TUBARIA LAPAROSCOPICA</t>
  </si>
  <si>
    <t>NEOSSALPINGOSTOMIA DISTAL LAPAROSCOPICA</t>
  </si>
  <si>
    <t>RECANALIZACAO TUBARIA LAPAROSCOPICA UNI OU BILATERAL EXCETO PARA REVERSAO DE LAQUEADURA TUBARIA</t>
  </si>
  <si>
    <t>SALPINGECTOMIA UNI OU BILATERAL LAPAROSCOPICA</t>
  </si>
  <si>
    <t>OOFORECTOMIA UNI OU BILATERAL OU OOFOROPLASTIA UNI OU BILATERAL</t>
  </si>
  <si>
    <t>TRANSLOCACAO DE OVARIOS</t>
  </si>
  <si>
    <t>OOFORECTOMIA LAPAROSCOPICA UNI OU BILATERAL OU OOFOROPLASTIA UNI OU BILATERAL</t>
  </si>
  <si>
    <t>CORRECAO DE DEFEITO LATERAL</t>
  </si>
  <si>
    <t>CORRECAO DE ENTEROCELE</t>
  </si>
  <si>
    <t>CORRECAO DE ROTURA PERINEAL DE III GRAU (COM LESAO DO ESFINCTER) E RECONSTITUICAO POR PLASTICA</t>
  </si>
  <si>
    <t>PERINEORRAFIA (NAO OBSTETRICA) E/OU EPISIOTOMIA E/OU EPISIORRAFIA</t>
  </si>
  <si>
    <t>RECONSTRUCAO PERINEAL COM RETALHOS MIOCUTANEOS</t>
  </si>
  <si>
    <t>RESSECCAO DE TUMOR DO SEPTO RETO-VAGINAL COM OU SEM REPARO COM RETALHO</t>
  </si>
  <si>
    <t>SEIO UROGENITAL - PLASTICA</t>
  </si>
  <si>
    <t>CANCER DE OVARIO ( DEBULKING)</t>
  </si>
  <si>
    <t>CIRURGIA (VIA ALTA OU BAIXA) DO PROLAPSO DE CUPULA VAGINAL (FIXACAO SACRAL OU NO LIGAMENTO SACRO ESPINHOSO</t>
  </si>
  <si>
    <t>CULDOPLASTIA (MAC CALL, MOSCHOWICZ,ETC)</t>
  </si>
  <si>
    <t>ENDOMETRIOSE PERITONIAL-TRATAMENTO CIRURGICO</t>
  </si>
  <si>
    <t>EPIPLOPLASTIA OU APLICACAO DE MEMBRANAS ANTIADERENTES</t>
  </si>
  <si>
    <t>LAPAROSCOPIA GINECOLOGICA COM OU SEM BIOPSIA(INCLUI A CROMOTUBAGEM)</t>
  </si>
  <si>
    <t>LIBERACAO DE ADERENCIAS PELVICAS COM OU SEM RESSECCAO DE CISTOS PERITONIAIS OU SALPINGOLISE</t>
  </si>
  <si>
    <t>LIGADURA DE VEIA OVARIANA</t>
  </si>
  <si>
    <t>LIGAMENTOPEXIA PELVICA</t>
  </si>
  <si>
    <t>NEURECTOMIA PRE - SACRAL OU DO NERVO GENITO-FEMORAL</t>
  </si>
  <si>
    <t>OMENTECTOMIA</t>
  </si>
  <si>
    <t>RESSECCAO DE TUMOR DE PAREDE ABDOMINAL PELVICA</t>
  </si>
  <si>
    <t>RESSECCAO OU LIGADURA DE VARIZES PELVICAS</t>
  </si>
  <si>
    <t>SECCAO DE LIGAMENTOS UTERO-SACROS</t>
  </si>
  <si>
    <t>CANCER DE OVARIO ( DEBULKING) LAPAROSCOPICA</t>
  </si>
  <si>
    <t>CIRURGIA LAPAROSCOPICA DE PROLAPSO DE CUPULA VAGINAL(FIXACAO SACRAL OU NO LIGAMENTO SACRO-ESPINHOSO)</t>
  </si>
  <si>
    <t>CULDOPLASTIA LAPAROSCOPICA(MAC CALL,MOSCHOWICZ,ETC)</t>
  </si>
  <si>
    <t>ENDOMETRIOSE PERITONEAL-TRATAMENTO CIRURGICO VIA LAPAROSCOPICA</t>
  </si>
  <si>
    <t>LIBERACAO LAPAROSCOPICA DE ADERENCIAS PELVICAS C/ OU SEM RESSECCAO DE CISTOS PERITONEAIS OU SALPINGOLISE</t>
  </si>
  <si>
    <t>LIGADURA DE VEIA OVARIANA LAPAROSCOPICA</t>
  </si>
  <si>
    <t>LIGAMENTOPEXIA PELVICA LAPAROSCOPICA</t>
  </si>
  <si>
    <t>NEURECTOMIA LAPAROSCOPICA PRE-SACRAL OU DO NERVO GENITO -FEMORAL</t>
  </si>
  <si>
    <t>OMENTECTOMIA LAPAROSCOPICA</t>
  </si>
  <si>
    <t>RESSECCAO LAPAROSCOPICA DE TUMOR DE PAREDE ABDOMINAL</t>
  </si>
  <si>
    <t>RESSECCAO OU LIGADURA LAPAROSCOPICA DE VARIZES PELVICAS</t>
  </si>
  <si>
    <t>SECCAO LAPAROSCOPICA DE LIGAMENTOS UTERO-SACROS</t>
  </si>
  <si>
    <t>ENDOMETRIOSE - TRATAMENTO CIRURGICO VIA LAPAROSCOPICA</t>
  </si>
  <si>
    <t>AMNIORREDUCAO OU AMNIOINFUSAO</t>
  </si>
  <si>
    <t>ASPIRACAO MANUAL INTRA-UTERINA (AMIU) POS-ABORTAMENTO</t>
  </si>
  <si>
    <t>ASSISTENCIA AO TRABALHO DE PARTO POR HORA (ATE O LIMITE DE 6 HORAS)</t>
  </si>
  <si>
    <t>CERCLAGEM DO COLO UTERINO</t>
  </si>
  <si>
    <t>CESARIANA</t>
  </si>
  <si>
    <t>CURETAGEM POS ABORTAMENTO</t>
  </si>
  <si>
    <t>GRAVIDEZ ECTOPICA - CIRURGIA</t>
  </si>
  <si>
    <t>MATURACAO CERVICAL PARA INDUCAO DE ABORTAMENTO OU DE TRABALHO DE PARTO</t>
  </si>
  <si>
    <t>INVERSAO UTERINA AGUDA - REDUCAO MANUAL</t>
  </si>
  <si>
    <t>INVERSAO UTERINA - TRATAMENTO CIRURGICO</t>
  </si>
  <si>
    <t>PARTO (VIA VAGINAL)</t>
  </si>
  <si>
    <t>PARTO MULTIPLO (CADA UM SUBSEQUENTE AO INICIAL)</t>
  </si>
  <si>
    <t>REVISAO OBSTETRICA DE PARTO OCORRIDO FORA DO HOSPITAL (INCLUI EXAME, DEQUITACAO E SUTURA DE LACERACOES ATE DE SEGUNDO GRAU)</t>
  </si>
  <si>
    <t>GRAVIDEZ ECTOPICA - CIRURGIA LAPAROSCOPICA</t>
  </si>
  <si>
    <t>INVERSAO UTERINA - TRATAMENTO CIRURGICO LAPAROSCOPICO</t>
  </si>
  <si>
    <t>BIOPSIA ESTEREOTAXICA DE ENCEFALO</t>
  </si>
  <si>
    <t>CIRURGIA INTRACRANIANA POR VIA ENDOSCOPICA</t>
  </si>
  <si>
    <t>CRANIOTOMIA PARA REMOCAO DE CORPO ESTRANHO</t>
  </si>
  <si>
    <t>DERIVACAO VENTRICULAR EXTERNA</t>
  </si>
  <si>
    <t>DRENAGEM ESTEREOTAXICA -CISTOS, HEMATOMAS E ABSCESSOS</t>
  </si>
  <si>
    <t>HIPOFISECTOMIA(INCLUI A CIRURGIA DE ACESSO QUANDO REALIZADA PELO NEUROCIRURGIAO)</t>
  </si>
  <si>
    <t>IMPLANTE DE CATETER INTRACRANIANO</t>
  </si>
  <si>
    <t>IMPLANTE DE ELETRODO CEREBRAL PROFUNDO</t>
  </si>
  <si>
    <t>IMPLANTE DE ELETRODOS CEREBRAL OU MEDULAR</t>
  </si>
  <si>
    <t>IMPLANTE ESTEREOTAXICO DE CATETER PARA BRAQUITERAPIA</t>
  </si>
  <si>
    <t>IMPLANTE INTRATECAL DE BOMBAS PARA INFUSAO DE FARMACOS</t>
  </si>
  <si>
    <t>LOCALIZACAO ESTEREOTAXICA DE CORPO ESTRANHO INTRACRANIANO COM OU SEM REMOCAO</t>
  </si>
  <si>
    <t>LOCALIZACAO ESTEREOTAXICA DE LESOES INTRACRANIANAS COM OU SEM REMOCAO</t>
  </si>
  <si>
    <t>MICROCIRURGIA PARA TUMORES INTRACRANIANOS</t>
  </si>
  <si>
    <t>MICROCIRURGIA POR VIA TRANSESFENOIDAL</t>
  </si>
  <si>
    <t>MICROCIRURGIA VASCULAR INTRACRANIANA</t>
  </si>
  <si>
    <t>PUNCAO SUBDURAL OU VENTRICULAR TRANSFONELA</t>
  </si>
  <si>
    <t>RESSECCAO DE MUCOCELE FRONTAL</t>
  </si>
  <si>
    <t>REVISAO DE SISTEMA DE NEUROESTIMULACAO</t>
  </si>
  <si>
    <t>DERIVACAO VENTRICULAR INTERNA COM VALVULAS OU REVISOES</t>
  </si>
  <si>
    <t>TERCEIRO VENTRICULOSTOMA</t>
  </si>
  <si>
    <t>TRATAMENTO CIRURGICO DA EPILEPSIA</t>
  </si>
  <si>
    <t>TRATAMENTO CIRURGICO DA FISTULA LIQUORICA</t>
  </si>
  <si>
    <t>TRATAMENTO CIRURGICO DA MENINGOENCEFALOCELE</t>
  </si>
  <si>
    <t>TRATAMENTO CIRURGICO DE TUMORES CEREBRAIS SEM MICROSCOPIA</t>
  </si>
  <si>
    <t>TRATAMENTO CIRURGICO DO ABSCESSO ENCEFALICO</t>
  </si>
  <si>
    <t>TRATAMENTO CIRURGICO DO HEMATOMA INTRACRANIANO</t>
  </si>
  <si>
    <t>TRATAMENTO PRE-NATAL DAS HIDROCEFALIAS E CISTOS CEREBRAIS</t>
  </si>
  <si>
    <t>ACESSO ENDOSCOPICO AO TRATAMENTO CIRURGICO DOS TUMORES DA REGIAO SELAR</t>
  </si>
  <si>
    <t>IMPLANTACAO DE HALO PARA RADIOCIRURGIA</t>
  </si>
  <si>
    <t>CORDOTOMIA MIELOTOMIAS POR RADIOFREQUENCIA</t>
  </si>
  <si>
    <t>LESAO DE SUBSTANCIA GELATINOSA MEDULAR(DREZ) POR RADIOFREQUENCIA</t>
  </si>
  <si>
    <t>TAMPAO SANGUINEO PERIDURAL PARA TRATAMENTO DE CEFALEIA APOS PUNCAO(NAO INDICADA NA PROFILAXIA DA CEFALEIA)</t>
  </si>
  <si>
    <t>BIOPSIA DE NERVO</t>
  </si>
  <si>
    <t>DENERVACAO PERCUTANEA DE FACETA ARTICULAR-POR SEGMENTO</t>
  </si>
  <si>
    <t>ENXERTO DE NERVO</t>
  </si>
  <si>
    <t>ENXERTO DE NERVO INTERFASCICULAR PEDICULADO(PRIMEIRO ESTAGIO)</t>
  </si>
  <si>
    <t>ENXERTO DE NERVO INTERFASCICULAR PEDICULADO(SEGUNDO ESTAGIO)</t>
  </si>
  <si>
    <t>ENXERTO INTERFASCICULAR DE NERVO VASCULARIZADO</t>
  </si>
  <si>
    <t>ENXERTO INTERFASCICULAR</t>
  </si>
  <si>
    <t>ENXERTO DE REPARO DE 2 OU MAIS NERVOS</t>
  </si>
  <si>
    <t>EXCISAO DE TUMORES DE NERVOS PERIFERICOS COM ENXERTO INTERFASCICULAR</t>
  </si>
  <si>
    <t>EXCISAO DE TUMORES DOS NERVOS PERIFERICOS</t>
  </si>
  <si>
    <t>EXPLORACAO CIRURGICA DE NERVO(NEUROLISE EXTERNA)</t>
  </si>
  <si>
    <t>EXTIRPACAO DE NEUROMA</t>
  </si>
  <si>
    <t>IMPLANTE DE GERADOR PARA NEUROESTIMULACAO</t>
  </si>
  <si>
    <t>LESAO DE NERVOS ASSOCIADA A LESAO OSSEA</t>
  </si>
  <si>
    <t>LESAO ESTEREOTAXICA DE ESTRUTURAS PROFUNDAS PARA TRATAMENTO DA DOR OU MOVIMENTO ANORMAL</t>
  </si>
  <si>
    <t>MICROCIRURGIA DO PLEXO BRAQUIAL COM A EXPLORACAO,NEUROLISE E ENXERTOS INTERFASCICULARES PARA REPAROS DAS LESOES</t>
  </si>
  <si>
    <t>MICROCIRURGIA DO PLEXO BRAQUIAL COM EXPLORACAO E NEUROLISE</t>
  </si>
  <si>
    <t>MICRONEUROLISE INTRANEURAL OU INTRAFASCICULAR DE UM NERVO</t>
  </si>
  <si>
    <t>MICRONEUROLISE INTRANEURAL OU INTRAFASCICULAR DE DOIS OU MAIS NERVOS</t>
  </si>
  <si>
    <t>MICRONEUROLISE MULTIPLAS</t>
  </si>
  <si>
    <t>MICRONEUROLISE UNICA</t>
  </si>
  <si>
    <t>MICRONEURORRAFIA DE DEDOS DA MAO</t>
  </si>
  <si>
    <t>MICRONEURORRAFIA MULTIPLA(PLEXO NERVOSO)</t>
  </si>
  <si>
    <t>MICRONEURORRAFIA UNICA</t>
  </si>
  <si>
    <t>NEUROLISE DAS SINDROMES COMPRESSIVAS</t>
  </si>
  <si>
    <t>NEUROTRIPSIA(CADA EXTREMIDADE)</t>
  </si>
  <si>
    <t>REPOSICAO DE FARMACO(S) EM BOMBAS IMPLANTADAS</t>
  </si>
  <si>
    <t>RESSECCAO DE NEUROMA</t>
  </si>
  <si>
    <t>REVISAO DE SISTEMA IMPLANTADOS PARA INFUSAO DE FARMACOS</t>
  </si>
  <si>
    <t>SIMPATECTOMIA</t>
  </si>
  <si>
    <t>TRANSPOSICAO DE NERVO</t>
  </si>
  <si>
    <t>TRAT MICROCIRURGICO DAS NEUROPATIAS COMPRESSIVAS (TUMORAL,INFLAMATORIO,ETC)</t>
  </si>
  <si>
    <t>SIMPATECTOMIA TORACICA POR VIDEOTORACOSCOPIA</t>
  </si>
  <si>
    <t>NEUROTOMIA</t>
  </si>
  <si>
    <t>DESCOMPRESSAO VASCULAR DE NERVOS CRANIANOS</t>
  </si>
  <si>
    <t>NEUROTOMIA SELETIVA DO TRIGEMIO</t>
  </si>
  <si>
    <t>LESAO DO SISTEMA NERVOSO AUTONOMO POR AGENTES QUIMICOS</t>
  </si>
  <si>
    <t>TRATAMENTO DA SINDROME DO DESFILADEIRO CERVICO-TORACICO</t>
  </si>
  <si>
    <t>TRANSPLANTE DE CORNEA</t>
  </si>
  <si>
    <t>TRANSPLANTE</t>
  </si>
  <si>
    <t>TRANSPLANTE RENAL (RECEPTOR)</t>
  </si>
  <si>
    <t>NEFRECTOMIA EM DOADOR VIVO</t>
  </si>
  <si>
    <t>BLOQUEIO ANESTESICO FORAMINAL DE RAIZES SEM FINALIDADE CIRURGICA</t>
  </si>
  <si>
    <t>ANESTESIOLOGIA</t>
  </si>
  <si>
    <t>BLOQUEIO FACETARIO PARA-ESPINHOSO UNI OU BILATERAL (POR SEGMENTO)</t>
  </si>
  <si>
    <t>BLOQUEIO PERIDURAL OU SUBARACNOIDEO COM CORTICOIDE</t>
  </si>
  <si>
    <t>ANESTESIA PARA ENDOSCOPIA DIAGNOSTICA</t>
  </si>
  <si>
    <t>ANESTESIA PARA ENDOSCOPIA INTERVENCIONISTA</t>
  </si>
  <si>
    <t>ANESTESIA PARA EXAMES RADIOLOGICOS DE ANGIORRADIOLOGIA</t>
  </si>
  <si>
    <t>ANESTESIA PARA EXAMES DE ULTRASSONOGRAFIA</t>
  </si>
  <si>
    <t>ANESTESIA PARA EXAMES DE TOMOGRAFIA COMPUTADORIZADA</t>
  </si>
  <si>
    <t>ANESTESIA PARA EXAMES DE RESSONANCIA MAGNETICA</t>
  </si>
  <si>
    <t>ANESTESIA PARA PROCEDIMENTOS DE RADIOTERAPIA</t>
  </si>
  <si>
    <t>ANESTESIA PARA EXAMES ESPECIFICOS TESTE PARA DIAGNOSTICO E OUTROS PROCEDIMENTOS</t>
  </si>
  <si>
    <t>ANESTESIA PARA PROCEDIMENTOS CLINICOS AMBULATORIAIS E HOSPITALARES</t>
  </si>
  <si>
    <t>PROCEDIMENTOS MULTIPLOS</t>
  </si>
  <si>
    <t>CIRURGIA MULTIPLA</t>
  </si>
  <si>
    <t>PROCEDIMENTOS SEQUENCIAIS</t>
  </si>
  <si>
    <t>MEDIDA DE PRESSAO SEGMENTAR NOS DOIS MEMBROS</t>
  </si>
  <si>
    <t>ANGIOLOGIA CIRURG. VASCULAR INSTRUMENTAL</t>
  </si>
  <si>
    <t>MEDIDA DE PRESSAO SEGMENTAR POR LATERALIDADE (NOS QUATRO SEGMENTOS)</t>
  </si>
  <si>
    <t>ELETROCARDIOGRAMA - ECG (INCLUI LAUDO)</t>
  </si>
  <si>
    <t>ELETROCARDIOGRAMA DE ALTA RESOLUCAO - DETERMINACAO DE POTENCIAIS TARDIOS</t>
  </si>
  <si>
    <t>TESTE ERGOMETRICO COMPUTADORIZADO</t>
  </si>
  <si>
    <t>VARIABILIDADE DE R-R</t>
  </si>
  <si>
    <t>MANOMETRIA COMPUTADORIZADA ANORRETAL</t>
  </si>
  <si>
    <t>ENDOSCOPIA DIGESTIVA</t>
  </si>
  <si>
    <t>MANOMETRIA ESOFAGICA COMPUTADORIZADA</t>
  </si>
  <si>
    <t>PH-METRIA - MONITORIZACAO CONTINUA DO PH ESOFAGICO</t>
  </si>
  <si>
    <t>ANALISE COMPUTADORIZADA DE PAPILA E/OU FIBRAS NERVOSAS - MONOCULAR</t>
  </si>
  <si>
    <t>AUDIOMETRIA TONAL LIMIAR COM TESTES DE DISCRIMINACAO</t>
  </si>
  <si>
    <t>AUDIOMETRIA TONAL LIMIAR INFANTIL CONDICIONADA (QUALQUER TECNICA), PEEP-SHOW</t>
  </si>
  <si>
    <t>AUDIOMETRIA VOCAL, PESQUISA DE LIMIAR DE DISCRIMINACAO</t>
  </si>
  <si>
    <t>AUDIOMETRIA VOCAL, PESQUISA DE LIMIAR DE INTELIGIBILIDADE (SRT)</t>
  </si>
  <si>
    <t>CAMPIMETRIA COMPUTADORIZADA - MONOCULAR</t>
  </si>
  <si>
    <t>EEGQ QUANTITATIVO (MAPEAMENTO CEREBRAL)</t>
  </si>
  <si>
    <t>ELETROENCEFALOGRAFIA E NEUROFISIOLOGIA</t>
  </si>
  <si>
    <t>ELETROENCEFALOGRAMA ESPECIAL: TERAPIA INTENSIVA, MORTE CEREBRAL, SONO, SEDACAO, EEG PROLONGADO (MAIOR OU IGUAL 01H) E ELETRODOS ESPECIAIS</t>
  </si>
  <si>
    <t>ELETROENCEFALOGRAMA DE ROTINA: VIGILIA, HIPERVENTILACAO, FOTOESTIMULACAO, ANALOGICO OU DIGITAL</t>
  </si>
  <si>
    <t>ELETROENCEFALOGRAMA EM SONO E VIGILIA</t>
  </si>
  <si>
    <t>ELETRO-OCULOGRAFIA MONOCULAR</t>
  </si>
  <si>
    <t>ELETRO-RETINOGRAFIA</t>
  </si>
  <si>
    <t>ELETROCOCLEOGRAFIA (ECOC) - BILATERAL</t>
  </si>
  <si>
    <t>ELETROCORTICOGRAFIA INTRA-OPERATORIA</t>
  </si>
  <si>
    <t>ELETROGLOTOGRAFIA</t>
  </si>
  <si>
    <t>ELETRONEUROMIOGRAFIA DE FACE</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</si>
  <si>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</si>
  <si>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</si>
  <si>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</si>
  <si>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</si>
  <si>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</si>
  <si>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</si>
  <si>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 REGISTRO MOVIM. INVOLUNTARIO (TESTE DINAMICO ESCRITA, EST. FUNCIONAL TREMORES)</t>
  </si>
  <si>
    <t>EMG PARA MONITORACAO DE QUIMODENERVACAO (POR SESSAO)</t>
  </si>
  <si>
    <t>EMG QUANTITATIVA OU EMG DE FIBRA UNICA</t>
  </si>
  <si>
    <t>ESPECTOGRAFIA VOCAL</t>
  </si>
  <si>
    <t>GUSTOMETRIA</t>
  </si>
  <si>
    <t>IMPEDANCIOMETRIA</t>
  </si>
  <si>
    <t>METODO DE PROETZ (POR SESSAO)</t>
  </si>
  <si>
    <t>OTOEMISSOES ACUSTICAS PRODUTO DE DISTORCAO</t>
  </si>
  <si>
    <t>OTOEMISSOES EVOCADAS TRANSIENTES</t>
  </si>
  <si>
    <t>PESQUISA DE PARES CRANIANOS RELACIONADOS COM VIII PAR</t>
  </si>
  <si>
    <t>PESQUISA DE POTENCIAIS AUDITIVOS DE TRONCO CEREBRAL (BERA)</t>
  </si>
  <si>
    <t>PESQUISA DO FENOMENO DE TULLIO</t>
  </si>
  <si>
    <t>POLIGRAFIA DE RECEM-NASCIDO (MAIOR OU IGUAL 2 HORAS) - (PG/RN)</t>
  </si>
  <si>
    <t>POLISSONOGRAFIA DE NOITE INTEIRA (PSG) INCLUI POLISSONOGRAMAS</t>
  </si>
  <si>
    <t>POLISSONOGRAFIA COM EEG DE NOITE INTEIRA</t>
  </si>
  <si>
    <t>POLISSONOGRAMA COM TESTE DE CPAP NASAL</t>
  </si>
  <si>
    <t>POTENCIAL EVOCADO - P300</t>
  </si>
  <si>
    <t>POTENCIAL EVOCADO AUDITIVO DE MEDIA LATENCIA</t>
  </si>
  <si>
    <t>POTENCIAL EVOCADO CIRURGICO PARA LOCALIZACAO SENSORIAL</t>
  </si>
  <si>
    <t>POTENCIAL EVOCADO GENITO-CORTICAL (PEGC)</t>
  </si>
  <si>
    <t>POTENCIAL EVOCADO MOTOR (PEM) - P/ MEMBRO OU SEGMENTO</t>
  </si>
  <si>
    <t>POTENCIAL EVOCADO SOMATO-SENSITIVO - MEMBROS INFERIORES</t>
  </si>
  <si>
    <t>POTENCIAL EVOCADO SOMATO-SENSITIVO - MEMBROS SUPERIORES</t>
  </si>
  <si>
    <t>POTENCIAL OCCIPITAL VISUAL E EVOCADO - BILATERAL</t>
  </si>
  <si>
    <t>RINOMANOMETRIA COMPUTADORIZADA</t>
  </si>
  <si>
    <t>RINOMANOMETRIA</t>
  </si>
  <si>
    <t>TESTE DE LATENCIAS MULTIPLAS DE SONO (TLMS)</t>
  </si>
  <si>
    <t>VIDEO-ELETROENCEFALOGRAFIA CONTINUA NAO INVASIVA - 24H-INTERNACAO</t>
  </si>
  <si>
    <t>PROCESSAMENTO AUDITIVO CENTRAL INFANTIL (DE 3 A 7 ANOS)</t>
  </si>
  <si>
    <t>PROCESSAMENTO AUDITIVO CENTRAL INFANTIL (A PARTIR DOS 7 ANOS E ADULTOS)</t>
  </si>
  <si>
    <t>TRIAGEM AUDITIVA NEONATAL/INFANTIL</t>
  </si>
  <si>
    <t>AVALIACAO MUSCULAR P/ DINAMOMETRIA COMPUTADORIZADA ISOCINETICA-P/ ARTICULACAO</t>
  </si>
  <si>
    <t>CRONAXIMETRIA</t>
  </si>
  <si>
    <t>CURVA I/T - MEDIDA DE LATENCIA DE NERVO PERIFERICO</t>
  </si>
  <si>
    <t>EXAME MUSCULAR MANUAL</t>
  </si>
  <si>
    <t>DETERMINACAO DAS PRESSOES RESPIRATORIAS MAXIMAS</t>
  </si>
  <si>
    <t>DETERMINACAO DOS VOLUMES PULMONARES POR DILUICAO DE GASES</t>
  </si>
  <si>
    <t>DETERMINACAO DOS VOLUMES PULMONARES POR PLETISMOGRAFIA</t>
  </si>
  <si>
    <t>MEDIDA DA DIFUSAO DO MONOXIDO DE CARBONO</t>
  </si>
  <si>
    <t>MEDIDA DE PICO DE FLUXO EXPIRATORIO (PEAK FLOW)</t>
  </si>
  <si>
    <t>MEDIDA SERIADA POR 3 SEMANAS DO PICO DE FLUXO EXPIRATORIO</t>
  </si>
  <si>
    <t>PROVA DE FUNCAO PULMONAR VENTILATORIA (ESPIROMETRIA)</t>
  </si>
  <si>
    <t>RESISTENCIA DAS VIAS AEREAS POR OSCILOMETRIA</t>
  </si>
  <si>
    <t>ENDOSCOPIA PERORAL</t>
  </si>
  <si>
    <t>RESISTENCIA DAS VIAS AEREAS POR PLETISMOGRAFIA</t>
  </si>
  <si>
    <t>AMNIOSCOPIA</t>
  </si>
  <si>
    <t>BRONCOSCOPIA COM BIOPSIA TRANSBRONQUICA</t>
  </si>
  <si>
    <t>BRONCOSCOPIA COM BIOPSIA, ESCOVADO, LAVADO BRONCOALVEOLAR E PUNCAO</t>
  </si>
  <si>
    <t>BRONCOSCOPIA COM OU SEM ASPIRADO OU LAVADO BRONQUICO BILATERAL</t>
  </si>
  <si>
    <t>CISTOSCOPIA E/OU URETROSCOPIA</t>
  </si>
  <si>
    <t>COLANGIOPANCREATOGRAFIA RETROGRADA ENDOSCOPICA C/ OU S/ BIOPSIA E/OU CITOLOGIA BILIAR E PANCREATICA</t>
  </si>
  <si>
    <t>COLONOSCOPIA COM OU SEM BIOPSIA</t>
  </si>
  <si>
    <t>COLONOSCOPIA COM MAGNIFICACAO</t>
  </si>
  <si>
    <t>ECOENDOSCOPIA ALTA</t>
  </si>
  <si>
    <t>ECOENDOSCOPIA BAIXA</t>
  </si>
  <si>
    <t>ENDOSCOPIA DIGESTIVA ALTA</t>
  </si>
  <si>
    <t>ENDOSCOPIA DIGESTIVA ALTA COM MAGNIFICACAO</t>
  </si>
  <si>
    <t>LAPAROSCOPIA</t>
  </si>
  <si>
    <t>RETOSSIGMOIDOSCOPIA FLEXIVEL (COM OU SEM BIOPSIA)</t>
  </si>
  <si>
    <t>RETOSSIGMOIDOSCOPIA RIGIDA</t>
  </si>
  <si>
    <t>VIDEO-ENDOSCOPIA ESFINCTER VELO-PALATINO C/ OTICA FLEXIVEL</t>
  </si>
  <si>
    <t>VIDEO-ENDOSCOPIA DO ESFINCTER VELO-PALATINO COM OTICA RIGIDA</t>
  </si>
  <si>
    <t>VIDEO-ENDOSCOPIA NASO-SINUSAL COM OTICA FLEXIVEL</t>
  </si>
  <si>
    <t>VIDEO-ENDOSCOPIA NASO-SINUSAL COM OTICA RIGIDA</t>
  </si>
  <si>
    <t>VIDEO-LARINGO-ESTROBOSCOPIA COM ENDOSCOPIO FLEXIVEL</t>
  </si>
  <si>
    <t>VIDEO-LARINGO-ESTROBOSCOPIA COM ENDOSCOPIO RIGIDO</t>
  </si>
  <si>
    <t>VIDEO-FARINGO-LARINGOSCOPIA COM ENDOSCOPIO FLEXIVEL</t>
  </si>
  <si>
    <t>VIDEO-FARINGO-LARINGOSCOPIA COM ENDOSCOPIO RIGIDO</t>
  </si>
  <si>
    <t>URETEROSCOPIA</t>
  </si>
  <si>
    <t>COLONOSCOPIA COM DILATACAO SEGMENTAR</t>
  </si>
  <si>
    <t>ENDOSCOPIA DIGESTIVA ALTA COM CROMOSCOPIA E / OU CITOLOGIA</t>
  </si>
  <si>
    <t>ENDOSCOPIA DIGESTIVA ALTA COM BIOPSIA E/OU CITOLOGIA</t>
  </si>
  <si>
    <t>BRONCOSCOPIA COM BIOPSIA TRANSBRONQUICA COM ACOMPANHAMENTO RADIOSCOPICO</t>
  </si>
  <si>
    <t>CECOSTOMIA</t>
  </si>
  <si>
    <t>CISTOENTEROSTOMIA COM COLOCACAO DE PROTESE OU DRENO</t>
  </si>
  <si>
    <t>COLAGEM DE FISTULA POR VIA ENDOSCOPICA</t>
  </si>
  <si>
    <t>COLOCACAO DE CANULA SOB ORIENTACAO ENDOSCOPICA</t>
  </si>
  <si>
    <t>COLOCACAO DE PROTESES COLEDOCIANAS POR VIA ENDOSCOPICA</t>
  </si>
  <si>
    <t>COLONOSCOPIA COM MAGNIFICACAO E TATUAGEM</t>
  </si>
  <si>
    <t>DESCOMPRESSAO COLONICA POR COLONOSCOPIA</t>
  </si>
  <si>
    <t>DILATACAO DE ESTENOSE BRONQUICA (POR SESSAO)</t>
  </si>
  <si>
    <t>DILATACAO INSTRUMENTAL ESOFAGO, ESTOMAGO E DUODENO (P/SESSAO)</t>
  </si>
  <si>
    <t>DIVERTICULECTOMIA</t>
  </si>
  <si>
    <t>DRENAGEM CAVITARIA POR LAPAROSCOPIA</t>
  </si>
  <si>
    <t>ECOENDOSCOPIA COM PUNCAO POR AGULHA</t>
  </si>
  <si>
    <t>ESCLEROSE DE VARIZES DE ESOFAGO, ESTOMAGO E DUODENO (POR SESSAO)</t>
  </si>
  <si>
    <t>ESTENOSTOMIA ENDOSCOPICA</t>
  </si>
  <si>
    <t>ESVAZIAMENTO DE LIQUIDO ASCITICO POR LAPAROSCOPIA</t>
  </si>
  <si>
    <t>GASTROSTOMIA ENDOSCOPICA</t>
  </si>
  <si>
    <t>ENDOSCOPIA C/ HEMOSTASIA ESOFAGO, ESTOMAGO E DUODENO-PATOLOGIA NAO-VARICOSA -(SESSAO)</t>
  </si>
  <si>
    <t>COLONOSCOPIA COM HEMOSTASIA DO COLON</t>
  </si>
  <si>
    <t>HEMOSTASIAS POR LAPAROSCOPIA</t>
  </si>
  <si>
    <t>INTRODUCAO ENDOSCOPICA DE PROTESES ESOFAGEANAS</t>
  </si>
  <si>
    <t>JEJUNOSTOMIA ENDOSCOPICA</t>
  </si>
  <si>
    <t>LARINGOSCOPIA COM MICROSCOPIA PARA EXERESE DE POLIPO/NODULO/PAPILOMA</t>
  </si>
  <si>
    <t>LARINGOSCOPIA COM RETIRADA DE CORPO ESTRANHO LARINGE/FARINGE (TUBO FLEXIVEL)</t>
  </si>
  <si>
    <t>LARINGOSCOPIA/TRAQUEOSCOPIA COM DILATACAO DE ESTENOSE (POR SESSAO)</t>
  </si>
  <si>
    <t>LARINGOSCOPIA/TRAQUEOSCOPIA COM EXERESE DE POLIPO/NODULO/PAPILOMA</t>
  </si>
  <si>
    <t>LARINGOSCOPIA/TRAQUEOSCOPIA COM RETIRADA DE CORPO ESTRANHO (TUBO RIGIDO)</t>
  </si>
  <si>
    <t>LARINGOSCOPIA/TRAQUEOSCOPIA PARA DIAGNOSTICO E BIOPSIA (TUBO RIGIDO)</t>
  </si>
  <si>
    <t>LARINGOSCOPIA/TRAQUEOSCOPIA PARA DIAGNOSTICO E BIOPSIA COM APARELHO FLEXIVEL</t>
  </si>
  <si>
    <t>LIGADURA ELASTICA DO ESOFAGO, ESTOMAGO E DUODENO ( POR SESSAO )</t>
  </si>
  <si>
    <t>LISE DE BRIDAS POR LAPAROSCOPIA</t>
  </si>
  <si>
    <t>MUCOSECTOMIA ENDOSCOPICA</t>
  </si>
  <si>
    <t>COLANGIOPANCREATOGRAFIA ENDOSCOPICA COM PAPILOTOMIA (PARA RETIRADA DE CALCULOS OU DRENAGEM BILIAR)</t>
  </si>
  <si>
    <t>COLANGIOPANCREATOGRAFIA ENDOSCOPICA COM PAPILOTOMIA, INCLUINDO COLOCACAO DE PROTESE E DRENO BILIAR/PANCREATICO E RETIRADA DE CALCULOS</t>
  </si>
  <si>
    <t>PASSAGEM DE SONDAS POR ENDOSCOPIA</t>
  </si>
  <si>
    <t>POLIPECTOMIA DO COLON (INDEPENDENTE DO N DE POLIPOS)</t>
  </si>
  <si>
    <t>POLIPECTOMIA ESOFAGO, ESTOMAGO E DUODENO</t>
  </si>
  <si>
    <t>RETIRADA DE CORPO ESTRANHO DO COLON</t>
  </si>
  <si>
    <t>RETIRADA DE CORPO ESTRANHO DO ESOFAGO, ESTOMAGO E DUODENO</t>
  </si>
  <si>
    <t>TAMPONAMENTO DE VARIZES DO ESOFAGO E ESTOMAGO</t>
  </si>
  <si>
    <t>ENDOSCOPIA DIGESTIVA ALTA C/ BIOPSIA E TESTE DE UREASE(PESQUISA H. PYLORI)</t>
  </si>
  <si>
    <t>TRATAMENTO ENDOSCOPICO DE HEMOPTISE</t>
  </si>
  <si>
    <t>COLONOSCOPIA COM MUCOSECTOMIA</t>
  </si>
  <si>
    <t>3-METIL HISTIDINA, DOSAGEM NO SORO</t>
  </si>
  <si>
    <t>PATOLOGIA CLINICA</t>
  </si>
  <si>
    <t>5 - NUCLEOTIDASE</t>
  </si>
  <si>
    <t>ACETAMINOFEN</t>
  </si>
  <si>
    <t>ACETIL COLINESTERASE, EM ERITROCITOS</t>
  </si>
  <si>
    <t>ACIDO ASCORBICO</t>
  </si>
  <si>
    <t>ACIDO FOLICO, DOSAGEM NOS ERITROCITOS</t>
  </si>
  <si>
    <t>ACIDO LACTICO</t>
  </si>
  <si>
    <t>ACIDO OROTICO</t>
  </si>
  <si>
    <t>ACIDO OXALICO</t>
  </si>
  <si>
    <t>ACIDO PIRUVICO</t>
  </si>
  <si>
    <t>ACIDO SIALICO</t>
  </si>
  <si>
    <t>ACIDO URICO</t>
  </si>
  <si>
    <t>ACIDO VALPROICO</t>
  </si>
  <si>
    <t>ACIDOS GRAXOS LIVRES</t>
  </si>
  <si>
    <t>ACIDOS ORGANICOS (PERFIL QUANTITATIVO)</t>
  </si>
  <si>
    <t>ACILCARNITINAS (PERFIL QUALITATIVO)</t>
  </si>
  <si>
    <t>ACILCARNITINAS (PERFIL QUANTITATIVO)</t>
  </si>
  <si>
    <t>ALBUMINA</t>
  </si>
  <si>
    <t>ALDOLASE</t>
  </si>
  <si>
    <t>ALFA 1 ANTITRIPSINA, DOSAGEM NO SORO</t>
  </si>
  <si>
    <t>ALFA 1 GLICOPROTEINA ACIDA</t>
  </si>
  <si>
    <t>ALFA 2 MACROGLOBULINA</t>
  </si>
  <si>
    <t>ALUMINIO, DOSAGEM NO SORO</t>
  </si>
  <si>
    <t>AMILASE</t>
  </si>
  <si>
    <t>AMINOACIDOS, FRACIONAMENTO E QUANTIFICACAO</t>
  </si>
  <si>
    <t>AMIODARONA</t>
  </si>
  <si>
    <t>AMITRIPTILINA, NORTRIPTILINA (CADA)</t>
  </si>
  <si>
    <t>AMONIA</t>
  </si>
  <si>
    <t>ANTIBIOTICOS, DOSAGEM NO SORO - CADA</t>
  </si>
  <si>
    <t>APOLIPOPROTEINA A</t>
  </si>
  <si>
    <t>APOLIPOPROTEINA B</t>
  </si>
  <si>
    <t>BARBITURATOS, ANTIDEPRESSIVOS TRICICLICOS - CADA</t>
  </si>
  <si>
    <t>BETA-GLICURONIDASE</t>
  </si>
  <si>
    <t>BILIRRUBINA TOTAL DIRETA E INDIRETA</t>
  </si>
  <si>
    <t>CALCIO</t>
  </si>
  <si>
    <t>CALCIO IONICO</t>
  </si>
  <si>
    <t>CAPACIDADE DE FIXACAO DO FERRO</t>
  </si>
  <si>
    <t>CARBAMAZEPINA</t>
  </si>
  <si>
    <t>CARNITINA LIVRE</t>
  </si>
  <si>
    <t>CARNITINA TOTAL E FRACOES</t>
  </si>
  <si>
    <t>CAROTENO</t>
  </si>
  <si>
    <t>CERULOPLASMINA</t>
  </si>
  <si>
    <t>CICLOSPORINA, METROTREXATE - CADA</t>
  </si>
  <si>
    <t>CLEARANCE DE ACIDO URICO</t>
  </si>
  <si>
    <t>CLEARANCE DE CREATININA</t>
  </si>
  <si>
    <t>CLEARANCE DE FOSFATO</t>
  </si>
  <si>
    <t>CLEARANCE DE UREIA</t>
  </si>
  <si>
    <t>CLOMIPRAMINA</t>
  </si>
  <si>
    <t>CLORO</t>
  </si>
  <si>
    <t>COBRE</t>
  </si>
  <si>
    <t>COLESTEROL (HDL)</t>
  </si>
  <si>
    <t>COLESTEROL (LDL)</t>
  </si>
  <si>
    <t>COLESTEROL TOTAL</t>
  </si>
  <si>
    <t>CREATINA</t>
  </si>
  <si>
    <t>CREATININA</t>
  </si>
  <si>
    <t>CREATINOFOSFOQUINASE</t>
  </si>
  <si>
    <t>CREATINOFOSFOQUINASE - CK MASSA</t>
  </si>
  <si>
    <t>CREATINOFOSFOQUINASE - FRACAO MB</t>
  </si>
  <si>
    <t>CROMATOGRAFIA DE AMINOACIDOS (PERFIL QUALITATIVO)</t>
  </si>
  <si>
    <t>CURVA GLICEMICA (4 DOSAGENS) VIA ORAL OU ENDOVENOSA</t>
  </si>
  <si>
    <t>CURVA GLICEMICA CLASSICA (5 DOSAGENS) -ORAL / ENDOVENOSA (INCLUI SCALP E SORO)</t>
  </si>
  <si>
    <t>DESIDROGENASE ALFA-HIDROXIBUTIRICA</t>
  </si>
  <si>
    <t>DESIDROGENASE GLUTAMICA</t>
  </si>
  <si>
    <t>DESIDROGENASE LATICA</t>
  </si>
  <si>
    <t>DESIDROGENASE LATICA - ISOENZIMAS FRACIONADAS</t>
  </si>
  <si>
    <t>DIAZEPAN E SIMILARES (CADA)</t>
  </si>
  <si>
    <t>DIGITOXINA OU DIGOXINA</t>
  </si>
  <si>
    <t>ELETROFORESE DE PROTEINAS</t>
  </si>
  <si>
    <t>ELETROFORESE DE GLICOPROTEINAS</t>
  </si>
  <si>
    <t>ELETROFORESE DE LIPOPROTEINAS</t>
  </si>
  <si>
    <t>ENOLASE</t>
  </si>
  <si>
    <t>ETOSUXIMIDA</t>
  </si>
  <si>
    <t>FENILALANINA, DOSAGEM</t>
  </si>
  <si>
    <t>FENITOINA</t>
  </si>
  <si>
    <t>FENOBARBITAL</t>
  </si>
  <si>
    <t>FERRO SERICO</t>
  </si>
  <si>
    <t>FORMALDEIDO</t>
  </si>
  <si>
    <t>FOSFATASE ACIDA - FRACAO PROSTATICA</t>
  </si>
  <si>
    <t>FOSFATASE ACIDA TOTAL</t>
  </si>
  <si>
    <t>FOSFATASE ALCALINA</t>
  </si>
  <si>
    <t>FOSFATASE ALCALINA C/ FRACIONAMENTO DE ISOENZIMAS</t>
  </si>
  <si>
    <t>FOSFATASE ALCALINA FRACAO OSSEA - ELISA</t>
  </si>
  <si>
    <t>FOSFATASE ALCALINA TERMO-ESTAVEL</t>
  </si>
  <si>
    <t>FOSFOLIPIDIOS</t>
  </si>
  <si>
    <t>FOSFORO</t>
  </si>
  <si>
    <t>FOSFORO, PROVA DE REABSORCAO TUBULAR</t>
  </si>
  <si>
    <t>FRUTOSAMINAS (PROTEINAS GLICOSILADAS)</t>
  </si>
  <si>
    <t>FRUTOSE</t>
  </si>
  <si>
    <t>GALACTOSE</t>
  </si>
  <si>
    <t>GALACTOSE 1 - FOSFATOURIDIL TRANSFERASE, DOSAGEM</t>
  </si>
  <si>
    <t>GAMA-GLUTAMIL TRANSFERASE - GAMA GT</t>
  </si>
  <si>
    <t>GASOMETRIA (PH, PCO2, SA, 02, EXCESSO BASE )</t>
  </si>
  <si>
    <t>GASOMETRIA HB HT NA K CL CA GLICOSE LACTATO(QUANDO EFETUADO NO GASOMETRO)</t>
  </si>
  <si>
    <t>GLICEMIA APOS SOBRECARGA C/ DEXTROSOL OU GLICOSE</t>
  </si>
  <si>
    <t>GLICOSE</t>
  </si>
  <si>
    <t>GLICOSE-6-FOSFATO DESIDROGENASE (GGFD)</t>
  </si>
  <si>
    <t>HAPTOGLOBINA</t>
  </si>
  <si>
    <t>HEMOGLOBINA GLICOSILADA</t>
  </si>
  <si>
    <t>HEMOGLOBINA PLASMATICA LIVRE</t>
  </si>
  <si>
    <t>HEXOSAMINIDASE A</t>
  </si>
  <si>
    <t>HIDROXIPROLINA</t>
  </si>
  <si>
    <t>HOMOCISTEINA</t>
  </si>
  <si>
    <t>IMIPRAMINA</t>
  </si>
  <si>
    <t>ISOENZIMAS DA AMILASE OU ALFA AMILASE</t>
  </si>
  <si>
    <t>ISONIAZIDA</t>
  </si>
  <si>
    <t>LACTOSE, TESTE DE TOLERANCIA</t>
  </si>
  <si>
    <t>LIDOCAINA</t>
  </si>
  <si>
    <t>LIPASE</t>
  </si>
  <si>
    <t>LITIO</t>
  </si>
  <si>
    <t>PORFIRINAS QUANTITATIVAS ( CADA )</t>
  </si>
  <si>
    <t>MAGNESIO</t>
  </si>
  <si>
    <t>MIOGLOBINA, DOSAGEM</t>
  </si>
  <si>
    <t>OSMOLALIDADE</t>
  </si>
  <si>
    <t>OXCARBAZEPINA, DOSAGEM</t>
  </si>
  <si>
    <t>PIRUVATO QUINASE</t>
  </si>
  <si>
    <t>POTASSIO</t>
  </si>
  <si>
    <t>PRE ALBUMINA</t>
  </si>
  <si>
    <t>PRIMIDONA</t>
  </si>
  <si>
    <t>PROCAINAMIDA</t>
  </si>
  <si>
    <t>PROPANOLOL</t>
  </si>
  <si>
    <t>PROTEINAS TOTAIS</t>
  </si>
  <si>
    <t>PROTEINAS TOTAIS ALBUMINA E GLOBULINA</t>
  </si>
  <si>
    <t>QUINIDINA</t>
  </si>
  <si>
    <t>RESERVA ALCALINA ( BICARBONATO )</t>
  </si>
  <si>
    <t>SACAROSE, TESTE DE TOLERANCIA</t>
  </si>
  <si>
    <t>SODIO</t>
  </si>
  <si>
    <t>SUCCINIL ACETONA</t>
  </si>
  <si>
    <t>TACROLIMUS</t>
  </si>
  <si>
    <t>TEOFILINA</t>
  </si>
  <si>
    <t>TESTE DE TOLERANCIA A INSULINA OU HIPOGLICEMIANTES ORAIS (ATE 6 DOSAGENS)</t>
  </si>
  <si>
    <t>TIROSINA</t>
  </si>
  <si>
    <t>TRANSAMINASE OXALACETICA (AMINO TRANSFERASE ASPARTATO)</t>
  </si>
  <si>
    <t>TRANSAMINASE PIRUVICA (AMINO TRANSFERASE DE ALANINA )</t>
  </si>
  <si>
    <t>TRANSFERRINA</t>
  </si>
  <si>
    <t>TRIAZOLAN</t>
  </si>
  <si>
    <t>TRIGLICERIDEOS</t>
  </si>
  <si>
    <t>TRIMIPRAMINA</t>
  </si>
  <si>
    <t>TRIPSINA IMUNO-REATIVA (IRT)</t>
  </si>
  <si>
    <t>TROPONINA</t>
  </si>
  <si>
    <t>UREIA</t>
  </si>
  <si>
    <t>UROBILINOGENIO</t>
  </si>
  <si>
    <t>VITAMINA A, DOSAGEM</t>
  </si>
  <si>
    <t>VITAMINA E</t>
  </si>
  <si>
    <t>XILOSE, TESTE DE ABSORCAO A</t>
  </si>
  <si>
    <t>LIPIDIOS TOTAIS</t>
  </si>
  <si>
    <t>MALTOSE, TESTE DE TOLERENCIA</t>
  </si>
  <si>
    <t>MUCOPOLISSACARIDOSE, PESQUISA E/OU DOSAGEM</t>
  </si>
  <si>
    <t>MUCOPROTEINAS</t>
  </si>
  <si>
    <t>OCITOCINASE, PESQUISA E/OU DOSAGEM</t>
  </si>
  <si>
    <t>PROCALCITONINA PESQUISA E/OU DOSAGEM</t>
  </si>
  <si>
    <t>COLESTEROL (VLDL)</t>
  </si>
  <si>
    <t>TESTE ORAL DE TOLERANCIA A GLICOSE - 2 DOSAGENS</t>
  </si>
  <si>
    <t>ELETROFORESE DE PROTEINAS DE ALTA RESOLUCAO</t>
  </si>
  <si>
    <t>IMUNOFIXACAO - PESQUISA E/OU DOSAGEM</t>
  </si>
  <si>
    <t>PERFIL LIPIDICO / LIPIDOGRAMA (LIPIDIOS TOTAIS, COLESTEROL, TRIGLICERIDIOS E ELETROFORESE LIPOPROTEINAS)</t>
  </si>
  <si>
    <t>VITAMINA D 25 HIDROXI, PESQUISA E/OU DOSAGEM (VITAMINA D3)</t>
  </si>
  <si>
    <t>ACIDOS GRAXOS CADEIA MUITO LONGA</t>
  </si>
  <si>
    <t>AMINOACIDOS NO LIQUIDO CEFALORAQUIDIANO</t>
  </si>
  <si>
    <t>PORFIRINAS FRACIONADAS PLASMATICAS</t>
  </si>
  <si>
    <t>SIROLIMUS, DOSAGEM</t>
  </si>
  <si>
    <t>TOPIRAMATO, DOSAGEM (SANGUE)</t>
  </si>
  <si>
    <t>ALBUMINA, LIQUOR</t>
  </si>
  <si>
    <t>DOSAGEM QUANTITATIVA DE ACIDOS GRAXOS DE CADEIA MUITO LONGA PARA O DIAGNOSTICO DE EIM</t>
  </si>
  <si>
    <t>DOSAGEM QUANTITATIVA DE ACIDOS ORGANICOS P/ DIAGNOSTICO DE ERROS INATOS DO METABOLISMO (PERFIL ACIDOS ORGANICOS NUMA AMOSTRA)</t>
  </si>
  <si>
    <t>ALFA 1 - ANTITRIPSINA (FEZES)</t>
  </si>
  <si>
    <t>ANAL SWAB, PESQUISA DE OXIURUS</t>
  </si>
  <si>
    <t>COPROLOGICO FUNCIONAL (CARACTERES,PH,DIGESTIBILIDADE, AMONIA,ACIDOS ORGANICOS E INTERPRETACAO)</t>
  </si>
  <si>
    <t>GORDURA FECAL, DOSAGEM</t>
  </si>
  <si>
    <t>HEMATOXILINA FERRICA, PESQUISA DE PROTOZOARIOS</t>
  </si>
  <si>
    <t>IDENTIFICACAO DE HELMINTOS, EXAMES DE FRAGMENTOS</t>
  </si>
  <si>
    <t>LARVAS (FEZES), PESQUISA</t>
  </si>
  <si>
    <t>LEUCOCITOS E HEMACEAS, PESQUISA NAS FEZES</t>
  </si>
  <si>
    <t>LEVEDURAS, PESQUISA</t>
  </si>
  <si>
    <t>PARASITOLOGICO (MINIMO DE 3 METODOS POR AMOSTRA)</t>
  </si>
  <si>
    <t>PARASITOLOGICO - COLETA MULTIPLA - COM FORNECIMENTO LIQ. CONSERVANTE (MINIMO DE 3 METODOS POR AMOSTRA)</t>
  </si>
  <si>
    <t>SANGUE OCULTO, PESQUISA</t>
  </si>
  <si>
    <t>SHISTOSSOMA, PESQUISA OVOS EM FRAGMENTOS MUCOSA APOS BIOPSIA RETAL</t>
  </si>
  <si>
    <t>SUBSTANCIAS REDUTORAS NAS FEZES</t>
  </si>
  <si>
    <t>TRIPSINA, PROVA DE (DIGESTAO DA GELATINA)</t>
  </si>
  <si>
    <t>ESTEATOCRITO, TRIAGEM PARA GORDURA FECAL</t>
  </si>
  <si>
    <t>ESTERCOBILINOGENIO</t>
  </si>
  <si>
    <t>SANGUE OCULTO NAS FEZES, PESQUISA IMUNOLOGICA</t>
  </si>
  <si>
    <t>OOGRAMA NAS FEZES</t>
  </si>
  <si>
    <t>DOSAGEM FECAL DE CALPROTECTINA</t>
  </si>
  <si>
    <t>ANTICOAGULANTE LUPICO, PESQUISA</t>
  </si>
  <si>
    <t>ANTICORPO ANTI A E ANTI B</t>
  </si>
  <si>
    <t>ANTICORPOS ANTI PLAQUETARIOS, CITOMETRIA DE FLUXO</t>
  </si>
  <si>
    <t>ANTICORPOS IRREGULARES</t>
  </si>
  <si>
    <t>ANTICORPOS IRREGULARES, PESQUISA (MEIO SALINO A TEMP. AMBIENTE E 37  E TESTE INDIRETO DE COOMBS)</t>
  </si>
  <si>
    <t>ANTITROMBINA III - DOSAGEM</t>
  </si>
  <si>
    <t>ATIVADOR TISSULAR DE PLASMINOGENIO (TPA)</t>
  </si>
  <si>
    <t>C D ...ANTIGENO DE DIF. CELULAR, CADA DETERMINACAO</t>
  </si>
  <si>
    <t>CITOQUIMICA P/ CLASSIFICAR LEUCEMIA: ESTERASE, FOSFATASE LEUCOCITARIA, PAS, PEROXIDASE OU SB ETC) - CADA</t>
  </si>
  <si>
    <t>CELULAS LE, PESQUISA</t>
  </si>
  <si>
    <t>COOMBS DIRETO</t>
  </si>
  <si>
    <t>ENZIMAS ERITROCITARIAS (ADENILATOQUINASE, DESIDROGENASE LACTICA, FOSFOFRUCTOQUINASE, FOSFOGLICERATO QUINASE, GLICERALDEIDO, 3-FOSFATO DESIDR</t>
  </si>
  <si>
    <t>FALCIZACAO, TESTE DE</t>
  </si>
  <si>
    <t>FATOR 4 PLAQUETARIO, DOSAGENS</t>
  </si>
  <si>
    <t>FATOR II - DOSAGEM</t>
  </si>
  <si>
    <t>FATOR IX - DOSAGEM</t>
  </si>
  <si>
    <t>FATOR V- DOSAGEM</t>
  </si>
  <si>
    <t>FATOR VIII - DOSAGEM</t>
  </si>
  <si>
    <t>FATOR VIII - DOSAGEM DO ANTIGENO (VON WILLEBRAND)</t>
  </si>
  <si>
    <t>FATOR VIII - DOSAGEM DO INIBIDOR</t>
  </si>
  <si>
    <t>FATOR X - DOSAGEM</t>
  </si>
  <si>
    <t>FATOR XI - DOSAGEM</t>
  </si>
  <si>
    <t>FATOR XII - DOSAGEM</t>
  </si>
  <si>
    <t>FATOR XIII - PESQUISA</t>
  </si>
  <si>
    <t>FENOTIPAGEM DO SISTEMA RH-HR(ANTI RHO(D) ANTI RH(C) ANTI RH(E)</t>
  </si>
  <si>
    <t>FIBRINOGENIO - TESTE FUNCIONAL, DOSAGEM</t>
  </si>
  <si>
    <t>FILARIA - PESQUISA</t>
  </si>
  <si>
    <t>GRUPO ABO, CLASSIFICACAO REVERSA</t>
  </si>
  <si>
    <t>GRUPO SANGUINEO ABO E FATOR RHO (INCLUI DU)</t>
  </si>
  <si>
    <t>HAM, TESTE DE ( HEMOLISE ACIDA )</t>
  </si>
  <si>
    <t>HEINZ - PESQUISA DE CORPUSCULOS</t>
  </si>
  <si>
    <t>HEMATOCRITO, DETERMINACAO DO</t>
  </si>
  <si>
    <t>HEMOGLOBINA, DOSAGEM</t>
  </si>
  <si>
    <t>HEMOGLOBINA - ELETROFORESE</t>
  </si>
  <si>
    <t>HEMOGRAMA COM CONTAGEM DE PLAQUETAS OU FRACOES (ERITROGRAMA, LEUCOGRAMA, PLAQUETAS)</t>
  </si>
  <si>
    <t>HEMOSSEDIMENTACAO (VHS)</t>
  </si>
  <si>
    <t>HEMOSSIDERINA (SIDEROCITOS) NO SANGUE E URINA</t>
  </si>
  <si>
    <t>LEUCOCITOS, CONTAGEM</t>
  </si>
  <si>
    <t>META-HEMOGLOBINA - DETERMINACAO DA</t>
  </si>
  <si>
    <t>PLAQUETAS - TESTE DE AGREGACAO (POR AGENTE AGREGANTE) - CADA</t>
  </si>
  <si>
    <t>PLASMINOGENIO - DOSAGEM</t>
  </si>
  <si>
    <t>PLASMODIO, PESQUISA</t>
  </si>
  <si>
    <t>MEDULA OSSEA - ASPIRACAO P/ MIELOGRAMA OU MICROBIOLOGICO</t>
  </si>
  <si>
    <t>PROTEINA C, COAGULACAO</t>
  </si>
  <si>
    <t>PROTEINA S, TESTE FUNCIONAL</t>
  </si>
  <si>
    <t>PROTOPORFIRINA ERITROCITARIA LIVRE - ZINCO</t>
  </si>
  <si>
    <t>PROVA DO LACO</t>
  </si>
  <si>
    <t>RESISTENCIA GLOBULAR, CURVA DE</t>
  </si>
  <si>
    <t>RETICULOCITOS - CONTAGEM</t>
  </si>
  <si>
    <t>RETRACAO DO COAGULO</t>
  </si>
  <si>
    <t>RISTOCETINA - CO -FATOR, TESTE FUNCIONAL, DOSAGEM</t>
  </si>
  <si>
    <t>TEMPO DE COAGULACAO</t>
  </si>
  <si>
    <t>TEMPO DE PROTROMBINA</t>
  </si>
  <si>
    <t>TEMPO DE SANGRAMENTO DE IVY</t>
  </si>
  <si>
    <t>TEMPO DE TROMBINA</t>
  </si>
  <si>
    <t>TEMPO DE TROMBOPLASTINA PARCIAL ATIVADA</t>
  </si>
  <si>
    <t>TRIPANOSSOMA - PESQUISA</t>
  </si>
  <si>
    <t>TROMBOELASTOGRAMA</t>
  </si>
  <si>
    <t>ANTICORPO ANTIMIELOPEROXIDASE, MPO</t>
  </si>
  <si>
    <t>FATOR VII - DOSAGEM</t>
  </si>
  <si>
    <t>FATOR XIII - DOSAGEM, TESTE FUNCIONAL</t>
  </si>
  <si>
    <t>IMUNOFENOTIPAGEM PARA DOENCA RESIDUAL MINIMA</t>
  </si>
  <si>
    <t>IMUNIFENOTIPAGEM P/ HEMOGLOBINURIA PAROXISTICA NOTURNA</t>
  </si>
  <si>
    <t>IMUNOFENOTIPAGEM P/ LEUCEMIAS AGUDAS / SINDROME MIELODISPLASICA</t>
  </si>
  <si>
    <t>IMUNOFENOTIPAGEM PARA LINFOMA NAO HODGKIN/SINDR. LINFOPROLIFERATIVA CRONICA</t>
  </si>
  <si>
    <t>INIBIDOR DO FATOR IX, DOSAGEM</t>
  </si>
  <si>
    <t>INIBIDOR DOS FATORES DA HEMOSTASIA, TRIAGEM</t>
  </si>
  <si>
    <t>PROTEINA S LIVRE, (DA COAGULACAO)</t>
  </si>
  <si>
    <t>CONSUMO DE PROTROMBINA - PESQUISA E/OU DOSAGEM</t>
  </si>
  <si>
    <t>ESPLENOGRAMA (CITOLOGIA)</t>
  </si>
  <si>
    <t>HEMOGLOBINOPATIA - TRIAGEM (EL.HB., HEMOGLOB. FETAL. RETICULOCITOS, CORPOS DE H, T. FALCIZACAO HEMACIAS, RESIST. OSMOTICA, TERMO ESTABILIDADE)</t>
  </si>
  <si>
    <t>SULFO-HEMOGLOBINA, DETERMINACAO DA</t>
  </si>
  <si>
    <t>MIELOGRAMA</t>
  </si>
  <si>
    <t>COOMBS INDIRETO (INCLUI QUANTITATIVO)</t>
  </si>
  <si>
    <t>DIMERO D</t>
  </si>
  <si>
    <t>TEMPO DE SANGRAMENTO (DUKE) - DETERMINACAO</t>
  </si>
  <si>
    <t>ENZIMAS ERITROCITARIAS, RASTREIO PARA DEFICIENCIA DE (GLICOSE 6 FOSFATO DESIDROGENASE E PIRUVATO QUINASE)</t>
  </si>
  <si>
    <t>BACO, EXAME DE ESFREGACO DE ASPIRADO</t>
  </si>
  <si>
    <t>LINFONODO, EXAME DE ESFREGACO DE ASPIRADO</t>
  </si>
  <si>
    <t>HEMOGLOBINA FETAL - DOSAGEM POR DESNATURACAO ALCALINA</t>
  </si>
  <si>
    <t>HEMOLISE POR SACAROSE, TESTE DE</t>
  </si>
  <si>
    <t>FATOR X ATIVADO</t>
  </si>
  <si>
    <t>HEMACIAS, CONTAGEM</t>
  </si>
  <si>
    <t>MICROESFEROCITOS, PESQUISA DE</t>
  </si>
  <si>
    <t>TESTE CRUZADO DE GRUPOS SANGUINEOS</t>
  </si>
  <si>
    <t>FIBRINOGENIO QUANTITATIVO, NEFELOMETRIA</t>
  </si>
  <si>
    <t>HEMOGLOBINOPATIAS, NEONATAL, SANGUE PERIFERICO</t>
  </si>
  <si>
    <t>1,25 - DIHIDROXI VITAMINA D</t>
  </si>
  <si>
    <t>17-CETOSTEROIDES ( 17-CTS ) - CROMATOGRAFIA</t>
  </si>
  <si>
    <t>17-CETOSTEROIDES - RELACAO ALFA / BETA</t>
  </si>
  <si>
    <t>17-CETOSTEROIDES TOTAIS ( 17-CTS )</t>
  </si>
  <si>
    <t>17-HIDROXIPREGNENOLONA</t>
  </si>
  <si>
    <t>ACIDO-5-HIDROXI INDOL ACETICO, DOSAGEM NA URINA</t>
  </si>
  <si>
    <t>ACIDO HOMO VANILICO</t>
  </si>
  <si>
    <t>AMP-CICLICO</t>
  </si>
  <si>
    <t>CORTISOL LIVRE</t>
  </si>
  <si>
    <t>CURVA GLICEMICA (6 DOSAGENS)</t>
  </si>
  <si>
    <t>CURVA INSULINICA (6 DOSAGENS)</t>
  </si>
  <si>
    <t>DOSAGEM DE RECEPTOR DE PROGESTERONA OU DE ESTROGENIO</t>
  </si>
  <si>
    <t>ENZIMA CONVERSORA DA ANGIOTENSINA (ECA)</t>
  </si>
  <si>
    <t>ERITROPOIETINA - PESQUISA E/ OU DOSAGEM</t>
  </si>
  <si>
    <t>GAD-AB-ANTIDESCARBOXILASE DO ACIDO</t>
  </si>
  <si>
    <t>GLUCAGON, DOSAGEM</t>
  </si>
  <si>
    <t>HORMONIO ANTIDIURETICO (VASOPRESSINA)</t>
  </si>
  <si>
    <t xml:space="preserve"> IGF BP3 (PROTEINA LOGADORA DOS FATORES DE CRESCIMENTO   INSULIN-LIKE  ) </t>
  </si>
  <si>
    <t>N - TELOPEPTIDEO</t>
  </si>
  <si>
    <t>PARATORMONIO - PTH</t>
  </si>
  <si>
    <t>PREGNANDIOL</t>
  </si>
  <si>
    <t>PROVA DO LH-RH, DOSAGEM DO FSH SEM FORNECIMENTO DE MEDICAMENTO (CADA)</t>
  </si>
  <si>
    <t>PROVA DO LH-RH, DOSAGEM DO LH SEM FORNECIMENTO DE MEDICAMENTO (CADA)</t>
  </si>
  <si>
    <t>PROVA DO TRH-HPR: DOSAGEM DO HPR SEM FORNECIMENTO DE MATERIAL -CADA AMOSTRA</t>
  </si>
  <si>
    <t>PROVA DO TRH-TSH:DOSAGEM DO TSH SEM FORNECIMENTO DE MATERIAL-CADA AMOSTRA</t>
  </si>
  <si>
    <t>PROVA PARA DIABETE INSIPIDO (RESTRICAO HIDRICA NACL 3% VASOPRESSINA)</t>
  </si>
  <si>
    <t>BIG-PROLACTINA</t>
  </si>
  <si>
    <t>BNP - PEPTIDEO NATRIURETICO DO TIPO B</t>
  </si>
  <si>
    <t>PROVAS DE FUNCAO TIREOIDEANA (T3, T4, INDICES E TSH)</t>
  </si>
  <si>
    <t>11- DESOXICORTICOSTERONA</t>
  </si>
  <si>
    <t>HORMONIO GONODOTROFICO CORIONICO QUALITATIVO (HCG-BETA-HCG) - PESQUISA</t>
  </si>
  <si>
    <t>HORMONIO GONODOTROFICO CORIONICO QUANTITATIVO (HCG-BETA-HCG) - DOSAGEM</t>
  </si>
  <si>
    <t>17-HIDROXICORTICOSTEROIDES (17-OHS) - PESQUISA E/OU DOSAGEM</t>
  </si>
  <si>
    <t>17-ALFA-HIDROXIPROGESTERONA</t>
  </si>
  <si>
    <t>3-ALFA ANDROSTONEDIOL GLUCORONIDEO (3 ALFDADIOL)</t>
  </si>
  <si>
    <t>ACIDO VANILMANDELICO (VMA)</t>
  </si>
  <si>
    <t>ADRENOCORTICOTROFICO, HORMONIO (ACTH)</t>
  </si>
  <si>
    <t>ALDOSTERONA</t>
  </si>
  <si>
    <t>ALFA-FETOPROTEINA (AFP)</t>
  </si>
  <si>
    <t>ANDROSTENEDIONA</t>
  </si>
  <si>
    <t>ANTICORPO ANTI-RECEPTOR DE TSH (TRAB)</t>
  </si>
  <si>
    <t>ANTICORPOS ANTI-INSULINA</t>
  </si>
  <si>
    <t>ANTICORPOS ANTI-TIREOIDE (TIREOGLOBULINA)</t>
  </si>
  <si>
    <t>ANTIGENO AUSTRALIA (HBSAG)</t>
  </si>
  <si>
    <t>ANTIGENO CARCINOEMBRIOGENICO (CEA)</t>
  </si>
  <si>
    <t>ANTIGENO ESPECIFICO PROSTATICO LIVRE (PSA LIVRE)</t>
  </si>
  <si>
    <t>ANTIGENO ESPECIFICO PROSTATICO TOTAL (PSA)</t>
  </si>
  <si>
    <t>ANTI-TPO</t>
  </si>
  <si>
    <t>CALCITONINA</t>
  </si>
  <si>
    <t>CATECOLAMINAS</t>
  </si>
  <si>
    <t>COMPOSTO S (11 - DESOXICORTISOL)</t>
  </si>
  <si>
    <t>CORTISOL</t>
  </si>
  <si>
    <t>CRESCIMENTO, HORMONIO DO (HGH)</t>
  </si>
  <si>
    <t>DEHIDROEPIANDROSTERONA (DHEA)</t>
  </si>
  <si>
    <t>DEHIDROTESTOSTERONA (DHT)</t>
  </si>
  <si>
    <t>DROGAS (IMUNOSSUPRESSORA, ANTICONVULSIVANTE, DIGITALICO ETC) CADA</t>
  </si>
  <si>
    <t>ESTRADIOL</t>
  </si>
  <si>
    <t>ESTRIOL</t>
  </si>
  <si>
    <t>ESTRONA</t>
  </si>
  <si>
    <t>FERRITINA</t>
  </si>
  <si>
    <t>FOLICULO ESTIMULANTE, HORMONIO (FSH)</t>
  </si>
  <si>
    <t>GASTRINA</t>
  </si>
  <si>
    <t>GLOBULINA DE LIGACAO DE HORMONIOS SEXUAIS (SHBG)</t>
  </si>
  <si>
    <t>GLOBULINA TRANSPORTADORA DA TIROXINA (TBG)</t>
  </si>
  <si>
    <t>GONADOTROFICO CORIONICO, HORMONIO (HCG)</t>
  </si>
  <si>
    <t>HORMONIO LUTEINIZANTE (LH)</t>
  </si>
  <si>
    <t>IMUNOGLOBULINA (IGE)</t>
  </si>
  <si>
    <t>INDICE DE TIROXINA LIVRE (ITL)</t>
  </si>
  <si>
    <t>INSULINA</t>
  </si>
  <si>
    <t>MARCADORES TUMORAIS (CA 19.9, CA 125, CA 72-4, CA 15-3 ETC) - CADA</t>
  </si>
  <si>
    <t>OSTEOCALCINA</t>
  </si>
  <si>
    <t>PEPTIDEO C</t>
  </si>
  <si>
    <t>PROGESTERONA</t>
  </si>
  <si>
    <t>PROLACTINA</t>
  </si>
  <si>
    <t>RENINA</t>
  </si>
  <si>
    <t>SOMATOMEDINA C (IGF 1)</t>
  </si>
  <si>
    <t>SULFATO DE DEHIDROEPIANDROSTERONA (S-DHEA)</t>
  </si>
  <si>
    <t>T 3 LIVRE</t>
  </si>
  <si>
    <t>T 3 RETENCAO</t>
  </si>
  <si>
    <t>T 3 REVERSO</t>
  </si>
  <si>
    <t>T 4 LIVRE</t>
  </si>
  <si>
    <t>TESTOSTERONA LIVRE</t>
  </si>
  <si>
    <t>TESTOSTERONA TOTAL</t>
  </si>
  <si>
    <t>TIREOESTIMULANTE, HORMONIO (TSH)</t>
  </si>
  <si>
    <t>TIREOGLOBULINA</t>
  </si>
  <si>
    <t>TIROXINA (T4)</t>
  </si>
  <si>
    <t>TRIIODOTIRONINA (T3)</t>
  </si>
  <si>
    <t>VASOPRESSINA (ADH)</t>
  </si>
  <si>
    <t>VITAMINA B12</t>
  </si>
  <si>
    <t>AMP CICLICO NEFROGENICO NA URINA (24H)</t>
  </si>
  <si>
    <t>AMP CICLICO NEFROGENICO NA URINA (AMOSTRA ISOLADA)</t>
  </si>
  <si>
    <t>DEOXICORTICOSTERONA, DOSAGEM</t>
  </si>
  <si>
    <t>GONADOTROFINA CORIONICA - HEMAGLUTINACAO OU LATEX</t>
  </si>
  <si>
    <t>INSULINA LIVRE</t>
  </si>
  <si>
    <t>DISOPIRAMIDA, DOSAGEM</t>
  </si>
  <si>
    <t>ALFA FETOPROTEINA L3 LIQUOR</t>
  </si>
  <si>
    <t>ALFA TALASSEMIA ANAL MOLECULAR SANGUE</t>
  </si>
  <si>
    <t>ADENOVIRUS , IGG</t>
  </si>
  <si>
    <t>ADENOVIRUS , IGM</t>
  </si>
  <si>
    <t>AMEBIASE</t>
  </si>
  <si>
    <t>ANTI CANDIDA - IGG E IGM (CADA)</t>
  </si>
  <si>
    <t>ANTI-ACTINA</t>
  </si>
  <si>
    <t>ANTI-DNA</t>
  </si>
  <si>
    <t>ANTI-JO1</t>
  </si>
  <si>
    <t>ANTI-LA/SSB</t>
  </si>
  <si>
    <t>ANTI-LKM-1</t>
  </si>
  <si>
    <t>ANTI-RNP</t>
  </si>
  <si>
    <t>ANTI-RO / SSA</t>
  </si>
  <si>
    <t>ANTI-SM</t>
  </si>
  <si>
    <t>ANTI-CARDIOLIPINA - IGA</t>
  </si>
  <si>
    <t>ANTI-CARDIOLIPINA - IGG</t>
  </si>
  <si>
    <t>ANTI-CARDIOLIPINA - IGM</t>
  </si>
  <si>
    <t>ANTICENTROMERO</t>
  </si>
  <si>
    <t>ANTICORPOS ANTI VIRUS DA HEPATITE E ( TOTAL)</t>
  </si>
  <si>
    <t>ANTICORPOS ANTI-ILHOTA DE LANGHERANS</t>
  </si>
  <si>
    <t>ANTICORPOS ANTI-INFLUENZA A, IGG</t>
  </si>
  <si>
    <t>ANTICORPOS ANTI-INFLUENZA A, IGM</t>
  </si>
  <si>
    <t>ANTICORPOS ANTI-INFLUENZA B, IGG</t>
  </si>
  <si>
    <t>ANTICORPOS ANTI-INFLUENZA B, IGM</t>
  </si>
  <si>
    <t>ANTICORPOS ANTIENDOMISIO - IGG - IGM, IGA - (CADA)</t>
  </si>
  <si>
    <t>ANTICORPOS NATURAIS - ISOAGLUTININAS, PESQUISAS</t>
  </si>
  <si>
    <t>ANTICORPOS NATURAIS - ISOAGLUTININAS, TITULAGEM</t>
  </si>
  <si>
    <t>ANTICORTEX SUPRA-RENAL</t>
  </si>
  <si>
    <t>ANTIESCLERODERMA (SCL 70)</t>
  </si>
  <si>
    <t>ANTIGLIADINA (GLUTEN) - IGA</t>
  </si>
  <si>
    <t>ANTIGLIADINA (GLUTEN) - IGG</t>
  </si>
  <si>
    <t>ANTIMEMBRANA BASAL</t>
  </si>
  <si>
    <t>ANTIMICROSSOMAL</t>
  </si>
  <si>
    <t>ANTIMITICONDRIA</t>
  </si>
  <si>
    <t>ANTIMITICONDRIA , M2</t>
  </si>
  <si>
    <t>ANTIMUSCULO CARDIACO</t>
  </si>
  <si>
    <t>ANTIMUSCULO ESTRIADO</t>
  </si>
  <si>
    <t>ANTIMUSCULO LISO</t>
  </si>
  <si>
    <t>ANTINEUTROFILOS (ANCA) C</t>
  </si>
  <si>
    <t>ANTINEUTROFILOS (ANCA) P</t>
  </si>
  <si>
    <t>ANTIPARIETAL</t>
  </si>
  <si>
    <t>ANTIPEROXIDASE TIROIDEANA</t>
  </si>
  <si>
    <t>ASLO (ANTIESTREPTOLISINA) - DETERMINACAO QUANTITATIVA</t>
  </si>
  <si>
    <t>ASPERGILUS</t>
  </si>
  <si>
    <t>AVIDEZ DE IGG P/ TOXOPLASMOSE, CITOMEGALIA, RUBEOLA, EB E OUTROS - CADA</t>
  </si>
  <si>
    <t>BETA 2 MICROGLOBULINA</t>
  </si>
  <si>
    <t>BIOTINIDASE, ATIVIDADE DA, QUALITATIVO</t>
  </si>
  <si>
    <t>BLASTOMICOSE</t>
  </si>
  <si>
    <t>BRUCELA - IGG</t>
  </si>
  <si>
    <t>BRUCELA - IGM</t>
  </si>
  <si>
    <t>C 1 Q</t>
  </si>
  <si>
    <t>C 3 PROATIVADOR</t>
  </si>
  <si>
    <t>C 3 A (FATOR B)</t>
  </si>
  <si>
    <t>CAXUMBA, IGG</t>
  </si>
  <si>
    <t>CAXUMBA, IGM</t>
  </si>
  <si>
    <t>CHAGAS , IGG</t>
  </si>
  <si>
    <t>CHAGAS , IGM</t>
  </si>
  <si>
    <t>CHLAMYDIA - IGG</t>
  </si>
  <si>
    <t>CHLAMYDIA - IGM</t>
  </si>
  <si>
    <t>CISTICERCOSE, AC</t>
  </si>
  <si>
    <t>CITOMEGALOVIRUS - IGG</t>
  </si>
  <si>
    <t>CITOMEGALOVIRUS - IGM</t>
  </si>
  <si>
    <t>CLOSTRIDIUM DIFFICILE, TOXINA A, PESQUISA E/OU DOSAGEM</t>
  </si>
  <si>
    <t>COMPLEMENTO C 2</t>
  </si>
  <si>
    <t>COMPLEMENTO C 3</t>
  </si>
  <si>
    <t>COMPLEMENTO C 4</t>
  </si>
  <si>
    <t>COMPLEMENTO CH-100</t>
  </si>
  <si>
    <t>COMPLEMENTO CH-50</t>
  </si>
  <si>
    <t>CRIO-AGLUTININA, GLOBULINA, PESQUISA - CADA</t>
  </si>
  <si>
    <t>CRIO-AGLUTININA, GLOBULINA, DOSAGEM - CADA</t>
  </si>
  <si>
    <t>CROSS MATCH (PROVA CRUZADA DE HISTOCOMPATIBILIDADE P/ TRANSPLANTE RENAL)</t>
  </si>
  <si>
    <t xml:space="preserve"> CULTURA OU ESTIMULACAO DOS LINFOCITOS   IN VITRO   POR CONCANAVALINA, PHA OU POKWEED </t>
  </si>
  <si>
    <t>DENGUE - IGG E IGM (CADA)</t>
  </si>
  <si>
    <t>ECHOVIRUS (PAINEL) SOROLOGIA PARA</t>
  </si>
  <si>
    <t>EQUINOCOCOSE</t>
  </si>
  <si>
    <t>FATOR ANTINUCLEO (FAN)</t>
  </si>
  <si>
    <t>FATOR REUMATOIDE, TESTE DO LATEX</t>
  </si>
  <si>
    <t>FILARIA, SOROLOGIA</t>
  </si>
  <si>
    <t>GENOTIPAGEM DO SISTEMA HLA</t>
  </si>
  <si>
    <t>GIARDIA</t>
  </si>
  <si>
    <t>HELICOBACTER PYLORI - IGA</t>
  </si>
  <si>
    <t>HELICOBACTER PYLORI - IGG</t>
  </si>
  <si>
    <t>HELICOBACTER PYLORI - IGM</t>
  </si>
  <si>
    <t>HEPATITE A - HAV - IGG</t>
  </si>
  <si>
    <t>HEPATITE A - HAV - IGM</t>
  </si>
  <si>
    <t>HEPATITE B - HBCAC - IGG (ANTI-CORE IGG OU ACOREG)</t>
  </si>
  <si>
    <t>HEPATITE B - HBCAC - IGM (ANTI-CORE IGM OU ACOREM)</t>
  </si>
  <si>
    <t>HEPATITE B - HBE - (ANTI HBE)</t>
  </si>
  <si>
    <t>HEPATITE B - HBEAG - (ANTIGENO E)</t>
  </si>
  <si>
    <t>HEPATITE B - ANTI-HBS (ANTI-ANTIGENO DE SUPERFICIE)</t>
  </si>
  <si>
    <t>HEPATITE B - HBSAG -(AU, ANTIGENO AUSTRALIA)</t>
  </si>
  <si>
    <t>HEPATITE C - ANTI-HCV</t>
  </si>
  <si>
    <t>HEPATITE C - ANTIGENO HCV - IGM</t>
  </si>
  <si>
    <t>HEPATITE C - IMUNOBLOT</t>
  </si>
  <si>
    <t>HEPATITE DELTA, ANTICORPO IGG</t>
  </si>
  <si>
    <t>HEPATITE DELTA, ANTICORPO IGM</t>
  </si>
  <si>
    <t>HEPATITE DELTA, ANTIGENO</t>
  </si>
  <si>
    <t>HERPES SIMPLES, IGG</t>
  </si>
  <si>
    <t>HERPES SIMPLES, IGM</t>
  </si>
  <si>
    <t>HERPES ZOSTER, IGG</t>
  </si>
  <si>
    <t>HERPES ZOSTER, IGM</t>
  </si>
  <si>
    <t>HIPERSENSIBILIDADE RETARDADA (INTRADERMO REACAO IDER) CANDIDINA, CAXUMBA, ESTREPTOQUINASE-DORNASE, PPD, TRICOFITINA, VIRUS VACINAL, OUTRO(S)</t>
  </si>
  <si>
    <t>HISTONA</t>
  </si>
  <si>
    <t>HISTOPLASMOSE</t>
  </si>
  <si>
    <t>HIV - ANTIGENO P 24</t>
  </si>
  <si>
    <t>HIV 1 OU HIV 2 - PESQUISA DE ANTICORPOS</t>
  </si>
  <si>
    <t>HIV 1 HIV 2 - (DETERMINACAO CONJUNTA) - PESQUISA DE ANTICORPOS</t>
  </si>
  <si>
    <t>HLA - DR</t>
  </si>
  <si>
    <t>HLA - DR   DQ</t>
  </si>
  <si>
    <t>HTLV 1 OU HTLV 2 - PESQUISA DE ANTICORPO (CADA)</t>
  </si>
  <si>
    <t>IGA</t>
  </si>
  <si>
    <t>IGD</t>
  </si>
  <si>
    <t>IGE, GRUPO ESPECIFICO - CADA</t>
  </si>
  <si>
    <t>IGE, POR ALERGENO - CADA</t>
  </si>
  <si>
    <t>IGE TOTAL</t>
  </si>
  <si>
    <t>IGG</t>
  </si>
  <si>
    <t>IGG, SUBCLASSES 1, 2, 3, 4 - (CADA)</t>
  </si>
  <si>
    <t>IGM</t>
  </si>
  <si>
    <t>IMUNOELETROFORESE ( ESTUDO DA GAMOPATIA )</t>
  </si>
  <si>
    <t>INIBIDOR DE C1 - ESTERASE</t>
  </si>
  <si>
    <t>ISOSPORA, PESQUISA DE ANTIGENO</t>
  </si>
  <si>
    <t>LEGIONELA - IGG E IGM (CADA)</t>
  </si>
  <si>
    <t>LEISHMANIOSE - IGG E IGM - ( CADA)</t>
  </si>
  <si>
    <t>LEPTOSPIROSE - IGG</t>
  </si>
  <si>
    <t>LEPTOSPIROSE - IGM</t>
  </si>
  <si>
    <t>LEPTOSPIROSE, AGLUTINACAO</t>
  </si>
  <si>
    <t>LINFOCITOS T SUPRESSORES CONTAGEM DE (IF COM OKT-8) (D-8) CITOMETRIA DE FLUXO</t>
  </si>
  <si>
    <t>LINFOCITOS T HELPER, CONTAGEM DE (IF C/ OKT-4) (CD-4) - CITOMETRIA DE FLUXO</t>
  </si>
  <si>
    <t>LISTERIOSE</t>
  </si>
  <si>
    <t>LYME - IGG</t>
  </si>
  <si>
    <t>LYME - IGM</t>
  </si>
  <si>
    <t>MALARIA - IGG</t>
  </si>
  <si>
    <t>MALARIA - IGM</t>
  </si>
  <si>
    <t>MICOPLASMA PNEUMONIAE - IGG</t>
  </si>
  <si>
    <t>MICOPLASMA PNEUMONIAE - IGM</t>
  </si>
  <si>
    <t>MONONUCLEOSE</t>
  </si>
  <si>
    <t>MONONUCLEOSE, EPSTEIN BARR - IGG</t>
  </si>
  <si>
    <t>MONONUCLEOSE, ANTI-VCA (EBV) - IGG</t>
  </si>
  <si>
    <t>MONONUCLEOSE, ANTI-VCA (EBV) - IGM</t>
  </si>
  <si>
    <t>OUTROS TESTES BIOQUIMICOS P/ DETERMINACAO DO RISCO FETAL (CADA)</t>
  </si>
  <si>
    <t>PARVOVIRUS - IGG, IGM (CADA)</t>
  </si>
  <si>
    <t>PEPTIDEO INTESTINAL VASOATIVO, DOSAGEM</t>
  </si>
  <si>
    <t>PPD (TUBERCULINA), IDER</t>
  </si>
  <si>
    <t>PROTEINA C REATIVA , PESQUISA</t>
  </si>
  <si>
    <t>PROTEINA C REATIVA, DETERMINACAO QUANTITATIVA</t>
  </si>
  <si>
    <t>PSITACOSE</t>
  </si>
  <si>
    <t>REACAO SOROLOGICA PARA COXSACKIE, NEUTRALIZACAO IGG - IGM - CADA</t>
  </si>
  <si>
    <t>RUBEOLA - ANTICORPOS IGG</t>
  </si>
  <si>
    <t>RUBEOLA - ANTICORPOS IGM</t>
  </si>
  <si>
    <t>SCHISTOSOMOSE IGG</t>
  </si>
  <si>
    <t>SCHISTOSOMOSE IGM</t>
  </si>
  <si>
    <t>SIFILIS - FTA - ABS - IGG</t>
  </si>
  <si>
    <t>SIFILIS - FTA - ABS - IGM</t>
  </si>
  <si>
    <t>SIFILIS - TPHA</t>
  </si>
  <si>
    <t>SIFILIS - VDRL (INCLUSIVE QUANTITATIVO)</t>
  </si>
  <si>
    <t>TESTE RESPIRATORIO PARA H. PYLORI</t>
  </si>
  <si>
    <t>TOXOCARA CANNIS - IGG</t>
  </si>
  <si>
    <t>TOXOCARA CANNIS - IGM</t>
  </si>
  <si>
    <t>TOXOPLASMOSE, IGG</t>
  </si>
  <si>
    <t>TOXOPLASMOSE, IGM</t>
  </si>
  <si>
    <t>UREASE, TESTE RAPIDO PARA HELICOBACTER PYLORI</t>
  </si>
  <si>
    <t>VIRUS SINCICIAL RESPIRATORIO</t>
  </si>
  <si>
    <t>WALER-ROSE (FATOR REUMATOIDE), TESTE</t>
  </si>
  <si>
    <t>WESTERN BLOT (ANTICORPOS ANTI-HIV)</t>
  </si>
  <si>
    <t>WESTERN BLOT (ANTICORPOS ANTI HTV I OU HTLV II) - CADA</t>
  </si>
  <si>
    <t>ALERGENOS - PERFIL ANTIGENICO (PAINEL C/36 ANTIGENOS) - PESQUISA E/OU DOSAGEM</t>
  </si>
  <si>
    <t>ANTIFIGADO (GLOMERULO, TUB. RENAL CORTE RIM DE RATO), IFI - PESQUISA E/OU DOSAGEM</t>
  </si>
  <si>
    <t>CHAGAS, HA</t>
  </si>
  <si>
    <t>COMPLEMENTO C3, C4 - TURBID. OU NEFOLOMETRICO C3A - PESQUISA E/OU DOSAGEM</t>
  </si>
  <si>
    <t>CRIOGLOBULINAS, CARACTERIZACAO - IMUNOELETROFORESE</t>
  </si>
  <si>
    <t>DNCB - TESTE DE CONTATO</t>
  </si>
  <si>
    <t>NTB ESTIMULADO</t>
  </si>
  <si>
    <t>SARAMPO - ANTICORPOS IGG</t>
  </si>
  <si>
    <t>SARAMPO - ANTICORPOS IGM</t>
  </si>
  <si>
    <t>TOXOPLASMOSE - IGA - PESQUISA E/OU DOSAGEM</t>
  </si>
  <si>
    <t>VARICELA - IGG</t>
  </si>
  <si>
    <t>VARICELA - IGM</t>
  </si>
  <si>
    <t>SIFILIS ANTICORPO TOTAL - PESQUISA E/OU DOSAGEM</t>
  </si>
  <si>
    <t>AMEBIASE IGG</t>
  </si>
  <si>
    <t>AMEBIASE IGM</t>
  </si>
  <si>
    <t>PSITACOSE - IGM - PESQUISA E/OU DOSAGEM</t>
  </si>
  <si>
    <t>PARACOCCIDIOIDOMICOSE, ANTICORPOS TOTAIS - IGG</t>
  </si>
  <si>
    <t>ANTI-RECEPTOR DE ACETIL COLINA</t>
  </si>
  <si>
    <t>ANTI TRANSGLUTAMINASE TECIDUAL - IGA</t>
  </si>
  <si>
    <t>ANTICORPOS ANTIPNEUMOCOCCO</t>
  </si>
  <si>
    <t>ANTICORPOS ANTI PEPTIDEO CICLICO CITRULINADO -IGG</t>
  </si>
  <si>
    <t>HLA B 27, FENOTIPAGEM</t>
  </si>
  <si>
    <t>CADEIA KAPPA-LAMBDA LEVE LIVRE</t>
  </si>
  <si>
    <t>HEMACIAS, TEMPO DE SOBREVIDA DAS</t>
  </si>
  <si>
    <t>TEMPO DE LISE DE EUGLOBULINA</t>
  </si>
  <si>
    <t>ANALISE DE MULTIMEROS PARA PACIENTES COM DOENCA DE VON WILLEBRAND</t>
  </si>
  <si>
    <t>PROTROMBINA, PESQUISA DE MUTACAO</t>
  </si>
  <si>
    <t>ACETILCOLINA, ANTICORPOS MODULADOR RECEPTOR</t>
  </si>
  <si>
    <t>C4D FRAGMENTO (PESQUISA EM AMOSTRAS DE BIOPSIA DE RIM TRANSPLANTADO)</t>
  </si>
  <si>
    <t>HEPATITE E - IGM/IGG</t>
  </si>
  <si>
    <t>ANTICORPOS ANTIDIFTERIA</t>
  </si>
  <si>
    <t>ANTICORPOS ANTITETANO</t>
  </si>
  <si>
    <t>TESTE RAPIDO PARA DETECCAO DE HIV EM GESTANTE</t>
  </si>
  <si>
    <t>CADEIAS LEVES LIVRES KAPPA/LAMBDA EM URINA, DOSAGEM</t>
  </si>
  <si>
    <t>COXSACKIE B1-6, ANTICORPOS IGM</t>
  </si>
  <si>
    <t>EPSTEIN BARR VIRUS ANTIGENO PRECOCE, ANTICORPOS</t>
  </si>
  <si>
    <t>CHIKUNGUNYA ANTICORPOS INCLUI IGG E IGM</t>
  </si>
  <si>
    <t>ANTIGENO NS1 DO VIRUS DA DENGUE, PESQUISA</t>
  </si>
  <si>
    <t>DENGUE, ANTICORPOS IGG, SORO (TESTE RAPIDO)</t>
  </si>
  <si>
    <t>DENGUE, ANTICORPOS IGM, SORO (TESTE RAPIDO)</t>
  </si>
  <si>
    <t>ZIKA IGG</t>
  </si>
  <si>
    <t>ZIKA IGM</t>
  </si>
  <si>
    <t>ADENOSINA DE AMINASE (ADA)</t>
  </si>
  <si>
    <t>BIOQUIMICA LCR (PROTEINAS PANDY GLICOSE CLORO)</t>
  </si>
  <si>
    <t>CELULAS, CONTAGEM TOTAL E ESPECIFICA</t>
  </si>
  <si>
    <t>CELULAS, PESQUISA DE CELULAS NEOPLASICAS (CITOLOGIA ONCOTICA)</t>
  </si>
  <si>
    <t>CRIPTOCOCOSE CANDIDA, ASPERGILUS (LATEX) - CADA</t>
  </si>
  <si>
    <t>ELETROFORESE DE PROTEINAS COM CONCENTRACAO (LIQUOR)</t>
  </si>
  <si>
    <t>H. INFLUENZAE, S. PNEUMONIEAE, N. MENINGITIDIS, A,B,C W 135 (CADA)</t>
  </si>
  <si>
    <t>HAEMOPHILUS INFLUENZAE - PESQUISA DE ANTICORPOS - CADA</t>
  </si>
  <si>
    <t>INDICE DE IMUNOPRODUCAO (ELETROF. E IGG EM SORO E LIQUOR)</t>
  </si>
  <si>
    <t>LCR ROTINA (ASPECTOS COR/INDICES+CONTAGEM LEUCOCITOS/HEMACIAS +PROTEINA+GLICOSE+CLORO+REACOES NEUROCISTICERCOSE/NEUROLUES (2)+BACTERIOSCOPIA+CULTURA+LATEX P/ BACTERIAS</t>
  </si>
  <si>
    <t>PESQUISA DE BANDAS OLIGOCLONAIS POR ISOFOCALIZACAO</t>
  </si>
  <si>
    <t>PROTEINA MIELINA BASICA, ANTICORPO ANTI</t>
  </si>
  <si>
    <t>PUNCAO CISTERNAL SUB-OCCIPITAL COM MANOMETRIA P/ COLETA DE LIQUOR</t>
  </si>
  <si>
    <t>PUNCAO LOMBAR COM MANOMETRIA P/ COLETA DE LIQUOR</t>
  </si>
  <si>
    <t>ANTICORPO ANTIESPERMATOZOIDE</t>
  </si>
  <si>
    <t>ROTINA LIQ. AMNIOTICO - AMNIOGRAMA (CITOLOGICO, ESPECTROFOTOMETRIA, CREATININA E TESTE DE CLEMENTS</t>
  </si>
  <si>
    <t>ESPERMOGRAMA (CARACTERES FISICOS, PH, FLUIDIFICACAO, MOTILIDADE, VITALIDADE, CONTAGEM E MORFOLOGIA)</t>
  </si>
  <si>
    <t>ESPERMOGRAMA E TESTE DE PENETRACAO IN VITRO, VELOCIDADE DE PENETRACAO VERTICAL, COLOCACAO VITAL, TESTE DE REVITALIZACAO</t>
  </si>
  <si>
    <t>CLEMENTS , TESTE DE</t>
  </si>
  <si>
    <t>ESPECTROFOTOMETRIA (LIQUIDO AMNIOTICO)</t>
  </si>
  <si>
    <t>FOSFOLIPIDIOS ( RELACAO LECITINA/ESFINGOMIELINA )</t>
  </si>
  <si>
    <t>MATURIDADE PULMONAR FETAL</t>
  </si>
  <si>
    <t>CRISTAIS COM LUZ POLARIZADA, PESQUISA DE</t>
  </si>
  <si>
    <t>RAGOCITOS, PESQUISA DE (LIQUIDO SINOVIAL E DERRAMES)</t>
  </si>
  <si>
    <t>ROTINA LIQ. SINOVIAL (CARACTERES FISICOS,CITOLOGIA,GLICOSE, PROTEINAS E FRACOES, ACIDO URICO, PROVA DO LATEX P/ FATOR REUMATOIDE, BACTERIOS</t>
  </si>
  <si>
    <t>SWELLING TEST</t>
  </si>
  <si>
    <t>A FRESCO, EXAME</t>
  </si>
  <si>
    <t>ANTIBIOGRAMA P/ BACILO ALCOOL-ACIDO RESISTENTES ( DROGAS DE 2 LINHAS)</t>
  </si>
  <si>
    <t>ANTIBIOGRAMA(TESTE DE SENSIBILIDADE P/ ANTIBIOTICOS E QUIMIOTERAPICOS) - POR BACTERIA</t>
  </si>
  <si>
    <t>ANTIGENOS FUNGICOS, PESQUISA</t>
  </si>
  <si>
    <t>BACILOS ALCOOL-ACIDO-RESISTENTES(ZIEHL OU FLUORESCENCIA DIRETA E APOS HOMOGEINIZACAO)</t>
  </si>
  <si>
    <t>BACTERIOSCOPIA (GRAM, ZIEHL, ALBERT ETC) - POR LAMINA</t>
  </si>
  <si>
    <t>CLAMIDIA , CULTURA</t>
  </si>
  <si>
    <t>COLERA, IDENTIFICACAO (SOROTIPAGEM INCLUIDA)</t>
  </si>
  <si>
    <t>CORPUSCULOS DE DONOVANI, PESQUISA DIRETA DE</t>
  </si>
  <si>
    <t>CRIPTOCOCOS (TINTA DA CHINA), PESQUISA DE</t>
  </si>
  <si>
    <t>CRIPTOSPORIDIUM, PESQUISA</t>
  </si>
  <si>
    <t>CULTURA BACTERIANA (EM DIVERSOS MATERIAIS BIOLOGICOS)</t>
  </si>
  <si>
    <t>CULTURA PARA BACTERIAS ANAEROBICAS</t>
  </si>
  <si>
    <t>CULTURA PARA FUNGOS</t>
  </si>
  <si>
    <t>CULTURA PARA MICOBACTERIAS</t>
  </si>
  <si>
    <t>CULTURA QUANTITATIVA SECRECOES PULMONARES (QDO. NECESSITAR TTO PREVIO COM N.C.A.</t>
  </si>
  <si>
    <t>CULTURA, FEZES: SALMONELLA, SHIGELLA E ESCHERICHIA COLI ENTEROPATOGENICAS, ENTEROINVASORA (SOROLOGIA INCLUIDA) + CAMPYLOBACTER SP. + ESCHERICHIA COLI ENTEROHEMORRAGICA</t>
  </si>
  <si>
    <t>CULTURA, FEZES: SALMONELLA, SHIGELLA E ESCHERICHIA COLI ENTEROPATOGENICAS (SOROLOGIA INCLUIDA)</t>
  </si>
  <si>
    <t>CULTURA, HERPESVIRUS OU OUTRO</t>
  </si>
  <si>
    <t>MICOPLASMA OU UREAPLASMA, CULTURA</t>
  </si>
  <si>
    <t>CULTURA - URINA COM CONTAGEM DE COLONIAS</t>
  </si>
  <si>
    <t>ESTREPTOCOCOS - A, TESTE RAPIDO</t>
  </si>
  <si>
    <t>FUNGOS, PESQUISA DE (A FRESCO, LACTOFENOL, TINTA DA CHINA)</t>
  </si>
  <si>
    <t>HEMOCULTURA -ANTIBIOGRAMA QUANDO NECESSARIO (POR AMOSTRA)</t>
  </si>
  <si>
    <t>HEMOCULTURA AUTOMATIZADA (POR AMOSTRA)</t>
  </si>
  <si>
    <t>HEMOCULTURA PARA BACTERIAS ANAEROBIAS - POR AMOSTRA</t>
  </si>
  <si>
    <t>BORDETELLA(HEMOPHILUS) PERTUSSIS</t>
  </si>
  <si>
    <t>HANSEN (LEPRA), PESQUISA DE (POR MATERIAL)</t>
  </si>
  <si>
    <t>LEPTOSPIRA (CAMPO ESCURO APOS CONCENTRACAO), PESQUISA DE</t>
  </si>
  <si>
    <t>MICOBACTERIA - TESTE DE SENSIBILIDADE A DROGAS MIC, POR DROGA TESTADA</t>
  </si>
  <si>
    <t>PARACOCCIDIOIDES, PESQUISA DE</t>
  </si>
  <si>
    <t>PNEMOCYSTIS CARINII, PEQUISA POR COLORACAO ESPECIAL</t>
  </si>
  <si>
    <t>ROTAVIRUS, PESQUISA</t>
  </si>
  <si>
    <t>TREPONEMA (CAMPO ESCURO), PESQUISA</t>
  </si>
  <si>
    <t>CITOMEGALOVIRUS, SHELL VIAL</t>
  </si>
  <si>
    <t>MICROSPORIDIA, PESQUISA NAS FEZES</t>
  </si>
  <si>
    <t>SARCOPTES SCABEI, PESQUISA</t>
  </si>
  <si>
    <t>CLAMIDIA , PCR, AMPLIFICACAO DE DNA</t>
  </si>
  <si>
    <t>CULTURA AUTOMATIZADA</t>
  </si>
  <si>
    <t>ANTIBIOGRAMA AUTOMATIZADO</t>
  </si>
  <si>
    <t>LEISHMANIA, PESQUISA</t>
  </si>
  <si>
    <t>PROTOZOARIOS CULTURA PARA</t>
  </si>
  <si>
    <t>TESTE DE SENSIBILIDADE MYCOBACTERIUM CEPAS DE BACTERIAS</t>
  </si>
  <si>
    <t>ANTIFUNGIGRAMA</t>
  </si>
  <si>
    <t>CULTURA, PARA AGENTES MULTIRRESISTENTES, VARIOS MATERIAIS</t>
  </si>
  <si>
    <t>CULTURA QUANTITATIVO QUEIMADOS (PELE)</t>
  </si>
  <si>
    <t>CULTURA EM LEITE MATERNO</t>
  </si>
  <si>
    <t>ACIDO CITRICO</t>
  </si>
  <si>
    <t>ACIDO HOMOGENTISICO</t>
  </si>
  <si>
    <t>ALCAPTONURIA, PESQUISA</t>
  </si>
  <si>
    <t>CALCULOS URINARIOS</t>
  </si>
  <si>
    <t>CATECOLAMINAS FRACIONADAS (DOPAMINA, EPINEFRINA, NOREPINEFRINA) - CADA</t>
  </si>
  <si>
    <t>CORPOS CETONICOS, PESQUISA</t>
  </si>
  <si>
    <t>CROMATOGRAFIA DE ACUCARES</t>
  </si>
  <si>
    <t>DISMORFISMO ERITROCITARIO, PESQUISA (CONTRASTE DE FASE)</t>
  </si>
  <si>
    <t>ERROS INATOS DO METABOLISMO - BATERIAS DE TESTES QUIMICOS DE TRIAGEM EM URINA (MINIMO DE 6 TESTES)</t>
  </si>
  <si>
    <t>FRUTOSURIA , PESQUISA</t>
  </si>
  <si>
    <t>GALACTOSURIA , PESQUISA</t>
  </si>
  <si>
    <t>LIPOIDES, PESQUISA DE</t>
  </si>
  <si>
    <t>MELANINA , PESQUISA</t>
  </si>
  <si>
    <t>METANEFRINAS URINARIAS, DOSAGEM</t>
  </si>
  <si>
    <t>MICROALBUMINURIA</t>
  </si>
  <si>
    <t>PESQUISA OU DOSAGEM DE UM COMPONENTE URINARIO</t>
  </si>
  <si>
    <t>PORFIBILINOGENIO, PESQUISA</t>
  </si>
  <si>
    <t>PROTEINA DE BENCE JONES, PESQUISA</t>
  </si>
  <si>
    <t>ROTINA DE URINA (CARACTERES FISICOS, ELEMENTOS ANORMAIS E SEDIMENTOSCOPIA)</t>
  </si>
  <si>
    <t>UROPORFIRINAS, DOSAGEM</t>
  </si>
  <si>
    <t>2,5 - HEXANODIONA, DOSAGEM NA URINA</t>
  </si>
  <si>
    <t>CISTINA</t>
  </si>
  <si>
    <t>PORFOBILINOGENIO</t>
  </si>
  <si>
    <t>ELETROFORESE DE PROTEINAS URINARIAS COM CONCENTRACAO</t>
  </si>
  <si>
    <t>FENILCETONURIA, PESQUISA</t>
  </si>
  <si>
    <t>HISTIDINA, PESQUISA</t>
  </si>
  <si>
    <t>MIOGLOBINA, PESQUISA</t>
  </si>
  <si>
    <t>OSMOLALIDADE, DETERMINACAO</t>
  </si>
  <si>
    <t>PROVA DE CONCENTRACAO (FISHBERG OU VOLHARD) - NA URINA</t>
  </si>
  <si>
    <t>HEMOGLOBINA LIVRE NA URINA (AMOSTRA ISOLADA)</t>
  </si>
  <si>
    <t>SUBSTANCIAS REDUTORAS, PESQUISA (URINA)</t>
  </si>
  <si>
    <t>TESTE DE CONCENTRACAO URINARIA APOS DDAVP</t>
  </si>
  <si>
    <t>PESQUISA DE SULFATIDEOS E MATERIAL METACROMATICO NA URINA</t>
  </si>
  <si>
    <t>CRISTALIZACAO DO MUCO CERVICAL, PESQUISA</t>
  </si>
  <si>
    <t>CROMATINA SEXUAL, PESQUISA</t>
  </si>
  <si>
    <t>ACIDO CITRICO (CITRATO) DOSAGEM SANGUE</t>
  </si>
  <si>
    <t>ACIDO CITRICO (CITRATO) DOSAGEM ESPERMA</t>
  </si>
  <si>
    <t>BICARBONATO NA URINA AMOSTRA ISOLADA</t>
  </si>
  <si>
    <t>IONTOFORESE P/ COLHEITA DE SUOR COM DOSAGEM DE CLORO</t>
  </si>
  <si>
    <t>MUCO NASAL, PESQUISA DE EOSINOFILOS E MASTOCITOS</t>
  </si>
  <si>
    <t>GASTROACIDOGRAMA - SECRECAO BASAL PARA 60 E 4 AMOSTRAS APOS O ESTIMULO (FORNECIMENTO DE MATERIAL INCLUSIVE TUBAGEM) TESTE</t>
  </si>
  <si>
    <t>PANCREOZIMA - SECRETINA NO SUCO DUODENAL, TESTE</t>
  </si>
  <si>
    <t>ROTINA DA BILES A, B, C E DO SUCO DUODENAL (CARACTERES FISICOS E MICROSCOPICOS INCLUSIVE TUBAGEM)</t>
  </si>
  <si>
    <t>PERFIL REUMATOLOGICO (ACIDO URICO, ELETROFORESE DE PROTEINAS, FAN, VHS, PROVA DO LATEX P/F. R, W. ROSE)</t>
  </si>
  <si>
    <t>PROVA ATIVIDADE DE FEBRE REUMATICA (ASLO, ELETROFORESE DE PROTEINAS, MUCOPROTEINAS E PROTEINA C REATIVA)</t>
  </si>
  <si>
    <t>PROVAS DE FUNCAO HEPATICA (BILIRRUBINAS, ELETROFORESE DE PROTEINAS. FA, TGO, TGP E GAMA-PGT)</t>
  </si>
  <si>
    <t>TESTE DO PEZINHO BASICO (TSH NEONATAL   FENILALANINA   ELETROFORESE DE HB P/ TRIAGEM DE HEMOPATIAS)</t>
  </si>
  <si>
    <t>TESTE DO PEZINHO AMPLIADO (TSH NEONATAL   17 OH PROGESTERONA   FENILALANINA   TRIPSINA IMUNO-REATIVA   ELETROFORESE DE HB PARA TRIAGEM DE HEMOPATIAS)</t>
  </si>
  <si>
    <t>ACIDO MICOFENOLICO, DOSAGEM SORO</t>
  </si>
  <si>
    <t>ACIDO DELTA AMINOLEVULINICO (P/ CHUMBO INORGANICO)</t>
  </si>
  <si>
    <t>ACIDO DELTA AMINOLEVULINICO DESIDRATASE (P/ CHUMBO INORGANICO)</t>
  </si>
  <si>
    <t>ACIDO FENILGLIOXILICO (PARA ESTIRENO)</t>
  </si>
  <si>
    <t>ACIDO HIPURICO (PARA TOLUENO)</t>
  </si>
  <si>
    <t>ACIDO MANDELICO (PARA ESTIRENO)</t>
  </si>
  <si>
    <t>ACIDO METILHIPURICO (PARA XILENOS)</t>
  </si>
  <si>
    <t>ACIDO SALICILICO</t>
  </si>
  <si>
    <t>CARBOXIHEMOGLOBINA (P/ MONOXIDO DE CARBONO DICLOROMETANO)</t>
  </si>
  <si>
    <t>CHUMBO</t>
  </si>
  <si>
    <t>COLINESTERASE (P/ CARBAMATOS ORGANOFOSFORADOS)</t>
  </si>
  <si>
    <t>COPROPORFINAS (P/ CHUMBO INORGANICO)</t>
  </si>
  <si>
    <t>ETANOL</t>
  </si>
  <si>
    <t>FENOL (PARA BENZENO, FENOL)</t>
  </si>
  <si>
    <t>FLUOR (PARA FLUORETOS)</t>
  </si>
  <si>
    <t>FORMALDEIDO, PESQUISA E/OU DOSAGEM</t>
  </si>
  <si>
    <t>META-HEMOGLOBINA (P/ ANILINA NITROBENZENO)</t>
  </si>
  <si>
    <t>METAIS - AL, AS, CD, MM, HG, NI, ZN, CO, CR. E OUTROS - ABSORCAO ATOMICA - CADA</t>
  </si>
  <si>
    <t>METANOL</t>
  </si>
  <si>
    <t>P- AMINOFENOL (P/ ANILINA)</t>
  </si>
  <si>
    <t>PROTOPORFIRINAS ZN (P/ CHUMBO INORGANICO)</t>
  </si>
  <si>
    <t>SULFATOS (ORGANICOS OU INORGANICOS) PESQUISA - CADA</t>
  </si>
  <si>
    <t>TRICLOROCOMPOSTOS TOTAIS (P/ TETRACLOROETILENO, TRICLOROETANO,TRICLOROETILENO)</t>
  </si>
  <si>
    <t>ACIDO ACETICO</t>
  </si>
  <si>
    <t>ACIDO METIL MALONICO</t>
  </si>
  <si>
    <t>ZINCO</t>
  </si>
  <si>
    <t>METIL ETIL CETONA - PESQUISA E/OU DOSAGEM</t>
  </si>
  <si>
    <t>GENTAMICINA, DOSAGEM</t>
  </si>
  <si>
    <t>LAMOTRIGINA</t>
  </si>
  <si>
    <t>VANCOMICINA</t>
  </si>
  <si>
    <t>DOSAGEM DE ACIDO HIPURICO EM URINA</t>
  </si>
  <si>
    <t>MANGANES SERICO, DOSAGEM</t>
  </si>
  <si>
    <t>ZINCO ERITROCITARIO, DOSAGEM</t>
  </si>
  <si>
    <t>CITOMEGALOVIRUS, QUALITATIVO, PCR</t>
  </si>
  <si>
    <t>CITOMEGALOVIRUS, QUANTITATIVO, PCR</t>
  </si>
  <si>
    <t>CROMOSSOMO PHILADELFIA</t>
  </si>
  <si>
    <t>GENE MUTANTE DA PROTROMBINA</t>
  </si>
  <si>
    <t>FATOR V DE LAYDEN, PCR</t>
  </si>
  <si>
    <t>FIBROSE CISTICA, PESQUISA DE UMA MUTACAO</t>
  </si>
  <si>
    <t>HEPATITE B QUANTITATIVO, PCR</t>
  </si>
  <si>
    <t>HEPATITE C QUALITATIVO, PCR</t>
  </si>
  <si>
    <t>HEPATITE C QUANTITATIVO, PCR</t>
  </si>
  <si>
    <t>HEPATITE C - GENOTIPAGEM</t>
  </si>
  <si>
    <t>HIV - CARGA VIRAL - PCR</t>
  </si>
  <si>
    <t>HIV - QUALITATIVO - PCR</t>
  </si>
  <si>
    <t>HIV - GENOTIPAGEM</t>
  </si>
  <si>
    <t>HPV VIRUS PAPILOMA HUMANO SUBTIPAGEM, QDO NECESSARIO, PCR</t>
  </si>
  <si>
    <t>HTLV I / II POR PCR (CADA)</t>
  </si>
  <si>
    <t>MYCOBACTERIA - PCR</t>
  </si>
  <si>
    <t>PROTEINA S TOTAL E LIVRE, DOSAGEM</t>
  </si>
  <si>
    <t>TOXOPLASMOSE - PESQUISA EM LIQUIDO AMINIOTICO POR PCR</t>
  </si>
  <si>
    <t>X FRAGIL - PCR</t>
  </si>
  <si>
    <t>HPV - CAPTURA HIBRIDA   COLETA DO MATERIAL</t>
  </si>
  <si>
    <t>PAPILOMA VIRUS HUMANO, GENOTIPAGEM</t>
  </si>
  <si>
    <t>HIV AMPLIFICACAO DO DNA (PCR)</t>
  </si>
  <si>
    <t>MYCOBACTERIA AMPLIFICACAO DE DNA (PCR)</t>
  </si>
  <si>
    <t>ZIKA VIRUS DETECCAO PCR (APENAS PARA A GESTANTE)</t>
  </si>
  <si>
    <t>CORONAVIRUS (COVID-19), PESQUISA POR METODO MOLECULAR</t>
  </si>
  <si>
    <t>COLETA DE BIOPSIA DE MEDULA POR AGULHA</t>
  </si>
  <si>
    <t>REARRANJO GENICO QUANTITATIVO BCR/ABL POR PCR</t>
  </si>
  <si>
    <t>CITOGENETICA DE MEDULA OSSEA</t>
  </si>
  <si>
    <t>GENETICA</t>
  </si>
  <si>
    <t>CARIOTIPO COM BANDAS DE PELE, TUMOR E DEMAIS TECIDOS</t>
  </si>
  <si>
    <t>CARIOTIPO COM PESQUISA DE TROCA DE CROMATIDES IRMAS</t>
  </si>
  <si>
    <t>CARIOTIPO COM TECNICAS DE ALTA RESOLUCAO</t>
  </si>
  <si>
    <t>CARIOTIPO DE MEDULA (TECNICAS COM BANDAS)</t>
  </si>
  <si>
    <t>CARIOTIPO DE SANGUE (TECNICAS COM BANDAS)</t>
  </si>
  <si>
    <t>CARIOTIPO DE SANGUE OBTIDO POR CORDOCENTESE PRE-NATAL</t>
  </si>
  <si>
    <t>CARIOTIPO DE SANGUE - PESQUISA DE MARCADORES TUMORAIS</t>
  </si>
  <si>
    <t>CARIOTIPO DE SANGUE - PESQUISA DE SITIO FRAGIL X</t>
  </si>
  <si>
    <t>CARIOTIPO EM VILOSIDADES CORIONICAS (CULTIVO DE TROFOBLASTOS)</t>
  </si>
  <si>
    <t>CARIOTIPO PARA PESQUISA DE INSTABILIDADE CROMOSSOMICA</t>
  </si>
  <si>
    <t>CULTURA DE ABORTO E OBTENCAO DE CARIOTIPO</t>
  </si>
  <si>
    <t>CULTURA DE TECIDO PARA ENSAIO ENZIMATICO E/OU EXTRACAO DE DNA</t>
  </si>
  <si>
    <t>FISH EM METAFASE OU NUCLEO INTERFASICO, POR SONDA</t>
  </si>
  <si>
    <t>LIQUIDO AMNIOTICO, CARIOTIPO COM BANDAS</t>
  </si>
  <si>
    <t>LIQUIDO AMNIOTICO, SUBCULTURA PARA DOSAGEM ADICIONAL (UNICA)</t>
  </si>
  <si>
    <t>ESTUDO DE ALTERACOES CROMOSSOMICAS EM LEUCEMIAS POR FISH (FLUORESCENCE IN SITU HYBRIDIZATION)</t>
  </si>
  <si>
    <t>PESQUISA DE TRANSLOCACAO PML/RAR-A</t>
  </si>
  <si>
    <t>HER2 FISH PARA AMPLIFICACAO GENICA EM TUMOR DE MAMA</t>
  </si>
  <si>
    <t>MUTACAO FAMILIAL ESPECIFICA - PCR DO LOCCUS IDENTIFICADO</t>
  </si>
  <si>
    <t>MUTACAO FAMILIAL ESPECIFICA - SEQUENCIAMENTO DE SANGER DO LOCCUS IDENTIFICADO</t>
  </si>
  <si>
    <t>IDURONATO - 2 SULFATASE, DOSAGEM</t>
  </si>
  <si>
    <t>N-ACETILGLICOSAMINIDASE, DOSAGEM</t>
  </si>
  <si>
    <t>ALFA-GALACTOSIDADE, DOSAGEM PLASMATICA</t>
  </si>
  <si>
    <t>MARCADORES BIOQUIMICOS PARA AVALIACAO DO RISCO FETAL (CADA)</t>
  </si>
  <si>
    <t>BATERIAS DE TESTES QUIMICOS DE TRIAGEM EM URINA PARA ERROS INATOS DO METABILISMO (MINIMO DE SEIS TESTES)</t>
  </si>
  <si>
    <t>DETERMINACAO DO RISCO FETAL, COM ELABORACAO DE LAUDO</t>
  </si>
  <si>
    <t>DOSAGEM QUANTITATIVA DE ACIDOS ORGANICOS PARA O DIAGNOSTICO DE ERROS INATOS DO METABOLISMO (PERFIL ACIDOS ORGANICOS AMOSTRA)</t>
  </si>
  <si>
    <t>DOSAGEM QUANTITATIVA DE AMINOACIDOS PARA O DIAGNOSTICO DE ERROS INATOS DO METABOLISMO (PERFIL DE AMINOACIDOS NUMA AMOSTRA)</t>
  </si>
  <si>
    <t>ELETROFORESE OU CROMATOGRAFIA (PAPEL OU CAMADA DELGADA) PARA IDENTIFICACAO DE AMINOACIDOS OU GLICIDIOS OU OLIGOSSACARIDIOS OU SIALOLIGOSSACARIDIOS GLICOSAMINOGLICANOS OU OUTROS COMPOSTOS PARA DETECCAO DE ERROS INATOS DO METABOLISMO (CADA)</t>
  </si>
  <si>
    <t>ENSAIOS ENZIMATICOS EM CELULAS CULTIVADAS PARA DIAGNOSTICO DE EIM, INCLUINDO PREPARO DO MATERIAL, DOSAGEM DE PROTEINA E ENZIMA DE REFERENCIA</t>
  </si>
  <si>
    <t>ENSAIOS ENZIMATICOS EM LEUCOCITOS, ERITROCITOS OU TEC P/ DIAGNOSTICO DE EIM, INCL PREPARO MATERIAL, DOSAGEM DE PROTEINA E ENZIMA DE REFERENCIA (CADA)</t>
  </si>
  <si>
    <t>ENSAIOS ENZIMATICOS NO PLASMA PARA DIAGNOSTICO DE EIM, INCLUINDO PREPARO DO MATERIAL, DOSAGEM DE PROTEINA / ENZIMA REFERENCIA (CADA)</t>
  </si>
  <si>
    <t>TESTE DUPLO - 1 TRIMESTRE (PAPP-A BETA-HCG) OU OUTROS 2 EM SORO OU LIQ AMNIOTICO C/ ELABORAC DE LAUDO CONTENDO CALC DE RISCO PARA ANOMALIAS FETAIS</t>
  </si>
  <si>
    <t>TESTE DUPLO -2 TRIMESTRE (AFP BETA-HCG) OU OUTROS 2 EM SORO OU LIQ AMNIOTICO C/ ELABORAC DE LAUDO CONTENDO CALC DE RISCO PARA ANOMALIAS FETAIS</t>
  </si>
  <si>
    <t>TESTE TRIPLO (AFP BETA-HCG ESTRIOL) OU OUTROS 3 EM SORO OU LIQ AMNIOTICO C/ ELABORAC DE LAUDO CONTENDO CALC DE RISCO PARA ANOMALIAS FETAIS</t>
  </si>
  <si>
    <t>TESTES QUIMICOS DE TRIAGEM EM URINA PARA ERROS INATOS DO METABOLISMO (CADA)</t>
  </si>
  <si>
    <t>ANALISE DE DNA COM ENZIMAS DE RESTRICAO, POR ENZIMA UTILIZADA, POR AMOSTRA</t>
  </si>
  <si>
    <t>ANALISE DE DNA FETAL POR ENZIMAS DE RESTRICAO, POR ENZIMA UTILIZADA, POR AMOSTRA(ADICIONAL NOS EXAMES EM QUE JA FOI FEITO O PCR ...E DEPE</t>
  </si>
  <si>
    <t>ANALISE DE DNA FETAL POR SONDA OU PCR POR LOCUS, POR AMOSTRA</t>
  </si>
  <si>
    <t>ANALISE DE DNA PELA TECNICA MULTIPLEX , PRECO POR LOCUS EXTRA</t>
  </si>
  <si>
    <t>ANALISE DE DNA PELA TECNICA MULTIPLEX POR LOCUS, POR AMOSTRA</t>
  </si>
  <si>
    <t>ANALISE DE DNA POR SONDA OU PCR POR LOCUS P/AMOSTRA</t>
  </si>
  <si>
    <t>EXTRACAO DE DNA (SANGUE, URINA, LIQ AMNIOTICO, VILO TROFOBLASTICO ETC) POR AMOSTRA</t>
  </si>
  <si>
    <t>SEQUENCIAMENTO GENICO POR SEQUENCIAS ATE 500 PARES DE BASES</t>
  </si>
  <si>
    <t>ANALISE DE DNA POR MLPA, POR SONDA DE DNA UTILIZADA, POR AMOSTRA</t>
  </si>
  <si>
    <t>JAK2 (GENE), DETECCAO DE MUTACOES POR PCR</t>
  </si>
  <si>
    <t>K-RAS, PESQUISA DE MUTACAO</t>
  </si>
  <si>
    <t>SEQUENCIAMENTO DE NOVA GERACAO (NGS) - GENES ISOLADOS, PAINEIS E GRANDES REGIOES GENOMICAS (INCLUI CAPTURA, AMPLIFICACAO E SEQUENCIAMENTO)</t>
  </si>
  <si>
    <t>PROCEDIMENTO DIAGNOSTICO PEROPERATORIO SEM DESLOCAMENTO DO PATOLOGISTA</t>
  </si>
  <si>
    <t>ANATOMIA PATOLOGICA E CITOPATOLOGIA II</t>
  </si>
  <si>
    <t>PROCEDIMENTO DIAGNOSTICO PEROPERATORIO - PECA ADICIONAL OU MARGEM CIRURGICA</t>
  </si>
  <si>
    <t>PROCEDIMENTO DIAGNOSTICO PEROPERATORIO COM DESLOCAMENTO DO PATOLOGISTA</t>
  </si>
  <si>
    <t>ATO DE COLETA DE PAAF DE ORGAOS OU ESTRUTURAS SUPERFICIAIS - SEM DESLOCAMENTO DO PATOLOGISTA</t>
  </si>
  <si>
    <t>ATO DE COLETA DE PAAF DE ORGAOS OU ESTRUTURAS PROFUNDAS SEM DESLOCAMENTO DO PATOLOGISTA</t>
  </si>
  <si>
    <t xml:space="preserve"> PROCEDIMENTO DIAGNOSTICO EM BIOPSIA SIMPLES   IMPRINT   E   CELL BLOCK   </t>
  </si>
  <si>
    <t>PROCEDIMENTO DIAGNOSTICO CITOPATOLOGICO ONCOTICO DE LIQUIDOS E RASPADOS CUTANEOS</t>
  </si>
  <si>
    <t>PROCEDIMENTO DIAGNOSTICO EM CITOPATOLOGIA CERVICO-VAGINAL ONCOTICA</t>
  </si>
  <si>
    <t>PROCEDIMENTO DIAGNOSTICO EM CITOLOGIA HORMONAL SERIADO</t>
  </si>
  <si>
    <t>PROCEDIMENTO DIAGNOSTICO EM REVISAO DE LAMINAS OU CORTES HISTOLOGICOS SERIADOS</t>
  </si>
  <si>
    <t>PROCEDIMENTO DIAGNOSTICO EM CITOLOGIA HORMONAL ISOLADA</t>
  </si>
  <si>
    <t>PROCEDIMENTO DIAGNOSTICO EM PAINEL DE IMUNOISTOQUIMICA (DUAS A CINCO REACOES)</t>
  </si>
  <si>
    <t>PROCEDIMENTO DIAGNOSTICO EM REACAO IMUNOISTOQUIMICA ISOLADA</t>
  </si>
  <si>
    <t>PROCEDIMENTO DIAGNOSTICO EM FRAGMENTOS MULTIPLOS DE BIOPSIAS DE MESMO ORGAO OU TOPOGRAFIA</t>
  </si>
  <si>
    <t>PROCEDIMENTO DIAGNOSTICO EM PECA CIRUR ANATOMICA OU CIRURGICA SIMPLES</t>
  </si>
  <si>
    <t>PROCEDIMENTO DIAGNOSTICO EM PECA CIRURGICA OU ANATOMICA COMPLEXA</t>
  </si>
  <si>
    <t>PROCEDIMENTO DIAGNOSTICO GRUPOS LINFONODOS ESTRUTURAS VIZINHAS E MARGENS DE PECAS ANATOMICAS SIMPLES/COMPLEXAS (P/GR DE 3 MARGENS)</t>
  </si>
  <si>
    <t>PROCEDIMENTO DIAGNOSTICO EM AMPUTACAO MEMBROS SEM CAUSA ONCOLOGICA</t>
  </si>
  <si>
    <t>PROCEDIMENTO DIAGNOSTICO EM AMPUTACAO MEMBROS - CAUSA ONCOLOGICA</t>
  </si>
  <si>
    <t>PROCEDIMENTO DIAGNOSTICO EM LAMINAS DE PAAF ATE 5</t>
  </si>
  <si>
    <t>COLORACAO ESPECIAL POR COLORACAO</t>
  </si>
  <si>
    <t>PROCEDIMENTO DIAGNOSTICO EM IMUNOFLUORESCENCIA</t>
  </si>
  <si>
    <t>PROCEDIMENTO DIAGNOSTICO EM PAINEL DE HIBRIDIZACAO IN SITU</t>
  </si>
  <si>
    <t>PROCEDIMENTO DIAGNOSTICO POR CAPTURA HIBRIDA</t>
  </si>
  <si>
    <t>PROCEDIMENTO DIAGNOSTICO EM CITOMETRIA DE FLUXO (POR MONOCLONAL PESQUISADO)</t>
  </si>
  <si>
    <t>PROCEDIMENTO DIAGNOSTICO EM CITOMETRIA DE IMAGENS</t>
  </si>
  <si>
    <t>PROCEDIMENTO DIAGNOSTICO CITOPATOLOGICO EM MEIO LIQUIDO</t>
  </si>
  <si>
    <t>ANGIOGRAFIA RADIOISOTOPICA</t>
  </si>
  <si>
    <t>MEDICINA NUCLEAR</t>
  </si>
  <si>
    <t>CINTILOGRAFIA COM HEMACEAS MARCADAS</t>
  </si>
  <si>
    <t>CINTILOGRAFIA DO MIOCARDIO C/DUPLO ISOTOPO(PERFUSAO + VIABILIDADE)</t>
  </si>
  <si>
    <t>CINTILOGRAFIA DO MIOCARDIO NECROSE (INFARTO AGUDO)</t>
  </si>
  <si>
    <t>CINTILOGRAFIA DO MIOCARDIO PERFUSAO - REPOUSO E ESTRESSE (INCLUI TESTE ERGOMETRICO/ESTRESSE FARMACOLOGICO)</t>
  </si>
  <si>
    <t>CINTILOGRAFIA SINCRONIZADA CAMARAS CARDIACAS-ESFORCO</t>
  </si>
  <si>
    <t>CINTILOGRAFIA SINCRONIZADA CAMARAS CARDIACAS/-REPOUSO</t>
  </si>
  <si>
    <t>FLUXO SANGUINEO DAS EXTREMIDADES</t>
  </si>
  <si>
    <t>QUANTIFICACAO DE SHUNT DA DIREITA PARA A ESQUERDA</t>
  </si>
  <si>
    <t xml:space="preserve"> QUANTIFICACAO DE   SHUNT   PERIFERICO </t>
  </si>
  <si>
    <t>VENOGRAFIA RADIOISOTOPICA</t>
  </si>
  <si>
    <t>CINTILOGRAFIA DE CORPO INTEIRO COM METAIODOBENZILGUANIDINA - IODO 123</t>
  </si>
  <si>
    <t>CINTILOGRAFIA DAS GLANDULAS SALIVARES COM OU SEM ESTIMULO</t>
  </si>
  <si>
    <t>CINTILOGRAFIA DO FIGADO E BACO</t>
  </si>
  <si>
    <t>CINTILOGRAFIA DO FIGADO E VIAS BILIARES</t>
  </si>
  <si>
    <t>CINTILOGRAFIA PARA DETECCAO DE HEMORRAGIA DIGESTORIA ATIVA</t>
  </si>
  <si>
    <t>CINTILOGRAFIA P/ DETECCAO DE HEMORRAGIA DIGESTORIA NAO ATIVA</t>
  </si>
  <si>
    <t>CINTILOGRAFIA P/DETERM DO TEMPO DE ESVAZIAMENTO GASTRICO</t>
  </si>
  <si>
    <t>CINTILOGRAFIA P/ ESTUDO DE TRANSITO ESOFAGICO (LIQUIDOS</t>
  </si>
  <si>
    <t>CINTILOGRAFIA P/ ESTUDO DE TRANSITO ESOFAGICO (SEMI SOLIDOS)</t>
  </si>
  <si>
    <t>CINTILOGRAFIA PARA PESQUISA DE DIVERTICULO DE MECKEL</t>
  </si>
  <si>
    <t>CINTILOGRAFIA P/ PESQUISA DE REFLUXO GASTRO-ESOFAGICO</t>
  </si>
  <si>
    <t>FLUXO SANGUINEO HEPATICO (QUALITATIVO E QUANTITATIVO)</t>
  </si>
  <si>
    <t>CINTILOGRAFIA DA TIREOIDE E/ OU CAPTACAO (IODO-123)</t>
  </si>
  <si>
    <t>CINTILOGRAFIA DA TIREOIDE E/ OU CAPTACAO (IODO-131)</t>
  </si>
  <si>
    <t>CINTILOGRAFIA DA TIREOIDE E/ OU CAPTACAO (TECNECIO- 99M TC)</t>
  </si>
  <si>
    <t>CINTILOGRAFIA DAS PARATIREOIDES</t>
  </si>
  <si>
    <t>CINTILOGRAFIA CORPO INTEIRO P/PESQ METASTASES(PCI)IODO 123</t>
  </si>
  <si>
    <t>TESTE DE ESTIMULO COM TSH RECOMBINANTE</t>
  </si>
  <si>
    <t>TESTE DE SUPRESSAO DA TIREOIDE COM T3</t>
  </si>
  <si>
    <t>TESTE DE PERCLORATO</t>
  </si>
  <si>
    <t>CINTILOGRAFIA RENAL DINAMICA</t>
  </si>
  <si>
    <t>CINTILOGRAFIA RENAL DINAMICA COM DIURETICO</t>
  </si>
  <si>
    <t>CINTILOGRAFIA RENAL ESTATICA (QUALITATIVA E/OU QUANTITATIVA)</t>
  </si>
  <si>
    <t>CINTILOGRAFIA TESTICULAR ( ESCROTAL )</t>
  </si>
  <si>
    <t>CISTOCINTILOGRAFIA DIRETA</t>
  </si>
  <si>
    <t>CISTOCINTILOGRAFIA INDIRETA</t>
  </si>
  <si>
    <t>DETERMINACAO DA FILTRACAO GLOMERULAR</t>
  </si>
  <si>
    <t>DETERMINACAO DO FLUXO PLASMATICO RENAL</t>
  </si>
  <si>
    <t>CINTILOGRAFIA SISTEMA RETICULO-ENDOTELIAL (MEDULA OSSEA)</t>
  </si>
  <si>
    <t>DEMONSTRACAO DE SEQUESTRO DE HEMACIAS PELO BACO</t>
  </si>
  <si>
    <t>DETERMINACAO DA SOBREVIDA DE HEMACIAS</t>
  </si>
  <si>
    <t>DETERMINACAO DO VOLUME ERITROCITARIO</t>
  </si>
  <si>
    <t>DETERMINACAO DO VOLUME PLASMATICO</t>
  </si>
  <si>
    <t>TESTE DE ABSORCAO DA VITAMINA B 12 C/ COBALTO-57 ( TESTE DE SCHILLING )</t>
  </si>
  <si>
    <t>CINTILOGRAFIA OSSEA (CORPO TOTAL)</t>
  </si>
  <si>
    <t>FLUXO SANGUINEO OSSEO</t>
  </si>
  <si>
    <t>CINTILOGRAFIA CEREBRAL</t>
  </si>
  <si>
    <t>CINTILOGRAFIA CEREBRAL C/ FLUORDEOXIGLICOSE (FDG -FLOUR - 18) EM CAMARA HIBRIDA</t>
  </si>
  <si>
    <t>CINTILOGRAFIA DE PERFUSAO CEREBRAL (ECD)</t>
  </si>
  <si>
    <t>CISTERNOCINTILOGRAFIA</t>
  </si>
  <si>
    <t>CISTERNOCINTILOGRAFIA PARA PESQUISA DE FISTULAS LIQUORICAS</t>
  </si>
  <si>
    <t>FLUXO SANGUINEO CEREBRAL</t>
  </si>
  <si>
    <t>MIELOCINTILOGRAFIA</t>
  </si>
  <si>
    <t>VENTRICULOCINTILOGRAFIA</t>
  </si>
  <si>
    <t>CINTILOGRAFIA COM ANALOGO DE SOMATOSTATINA</t>
  </si>
  <si>
    <t>CINTILOGRAFIA COM GALIO 67</t>
  </si>
  <si>
    <t>CINTILOGRAFIA COM LEUCOCITOS MARCADOS</t>
  </si>
  <si>
    <t>CINTILOGRAFIA C/ MIBG  (METAIODOBENZILGUANIDINA)</t>
  </si>
  <si>
    <t>CINTILOGRAFIA DE CORPO TOTAL COM FDG-18F, EM CAMARA HIBRIDA</t>
  </si>
  <si>
    <t>CINTILOGRAFIA DE MAMA (BILATERAL)</t>
  </si>
  <si>
    <t>DEMARCACAO RADIOISOTOPICA DE LESOES TUMORAIS</t>
  </si>
  <si>
    <t>DETECCAO INTRAOPERATORIA RADIOGUIADA DE LESOES TUMORAIS</t>
  </si>
  <si>
    <t>DETECCAO INTRAOPERATORIA RADIOGUIADA DE LINFONODO SENTINELA</t>
  </si>
  <si>
    <t>LINFOCINTILOGRAFIA</t>
  </si>
  <si>
    <t>QUANTIFICACAO DA CAPTACAO PULMONAR COM GALIO-67</t>
  </si>
  <si>
    <t>PET DEDICADO ONCOLOGICO (PET SCAN)</t>
  </si>
  <si>
    <t>CINTILOGRAFIA PARA DETECCAO DE ASPIRACAO PULMONAR</t>
  </si>
  <si>
    <t>CINTILOGRAFIA PULMONAR (INALACAO )</t>
  </si>
  <si>
    <t>CINTILOGRAFIA PULMONAR ( PERFUSAO )</t>
  </si>
  <si>
    <t>TRATAMENTO COM MIBG (METAIODOBENZILGUANIDINA)</t>
  </si>
  <si>
    <t>TRATAMENTO DE POLICITEMIA VERA</t>
  </si>
  <si>
    <t>TRATAMENTO DE HIPERTIREOIDISMO-BOCIO NODULAR TOXICO(GRAVES)</t>
  </si>
  <si>
    <t>TRATAMENTO DE HIPERTIREOIDISMO-BOCIO NODULAR TOXICO(PLUMMER)</t>
  </si>
  <si>
    <t>DACRIOCINTILOGRAFIA</t>
  </si>
  <si>
    <t>IMUNOCINTILOGRAFIA (ANTICORPOS MONOCLONAIS)</t>
  </si>
  <si>
    <t>MATERIAIS / MEDICAMENTOS PARA EXAMES DE IMAGEM   (CINTILOGRAFIA)</t>
  </si>
  <si>
    <t>RX - CRANIO - 2 INCIDENCIAS</t>
  </si>
  <si>
    <t>RADIODIAGNOSTICO</t>
  </si>
  <si>
    <t>RX - CRANIO - 3 INCIDENCIAS</t>
  </si>
  <si>
    <t>RX - CRANIO - 4 INCIDENCIAS</t>
  </si>
  <si>
    <t>RX - ORELHA, MASTOIDES OU ROCHEDOS - BILATERAL - 8 INCIDENCIAS</t>
  </si>
  <si>
    <t>RX - ORBITAS - BILATERAL - 4 INCIDENCIAS</t>
  </si>
  <si>
    <t>RX - SEIOS DA FACE - 3 INCIDENCIAS</t>
  </si>
  <si>
    <t>RX - SELA TURSICA - 3 INCIDENCIAS</t>
  </si>
  <si>
    <t>RX - MAXILAR INFERIOR - 3 INCIDENCIAS</t>
  </si>
  <si>
    <t>RX - OSSOS DA FACE - 4 INCIDENCIAS</t>
  </si>
  <si>
    <t>RX - ARCOS ZIGOMATICOS OU MALAR OU APOFISES ESTILOIDES - 3 INCIDENCIAS</t>
  </si>
  <si>
    <t>RX - ARTICULACAO TEMPORO-MANDIBULAR - BILATERAL - 4 INCIDENCIAS</t>
  </si>
  <si>
    <t>RX - ADENOIDES OU CAVUM - 2 INCIDENCIAS</t>
  </si>
  <si>
    <t>RX - PANORAMICA DE MANDIBULA (ORTOPANTOMOGRAFIA) - 1 INCIDENCIA</t>
  </si>
  <si>
    <t>RX - TELEPERFIL EM CEFALOSTATO - SEM TRACADO - 1 INCIDENCIA</t>
  </si>
  <si>
    <t>RX - TELEPERFIL EM CEFALOSTATO - COM TRACADO - 2 INCIDENCIAS</t>
  </si>
  <si>
    <t>RX - PLANIGRAFIA LINEAR DE CRANIO, SELA TURCICA, FACE OU MASTOIDE - 12 INCIDENCIAS</t>
  </si>
  <si>
    <t>INCIDENCIA ADICIONAL DE CRANIO OU FACE - 1 INCIDENCIA</t>
  </si>
  <si>
    <t>RX - COLUNA CERVICAL - 3 INCIDENCIAS</t>
  </si>
  <si>
    <t>RX - COLUNA CERVICAL - 5 INCIDENCIAS</t>
  </si>
  <si>
    <t>RX - COLUNA DORSAL - 2 INCIDENCIAS</t>
  </si>
  <si>
    <t>RX - COLUNA DORSAL - 4 INCIDENCIAS</t>
  </si>
  <si>
    <t>RX - COLUNA LOMBO SACRA - 3 INCIDENCIAS</t>
  </si>
  <si>
    <t>RX - COLUNA LOMBO SACRA - 5 INCIDENCIAS</t>
  </si>
  <si>
    <t>RX - SACRO-COCCIX - 2 INCIDENCIAS</t>
  </si>
  <si>
    <t>RX - COLUNA DORSO-LOMBAR PARA ESCOLIOSE - 2 INCIDENCIAS</t>
  </si>
  <si>
    <t>RX - COLUNA TOTAL PARA ESCOLIOSE (TELESPONDILOGRAFIA) - 2 INCIDENCIAS</t>
  </si>
  <si>
    <t>RX - PLANIGRAFIA DE COLUNA VERTEBRAL ( DOIS PLANOS) - 12 INCIDENCIAS</t>
  </si>
  <si>
    <t>INCIDENCIA ADICIONAL DE COLUNA - 1 INCIDENCIA</t>
  </si>
  <si>
    <t>RX - ESTERNO - 2 INCIDENCIAS</t>
  </si>
  <si>
    <t>RX - ARTICULACAO ESTERNOCLAVICULAR - 2 INCIDENCIAS</t>
  </si>
  <si>
    <t>RX - COSTELAS - POR HEMITORAX - 2 INCIDENCIAS</t>
  </si>
  <si>
    <t>RX - CLAVICULA - 2 INCIDENCIAS</t>
  </si>
  <si>
    <t>RX - OMOPLATA OU ESCAPULA - 2 INCIDENCIAS</t>
  </si>
  <si>
    <t>RX - ARTICULACAO ACROMIOCLAVICULAR - 2 INCIDENCIAS</t>
  </si>
  <si>
    <t>RX - ARTICULACAO ESCAPULOUMERAL (OMBRO) - 2 INCIDENCIAS</t>
  </si>
  <si>
    <t>RX - BRACO - 2 INCIDENCIAS</t>
  </si>
  <si>
    <t>RX - COTOVELO - 2 INCIDENCIAS</t>
  </si>
  <si>
    <t>RX - ANTEBRACO - 2 INCIDENCIAS</t>
  </si>
  <si>
    <t>RX - PUNHO - 2 INCIDENCIAS</t>
  </si>
  <si>
    <t>RX - MAO OU QUIRODACTILOS - 2 INCIDENCIAS</t>
  </si>
  <si>
    <t>RX - MAOS E PUNHOS PARA IDADE OSSEA - 1 INCIDENCIA</t>
  </si>
  <si>
    <t>INCIDENCIA ADICIONAL DE MEMBRO SUPERIOR - 1 INCIDENCIA</t>
  </si>
  <si>
    <t>RX - BACIA - 1 INCIDENCIA</t>
  </si>
  <si>
    <t>RX - ARTICULACOES SACROILIACAS - 3 INCIDENCIAS</t>
  </si>
  <si>
    <t>RX - ARTICULACAO COXOFEMORAL ( QUADRIL) - 2 INCIDENCIAS</t>
  </si>
  <si>
    <t>RX - COXA - 2 INCIDENCIAS</t>
  </si>
  <si>
    <t>RX - JOELHO: AP - LAT - 2 INCIDENCIAS</t>
  </si>
  <si>
    <t>RX - JOELHO OU ROTULA: AP - LAT - AXIAL - 3 INCIDENCIAS</t>
  </si>
  <si>
    <t>RX - PERNA - 2 INCIDENCIAS</t>
  </si>
  <si>
    <t>RX - ARTICULACAO TIBIOTARSICA (TORNOZELO) - 2 INCIDENCIAS</t>
  </si>
  <si>
    <t>RX - PE OU PODODACTILOS - 2 INCIDENCIAS</t>
  </si>
  <si>
    <t>RX - CALCANEO - 2 INCIDENCIAS</t>
  </si>
  <si>
    <t>RX - ESCANOMETRIA - 3 INCIDENCIAS</t>
  </si>
  <si>
    <t>RX - PANORAMICA DOS MEMBROS INFERIORES - 1 INCIDENCIA</t>
  </si>
  <si>
    <t>INCIDENCIA ADICIONAL DE MEMBRO INFERIOR - 1 INCIDENCIA</t>
  </si>
  <si>
    <t>RX - TORAX - 1 INCIDENCIA</t>
  </si>
  <si>
    <t>RX - TORAX - 2 INCIDENCIAS</t>
  </si>
  <si>
    <t>RX - TORAX - 3 INCIDENCIAS</t>
  </si>
  <si>
    <t>RX - TORAX - 4 INCIDENCIAS</t>
  </si>
  <si>
    <t>RX - CORACAO E VASOS DA BASE - 4 INCIDENCIAS</t>
  </si>
  <si>
    <t>RX - PLANIGRAFIA DE TORAX OU LARINGE OU MEDIASTINO - 9 INCIDENCIAS</t>
  </si>
  <si>
    <t>RX - HIPOFARINGE OU LARINGE OU PESCOCO (PARTES MOLES) - 4 INCIDENCIAS</t>
  </si>
  <si>
    <t>RX - DEGLUTOGRAMA - 8 INCIDENCIAS</t>
  </si>
  <si>
    <t>RX - ESOFAGO - 8 INCIDENCIAS</t>
  </si>
  <si>
    <t>RX - ESTOMAGO E DUODENO - 20 INCIDENCIAS</t>
  </si>
  <si>
    <t>RX - ESOFAG0, HIATO, ESTOMAGO E DUODENO - 24 INCIDENCIAS</t>
  </si>
  <si>
    <t>RX - TRANSITO E MORFOLOGIA DO DELGADO - 6 INCIDENCIAS</t>
  </si>
  <si>
    <t>RX - ESTUDO DO DELGADO C/ DUPLO CONTRASTE - 9 INCIDENCIAS</t>
  </si>
  <si>
    <t>RX - CLISTER OU ENEMA OPACO ( DUPLO CONTRASTE) - 6 INCIDENCIAS</t>
  </si>
  <si>
    <t>RX - DEFECOGRAMA - 6 INCIDENCIAS</t>
  </si>
  <si>
    <t>RX - COLANGIOGRAFIA INTRA-OPERATORIA - 4 INCIDENCIAS</t>
  </si>
  <si>
    <t>RX - COLANGIOGRAFIA POS-OPERATORIA (PELO DRENO) - 4 INCIDENCIAS</t>
  </si>
  <si>
    <t>RX - UROGRAFIA VENOSA C/ BEXIGA PRE E POS MICCIONAL - 7 INCIDENCIAS</t>
  </si>
  <si>
    <t>RX - PIELOGRAFIA ASCENDENTE - 4 INCIDENCIAS</t>
  </si>
  <si>
    <t>RX - UROGRAFIA VENOSA MINUTADA 1 - 2 - 3 - 10 INCIDENCIAS</t>
  </si>
  <si>
    <t>RX - UROGRAFIA VENOSA COM NEFROTOMOGRAFIA - 11 INCIDENCIAS</t>
  </si>
  <si>
    <t>RX - URETROCISTOGRAFIA DE ADULTO - 6 INCIDENCIAS</t>
  </si>
  <si>
    <t>RX - URETROCISTOGRAFIA PEDIATRICA (ATE 12 ANOS) - 6 INCIDENCIAS</t>
  </si>
  <si>
    <t>RX - TOMOGRAFIA RENAL SEM CONTRASTE - 6 INCIDENCIAS</t>
  </si>
  <si>
    <t>RX - ABDOME SIMPLES - 1 INCIDENCIA</t>
  </si>
  <si>
    <t>RX - ABDOME AGUDO - 3 INCIDENCIAS</t>
  </si>
  <si>
    <t>RX - ABDOME AP-LAT OU LOCALIZADA - 3 INCIDENCIAS</t>
  </si>
  <si>
    <t>MAMOGRAFIA CONVENCIONAL BILATERAL - 4 INCIDENCIAS</t>
  </si>
  <si>
    <t>MAMOGRAFIA DIGITAL BILATERAL - 4 INCIDENCIAS</t>
  </si>
  <si>
    <t>RX - AMPLIACAO OU MAGNIFICACAO DE LESAO MAMARIA - 2 INCIDENCIAS</t>
  </si>
  <si>
    <t>RX - ESQUELETO (INCIDENCIAS BASICAS DE CRANIO, COLUNA, BACIA E MEMBROS) - 19 INCIDENCIAS</t>
  </si>
  <si>
    <t>DENSITOMETRIA OSSEA - (UM SEGMENTO)</t>
  </si>
  <si>
    <t>DENSITOMETRIA OSSEA - ROTINA COLUNA E FEMUR (OU DOIS SEGMENTOS)</t>
  </si>
  <si>
    <t>DENSITOMETRIA OSSEA - CORPO INTEIRO (AVALIACAO DE MASSA OSSEA OU DE COMPOSICAO CORPORAL)</t>
  </si>
  <si>
    <t>PLANIGRAFIA DE OSSO - 5 INCIDENCIAS</t>
  </si>
  <si>
    <t>MARCACAO PRE-CIRURGICA POR NODULO - MAXIMO DE 3 POR MAMA, POR ESTEREOTAXIA (NAO INCLUI EXAME DE IMAGEM)</t>
  </si>
  <si>
    <t>MARCACAO PRE-CIRURGICA POR NODULO - MAXIMO DE 3 POR MAMA, POR US (NAO INCLUI EXAME DE IMAGEM)</t>
  </si>
  <si>
    <t>MARCACAO PRE-CIRURGICA POR NODULO - MAXIMO DE 3 POR MAMA, POR RM (NAO INCLUI EXAME DE IMAGEM)</t>
  </si>
  <si>
    <t>BIOPSIA OU PUNCAO MAMARIA PERCUTANEA POR AGULHA FINA ORIENTADA POR ESTEREOTAXIA (NAO INCLUI EXAME DE BASE)</t>
  </si>
  <si>
    <t>BIOPSIA OU PUNCAO MAMARIA PERCUTANEA POR AGULHA FINA ORIENTADA POR US (NAO INCLUI EXAME DE BASE)</t>
  </si>
  <si>
    <t>BIOPSIA OU PUNCAO MAMARIA PERCUTANEA POR AGULHA FINA ORIENTADA POR TC (NAO INCLUI EXAME DE BASE)</t>
  </si>
  <si>
    <t>BIOPSIA PERCUTANEA DE FRAGMENTO MAMARIO POR AGULHA GROSSA (CORE BIOPSY) ORIENTADA POR ESTEREOTAXIA (NAO INCLUI EXAME DE BASE)</t>
  </si>
  <si>
    <t>BIOPSIA PERCUTANEA DE FRAGMENTO MAMARIO POR AGULHA GROSSA (CORE BIOPSY) ORIENTADA POR US (NAO INCLUI EXAME DE BASE)</t>
  </si>
  <si>
    <t>MAMOTOMIA POR ESTEREOTAXIA (NAO INCLUI EXAME DE IMAGEM)</t>
  </si>
  <si>
    <t>MAMOTOMIA POR US (NAO INCLUI EXAME DE IMAGEM)</t>
  </si>
  <si>
    <t>DUCTOGRAFIA - POR MAMA - 4 INCIDENCIAS</t>
  </si>
  <si>
    <t>SIALOGRAFIA - POR GLANDULA - 6 INCIDENCIAS</t>
  </si>
  <si>
    <t>HISTEROSSALPINGOGRAFIA - 6 INCIDENCIAS</t>
  </si>
  <si>
    <t>ARTROGRAFIA OU PNEUMOARTROGRAFIA - 16 INCIDENCIAS</t>
  </si>
  <si>
    <t>FISTULOGRAFIA - 4 INCIDENCIAS</t>
  </si>
  <si>
    <t>COLANGIOGRAFIA TRANSCUTANEA - 6 INCIDENCIAS</t>
  </si>
  <si>
    <t>COLANGIOPANCREATOGRAFIA RETROGRADA - 6 INCIDENCIAS</t>
  </si>
  <si>
    <t>DACRIOCISTOGRAFIA - 5 INCIDENCIAS</t>
  </si>
  <si>
    <t>PUNCAO ASPIRATIVA ORIENTADA POR RX</t>
  </si>
  <si>
    <t>DRENAGEM PERCUTANEA ORIENTADA POR RX</t>
  </si>
  <si>
    <t>MIELOGRAFIA SEGMENTAR (POR SEGMENTO) - 6 INCIDENCIAS</t>
  </si>
  <si>
    <t>MATERIAIS / MEDICAMENTOS PARA EXAMES DE IMAGEM            (RADIODIAGNOSTICO)</t>
  </si>
  <si>
    <t>CONTRASTE IODADO - POR ML (RADIODIAGNOSTICO)</t>
  </si>
  <si>
    <t>BARIO - 150 ML (RADIODIAGNOSTICO)</t>
  </si>
  <si>
    <t>AORTOGRAFIA ABDOMINAL P/ PUNCAO TRANSLOMBAR</t>
  </si>
  <si>
    <t>ANGIOGRAFIA P/ PUNCAO (UNILATERAL)</t>
  </si>
  <si>
    <t>ANGIOGRAFIA POR PUNCAO ( BILATERAL)</t>
  </si>
  <si>
    <t>ANGIOGRAFIA POR CATETER (MEMBRO UNILATERAL, COM OU SEM AORTOGRAFIA)</t>
  </si>
  <si>
    <t>ANGIOGRAFIA POR CATETER (MEMBROS BILATERAL - COM OU SEM AORTOGRAFIA)</t>
  </si>
  <si>
    <t>ANGIOGRAFIA POR CATETER ( OUTROS VASOS UNILATERAL - COM OU SEM AORTOGRAFIA)</t>
  </si>
  <si>
    <t>ANGIOGRAFIA POR CATETER ( OUTROS VASOS BILATERAL - COM OU SEM AORTOGRAFIA)</t>
  </si>
  <si>
    <t>ANGIOGRAFIA POR CATETER ( CAROTIDAS E VERTEBRAIS)</t>
  </si>
  <si>
    <t>ANGIOGRAFIA POR CATETER (CAROTIDAS/VERTEB/ARCO AORTICO)</t>
  </si>
  <si>
    <t>ANGIOGRAFIA TRANSOPERATORIA DE POSICIONAMENTO</t>
  </si>
  <si>
    <t>ALCOOLIZACAO PERCUTANEA DE ANGIOMA</t>
  </si>
  <si>
    <t>ANGIOPLASTIA DE RAMO INTRACRANIANO</t>
  </si>
  <si>
    <t>ANGIOPLASTIA DE TRONCO SUPRA-AORTICO</t>
  </si>
  <si>
    <t>ANGIOPLASTIA DE ARTERIA VISCERAL-POR VASO</t>
  </si>
  <si>
    <t>ANGIOPLASTIA RENAL PARA TRATAMENTO DE HIPERTENSAO RENOVASCULAR OU OUTRA CONDICAO</t>
  </si>
  <si>
    <t>ANGIOPLASTIA TRANSLUMINAL PERCUTANEA</t>
  </si>
  <si>
    <t>ANGIOPLASTIA DE AORTA PARA TRATAMENTO DE COARCTACAO</t>
  </si>
  <si>
    <t>COLOCACAO DE STENT EM RAMO INTRACRANIANO (COM OU SEM ANGIOPLASTIA)</t>
  </si>
  <si>
    <t>COLOCACAO DE STENT EM TRONCO SUPRA-AORTICO (COM OU SEM ANGIOPLASTIA)</t>
  </si>
  <si>
    <t>COLOCACAO STENT AORTICO (COM OU SEM ANGIOPLASTIA)</t>
  </si>
  <si>
    <t>COLOCACAO DE STENT PARA TRATAMENTO DE SINDROME DE VCI (COM OU SEM ANGIOPLASTIA)</t>
  </si>
  <si>
    <t>COLOCACAO DE FILTRO DE VCI PARA PREVENCAO DE TEP</t>
  </si>
  <si>
    <t>COLOCACAO DE STENT PARA TRATAMENTO DE OBSTRUCAO ARTERIAL OU VENOSA (COM OU SEM ANGIOPLASTIA)</t>
  </si>
  <si>
    <t>COLOCACAO DE STENT REVESTIDO(STENT-GRAFT) PARA TRATAMENTO DE ANEURISMA PERIFERICO</t>
  </si>
  <si>
    <t>COLOCACAO DE STENT BILIAR (COM OU SEM ANGIOPLASTIA)</t>
  </si>
  <si>
    <t>DILATACAO PERCUTANEA DE ESTENOSE BILIAR</t>
  </si>
  <si>
    <t>ATERECTOMIA CORONARIANA PERCUTANEA ORIENTADA POR RX</t>
  </si>
  <si>
    <t>DRENAGEM PERCUTANEA DE VIA BILIAR</t>
  </si>
  <si>
    <t>EMBOLIZACAO DE ANEURISMA CEREBRAL POR OCLUSAO SACULAR-POR VASO</t>
  </si>
  <si>
    <t>EMBOLIZACAO DE ANEURISMA CEREBRAL POR OCLUSAO VASCULAR - POR VASO</t>
  </si>
  <si>
    <t>EMBOLIZACAO DE MALFORMACAO ARTERIOVENOSA CEREBRAL OU MEDULAR POR VASO</t>
  </si>
  <si>
    <t>EMBOLIZACAO DE FISTULA ARTERIOVENOSA EM CABECA,PESCOCO OU COLUNA POR VASO</t>
  </si>
  <si>
    <t>EMBOLIZACAO PARA TRATAMENTO DE EPISTAXE</t>
  </si>
  <si>
    <t>EMBOLIZACAO DE ANEURISMA OU PSEUDOANEURISMA VISCERAL</t>
  </si>
  <si>
    <t>EMBOLIZACAO BRONQUICA PARA TRATAMENTO DE HEMOPTISE</t>
  </si>
  <si>
    <t>EMBOLIZACAO PULMONAR PARA TRATAMENTO DE FISTULA ARTERIOVENOSA OU OUTRA SITUACAO</t>
  </si>
  <si>
    <t>EMBOLIZACAO DE VARIZES ESOFAGIANAS OU GASTRICAS</t>
  </si>
  <si>
    <t>EMBOLIZACAO DE HEMORRAGIA DIGESTIVA</t>
  </si>
  <si>
    <t>EMBOLIZACAO DE RAMO PORTAL</t>
  </si>
  <si>
    <t>EMBOLIZACAO ESPLENICA PARA TRATAMENTO DE HIPERESPLENISMO OU OUTRA SITUACAO</t>
  </si>
  <si>
    <t>EMBOLIZACAO ARTERIAL PARA TRATAMENTO DE PRIAPISMO</t>
  </si>
  <si>
    <t>EMBOLIZACAO PARA TRATAMENTO DE IMPOTENCIA</t>
  </si>
  <si>
    <t>EMBOLIZACAO DE RAMOS HIPOGASTRICOS PARA TRATAMENTO DE SANGRAMENTO GINECOLOGICO</t>
  </si>
  <si>
    <t>EMBOLIZACAO SELETIVA PARA TRATAMENTO DE HEMATURIA</t>
  </si>
  <si>
    <t>EMBOLIZACAO DE ARTERIA RENAL PARA NEFRECTOMIA</t>
  </si>
  <si>
    <t>EMBOLIZACAO FISTULA ARTERIOVENOSA NAO ESPECIFICADA</t>
  </si>
  <si>
    <t>EMBOLIZACAO DE MALFORMACAO VASCULAR - POR VASO</t>
  </si>
  <si>
    <t>EMBOLIZACAO DE PSEUDOANEURISMA- POR VASO</t>
  </si>
  <si>
    <t>EMBOLIZACAO DE ARTERIAS UTERINAS PARA TRATAMENTO DE MIOMA OU OUTRAS SITUACOES</t>
  </si>
  <si>
    <t>EMBOLIZACAO DE TUMOR DE CABECA E PESCOCO</t>
  </si>
  <si>
    <t>EMBOLIZACAO DE TUMOR DO APARELHO DIGESTIVO</t>
  </si>
  <si>
    <t>EMBOLIZACAO DE TUMOR OSSEO OU DE PARTES MOLES</t>
  </si>
  <si>
    <t>EMBOLIZACAO DE TUMOR NAO ESPECIFICADO</t>
  </si>
  <si>
    <t>QUIMIOEMBOLIZACAO PARA TRATAMENTO DE TUMOR HEPATICO</t>
  </si>
  <si>
    <t>TIPS ANASTOMOSE PORTO -CAVA PERCUTANEA PARA TRATAMENTO DE HIPERTENSAO PORTAL</t>
  </si>
  <si>
    <t>IMPLANTE DE ENDOPROTESE EM ANEURISMA DE AORTA ABDOMINAL OU TORACICA COM STENT REVESTIDO (STENT-GRAFT)</t>
  </si>
  <si>
    <t>IMPLANTE DE ENDOPROTESE EM DISSECCAO DE AORTA ABDOMINAL OU TORACICA COM STENT REVESTIDO (STENT-GRAFT)</t>
  </si>
  <si>
    <t>TROMBECTOMIA MECANICA VENOSA</t>
  </si>
  <si>
    <t>TROMBECTOMIA MEDICAMENTOSA PARA TRATAMENTO DE TEP</t>
  </si>
  <si>
    <t>TROMBOLISE MEDICAMENTOSA ARTERIAL OU VENOSA -POR VASO</t>
  </si>
  <si>
    <t>TROMBOLISE MEDICAMENTOSA ARTERIAL OU VENOSA PARA TRATAMENTO DE ISQUEMIA MESENTERICA</t>
  </si>
  <si>
    <t>TROMBOLISE MEDICAMENTOSA EM TRONCOS SUPRA-AORTICOS E INTRACRANIANOS</t>
  </si>
  <si>
    <t>US - GLOBO OCULAR BILATERAL</t>
  </si>
  <si>
    <t>ULTRASSOM</t>
  </si>
  <si>
    <t>US - GLOBO OCULAR COM DOPPLER COLORIDO - BILATERAL</t>
  </si>
  <si>
    <t>US - GLANDULAS SALIVARES (TODAS)</t>
  </si>
  <si>
    <t>US - TORACICO (EXTRACARDIACO)</t>
  </si>
  <si>
    <t>ECODOPPLER DE ESFORCO OU ESTRESSE FARMACOLOGICO (INCLUI MAT/MED)</t>
  </si>
  <si>
    <t>ECODOPPLER FETAL COM MAPEAMENTO DE FLUXO A CORES</t>
  </si>
  <si>
    <t>ECODOPPLER TRANSESOFAGICO (INCLUI TRANSTORACICO)</t>
  </si>
  <si>
    <t>ECOCARDIOGRAMA TRANSTORACICO A CORES</t>
  </si>
  <si>
    <t>US - MAMAS</t>
  </si>
  <si>
    <t>US - ABDOMEN TOTAL (INCLUI PELVE)</t>
  </si>
  <si>
    <t>US - ABDOMEN SUPERIOR (FIGADO, VIAS BILIARES - VESICULA-PANCREAS-BACO)</t>
  </si>
  <si>
    <t>US - RETROPERITONIO ( GRANDES VASOS OU ADRENAIS)</t>
  </si>
  <si>
    <t>APARELHO URINARIO (RINS, URETERES E BEXIGA)</t>
  </si>
  <si>
    <t>US - ABDOME INFERIOR MASCULINO (BEXIGA, PROSTATA E VESICULAS SEMINAIS)</t>
  </si>
  <si>
    <t>US - ABDOME INFERIOR FEMININO (BEXIGA, UTERO, OVARIO E ANEXOS)</t>
  </si>
  <si>
    <t>US - DERMATOLOGICO - PELE E SUBCUTANEO</t>
  </si>
  <si>
    <t>US - ORGAOS SUPERFICIAIS (TIREOIDE, ESCROTO, PENIS OU CRANIO)</t>
  </si>
  <si>
    <t>US - ESTRUTURAS SUPERFICIAIS (CERVICAL OU AXILAS OU MUSCULO OU TENDAO)</t>
  </si>
  <si>
    <t>US - ARTICULAR (POR ARTICULACAO)</t>
  </si>
  <si>
    <t>US - OBSTETRICA</t>
  </si>
  <si>
    <t>US - OBSTETRICA COM DOPPLER COLORIDO</t>
  </si>
  <si>
    <t>US - OBSTETRICA: COM TRANSLUCENCIA NUCAL</t>
  </si>
  <si>
    <t>US - OBSTETRICA MORFOLOGICA</t>
  </si>
  <si>
    <t>US - OBSTETRICA GESTACAO MULTIPLA (CADA FETO)</t>
  </si>
  <si>
    <t>US - OBSTETRICA GESTACAO MULTIPLA C/ DOPPLER COLORIDO(CADA FETO)</t>
  </si>
  <si>
    <t>US - OBSTETRICA 1 TRIMESTRE (ENDOVAGINAL)</t>
  </si>
  <si>
    <t>US - TRANSVAGINAL (INCLUI ABDOME INFERIOR FEMININO)</t>
  </si>
  <si>
    <t>US - TRANSVAGINAL P/ CONTROLE DE OVULACAO (3 OU MAIS EXAMES) (INCLUI ABDOME INF. FEMININO )</t>
  </si>
  <si>
    <t>HISTEROSSONOGRAFIA</t>
  </si>
  <si>
    <t>US - PROSTATA-TRANSRETAL (INCLUI ABDOME INFERIOR MASCULINO)</t>
  </si>
  <si>
    <t>US - TRANSRETAL (INCLUI ABDOME INFERIOR)</t>
  </si>
  <si>
    <t>DOPPLER COLORIDO TRANSFONTANELA</t>
  </si>
  <si>
    <t>DOPPLER COLORIDO DE VASOS CERVICAIS ARTERIAIS BILATERAL (CAROTIDAS)</t>
  </si>
  <si>
    <t>DOPPLER COLORIDO VERTEBRAL - BILATERAL</t>
  </si>
  <si>
    <t>DOPPLER COLORIDO VASOS CERVICAIS VENOSOS BILATERAL(SUBCLAVIAS E JUGULARES)</t>
  </si>
  <si>
    <t>DOPPLER COLORIDO DE ORGAO OU ESTRUTURA ISOLADA</t>
  </si>
  <si>
    <t>DOPPLER COLORIDO DE AORTA E ARTERIAS RENAIS</t>
  </si>
  <si>
    <t>DOPPLER COLORIDO DE AORTA E ILIACAS</t>
  </si>
  <si>
    <t>DOPPLER COLORIDO DE ARTERIAS VISCERAIS (MESENTERICAS SUP - INFERIOR E TRONCO CELIACO)</t>
  </si>
  <si>
    <t>DOPPLER COLORIDO DE HEMANGIOMA</t>
  </si>
  <si>
    <t>DOPPLER COLORIDO DE VEIA CAVA SUPERIOR OU INFERIOR</t>
  </si>
  <si>
    <t>DOPPLER COLORIDO PENIANO COM FARMACO-INDUCAO (INCLUI MEDICACAO)</t>
  </si>
  <si>
    <t>DOPPLER COLORIDO ARTERIAL DE MEMBRO SUPERIOR-UNILATERAL</t>
  </si>
  <si>
    <t>DOPPLER COLORIDO VENOSO DE MEMBRO SUPERIOR-UNILATERAL</t>
  </si>
  <si>
    <t>DOPPLER COLORIDO ARTERIAL DE MEMBRO INFERIOR-UNILATERAL</t>
  </si>
  <si>
    <t>DOPPLER COLORIDO VENOSO DE MEMBRO INFERIOR-UNILATERAL</t>
  </si>
  <si>
    <t>US - OBSTETRICA: COM PERFIL BIOFISICO FETAL</t>
  </si>
  <si>
    <t>DOPPLER COLORIDO ARTERIAS PENIANAS(SEM FARMACO INDUCAO)</t>
  </si>
  <si>
    <t>ULTRASSONOGRAFIA BIOMICROSCOPICA - MONOCULAR</t>
  </si>
  <si>
    <t>ULTRASSONOGRAFIA DIAGNOSTICA - MONOCULAR</t>
  </si>
  <si>
    <t>DOPPLER TRANSCRANIANO</t>
  </si>
  <si>
    <t>US - OBSTETRICA: COM AMNIOCENTESE</t>
  </si>
  <si>
    <t>US - OBSTETRICA 1 TRIMESTRE COM PUNCAO: BIOPSIA OU ASPIRATIVA</t>
  </si>
  <si>
    <t>US - PROSTATA TRANSRETAL C/ BIOPSIA - (ATE 8 FRAGMENTOS)</t>
  </si>
  <si>
    <t>US - PROSTATA TRANSRETAL C/ BIOPSIA - (MAIS 8 FRAGMENTOS)</t>
  </si>
  <si>
    <t>DOPPLER COLORIDO INTRA-OPERATORIO</t>
  </si>
  <si>
    <t>ECODOPPLERCARDIOGRAMA TRANSOPERATORIO (TRANSESOFAGICO OU EPICARDICO) 1  HORA)</t>
  </si>
  <si>
    <t>ECODOPPLERCARDIOGRAMA TRANSOPERATORIO (TRANSESOF/ EPICARDICO) H.SUPLEM</t>
  </si>
  <si>
    <t>PUNCAO ASPIRATIVA ORIENTADA POR US (ACRESCENTAR O EXAME DE BASE)</t>
  </si>
  <si>
    <t>PUNCAO VASCULAR ORIENTADA POR US (ACRESCENTAR O EXAME DE BASE)</t>
  </si>
  <si>
    <t>DRENAGEM PERCUTANEA ORIENTADA POR US (ACRESCENTAR O EXAME DE BASE)</t>
  </si>
  <si>
    <t>REDUCAO DE INVAGINACAO INTESTINAL P/ ENEMA ORIENTADA POR US (ACRESCENTAR O EXAME DE BASE)</t>
  </si>
  <si>
    <t>TC - CRANIO OU ORBITAS OU SELA TURCICA</t>
  </si>
  <si>
    <t>TOMOGRAFIA COMPUTADORIZADA</t>
  </si>
  <si>
    <t>TC - MASTOIDES OU ORELHAS</t>
  </si>
  <si>
    <t>TC - FACE OU SEIOS DA FACE</t>
  </si>
  <si>
    <t>TC - ARTICULACOES TEMPOROMANDIBULARES</t>
  </si>
  <si>
    <t>DENTAL (DENTASCAN)</t>
  </si>
  <si>
    <t>TC - PESCOCO (PARTES MOLES-LARINGE-TIREOIDE -FARINGE)</t>
  </si>
  <si>
    <t>TC - TORAX</t>
  </si>
  <si>
    <t>TC - ABDOME TOTAL (ABDOME SUPERIOR, PELVE E RETROPERITONIO)</t>
  </si>
  <si>
    <t>TC - ABDOME SUPERIOR</t>
  </si>
  <si>
    <t>TC - PELVE OU BACIA</t>
  </si>
  <si>
    <t>TC - COLUNA CERVICAL, DORSAL OU LOMBAR (ATE 3 SEGMENTOS)</t>
  </si>
  <si>
    <t>TC - COLUNA - SEGMENTO ADICIONAL</t>
  </si>
  <si>
    <t>TC - ARTICULACAO (ESTERNOCLAVICULAR OU OMBRO OU COTOVELO OU PUNHO SACROILIACAS OU COXOFEMORAL OU JOELHO OU PE) - UNILATERAL</t>
  </si>
  <si>
    <t>TC - SEGMENTOS APENDICULARES (BRACOS-ANTEBRACOS, COXAS, PERNAS, MAOS E PES)</t>
  </si>
  <si>
    <t>ANGIOTOMOGRAFIA DE AORTA TORACICA</t>
  </si>
  <si>
    <t>ANGIOTOMOGRAFIA DE AORTA ABDOMINAL</t>
  </si>
  <si>
    <t>ESCANOMETRIA DIGITAL</t>
  </si>
  <si>
    <t>TC - ANGIOTOMOGRAFIA CORONARIANA</t>
  </si>
  <si>
    <t>ANGIOTOMOGRAFIA ARTERIAL DE CRANIO</t>
  </si>
  <si>
    <t>ANGIOTOMOGRAFIA VENOSA DE CRANIO</t>
  </si>
  <si>
    <t>ANGIOTOMOGRAFIA ARTERIAL DE PESCOCO</t>
  </si>
  <si>
    <t>ANGIOTOMOGRAFIA VENOSA DE PESCOCO</t>
  </si>
  <si>
    <t>ANGIOTOMOGRAFIA ARTERIAL DE TORAX</t>
  </si>
  <si>
    <t>ANGIOTOMOGRAFIA VENOSA DE TORAX</t>
  </si>
  <si>
    <t>ANGIOTOMOGRAFIA ARTERIAL DE ABDOME SUPERIOR</t>
  </si>
  <si>
    <t>ANGIOTOMOGRAFIA VENOSA DE ABDOME SUPERIOR</t>
  </si>
  <si>
    <t>ANGIOTOMOGRAFIA ARTERIAL DE PELVE</t>
  </si>
  <si>
    <t>ANGIOTOMOGRAFIA VENOSA DE PELVE</t>
  </si>
  <si>
    <t>ANGIOTOMOGRAFIA ARTERIAL DE MEMBRO INFERIOR</t>
  </si>
  <si>
    <t>ANGIOTOMOGRAFIA VENOSA DE MEMBRO INFERIOR</t>
  </si>
  <si>
    <t>ANGIOTOMOGRAFIA ARTERIAL DE MEMBRO SUPERIOR</t>
  </si>
  <si>
    <t>ANGIOTOMOGRAFIA VENOSA DE MEMBRO SUPERIOR</t>
  </si>
  <si>
    <t>ANGIOTOMOGRAFIA ARTERIAL PULMONAR</t>
  </si>
  <si>
    <t>ANGIOTOMOGRAFIA VENOSA PULMONAR</t>
  </si>
  <si>
    <t>TOMOMIELOGRAFIA (ATE 3 SEGMENTOS) ACRESCENTAR TC DE COLUNA</t>
  </si>
  <si>
    <t>PUNCAO ASPIRATIVA ORIENTADA P/ TC (ACRESCENTAR O EXAME DE BASE)</t>
  </si>
  <si>
    <t>DRENAGEM PERCUTANEA ORIENTADA P/ TC (ACRESCENTAR O EXAME DE BASE)</t>
  </si>
  <si>
    <t>CONTRASTE IODADO - POR ML (TOMOGR COMPUTADORIZADA)</t>
  </si>
  <si>
    <t>MATERIAIS / MEDICAMENTOS PARA EXAMES DE IMAGEM ( TOMOGR COMPUTADORIZADA)</t>
  </si>
  <si>
    <t>RM - CRANIO (ENCEFALO)</t>
  </si>
  <si>
    <t>RESSONANCIA MAGNETICA</t>
  </si>
  <si>
    <t>RM - SELA TURSICA (HIPOFISE)</t>
  </si>
  <si>
    <t>RM - BASE DO CRANIO OU MASTOIDE</t>
  </si>
  <si>
    <t>ESTUDO FUNCIONAL (MAPEAMENTO CORTICAL P/ RM)</t>
  </si>
  <si>
    <t>PERFUSAO CEREBRAL P/ RM</t>
  </si>
  <si>
    <t>ESPECTROSCOPIA POR RESSONANCIA MAGNETICA (ACRESCENTAR EXAME DE BASE)</t>
  </si>
  <si>
    <t>RM - ORBITA BILATERAL</t>
  </si>
  <si>
    <t>RM - OSSOS TEMPORAIS BILATERAL</t>
  </si>
  <si>
    <t>RM - FACE (INCLUI SEIOS DA FACE)</t>
  </si>
  <si>
    <t>RM - ARTICULACAO TEMPORO-MANDIBULAR (BILATERAL)</t>
  </si>
  <si>
    <t>RM - PESCOCO (NASO/OROFARINGE, LARINGE, TRAQUEIA, TIREOIDE, PARATIREOIDE)</t>
  </si>
  <si>
    <t>RM - TORAX (MEDIASTINO, PULMAO, PAREDE TORACICA)</t>
  </si>
  <si>
    <t>RM - CORACAO-MORFOLOGICO E FUNCIONAL</t>
  </si>
  <si>
    <t>RM - CORACAO-MORFOLOGICO E FUNCIONAL PERFUSAO ESTRESS</t>
  </si>
  <si>
    <t>RM - CORACAO - MORFOLOGICO E FUNCIONAL + PERFUSAO ESTRESSE + VIABILIDADE MIOCARDICA</t>
  </si>
  <si>
    <t>RM - MAMA (BILATERIAL)</t>
  </si>
  <si>
    <t>RM - ABDOME SUPERIOR (FIGADO, PANCREAS, BACO, RINS, SUPRA-RENAIS,RETROPERITONIO)</t>
  </si>
  <si>
    <t>RM - PELVE</t>
  </si>
  <si>
    <t>RM - FETAL</t>
  </si>
  <si>
    <t>RM - PENIS</t>
  </si>
  <si>
    <t>RM - BOLSA ESCROTAL</t>
  </si>
  <si>
    <t>RM - COLUNA CERVICAL OU DORSAL OU LOMBAR</t>
  </si>
  <si>
    <t>RM - FLUXO LIQUORICO (COMO COMPLEMENTAR)</t>
  </si>
  <si>
    <t>RM - PLEXO BRAQUIAL (DESFILADEIRO TORACICO) OU LOMBOSSACRAL</t>
  </si>
  <si>
    <t>RM - MEMBRO SUPERIOR UNILATERAL</t>
  </si>
  <si>
    <t>RM - MAO</t>
  </si>
  <si>
    <t>RM - BACIA (ARTICULACOES SACROILIACAS)</t>
  </si>
  <si>
    <t>RM - COXA (UNILATERAL)</t>
  </si>
  <si>
    <t>PERNA ( UNILATERAL)</t>
  </si>
  <si>
    <t>RM - PE (ANTEPE)</t>
  </si>
  <si>
    <t>RM - ARTICULAR (POR ARTICULACAO)</t>
  </si>
  <si>
    <t>ANGIO-RM DE AORTA TORACICA</t>
  </si>
  <si>
    <t>ANGIO-RM DE AORTA ABDOMINAL</t>
  </si>
  <si>
    <t>HIDRO-RM (COLANGIO-RM OU URO-RM OU MIELO-RM OU SIALO-RM OU CISTOGRAFIA POR RM)</t>
  </si>
  <si>
    <t>RM - ENDOCAVITARIA (ENDORETAL OU ENDOVAGINAL)</t>
  </si>
  <si>
    <t>ANGIO-RM ARTERIAL PULMONAR</t>
  </si>
  <si>
    <t>ANGIO-RM VENOSA PULMONAR</t>
  </si>
  <si>
    <t>ANGIO-RM ARTERIAL DE ABDOME SUPERIOR</t>
  </si>
  <si>
    <t>ANGIO-RM VENOSA DE ABDOME SUPERIOR</t>
  </si>
  <si>
    <t>ANGIO-RM ARTERIAL DE CRANIO</t>
  </si>
  <si>
    <t>ANGIO-RM VENOSA DE CRANIO</t>
  </si>
  <si>
    <t>ANGIO-RM ARTERIAL DE MEMBRO INFERIOR (UNILATERAL)</t>
  </si>
  <si>
    <t>ANGIO-RM VENOSA DE MEMBRO INFERIOR (UNILATERAL)</t>
  </si>
  <si>
    <t>ANGIO-RM ARTERIAL DE MEMBRO SUPERIOR (UNILATERAL)</t>
  </si>
  <si>
    <t>ANGIO-RM VENOSA DE MEMBRO SUPERIOR (UNILATERAL)</t>
  </si>
  <si>
    <t>ANGIO-RM ARTERIAL DE PELVE</t>
  </si>
  <si>
    <t>ANGIO-RM VENOSA DE PELVE</t>
  </si>
  <si>
    <t>ANGIO-RM ARTERIAL DE PESCOCO</t>
  </si>
  <si>
    <t>ANGIO-RM VENOSA DE PESCOCO</t>
  </si>
  <si>
    <t>ARTRO-RM (INCLUIR A PUNCAO ARTICULAR) POR ARTICULACAO</t>
  </si>
  <si>
    <t>MATERIAIS / MEDICAMENTOS PARA EXAMES DE IMAGEM (RESSONANCIA)</t>
  </si>
  <si>
    <t>CONTRASTE RESSONANCIA - POR  ML</t>
  </si>
  <si>
    <t>BETATERAPIA (PLACA DE ESTRONCIO) POR CAMPO</t>
  </si>
  <si>
    <t>RADIOTERAPIA</t>
  </si>
  <si>
    <t>MOLDAGEM OU IMPLANTE EM PELE</t>
  </si>
  <si>
    <t>MOLDAGEM OU IMPLANTE EM MUCOSA</t>
  </si>
  <si>
    <t>RADIOIMPLANTE OU RADIOMOLDAGEM C/ FIOS IRIDIUM ( P/ TRAT  )EM CABECA E PESCOCO, MAMA, CEREBRO, ESOFAGO, PANCREAS, PULMAO, TUMORES PEDIATRICO</t>
  </si>
  <si>
    <t>RADIOIMPLANTE OU RADIOMOLDAGEM C/ FIOS IRIDIUM ( P/ TRAT  )EM TUMORES GINECOLOGICOS, UROLOGICOS E DE PARTES MOLES</t>
  </si>
  <si>
    <t>RADIOIMPLANTE COM IODO 125 - QUALQUER LOCALIZACAO - POR TRATAMENTO)</t>
  </si>
  <si>
    <t>RADIOIMPLANTE OFTALMOLOGICO C/ PLACA DE COBALTO-60</t>
  </si>
  <si>
    <t>BRAQUITERAPIA DE ALTA TAXA DE DOSE (P/ INSERCAO - MAXIMO 4 INSERCOES)</t>
  </si>
  <si>
    <t>RADIOIMPLANTE COM OURO 198 (POR TRATAMENTO) - QUALQUER LOCALIZACAO</t>
  </si>
  <si>
    <t>RADIOCIRURGIA (RTC) - NIVEL 1, LESAO UNICA E/OU UM ISOCENTRO - POR TRATAMENTO</t>
  </si>
  <si>
    <t>RADIOTERAPIA ESTEREOTATICA</t>
  </si>
  <si>
    <t>RADIOCIRURGIA (RTC) - NIVEL 2, DUAS LESOES E/OU DOIS A QUATRO ISOCENTROS - POR TRATAMENTO</t>
  </si>
  <si>
    <t>RADIOCIRURGIA (RTC) - NIVEL 3, TRES LESOES E/OU DE MAIS DE QUATRO ISOCENTROS - POR TRATAMENTO</t>
  </si>
  <si>
    <t>RADIOTERAPIA DE CORPO INTEIRO-POR TRATAMENTO</t>
  </si>
  <si>
    <t>RADIOTERAPIA DE MEIO CORPO-POR TRATAMENTO</t>
  </si>
  <si>
    <t>TELETERAPIA DE LINFOMA</t>
  </si>
  <si>
    <t>TELETERAPIA DE SARCOMA</t>
  </si>
  <si>
    <t>TELETERAPIA DA MAMA</t>
  </si>
  <si>
    <t>TELETERAPIA DA PELVE FEMININA OU MASCULINA</t>
  </si>
  <si>
    <t>TELETERAPIA DA PROSTATA</t>
  </si>
  <si>
    <t>TELETERAPIA DE CABECA E PESCOCO</t>
  </si>
  <si>
    <t>TELETERAPIA DE METASTASE CEREBRAL</t>
  </si>
  <si>
    <t>TELETERAPIA DE METASTASES, METASTASE OSSEA OU MIELOMA (POR LESAO)</t>
  </si>
  <si>
    <t>TELETERAPIA DO PULMAO OU MEDIASTINO</t>
  </si>
  <si>
    <t>TELETERAPIA DO SISTEMA NERVOSO CENTRAL (SNC)</t>
  </si>
  <si>
    <t>TELETERAPIA DO TRATO GASTRO INTESTINAL (ESOFAGO, ESTOMAGO, PANCREAS, FIGADO, VESICULA BILIAR, RETO, ANUS)</t>
  </si>
  <si>
    <t>TELETERAPIA DO TRATO GENITURINARIO (RIM, PELVE RENAL, URETER, BEXIGA)</t>
  </si>
  <si>
    <t>TELETERAPIA DA PELE (POR LESAO)</t>
  </si>
  <si>
    <t>TELETERAPIA DA PELE (POR LESAO) COM CADEIAS LINFATICAS</t>
  </si>
  <si>
    <t>TELETERAPIA DE PARTES MOLES (TUMOR PRIMARIO)</t>
  </si>
  <si>
    <t>BRAQUITERAPIA GINECOLOGICA</t>
  </si>
  <si>
    <t>TESTE DE ADAPTACAO DE LENTES DE CONTATO (SESSAO) - BINOCULAR</t>
  </si>
  <si>
    <t>TESTE DE HEALD</t>
  </si>
  <si>
    <t>TONOGRAFIA - MONOCULAR</t>
  </si>
  <si>
    <t>ANGIOFLUORESCEINOGRAFIA - MONOCULAR (INCLUI MAT/MED)</t>
  </si>
  <si>
    <t>ANGIOGRAFIA COM INDOCIANINA VERDE - MONOCULAR (INCLUI MAT/MED)</t>
  </si>
  <si>
    <t>AVALIACAO ORBITO-PALPEBRAL - EXOFTALMOMETRIA - BINOCULAR</t>
  </si>
  <si>
    <t>BIOPSIA DO VILO CORIAL</t>
  </si>
  <si>
    <t>CAMPIMETRIA MANUAL - MONOCULAR</t>
  </si>
  <si>
    <t>CERATOSCOPIA COMPUTADORIZADA (TOPOGRAFIA CORNEANA) - BINOCULAR</t>
  </si>
  <si>
    <t>COLPOSCOPIA (CERVICE UTERINA E VAGINA)</t>
  </si>
  <si>
    <t>CORDOCENTESE</t>
  </si>
  <si>
    <t>CURVA TENSIONAL DIARIA - BINOCULAR</t>
  </si>
  <si>
    <t>DERMATOSCOPIA (POR GRUPO DE 5 LESOES)</t>
  </si>
  <si>
    <t>ERECAO FARMACO-INDUZIDA</t>
  </si>
  <si>
    <t>ESTERIO-FOTO DE PAPILA - MONOCULAR</t>
  </si>
  <si>
    <t>ESTUDO DA PELICULA LACRIMAL - BINOCULAR</t>
  </si>
  <si>
    <t>EXAME A FRESCO DO CONTEUDO VAGINAL E CERVICAL</t>
  </si>
  <si>
    <t>EXAMES BACTERIOSCOPICOS DE LESAO CUTANEA, MUCO OU LINFA</t>
  </si>
  <si>
    <t>EXAME DE MOTILIDADE OCULAR (TESTE ORTOTICO) - BINOCULAR</t>
  </si>
  <si>
    <t>EXAME MICOLOGICO-CULTURA E IDENTIFICACAO DE COLONIA</t>
  </si>
  <si>
    <t>EXAME MICOLOGICO DIRETO (POR LOCAL)</t>
  </si>
  <si>
    <t>GONIOSCOPIA - BINOCULAR</t>
  </si>
  <si>
    <t>MAPEAMENTO DA RETINA - MONOCULAR</t>
  </si>
  <si>
    <t>MICROSCOPIA ESPECULAR DE CORNEA - MONOCULAR</t>
  </si>
  <si>
    <t>OFTALMODINAMOMETRIA - MONOCULAR</t>
  </si>
  <si>
    <t>PENIOSCOPIA (INCLUI BOLSA ESCROTAL)</t>
  </si>
  <si>
    <t>POTENCIAL DE ACUIDADE VISUAL - MONOCULAR</t>
  </si>
  <si>
    <t>RETINOGRAFIA - MONOCULAR (INCLUI MAT/MED)</t>
  </si>
  <si>
    <t>TONOMETRIA - (APLANACAO) -BINOCULAR</t>
  </si>
  <si>
    <t>TRICOGRAMA</t>
  </si>
  <si>
    <t>URODINAMICA COMPLETA</t>
  </si>
  <si>
    <t>UROFLUXOMETRIA</t>
  </si>
  <si>
    <t>VISAO SUB-NORMAL - MONOCULAR</t>
  </si>
  <si>
    <t>VULVOSCOPIA (VULVA E PERINEO)</t>
  </si>
  <si>
    <t>TESTE DO REFLEXO VERMELHO EM RECEM NATO (TESTE DO OLHINHO)</t>
  </si>
  <si>
    <t>PROVAS IMUNO-ALERGICAS PARA BACTERIAS - POR ANTIGENO</t>
  </si>
  <si>
    <t>PROVAS IMUNO-ALERGICAS PARA FUNGOS - POR ANTIGENO</t>
  </si>
  <si>
    <t>TESTE DE BRONCOPROVOCACAO</t>
  </si>
  <si>
    <t>TESTE DE CAMINHADA DE 6 MINUTOS</t>
  </si>
  <si>
    <t>TESTE DE GLICEROL (COM AUDIOMETRIA TONAL LIMIAR PRE E POS)</t>
  </si>
  <si>
    <t>TESTE DE GLICEROL (COM ELETROCOCLEOGRAFIA PRE E POS)</t>
  </si>
  <si>
    <t>TESTE DE HIGLER PARA PARALISIA FACIAL</t>
  </si>
  <si>
    <t>TESTE DE HUHMER</t>
  </si>
  <si>
    <t>TESTE DE MITSUDA</t>
  </si>
  <si>
    <t>TESTE DE PROTESE AUDITIVA</t>
  </si>
  <si>
    <t>TESTE DE SENSIBILIDADE DE CONTRASTE OU DE CORES - MONOCULAR</t>
  </si>
  <si>
    <t>TESTE PROVOCATIVO PARA GLAUCOMA - BINOCULAR</t>
  </si>
  <si>
    <t>TESTES CUTANEO-ALERGICOS P/ ALERGENOS DA POEIRA (TCAP)</t>
  </si>
  <si>
    <t>TESTES CUTANEO-ALERGICOS PARA ALIMENTOS (TCAAL)</t>
  </si>
  <si>
    <t>TESTES CUTANEO-ALERGICOS PARA FUNGOS (TCAP)</t>
  </si>
  <si>
    <t>TESTES CUTANEO-ALERGICOS PARA INSETOS HEMATOFAGOS (TCAIH)</t>
  </si>
  <si>
    <t>TESTE DE CONTATO (ATE 30 SUBSTANCIAS)</t>
  </si>
  <si>
    <t>TESTE DE CONTATO (POR SUBSTANCIA, ACIMA DE 30)</t>
  </si>
  <si>
    <t>TESTE DE CONTATO COM FOTOSSENSIBILIZACAO (ATE 30 SUBSTANCIAS)</t>
  </si>
  <si>
    <t>TESTE DE CONTATO COM FOTOSSENSIBILIZACAO (P/ SUBSTANCIA, ACIMA DE 30)</t>
  </si>
  <si>
    <t>TESTES VESTIBULARES - COM PROVA CALORICA - COM ELETRONISTAGMOGRAFIA</t>
  </si>
  <si>
    <t>TESTES VESTIBULARES - COM PROVA CALORICA - SEM ELETRONISTAGMOGRAFIA</t>
  </si>
  <si>
    <t>TESTES VESTIBULARES - COM VECTO-ELETRONISTAGMOGRAFIA</t>
  </si>
  <si>
    <t>PROVAS DE PRAUSNITZ-KUSTNER - PROVA</t>
  </si>
  <si>
    <t>TESTES CUTANEO-ALERGICOS PARA POLENS (TCAPO)</t>
  </si>
  <si>
    <t>TESTES CUTANEOS DE LEITURA IMEDIATA</t>
  </si>
  <si>
    <t xml:space="preserve"> TESTES IMUNO-ALERGICOS   IN VITRO   </t>
  </si>
  <si>
    <t>BIOMETRIA ULTRASSONICA - MONOCULAR</t>
  </si>
  <si>
    <t>CAVERNOSOMETRIA</t>
  </si>
  <si>
    <t>DOPPLERMETRIA DOS CORDOES ESPERMATICOS</t>
  </si>
  <si>
    <t>INVESTIGACAO ULTRASSONICA COM REGISTRO GRAFICO (QUALQUER AREA)</t>
  </si>
  <si>
    <t>INVESTIGACAO ULTRASSONICA COM TESTE DE STRESS E COM REGISTRO GRAFICO</t>
  </si>
  <si>
    <t>INVESTIGACAO ULTRASSONICA COM TESTE DE STRESS E SEM REGISTRO GRAFICO</t>
  </si>
  <si>
    <t>INVESTIGACAO ULTRASSONICA COM TESTE DE STRESS EM ESTEIRA E COM REGISTRO GRAFICO</t>
  </si>
  <si>
    <t>INVESTIGACAO ULTRASSONICA SEM REGISTRO GRAFICO (QUALQUER AREA)</t>
  </si>
  <si>
    <t>MEDIDA DE INDICE DE ARTELHOS COM REGISTRO GRAFICO</t>
  </si>
  <si>
    <t>PAQUIMETRIA ULTRASSONICA - MONOCULAR</t>
  </si>
  <si>
    <t>TERMOMETRIA CUTANEA (P/ LATERALIDADE:PESCOCO, MM, BOLSA ESCROTAL- TERRIT PENIANO)</t>
  </si>
  <si>
    <t>TOMOGRAFIA DE COERENCIA OPTICA - MONOCULAR</t>
  </si>
  <si>
    <t>PLETISMOGRAFIA (QUALQUER TIPO) POR LATERALIDADE OU TERRITORIO</t>
  </si>
  <si>
    <t>PRESSAO ARTERIAL PENIANA</t>
  </si>
  <si>
    <t>DIARIA DE UTI</t>
  </si>
  <si>
    <t>DIARIAS CTI E ESPECIAIS</t>
  </si>
  <si>
    <t>DIARIA DE UTI ESPECIAL</t>
  </si>
  <si>
    <t>DIARIA DE UTI PARA COVID -19</t>
  </si>
  <si>
    <t>PERMANENCIA A MAIOR</t>
  </si>
  <si>
    <t>DIARIA DE ACOMPANHANTE</t>
  </si>
  <si>
    <t>DELEUCOTIZACAO DE UNIDADE DE CONCENTRADO DE HEMACIAS - POR UNIDADE (INCLUI FILTRO)</t>
  </si>
  <si>
    <t>HEMOTERAPIA</t>
  </si>
  <si>
    <t>DELEUCOTIZACAO DE UNIDADE DE CONCENTRADO DE PLAQUETAS - ATE 6 UNIDADES (INCLUI FILTRO)</t>
  </si>
  <si>
    <t>IRRADIACAO DE COMPONENTES HEMOTERAPICOS</t>
  </si>
  <si>
    <t>CRIOPRECIPITADO DE FATOR VIII</t>
  </si>
  <si>
    <t>CONCENTRADO DE PLAQUETAS DE 1 UNIDADE DE SANGUE TOTAL</t>
  </si>
  <si>
    <t>PLASMA INDIVIDUAL</t>
  </si>
  <si>
    <t>CONCENTRADO DE HEMACIAS</t>
  </si>
  <si>
    <t>UNIDADE DE SANGUE TOTAL</t>
  </si>
  <si>
    <t>AFERESE TERAPEUTICA</t>
  </si>
  <si>
    <t>SANGRIA TERAPEUTICA</t>
  </si>
  <si>
    <t>MODULO TRANSFUSIONAL</t>
  </si>
  <si>
    <t>RESERVA DE HEMOCOMPONENTES</t>
  </si>
  <si>
    <t>EXOSANGUINEOTRANSFUSAO</t>
  </si>
  <si>
    <t>NUTRICAO ENTERAL EM PEDIATRIA (INFUSAO/DIA)</t>
  </si>
  <si>
    <t>NUTRICAO ENTERAL EM ADULTO (INFUSAO/DIA)</t>
  </si>
  <si>
    <t>NUTRICAO PARENTERAL EM PEDIATRIA (INFUSAO/DIA)</t>
  </si>
  <si>
    <t>NUTRICAO PARENTERAL EM ADULTO (INFUSAO/DIA)</t>
  </si>
  <si>
    <t>CONCENTRADO FATOR VIII HUMANO 250 UI FA</t>
  </si>
  <si>
    <t>MEDICAMENTOS ESPECIAIS</t>
  </si>
  <si>
    <t>FATOR IX DE COAGULACAO HUMANA 200 UI FA</t>
  </si>
  <si>
    <t>FATORES II, VII, IX, X DE COAGULACAO 600 UI(PROTHOMPLEX T 600UI) FA</t>
  </si>
  <si>
    <t>IMUNOGLOBULINA ANTITETANICA 250 UI SOL 2ML FA</t>
  </si>
  <si>
    <t>IMUNOGLOBULINA HUMANA 1 GR 20 ML FA</t>
  </si>
  <si>
    <t>ALBUMINA HUMANA 20% 50ML FRASCO</t>
  </si>
  <si>
    <t>FRAC PLASMA HUMANA C/ ACAO ANTI. INIBID FAT VIII - 250 UI FA</t>
  </si>
  <si>
    <t>PRAZIQUANTEL 500 MG (4 COMP)</t>
  </si>
  <si>
    <t>FIBRINOGENIO HUMANO 1G C/ DILUENTE FA</t>
  </si>
  <si>
    <t>IMIPENEM (CILASTATINA) 500 MG FRASCO</t>
  </si>
  <si>
    <t>FLUCONAZOL 2 MG / ML 100ML BOLSA</t>
  </si>
  <si>
    <t>VANCOMICINA 500 MG FA</t>
  </si>
  <si>
    <t>VANCOMICINA 1GR - FA</t>
  </si>
  <si>
    <t>MEROPENEM 500 MG BOLSA</t>
  </si>
  <si>
    <t>MEROPENEM 1 G BOLSA</t>
  </si>
  <si>
    <t>PIPERACILINA TAZOBACTAN 2,25 MG FA</t>
  </si>
  <si>
    <t>PIPERACILINA TAZOBACTAN 4,5 MG FA</t>
  </si>
  <si>
    <t>TEICOPLANINA 200 MG FA</t>
  </si>
  <si>
    <t>TEICOPLANINA 400 MG FA</t>
  </si>
  <si>
    <t>TIGECICLINA 50 MG FA</t>
  </si>
  <si>
    <t>POLIMIXINA B 500.000UI FA</t>
  </si>
  <si>
    <t>POLIMIXINA E 150 MG FA</t>
  </si>
  <si>
    <t>ERTAPENEM SODICO (INVANZ) 1 G FA</t>
  </si>
  <si>
    <t>ERITROPOETINA 1000 UI FA/SER PREENCHIDA</t>
  </si>
  <si>
    <t>ACICLOVIR 250MG FA</t>
  </si>
  <si>
    <t>ERITROPOETINA 2000 UI FA/SER PREENCHIDA</t>
  </si>
  <si>
    <t>ERITROPOETINA 3000 UI FA/SER PREENCHIDA</t>
  </si>
  <si>
    <t>ERITROPOETINA 4000 UI FA/SER PREENCHIDA</t>
  </si>
  <si>
    <t>ERITROPOETINA 10.000 UI FA/SER PREENCHIDA</t>
  </si>
  <si>
    <t>AMOXICILINA CLAVULANATO DE POTASSIO 1000MG FA</t>
  </si>
  <si>
    <t>AMOXICILINA CLAVULANATO DE POTASSIO 500MG FA</t>
  </si>
  <si>
    <t>AMPICILINA SODICA 1G FA</t>
  </si>
  <si>
    <t>AMPICILINA SODICA 500MG FA</t>
  </si>
  <si>
    <t>AMPICILINA SODICA SULBACTAM SODICA 1G FA</t>
  </si>
  <si>
    <t>AZTREONAM 1G FA</t>
  </si>
  <si>
    <t>AZTREONAM 500MG FA</t>
  </si>
  <si>
    <t>BENZILPENICILINA BENZATINA 150 000 FA</t>
  </si>
  <si>
    <t>BENZILPENICILINA BENZATINA 300 000 FA</t>
  </si>
  <si>
    <t>BENZILPENICILINA POTASSICA 5000 000 FA</t>
  </si>
  <si>
    <t>CEFALOTINA SODICA 1G FA</t>
  </si>
  <si>
    <t>CEFAZOLINA SODICA 1G FA</t>
  </si>
  <si>
    <t>CEFOTAXIMA 1G FA</t>
  </si>
  <si>
    <t>CEFOTAXIMA SODICA 500MG FA</t>
  </si>
  <si>
    <t>CEFOXITINA SODICA 1G FA</t>
  </si>
  <si>
    <t>CEFTAZIDIMA 1G FA</t>
  </si>
  <si>
    <t>CEFTRIAXONA 1G IM FA</t>
  </si>
  <si>
    <t>CEFTRIAXONA 500MG IM FA</t>
  </si>
  <si>
    <t>CEFTRIAXONA SODICA 1G FA</t>
  </si>
  <si>
    <t>CEFTRIAXONA SODICA 500MG FA</t>
  </si>
  <si>
    <t>CEFUROXIMA 750MG FA</t>
  </si>
  <si>
    <t>CIPROFLOXACINA 200MG BOLSA</t>
  </si>
  <si>
    <t>CIPROFLOXACINA 400MG BOLSA</t>
  </si>
  <si>
    <t>CLARITROMICINA 500MG FA</t>
  </si>
  <si>
    <t>CLORIDRATO DE CEFEPIMA 1G FA</t>
  </si>
  <si>
    <t>CLORIDRATO DE CEFEPIMA 2G FA</t>
  </si>
  <si>
    <t>FOSFATO DE CLINDAMICINA 300MG AMP</t>
  </si>
  <si>
    <t>FOSFATO DE CLINDAMICINA 600MG AMP</t>
  </si>
  <si>
    <t>FOSFATO DE CLINDAMICINA 900MG AMP</t>
  </si>
  <si>
    <t>GANCICLOVIR 500MG FA</t>
  </si>
  <si>
    <t>SUPLEMENTO ALIMENTAR (FRASCO)</t>
  </si>
  <si>
    <t>LEVOFLOXACINO 500MG FRASCO</t>
  </si>
  <si>
    <t>METRONIDAZOL 100ML BOLSA</t>
  </si>
  <si>
    <t>OXACILINA 500MG FA</t>
  </si>
  <si>
    <t>SULBACTAM AMPICILINA 1,5G FA</t>
  </si>
  <si>
    <t>SULBACTAM AMPICILINA 3,0G FA</t>
  </si>
  <si>
    <t>SULFAMETOXAZOL TRIMETROPINA 800MG 160MG 5ML AMP</t>
  </si>
  <si>
    <t>SULFATO DE AMICACINA (1G) AMP</t>
  </si>
  <si>
    <t>SULFATO DE AMICACINA (500MG) AMP</t>
  </si>
  <si>
    <t>SULFATO DE AMICACINA 100MG AMP</t>
  </si>
  <si>
    <t>GENTAMICINA 160MG AMP</t>
  </si>
  <si>
    <t>GENTAMICINA 280 MG AMP</t>
  </si>
  <si>
    <t>GENTAMICINA 40 MG AMP</t>
  </si>
  <si>
    <t>GENTAMICINA 60 MG AMP</t>
  </si>
  <si>
    <t>MEDICACAO ANTI ANGIOGENICA POR DOSE FA</t>
  </si>
  <si>
    <t>ALTEPLASE FA</t>
  </si>
  <si>
    <t>LINEZOLIDA 2MG/ML - 300ML BOLSA</t>
  </si>
  <si>
    <t>MOXIFLOCIN 400MG/250ML - BOLSA</t>
  </si>
  <si>
    <t>DAPTOMICINA 500MG - FA</t>
  </si>
  <si>
    <t>ANFOTERICINA B LIPOSSOMAL 50 MG FA</t>
  </si>
  <si>
    <t>EQUINOCANDINA 50MG FA</t>
  </si>
  <si>
    <t>EQUINOCANDINA 70MG FA</t>
  </si>
  <si>
    <t>EQUINOCANDINA 100MG FA</t>
  </si>
  <si>
    <t>TERLIPRESSINA AMP 1MG</t>
  </si>
  <si>
    <t>VORICONAZOL 200 MG COMP</t>
  </si>
  <si>
    <t>OCTREOTIDE 0,05MG/ML 1ML - AMP</t>
  </si>
  <si>
    <t>OCTREOTIDE 0,1MG/ML 1ML - AMP</t>
  </si>
  <si>
    <t>OCTREOTIDE 0,5MG/ML 1ML - AMP</t>
  </si>
  <si>
    <t>OCTREOTIDA LAR 10 MG/2,5 ML SISTEMA APLICACAO</t>
  </si>
  <si>
    <t>OCTREOTIDA LAR 20 MG/2,5 ML SISTEMA APLICACAO</t>
  </si>
  <si>
    <t>OCTREOTIDA LAR 30 MG/2,5 ML SISTEMA APLICACAO</t>
  </si>
  <si>
    <t>THYROGEN - KIT C/ 2 FRASCOS DE TIROTROPINA ALFA (TSH RECOMBINANTE)</t>
  </si>
  <si>
    <t>LIPIODOL UF 10ML AMP</t>
  </si>
  <si>
    <t>CEFTAZIDIMA 2,0G   AVIBACTAM 0,5 G FA</t>
  </si>
  <si>
    <t>TOXINA BOTULINICA - POR U I</t>
  </si>
  <si>
    <t>INDOCIANINA VERDE - ML FRASCO</t>
  </si>
  <si>
    <t>VACINA ANTI-RH (IMUNOGLOBULINA ANTI RHO) AMP</t>
  </si>
  <si>
    <t>CICLOSPORINA SOLUCAO ORAL 100 MG/ML - 50 ML FRASCO</t>
  </si>
  <si>
    <t>CICLOSPORINA INJETAVEL AMP</t>
  </si>
  <si>
    <t>ESTREPTOQUINASE 750.000 UI FA</t>
  </si>
  <si>
    <t>SURFACTANTE PULMONAR 4 ML FA</t>
  </si>
  <si>
    <t>CICLOSPORINA 50 MG - CAPSULA</t>
  </si>
  <si>
    <t>CICLOSPORINA 25 MG - CAPSULA</t>
  </si>
  <si>
    <t>CICLOSPORINA 100 MG - CAPSULA</t>
  </si>
  <si>
    <t>METILPREDNISOLONA 500 MG FA</t>
  </si>
  <si>
    <t>ANTICORPO MONOCLONAL MURINO ANTI-CD3, 05 ML / 5 MG</t>
  </si>
  <si>
    <t>IMUNOGLOBULINA EQUINA ANTI TIMOCITOS HUMANO 100MG FR AMP 5ML</t>
  </si>
  <si>
    <t>GLOBULINA ANTIMOCITARIA, OBTIDA / COELHOS: 05 ML / 25 MG</t>
  </si>
  <si>
    <t>GLOBULINA ANITTIMOCITARIA, OBTIDA / COELHOS: 05 ML / 100 MG</t>
  </si>
  <si>
    <t>GLOBULINA ANTITIMOCITARIA, OBTIDA COELHOS: 10 ML / 200 MG</t>
  </si>
  <si>
    <t>ABCIXIMAB FA</t>
  </si>
  <si>
    <t>ADESIVO CIRURGICO A BASE DE CIANOACRILATO (ANEXAR EMBALAGEM EM PRONTUARIO)</t>
  </si>
  <si>
    <t>CLORIDRATO DE TIROFIBANA FA</t>
  </si>
  <si>
    <t>INTERFERON 3 MILHOES U.I FA - CADA 1.000.000 U.I</t>
  </si>
  <si>
    <t>INTERFERON 5 MILHOES U.I FA - CADA 1.000.000 U.I</t>
  </si>
  <si>
    <t>INTERFERON 10 MILHOES U.I FA - CADA 1.000.000 U.I</t>
  </si>
  <si>
    <t>ZOLEDRONATO 4MG FA - CADA MILIGRAMA</t>
  </si>
  <si>
    <t>ONDANSETRONA 4MG AMP</t>
  </si>
  <si>
    <t>ONDANSETRONA 8MG AMP</t>
  </si>
  <si>
    <t>ACIDO FOLINICO 50 MG - 5 ML - CADA MILIGRAMA</t>
  </si>
  <si>
    <t>ACIDO FOLINICO 3 MG AMP - CADA MILIGRAMA</t>
  </si>
  <si>
    <t>BLEOMICINA 15 U.I FA -  CADA U.I.</t>
  </si>
  <si>
    <t>CARBOPLATINA 50MG - 5ML - CADA MILIGRAMA</t>
  </si>
  <si>
    <t>CARBOPLATINA 150MG - 15ML FA - CADA MILIGRAMA</t>
  </si>
  <si>
    <t>CARBOPLATINA 450MG - 45ML FA - CADA MILIGRAMA</t>
  </si>
  <si>
    <t>CICLOFOSFAMIDA 200 MG FA - CADA MILIGRAMA</t>
  </si>
  <si>
    <t>CICLOFOSFAMIDA 1G FA - CADA MILIGRAMA</t>
  </si>
  <si>
    <t>CISPLATINA 10MG FA - CADA MILIGRAMA</t>
  </si>
  <si>
    <t>CISPLATINA 50MG FA - CADA MILIGRAMA</t>
  </si>
  <si>
    <t>CISPLATINA 100MG FA - CADA MILIGRAMA</t>
  </si>
  <si>
    <t>CISPLATINA 25MG FA - CADA MILIGRAMA</t>
  </si>
  <si>
    <t>CITARABINA 100MG FA - CADA MILIGRAMA</t>
  </si>
  <si>
    <t>CITARABINA 500MG FA - CADA MILIGRAMA</t>
  </si>
  <si>
    <t>CITARABINA 1G FA - CADA MILIGRAMA</t>
  </si>
  <si>
    <t>CLODRONATO 300MG - 10ML FA - CADA MILIGRAMA</t>
  </si>
  <si>
    <t>DACARBAZINA 100MG FA - CADA MILIGRAMA</t>
  </si>
  <si>
    <t>DACARBAZINA 200MG FA - CADA MILIGRAMA</t>
  </si>
  <si>
    <t>DAUNORRUBICINA 20MG FA - CADA MILIGRAMA</t>
  </si>
  <si>
    <t>DOCETAXEL 20MG - 0,5ML - CADA MILIGRAMA</t>
  </si>
  <si>
    <t>DOCETAXEL 80MG - 2ML - CADA MILIGRAMA</t>
  </si>
  <si>
    <t>DOXORRUBICINA 10MG FA - CADA MILIGRAMA</t>
  </si>
  <si>
    <t>DOXORRUBICINA 50MG FA - CADA MILIGRAMA</t>
  </si>
  <si>
    <t>EPIRRUBICINA 10MG FA - CADA MILIGRAMA</t>
  </si>
  <si>
    <t>EPIRRUBICINA 50MG FA - CADA MILIGRAMA</t>
  </si>
  <si>
    <t>ETOPOSIDEO 100MG FA - CADA MILIGRAMA</t>
  </si>
  <si>
    <t>FILGRASTIMA 300MCG FA - CADA MICROGRAMA</t>
  </si>
  <si>
    <t>FLUDARABINA 50MG FA - CADA MILIGRAMA</t>
  </si>
  <si>
    <t>FLUOROURACIL 250MG FA - CADA MILIGRAMA</t>
  </si>
  <si>
    <t>FLUOROURACIL 500MG FA - CADA MILIGRAMA</t>
  </si>
  <si>
    <t>GENCITABINA 200MG FA - CADA MILIGRAMA</t>
  </si>
  <si>
    <t>GENCITABINA 1G FA - CADA MILIGRAMA</t>
  </si>
  <si>
    <t>GOSERELINA 3,6MG DEPOT SERINGA</t>
  </si>
  <si>
    <t>GOSERELINA 10,8 MG DEPOT AMP</t>
  </si>
  <si>
    <t>PAMOATO DE TRIPTORRELINA 3,75 MG</t>
  </si>
  <si>
    <t>PAMOATO DE TRIPTORRELINA 11,25 MG</t>
  </si>
  <si>
    <t>IDARRUBICINA 5MG FA - CADA MILIGRAMA</t>
  </si>
  <si>
    <t>IDARRUBICINA 10MG FA - CADA MILIGRAMA</t>
  </si>
  <si>
    <t>IFOSFAMIDA 500MG FA - CADA MILIGRAMA</t>
  </si>
  <si>
    <t>IFOSFAMIDA 1G FA - CADA MILIGRAMA</t>
  </si>
  <si>
    <t>IFOSFAMIDA 2G FA - CADA MILIGRAMA</t>
  </si>
  <si>
    <t>IRINOTECANO 40MG FA - CADA MILIGRAMA</t>
  </si>
  <si>
    <t>IRINOTECANO 100MG FA - CADA MILIGRAMA</t>
  </si>
  <si>
    <t>METOTREXATO 50MG FA - CADA MILIGRAMA</t>
  </si>
  <si>
    <t>METOTREXATO 1G FA - CADA MILIGRAMA</t>
  </si>
  <si>
    <t>METOTREXATO 500MG FA - CADA MILIGRAMA</t>
  </si>
  <si>
    <t>MITOMICINA 5MG FA - CADA MILIGRAMA</t>
  </si>
  <si>
    <t>MITOXANTRONA 20MG FA - CADA MILIGRAMA</t>
  </si>
  <si>
    <t>MITOXANTRONA 30MG FA - CADA MILIGRAMA</t>
  </si>
  <si>
    <t>OXALIPLATINA 50MG FA - CADA MILIGRAMA</t>
  </si>
  <si>
    <t>OXALIPLATINA 100MG FA - CADA MILIGRAMA</t>
  </si>
  <si>
    <t>PACLITAXEL 30MG - 5ML FA - CADA MILIGRAMA</t>
  </si>
  <si>
    <t>PACLITAXEL 100MG - 16,7ML FA - CADA MILIGRAMA</t>
  </si>
  <si>
    <t>PACLITAXEL 300MG - 50ML FA - CADA MILIGRAMA</t>
  </si>
  <si>
    <t>PAMIDRONATO 15MG FA - CADA MILIGRAMA</t>
  </si>
  <si>
    <t>PAMIDRONATO 30MG FA - CADA MILIGRAMA</t>
  </si>
  <si>
    <t>PAMIDRONATO 60MG FA - CADA MILIGRAMA</t>
  </si>
  <si>
    <t>PAMIDRONATO 90MG FA - CADA MILIGRAMA</t>
  </si>
  <si>
    <t>RALTITREXATO 2MG FA - CADA MILIGRAMA</t>
  </si>
  <si>
    <t>RITUXIMAB 100MG FA - CADA MILIGRAMA</t>
  </si>
  <si>
    <t>RITUXIMAB 500MG FA - CADA MILIGRAMA</t>
  </si>
  <si>
    <t>VIMBLASTINA 10MG FA - CADA MILIGRAMA</t>
  </si>
  <si>
    <t>VINCRISTINA 1MG FA - CADA MILIGRAMA</t>
  </si>
  <si>
    <t>VINORELBINA 10MG FA - CADA MILIGRAMA</t>
  </si>
  <si>
    <t>VINORELBINA 50MG FA - CADA MILIGRAMA</t>
  </si>
  <si>
    <t>DACTINOMICINA 0,5MG FA</t>
  </si>
  <si>
    <t>MESNA 200MG FA - CADA MILIGRAMA</t>
  </si>
  <si>
    <t>MESNA 400MG FA - CADA MILIGRAMA</t>
  </si>
  <si>
    <t>HERCEPTIN 440MG FA - CADA MILIGRAMA</t>
  </si>
  <si>
    <t>FULVESTRANTO 250MG FA - CADA MILIGRAMA</t>
  </si>
  <si>
    <t>IMUNO BCG (INTRAVESICAL) 40MG AMP - CADA MILIGRAMA</t>
  </si>
  <si>
    <t>DOXORRUBICINA LIPOSSOMAL 2MG/ML 10ML FA - CADA MILIGRAMA</t>
  </si>
  <si>
    <t>UR - TRATAMENTO CANCER TIREOIDE - ATE 150 MCI</t>
  </si>
  <si>
    <t>UR - TRATAMENTO CANCER TIREOIDE - 200 MCI</t>
  </si>
  <si>
    <t>UR - TRATAMENTO CANCER TIREOIDE - 250 MCI</t>
  </si>
  <si>
    <t>UR - TRATAMENTO CANCER TIREOIDE - 300 MCI</t>
  </si>
  <si>
    <t>UR - TRATAMENTO CANCER TIREOIDE - 350 MCI</t>
  </si>
  <si>
    <t>UR - TRATAMENTO CANCER TIREOIDE - 400 MCI</t>
  </si>
  <si>
    <t>TOPOTECANO 4MG FA - CADA MILIGRAMA</t>
  </si>
  <si>
    <t>BORTEZOMIBE 3,5MG FA - CADA MILIGRAMA</t>
  </si>
  <si>
    <t>ABIRATERONA 250MG COMP</t>
  </si>
  <si>
    <t>ERLOTINIBE 100MG COMP</t>
  </si>
  <si>
    <t>ERLOTINIBE 150MG COMP</t>
  </si>
  <si>
    <t>ERLOTINIBE 25MG COMP</t>
  </si>
  <si>
    <t>GEFITINIBE 250MG COMP</t>
  </si>
  <si>
    <t>PAZOPANIBE 200MG COMP</t>
  </si>
  <si>
    <t>PAZOPANIBE 400MG COMP</t>
  </si>
  <si>
    <t>SUNITINIBE 12,5MG COMP</t>
  </si>
  <si>
    <t>SUNITINIBE 25MG COMP</t>
  </si>
  <si>
    <t>SUNITINIBE 50MG COMP</t>
  </si>
  <si>
    <t>MERCAPTOPURINA 50MG COMP</t>
  </si>
  <si>
    <t>ANASTROZOL 1 MG COMP</t>
  </si>
  <si>
    <t>CAPECITABINA 150 MG COMP</t>
  </si>
  <si>
    <t>CAPECITABINA 500 MG COMP</t>
  </si>
  <si>
    <t>PEMETREXEDE 500 MG FA - CADA MILIGRAMA</t>
  </si>
  <si>
    <t>TAMOXIFENO 10 MG COMP</t>
  </si>
  <si>
    <t>TAMOXIFENO 20 MG COMP</t>
  </si>
  <si>
    <t>BRENTUXIMABE VEDOTINA 50MG INJ - CADA MILIGRAMA</t>
  </si>
  <si>
    <t>AZACITIDINA 100 MG INJ - CADA MILIGRAMA</t>
  </si>
  <si>
    <t>MESILATO DE IMATINIBE 100 MG COMP</t>
  </si>
  <si>
    <t>MESILATO DE IMATINIBE 400 MG COMP</t>
  </si>
  <si>
    <t>ENZALUTAMIDA 40MG CAP</t>
  </si>
  <si>
    <t>OSIMERTINIBE 80MG CAP</t>
  </si>
  <si>
    <t>TEMOZOLOMIDA 5 MG CAP</t>
  </si>
  <si>
    <t>TEMOZOLOMIDA 20 MG CAP</t>
  </si>
  <si>
    <t>TEMOZOLOMIDA 100 MG CAP</t>
  </si>
  <si>
    <t>TEMOZOLOMIDA 140 MG CAP</t>
  </si>
  <si>
    <t>TEMOZOLOMIDA 180 MG CAP</t>
  </si>
  <si>
    <t>TEMOZOLOMIDA 250 MG CAP</t>
  </si>
  <si>
    <t>ABEMACICLIBE 100MG - COMP</t>
  </si>
  <si>
    <t>ABEMACICLIBE 150MG - COMP</t>
  </si>
  <si>
    <t>ABEMACICLIBE 200MG - COMP</t>
  </si>
  <si>
    <t>ALECTINIBE 150MG - COMP </t>
  </si>
  <si>
    <t>BEVACIZUMABE FA - POR MG </t>
  </si>
  <si>
    <t>CETUXIMABE FA - POR MG </t>
  </si>
  <si>
    <t>DURVALUMABE FA - POR MG</t>
  </si>
  <si>
    <t>NIVOLUMABE FA- POR MG</t>
  </si>
  <si>
    <t>PALBOCICLIBE 100MG - COMP</t>
  </si>
  <si>
    <t>PALBOCICLIBE 125MG - COMP</t>
  </si>
  <si>
    <t>PEMBROLIZUMABE FA - POR MG</t>
  </si>
  <si>
    <t>PERTUZUMABE FA - POR MG </t>
  </si>
  <si>
    <t>RIBOCICLIBE 200MG - COMP </t>
  </si>
  <si>
    <t>EVEROLIMO 2,5MG COMP</t>
  </si>
  <si>
    <t>EVEROLIMO 5MG COMP</t>
  </si>
  <si>
    <t>EVEROLIMO 10MG COMP</t>
  </si>
  <si>
    <t>TOSILATO DE SORAFENIBE 200MG COMP</t>
  </si>
  <si>
    <t>Valor do item de serviço</t>
  </si>
  <si>
    <t>CATETER URETERAL DUPLO J (KIT CATETER / FIO GUIA) (ANEXAR EMBALAGEM EM PRONTUARIO)</t>
  </si>
  <si>
    <t>ORTESE E PROTESE</t>
  </si>
  <si>
    <t>CATETER URETERAL</t>
  </si>
  <si>
    <t>PROTESE HETEROLOGA / SLING VAGINAL PARA CORRECAO DE INCONTINENCIA URINARIA (ANEXAR EMBALAGEM EM PRONTUARIO)</t>
  </si>
  <si>
    <t>PROTESE PENIANA SEMI RIGIDA</t>
  </si>
  <si>
    <t>DISPOSITIVO INTRA UTERINO HORMONAL</t>
  </si>
  <si>
    <t>PROTESE DE TESTICULO</t>
  </si>
  <si>
    <t>DISPOSITIVO INTRA UTERINO NAO HORMONAL</t>
  </si>
  <si>
    <t>SLING SUBURETRAL AJUSTAVEL PARA CORRECAO DE INCONTINENCIA URINARIA MASCULINA</t>
  </si>
  <si>
    <t>MARCAPASSO CARDIACO MULTIPROGRAMAVEL DE CAMARA UNICA (ANEXAR EMBALAGEM EM PRONTUARIO)</t>
  </si>
  <si>
    <t>MARCAPASSO CARDIACO MULTIPROGRAMAVEL CAMARA DUPLA (ANEXAR EMBALAGEM EM PRONTUARIO)</t>
  </si>
  <si>
    <t>CARDIODESFIBRILADOR (CDI) CAMARA DUPLA (GERADOR) (ANEXAR EMBALAGEM EM PRONTUARIO)</t>
  </si>
  <si>
    <t>CARDIODESFIBRILADOR (CDI) UNICAMERAL(GERADOR) (ANEXAR EMBALAGEM EM PRONTUARIO)</t>
  </si>
  <si>
    <t>MARCAPASSO MUTI-SITIO (RESSINCRONIZADOR) (ANEXAR EMBALAGEM EM PRONTUARIO)</t>
  </si>
  <si>
    <t>CARDIODESFIBRILADOR (CDI) COM RESSINCRONIZADOR (ANEXAR EMBALAGEM EM PRONTUARIO)</t>
  </si>
  <si>
    <t>INTRODUTOR DE PUNCAO DE MARCAPASSO PARA IMPLANTE DE ELETRODO ENDOCARDICO</t>
  </si>
  <si>
    <t>ELETRODO PARA MARCAPASSO TEMPORARIO ENDOCARDICO</t>
  </si>
  <si>
    <t>ELETRODO ENDOCARDICO DEFINITIVO PARA MARCAPASSO (UNI E BICAMERAL)</t>
  </si>
  <si>
    <t>ELETRODO EPICARDICO DEFINITIVO PARA MARCAPASSO (UNI E BICAMERAL)</t>
  </si>
  <si>
    <t>ELETRODO PARA MARCAPASSO TEMPORARIO EPICARDICO</t>
  </si>
  <si>
    <t>SISTEMA DE ELETRODOS PARA ESTIMULACAO MULTI-SITIO (ANEXAR EMBALAGEM EM PRONTUARIO)</t>
  </si>
  <si>
    <t>ANEL PARA ANELOPLASTIA VALVAR</t>
  </si>
  <si>
    <t>PROTESE VALVAR MECANICA DE DUPLO FOLHETO</t>
  </si>
  <si>
    <t>PROTESE VALVAR MECANICA DE BAIXO PERFIL (DISCO)</t>
  </si>
  <si>
    <t>ENXERTO TUBULAR DE PTFE (POR CM)</t>
  </si>
  <si>
    <t>ENXERTO ARTERIAL TUBULAR RETO INORGANICO (DACRON)</t>
  </si>
  <si>
    <t>ENXERTO ARTERIAL TUBULAR ORGANICO</t>
  </si>
  <si>
    <t>ENXERTO ARTERIAL TUBULAR BIFURCADO INORGANICO (DACRON)</t>
  </si>
  <si>
    <t>ENXERTO ARTERIAL TUBULAR VALVADO ORGANICO</t>
  </si>
  <si>
    <t>PATCH INORGANICO (POR CM2)</t>
  </si>
  <si>
    <t>PATCH ORGANICO (POR CM2)</t>
  </si>
  <si>
    <t>PROTESE INTRALUMINAL ARTERIAL (TIPS)</t>
  </si>
  <si>
    <t>FILTRO DE VEIA CAVA (ANEXAR EMBALAGEM EM PRONTUARIO)</t>
  </si>
  <si>
    <t>CATETER BALAO P/ EMBOLECTOMIA ARTERIAL OU VENOSA (FOGARTY)</t>
  </si>
  <si>
    <t>CATETER BALAO PARA SEPTOSTOMIA</t>
  </si>
  <si>
    <t>CATETER BALAO P/ ANGIOPLASTIA CORONARIA TRANSLUMINAL PERCUTANEA (COMPLACENTE/SEMI-COMPLACENTE E NAO COMPLACENTE) - ANEXAR EMBALAGEM EM PRONTUARIO</t>
  </si>
  <si>
    <t>CATETER GUIA P/ ANGIOPLASTIA TRANSLUMINAL PERCUTANEA</t>
  </si>
  <si>
    <t>CATETER BALAO PARA ANGIOPLASTIA PERIFERICA (ANEXAR EMBALAGEM EM PRONTUARIO)</t>
  </si>
  <si>
    <t>FIO GUIA DE TROCA PARA ANGIOPLASTIA 0,014</t>
  </si>
  <si>
    <t>CONJUNTO PARA AUTOTRANSFUSAO</t>
  </si>
  <si>
    <t>KIT DESCARTAVEL PARA AUTO HEMOTRANSFUSAO (ANEXAR EMBALAGEM EM PRONTUARIO)</t>
  </si>
  <si>
    <t>CONJUNTO PARA VALVULOPLASTIA MITRAL (CATETER BALAO DILATADOR - GUIA - REGUA - SERINGA - ESTILETE)  (ANEXAR EMBALAGEM EM PRONTUARIO)</t>
  </si>
  <si>
    <t>STENT ARTERIAL/VENOSO PERIFERICO (TODOS)</t>
  </si>
  <si>
    <t>SISTEMA DE PROTECAO CEREBRAL/CAPTURA DE EMBOLOS P/ PROTESE INTRALUMINAL CAROTIDEA(ANEXAR EMBALAGEM EM PRONTUARIO)</t>
  </si>
  <si>
    <t>KIT CIA - COMUNICACAO INTERATRIAL (PROTESE DE OCLUSAO DE COMUNICACAO INTERATRIAL / SISTEMA DE ENTREGA / FIO GUIA SUPER STIFF) - ANEXAR EMBALAGEM EM PRONTUARIO</t>
  </si>
  <si>
    <t>KIT PCA - CANAL ARTERIAL PERSISTENTE ( PROTESE AMPLATZER / SISTEMA DE ENTREGA / FIO GUIA ) ( ANEXAR EMBALAGEM EM PRONTUARIO )</t>
  </si>
  <si>
    <t>CONJUNTO DE ENDOPROTESE REVESTIDA PARA TRATº DE ANEURISMA DE AORTA ABDOMINAL (01 CORPO PRINCIPAL E 02 EXTENSOES) (ANEXAR EMBALAGEM EM PRONTUARIO)</t>
  </si>
  <si>
    <t>CONJUNTO DE ENDOPROTESE REVESTIDA PARA TRATº DE ANEURISMA DE AORTA ABDOMINAL COM MONOILIACA, EXTENSAO E OCLUSOR (ANEXAR EMBALAGEM EM PRONTUARIO)</t>
  </si>
  <si>
    <t>CONJUNTO DE ENDOPROTESE REVESTIDA PARA TRATº DE ANEURISMA DE ARTERIA ILIACA (ANEXAR EMBALAGEM EM PRONTUARIO)</t>
  </si>
  <si>
    <t>ENDOPROTESE REVESTIDA PARA TRATº DE ANEURISMA DE AORTA TORACICA (COMPRIMENTO ACIMA DE 81MM) (ANEXAR EMBALAGEM EM PRONTUARIO)</t>
  </si>
  <si>
    <t>KIT PFO - FORAME OVAL PATENTE (PROTESE AMPLATZER / SISTEMA DE ENTREGA / FIO GUIA) (ANEXAR EMBALAGEM EM PRONTUARIO)</t>
  </si>
  <si>
    <t>ENDOPROTESE REVESTIDA PARA TRATº DE ANEURISMA DE AORTA TORACICA (COMPRIMENTO ATE 81MM) (ANEXAR EMBALAGEM EM PRONTUARIO)</t>
  </si>
  <si>
    <t>STENT CORONARIANO PRE MONTADO (ANEXAR EMBALAGEM EM PRONTUARIO)</t>
  </si>
  <si>
    <t>STENT CORONARIANO RECOBERTO COM DROGA (ANEXAR EMBALAGEM EM PRONTUARIO)</t>
  </si>
  <si>
    <t>SHUNT INTRACORONARIO PARA CRVM SEM CEC</t>
  </si>
  <si>
    <t>BALAO DE MEDICAO PARA PROTESE DE OCLUSAO DE COMUNICACAO INTERATRIAL - CIA (ANEXAR EMBALAGEM EM PRONTUARIO)</t>
  </si>
  <si>
    <t>CATETER BALAO FARMACOLOGICO CORONARIA/CAROTIDA (ANEXAR EMBALAGEM EM PRONTUARIO)</t>
  </si>
  <si>
    <t>CATETER BALAO FARMACOLOGICO PERIFERICO MEMBROS INFERIORES (ANEXAR EMBALAGEM EM PRONTUARIO)</t>
  </si>
  <si>
    <t>KIT PARA IMPLANTE TRANSCATETER DE PROTESE VALVAR - (INCLUI PROTESE VALVAR TRANSCATETER, SISTEMA DE ENTREGA, CONJUNTO DE INTRODUTOR EXPANSIVEL 14 E 16F, 2 CATETERES BALAO TRANSFEMORAL DE VALVULOPLASTIA, CRIMPADOR 23, 26 E 29MM, SERINGA INSUFLADORA)</t>
  </si>
  <si>
    <t>STENT REVESTIDO AUTOEXPANSIVO</t>
  </si>
  <si>
    <t>STENT REVESTIDO EXPANSIVEL POR BALAO</t>
  </si>
  <si>
    <t>KIT PARA ATERECTOMIA CORONARIANA (CATETER + OGIVA)</t>
  </si>
  <si>
    <t>FIO GUIA PARA ATERECTOMIA CORONARIANA</t>
  </si>
  <si>
    <t>DISPOSITIVO PERCUTANEO DE SUTURA ARTERIAL</t>
  </si>
  <si>
    <t>VALVULA BIOLOGICA DE TRATAMENTO ANTICALCIFICANTE</t>
  </si>
  <si>
    <t>CATETER QUADRIPOLAR PARA ESTUDO ELETROFISIOLOGICO DIAGNOSTICO (ANEXAR EMBALAGEM EM PRONTUARIO)</t>
  </si>
  <si>
    <t>CATETER MULTIPOLAR PARA ESTUDO ELETROFISIOLOGICO TERAPEUTICO - ABLACAO POR RADIOFREQUENCIA (ANEXAR EMBALAGEM EM PRONTUARIO)</t>
  </si>
  <si>
    <t>CONECTOR E CABO PARA CATETER DIAGNOSTICO/TERAPEUTICO PARA ESTUDO ELETROFISIOLOGICO (ANEXAR EMBALAGEM EM PRONTUARIO)</t>
  </si>
  <si>
    <t>CATETER DECAPOLAR OU DUODECAPOLAR PARA ESTUDO ELETROFISIOLOGICO DIAGNOSTICO (ANEXAR EMBALAGEM EM PRONTUARIO)</t>
  </si>
  <si>
    <t>CATETER MULTIPOLAR IRRIGADO DEFLECTIVEL PARA ESTUDO ELETROFISIOLOGICO TERAPEUTICO - ABLACAO POR RADIOFREQUENCIA (ANEXAR EMBALAGEM EM PRONTUARIO)</t>
  </si>
  <si>
    <t>BAINHA DEFLECTIVEL PARA ACESSO TRANSEPTAL (ANEXAR EMBALAGEM EM PRONTUARIO)</t>
  </si>
  <si>
    <t>CONECTOR E CABO PARA CATETER IRRIGADO PARA ESTUDO ELETROFISIOLOGICO (ANEXAR EMBALAGEM EM PRONTUARIO)</t>
  </si>
  <si>
    <t>CONJUNTO DE ELETRODOS DE SUPERFICIE PARA MAPEAMENTO ELETROANAMOMICO CARDIACO (ANEXAR EMBALAGEM EM PRONTUARIO)</t>
  </si>
  <si>
    <t>EQUIPO PARA CATETER MULTIPOLAR IRRIGADO PARA ESTUDO ELETROFISIOLOGICO TERAPEUTICO - ABLACAO POR RADIOFREQUENCIA (ANEXAR EMBALAGEM EM PRONTUARIO)</t>
  </si>
  <si>
    <t>CONJUNTO PARA ACESSO TRANSJUGULAR AO FIGADO (TIPS)</t>
  </si>
  <si>
    <t>BAINHA LONGA - QUALQUER TIPO (ANEXAR EMBALAGEM EM PRONTUARIO)</t>
  </si>
  <si>
    <t>AGULHA DE BROCKENBROUGH ADULTO (ANEXAR EMBALAGEM EM PRONTUARIO)</t>
  </si>
  <si>
    <t>CATETER INTRODUTOR MULLINS (BAINHA / DILATADOR) (ANEXAR EMBALAGEM EM PRONTUARIO)</t>
  </si>
  <si>
    <t>PROTESE VALVAR BIOLOGICA (ANEXAR EMBALAGEM EM PRONTUARIO)</t>
  </si>
  <si>
    <t>CATETER VENOSO CENTRAL DUPLO LUMEN (ANEXAR EMBALAGEM EM PRONTUARIO)</t>
  </si>
  <si>
    <t>ENXERTO ARTERIAL VALVADO INORGANICO (CONJUNTO VALVADO)</t>
  </si>
  <si>
    <t>CATETER DE ACESSO CENTRAL POR INSERCAO PERIFERICA (PICC) - EPICUTANEO (ANEXAR EMBALAGEM EM PRONTUARIO)</t>
  </si>
  <si>
    <t>ELETRODO ENDOCARDICO VENTRICULAR P/ CARDIODESFIBRILADOR (UNI E BICAMERAL) (ANEXAR EMBALAGEM EM PRONTUARIO)</t>
  </si>
  <si>
    <t>CANULA ARAMADA DE PERFUSAO AORTICA PARA CANULACAO DA AORTA</t>
  </si>
  <si>
    <t>CATETER PIGTAIL CENTIMETRADO PARA TRATAMENTO ENDOVASCULAR DE ANEURISMA DE AORTA (ANEXAR EMBALAGEM EM PRONTUARIO)</t>
  </si>
  <si>
    <t>CANULA ARAMADA DE PERFUSAO AORTICA PARA CANULACAO DA ARTERIA FEMURAL</t>
  </si>
  <si>
    <t>CANULA ARAMADA DE PERFUSAO PARA RETORNO VENOSO SIMPLES</t>
  </si>
  <si>
    <t>FIO GUIA METALICO TEFLONADO EXTRA RIGIDO TIPO LUNDERQUIST PARA TRAT ENDOVASCULAR DE ANEURISMA DE AORTA (ANEXAR EMBALAGEM EM PRONTUARIO)</t>
  </si>
  <si>
    <t>CANULA ARAMADA DE PERFUSAO VENOSA DE DUPLA DRENAGEM PARA VEIA CAVA</t>
  </si>
  <si>
    <t>FILTRO DE LINHA ARTERIAL</t>
  </si>
  <si>
    <t>CATETER BALAO OCLUSOR PARA ENDOPROTESES DE AORTA (ANEXAR EMBALAGEM EM PRONTUARIO)</t>
  </si>
  <si>
    <t>CANULA NAO ARAMADA DE PERFUSAO PARA CARDIOPLEGIA RETROGRADA (ANEXAR EMBALAGEM EM PRONTUARIO)</t>
  </si>
  <si>
    <t>FILTRO DE SANGUE ARTERIAL</t>
  </si>
  <si>
    <t>CATETER LACO PARA RETIRADA DE CORPO ESTRANHO POR VIA ENDOVASCULAR (ANEXAR EMBALAGEM EM PRONTUARIO)</t>
  </si>
  <si>
    <t>FILTRO PARA CARDIOPLEGIA</t>
  </si>
  <si>
    <t>CATETER VENOSO CENTRAL DUPLO LUMEN PARA HEMODIALISE (KIT: CAT/DILAT/FIO GUIA/AG PUNCAO) ANEXAR EMBALAGEM EM PRONTUARIO</t>
  </si>
  <si>
    <t>ESTABILIZADOR DE TECIDO CARDIACO PARA CIRURGIA SEM CIRCULACAO EXTRACORPOREA (ANEXAR EMBALAGEM EM PRONTUARIO)</t>
  </si>
  <si>
    <t>RESERVATORIO DE CARDIOTOMIA</t>
  </si>
  <si>
    <t>FIO GUIA PRESSURE WIRE 0,014 (ANEXAR EMBALAGEM EM PRONTUARIO)</t>
  </si>
  <si>
    <t>RESERVATORIO PARA CARDIOPLEGIA COM TUBO SEM FILTRO</t>
  </si>
  <si>
    <t>OXIGENADOR DE MEMBRANA COM TUBOS PARA CEC</t>
  </si>
  <si>
    <t>HEMOCONCENTRADOR PARA CIRCULACAO EXTRACORPOREA</t>
  </si>
  <si>
    <t>FIO GUIA METALICO TEFLONADO TIPO AMPLATZ PARA TRATAMENTO ENDOVASCULAR (ANEXAR EMBALAGEM EM PRONTUARIO)</t>
  </si>
  <si>
    <t>LENTE PARA FACECTOMIA CAMARA ANTERIOR</t>
  </si>
  <si>
    <t>LENTE PARA FACECTOMIA CAMARA POSTERIOR</t>
  </si>
  <si>
    <t>LENTE PARA FACECTOMIA COM FIXACAO ESCLERAL</t>
  </si>
  <si>
    <t>LENTE CAMARA POSTERIOR FACO ACRILICA DOBRAVEL</t>
  </si>
  <si>
    <t>LENTE DE CAMARA POSTERIOR P/FACO SILICONE</t>
  </si>
  <si>
    <t>FAIXA DE SILICONE PARA RETINA 240</t>
  </si>
  <si>
    <t>PNEU DE SILICONE 276-277-279-287</t>
  </si>
  <si>
    <t>VALVULA PARA GLAUCOMA</t>
  </si>
  <si>
    <t>ANEL CORNEANO INTRAESTROMAL</t>
  </si>
  <si>
    <t>PROTESE PARA ESTAPEDECTOMIA DE TEFLON/PLATINA OU TITANIO</t>
  </si>
  <si>
    <t>PROTESE MAMARIA DE SILICONE</t>
  </si>
  <si>
    <t>EXPANSOR DE TECIDO PARA RECONSTRUCAO MAMARIA</t>
  </si>
  <si>
    <t>PROTESE MAMARIA AJUSTAVEL COM EXPANSOR PERMANENTE (ANEXAR EMBALAGEM EM PRONTUARIO)</t>
  </si>
  <si>
    <t>FITA PARA RECONSTRUCAO LIGAMENTAR</t>
  </si>
  <si>
    <t>BARRA SACRAL</t>
  </si>
  <si>
    <t>FIXADOR DINAMICO PARA PELVE</t>
  </si>
  <si>
    <t>HALO CRANIANO</t>
  </si>
  <si>
    <t>OSTEO INDUTOR/CONDUTOR BIOCERAMICA (POR GRAMA) (ANEXAR EMBALAGEM EM PRONTUARIO)</t>
  </si>
  <si>
    <t>PROTESE DE QUADRIL THOMPSON NORMAL (COMPONENTE PROTESE QUADRIL)</t>
  </si>
  <si>
    <t>COMPONENTE FEMORAL (HASTE) CIMENTADO NACIONAL (PROTESE DE QUADRIL PRIMARIA) ANEXAR EMBALAGEM EM PRONTUARIO</t>
  </si>
  <si>
    <t>COMPONENTE FEMURAL CIMENTADO DE CHANRLEY</t>
  </si>
  <si>
    <t>COMPONENTE ACETABULAR EM POLIETILENO CIMENTADO NACIONAL (CHARNLEY OU NAO)</t>
  </si>
  <si>
    <t>COMPONENTE ACETABULAR EM POLIETILENO NAO CIMENTADO NACIONAL (PROTESE DE QUADRIL)</t>
  </si>
  <si>
    <t>COMPONENTE ACETABULAR METALICO + POLIETILENO NAO CIMENTADO NACIONAL (PROTESE DE QUADRIL)</t>
  </si>
  <si>
    <t>COMPONENTE FEMORAL (HASTE) NAO CIMENTADO NACIONAL (PROTESE DE QUADRIL PRIMARIA) ANEXAR EMBALAGEM EM PRONTUARIO</t>
  </si>
  <si>
    <t>CABECA INTERCAMBIAVEL IMPORTADA (PROTESE DE QUADRIL PRIMARIA/REVISAO) (ANEXAR EMBALAGEM EM PRONTUARIO)</t>
  </si>
  <si>
    <t>CABECA INTERCAMBIAVEL EM CERAMICA IMPORTADA PROTESE QUADRIL PRIMARIA/REVISAO (ANEXAR EMBALAGEM EM PRONTUARIO)</t>
  </si>
  <si>
    <t>PARAFUSO PARA FIXACAO DE COMPONTENTE ACETABULAR NACIONAL (PROTESE DE QUADRIL PRIMARIA/REVISAO)</t>
  </si>
  <si>
    <t>TELA DE RECONSTRUCAO ACETABULAR (PROTESE DE QUADRIL NAO CIMENTADA DE REVISAO) - INCLUI PARAFUSOS (ANEXAR EMBALAGEM EM PRONTUARIO)</t>
  </si>
  <si>
    <t>TELA DE RECONSTRUCAO FEMORAL</t>
  </si>
  <si>
    <t>DISPOSITIVO INTERSOMATICO (CAGE) CERVICAL ASSOCIADO A PLACA COM PARAFUSOS</t>
  </si>
  <si>
    <t>CENTRALIZADOR FEMORAL NACIONAL (PROTESE DE QUADRIL CIMENTADA PRIMARIA)</t>
  </si>
  <si>
    <t>RESTRITOR DE CIMENTO FEMORAL NACIONAL (COMPONENTE PROTESE DE QUADRIL PRIMARIA)</t>
  </si>
  <si>
    <t>COMPONENTE BASE TIBIAL OU BASE TIBIAL QUILHA CIMENTADO IMPORTADO (PROTESE DE JOELHO PRIMARIA)</t>
  </si>
  <si>
    <t>COMPONENTE PLATO TIBIAL EM POLIETILENO CIMENTADO IMPORTADO (PROTESE DE JOELHO PRIMARIA)</t>
  </si>
  <si>
    <t>CENTRALIZADOR FEMORAL IMPORTADO (PROTESE DE QUADRIL PRIMARIA/REVISAO) ANEXAR EMBALAGEM EM PRONTUARIO</t>
  </si>
  <si>
    <t>COMPONENTE FEMORAL CIMENTADO IMPORTADO (PROTESE DE JOELHO PRIMARIA)</t>
  </si>
  <si>
    <t>COMPONENTE PATELAR EM POLIETILENO CIMENTADO IMPORTADO (PROTESE DE JOELHO PRIMARIA)</t>
  </si>
  <si>
    <t>COMPONENTE FEMORAL CIMENTADO NACIONAL (PROTESE DE JOELHO PRIMARIA)</t>
  </si>
  <si>
    <t>COMPONENTE BASE TIBIAL CIMENTADO NACIONAL (PROTESE DE JOELHO REVISAO) ANEXAR EMBALAGEM EM PRONTUARIO</t>
  </si>
  <si>
    <t>COMPONENTE PATELAR EM POLIETILENO CIMENTADO NACIONAL (PROTESE DE JOELHO PRIMARIA)</t>
  </si>
  <si>
    <t>COMPONENTE PLATO TIBIAL EM POLIETILENO NACIONAL (PROTESE DE JOELHO REVISAO) ANEXAR EMBALAGEM EM PRONTUARIO</t>
  </si>
  <si>
    <t>COMPONENTE BASE TIBIAL OU BASE TIBIAL QUILHA CIMENTADO NACIONAL (PROTESE DE JOELHO PRIMARIA)</t>
  </si>
  <si>
    <t>COMPONENTE PLATO TIBIAL EM POLIETILENO CIMENTADO NACIONAL (PROTESE DE JOELHO PRIMARIA)</t>
  </si>
  <si>
    <t>COMPONENTE FEMORAL CIMENTADO NACIONAL (PROTESE DE JOELHO REVISAO) ANEXAR EMBALAGEM EM PRONTUARIO</t>
  </si>
  <si>
    <t>BLOCO DE AUMENTO TIBIAL IMPORTADO (PROTESE DE JOELHO REVISAO) (ANEXAR EMBALAGEM EM PRONTUARIO)</t>
  </si>
  <si>
    <t>BLOCO DE AUMENTO FEMORAL IMPORTADO (PROTESE DE JOELHO REVISAO) (ANEXAR EMBALAGEM EM PRONTUARIO)</t>
  </si>
  <si>
    <t>HASTE FEMORAL CIMENTADA IMPORTADA (PROTESE DE JOELHO REVISAO) (ANEXAR EMBALAGEM EM PRONTUARIO)</t>
  </si>
  <si>
    <t>HASTE TIBIAL CIMENTADA NACIONAL (PROTESE DE JOELHO REVISAO) ANEXAR EMBALAGEM EM PRONTUARIO</t>
  </si>
  <si>
    <t>BLOCO DE AUMENTO FEMORAL NACIONAL (PROTESE DE JOELHO REVISAO) (ANEXAR EMBALAGEM EM PRONTUARIO)</t>
  </si>
  <si>
    <t>CIMENTO ORTOPEDICO (DOSE 40G)</t>
  </si>
  <si>
    <t>BLOCO DE AUMENTO TIBIAL NACIONAL (PROTESE DE JOELHO REVISAO) (ANEXAR EMBALAGEM EM PRONTUARIO)</t>
  </si>
  <si>
    <t>CIMENTO ORTOPEDICO IMPORTADO (DOSE 40G) (ANEXAR EMBALAGEM EM PRONTUARIO)</t>
  </si>
  <si>
    <t>ENXERTO OSSEO NAO INJETAVEL POR GRAMA (PO/GRANULADO/BLOCO)</t>
  </si>
  <si>
    <t>COMPONENTE UMERAL CIMENTADO</t>
  </si>
  <si>
    <t>COMPONENTE GLENOIDAL CIMENTADO (OMBRO)</t>
  </si>
  <si>
    <t>CABECA INTERCAMBIAVEL NACIONAL (PROTESE DE QUADRIL) ANEXAR EMBALAGEM EM PRONTUARIO</t>
  </si>
  <si>
    <t>PROTESE METACARPOFALANGEANA (MAO) EM SILICONE</t>
  </si>
  <si>
    <t>PROTESE INTERFALANGIANA (MAO) EM SILICONE</t>
  </si>
  <si>
    <t>PROTESE CABECA DE RADIO</t>
  </si>
  <si>
    <t>PROTESE TOTAL DE COTOVELO (COMPONENTE UMERAL E ULNAR)</t>
  </si>
  <si>
    <t>PARAFUSO PARA FIXACAO DE COMPONENTE ACETABULAR IMPORTADO (PROTESE DE QUADRIL PRIMARIA/REVISAO)</t>
  </si>
  <si>
    <t>COMPONENTE FEMORAL (CORPO) NAO CIMENTADO IMPORTADO (PROTESE DE QUADRIL REVISAO) ANEXAR EMBALAGEM EM PRONTUARIO</t>
  </si>
  <si>
    <t>COMPONENTE FEMORAL (CALCO) NAO CIMENTADO IMPORTADO (PROTESE DE QUADRIL REVISAO) ANEXAR EMBALAGEM EM PRONTUARIO</t>
  </si>
  <si>
    <t>CABECA UMERAL (OMBRO)</t>
  </si>
  <si>
    <t>CABO DE CONEXAO TIPO GDC PARA MICRO MOLAS ELETRODESTACAVEIS (ANEXAR EMBALAGEM EM PRONTUARIO)</t>
  </si>
  <si>
    <t>COMPONENTE ACETABULAR CIMENTADO IMPORTADO (PROTESE DE QUADRIL PRIMARIA/REVISAO) ANEXAR EMBALAGEM EM PRONTUARIO</t>
  </si>
  <si>
    <t>CABO COM PRESILHA PARA CERCLAGEM EM ACO</t>
  </si>
  <si>
    <t>CALCO / CUNHA FEMORAL IMPORTADO (PROT DE JOELHO REVISAO) (ANEXAR EMBALAGEM EM PRONTUARIO)</t>
  </si>
  <si>
    <t>CALCO / CUNHA FEMORAL NACIONAL (PROTESE DE JOELHO REVISAO) ANEXAR EMBALAGEM EM PRONTUARIO</t>
  </si>
  <si>
    <t>CALCO / CUNHA TIBIAL IMPORTADO (PROTESE DE JOELHO REVISAO) (ANEXAR EMBALAGEM EM PRONTUARIO)</t>
  </si>
  <si>
    <t>CALCO / CUNHA TIBIAL NACIONAL (PROTESE DE JOELHO REVISAO) ANEXAR EMBALAGEM EM PRONTUARIO</t>
  </si>
  <si>
    <t>RESTRITOR DE CIMENTO FEMORAL IMPORTADO (PROTESE DE QUADRIL PRIMARIA/REVISAO) ANEXAR EMBALAGEM EM PRONTUARIO</t>
  </si>
  <si>
    <t>COMPONENTE ACETABULAR EM POLIETILENO NAO CIMENTADO IMPORTADO (PROTESE DE QUADRIL PRIMARIA/REVISAO) (ANEXAR EMBALAGEM EM PRONTUARIO)</t>
  </si>
  <si>
    <t>COMPONENTE ACETABULAR METALICO NAO CIMENTADO IMPORTADO (PROTESE DE QUADRIL PRIMARIA/REVISAO) (ANEXAR EMBALAGEM EM PRONTUARIO)</t>
  </si>
  <si>
    <t>COMPONENTE BASE TIBIAL CIMENTADO IMPORTADO (PROTESE DE JOELHO REVISAO) (ANEXAR EMBALAGEM EM PRONTUARIO)</t>
  </si>
  <si>
    <t>COMPONENTE FEMORAL (HASTE) CIMENTADO IMPORTADO (PROTESE DE QUADRIL PRIMARIA) (ANEXAR EMBALAGEM EM PRONTUARIO)</t>
  </si>
  <si>
    <t>COMPONENTE FEMORAL (HASTE) CIMENTADO IMPORTADO (PROTESE DE QUADRIL REVISAO) (ANEXAR EMBALAGEM EM PRONTUARIO)</t>
  </si>
  <si>
    <t>COMPONENTE FEMORAL (HASTE) NAO CIMENTADO IMPORTADO (PROTESE DE QUADRIL PRIMARIA) (ANEXAR EMBALAGEM EM PRONTUARIO)</t>
  </si>
  <si>
    <t>COMPONENTE FEMORAL (HASTE) NAO CIMENTADO IMPORTADO (PROTESE DE QUADRIL REVISAO) (ANEXAR EMBALAGEM EM PRONTUARIO)</t>
  </si>
  <si>
    <t>COMPONENTE FEMORAL CIMENTADO IMPORTADO (PROTESE DE JOELHO REVISAO) (ANEXAR EMBALAGEM EM PRONTUARIO)</t>
  </si>
  <si>
    <t>COMPONENTE PATELAR POLIETILENO IMPORTADO (PROTESE DE JOELHO REVISAO)</t>
  </si>
  <si>
    <t>COMPONENTE PATELAR POLIETILENO NACIONAL (PROTESE DE JOELHO REVISAO)</t>
  </si>
  <si>
    <t>COMPONENTE PLATO TIBIAL EM POLIETILENO IMPORTADO (PROTESE DE JOELHO REVISAO) (ANEXAR EMBALAGEM EM PRONTUARIO)</t>
  </si>
  <si>
    <t>HASTE FEMORAL CIMENTADA NACIONAL (PROTESE DE JOELHO REVISAO) (ANEXAR EMB EM PRONTUARIO)</t>
  </si>
  <si>
    <t>HASTE TIBIAL CIMENTADA IMPORTADA (PROTESE DE JOELHO REVISAO) (ANEXAR EMB EM PRONTUARIO)</t>
  </si>
  <si>
    <t>PARAFUSO ANCORA EM TITANIO PARA INSERCAO DE LIGAMENTO</t>
  </si>
  <si>
    <t>FIOS MALEAVEIS DE CERCLAGEM DE TITANIO PARA COLUNA</t>
  </si>
  <si>
    <t>FIO MONONYLON 8.0 (ANEXAR EMBALAGEM EM PRONTUARIO)</t>
  </si>
  <si>
    <t>FIO MONONYLON 9.0 (ANEXAR EMBALAGEM EM PRONTUARIO)</t>
  </si>
  <si>
    <t>FIO MONONYLON 10.0 (ANEXAR EMBALAGEM EM PRONTUARIO)</t>
  </si>
  <si>
    <t>BROCA DESCARTAVEL DE PERFURACAO (ANEXAR EMBALAGEM EM PRONTUARIO)</t>
  </si>
  <si>
    <t>LAMINA DE SERRA DESCARTAVEL (ANEXAR EMBALAGEM EM PRONTUARIO)</t>
  </si>
  <si>
    <t>MEMBRANA OSSEA ABSORVIVEL (ANEXAR EMBALAGEM EM PRONTUARIO)</t>
  </si>
  <si>
    <t>ANEL DE REFORCO ACETABULAR (PROTESE DE QUADRIL NAO CIMENTADA DE REVISAO) ANEXAR EMBALAGEM EM PRONTUARIO</t>
  </si>
  <si>
    <t>FIO ROSQUEADO DE STEINMANN</t>
  </si>
  <si>
    <t>PLACA DE COMPRESSAO DINAMICA 4,5MM ESTREITA/LARGA PARA GRANDES FRAGMENTOS - INCLUI PARAFUSOS</t>
  </si>
  <si>
    <t>PLACA DE RECONSTRUCAO ACETABULAR 3,5 E 4,5 MM - INCLUI PARAFUSOS</t>
  </si>
  <si>
    <t>PLACA CONDILEA 4,5MM INCLUI PARAFUSOS</t>
  </si>
  <si>
    <t>PLACA COBRA (PARA ARTRODESE DE QUADRIL) - INCLUI PARAFUSOS</t>
  </si>
  <si>
    <t>PLACA PARA MINI/MICRO FRAGMENTOS ORTOPEDIA</t>
  </si>
  <si>
    <t>PLACA DE COMPRESSAO DINAMICA 3,5MM PARA PEQUENOS FRAGMENTOS - INCLUI PARAFUSOS</t>
  </si>
  <si>
    <t>PLACA SEMI TUBULAR PARA PARAFUSO 2,7MM</t>
  </si>
  <si>
    <t>PLACA CALCO/DEJOUR/CHAMBARD/PUDU - INCLUI PARAFUSOS</t>
  </si>
  <si>
    <t>PLACA SEMI TUBULAR PARA PARAFUSOS 3,5MM</t>
  </si>
  <si>
    <t>PLACA SEMI TUBULAR PARA PARAFUSOS 4,5MM</t>
  </si>
  <si>
    <t>PLACA OCCIPUTO-CERVICAL- INCLUI PARAFUSOS</t>
  </si>
  <si>
    <t>PLACA CERVICAL EM TITANIO PARA FIXACAO POR VIA ANTERIOR</t>
  </si>
  <si>
    <t>PLACA COM FINALIDADE ESPECIFICA L/T/Y - INCLUI PARAFUSOS</t>
  </si>
  <si>
    <t>PLACA COM FINALIDADE ESPECIFICA (TODAS) PARA PARAFUSO ATE 3,5MM - INCUI PARAFUSOS</t>
  </si>
  <si>
    <t>PLACA COM FINALIDADE ESPECIFICA (TODAS) PARA PARAFUSO ACIMA DE 3,5MM - INCUI PARAFUSOS</t>
  </si>
  <si>
    <t>PLACA TORACO LOMBAR PARA FIXACAO DE PARAFUSO PEDICULAR EM TITANIO POR VIA ANTERO LATERAL</t>
  </si>
  <si>
    <t>PLACA PARA CALCANEO - INCLUI PARAFUSOS</t>
  </si>
  <si>
    <t>CONJUNTO PLACA ANGULADA PARA OSTEOTOMIA (PLACA TUBO 90/95/110/120/135/150 GRAUS - INCLUI PARAFUSO DESLIZANTE E CONTRA PARAFUSO)</t>
  </si>
  <si>
    <t>PLACA EM TITANIO PARA RECONSTRUCAO DE FRATURA DE MANDIBULA SISTEMA 2.4 / 2.7</t>
  </si>
  <si>
    <t>PLACA EM TITANIO PARA MICRO FRAGMENTOS BUCOMAXILOFACIAL E NEURO SISTEMA 1.0 / 1.5 / 2.0</t>
  </si>
  <si>
    <t>PLACA ANGULADA PARA OSTEOTOMIA INFANTIL</t>
  </si>
  <si>
    <t>HASTE BLOQUEADA P/ FEMUR TIBIA E UMERO (INTERLOCKING) EM ACO</t>
  </si>
  <si>
    <t>HASTE FEMORAL CURTA COM BLOQUEIO CEFALICO INCLUI PARAFUSOS</t>
  </si>
  <si>
    <t>HASTE FEMORAL LONGA COM BLOQUEIO CEFALICO INCLUI PARAFUSOS</t>
  </si>
  <si>
    <t>HASTE INTRAMEDULAR DE ENDER</t>
  </si>
  <si>
    <t>HASTE INTRAMEDULAR DE RUSH</t>
  </si>
  <si>
    <t>HASTE DE COMPRESSAO</t>
  </si>
  <si>
    <t>HASTE DE DISTRACAO</t>
  </si>
  <si>
    <t>HASTE DE LUQUE LISA</t>
  </si>
  <si>
    <t>HASTE EM TITANIO PARA PARAFUSO PEDICULAR</t>
  </si>
  <si>
    <t>SISTEMA FIXACAO OCCIPITO-CERVICAL COM PARAFUSOS, GANCHOS E FIOS DE CERCLAGEM</t>
  </si>
  <si>
    <t>SISTEMA PARA FIXACAO TRANSVERSAL TITANIO (DTT/CROSS LINK COM 1 BARRA E 2 GANCHOS)</t>
  </si>
  <si>
    <t>HASTE INTRAMEDULAR TIBIO-TARSICA- INCLUI PARAFUSOS</t>
  </si>
  <si>
    <t>HASTE INTRAMEDULAR RETROGRADA INCLUINDO OS PARAFUSOS</t>
  </si>
  <si>
    <t>DISPOSITIVO INTERSOMATICO PARA FUSAO E MANUTENCAO DO ESPACO INTERVERTEBRAL (CAGE) (ANEXAR EMBALAGEM EM PRONTUARIO)</t>
  </si>
  <si>
    <t>BANDEJA UMERAL PARA PROTESE DE OMBRO REVERSA ( ANEXAR EMBALAGEM EM PRONTUARIO)</t>
  </si>
  <si>
    <t>GLENOSFERA  PARA PROTESE DE OMBRO REVERSA ( ANEXAR EMBALAGEM EM PRONTUARIO)</t>
  </si>
  <si>
    <t>INSERT UMERAL  PARA PROTESE DE OMBRO REVERSA ( ANEXAR EMBALAGEM EM PRONTUARIO)</t>
  </si>
  <si>
    <t>BASE GLENOIDAL  PARA PROTESE DE OMBRO REVERSA ( ANEXAR EMBALAGEM EM PRONTUARIO)</t>
  </si>
  <si>
    <t>PARAFUSO LATERAL PARA PROTESE DE OMBRO REVERSA ( ANEXAR EMBALAGEM EM PRONTUARIO)</t>
  </si>
  <si>
    <t> PARAFUSO CENTRAL PARA PROTESE DE OMBRO REVERSA ( ANEXAR EMBALAGEM EM PRONTUARIO)</t>
  </si>
  <si>
    <t>HASTE UNIVERSAL PARA PROTESE DE OMBRO REVERSA ( ANEXAR EMBALAGEM EM PRONTUARIO)</t>
  </si>
  <si>
    <t>ARRUELA PARA PARAFUSO CANULADO PARA PEQUENOS E GRANDES FRAGMENTOS</t>
  </si>
  <si>
    <t>ARRUELA DENTADA PARA LIGAMENTO</t>
  </si>
  <si>
    <t>PINO DE KNOWLES</t>
  </si>
  <si>
    <t>GRAMPO</t>
  </si>
  <si>
    <t>KIT DE CIMENTACAO (ANEXAR EMBALAGEM EM PRONTUARIO)</t>
  </si>
  <si>
    <t>PARAFUSO CORTICAL PARA PEQUENOS E GRANDES FRAGMENTOS</t>
  </si>
  <si>
    <t>PARAFUSO ESPONJOSO PARA PEQUENOS E GRANDES FRAGMENTOS</t>
  </si>
  <si>
    <t>PARAFUSO PARA MINI/MICRO FRAGMENTOS ORTOPEDIA</t>
  </si>
  <si>
    <t>PARAFUSO MALEOLAR (TODOS)</t>
  </si>
  <si>
    <t>PARAFUSO CANULADO NAO COMPRESSIVO PARA PEQUENOS E GRANDES FRAGMENTOS</t>
  </si>
  <si>
    <t>PARAFUSO DE INTERFERENCIA METALICO</t>
  </si>
  <si>
    <t>PARAFUSO DE INTERFERENCIA DE TITANIO</t>
  </si>
  <si>
    <t>PARAFUSO CANULADO COMPRESSIVO TIPO HERBERT</t>
  </si>
  <si>
    <t>GANCHO SUPERIOR DE DISTRACAO</t>
  </si>
  <si>
    <t>GANCHO INFERIOR DE DISTRACAO</t>
  </si>
  <si>
    <t>GANCHOS  DE COMPRESSAO</t>
  </si>
  <si>
    <t>GANCHOS DIVERSOS ASSOCIADOS A HASTES OU BARRAS</t>
  </si>
  <si>
    <t>PARAFUSO EM TITANIO PARA FIXACAO DE PLACA TORACO LOMBAR</t>
  </si>
  <si>
    <t>PARAFUSO DE TITANIO PARA FIXACAO DE ODONTOIDE (COLUNA)</t>
  </si>
  <si>
    <t>PARAFUSO ANCORA EM TITANIO MONTADO COM FIOS</t>
  </si>
  <si>
    <t>PARAFUSO EM TITANIO PARA FIXACAO DE PLACA CERVICAL POR VIA ANTERIOR, COM BLOQUEIO</t>
  </si>
  <si>
    <t>PLACA PARA FRATURA PERIPROTETICA</t>
  </si>
  <si>
    <t>PARAFUSO BLOQUEIO DISTAL (INTERLOCKING)</t>
  </si>
  <si>
    <t>PARAFUSO PARA MICRO FRAGMENTOS BUCOMAXILOFACIAL SISTEMA 2.4 / 2.7</t>
  </si>
  <si>
    <t>SISTEMA DE BLOQUEIO PARA PARAFUSOS E GANCHOS PEDICULARES (TODOS)</t>
  </si>
  <si>
    <t>PARAFUSO TAMPAO COBERTURA (INTERLOCKING)</t>
  </si>
  <si>
    <t>FIXADOR EXTERNO CIRCULAR OU SEMI-CIRCULAR (ILIZAROV)</t>
  </si>
  <si>
    <t>FIXADOR EXTERNO LINEAR</t>
  </si>
  <si>
    <t>FIXADOR EXTERNO HIBRIDO</t>
  </si>
  <si>
    <t>FIXADOR DINAMICO PARA RADIO ULNA OU UMERO</t>
  </si>
  <si>
    <t>FIXADOR DINAMICO PARA MAO E PE</t>
  </si>
  <si>
    <t>PINO DE SHANZ PARA FIXADOR DINAMICO PELVE</t>
  </si>
  <si>
    <t>PARAFUSO PARA MICRO FRAGMENTOS BUCOMAXILOFACIAL E NEURO SISTEMA 1.0 / 1.5 / 2.0</t>
  </si>
  <si>
    <t>PLACA PAULUS PARA CIRURGIA BUCOMAXILOFACIAL</t>
  </si>
  <si>
    <t>PINO DE SHANZ PARA FIXADOR DINAMICO BUCO MAXILO</t>
  </si>
  <si>
    <t>PINO DE SHANZ PARA FIXADOR DINAMICO FEMUR</t>
  </si>
  <si>
    <t>PINO DE SHANZ PARA FIXADOR DINAMICO MAO OU PE</t>
  </si>
  <si>
    <t>PINO DE SHANZ PARA FIXADOR DINAMICO RADIO ULNA UMERO</t>
  </si>
  <si>
    <t>PINO DE SHANZ PARA FIXADOR DINAMICO TIBIA</t>
  </si>
  <si>
    <t>FIXADOR DINAMICO PARA FEMUR</t>
  </si>
  <si>
    <t>FIXADOR DINAMICO PARA TIBIA</t>
  </si>
  <si>
    <t>FIXADOR BUCOMAXILOFACIAL</t>
  </si>
  <si>
    <t>PLACA AUTO BLOQUEAVEL - TODOS OS FORMATOS E TAMANHOS</t>
  </si>
  <si>
    <t>PARAFUSO EM TITANIO PARA PLACA AUTO BLOQUEAVEL</t>
  </si>
  <si>
    <t>PLACA AUTO BLOQUEAVEL EM TITANIO - TODOS OS MODELOS E TAMANHOS</t>
  </si>
  <si>
    <t>PARAFUSO PARA PLACA AUTO BLOQUEAVEL</t>
  </si>
  <si>
    <t>CATETER ATRIAL / PERITONEAL</t>
  </si>
  <si>
    <t>CATETER VENTRICULAR COM RESERVATORIO</t>
  </si>
  <si>
    <t>CONJUNTO DE VALVULA PARA HIDROCEFALIA DE BAIXO PERFIL ADULTO/PEDIATRICO E NEONATAL (VALVULA COM CONECTOR/CATETER PERITONEAL/CATETER VENTRICULAR/ANGULADOR/ESTILETE)</t>
  </si>
  <si>
    <t>KIT EMBOLIZACAO MIOMA UTERINO - MICROCATETER / MICRO GUIA / INTRODUTOR / GUIA HIDROFILICO / PARTICULAS 2FR (ANEXAR EMBALAGEM EM PRONTUARIO)</t>
  </si>
  <si>
    <t>CONJUNTO DE VALVULA PARA HIDROCEFALIA DE PRESSAO AJUSTAVEL (INCLUI VALVULA, CONECTORES, CATETERES E AFINS)</t>
  </si>
  <si>
    <t>CONJUNTO DE DRENAGEM LIQUORICA EXTERNA COM BOLSA COLETORA (ANEXAR EMBALAGEM EM PRONTUARIO)</t>
  </si>
  <si>
    <t>SHUNT LOMBO PERITONEAL PARA HIDROCEFALIA</t>
  </si>
  <si>
    <t>VALVULA PARA HIDROCEFALIA</t>
  </si>
  <si>
    <t>CATETER VENTRICULAR ISOLADO</t>
  </si>
  <si>
    <t>INTRODUTOR PARA CATETER COM OU SEM VALVULA</t>
  </si>
  <si>
    <t>CATETER GUIA PARA EMBOLIZACAO</t>
  </si>
  <si>
    <t>FIO GUIA 0,035 HIDROFILICO</t>
  </si>
  <si>
    <t>MICRO CATETER (ANEXAR EMBALAGEM EM PRONTUARIO)</t>
  </si>
  <si>
    <t>MICRO FIO GUIA</t>
  </si>
  <si>
    <t>PARTICULAS DE PVA (FRASCO)</t>
  </si>
  <si>
    <t>MICRO MOLAS ELETRODESTACAVEIS OU NAO PARA EMBOLIZACAO (ANEXAR EMBALAGEM EM PRONTUARIO)</t>
  </si>
  <si>
    <t>CATETER GUIA PARA IMPLANTE DE STENT DIVERSOR DE FLUXO (ANEXAR EMBALAGEM EM PRONTUARIO)</t>
  </si>
  <si>
    <t>CLIP PERMANENTE EM COBALTO PARA ANEURISMA (ANEXAR EMBALAGEM EM PRONTUARIO)</t>
  </si>
  <si>
    <t>CONJUNTO DE ELETRODOS INVASIVOS PARA EXPLORACAO DIAGNOSTICA / CIRURGICA EPILEPSIA (ANEXAR EMBALAGEM EM PRONTUARIO)</t>
  </si>
  <si>
    <t>CLIP TEMPORARIO PARA ANEURISMA</t>
  </si>
  <si>
    <t>MICRO CATETER REVESTIDO DE PTFE 150CM - PARA IMPLANTE DE STENT DIVERSOR DE FLUXO (ANEXAR EMBALAGEM EM PRONTUARIO)</t>
  </si>
  <si>
    <t>STENT INTRACRANIANO DIVERSOR DE FLUXO (ANEXAR EMBALAGEM EM PRONTUARIO)</t>
  </si>
  <si>
    <t>STENT INTRACRANIANO AUTO-EXPANSIVEL P/ TRAT ANEURISMA CEREBRAL (ANEXAR EMB EM PRONTUARIO)</t>
  </si>
  <si>
    <t>BROCA/FRESA CORTANTE E DIAMANTADA (TRONCOCONICA/DESGASTE/LINDERMANN) PARA DRILL (ANEXAR EMBALAGEM EM PRONTUARIO)</t>
  </si>
  <si>
    <t>FRESA DESCARTAVEL DE CORTE DO CRANIOTOMO - INFANTIL E ADULTO (ANEXAR EMBALAGEM EM PRONTUARIO)</t>
  </si>
  <si>
    <t>SHUNT INTRAVASCULAR PARA CAROTIDA (ANEXAR EMBAL EM PRONTUARIO)</t>
  </si>
  <si>
    <t>CLIP PERMANENTE EM TITANIO PARA ANEURISMA (ANEXAR EMBALAGEM EM PRONTUARIO)</t>
  </si>
  <si>
    <t>KIT MONITORIZACAO PRESSAO INTRA CRANIANA (ANEXAR EMBALAGEM EM PRONTUARIO)</t>
  </si>
  <si>
    <t>COMPRESSA NEUROCIRURGICA C/ FILAMENTO RADIOPACO (COTONOIDES) - ENV C/ 10 UNID (ANEXAR EMBALAGEM EM PRONTUARIO)</t>
  </si>
  <si>
    <t>HEMOSTATICO ABSORVIVEL A BASE DE COLAGENO ESPONJA/GELATINA ATE 75 CM2</t>
  </si>
  <si>
    <t>AGENTE EMBOLIZANTE DE COPOLIMERO DE ETILENO VINIL ALCOOL</t>
  </si>
  <si>
    <t>PLACA CERVICAL EM TITANIO PARA FIXACAO POR VIA POSTERIOR</t>
  </si>
  <si>
    <t>MICROTELA EM TITANIO 85 X 53 X 0 3 MM</t>
  </si>
  <si>
    <t>PARAFUSO PEDICULAR DE CABECA MOVEL (POLIAXIAL) PARA HASTE</t>
  </si>
  <si>
    <t>PARAFUSO PEDICULAR DE CABECA FIXA (MONOAXIAL) PARA HASTE</t>
  </si>
  <si>
    <t>PARAFUSO EM TITANIO PARA FIXACAO DE PLACA CERVICAL POR VIA POSTERIOR, COM BLOQUEIO</t>
  </si>
  <si>
    <t>KIT PARA VERTEBROPLASTIA (CIMENTO/ APLICADOR/ AGULHA)</t>
  </si>
  <si>
    <t>HEMOSTATICO ABSORVIVEL A BASE DE COLAGENO FILME ATE 175 CM2 (ESPECIFICO PARA CIRURGIAS DE BUCOMAXILO E NEURO)</t>
  </si>
  <si>
    <t>HEMOSTATICO ABSORVIVEL A BASE DE CELULOSE ATE 75 CM2 DE AREA</t>
  </si>
  <si>
    <t>HEMOSTATICO ABSORVIVEL A BASE DE COLAGENO ESPONJA/GELATINA ACIMA DE 75 CM2</t>
  </si>
  <si>
    <t>HEMOSTATICO ABSORVIVEL A BASE DE CELULOSE ACIMA DE 75 CM2 DE AREA</t>
  </si>
  <si>
    <t>HEMOSTATICO ABSORVIVEL A BASE DE COLAGENO FILME ACIMA DE 175 CM2 (ESPECIFICO PARA CIRURGIAS DE BUCOMAXILO E NEURO)</t>
  </si>
  <si>
    <t>HEMOSTATICO ABSORVIVEL A BASE DE COLAGENO EM PO - 1 GRAMA (ESPECIFICO PARA CIRURGIAS DE BUCOMAXILO E NEURO)</t>
  </si>
  <si>
    <t>PARAFUSO DE INTERFERENCIA ABSORVIVEL PARA REINSERCAO DE LIGAMENTO CRUZADO</t>
  </si>
  <si>
    <t>ESPACADOR DE QUADRIL COM ANTIBIOTICO (ANEXAR EMBALAGEM EM PRONTUARIO)</t>
  </si>
  <si>
    <t>HEMOSTATICO ABSORVIVEL A BASE DE COLAGENO EM PO - 3 GRAMAS (ESPECIFICO PARA CIRURGIAS DE BUCOMAXILO E NEURO)</t>
  </si>
  <si>
    <t>FIO GUIA TEFLONADO PARA HEMODINAMICA</t>
  </si>
  <si>
    <t>KIT PARA LIBERACAO DE MICRO MOLAS NAO ELETRODESTACAVEIS (ANEXAR EMBALAGEM EM PRONTUARIO)</t>
  </si>
  <si>
    <t>HEMOSTATICO ELABORADO COM TROMBINA E GELATINA 5ML (ANEXAR EMBALAGEM EM PRONTUARIO)</t>
  </si>
  <si>
    <t>CATETER BALAO DE REMODELAMENTO INTRACRANIANO (ANEXAR EMBALAGEM EM PRONTUARIO)</t>
  </si>
  <si>
    <t>MATRIZ ENXERTO DURAL FILME 5 X 5 PARA REPARACAO E RECONSTRUCAO DE DURAMATER (ANEXAR EMBALAGEM EM PRONTUARIO)</t>
  </si>
  <si>
    <t>MATRIZ ENXERTO DURAL FILME 7 5 X 7 5 PARA REPARACAO E RECONSTRUCAO DE DURAMATER (ANEXAR EMBALAGEM EM PRONTUARIO)</t>
  </si>
  <si>
    <t>PLACA DE POLIMERO ABSORVIVEL PARA CRANIOSSINOSTOSE</t>
  </si>
  <si>
    <t>PARAFUSO PARA PLACA DE POLIMERO ABSORVIVEL PARA CRANIOSSINOSTOSE</t>
  </si>
  <si>
    <t>BROCA DESCARTAVEL PARA TREPANACAO COM PARADA AUTOMATICA (ANEXAR EMBALAGEM EM PRONTUARIO)</t>
  </si>
  <si>
    <t>BOTAO PARA FECHAMENTO DE CRANIO</t>
  </si>
  <si>
    <t>KIT DE TUNELIZADOR TODOS OS TAMANHOS</t>
  </si>
  <si>
    <t>CABO EXTENSOR TODOS OS MODELOS</t>
  </si>
  <si>
    <t>CABO PARA TESTE PARA NEUROESTIMULADOR</t>
  </si>
  <si>
    <t>KIT ELETRODO QUADRIPOLAR PARA ESTIMULACAO CEREBRAL TODOS OS MODELOS</t>
  </si>
  <si>
    <t>CONJUNTO DESCARTAVEL PARA LOCALIZACAO/BIOPSIA ESTEREOTAXICA CEREBRAL</t>
  </si>
  <si>
    <t>KIT CANULA GUIA PARA IMPLANTACAO DE ELETRODO PROFUNDO</t>
  </si>
  <si>
    <t>NEUROESTIMULADOR MEDULAR IMPLANTAVEL RECARREGAVEL</t>
  </si>
  <si>
    <t>NEUROESTIMULADOR MEDULAR IMPLANTAVEL NAO RECARREGAVEL</t>
  </si>
  <si>
    <t>NEUROESTIMULADOR CEREBRAL IMPLANTAVEL CANAL DUPLO RECARREGAVEL</t>
  </si>
  <si>
    <t>NEUROESTIMULADOR CEREBRAL IMPLANTAVEL CANAL DUPLO NAO RECARREGAVEL</t>
  </si>
  <si>
    <t>SISTEMA DE RECARGA PARA NEUROESTIMULADOR MEDULAR</t>
  </si>
  <si>
    <t>SISTEMA DE RECARGA PARA NEUROESTIMULADOR CEREBRAL</t>
  </si>
  <si>
    <t>KIT ELETRODO PLACA PARA ESTIMULACAO VERTEBRAL 16 POLOS</t>
  </si>
  <si>
    <t>KIT ELETRODO PLACA PARA ESTIMULACAO VERTEBRAL 8 POLOS</t>
  </si>
  <si>
    <t>CONTROLADOR ESTIMULACAO DO PACIENTE</t>
  </si>
  <si>
    <t>NEURONAVEGADOR (LOCACAO EQUIPAMENTO + DESCARTAVEIS)</t>
  </si>
  <si>
    <t>NEUROENDOSCOPIO (LOCACAO EQUIPAMENTO   DESCARTAVEIS)</t>
  </si>
  <si>
    <t>ASPIRADOR ULTRASSONICO (LOCACAO EQUIP+DESCARTAVEIS)</t>
  </si>
  <si>
    <t>KIT ELETRODO PARA MICRO REGISTRO</t>
  </si>
  <si>
    <t>AGULHA PARA BIOPSIA NEURONAVEGADA</t>
  </si>
  <si>
    <t>PROTESE ESPACADOR DE TENDAO</t>
  </si>
  <si>
    <t>KIT GRAMPEADOR CIRCULAR INTRALUMINAL (GRAMPEADOR + CARGA) ANEXAR EMBALAGEM EM PRONTUARIO</t>
  </si>
  <si>
    <t>PROTESE PARA ESOFAGO</t>
  </si>
  <si>
    <t>CATETER DE TERMODILUICAO SWAN GANZ (ANEXAR EMBALAGEM EM PRONTUARIO)</t>
  </si>
  <si>
    <t>CANULA DE TRAQUEOSTOMIA DESCARTAVEL EM PVC COM BALAO (QUALQUER TAMANHO)</t>
  </si>
  <si>
    <t>CANULA DE TRAQUEOSTOMIA COM CANULA INTERNA - SHILEY (QUALQUER TAMANHO) ANEXAR EMBALAGEM EM PRONTUARIO</t>
  </si>
  <si>
    <t>CANULA PARA TRAQUEOSTOMIA AJUSTAVEL LONGA ARAMADA COM BALAO  (ANEXAR EMBALAGEM EM PRONTUARIO)</t>
  </si>
  <si>
    <t>TELA INORGANICA DE POLIPROPILENO PEQUENA - ATE 100 CM2 (ANEXAR EMBALAGEM EM PRONTUARIO)</t>
  </si>
  <si>
    <t>TUBO PARA TRAQUEOSTOMIA EM T COM ANEL DE FIXACAO (ANEXAR EMBALAGEM EM PRONTUARIO)</t>
  </si>
  <si>
    <t>CANULA PARA TRAQUEOSTOMIA AJUSTAVEL LONGA NAO ARAMADA COM BALAO</t>
  </si>
  <si>
    <t>TELA INORGANICA DE POLIPROPILENO MEDIA - 101 A 400 CM2 (ANEXAR EMBALAGEM EM PRONTUARIO)</t>
  </si>
  <si>
    <t>TELA INORGANICA DE POLIPROPILENO GRANDE - ACIMA 400 CM2 (ANEXAR EMBALAGEM EM PRONTUARIO)</t>
  </si>
  <si>
    <t>DRENO DE SUCCAO DE SILICONE (DRENO/ADAPTADOR/TROCATER/BULBO DE SUCCAO/RESERVATORIO) ANEXAR EMBALAGEM EM PRONTUARIO</t>
  </si>
  <si>
    <t>CONJUNTO DESCARTAVEL DE CIRCULACAO ASSISTIDA (BIO PUMP)</t>
  </si>
  <si>
    <t>SISTEMA DE DRENAGEM TORACICA/MEDIASTINAL</t>
  </si>
  <si>
    <t>CONJUNTO DESCARTAVEL DE BALAO INTRA-AORTICO</t>
  </si>
  <si>
    <t>KIT GRAMPEADOR LINEAR CORTANTE (GRAMPEADOR+CARGA) ANEXAR EMBALAGEM EM PRONTUARIO</t>
  </si>
  <si>
    <t>KIT GRAMPEADOR CURVO CORTANTE (ANEXAR EMBALAGEM EM PRONTUARIO)</t>
  </si>
  <si>
    <t>ENDOGRAMPEADOR LINEAR CORTANTE (ANEXAR EMBALAGEM EM PRONTUARIO)</t>
  </si>
  <si>
    <t>KIT ENDOGRAMPEADOR (GRAMPEADOR + GRAMPOS) PARA FIXACAO DE TELA EM CIRURGIA DE HERNIORRAFIA POR CVL</t>
  </si>
  <si>
    <t>VALVULA PARA TRATAMENTO DE ASCITE</t>
  </si>
  <si>
    <t>ENDOGRAMPEADOR TORACICO LINEAR CORTANTE 45MM (GRAMPEADOR CARREGADO COM 1 CARGA) PARA CIRURGIA TORACICA (ANEXAR EMBALAGEM EM PRONTUARIO)</t>
  </si>
  <si>
    <t>SONDA DE GASTROSTOMIA/JEJUNOSTOMIA EM SILICONE COM BALONETE POR VIA ENDOSCOPICA - TODOS OS TAMANHOS (ANEXAR EMBALAGEM EM PRONTUARIO)</t>
  </si>
  <si>
    <t>SONDA GASTROSTOMIA EM NIVEL DE PELE (MIC KEY) ADULTO/INFANTIL (ANEXAR EMBALAGEM EM PRONTUARIO)</t>
  </si>
  <si>
    <t>SONDA PARA GASTROSTOMIA EM SILICONE (ANEXAR EMBALAGEM EM PRONTUARIO)</t>
  </si>
  <si>
    <t>KIT SONDA DE JEJUNOSTOMIA ENDOSCOPICA EM SILICONE DE LONGA PERMANENCIA (CAT GUIA/FIO GUIA/POSICIONADOR/ADAPTADOR) - ANEXAR EMBALAGEM EM PRONTUARIO</t>
  </si>
  <si>
    <t>CARGA PARA GRAMPEADOR LINEAR CORTANTE (ANEXAR EMBALAGEM EM PRONTUARIO)</t>
  </si>
  <si>
    <t>CATETER SEMI IMPLANTAVEL PARA INFUSAO DE QUIMIOTERAPIA LONGA PERMANENCIA (ANEXAR EMBALAGEM EM PRONTUARIO)</t>
  </si>
  <si>
    <t>PROTESE VOCAL POS LARINGECTOMIA COM ADAPTADORES AVULSOS</t>
  </si>
  <si>
    <t>CARGA PARA ENDOGRAMPEADOR LINEAR - TODAS (ANEXAR EMBALAGEM EM PRONTUARIO)</t>
  </si>
  <si>
    <t>KIT PARA GASTROSTOMIA ENDOSCOPICA PERCUTANEA EM SILICONE DE LONGA PERMANENCIA (ANEXAR EMBALAGEM EM PRONTUARIO)</t>
  </si>
  <si>
    <t>BOTTON PARA GASTROSTOMIA</t>
  </si>
  <si>
    <t>COLA BIOLOGICA A BASE DE FIBRINA - 2 ML (ANEXAR EMBALAGEM EM PRONTUARIO)</t>
  </si>
  <si>
    <t>COLA BIOLOGICA A BASE DE FIBRINA - 4 ML (ANEXAR EMBALAGEM EM PRONTUARIO)</t>
  </si>
  <si>
    <t>COLA BIOLOGICA A BASE DE FIBRINA -10 ML (ANEXAR EMBALAGEM EM PRONTUARIO)</t>
  </si>
  <si>
    <t>CATETER TOTALMENTE IMPLANTAVEL PARA QUIMIOTERAPIA LONGA PERMANENCIA COM INTRODUTOR (ANEXAR EMBALAGEM)</t>
  </si>
  <si>
    <t>CATETER VENOSO CENTRAL MONO LUMEN (ANEXAR EMBALAGEM EM PRONTUARIO)</t>
  </si>
  <si>
    <t>COLA BIOLOGICA ELABORADA COM ALBUMINA GLUTARALDEIDO 2ML (ANEXAR EMBALAGEM EM PRONTUARIO)</t>
  </si>
  <si>
    <t>CATETER TENCKHOFF OU SIMILAR DE LONGA PERMANENCIA PARA DIALISE PERITONEAL (ANEXAR EMBALAGEM EM PRONTUARIO)</t>
  </si>
  <si>
    <t>COLA BIOLOGICA ELABORADA COM ALBUMINA GLUTARALDEIDO 5ML (ANEXAR EMBALAGEM EM PRONTUARIO)</t>
  </si>
  <si>
    <t>BOMBA ELASTOMERICA PARA INFUSAO CONTROLADA DE MEDICAMENTOS (ANEXAR EMBALAGEM EM PRONTUARIO)</t>
  </si>
  <si>
    <t>RESPIRADOR (TODOS OS MODELOS) PARA PACIENTES INTERNADOS APOS ALTA DO CTI (POR DIA DE INTERNACAO)</t>
  </si>
  <si>
    <t>CATETER SEMI IMPLANTAVEL PARA HEMODIALISE LONGA PERMANENCIA (ANEXAR EMBALAGEM EM PRONTUARIO)</t>
  </si>
  <si>
    <t>SONDA ENDOBRONQUEAL DE DUPLO LUMEN - TODOS OS TAMANHOS E MODELOS (ANEXAR EMBALAGEM EM PRONTUARIO)</t>
  </si>
  <si>
    <t>SONDA ENDOBRONQUIAL DE CARLENS (ANEXAR EMBALAGEM EM PRONTUARIO)</t>
  </si>
  <si>
    <t>AGULHA DE LOCALIZACAO DE NODULO MAMARIO</t>
  </si>
  <si>
    <t>AGULHA PARA BIOPSIA DE MEDULA OSSEA</t>
  </si>
  <si>
    <t>AGULHA PARA MIELOGRAMA</t>
  </si>
  <si>
    <t>AGULHA TIPO HUBER PARA INFUSAO DE QUIMIOTERAPIA EM CATETER DE LONGA PERMANENCIA</t>
  </si>
  <si>
    <t>AGULHA PARA SISTEMA DE BIOPSIA ASSISTIDA A VACUO MAMOTOMIA (ANEXAR EMBALAGEM EM PRONTUARIO)</t>
  </si>
  <si>
    <t>CANULA COAXIAL PARA SISTEMA DE BIOPSIA ASSISTIDA A VACUO MAMOTOMIA</t>
  </si>
  <si>
    <t>AGULHA DE PUNCAO RENAL</t>
  </si>
  <si>
    <t>AGULHA PARA APLICACAO DE TOXINA BOTULINICA (INJECAO INTRAVESICAL)</t>
  </si>
  <si>
    <t>TELA COMPOSTA MONOFILAMENTAR TRIDIMENSIONAL (ATE 300CM²)</t>
  </si>
  <si>
    <t>FIO GUIA PARA IMPLANTE DE TAVI</t>
  </si>
  <si>
    <t>BOMBA INTRATECAL PARA INFUSAO DE FARMACOS</t>
  </si>
  <si>
    <t>TELA COMPOSTA MONOFILAMENTAR TRIDIMENSIONAL - ACIMA 300CM²</t>
  </si>
  <si>
    <t>LOCACAO-SISTEMA LASER CO2/DIODO COM MATERIAL DESCARTAVEL</t>
  </si>
  <si>
    <t>KIT IMPLANTE COCLEAR - PROTESE COCLEAR E PROCESSADOR DE SOM/FALA (ANEXAR EMBALAGEM EM PRONTUARIO)</t>
  </si>
  <si>
    <t>PROTESE PARA IMPLANTE COCLEAR MONOCANAL</t>
  </si>
  <si>
    <t>ALCA DE RESSECCAO PARA HISTEROSCOPIA</t>
  </si>
  <si>
    <t>ALCA DE RESSECCAO DA PROSTATA / BEXIGA</t>
  </si>
  <si>
    <t>CATETER EXTRATOR DE CALCULO RENAL/URETERL/BILIAR (BASKET / CESTO EM NITINOL / SONDA DORMIA)</t>
  </si>
  <si>
    <t>TROCATER C/ REDUTOR (TODOS)</t>
  </si>
  <si>
    <t>EQUIPO PARA IRRIGACAO ARTROSCOPIA EM BOMBA COM SENSOR (ANEXAR EMBALAGEM EM PRONTUARIO)</t>
  </si>
  <si>
    <t>LAMINA DE SHAVER PARA ARTROSCOPIA DE JOELHO/OMBRO (ANEXAR EMBALAGEM EM PRONTUARIO)</t>
  </si>
  <si>
    <t>LAMINA DE SHAVER PARA ARTROSCOPIA DE QUADRIL (ANEXAR EMBALAGEM EM PRONTUARIO)</t>
  </si>
  <si>
    <t>ALCA DE POLIPECTOMIA OU MUCOSECTOMIA</t>
  </si>
  <si>
    <t>LAMINA DE SHAVER PARA ARTROSCOPIA DE PEQUENAS ARTICULACOES (ANEXAR EMBALAGEM EM PRONTUARIO)</t>
  </si>
  <si>
    <t>LAMINA DE SHAVER PARA OTORRINOLARINGOLOGIA (ANEXAR EMBALAGEM EM PRONTUARIO)</t>
  </si>
  <si>
    <t>CATETER BALAO PNEUMATICO PARA DILATACAO PROGRESSIVA DE ESOFAGO (ANEXAR EMBALAGEM EM PRONTUARIO)</t>
  </si>
  <si>
    <t>CATETER DE PH-METRIA 1 E 2 CANAIS</t>
  </si>
  <si>
    <t>CATETER INJETOR PARA PROCEDIMENTOS ENDOSCOPICOS (ANEXAR EMB PRONTUARIO)</t>
  </si>
  <si>
    <t>KIT LIGADURA ELASTICA PARA VARIZES</t>
  </si>
  <si>
    <t>PAPILOTOMO MONO, DUPLO E TRIPLO LUMEN (ANEXAR EMBALAGEM EM PRONTUARIO)</t>
  </si>
  <si>
    <t>KIT DE NEFROSTOMIA PERCUTANEA (AGULHA, CATETER, FIO GUIA E DILATADORES)</t>
  </si>
  <si>
    <t>SONDA NASOENTERICA EM POLIURETANO</t>
  </si>
  <si>
    <t>CATETER DE IMAGEM CORONARIA PARA ULTRASSOM INTRACORONARIANO (ANEXAR EMBALAGEM EM PRONTUARIO)</t>
  </si>
  <si>
    <t>CATETER PARA COLANGIOGRAFIA ENDOSCOPICA</t>
  </si>
  <si>
    <t>FIO GUIA PARA ENDOSCOPIA (TODOS OS MODELOS)</t>
  </si>
  <si>
    <t>CATETER EXTRATOR DE TROMBOS</t>
  </si>
  <si>
    <t>PROTESE BILIAR COM INTRODUTOR</t>
  </si>
  <si>
    <t>CONJUNTO DILATADORES RENAIS PERCUTANEO (KIT AMPLATZ) (ANEXAR EMBALAGEM EM PRONTUARIO)</t>
  </si>
  <si>
    <t>KIT CANULA PARA BIOPSIAS DE TECIDOS MOLES/ORGAOS (RINS,PROSTATA,MAMA,FIGADO,PULMAO E BACO) (ANEXAR EMBALAGEM EM PRONTUARIO)</t>
  </si>
  <si>
    <t>BAINHA PARA URETEROSCOPIA (ANEXAR EMBALAGEM EM PRONTUARIO)</t>
  </si>
  <si>
    <t>CANULA PARA IRRIGACAO DE OMBRO/QUADRIL</t>
  </si>
  <si>
    <t>CATETER BALAO PARA EXTRACAO DE CALCULO DE VIA BILIAR</t>
  </si>
  <si>
    <t>PONTEIRA DE ABLACAO POR RADIOFREQUENCIA PARA ARTROSCOPIA (ANEXAR EMBALAGEM EM PRONTUARIO)</t>
  </si>
  <si>
    <t>CATETER MULTIPOLAR COM PONTA CIRCULAR PARA MAPEAMENTO CARDIACO (ANEXAR EMBALAGEM EM PRONTUARIO)</t>
  </si>
  <si>
    <t>FIBRA LASER/SONDA DE FIBRA OPTICA PARA PROCEDIMENTOS UROLOGICOS ENDOSCOPICOS</t>
  </si>
  <si>
    <t>CATETER PARA DRENAGEM BILIAR INTERNA E EXTERNA (ANEXAR EMBALAGEM EM PRONTUARIO)</t>
  </si>
  <si>
    <t>CLIP DE POLIMERO NAO ABSORVIVEL PARA CIRURGIAS VIDEOLAPAROSCOPICAS</t>
  </si>
  <si>
    <t>CATETER BALAO HIDROSTATICO PARA DILATACAO DE ESOFAGO E VIAS BILIARES</t>
  </si>
  <si>
    <t>KIT PARA DRENAGEM PERCUTANEA DE VIAS BILIARES (AGULHA/CANULAS/CATETER/DILATADORES/FIO GUIA) ANEXAR EMBALAGEM EM PRONTUARIO</t>
  </si>
  <si>
    <t>KIT SUTURA MENISCAL (ANEXAR EMBALAGEM EM PRONTUARIO)</t>
  </si>
  <si>
    <t>STENT METALICO AUTO EXPANSIVEL PARA VIAS BILIARES/ COLON/DUODENO/ ESTOMAGO/ESOFAGO (ANEXAR EMBALAGEM EM PRONTUARIO)</t>
  </si>
  <si>
    <t>CLIP ENDOSCOPICO METALICO PARA CLIPADOR PERMANENTE</t>
  </si>
  <si>
    <t>TESOURA COAGULADORA ULTRASSONICA/ BIPOLAR (ANEXAR EMBALAGEM EM PRONTUARIO)</t>
  </si>
  <si>
    <t>CONJUNTO PARA DRENAGEM DE ABCESSO PERCUTANEO (AGULHA/CATETER DE DRENAGEM/POSICIONADOR) ANEXAR EMBALAGEM EM PRONTUARIO</t>
  </si>
  <si>
    <t>LAMINA DE SERRA DESCARTAVEL PARA BUCOMAXILOFACIAL (ANEXAR EMBALAGEM EM PRONTUARIO)</t>
  </si>
  <si>
    <t>LAMINA PARA TUNEL DO CARPO</t>
  </si>
  <si>
    <t>SELANTE CIRURGICO SINTETICO DE POLIETILENOGLICOL 4ML</t>
  </si>
  <si>
    <t>CURATIVO TRANSPARENTE ESTERIL - TODOS OS TAMANHOS (1 A CADA 4 DIAS)</t>
  </si>
  <si>
    <t>CURATIVO DE HIDROCOLOIDE 10 X 10 CM (1 A CADA 4 DIAS)</t>
  </si>
  <si>
    <t>CURATIVO DE HIDROCOLOIDE 15 X 15 CM (1 A CADA 4 DIAS)</t>
  </si>
  <si>
    <t>CURATIVO DE ALGINATO DE CALCIO PLACA - TODOS OS TAMANHOS (1 A CADA 3 DIAS)</t>
  </si>
  <si>
    <t>CURATIVO DE ALGINATO DE CALCIO EM CORDAO (1 A CADA 3 DIAS)</t>
  </si>
  <si>
    <t>BOLSA COLETORA DE AMOSTRA DE TUMOR EM ORGAOS GRANDES (FIGADO, RIM, BACO, PULMAO) - VIDEOCIRURGIA (ANEXAR EMBALAGEM EM PRONTUARIO)</t>
  </si>
  <si>
    <t>BOLSA COLETORA DE AMOSTRA DE TUMOR EM ORGAOS PEQUENOS - VIDEOCIRURGIA (ANEXAR EMBALAGEM EM PRONTUARIO)</t>
  </si>
  <si>
    <t>CONJUNTO PARA INFUSAO DE TROMBOLITICO (ANEXAR EMBALAGEM EM PRONTUARIO)</t>
  </si>
  <si>
    <t>FILTRO PARA REMOCAO DE LEUCOCITOS EM CONCENTRADO DE HEMACIAS/PLAQUETAS (1 POR BOLSA) - ANEXAR EMBALAGEM EM PRONTUARIO</t>
  </si>
  <si>
    <t>PERNEIRA PARA MEMBROS INFERIORES TAMANHOS P/M/G - PAR</t>
  </si>
  <si>
    <t>CANULA PARA ESCOVACAO DE CITOLOGIA COM DUPLO LUMEN</t>
  </si>
  <si>
    <t>PARAFUSO BLOQUEIO PROXIMAL (INTERLOCKING)</t>
  </si>
  <si>
    <t>EQUIPO LIVRE DE PVC CAMARA FLEXIVEL COM FILTRO DE AR PARA INFUSAO DE QUIMIOTERAPICO DE ALTA ADSORCAO PARA USO EM BOMBA INFUSAO LINEAR</t>
  </si>
  <si>
    <t>EQUIPO AMBAR CAMARA FLEXIVEL COM INJETOR LATERAL E FILTRO DE AR PARA USO EM BOMBA INFUSAO LINEAR</t>
  </si>
  <si>
    <t>EQUIPO CAMARA FLEXIVEL COM INJETOR LATERAL E FILTRO DE AR PARA USO EM BOMBA INFUSAO LINEAR</t>
  </si>
  <si>
    <t>TRANSPORTE MOVEL EM UNIDADE BASICA</t>
  </si>
  <si>
    <t>TRANSPORTE/ AMBULANCIA</t>
  </si>
  <si>
    <t>HORA PARADA P/ UNIDADE BASICA</t>
  </si>
  <si>
    <t>TRANSPORTE MOVEL EM UTI</t>
  </si>
  <si>
    <t>TRANSPORTE MOVEL EM UTI NEONATAL</t>
  </si>
  <si>
    <t>HORA PARADA P/ TRANSPORTE UTI</t>
  </si>
  <si>
    <t>KM RODADO - POR KM</t>
  </si>
  <si>
    <t>PORTE</t>
  </si>
  <si>
    <t>Valor de 2008</t>
  </si>
  <si>
    <t>Valor 18/10/2012</t>
  </si>
  <si>
    <t>% (2008/2012)</t>
  </si>
  <si>
    <r>
      <rPr>
        <b/>
        <u/>
        <sz val="12"/>
        <color theme="5"/>
        <rFont val="Calibri"/>
        <family val="2"/>
        <scheme val="minor"/>
      </rPr>
      <t xml:space="preserve">Radiologia
</t>
    </r>
    <r>
      <rPr>
        <b/>
        <sz val="12"/>
        <color theme="5"/>
        <rFont val="Calibri"/>
        <family val="2"/>
        <scheme val="minor"/>
      </rPr>
      <t>Tabela 1º/01/2015 (2014 * 3,78%)</t>
    </r>
  </si>
  <si>
    <r>
      <rPr>
        <b/>
        <u/>
        <sz val="12"/>
        <color theme="5"/>
        <rFont val="Calibri"/>
        <family val="2"/>
        <scheme val="minor"/>
      </rPr>
      <t xml:space="preserve">Patologia
</t>
    </r>
    <r>
      <rPr>
        <b/>
        <sz val="12"/>
        <color theme="5"/>
        <rFont val="Calibri"/>
        <family val="2"/>
        <scheme val="minor"/>
      </rPr>
      <t>Tabela 1º/01/2016 (2015 * 5,00%)</t>
    </r>
  </si>
  <si>
    <t>Tabela 1º/01/2017 (2016 * 6,50%)</t>
  </si>
  <si>
    <t>Tabela 2018 (2017 * 1,73%)</t>
  </si>
  <si>
    <t>Tabela 2019 (2018 * 3,64%)</t>
  </si>
  <si>
    <t>Tabela 2021 (2019 * 3%)</t>
  </si>
  <si>
    <r>
      <t xml:space="preserve">Reajuste </t>
    </r>
    <r>
      <rPr>
        <b/>
        <u/>
        <sz val="12"/>
        <color theme="5"/>
        <rFont val="Calibri"/>
        <family val="2"/>
        <scheme val="minor"/>
      </rPr>
      <t>Radiologia</t>
    </r>
    <r>
      <rPr>
        <b/>
        <sz val="12"/>
        <color theme="5"/>
        <rFont val="Calibri"/>
        <family val="2"/>
        <scheme val="minor"/>
      </rPr>
      <t xml:space="preserve"> 1º/01/2021
(2015 * 3%)</t>
    </r>
  </si>
  <si>
    <t>Valor</t>
  </si>
  <si>
    <t>Anestesia Local</t>
  </si>
  <si>
    <t>Tabela 1º/01/2015(2014* 5,00%)</t>
  </si>
  <si>
    <t>UCO Radiologia 2015 (Códigos grupo 4080, 4081, 4090 e 4110)</t>
  </si>
  <si>
    <t>Tabela 1º/01/2015(2015* 3,00%)</t>
  </si>
  <si>
    <t>UCO Radiologia 2021 (Códigos grupo 4080, 4081, 4090 e 4110)</t>
  </si>
  <si>
    <t>Tabela 1º/08/2016(2015* 5,00%)</t>
  </si>
  <si>
    <t>UCO com base no preço 2016 para Patologia Clínica reajustada em 01/08/2016. (Código grupo 4030,4031,4032), CAPÍTULO 6 e códigos 90010248 a 90012331</t>
  </si>
  <si>
    <t>Tabela 1º/01/2017(2016* 6,50%)</t>
  </si>
  <si>
    <t>Tabela 2018 (2017* 1,73%)</t>
  </si>
  <si>
    <t>Tabela 01/05/2019 (2018* 3,64%)</t>
  </si>
  <si>
    <t>Tabela 01/01/2021 (2019* 3%)</t>
  </si>
  <si>
    <t>Filme radiológico 2016</t>
  </si>
  <si>
    <t>Filme radiológico 2017</t>
  </si>
  <si>
    <t>Filme radiológico 2019</t>
  </si>
  <si>
    <t>Filme radiológico 2021</t>
  </si>
  <si>
    <t>PROC.</t>
  </si>
  <si>
    <t>ENF.</t>
  </si>
  <si>
    <t>APT.</t>
  </si>
  <si>
    <t>UCO</t>
  </si>
  <si>
    <t>Nº de Aux.</t>
  </si>
  <si>
    <t>CUSTO OPE.</t>
  </si>
  <si>
    <t>Porte Pleno</t>
  </si>
  <si>
    <t>ÍNDICE</t>
  </si>
  <si>
    <t>CAPÍTULO 1  PROCEDIMENTOS GERAIS</t>
  </si>
  <si>
    <t>Consultas (10101004)</t>
  </si>
  <si>
    <t>1.01.01.012</t>
  </si>
  <si>
    <t>1.01.01.020</t>
  </si>
  <si>
    <t>1.01.01.039</t>
  </si>
  <si>
    <t>Visitas (10102000)</t>
  </si>
  <si>
    <t>1.01.02.019</t>
  </si>
  <si>
    <t>RecémNascido (10103007)</t>
  </si>
  <si>
    <t>1.01.03.015</t>
  </si>
  <si>
    <t>1.01.03.023</t>
  </si>
  <si>
    <t>1.01.03.031</t>
  </si>
  <si>
    <t>UTI (10104003)</t>
  </si>
  <si>
    <t>1.01.04.011</t>
  </si>
  <si>
    <t>1.01.04.020</t>
  </si>
  <si>
    <t>Remoção/Acompanhamento de paciente (10105000)</t>
  </si>
  <si>
    <t>1.01.05.034</t>
  </si>
  <si>
    <t>1.01.05.042</t>
  </si>
  <si>
    <t>1.01.05.050</t>
  </si>
  <si>
    <t>1.01.05.069</t>
  </si>
  <si>
    <t>1.01.05.077</t>
  </si>
  <si>
    <t>Outros (10106006)</t>
  </si>
  <si>
    <t>1.01.06.014</t>
  </si>
  <si>
    <t>1.01.06.030</t>
  </si>
  <si>
    <t>1.01.06.049</t>
  </si>
  <si>
    <t>1.01.06.073</t>
  </si>
  <si>
    <t>1.01.06.120</t>
  </si>
  <si>
    <t>1.01.06.146</t>
  </si>
  <si>
    <t>CAPÍTULO 2 PROCEDIMENTOS CLÍNICOS</t>
  </si>
  <si>
    <t>Avaliações/Acompanhamentos (20101007)</t>
  </si>
  <si>
    <t>2.01.01.015</t>
  </si>
  <si>
    <t>2.01.01.023</t>
  </si>
  <si>
    <t>2.01.01.082</t>
  </si>
  <si>
    <t>2.01.01.090</t>
  </si>
  <si>
    <t>2.01.01.104</t>
  </si>
  <si>
    <t>2.01.01.112</t>
  </si>
  <si>
    <t>2.01.01.171</t>
  </si>
  <si>
    <t>2.01.01.198</t>
  </si>
  <si>
    <t>2.01.01.201</t>
  </si>
  <si>
    <t>2.01.01.210</t>
  </si>
  <si>
    <t>2.01.01.228</t>
  </si>
  <si>
    <t>Monitorizações (20102003)</t>
  </si>
  <si>
    <t>2.01.02.011</t>
  </si>
  <si>
    <t>2.01.02.020</t>
  </si>
  <si>
    <t>2.01.02.038</t>
  </si>
  <si>
    <t>2.01.02.062</t>
  </si>
  <si>
    <t>2.01.02.070</t>
  </si>
  <si>
    <t>Reabilitações  Sessões (20103000)</t>
  </si>
  <si>
    <t>2.01.03.018</t>
  </si>
  <si>
    <t>2.01.03.026</t>
  </si>
  <si>
    <t>2.01.03.034</t>
  </si>
  <si>
    <t>2.01.03.042</t>
  </si>
  <si>
    <t>2.01.03.050</t>
  </si>
  <si>
    <t>2.01.03.069</t>
  </si>
  <si>
    <t>2.01.03.077</t>
  </si>
  <si>
    <t>2.01.03.093</t>
  </si>
  <si>
    <t>2.01.03.107</t>
  </si>
  <si>
    <t>2.01.03.115</t>
  </si>
  <si>
    <t>2.01.03.123</t>
  </si>
  <si>
    <t>2.01.03.131</t>
  </si>
  <si>
    <t>2.01.03.140</t>
  </si>
  <si>
    <t>2.01.03.158</t>
  </si>
  <si>
    <t>2.01.03.166</t>
  </si>
  <si>
    <t>2.01.03.174</t>
  </si>
  <si>
    <t>2.01.03.182</t>
  </si>
  <si>
    <t>2.01.03.190</t>
  </si>
  <si>
    <t>2.01.03.204</t>
  </si>
  <si>
    <t>2.01.03.212</t>
  </si>
  <si>
    <t>2.01.03.220</t>
  </si>
  <si>
    <t>2.01.03.239</t>
  </si>
  <si>
    <t>2.01.03.247</t>
  </si>
  <si>
    <t>2.01.03.255</t>
  </si>
  <si>
    <t>2.01.03.263</t>
  </si>
  <si>
    <t>2.01.03.271</t>
  </si>
  <si>
    <t>2.01.03.280</t>
  </si>
  <si>
    <t>2.01.03.298</t>
  </si>
  <si>
    <t>2.01.03.301</t>
  </si>
  <si>
    <t>2.01.03.310</t>
  </si>
  <si>
    <t>2.01.03.328</t>
  </si>
  <si>
    <t>2.01.03.336</t>
  </si>
  <si>
    <t>2.01.03.344</t>
  </si>
  <si>
    <t>2.01.03.360</t>
  </si>
  <si>
    <t>2.01.03.379</t>
  </si>
  <si>
    <t>2.01.03.387</t>
  </si>
  <si>
    <t>2.01.03.395</t>
  </si>
  <si>
    <t>2.01.03.409</t>
  </si>
  <si>
    <t>2.01.03.417</t>
  </si>
  <si>
    <t>2.01.03.425</t>
  </si>
  <si>
    <t>2.01.03.433</t>
  </si>
  <si>
    <t>2.01.03.441</t>
  </si>
  <si>
    <t>2.01.03.450</t>
  </si>
  <si>
    <t>2.01.03.468</t>
  </si>
  <si>
    <t>2.01.03.476</t>
  </si>
  <si>
    <t>2.01.03.484</t>
  </si>
  <si>
    <t>2.01.03.492</t>
  </si>
  <si>
    <t>2.01.03.506</t>
  </si>
  <si>
    <t>2.01.03.514</t>
  </si>
  <si>
    <t>2.01.03.522</t>
  </si>
  <si>
    <t>2.01.03.530</t>
  </si>
  <si>
    <t>2.01.03.549</t>
  </si>
  <si>
    <t>2.01.03.557</t>
  </si>
  <si>
    <t>2.01.03.565</t>
  </si>
  <si>
    <t>2.01.03.573</t>
  </si>
  <si>
    <t>2.01.03.581</t>
  </si>
  <si>
    <t>2.01.03.590</t>
  </si>
  <si>
    <t>2.01.03.603</t>
  </si>
  <si>
    <t>2.01.03.611</t>
  </si>
  <si>
    <t>2.01.03.620</t>
  </si>
  <si>
    <t>2.01.03.638</t>
  </si>
  <si>
    <t>2.01.03.646</t>
  </si>
  <si>
    <t>2.01.03.654</t>
  </si>
  <si>
    <t>2.01.03.662</t>
  </si>
  <si>
    <t>2.01.03.670</t>
  </si>
  <si>
    <t>2.01.03.689</t>
  </si>
  <si>
    <t>2.01.03.697</t>
  </si>
  <si>
    <t>2.01.03.700</t>
  </si>
  <si>
    <t>2.01.03.719</t>
  </si>
  <si>
    <t>2.01.03.727</t>
  </si>
  <si>
    <t>Terapêutica (20104006)</t>
  </si>
  <si>
    <t>2.01.04.014</t>
  </si>
  <si>
    <t>2.01.04.022</t>
  </si>
  <si>
    <t>2.01.04.049</t>
  </si>
  <si>
    <t>2.01.04.065</t>
  </si>
  <si>
    <t>2.01.04.073</t>
  </si>
  <si>
    <t>2.01.04.081</t>
  </si>
  <si>
    <t>2.01.04.090</t>
  </si>
  <si>
    <t>2.01.04.103</t>
  </si>
  <si>
    <t>2.01.04.111</t>
  </si>
  <si>
    <t>2.01.04.120</t>
  </si>
  <si>
    <t>2.01.04.138</t>
  </si>
  <si>
    <t>2.01.04.146</t>
  </si>
  <si>
    <t>2.01.04.154</t>
  </si>
  <si>
    <t>2.01.04.170</t>
  </si>
  <si>
    <t>2.01.04.189</t>
  </si>
  <si>
    <t>2.01.04.235</t>
  </si>
  <si>
    <t>2.01.04.243</t>
  </si>
  <si>
    <t>2.01.04.251</t>
  </si>
  <si>
    <t>2.01.04.260</t>
  </si>
  <si>
    <t>2.01.04.278</t>
  </si>
  <si>
    <t>2.01.04.286</t>
  </si>
  <si>
    <t>2.01.04.294</t>
  </si>
  <si>
    <t>2.01.04.308</t>
  </si>
  <si>
    <t>2.01.04.316</t>
  </si>
  <si>
    <t>2.01.04.324</t>
  </si>
  <si>
    <t>2.01.04.391</t>
  </si>
  <si>
    <t>2.01.04.413</t>
  </si>
  <si>
    <t>Outros (20105002)</t>
  </si>
  <si>
    <t>2.01.05.010</t>
  </si>
  <si>
    <t>2.01.05.029</t>
  </si>
  <si>
    <t>Avaliações/Acompanhamentos (20201001)</t>
  </si>
  <si>
    <t>2.02.01.010</t>
  </si>
  <si>
    <t>2.02.01.028</t>
  </si>
  <si>
    <t>2.02.01.036</t>
  </si>
  <si>
    <t>2.02.01.044</t>
  </si>
  <si>
    <t>2.02.01.052</t>
  </si>
  <si>
    <t>2.02.01.060</t>
  </si>
  <si>
    <t>2.02.01.079</t>
  </si>
  <si>
    <t>2.02.01.087</t>
  </si>
  <si>
    <t>2.02.01.095</t>
  </si>
  <si>
    <t>2.02.01.109</t>
  </si>
  <si>
    <t>2.02.01.117</t>
  </si>
  <si>
    <t>2.02.01.125</t>
  </si>
  <si>
    <t>Monitorizações (20202008)</t>
  </si>
  <si>
    <t>2.02.02.016</t>
  </si>
  <si>
    <t>2.02.02.024</t>
  </si>
  <si>
    <t>2.02.02.032</t>
  </si>
  <si>
    <t>2.02.02.040</t>
  </si>
  <si>
    <t>2.02.02.059</t>
  </si>
  <si>
    <t>2.02.02.067</t>
  </si>
  <si>
    <t>Reabilitações  Sessões (20203004)</t>
  </si>
  <si>
    <t>2.02.03.012</t>
  </si>
  <si>
    <t>2.02.03.020</t>
  </si>
  <si>
    <t>2.02.03.047</t>
  </si>
  <si>
    <t>2.02.03.063</t>
  </si>
  <si>
    <t>2.02.03.071</t>
  </si>
  <si>
    <t>Terapêutica (20204000)</t>
  </si>
  <si>
    <t>2.02.04.027</t>
  </si>
  <si>
    <t>2.02.04.035</t>
  </si>
  <si>
    <t>2.02.04.043</t>
  </si>
  <si>
    <t>2.02.04.086</t>
  </si>
  <si>
    <t>2.02.04.159</t>
  </si>
  <si>
    <t>2.02.04.167</t>
  </si>
  <si>
    <t>CAPÍTULO 3  Procedimentos Cirúrgicos e Invasivos</t>
  </si>
  <si>
    <t>Procedimentos (30101000)</t>
  </si>
  <si>
    <t>3.01.01.018</t>
  </si>
  <si>
    <t>3.01.01.026</t>
  </si>
  <si>
    <t>3.01.01.034</t>
  </si>
  <si>
    <t>3.01.01.042</t>
  </si>
  <si>
    <t>3.01.01.050</t>
  </si>
  <si>
    <t>3.01.01.069</t>
  </si>
  <si>
    <t>3.01.01.077</t>
  </si>
  <si>
    <t>3.01.01.085</t>
  </si>
  <si>
    <t>3.01.01.093</t>
  </si>
  <si>
    <t>3.01.01.107</t>
  </si>
  <si>
    <t>3.01.01.115</t>
  </si>
  <si>
    <t>3.01.01.140</t>
  </si>
  <si>
    <t>3.01.01.158</t>
  </si>
  <si>
    <t>3.01.01.166</t>
  </si>
  <si>
    <t>3.01.01.174</t>
  </si>
  <si>
    <t>3.01.01.182</t>
  </si>
  <si>
    <t>3.01.01.190</t>
  </si>
  <si>
    <t>3.01.01.204</t>
  </si>
  <si>
    <t>3.01.01.212</t>
  </si>
  <si>
    <t>3.01.01.220</t>
  </si>
  <si>
    <t>3.01.01.239</t>
  </si>
  <si>
    <t>3.01.01.247</t>
  </si>
  <si>
    <t>3.01.01.255</t>
  </si>
  <si>
    <t>3.01.01.263</t>
  </si>
  <si>
    <t>3.01.01.271</t>
  </si>
  <si>
    <t>3.01.01.280</t>
  </si>
  <si>
    <t>3.01.01.298</t>
  </si>
  <si>
    <t>3.01.01.301</t>
  </si>
  <si>
    <t>3.01.01.310</t>
  </si>
  <si>
    <t>3.01.01.328</t>
  </si>
  <si>
    <t>3.01.01.336</t>
  </si>
  <si>
    <t>3.01.01.344</t>
  </si>
  <si>
    <t>3.01.01.352</t>
  </si>
  <si>
    <t>3.01.01.360</t>
  </si>
  <si>
    <t>3.01.01.379</t>
  </si>
  <si>
    <t>3.01.01.387</t>
  </si>
  <si>
    <t>3.01.01.395</t>
  </si>
  <si>
    <t>3.01.01.409</t>
  </si>
  <si>
    <t>3.01.01.417</t>
  </si>
  <si>
    <t>3.01.01.425</t>
  </si>
  <si>
    <t>3.01.01.433</t>
  </si>
  <si>
    <t>3.01.01.441</t>
  </si>
  <si>
    <t>3.01.01.450</t>
  </si>
  <si>
    <t>3.01.01.468</t>
  </si>
  <si>
    <t>3.01.01.476</t>
  </si>
  <si>
    <t>3.01.01.484</t>
  </si>
  <si>
    <t>3.01.01.492</t>
  </si>
  <si>
    <t>3.01.01.506</t>
  </si>
  <si>
    <t>3.01.01.514</t>
  </si>
  <si>
    <t>3.01.01.522</t>
  </si>
  <si>
    <t>3.01.01.530</t>
  </si>
  <si>
    <t>3.01.01.549</t>
  </si>
  <si>
    <t>3.01.01.557</t>
  </si>
  <si>
    <t>3.01.01.565</t>
  </si>
  <si>
    <t>3.01.01.573</t>
  </si>
  <si>
    <t>3.01.01.581</t>
  </si>
  <si>
    <t>3.01.01.590</t>
  </si>
  <si>
    <t>3.01.01.603</t>
  </si>
  <si>
    <t>3.01.01.611</t>
  </si>
  <si>
    <t>3.01.01.620</t>
  </si>
  <si>
    <t>3.01.01.638</t>
  </si>
  <si>
    <t>3.01.01.646</t>
  </si>
  <si>
    <t>3.01.01.654</t>
  </si>
  <si>
    <t>3.01.01.662</t>
  </si>
  <si>
    <t>3.01.01.670</t>
  </si>
  <si>
    <t>3.01.01.689</t>
  </si>
  <si>
    <t>3.01.01.697</t>
  </si>
  <si>
    <t>3.01.01.735</t>
  </si>
  <si>
    <t>3.01.01.743</t>
  </si>
  <si>
    <t>3.01.01.751</t>
  </si>
  <si>
    <t>3.01.01.760</t>
  </si>
  <si>
    <t>3.01.01.778</t>
  </si>
  <si>
    <t>3.01.01.786</t>
  </si>
  <si>
    <t>3.01.01.794</t>
  </si>
  <si>
    <t>3.01.01.808</t>
  </si>
  <si>
    <t>3.01.01.816</t>
  </si>
  <si>
    <t>3.01.01.824</t>
  </si>
  <si>
    <t>3.01.01.832</t>
  </si>
  <si>
    <t>3.01.01.840</t>
  </si>
  <si>
    <t>3.01.01.859</t>
  </si>
  <si>
    <t>3.01.01.867</t>
  </si>
  <si>
    <t>3.01.01.875</t>
  </si>
  <si>
    <t>3.01.01.883</t>
  </si>
  <si>
    <t>3.01.01.891</t>
  </si>
  <si>
    <t>3.01.01.905</t>
  </si>
  <si>
    <t>3.01.01.913</t>
  </si>
  <si>
    <t>3.01.01.921</t>
  </si>
  <si>
    <t>3.01.01.930</t>
  </si>
  <si>
    <t>3.01.01.948</t>
  </si>
  <si>
    <t>3.01.01.956</t>
  </si>
  <si>
    <t>Lábio (30201004)</t>
  </si>
  <si>
    <t>3.02.01.012</t>
  </si>
  <si>
    <t>3.02.01.020</t>
  </si>
  <si>
    <t>3.02.01.039</t>
  </si>
  <si>
    <t>3.02.01.047</t>
  </si>
  <si>
    <t>3.02.01.055</t>
  </si>
  <si>
    <t>3.02.01.063</t>
  </si>
  <si>
    <t>3.02.01.071</t>
  </si>
  <si>
    <t>3.02.01.080</t>
  </si>
  <si>
    <t>3.02.01.098</t>
  </si>
  <si>
    <t>3.02.01.101</t>
  </si>
  <si>
    <t>3.02.01.110</t>
  </si>
  <si>
    <t>Boca (30202000)</t>
  </si>
  <si>
    <t>3.02.02.019</t>
  </si>
  <si>
    <t>3.02.02.027</t>
  </si>
  <si>
    <t>3.02.02.035</t>
  </si>
  <si>
    <t>3.02.02.043</t>
  </si>
  <si>
    <t>3.02.02.051</t>
  </si>
  <si>
    <t>3.02.02.060</t>
  </si>
  <si>
    <t>3.02.02.078</t>
  </si>
  <si>
    <t>3.02.02.086</t>
  </si>
  <si>
    <t>3.02.02.094</t>
  </si>
  <si>
    <t>3.02.02.108</t>
  </si>
  <si>
    <t>3.02.02.116</t>
  </si>
  <si>
    <t>3.02.02.124</t>
  </si>
  <si>
    <t>3.02.02.132</t>
  </si>
  <si>
    <t>3.02.02.140</t>
  </si>
  <si>
    <t>3.02.02.159</t>
  </si>
  <si>
    <t>Língua (30203007)</t>
  </si>
  <si>
    <t>3.02.03.015</t>
  </si>
  <si>
    <t>3.02.03.023</t>
  </si>
  <si>
    <t>3.02.03.031</t>
  </si>
  <si>
    <t>Glândulas Salivares (30204003)</t>
  </si>
  <si>
    <t>3.02.04.011</t>
  </si>
  <si>
    <t>3.02.04.020</t>
  </si>
  <si>
    <t>3.02.04.038</t>
  </si>
  <si>
    <t>3.02.04.046</t>
  </si>
  <si>
    <t>3.02.04.054</t>
  </si>
  <si>
    <t>3.02.04.062</t>
  </si>
  <si>
    <t>3.02.04.070</t>
  </si>
  <si>
    <t>3.02.04.089</t>
  </si>
  <si>
    <t>3.02.04.097</t>
  </si>
  <si>
    <t>3.02.04.100</t>
  </si>
  <si>
    <t>Faringe (30205000)</t>
  </si>
  <si>
    <t>3.02.05.018</t>
  </si>
  <si>
    <t>3.02.05.026</t>
  </si>
  <si>
    <t>3.02.05.034</t>
  </si>
  <si>
    <t>3.02.05.042</t>
  </si>
  <si>
    <t>3.02.05.050</t>
  </si>
  <si>
    <t>3.02.05.069</t>
  </si>
  <si>
    <t>3.02.05.077</t>
  </si>
  <si>
    <t>3.02.05.085</t>
  </si>
  <si>
    <t>3.02.05.093</t>
  </si>
  <si>
    <t>3.02.05.107</t>
  </si>
  <si>
    <t>3.02.05.115</t>
  </si>
  <si>
    <t>3.02.05.140</t>
  </si>
  <si>
    <t>3.02.05.158</t>
  </si>
  <si>
    <t>3.02.05.166</t>
  </si>
  <si>
    <t>3.02.05.174</t>
  </si>
  <si>
    <t>3.02.05.182</t>
  </si>
  <si>
    <t>3.02.05.190</t>
  </si>
  <si>
    <t>3.02.05.204</t>
  </si>
  <si>
    <t>3.02.05.212</t>
  </si>
  <si>
    <t>3.02.05.220</t>
  </si>
  <si>
    <t>3.02.05.239</t>
  </si>
  <si>
    <t>3.02.05.247</t>
  </si>
  <si>
    <t>3.02.05.263</t>
  </si>
  <si>
    <t>3.02.05.271</t>
  </si>
  <si>
    <t>3.02.05.280</t>
  </si>
  <si>
    <t>Laringe (30206006)</t>
  </si>
  <si>
    <t>3.02.06.014</t>
  </si>
  <si>
    <t>3.02.06.022</t>
  </si>
  <si>
    <t>3.02.06.030</t>
  </si>
  <si>
    <t>3.02.06.049</t>
  </si>
  <si>
    <t>3.02.06.065</t>
  </si>
  <si>
    <t>3.02.06.103</t>
  </si>
  <si>
    <t>3.02.06.120</t>
  </si>
  <si>
    <t>3.02.06.138</t>
  </si>
  <si>
    <t>3.02.06.170</t>
  </si>
  <si>
    <t>3.02.06.200</t>
  </si>
  <si>
    <t>3.02.06.219</t>
  </si>
  <si>
    <t>3.02.06.227</t>
  </si>
  <si>
    <t>3.02.06.235</t>
  </si>
  <si>
    <t>3.02.06.243</t>
  </si>
  <si>
    <t>3.02.06.251</t>
  </si>
  <si>
    <t>3.02.06.260</t>
  </si>
  <si>
    <t>3.02.06.278</t>
  </si>
  <si>
    <t>3.02.06.294</t>
  </si>
  <si>
    <t>3.02.06.308</t>
  </si>
  <si>
    <t>3.02.06.316</t>
  </si>
  <si>
    <t>3.02.06.324</t>
  </si>
  <si>
    <t>3.02.06.359</t>
  </si>
  <si>
    <t>3.02.06.367</t>
  </si>
  <si>
    <t>Trauma Crâniomaxilofacial (30207002)</t>
  </si>
  <si>
    <t>3.02.07.010</t>
  </si>
  <si>
    <t>3.02.07.029</t>
  </si>
  <si>
    <t>3.02.07.037</t>
  </si>
  <si>
    <t>3.02.07.045</t>
  </si>
  <si>
    <t>3.02.07.061</t>
  </si>
  <si>
    <t>3.02.07.070</t>
  </si>
  <si>
    <t>3.02.07.088</t>
  </si>
  <si>
    <t>3.02.07.096</t>
  </si>
  <si>
    <t>3.02.07.100</t>
  </si>
  <si>
    <t>3.02.07.118</t>
  </si>
  <si>
    <t>3.02.07.126</t>
  </si>
  <si>
    <t>3.02.07.134</t>
  </si>
  <si>
    <t>3.02.07.142</t>
  </si>
  <si>
    <t>3.02.07.150</t>
  </si>
  <si>
    <t>3.02.07.169</t>
  </si>
  <si>
    <t>3.02.07.177</t>
  </si>
  <si>
    <t>3.02.07.185</t>
  </si>
  <si>
    <t>3.02.07.193</t>
  </si>
  <si>
    <t>3.02.07.207</t>
  </si>
  <si>
    <t>3.02.07.215</t>
  </si>
  <si>
    <t>3.02.07.223</t>
  </si>
  <si>
    <t>3.02.07.231</t>
  </si>
  <si>
    <t>Cirurgia Reparadora e Funcional da Face (30208009)</t>
  </si>
  <si>
    <t>3.02.08.017</t>
  </si>
  <si>
    <t>3.02.08.025</t>
  </si>
  <si>
    <t>3.02.08.033</t>
  </si>
  <si>
    <t>3.02.08.041</t>
  </si>
  <si>
    <t>3.02.08.050</t>
  </si>
  <si>
    <t>3.02.08.068</t>
  </si>
  <si>
    <t>3.02.08.076</t>
  </si>
  <si>
    <t>3.02.08.084</t>
  </si>
  <si>
    <t>3.02.08.092</t>
  </si>
  <si>
    <t>3.02.08.106</t>
  </si>
  <si>
    <t>3.02.08.114</t>
  </si>
  <si>
    <t>3.02.08.122</t>
  </si>
  <si>
    <t>3.02.08.130</t>
  </si>
  <si>
    <t>Sequelas de Trauma da Face (30209005)</t>
  </si>
  <si>
    <t>3.02.09.013</t>
  </si>
  <si>
    <t>3.02.09.021</t>
  </si>
  <si>
    <t>3.02.09.030</t>
  </si>
  <si>
    <t>3.02.09.048</t>
  </si>
  <si>
    <t>3.02.09.056</t>
  </si>
  <si>
    <t>Face (30210003)</t>
  </si>
  <si>
    <t>3.02.10.011</t>
  </si>
  <si>
    <t>3.02.10.020</t>
  </si>
  <si>
    <t>3.02.10.038</t>
  </si>
  <si>
    <t>3.02.10.046</t>
  </si>
  <si>
    <t>3.02.10.054</t>
  </si>
  <si>
    <t>3.02.10.062</t>
  </si>
  <si>
    <t>3.02.10.070</t>
  </si>
  <si>
    <t>3.02.10.089</t>
  </si>
  <si>
    <t>3.02.10.097</t>
  </si>
  <si>
    <t>3.02.10.100</t>
  </si>
  <si>
    <t>3.02.10.119</t>
  </si>
  <si>
    <t>3.02.10.127</t>
  </si>
  <si>
    <t>Mandíbula (30211000)</t>
  </si>
  <si>
    <t>3.02.11.018</t>
  </si>
  <si>
    <t>3.02.11.034</t>
  </si>
  <si>
    <t>3.02.11.042</t>
  </si>
  <si>
    <t>3.02.11.050</t>
  </si>
  <si>
    <t>Pescoço (30212006)</t>
  </si>
  <si>
    <t>3.02.12.014</t>
  </si>
  <si>
    <t>3.02.12.022</t>
  </si>
  <si>
    <t>3.02.12.030</t>
  </si>
  <si>
    <t>3.02.12.049</t>
  </si>
  <si>
    <t>3.02.12.057</t>
  </si>
  <si>
    <t>3.02.12.065</t>
  </si>
  <si>
    <t>3.02.12.073</t>
  </si>
  <si>
    <t>3.02.12.081</t>
  </si>
  <si>
    <t>3.02.12.090</t>
  </si>
  <si>
    <t>3.02.12.103</t>
  </si>
  <si>
    <t>3.02.12.111</t>
  </si>
  <si>
    <t>3.02.12.120</t>
  </si>
  <si>
    <t>3.02.12.138</t>
  </si>
  <si>
    <t>3.02.12.146</t>
  </si>
  <si>
    <t>3.02.12.154</t>
  </si>
  <si>
    <t>3.02.12.162</t>
  </si>
  <si>
    <t>3.02.12.170</t>
  </si>
  <si>
    <t>3.02.12.189</t>
  </si>
  <si>
    <t>3.02.12.197</t>
  </si>
  <si>
    <t>Tireóide (30213002)</t>
  </si>
  <si>
    <t>3.02.13.010</t>
  </si>
  <si>
    <t>3.02.13.029</t>
  </si>
  <si>
    <t>3.02.13.037</t>
  </si>
  <si>
    <t>3.02.13.045</t>
  </si>
  <si>
    <t>3.02.13.053</t>
  </si>
  <si>
    <t>Paratireóide (30214009)</t>
  </si>
  <si>
    <t>3.02.14.017</t>
  </si>
  <si>
    <t>3.02.14.025</t>
  </si>
  <si>
    <t>3.02.14.033</t>
  </si>
  <si>
    <t>3.02.14.041</t>
  </si>
  <si>
    <t>3.02.14.050</t>
  </si>
  <si>
    <t>Crânio (30215005)</t>
  </si>
  <si>
    <t>3.02.15.013</t>
  </si>
  <si>
    <t>3.02.15.021</t>
  </si>
  <si>
    <t>3.02.15.030</t>
  </si>
  <si>
    <t>3.02.15.048</t>
  </si>
  <si>
    <t>3.02.15.056</t>
  </si>
  <si>
    <t>3.02.15.072</t>
  </si>
  <si>
    <t>3.02.15.080</t>
  </si>
  <si>
    <t>3.02.15.099</t>
  </si>
  <si>
    <t>Pálpebra (30301009)</t>
  </si>
  <si>
    <t>3.03.01.017</t>
  </si>
  <si>
    <t>3.03.01.025</t>
  </si>
  <si>
    <t>3.03.01.033</t>
  </si>
  <si>
    <t>3.03.01.041</t>
  </si>
  <si>
    <t>3.03.01.050</t>
  </si>
  <si>
    <t>3.03.01.068</t>
  </si>
  <si>
    <t>3.03.01.076</t>
  </si>
  <si>
    <t>3.03.01.084</t>
  </si>
  <si>
    <t>3.03.01.092</t>
  </si>
  <si>
    <t>3.03.01.106</t>
  </si>
  <si>
    <t>3.03.01.114</t>
  </si>
  <si>
    <t>3.03.01.122</t>
  </si>
  <si>
    <t>3.03.01.130</t>
  </si>
  <si>
    <t>3.03.01.149</t>
  </si>
  <si>
    <t>3.03.01.157</t>
  </si>
  <si>
    <t>3.03.01.165</t>
  </si>
  <si>
    <t>3.03.01.173</t>
  </si>
  <si>
    <t>3.03.01.181</t>
  </si>
  <si>
    <t>3.03.01.190</t>
  </si>
  <si>
    <t>3.03.01.203</t>
  </si>
  <si>
    <t>3.03.01.211</t>
  </si>
  <si>
    <t>3.03.01.220</t>
  </si>
  <si>
    <t>3.03.01.238</t>
  </si>
  <si>
    <t>3.03.01.246</t>
  </si>
  <si>
    <t>3.03.01.254</t>
  </si>
  <si>
    <t>3.03.01.262</t>
  </si>
  <si>
    <t>3.03.01.270</t>
  </si>
  <si>
    <t>Cavidade Orbitária (30302005)</t>
  </si>
  <si>
    <t>3.03.02.013</t>
  </si>
  <si>
    <t>3.03.02.021</t>
  </si>
  <si>
    <t>3.03.02.030</t>
  </si>
  <si>
    <t>3.03.02.048</t>
  </si>
  <si>
    <t>3.03.02.056</t>
  </si>
  <si>
    <t>3.03.02.064</t>
  </si>
  <si>
    <t>3.03.02.072</t>
  </si>
  <si>
    <t>3.03.02.080</t>
  </si>
  <si>
    <t>3.03.02.099</t>
  </si>
  <si>
    <t>3.03.02.102</t>
  </si>
  <si>
    <t>3.03.02.110</t>
  </si>
  <si>
    <t>3.03.02.129</t>
  </si>
  <si>
    <t>3.03.02.137</t>
  </si>
  <si>
    <t>Conjuntiva (30303001)</t>
  </si>
  <si>
    <t>3.03.03.010</t>
  </si>
  <si>
    <t>3.03.03.028</t>
  </si>
  <si>
    <t>3.03.03.036</t>
  </si>
  <si>
    <t>3.03.03.044</t>
  </si>
  <si>
    <t>3.03.03.052</t>
  </si>
  <si>
    <t>3.03.03.060</t>
  </si>
  <si>
    <t>3.03.03.079</t>
  </si>
  <si>
    <t>3.03.03.087</t>
  </si>
  <si>
    <t>3.03.03.095</t>
  </si>
  <si>
    <t>3.03.03.109</t>
  </si>
  <si>
    <t>3.03.03.117</t>
  </si>
  <si>
    <t>Córnea (30304008)</t>
  </si>
  <si>
    <t>3.03.04.016</t>
  </si>
  <si>
    <t>3.03.04.024</t>
  </si>
  <si>
    <t>3.03.04.032</t>
  </si>
  <si>
    <t>3.03.04.040</t>
  </si>
  <si>
    <t>3.03.04.059</t>
  </si>
  <si>
    <t>3.03.04.067</t>
  </si>
  <si>
    <t>3.03.04.075</t>
  </si>
  <si>
    <t>3.03.04.083</t>
  </si>
  <si>
    <t>3.03.04.091</t>
  </si>
  <si>
    <t>3.03.04.105</t>
  </si>
  <si>
    <t>Câmara Anterior (30305004)</t>
  </si>
  <si>
    <t>3.03.05.012</t>
  </si>
  <si>
    <t>3.03.05.020</t>
  </si>
  <si>
    <t>3.03.05.039</t>
  </si>
  <si>
    <t>3.03.05.047</t>
  </si>
  <si>
    <t>Cristalino (30306000)</t>
  </si>
  <si>
    <t>3.03.06.019</t>
  </si>
  <si>
    <t>3.03.06.027</t>
  </si>
  <si>
    <t>3.03.06.035</t>
  </si>
  <si>
    <t>3.03.06.043</t>
  </si>
  <si>
    <t>3.03.06.051</t>
  </si>
  <si>
    <t>3.03.06.060</t>
  </si>
  <si>
    <t>3.03.06.078</t>
  </si>
  <si>
    <t>Corpo Vítreo (30307007)</t>
  </si>
  <si>
    <t>3.03.07.015</t>
  </si>
  <si>
    <t>3.03.07.023</t>
  </si>
  <si>
    <t>3.03.07.031</t>
  </si>
  <si>
    <t>3.03.07.040</t>
  </si>
  <si>
    <t>3.03.07.058</t>
  </si>
  <si>
    <t>3.03.07.066</t>
  </si>
  <si>
    <t>3.03.07.074</t>
  </si>
  <si>
    <t>3.03.07.082</t>
  </si>
  <si>
    <t>3.03.07.090</t>
  </si>
  <si>
    <t>3.03.07.104</t>
  </si>
  <si>
    <t>3.03.07.112</t>
  </si>
  <si>
    <t>3.03.07.120</t>
  </si>
  <si>
    <t>3.03.07.139</t>
  </si>
  <si>
    <t>3.03.07.147</t>
  </si>
  <si>
    <t>Esclera (30308003)</t>
  </si>
  <si>
    <t>3.03.08.011</t>
  </si>
  <si>
    <t>3.03.08.020</t>
  </si>
  <si>
    <t>3.03.08.038</t>
  </si>
  <si>
    <t>Bulbo Ocular (30309000)</t>
  </si>
  <si>
    <t>3.03.09.018</t>
  </si>
  <si>
    <t>3.03.09.026</t>
  </si>
  <si>
    <t>3.03.09.034</t>
  </si>
  <si>
    <t>Íris e Corpo Ciliar (30310008)</t>
  </si>
  <si>
    <t>3.03.10.016</t>
  </si>
  <si>
    <t>3.03.10.024</t>
  </si>
  <si>
    <t>3.03.10.032</t>
  </si>
  <si>
    <t>3.03.10.040</t>
  </si>
  <si>
    <t>3.03.10.059</t>
  </si>
  <si>
    <t>3.03.10.067</t>
  </si>
  <si>
    <t>3.03.10.075</t>
  </si>
  <si>
    <t>3.03.10.083</t>
  </si>
  <si>
    <t>3.03.10.091</t>
  </si>
  <si>
    <t>3.03.10.105</t>
  </si>
  <si>
    <t>3.03.10.113</t>
  </si>
  <si>
    <t>Músculos (30311004)</t>
  </si>
  <si>
    <t>3.03.11.012</t>
  </si>
  <si>
    <t>3.03.11.020</t>
  </si>
  <si>
    <t>3.03.11.039</t>
  </si>
  <si>
    <t>3.03.11.047</t>
  </si>
  <si>
    <t>3.03.11.055</t>
  </si>
  <si>
    <t>Retina (30312000)</t>
  </si>
  <si>
    <t>3.03.12.019</t>
  </si>
  <si>
    <t>3.03.12.027</t>
  </si>
  <si>
    <t>3.03.12.035</t>
  </si>
  <si>
    <t>3.03.12.043</t>
  </si>
  <si>
    <t>3.03.12.051</t>
  </si>
  <si>
    <t>3.03.12.060</t>
  </si>
  <si>
    <t>3.03.12.078</t>
  </si>
  <si>
    <t>3.03.12.086</t>
  </si>
  <si>
    <t>3.03.12.094</t>
  </si>
  <si>
    <t>3.03.12.108</t>
  </si>
  <si>
    <t>3.03.12.116</t>
  </si>
  <si>
    <t>3.03.12.124</t>
  </si>
  <si>
    <t>3.03.12.132</t>
  </si>
  <si>
    <t>Vias Lacrimais (30313007)</t>
  </si>
  <si>
    <t>3.03.13.015</t>
  </si>
  <si>
    <t>3.03.13.023</t>
  </si>
  <si>
    <t>3.03.13.031</t>
  </si>
  <si>
    <t>3.03.13.040</t>
  </si>
  <si>
    <t>3.03.13.058</t>
  </si>
  <si>
    <t>3.03.13.066</t>
  </si>
  <si>
    <t>Pavilhão Auricular (30401003)</t>
  </si>
  <si>
    <t>3.04.01.011</t>
  </si>
  <si>
    <t>3.04.01.020</t>
  </si>
  <si>
    <t>3.04.01.038</t>
  </si>
  <si>
    <t>3.04.01.046</t>
  </si>
  <si>
    <t>3.04.01.054</t>
  </si>
  <si>
    <t>3.04.01.062</t>
  </si>
  <si>
    <t>3.04.01.070</t>
  </si>
  <si>
    <t>3.04.01.089</t>
  </si>
  <si>
    <t>3.04.01.097</t>
  </si>
  <si>
    <t>3.04.01.100</t>
  </si>
  <si>
    <t>Orelha Externa (30402000)</t>
  </si>
  <si>
    <t>3.04.02.018</t>
  </si>
  <si>
    <t>3.04.02.026</t>
  </si>
  <si>
    <t>3.04.02.034</t>
  </si>
  <si>
    <t>3.04.02.042</t>
  </si>
  <si>
    <t>3.04.02.050</t>
  </si>
  <si>
    <t>3.04.02.069</t>
  </si>
  <si>
    <t>3.04.02.077</t>
  </si>
  <si>
    <t>3.04.02.085</t>
  </si>
  <si>
    <t>3.04.02.093</t>
  </si>
  <si>
    <t>Orelha Média (30403006)</t>
  </si>
  <si>
    <t>3.04.03.014</t>
  </si>
  <si>
    <t>3.04.03.030</t>
  </si>
  <si>
    <t>3.04.03.049</t>
  </si>
  <si>
    <t>3.04.03.057</t>
  </si>
  <si>
    <t>3.04.03.065</t>
  </si>
  <si>
    <t>3.04.03.073</t>
  </si>
  <si>
    <t>3.04.03.081</t>
  </si>
  <si>
    <t>3.04.03.090</t>
  </si>
  <si>
    <t>3.04.03.103</t>
  </si>
  <si>
    <t>3.04.03.111</t>
  </si>
  <si>
    <t>3.04.03.120</t>
  </si>
  <si>
    <t>3.04.03.138</t>
  </si>
  <si>
    <t>3.04.03.146</t>
  </si>
  <si>
    <t>3.04.03.154</t>
  </si>
  <si>
    <t>3.04.03.162</t>
  </si>
  <si>
    <t>Orelha Interna (30404002)</t>
  </si>
  <si>
    <t>3.04.04.010</t>
  </si>
  <si>
    <t>3.04.04.029</t>
  </si>
  <si>
    <t>3.04.04.037</t>
  </si>
  <si>
    <t>3.04.04.045</t>
  </si>
  <si>
    <t>3.04.04.053</t>
  </si>
  <si>
    <t>3.04.04.061</t>
  </si>
  <si>
    <t>3.04.04.070</t>
  </si>
  <si>
    <t>3.04.04.088</t>
  </si>
  <si>
    <t>3.04.04.096</t>
  </si>
  <si>
    <t>3.04.04.100</t>
  </si>
  <si>
    <t>3.04.04.126</t>
  </si>
  <si>
    <t>3.04.04.134</t>
  </si>
  <si>
    <t>Nariz (30501008)</t>
  </si>
  <si>
    <t>3.05.01.016</t>
  </si>
  <si>
    <t>3.05.01.024</t>
  </si>
  <si>
    <t>3.05.01.040</t>
  </si>
  <si>
    <t>3.05.01.059</t>
  </si>
  <si>
    <t>3.05.01.067</t>
  </si>
  <si>
    <t>3.05.01.075</t>
  </si>
  <si>
    <t>3.05.01.083</t>
  </si>
  <si>
    <t>3.05.01.091</t>
  </si>
  <si>
    <t>3.05.01.113</t>
  </si>
  <si>
    <t>3.05.01.121</t>
  </si>
  <si>
    <t>3.05.01.130</t>
  </si>
  <si>
    <t>3.05.01.148</t>
  </si>
  <si>
    <t>3.05.01.156</t>
  </si>
  <si>
    <t>3.05.01.164</t>
  </si>
  <si>
    <t>3.05.01.172</t>
  </si>
  <si>
    <t>3.05.01.180</t>
  </si>
  <si>
    <t>3.05.01.199</t>
  </si>
  <si>
    <t>3.05.01.202</t>
  </si>
  <si>
    <t>3.05.01.210</t>
  </si>
  <si>
    <t>3.05.01.229</t>
  </si>
  <si>
    <t>3.05.01.237</t>
  </si>
  <si>
    <t>3.05.01.245</t>
  </si>
  <si>
    <t>3.05.01.253</t>
  </si>
  <si>
    <t>3.05.01.261</t>
  </si>
  <si>
    <t>3.05.01.270</t>
  </si>
  <si>
    <t>3.05.01.288</t>
  </si>
  <si>
    <t>3.05.01.296</t>
  </si>
  <si>
    <t>3.05.01.300</t>
  </si>
  <si>
    <t>3.05.01.318</t>
  </si>
  <si>
    <t>3.05.01.326</t>
  </si>
  <si>
    <t>3.05.01.334</t>
  </si>
  <si>
    <t>3.05.01.342</t>
  </si>
  <si>
    <t>3.05.01.350</t>
  </si>
  <si>
    <t>3.05.01.369</t>
  </si>
  <si>
    <t>3.05.01.377</t>
  </si>
  <si>
    <t>3.05.01.385</t>
  </si>
  <si>
    <t>3.05.01.393</t>
  </si>
  <si>
    <t>3.05.01.407</t>
  </si>
  <si>
    <t>3.05.01.415</t>
  </si>
  <si>
    <t>3.05.01.423</t>
  </si>
  <si>
    <t>3.05.01.431</t>
  </si>
  <si>
    <t>3.05.01.440</t>
  </si>
  <si>
    <t>3.05.01.458</t>
  </si>
  <si>
    <t>3.05.01.466</t>
  </si>
  <si>
    <t>3.05.01.474</t>
  </si>
  <si>
    <t>3.05.01.482</t>
  </si>
  <si>
    <t>3.05.01.490</t>
  </si>
  <si>
    <t>3.05.01.504</t>
  </si>
  <si>
    <t>3.05.01.512</t>
  </si>
  <si>
    <t>3.05.01.520</t>
  </si>
  <si>
    <t>3.05.01.539</t>
  </si>
  <si>
    <t>Seios Paranasais (30502004)</t>
  </si>
  <si>
    <t>3.05.02.012</t>
  </si>
  <si>
    <t>3.05.02.020</t>
  </si>
  <si>
    <t>3.05.02.039</t>
  </si>
  <si>
    <t>3.05.02.047</t>
  </si>
  <si>
    <t>3.05.02.063</t>
  </si>
  <si>
    <t>3.05.02.071</t>
  </si>
  <si>
    <t>3.05.02.080</t>
  </si>
  <si>
    <t>3.05.02.098</t>
  </si>
  <si>
    <t>3.05.02.101</t>
  </si>
  <si>
    <t>3.05.02.110</t>
  </si>
  <si>
    <t>3.05.02.128</t>
  </si>
  <si>
    <t>3.05.02.136</t>
  </si>
  <si>
    <t>3.05.02.144</t>
  </si>
  <si>
    <t>3.05.02.152</t>
  </si>
  <si>
    <t>3.05.02.160</t>
  </si>
  <si>
    <t>3.05.02.179</t>
  </si>
  <si>
    <t>3.05.02.187</t>
  </si>
  <si>
    <t>3.05.02.195</t>
  </si>
  <si>
    <t>3.05.02.209</t>
  </si>
  <si>
    <t>3.05.02.217</t>
  </si>
  <si>
    <t>3.05.02.225</t>
  </si>
  <si>
    <t>3.05.02.233</t>
  </si>
  <si>
    <t>3.05.02.241</t>
  </si>
  <si>
    <t>3.05.02.250</t>
  </si>
  <si>
    <t>3.05.02.268</t>
  </si>
  <si>
    <t>3.05.02.276</t>
  </si>
  <si>
    <t>3.05.02.284</t>
  </si>
  <si>
    <t>3.05.02.292</t>
  </si>
  <si>
    <t>3.05.02.306</t>
  </si>
  <si>
    <t>3.05.02.314</t>
  </si>
  <si>
    <t>3.05.02.322</t>
  </si>
  <si>
    <t>3.05.02.349</t>
  </si>
  <si>
    <t>3.05.02.357</t>
  </si>
  <si>
    <t>3.05.02.365</t>
  </si>
  <si>
    <t>Parede Torácica (30601002)</t>
  </si>
  <si>
    <t>3.06.01.010</t>
  </si>
  <si>
    <t>3.06.01.029</t>
  </si>
  <si>
    <t>3.06.01.037</t>
  </si>
  <si>
    <t>3.06.01.045</t>
  </si>
  <si>
    <t>3.06.01.053</t>
  </si>
  <si>
    <t>3.06.01.070</t>
  </si>
  <si>
    <t>3.06.01.088</t>
  </si>
  <si>
    <t>3.06.01.096</t>
  </si>
  <si>
    <t>3.06.01.100</t>
  </si>
  <si>
    <t>3.06.01.118</t>
  </si>
  <si>
    <t>3.06.01.126</t>
  </si>
  <si>
    <t>3.06.01.134</t>
  </si>
  <si>
    <t>3.06.01.142</t>
  </si>
  <si>
    <t>3.06.01.150</t>
  </si>
  <si>
    <t>3.06.01.169</t>
  </si>
  <si>
    <t>3.06.01.177</t>
  </si>
  <si>
    <t>3.06.01.185</t>
  </si>
  <si>
    <t>3.06.01.193</t>
  </si>
  <si>
    <t>3.06.01.207</t>
  </si>
  <si>
    <t>3.06.01.215</t>
  </si>
  <si>
    <t>3.06.01.223</t>
  </si>
  <si>
    <t>3.06.01.231</t>
  </si>
  <si>
    <t>3.06.01.240</t>
  </si>
  <si>
    <t>3.06.01.258</t>
  </si>
  <si>
    <t>3.06.01.266</t>
  </si>
  <si>
    <t>3.06.01.274</t>
  </si>
  <si>
    <t>3.06.01.282</t>
  </si>
  <si>
    <t>3.06.01.290</t>
  </si>
  <si>
    <t>3.06.01.304</t>
  </si>
  <si>
    <t>3.06.02.017</t>
  </si>
  <si>
    <t>3.06.02.025</t>
  </si>
  <si>
    <t>3.06.02.033</t>
  </si>
  <si>
    <t>3.06.02.041</t>
  </si>
  <si>
    <t>3.06.02.050</t>
  </si>
  <si>
    <t>3.06.02.068</t>
  </si>
  <si>
    <t>3.06.02.076</t>
  </si>
  <si>
    <t>3.06.02.084</t>
  </si>
  <si>
    <t>3.06.02.092</t>
  </si>
  <si>
    <t>3.06.02.106</t>
  </si>
  <si>
    <t>3.06.02.114</t>
  </si>
  <si>
    <t>3.06.02.122</t>
  </si>
  <si>
    <t>3.06.02.130</t>
  </si>
  <si>
    <t>3.06.02.149</t>
  </si>
  <si>
    <t>3.06.02.157</t>
  </si>
  <si>
    <t>3.06.02.165</t>
  </si>
  <si>
    <t>3.06.02.173</t>
  </si>
  <si>
    <t>3.06.02.181</t>
  </si>
  <si>
    <t>3.06.02.190</t>
  </si>
  <si>
    <t>3.06.02.203</t>
  </si>
  <si>
    <t>3.06.02.211</t>
  </si>
  <si>
    <t>3.06.02.238</t>
  </si>
  <si>
    <t>3.06.02.246</t>
  </si>
  <si>
    <t>3.06.02.254</t>
  </si>
  <si>
    <t>3.06.02.262</t>
  </si>
  <si>
    <t>3.06.02.289</t>
  </si>
  <si>
    <t>3.06.02.297</t>
  </si>
  <si>
    <t>3.06.02.300</t>
  </si>
  <si>
    <t>3.06.02.319</t>
  </si>
  <si>
    <t>3.06.02.327</t>
  </si>
  <si>
    <t>3.06.02.335</t>
  </si>
  <si>
    <t>3.06.02.343</t>
  </si>
  <si>
    <t>Transplantes Cutâneos (Com Microanastomoses Vasculares) (30701007)</t>
  </si>
  <si>
    <t>3.07.01.015</t>
  </si>
  <si>
    <t>3.07.01.023</t>
  </si>
  <si>
    <t>3.07.01.031</t>
  </si>
  <si>
    <t>3.07.01.040</t>
  </si>
  <si>
    <t>3.07.01.058</t>
  </si>
  <si>
    <t>3.07.01.066</t>
  </si>
  <si>
    <t>3.07.01.074</t>
  </si>
  <si>
    <t>3.07.01.082</t>
  </si>
  <si>
    <t>3.07.01.090</t>
  </si>
  <si>
    <t>3.07.01.104</t>
  </si>
  <si>
    <t>3.07.01.112</t>
  </si>
  <si>
    <t>3.07.01.120</t>
  </si>
  <si>
    <t>3.07.01.139</t>
  </si>
  <si>
    <t>3.07.01.147</t>
  </si>
  <si>
    <t>3.07.01.155</t>
  </si>
  <si>
    <t>3.07.01.163</t>
  </si>
  <si>
    <t>3.07.01.171</t>
  </si>
  <si>
    <t>3.07.01.180</t>
  </si>
  <si>
    <t>3.07.01.198</t>
  </si>
  <si>
    <t>3.07.01.201</t>
  </si>
  <si>
    <t>3.07.01.210</t>
  </si>
  <si>
    <t>Transplantes MúsculoCutâneos (Com Microanastomoses Vasculares) (30702003)</t>
  </si>
  <si>
    <t>3.07.02.011</t>
  </si>
  <si>
    <t>3.07.02.020</t>
  </si>
  <si>
    <t>3.07.02.038</t>
  </si>
  <si>
    <t>3.07.02.046</t>
  </si>
  <si>
    <t>3.07.02.054</t>
  </si>
  <si>
    <t>3.07.02.062</t>
  </si>
  <si>
    <t>3.07.02.070</t>
  </si>
  <si>
    <t>3.07.02.089</t>
  </si>
  <si>
    <t>Transplantes Musculares (Com Microanastomoses Vasculares) (30703000)</t>
  </si>
  <si>
    <t>3.07.03.018</t>
  </si>
  <si>
    <t>3.07.03.026</t>
  </si>
  <si>
    <t>3.07.03.034</t>
  </si>
  <si>
    <t>3.07.03.042</t>
  </si>
  <si>
    <t>3.07.03.050</t>
  </si>
  <si>
    <t>3.07.03.069</t>
  </si>
  <si>
    <t>3.07.03.077</t>
  </si>
  <si>
    <t>3.07.03.085</t>
  </si>
  <si>
    <t>3.07.03.093</t>
  </si>
  <si>
    <t>3.07.03.107</t>
  </si>
  <si>
    <t>3.07.03.115</t>
  </si>
  <si>
    <t>3.07.03.123</t>
  </si>
  <si>
    <t>3.07.03.131</t>
  </si>
  <si>
    <t>3.07.03.140</t>
  </si>
  <si>
    <t>3.07.03.158</t>
  </si>
  <si>
    <t>3.07.03.166</t>
  </si>
  <si>
    <t>3.07.03.174</t>
  </si>
  <si>
    <t>3.07.03.182</t>
  </si>
  <si>
    <t>Transplantes Ósseos Vascularizados e Transplantes Osteomusculocutâneos Vascularizados (Com Microanastomoses Vasculares) (30704006)</t>
  </si>
  <si>
    <t>3.07.04.014</t>
  </si>
  <si>
    <t>3.07.04.022</t>
  </si>
  <si>
    <t>3.07.04.030</t>
  </si>
  <si>
    <t>3.07.04.049</t>
  </si>
  <si>
    <t>3.07.04.057</t>
  </si>
  <si>
    <t>3.07.04.065</t>
  </si>
  <si>
    <t>3.07.04.073</t>
  </si>
  <si>
    <t>3.07.04.081</t>
  </si>
  <si>
    <t>Microcirurgia nas Grandes Reconstruções de Cabeça e Pescoço, nas Extensas Perdas de Substância e na Ablação de Tumores ao Nível dos Membros (Com Microanastomoses Vasculares) (30705002)</t>
  </si>
  <si>
    <t>3.07.05.010</t>
  </si>
  <si>
    <t>3.07.05.029</t>
  </si>
  <si>
    <t>3.07.05.037</t>
  </si>
  <si>
    <t>3.07.05.045</t>
  </si>
  <si>
    <t>3.07.05.053</t>
  </si>
  <si>
    <t>3.07.05.061</t>
  </si>
  <si>
    <t>3.07.05.070</t>
  </si>
  <si>
    <t>3.07.05.100</t>
  </si>
  <si>
    <t>Reimplantes e Revascularizações dos Membros (30706009)</t>
  </si>
  <si>
    <t>3.07.06.017</t>
  </si>
  <si>
    <t>3.07.06.025</t>
  </si>
  <si>
    <t>3.07.06.033</t>
  </si>
  <si>
    <t>Transplantes de Dedos do Pé para a Mão (30707005)</t>
  </si>
  <si>
    <t>3.07.07.013</t>
  </si>
  <si>
    <t>3.07.07.021</t>
  </si>
  <si>
    <t>3.07.07.030</t>
  </si>
  <si>
    <t>3.07.07.048</t>
  </si>
  <si>
    <t>3.07.07.056</t>
  </si>
  <si>
    <t>3.07.07.064</t>
  </si>
  <si>
    <t>Tração (30709008)</t>
  </si>
  <si>
    <t>3.07.09.016</t>
  </si>
  <si>
    <t>3.07.09.024</t>
  </si>
  <si>
    <t>3.07.09.032</t>
  </si>
  <si>
    <t>Retirada de Material de Síntese (30710006)</t>
  </si>
  <si>
    <t>3.07.10.014</t>
  </si>
  <si>
    <t>3.07.10.022</t>
  </si>
  <si>
    <t>3.07.10.030</t>
  </si>
  <si>
    <t>3.07.10.049</t>
  </si>
  <si>
    <t>3.07.10.057</t>
  </si>
  <si>
    <t>Imobilizações Provisórias  Talas Gessadas (30711002)</t>
  </si>
  <si>
    <t>3.07.11.010</t>
  </si>
  <si>
    <t>3.07.11.029</t>
  </si>
  <si>
    <t>3.07.11.037</t>
  </si>
  <si>
    <t>Aparelhos Gessados (30712009)</t>
  </si>
  <si>
    <t>3.07.12.017</t>
  </si>
  <si>
    <t>3.07.12.025</t>
  </si>
  <si>
    <t>3.07.12.033</t>
  </si>
  <si>
    <t>3.07.12.041</t>
  </si>
  <si>
    <t>3.07.12.050</t>
  </si>
  <si>
    <t>3.07.12.068</t>
  </si>
  <si>
    <t>3.07.12.076</t>
  </si>
  <si>
    <t>3.07.12.084</t>
  </si>
  <si>
    <t>3.07.12.092</t>
  </si>
  <si>
    <t>3.07.12.106</t>
  </si>
  <si>
    <t>3.07.12.114</t>
  </si>
  <si>
    <t>3.07.12.122</t>
  </si>
  <si>
    <t>3.07.12.130</t>
  </si>
  <si>
    <t>3.07.12.149</t>
  </si>
  <si>
    <t>Outros Procedimentos/Punções (30713005)</t>
  </si>
  <si>
    <t>3.07.13.021</t>
  </si>
  <si>
    <t>3.07.13.030</t>
  </si>
  <si>
    <t>3.07.13.048</t>
  </si>
  <si>
    <t>3.07.13.064</t>
  </si>
  <si>
    <t>3.07.13.072</t>
  </si>
  <si>
    <t>3.07.13.137</t>
  </si>
  <si>
    <t>3.07.13.145</t>
  </si>
  <si>
    <t>3.07.13.153</t>
  </si>
  <si>
    <t>Retirada de Corpo Estranho (30714001)</t>
  </si>
  <si>
    <t>3.07.14.010</t>
  </si>
  <si>
    <t>3.07.14.028</t>
  </si>
  <si>
    <t>3.07.14.036</t>
  </si>
  <si>
    <t>Coluna Vertebral (30715008)</t>
  </si>
  <si>
    <t>3.07.15.016</t>
  </si>
  <si>
    <t>3.07.15.024</t>
  </si>
  <si>
    <t>3.07.15.032</t>
  </si>
  <si>
    <t>3.07.15.040</t>
  </si>
  <si>
    <t>3.07.15.059</t>
  </si>
  <si>
    <t>3.07.15.067</t>
  </si>
  <si>
    <t>3.07.15.075</t>
  </si>
  <si>
    <t>3.07.15.083</t>
  </si>
  <si>
    <t>3.07.15.091</t>
  </si>
  <si>
    <t>3.07.15.105</t>
  </si>
  <si>
    <t>3.07.15.113</t>
  </si>
  <si>
    <t>3.07.15.121</t>
  </si>
  <si>
    <t>3.07.15.130</t>
  </si>
  <si>
    <t>3.07.15.148</t>
  </si>
  <si>
    <t>3.07.15.156</t>
  </si>
  <si>
    <t>3.07.15.164</t>
  </si>
  <si>
    <t>3.07.15.172</t>
  </si>
  <si>
    <t>3.07.15.180</t>
  </si>
  <si>
    <t>3.07.15.199</t>
  </si>
  <si>
    <t>3.07.15.210</t>
  </si>
  <si>
    <t>3.07.15.229</t>
  </si>
  <si>
    <t>3.07.15.237</t>
  </si>
  <si>
    <t>3.07.15.245</t>
  </si>
  <si>
    <t>3.07.15.253</t>
  </si>
  <si>
    <t>3.07.15.261</t>
  </si>
  <si>
    <t>3.07.15.270</t>
  </si>
  <si>
    <t>3.07.15.288</t>
  </si>
  <si>
    <t>3.07.15.296</t>
  </si>
  <si>
    <t>3.07.15.300</t>
  </si>
  <si>
    <t>3.07.15.318</t>
  </si>
  <si>
    <t>3.07.15.326</t>
  </si>
  <si>
    <t>3.07.15.334</t>
  </si>
  <si>
    <t>3.07.15.342</t>
  </si>
  <si>
    <t>3.07.15.350</t>
  </si>
  <si>
    <t>3.07.15.369</t>
  </si>
  <si>
    <t>3.07.15.377</t>
  </si>
  <si>
    <t>3.07.15.385</t>
  </si>
  <si>
    <t>3.07.15.393</t>
  </si>
  <si>
    <t>Articulação EscápuloUmeral e Cintura Escapular (30717000)</t>
  </si>
  <si>
    <t>3.07.17.019</t>
  </si>
  <si>
    <t>3.07.17.027</t>
  </si>
  <si>
    <t>3.07.17.035</t>
  </si>
  <si>
    <t>3.07.17.043</t>
  </si>
  <si>
    <t>3.07.17.051</t>
  </si>
  <si>
    <t>3.07.17.060</t>
  </si>
  <si>
    <t>3.07.17.078</t>
  </si>
  <si>
    <t>3.07.17.086</t>
  </si>
  <si>
    <t>3.07.17.094</t>
  </si>
  <si>
    <t>3.07.17.108</t>
  </si>
  <si>
    <t>3.07.17.116</t>
  </si>
  <si>
    <t>3.07.17.124</t>
  </si>
  <si>
    <t>3.07.17.132</t>
  </si>
  <si>
    <t>3.07.17.140</t>
  </si>
  <si>
    <t>3.07.17.159</t>
  </si>
  <si>
    <t>3.07.17.167</t>
  </si>
  <si>
    <t>Braço (30718007)</t>
  </si>
  <si>
    <t>3.07.18.015</t>
  </si>
  <si>
    <t>3.07.18.023</t>
  </si>
  <si>
    <t>3.07.18.031</t>
  </si>
  <si>
    <t>3.07.18.040</t>
  </si>
  <si>
    <t>3.07.18.058</t>
  </si>
  <si>
    <t>3.07.18.066</t>
  </si>
  <si>
    <t>3.07.18.074</t>
  </si>
  <si>
    <t>3.07.18.082</t>
  </si>
  <si>
    <t>3.07.18.090</t>
  </si>
  <si>
    <t>Cotovelo (30719003)</t>
  </si>
  <si>
    <t>3.07.19.011</t>
  </si>
  <si>
    <t>3.07.19.020</t>
  </si>
  <si>
    <t>3.07.19.038</t>
  </si>
  <si>
    <t>3.07.19.046</t>
  </si>
  <si>
    <t>3.07.19.054</t>
  </si>
  <si>
    <t>3.07.19.062</t>
  </si>
  <si>
    <t>3.07.19.070</t>
  </si>
  <si>
    <t>3.07.19.089</t>
  </si>
  <si>
    <t>3.07.19.097</t>
  </si>
  <si>
    <t>3.07.19.100</t>
  </si>
  <si>
    <t>3.07.19.119</t>
  </si>
  <si>
    <t>3.07.19.127</t>
  </si>
  <si>
    <t>3.07.19.135</t>
  </si>
  <si>
    <t>Antebraço (30720001)</t>
  </si>
  <si>
    <t>3.07.20.010</t>
  </si>
  <si>
    <t>3.07.20.028</t>
  </si>
  <si>
    <t>3.07.20.036</t>
  </si>
  <si>
    <t>3.07.20.044</t>
  </si>
  <si>
    <t>3.07.20.052</t>
  </si>
  <si>
    <t>3.07.20.060</t>
  </si>
  <si>
    <t>3.07.20.079</t>
  </si>
  <si>
    <t>3.07.20.087</t>
  </si>
  <si>
    <t>3.07.20.095</t>
  </si>
  <si>
    <t>3.07.20.109</t>
  </si>
  <si>
    <t>3.07.20.117</t>
  </si>
  <si>
    <t>3.07.20.125</t>
  </si>
  <si>
    <t>3.07.20.133</t>
  </si>
  <si>
    <t>3.07.20.141</t>
  </si>
  <si>
    <t>3.07.20.150</t>
  </si>
  <si>
    <t>3.07.20.168</t>
  </si>
  <si>
    <t>3.07.20.176</t>
  </si>
  <si>
    <t>Punho (30721008)</t>
  </si>
  <si>
    <t>3.07.21.016</t>
  </si>
  <si>
    <t>3.07.21.024</t>
  </si>
  <si>
    <t>3.07.21.032</t>
  </si>
  <si>
    <t>3.07.21.040</t>
  </si>
  <si>
    <t>3.07.21.059</t>
  </si>
  <si>
    <t>3.07.21.067</t>
  </si>
  <si>
    <t>3.07.21.075</t>
  </si>
  <si>
    <t>3.07.21.083</t>
  </si>
  <si>
    <t>3.07.21.091</t>
  </si>
  <si>
    <t>3.07.21.105</t>
  </si>
  <si>
    <t>3.07.21.113</t>
  </si>
  <si>
    <t>3.07.21.121</t>
  </si>
  <si>
    <t>3.07.21.130</t>
  </si>
  <si>
    <t>3.07.21.148</t>
  </si>
  <si>
    <t>3.07.21.156</t>
  </si>
  <si>
    <t>3.07.21.164</t>
  </si>
  <si>
    <t>3.07.21.172</t>
  </si>
  <si>
    <t>3.07.21.180</t>
  </si>
  <si>
    <t>3.07.21.199</t>
  </si>
  <si>
    <t>3.07.21.202</t>
  </si>
  <si>
    <t>3.07.21.210</t>
  </si>
  <si>
    <t>3.07.21.229</t>
  </si>
  <si>
    <t>3.07.21.237</t>
  </si>
  <si>
    <t>3.07.21.245</t>
  </si>
  <si>
    <t>3.07.21.253</t>
  </si>
  <si>
    <t>Mão (30722004)</t>
  </si>
  <si>
    <t>3.07.22.012</t>
  </si>
  <si>
    <t>3.07.22.039</t>
  </si>
  <si>
    <t>3.07.22.047</t>
  </si>
  <si>
    <t>3.07.22.055</t>
  </si>
  <si>
    <t>3.07.22.063</t>
  </si>
  <si>
    <t>3.07.22.071</t>
  </si>
  <si>
    <t>3.07.22.080</t>
  </si>
  <si>
    <t>3.07.22.098</t>
  </si>
  <si>
    <t>3.07.22.101</t>
  </si>
  <si>
    <t>3.07.22.110</t>
  </si>
  <si>
    <t>3.07.22.128</t>
  </si>
  <si>
    <t>3.07.22.136</t>
  </si>
  <si>
    <t>3.07.22.144</t>
  </si>
  <si>
    <t>3.07.22.152</t>
  </si>
  <si>
    <t>3.07.22.160</t>
  </si>
  <si>
    <t>3.07.22.179</t>
  </si>
  <si>
    <t>3.07.22.209</t>
  </si>
  <si>
    <t>3.07.22.217</t>
  </si>
  <si>
    <t>3.07.22.225</t>
  </si>
  <si>
    <t>3.07.22.233</t>
  </si>
  <si>
    <t>3.07.22.241</t>
  </si>
  <si>
    <t>3.07.22.250</t>
  </si>
  <si>
    <t>3.07.22.268</t>
  </si>
  <si>
    <t>3.07.22.276</t>
  </si>
  <si>
    <t>3.07.22.284</t>
  </si>
  <si>
    <t>3.07.22.292</t>
  </si>
  <si>
    <t>3.07.22.306</t>
  </si>
  <si>
    <t>3.07.22.314</t>
  </si>
  <si>
    <t>3.07.22.322</t>
  </si>
  <si>
    <t>3.07.22.330</t>
  </si>
  <si>
    <t>3.07.22.349</t>
  </si>
  <si>
    <t>3.07.22.357</t>
  </si>
  <si>
    <t>3.07.22.365</t>
  </si>
  <si>
    <t>3.07.22.373</t>
  </si>
  <si>
    <t>3.07.22.381</t>
  </si>
  <si>
    <t>3.07.22.390</t>
  </si>
  <si>
    <t>3.07.22.403</t>
  </si>
  <si>
    <t>3.07.22.411</t>
  </si>
  <si>
    <t>3.07.22.420</t>
  </si>
  <si>
    <t>3.07.22.438</t>
  </si>
  <si>
    <t>3.07.22.446</t>
  </si>
  <si>
    <t>3.07.22.454</t>
  </si>
  <si>
    <t>3.07.22.462</t>
  </si>
  <si>
    <t>3.07.22.470</t>
  </si>
  <si>
    <t>3.07.22.489</t>
  </si>
  <si>
    <t>3.07.22.497</t>
  </si>
  <si>
    <t>3.07.22.500</t>
  </si>
  <si>
    <t>3.07.22.519</t>
  </si>
  <si>
    <t>3.07.22.527</t>
  </si>
  <si>
    <t>3.07.22.535</t>
  </si>
  <si>
    <t>3.07.22.543</t>
  </si>
  <si>
    <t>3.07.22.551</t>
  </si>
  <si>
    <t>3.07.22.560</t>
  </si>
  <si>
    <t>3.07.22.578</t>
  </si>
  <si>
    <t>3.07.22.586</t>
  </si>
  <si>
    <t>3.07.22.594</t>
  </si>
  <si>
    <t>3.07.22.608</t>
  </si>
  <si>
    <t>3.07.22.616</t>
  </si>
  <si>
    <t>3.07.22.624</t>
  </si>
  <si>
    <t>3.07.22.632</t>
  </si>
  <si>
    <t>3.07.22.640</t>
  </si>
  <si>
    <t>3.07.22.659</t>
  </si>
  <si>
    <t>3.07.22.667</t>
  </si>
  <si>
    <t>3.07.22.675</t>
  </si>
  <si>
    <t>3.07.22.683</t>
  </si>
  <si>
    <t>3.07.22.691</t>
  </si>
  <si>
    <t>3.07.22.705</t>
  </si>
  <si>
    <t>3.07.22.713</t>
  </si>
  <si>
    <t>3.07.22.721</t>
  </si>
  <si>
    <t>3.07.22.730</t>
  </si>
  <si>
    <t>3.07.22.748</t>
  </si>
  <si>
    <t>3.07.22.756</t>
  </si>
  <si>
    <t>3.07.22.764</t>
  </si>
  <si>
    <t>3.07.22.772</t>
  </si>
  <si>
    <t>3.07.22.780</t>
  </si>
  <si>
    <t>3.07.22.799</t>
  </si>
  <si>
    <t>3.07.22.802</t>
  </si>
  <si>
    <t>3.07.22.810</t>
  </si>
  <si>
    <t>3.07.22.829</t>
  </si>
  <si>
    <t>3.07.22.845</t>
  </si>
  <si>
    <t>3.07.22.853</t>
  </si>
  <si>
    <t>3.07.22.861</t>
  </si>
  <si>
    <t>3.07.22.870</t>
  </si>
  <si>
    <t>3.07.22.888</t>
  </si>
  <si>
    <t>Cintura Pélvica (30723000)</t>
  </si>
  <si>
    <t>3.07.23.019</t>
  </si>
  <si>
    <t>3.07.23.027</t>
  </si>
  <si>
    <t>3.07.23.035</t>
  </si>
  <si>
    <t>3.07.23.043</t>
  </si>
  <si>
    <t>3.07.23.051</t>
  </si>
  <si>
    <t>3.07.23.060</t>
  </si>
  <si>
    <t>3.07.23.078</t>
  </si>
  <si>
    <t>3.07.23.086</t>
  </si>
  <si>
    <t>Articulação CoxoFemoral (30724007)</t>
  </si>
  <si>
    <t>3.07.24.015</t>
  </si>
  <si>
    <t>3.07.24.023</t>
  </si>
  <si>
    <t>3.07.24.031</t>
  </si>
  <si>
    <t>3.07.24.040</t>
  </si>
  <si>
    <t>3.07.24.058</t>
  </si>
  <si>
    <t>3.07.24.066</t>
  </si>
  <si>
    <t>3.07.24.074</t>
  </si>
  <si>
    <t>3.07.24.082</t>
  </si>
  <si>
    <t>3.07.24.090</t>
  </si>
  <si>
    <t>3.07.24.104</t>
  </si>
  <si>
    <t>3.07.24.112</t>
  </si>
  <si>
    <t>3.07.24.120</t>
  </si>
  <si>
    <t>3.07.24.139</t>
  </si>
  <si>
    <t>3.07.24.147</t>
  </si>
  <si>
    <t>3.07.24.155</t>
  </si>
  <si>
    <t>3.07.24.163</t>
  </si>
  <si>
    <t>3.07.24.171</t>
  </si>
  <si>
    <t>3.07.24.180</t>
  </si>
  <si>
    <t>3.07.24.198</t>
  </si>
  <si>
    <t>3.07.24.201</t>
  </si>
  <si>
    <t>3.07.24.210</t>
  </si>
  <si>
    <t>3.07.24.228</t>
  </si>
  <si>
    <t>3.07.24.236</t>
  </si>
  <si>
    <t>3.07.24.244</t>
  </si>
  <si>
    <t>3.07.24.252</t>
  </si>
  <si>
    <t>3.07.24.260</t>
  </si>
  <si>
    <t>3.07.24.279</t>
  </si>
  <si>
    <t>3.07.24.287</t>
  </si>
  <si>
    <t>Coxa/Fêmur (30725003)</t>
  </si>
  <si>
    <t>3.07.25.011</t>
  </si>
  <si>
    <t>3.07.25.020</t>
  </si>
  <si>
    <t>3.07.25.038</t>
  </si>
  <si>
    <t>3.07.25.046</t>
  </si>
  <si>
    <t>3.07.25.054</t>
  </si>
  <si>
    <t>3.07.25.062</t>
  </si>
  <si>
    <t>3.07.25.070</t>
  </si>
  <si>
    <t>3.07.25.089</t>
  </si>
  <si>
    <t>3.07.25.097</t>
  </si>
  <si>
    <t>3.07.25.100</t>
  </si>
  <si>
    <t>3.07.25.119</t>
  </si>
  <si>
    <t>3.07.25.127</t>
  </si>
  <si>
    <t>3.07.25.135</t>
  </si>
  <si>
    <t>3.07.25.143</t>
  </si>
  <si>
    <t>3.07.25.151</t>
  </si>
  <si>
    <t>3.07.25.160</t>
  </si>
  <si>
    <t>Joelho (30726000)</t>
  </si>
  <si>
    <t>3.07.26.018</t>
  </si>
  <si>
    <t>3.07.26.026</t>
  </si>
  <si>
    <t>3.07.26.034</t>
  </si>
  <si>
    <t>3.07.26.042</t>
  </si>
  <si>
    <t>3.07.26.050</t>
  </si>
  <si>
    <t>3.07.26.069</t>
  </si>
  <si>
    <t>3.07.26.077</t>
  </si>
  <si>
    <t>3.07.26.085</t>
  </si>
  <si>
    <t>3.07.26.093</t>
  </si>
  <si>
    <t>3.07.26.107</t>
  </si>
  <si>
    <t>3.07.26.115</t>
  </si>
  <si>
    <t>3.07.26.123</t>
  </si>
  <si>
    <t>3.07.26.131</t>
  </si>
  <si>
    <t>3.07.26.140</t>
  </si>
  <si>
    <t>3.07.26.158</t>
  </si>
  <si>
    <t>3.07.26.166</t>
  </si>
  <si>
    <t>3.07.26.174</t>
  </si>
  <si>
    <t>3.07.26.182</t>
  </si>
  <si>
    <t>3.07.26.190</t>
  </si>
  <si>
    <t>3.07.26.204</t>
  </si>
  <si>
    <t>3.07.26.212</t>
  </si>
  <si>
    <t>3.07.26.220</t>
  </si>
  <si>
    <t>3.07.26.239</t>
  </si>
  <si>
    <t>3.07.26.247</t>
  </si>
  <si>
    <t>3.07.26.255</t>
  </si>
  <si>
    <t>3.07.26.263</t>
  </si>
  <si>
    <t>3.07.26.271</t>
  </si>
  <si>
    <t>3.07.26.280</t>
  </si>
  <si>
    <t>3.07.26.298</t>
  </si>
  <si>
    <t>3.07.26.301</t>
  </si>
  <si>
    <t>Perna (30727006)</t>
  </si>
  <si>
    <t>3.07.27.014</t>
  </si>
  <si>
    <t>3.07.27.022</t>
  </si>
  <si>
    <t>3.07.27.030</t>
  </si>
  <si>
    <t>3.07.27.049</t>
  </si>
  <si>
    <t>3.07.27.057</t>
  </si>
  <si>
    <t>3.07.27.065</t>
  </si>
  <si>
    <t>3.07.27.073</t>
  </si>
  <si>
    <t>3.07.27.081</t>
  </si>
  <si>
    <t>3.07.27.090</t>
  </si>
  <si>
    <t>3.07.27.103</t>
  </si>
  <si>
    <t>3.07.27.111</t>
  </si>
  <si>
    <t>3.07.27.120</t>
  </si>
  <si>
    <t>3.07.27.138</t>
  </si>
  <si>
    <t>3.07.27.146</t>
  </si>
  <si>
    <t>3.07.27.154</t>
  </si>
  <si>
    <t>3.07.27.162</t>
  </si>
  <si>
    <t>3.07.27.170</t>
  </si>
  <si>
    <t>3.07.27.189</t>
  </si>
  <si>
    <t>Tornozelo (30728002)</t>
  </si>
  <si>
    <t>3.07.28.010</t>
  </si>
  <si>
    <t>3.07.28.029</t>
  </si>
  <si>
    <t>3.07.28.037</t>
  </si>
  <si>
    <t>3.07.28.045</t>
  </si>
  <si>
    <t>3.07.28.053</t>
  </si>
  <si>
    <t>3.07.28.061</t>
  </si>
  <si>
    <t>3.07.28.070</t>
  </si>
  <si>
    <t>3.07.28.088</t>
  </si>
  <si>
    <t>3.07.28.096</t>
  </si>
  <si>
    <t>3.07.28.100</t>
  </si>
  <si>
    <t>3.07.28.118</t>
  </si>
  <si>
    <t>3.07.28.126</t>
  </si>
  <si>
    <t>3.07.28.134</t>
  </si>
  <si>
    <t>3.07.28.142</t>
  </si>
  <si>
    <t>3.07.28.150</t>
  </si>
  <si>
    <t>3.07.28.169</t>
  </si>
  <si>
    <t>3.07.28.177</t>
  </si>
  <si>
    <t>Pé (30729009)</t>
  </si>
  <si>
    <t>3.07.29.017</t>
  </si>
  <si>
    <t>3.07.29.025</t>
  </si>
  <si>
    <t>3.07.29.033</t>
  </si>
  <si>
    <t>3.07.29.041</t>
  </si>
  <si>
    <t>3.07.29.050</t>
  </si>
  <si>
    <t>3.07.29.068</t>
  </si>
  <si>
    <t>3.07.29.084</t>
  </si>
  <si>
    <t>3.07.29.092</t>
  </si>
  <si>
    <t>3.07.29.106</t>
  </si>
  <si>
    <t>3.07.29.114</t>
  </si>
  <si>
    <t>3.07.29.122</t>
  </si>
  <si>
    <t>3.07.29.130</t>
  </si>
  <si>
    <t>3.07.29.149</t>
  </si>
  <si>
    <t>3.07.29.157</t>
  </si>
  <si>
    <t>3.07.29.165</t>
  </si>
  <si>
    <t>3.07.29.173</t>
  </si>
  <si>
    <t>3.07.29.181</t>
  </si>
  <si>
    <t>3.07.29.190</t>
  </si>
  <si>
    <t>3.07.29.203</t>
  </si>
  <si>
    <t>3.07.29.211</t>
  </si>
  <si>
    <t>3.07.29.220</t>
  </si>
  <si>
    <t>3.07.29.238</t>
  </si>
  <si>
    <t>3.07.29.246</t>
  </si>
  <si>
    <t>3.07.29.254</t>
  </si>
  <si>
    <t>3.07.29.262</t>
  </si>
  <si>
    <t>3.07.29.270</t>
  </si>
  <si>
    <t>3.07.29.289</t>
  </si>
  <si>
    <t>3.07.29.297</t>
  </si>
  <si>
    <t>3.07.29.300</t>
  </si>
  <si>
    <t>3.07.29.319</t>
  </si>
  <si>
    <t>3.07.29.327</t>
  </si>
  <si>
    <t>3.07.29.335</t>
  </si>
  <si>
    <t>3.07.29.343</t>
  </si>
  <si>
    <t>Músculos e Fascias (30730007)</t>
  </si>
  <si>
    <t>3.07.30.015</t>
  </si>
  <si>
    <t>3.07.30.023</t>
  </si>
  <si>
    <t>3.07.30.031</t>
  </si>
  <si>
    <t>3.07.30.040</t>
  </si>
  <si>
    <t>3.07.30.058</t>
  </si>
  <si>
    <t>3.07.30.066</t>
  </si>
  <si>
    <t>3.07.30.074</t>
  </si>
  <si>
    <t>3.07.30.082</t>
  </si>
  <si>
    <t>3.07.30.090</t>
  </si>
  <si>
    <t>3.07.30.104</t>
  </si>
  <si>
    <t>3.07.30.112</t>
  </si>
  <si>
    <t>3.07.30.155</t>
  </si>
  <si>
    <t>Tendões, Bursas e Sinóvias (30731003)</t>
  </si>
  <si>
    <t>3.07.31.011</t>
  </si>
  <si>
    <t>3.07.31.020</t>
  </si>
  <si>
    <t>3.07.31.038</t>
  </si>
  <si>
    <t>3.07.31.046</t>
  </si>
  <si>
    <t>3.07.31.054</t>
  </si>
  <si>
    <t>3.07.31.062</t>
  </si>
  <si>
    <t>3.07.31.070</t>
  </si>
  <si>
    <t>3.07.31.089</t>
  </si>
  <si>
    <t>3.07.31.097</t>
  </si>
  <si>
    <t>3.07.31.100</t>
  </si>
  <si>
    <t>3.07.31.119</t>
  </si>
  <si>
    <t>3.07.31.127</t>
  </si>
  <si>
    <t>3.07.31.135</t>
  </si>
  <si>
    <t>3.07.31.143</t>
  </si>
  <si>
    <t>3.07.31.151</t>
  </si>
  <si>
    <t>3.07.31.160</t>
  </si>
  <si>
    <t>3.07.31.178</t>
  </si>
  <si>
    <t>3.07.31.186</t>
  </si>
  <si>
    <t>3.07.31.194</t>
  </si>
  <si>
    <t>3.07.31.208</t>
  </si>
  <si>
    <t>3.07.31.216</t>
  </si>
  <si>
    <t>3.07.31.224</t>
  </si>
  <si>
    <t>3.07.31.232</t>
  </si>
  <si>
    <t>Ossos (30732000)</t>
  </si>
  <si>
    <t>3.07.32.018</t>
  </si>
  <si>
    <t>3.07.32.026</t>
  </si>
  <si>
    <t>3.07.32.034</t>
  </si>
  <si>
    <t>3.07.32.085</t>
  </si>
  <si>
    <t>3.07.32.093</t>
  </si>
  <si>
    <t>3.07.32.107</t>
  </si>
  <si>
    <t>3.07.32.115</t>
  </si>
  <si>
    <t>3.07.32.123</t>
  </si>
  <si>
    <t>3.07.32.131</t>
  </si>
  <si>
    <t>Procedimentos Videoartroscópicos de Joelho (30733006)</t>
  </si>
  <si>
    <t>3.07.33.014</t>
  </si>
  <si>
    <t>3.07.33.022</t>
  </si>
  <si>
    <t>3.07.33.030</t>
  </si>
  <si>
    <t>3.07.33.049</t>
  </si>
  <si>
    <t>3.07.33.057</t>
  </si>
  <si>
    <t>3.07.33.065</t>
  </si>
  <si>
    <t>3.07.33.073</t>
  </si>
  <si>
    <t>3.07.33.081</t>
  </si>
  <si>
    <t>3.07.33.090</t>
  </si>
  <si>
    <t>3.07.33.103</t>
  </si>
  <si>
    <t>Procedimentos Videoartroscópicos de Tornozelo (30734002)</t>
  </si>
  <si>
    <t>3.07.34.010</t>
  </si>
  <si>
    <t>3.07.34.029</t>
  </si>
  <si>
    <t>3.07.34.037</t>
  </si>
  <si>
    <t>3.07.34.045</t>
  </si>
  <si>
    <t>3.07.34.053</t>
  </si>
  <si>
    <t>3.07.34.061</t>
  </si>
  <si>
    <t>Procedimentos Videoartroscópicos de Ombro ( 30735009)</t>
  </si>
  <si>
    <t>3.07.35.017</t>
  </si>
  <si>
    <t>3.07.35.025</t>
  </si>
  <si>
    <t>3.07.35.033</t>
  </si>
  <si>
    <t>3.07.35.041</t>
  </si>
  <si>
    <t>3.07.35.050</t>
  </si>
  <si>
    <t>3.07.35.068</t>
  </si>
  <si>
    <t>3.07.35.076</t>
  </si>
  <si>
    <t>3.07.35.084</t>
  </si>
  <si>
    <t>3.07.35.092</t>
  </si>
  <si>
    <t>Procedimentos Videoartroscópicos de Cotovelo ( 30736005)</t>
  </si>
  <si>
    <t>3.07.36.013</t>
  </si>
  <si>
    <t>3.07.36.021</t>
  </si>
  <si>
    <t>3.07.36.030</t>
  </si>
  <si>
    <t>3.07.36.048</t>
  </si>
  <si>
    <t>3.07.36.056</t>
  </si>
  <si>
    <t>3.07.36.064</t>
  </si>
  <si>
    <t>Procedimentos Videoartroscópicos de Punho e Túnel do Carpo (30737001)</t>
  </si>
  <si>
    <t>3.07.37.010</t>
  </si>
  <si>
    <t>3.07.37.028</t>
  </si>
  <si>
    <t>3.07.37.036</t>
  </si>
  <si>
    <t>3.07.37.044</t>
  </si>
  <si>
    <t>3.07.37.052</t>
  </si>
  <si>
    <t>3.07.37.060</t>
  </si>
  <si>
    <t>3.07.37.079</t>
  </si>
  <si>
    <t>Procedimentos Videoartroscópicos de Coxofemoral (30738008)</t>
  </si>
  <si>
    <t>3.07.38.016</t>
  </si>
  <si>
    <t>3.07.38.024</t>
  </si>
  <si>
    <t>3.07.38.032</t>
  </si>
  <si>
    <t>3.07.38.040</t>
  </si>
  <si>
    <t>3.07.38.059</t>
  </si>
  <si>
    <t>Traquéia (30801001)</t>
  </si>
  <si>
    <t>3.08.01.010</t>
  </si>
  <si>
    <t>3.08.01.028</t>
  </si>
  <si>
    <t>3.08.01.036</t>
  </si>
  <si>
    <t>3.08.01.044</t>
  </si>
  <si>
    <t>3.08.01.052</t>
  </si>
  <si>
    <t>3.08.01.060</t>
  </si>
  <si>
    <t>3.08.01.079</t>
  </si>
  <si>
    <t>3.08.01.087</t>
  </si>
  <si>
    <t>3.08.01.095</t>
  </si>
  <si>
    <t>3.08.01.109</t>
  </si>
  <si>
    <t>3.08.01.117</t>
  </si>
  <si>
    <t>3.08.01.133</t>
  </si>
  <si>
    <t>3.08.01.141</t>
  </si>
  <si>
    <t>3.08.01.150</t>
  </si>
  <si>
    <t>3.08.01.168</t>
  </si>
  <si>
    <t>3.08.01.176</t>
  </si>
  <si>
    <t>Brônquios (30802008)</t>
  </si>
  <si>
    <t>3.08.02.016</t>
  </si>
  <si>
    <t>3.08.02.024</t>
  </si>
  <si>
    <t>3.08.02.032</t>
  </si>
  <si>
    <t>3.08.02.040</t>
  </si>
  <si>
    <t>3.08.02.059</t>
  </si>
  <si>
    <t>Pulmão (30803004)</t>
  </si>
  <si>
    <t>3.08.03.012</t>
  </si>
  <si>
    <t>3.08.03.020</t>
  </si>
  <si>
    <t>3.08.03.039</t>
  </si>
  <si>
    <t>3.08.03.047</t>
  </si>
  <si>
    <t>3.08.03.055</t>
  </si>
  <si>
    <t>3.08.03.063</t>
  </si>
  <si>
    <t>3.08.03.071</t>
  </si>
  <si>
    <t>3.08.03.080</t>
  </si>
  <si>
    <t>3.08.03.098</t>
  </si>
  <si>
    <t>3.08.03.101</t>
  </si>
  <si>
    <t>3.08.03.110</t>
  </si>
  <si>
    <t>3.08.03.128</t>
  </si>
  <si>
    <t>3.08.03.136</t>
  </si>
  <si>
    <t>3.08.03.144</t>
  </si>
  <si>
    <t>3.08.03.152</t>
  </si>
  <si>
    <t>3.08.03.160</t>
  </si>
  <si>
    <t>3.08.03.179</t>
  </si>
  <si>
    <t>3.08.03.187</t>
  </si>
  <si>
    <t>3.08.03.195</t>
  </si>
  <si>
    <t>3.08.03.209</t>
  </si>
  <si>
    <t>3.08.03.217</t>
  </si>
  <si>
    <t>3.08.03.225</t>
  </si>
  <si>
    <t>3.08.03.233</t>
  </si>
  <si>
    <t>Pleura (30804000)</t>
  </si>
  <si>
    <t>3.08.04.019</t>
  </si>
  <si>
    <t>3.08.04.027</t>
  </si>
  <si>
    <t>3.08.04.035</t>
  </si>
  <si>
    <t>3.08.04.043</t>
  </si>
  <si>
    <t>3.08.04.051</t>
  </si>
  <si>
    <t>3.08.04.060</t>
  </si>
  <si>
    <t>3.08.04.086</t>
  </si>
  <si>
    <t>3.08.04.094</t>
  </si>
  <si>
    <t>3.08.04.108</t>
  </si>
  <si>
    <t>3.08.04.116</t>
  </si>
  <si>
    <t>3.08.04.124</t>
  </si>
  <si>
    <t>3.08.04.132</t>
  </si>
  <si>
    <t>3.08.04.140</t>
  </si>
  <si>
    <t>3.08.04.159</t>
  </si>
  <si>
    <t>3.08.04.167</t>
  </si>
  <si>
    <t>3.08.04.175</t>
  </si>
  <si>
    <t>3.08.04.183</t>
  </si>
  <si>
    <t>3.08.04.191</t>
  </si>
  <si>
    <t>3.08.04.205</t>
  </si>
  <si>
    <t>3.08.04.213</t>
  </si>
  <si>
    <t>3.08.05.015</t>
  </si>
  <si>
    <t>3.08.05.023</t>
  </si>
  <si>
    <t>3.08.05.031</t>
  </si>
  <si>
    <t>Mediastino (30805007)</t>
  </si>
  <si>
    <t>3.08.05.040</t>
  </si>
  <si>
    <t>3.08.05.074</t>
  </si>
  <si>
    <t>3.08.05.082</t>
  </si>
  <si>
    <t>3.08.05.090</t>
  </si>
  <si>
    <t>3.08.05.104</t>
  </si>
  <si>
    <t>3.08.05.112</t>
  </si>
  <si>
    <t>3.08.05.120</t>
  </si>
  <si>
    <t>3.08.05.139</t>
  </si>
  <si>
    <t>3.08.05.147</t>
  </si>
  <si>
    <t>3.08.05.155</t>
  </si>
  <si>
    <t>3.08.05.163</t>
  </si>
  <si>
    <t>3.08.05.171</t>
  </si>
  <si>
    <t>3.08.05.180</t>
  </si>
  <si>
    <t>3.08.05.198</t>
  </si>
  <si>
    <t>3.08.05.201</t>
  </si>
  <si>
    <t>3.08.05.210</t>
  </si>
  <si>
    <t>3.08.05.228</t>
  </si>
  <si>
    <t>3.08.05.236</t>
  </si>
  <si>
    <t>3.08.05.244</t>
  </si>
  <si>
    <t>3.08.05.252</t>
  </si>
  <si>
    <t>3.08.05.260</t>
  </si>
  <si>
    <t>3.08.05.279</t>
  </si>
  <si>
    <t>3.08.05.287</t>
  </si>
  <si>
    <t>3.08.05.295</t>
  </si>
  <si>
    <t>Diafragma (30806003)</t>
  </si>
  <si>
    <t>3.08.06.011</t>
  </si>
  <si>
    <t>3.08.06.020</t>
  </si>
  <si>
    <t>3.08.06.038</t>
  </si>
  <si>
    <t>3.08.06.046</t>
  </si>
  <si>
    <t>3.08.06.054</t>
  </si>
  <si>
    <t>Defeitos Cardíacos Congênitos (30901008)</t>
  </si>
  <si>
    <t>3.09.01.014</t>
  </si>
  <si>
    <t>3.09.01.022</t>
  </si>
  <si>
    <t>3.09.01.030</t>
  </si>
  <si>
    <t>3.09.01.049</t>
  </si>
  <si>
    <t>3.09.01.057</t>
  </si>
  <si>
    <t>3.09.01.065</t>
  </si>
  <si>
    <t>3.09.01.073</t>
  </si>
  <si>
    <t>3.09.01.081</t>
  </si>
  <si>
    <t>3.09.01.090</t>
  </si>
  <si>
    <t>3.09.01.103</t>
  </si>
  <si>
    <t>3.09.01.111</t>
  </si>
  <si>
    <t>Valvoplastias (30902002)</t>
  </si>
  <si>
    <t>3.09.02.010</t>
  </si>
  <si>
    <t>3.09.02.029</t>
  </si>
  <si>
    <t>3.09.02.037</t>
  </si>
  <si>
    <t>3.09.02.045</t>
  </si>
  <si>
    <t>3.09.02.053</t>
  </si>
  <si>
    <t>Coronariopatias (30903009)</t>
  </si>
  <si>
    <t>3.09.03.017</t>
  </si>
  <si>
    <t>3.09.03.025</t>
  </si>
  <si>
    <t>3.09.03.033</t>
  </si>
  <si>
    <t>3.09.03.041</t>
  </si>
  <si>
    <t>MarcaPasso (30904005)</t>
  </si>
  <si>
    <t>3.09.04.013</t>
  </si>
  <si>
    <t>3.09.04.021</t>
  </si>
  <si>
    <t>3.09.04.064</t>
  </si>
  <si>
    <t>3.09.04.080</t>
  </si>
  <si>
    <t>3.09.04.099</t>
  </si>
  <si>
    <t>3.09.04.102</t>
  </si>
  <si>
    <t>3.09.04.110</t>
  </si>
  <si>
    <t>3.09.04.129</t>
  </si>
  <si>
    <t>3.09.04.137</t>
  </si>
  <si>
    <t>3.09.04.145</t>
  </si>
  <si>
    <t>3.09.04.153</t>
  </si>
  <si>
    <t>Outros Procedimentos (30905001)</t>
  </si>
  <si>
    <t>3.09.05.010</t>
  </si>
  <si>
    <t>3.09.05.028</t>
  </si>
  <si>
    <t>3.09.05.036</t>
  </si>
  <si>
    <t>3.09.05.044</t>
  </si>
  <si>
    <t>3.09.05.052</t>
  </si>
  <si>
    <t>3.09.05.060</t>
  </si>
  <si>
    <t>Cirurgia Arterial (30906008)</t>
  </si>
  <si>
    <t>3.09.06.016</t>
  </si>
  <si>
    <t>3.09.06.024</t>
  </si>
  <si>
    <t>3.09.06.032</t>
  </si>
  <si>
    <t>3.09.06.040</t>
  </si>
  <si>
    <t>3.09.06.059</t>
  </si>
  <si>
    <t>3.09.06.067</t>
  </si>
  <si>
    <t>3.09.06.075</t>
  </si>
  <si>
    <t>3.09.06.083</t>
  </si>
  <si>
    <t>3.09.06.113</t>
  </si>
  <si>
    <t>3.09.06.121</t>
  </si>
  <si>
    <t>3.09.06.130</t>
  </si>
  <si>
    <t>3.09.06.148</t>
  </si>
  <si>
    <t>3.09.06.156</t>
  </si>
  <si>
    <t>3.09.06.164</t>
  </si>
  <si>
    <t>3.09.06.172</t>
  </si>
  <si>
    <t>3.09.06.180</t>
  </si>
  <si>
    <t>3.09.06.199</t>
  </si>
  <si>
    <t>3.09.06.202</t>
  </si>
  <si>
    <t>3.09.06.210</t>
  </si>
  <si>
    <t>3.09.06.229</t>
  </si>
  <si>
    <t>3.09.06.237</t>
  </si>
  <si>
    <t>3.09.06.245</t>
  </si>
  <si>
    <t>3.09.06.253</t>
  </si>
  <si>
    <t>3.09.06.261</t>
  </si>
  <si>
    <t>3.09.06.270</t>
  </si>
  <si>
    <t>3.09.06.288</t>
  </si>
  <si>
    <t>3.09.06.296</t>
  </si>
  <si>
    <t>3.09.06.300</t>
  </si>
  <si>
    <t>3.09.06.318</t>
  </si>
  <si>
    <t>3.09.06.326</t>
  </si>
  <si>
    <t>3.09.06.334</t>
  </si>
  <si>
    <t>3.09.06.342</t>
  </si>
  <si>
    <t>3.09.06.350</t>
  </si>
  <si>
    <t>3.09.06.377</t>
  </si>
  <si>
    <t>3.09.06.385</t>
  </si>
  <si>
    <t>3.09.06.393</t>
  </si>
  <si>
    <t>3.09.06.407</t>
  </si>
  <si>
    <t>3.09.06.415</t>
  </si>
  <si>
    <t>3.09.06.423</t>
  </si>
  <si>
    <t>3.09.06.431</t>
  </si>
  <si>
    <t>3.09.06.440</t>
  </si>
  <si>
    <t>3.09.06.458</t>
  </si>
  <si>
    <t>3.09.06.466</t>
  </si>
  <si>
    <t>Cirurgia Venosa (30907004)</t>
  </si>
  <si>
    <t>3.09.07.012</t>
  </si>
  <si>
    <t>3.09.07.020</t>
  </si>
  <si>
    <t>3.09.07.039</t>
  </si>
  <si>
    <t>3.09.07.047</t>
  </si>
  <si>
    <t>3.09.07.063</t>
  </si>
  <si>
    <t>3.09.07.071</t>
  </si>
  <si>
    <t>3.09.07.080</t>
  </si>
  <si>
    <t>3.09.07.098</t>
  </si>
  <si>
    <t>3.09.07.101</t>
  </si>
  <si>
    <t>3.09.07.110</t>
  </si>
  <si>
    <t>3.09.07.128</t>
  </si>
  <si>
    <t>3.09.07.136</t>
  </si>
  <si>
    <t>3.09.07.144</t>
  </si>
  <si>
    <t>3.09.07.152</t>
  </si>
  <si>
    <t>Fístulas Arteriovenosas Congênitas ou Adquiridas (30908000)</t>
  </si>
  <si>
    <t>3.09.08.019</t>
  </si>
  <si>
    <t>3.09.08.027</t>
  </si>
  <si>
    <t>3.09.08.035</t>
  </si>
  <si>
    <t>3.09.08.043</t>
  </si>
  <si>
    <t>3.09.08.051</t>
  </si>
  <si>
    <t>3.09.08.060</t>
  </si>
  <si>
    <t>3.09.08.078</t>
  </si>
  <si>
    <t>3.09.08.086</t>
  </si>
  <si>
    <t>3.09.08.094</t>
  </si>
  <si>
    <t>3.09.08.108</t>
  </si>
  <si>
    <t>Hemodiálise de Curta e Longa Permanência (30909007)</t>
  </si>
  <si>
    <t>3.09.09.023</t>
  </si>
  <si>
    <t>3.09.09.031</t>
  </si>
  <si>
    <t>3.09.09.139</t>
  </si>
  <si>
    <t>3.09.09.147</t>
  </si>
  <si>
    <t>Cirurgia Vascular de Urgência</t>
  </si>
  <si>
    <t>3.09.10.013</t>
  </si>
  <si>
    <t>3.09.10.021</t>
  </si>
  <si>
    <t>3.09.10.030</t>
  </si>
  <si>
    <t>3.09.10.048</t>
  </si>
  <si>
    <t>3.09.10.056</t>
  </si>
  <si>
    <t>3.09.10.064</t>
  </si>
  <si>
    <t>3.09.10.072</t>
  </si>
  <si>
    <t>3.09.10.080</t>
  </si>
  <si>
    <t>3.09.10.099</t>
  </si>
  <si>
    <t>3.09.10.102</t>
  </si>
  <si>
    <t>3.09.10.110</t>
  </si>
  <si>
    <t>3.09.10.129</t>
  </si>
  <si>
    <t>3.09.10.137</t>
  </si>
  <si>
    <t>3.09.10.145</t>
  </si>
  <si>
    <t>Hemodinâmica  Cardiologia Intervencionista (Procedimentos Diagnósticos) (30911001)</t>
  </si>
  <si>
    <t>3.09.11.010</t>
  </si>
  <si>
    <t>3.09.11.028</t>
  </si>
  <si>
    <t>3.09.11.036</t>
  </si>
  <si>
    <t>3.09.11.044</t>
  </si>
  <si>
    <t>3.09.11.052</t>
  </si>
  <si>
    <t>3.09.11.060</t>
  </si>
  <si>
    <t>3.09.11.079</t>
  </si>
  <si>
    <t>3.09.11.087</t>
  </si>
  <si>
    <t>3.09.11.095</t>
  </si>
  <si>
    <t>3.09.11.109</t>
  </si>
  <si>
    <t>3.09.11.117</t>
  </si>
  <si>
    <t>3.09.11.125</t>
  </si>
  <si>
    <t>3.09.11.133</t>
  </si>
  <si>
    <t>3.09.11.141</t>
  </si>
  <si>
    <t>3.09.11.150</t>
  </si>
  <si>
    <t>3.09.11.168</t>
  </si>
  <si>
    <t>Hemodinâmica  Cardiologia Intervencionista (Procedimentos Terapêuticos) (30912008)</t>
  </si>
  <si>
    <t>3.09.12.016</t>
  </si>
  <si>
    <t>3.09.12.024</t>
  </si>
  <si>
    <t>3.09.12.032</t>
  </si>
  <si>
    <t>3.09.12.040</t>
  </si>
  <si>
    <t>3.09.12.059</t>
  </si>
  <si>
    <t>3.09.12.067</t>
  </si>
  <si>
    <t>3.09.12.075</t>
  </si>
  <si>
    <t>3.09.12.083</t>
  </si>
  <si>
    <t>3.09.12.091</t>
  </si>
  <si>
    <t>3.09.12.105</t>
  </si>
  <si>
    <t>3.09.12.113</t>
  </si>
  <si>
    <t>3.09.12.121</t>
  </si>
  <si>
    <t>3.09.12.130</t>
  </si>
  <si>
    <t>3.09.12.148</t>
  </si>
  <si>
    <t>3.09.12.156</t>
  </si>
  <si>
    <t>3.09.12.164</t>
  </si>
  <si>
    <t>3.09.12.172</t>
  </si>
  <si>
    <t>3.09.12.180</t>
  </si>
  <si>
    <t>3.09.12.199</t>
  </si>
  <si>
    <t>3.09.12.202</t>
  </si>
  <si>
    <t>3.09.12.210</t>
  </si>
  <si>
    <t>3.09.12.229</t>
  </si>
  <si>
    <t>3.09.12.237</t>
  </si>
  <si>
    <t>3.09.12.245</t>
  </si>
  <si>
    <t>3.09.12.253</t>
  </si>
  <si>
    <t>3.09.12.261</t>
  </si>
  <si>
    <t>3.09.12.270</t>
  </si>
  <si>
    <t>3.09.12.296</t>
  </si>
  <si>
    <t>Acessos Vasculares (30913004)</t>
  </si>
  <si>
    <t>3.09.13.012</t>
  </si>
  <si>
    <t>3.09.13.020</t>
  </si>
  <si>
    <t>3.09.13.047</t>
  </si>
  <si>
    <t>3.09.13.055</t>
  </si>
  <si>
    <t>3.09.13.071</t>
  </si>
  <si>
    <t>3.09.13.080</t>
  </si>
  <si>
    <t>3.09.13.098</t>
  </si>
  <si>
    <t>3.09.13.101</t>
  </si>
  <si>
    <t>3.09.13.128</t>
  </si>
  <si>
    <t>3.09.13.144</t>
  </si>
  <si>
    <t>3.09.13.152</t>
  </si>
  <si>
    <t>Cirurgia Linfática (30914000)</t>
  </si>
  <si>
    <t>3.09.14.019</t>
  </si>
  <si>
    <t>3.09.14.027</t>
  </si>
  <si>
    <t>3.09.14.043</t>
  </si>
  <si>
    <t>3.09.14.051</t>
  </si>
  <si>
    <t>3.09.14.060</t>
  </si>
  <si>
    <t>3.09.14.078</t>
  </si>
  <si>
    <t>3.09.14.086</t>
  </si>
  <si>
    <t>3.09.14.094</t>
  </si>
  <si>
    <t>3.09.14.108</t>
  </si>
  <si>
    <t>3.09.14.116</t>
  </si>
  <si>
    <t>3.09.14.124</t>
  </si>
  <si>
    <t>3.09.14.132</t>
  </si>
  <si>
    <t>3.09.14.140</t>
  </si>
  <si>
    <t>3.09.14.159</t>
  </si>
  <si>
    <t>3.09.14.167</t>
  </si>
  <si>
    <t>Pericárdio (30915007)</t>
  </si>
  <si>
    <t>3.09.15.015</t>
  </si>
  <si>
    <t>3.09.15.023</t>
  </si>
  <si>
    <t>3.09.15.031</t>
  </si>
  <si>
    <t>3.09.15.040</t>
  </si>
  <si>
    <t>3.09.15.058</t>
  </si>
  <si>
    <t>3.09.15.066</t>
  </si>
  <si>
    <t>Hipotermia (30916003)</t>
  </si>
  <si>
    <t>3.09.16.011</t>
  </si>
  <si>
    <t>Miocárdio (30917000)</t>
  </si>
  <si>
    <t>3.09.17.018</t>
  </si>
  <si>
    <t>3.09.17.026</t>
  </si>
  <si>
    <t>3.09.17.034</t>
  </si>
  <si>
    <t>3.09.17.042</t>
  </si>
  <si>
    <t>3.09.18.014</t>
  </si>
  <si>
    <t>3.09.18.022</t>
  </si>
  <si>
    <t>3.09.18.030</t>
  </si>
  <si>
    <t>3.09.18.049</t>
  </si>
  <si>
    <t>3.09.18.057</t>
  </si>
  <si>
    <t>3.09.18.065</t>
  </si>
  <si>
    <t>3.09.18.073</t>
  </si>
  <si>
    <t>3.09.18.081</t>
  </si>
  <si>
    <t>Esôfago (31001009)</t>
  </si>
  <si>
    <t>3.10.01.017</t>
  </si>
  <si>
    <t>3.10.01.025</t>
  </si>
  <si>
    <t>3.10.01.033</t>
  </si>
  <si>
    <t>3.10.01.041</t>
  </si>
  <si>
    <t>3.10.01.050</t>
  </si>
  <si>
    <t>3.10.01.068</t>
  </si>
  <si>
    <t>3.10.01.076</t>
  </si>
  <si>
    <t>3.10.01.084</t>
  </si>
  <si>
    <t>3.10.01.092</t>
  </si>
  <si>
    <t>3.10.01.106</t>
  </si>
  <si>
    <t>3.10.01.114</t>
  </si>
  <si>
    <t>3.10.01.149</t>
  </si>
  <si>
    <t>3.10.01.157</t>
  </si>
  <si>
    <t>3.10.01.165</t>
  </si>
  <si>
    <t>3.10.01.173</t>
  </si>
  <si>
    <t>3.10.01.181</t>
  </si>
  <si>
    <t>3.10.01.190</t>
  </si>
  <si>
    <t>3.10.01.203</t>
  </si>
  <si>
    <t>3.10.01.211</t>
  </si>
  <si>
    <t>3.10.01.220</t>
  </si>
  <si>
    <t>3.10.01.238</t>
  </si>
  <si>
    <t>3.10.01.246</t>
  </si>
  <si>
    <t>3.10.01.254</t>
  </si>
  <si>
    <t>3.10.01.262</t>
  </si>
  <si>
    <t>3.10.01.270</t>
  </si>
  <si>
    <t>3.10.01.289</t>
  </si>
  <si>
    <t>3.10.01.297</t>
  </si>
  <si>
    <t>3.10.01.300</t>
  </si>
  <si>
    <t>3.10.01.319</t>
  </si>
  <si>
    <t>3.10.01.327</t>
  </si>
  <si>
    <t>3.10.01.335</t>
  </si>
  <si>
    <t>3.10.01.343</t>
  </si>
  <si>
    <t>3.10.01.351</t>
  </si>
  <si>
    <t>3.10.01.360</t>
  </si>
  <si>
    <t>Estômago (31002005)</t>
  </si>
  <si>
    <t>3.10.02.013</t>
  </si>
  <si>
    <t>3.10.02.021</t>
  </si>
  <si>
    <t>3.10.02.030</t>
  </si>
  <si>
    <t>3.10.02.048</t>
  </si>
  <si>
    <t>3.10.02.056</t>
  </si>
  <si>
    <t>3.10.02.064</t>
  </si>
  <si>
    <t>3.10.02.072</t>
  </si>
  <si>
    <t>3.10.02.080</t>
  </si>
  <si>
    <t>3.10.02.099</t>
  </si>
  <si>
    <t>3.10.02.102</t>
  </si>
  <si>
    <t>3.10.02.110</t>
  </si>
  <si>
    <t>3.10.02.129</t>
  </si>
  <si>
    <t>3.10.02.137</t>
  </si>
  <si>
    <t>3.10.02.145</t>
  </si>
  <si>
    <t>3.10.02.153</t>
  </si>
  <si>
    <t>3.10.02.161</t>
  </si>
  <si>
    <t>3.10.02.170</t>
  </si>
  <si>
    <t>3.10.02.188</t>
  </si>
  <si>
    <t>3.10.02.196</t>
  </si>
  <si>
    <t>3.10.02.218</t>
  </si>
  <si>
    <t>3.10.02.242</t>
  </si>
  <si>
    <t>3.10.02.250</t>
  </si>
  <si>
    <t>3.10.02.269</t>
  </si>
  <si>
    <t>3.10.02.277</t>
  </si>
  <si>
    <t>3.10.02.285</t>
  </si>
  <si>
    <t>3.10.02.293</t>
  </si>
  <si>
    <t>3.10.02.307</t>
  </si>
  <si>
    <t>3.10.02.315</t>
  </si>
  <si>
    <t>3.10.02.323</t>
  </si>
  <si>
    <t>3.10.02.331</t>
  </si>
  <si>
    <t>3.10.02.340</t>
  </si>
  <si>
    <t>3.10.02.358</t>
  </si>
  <si>
    <t>3.10.02.366</t>
  </si>
  <si>
    <t>3.10.02.374</t>
  </si>
  <si>
    <t>3.10.02.390</t>
  </si>
  <si>
    <t>3.10.02.404</t>
  </si>
  <si>
    <t>3.10.02.412</t>
  </si>
  <si>
    <t>Intestinos (31003001)</t>
  </si>
  <si>
    <t>3.10.03.010</t>
  </si>
  <si>
    <t>3.10.03.028</t>
  </si>
  <si>
    <t>3.10.03.036</t>
  </si>
  <si>
    <t>3.10.03.044</t>
  </si>
  <si>
    <t>3.10.03.052</t>
  </si>
  <si>
    <t>3.10.03.060</t>
  </si>
  <si>
    <t>3.10.03.079</t>
  </si>
  <si>
    <t>3.10.03.087</t>
  </si>
  <si>
    <t>3.10.03.095</t>
  </si>
  <si>
    <t>3.10.03.109</t>
  </si>
  <si>
    <t>3.10.03.117</t>
  </si>
  <si>
    <t>3.10.03.125</t>
  </si>
  <si>
    <t>3.10.03.133</t>
  </si>
  <si>
    <t>3.10.03.141</t>
  </si>
  <si>
    <t>3.10.03.150</t>
  </si>
  <si>
    <t>3.10.03.168</t>
  </si>
  <si>
    <t>3.10.03.176</t>
  </si>
  <si>
    <t>3.10.03.184</t>
  </si>
  <si>
    <t>3.10.03.192</t>
  </si>
  <si>
    <t>3.10.03.206</t>
  </si>
  <si>
    <t>3.10.03.214</t>
  </si>
  <si>
    <t>3.10.03.230</t>
  </si>
  <si>
    <t>3.10.03.249</t>
  </si>
  <si>
    <t>3.10.03.257</t>
  </si>
  <si>
    <t>3.10.03.265</t>
  </si>
  <si>
    <t>3.10.03.273</t>
  </si>
  <si>
    <t>3.10.03.281</t>
  </si>
  <si>
    <t>3.10.03.290</t>
  </si>
  <si>
    <t>3.10.03.303</t>
  </si>
  <si>
    <t>3.10.03.311</t>
  </si>
  <si>
    <t>3.10.03.320</t>
  </si>
  <si>
    <t>3.10.03.338</t>
  </si>
  <si>
    <t>3.10.03.346</t>
  </si>
  <si>
    <t>3.10.03.354</t>
  </si>
  <si>
    <t>3.10.03.362</t>
  </si>
  <si>
    <t>3.10.03.370</t>
  </si>
  <si>
    <t>3.10.03.389</t>
  </si>
  <si>
    <t>3.10.03.397</t>
  </si>
  <si>
    <t>3.10.03.427</t>
  </si>
  <si>
    <t>3.10.03.435</t>
  </si>
  <si>
    <t>3.10.03.451</t>
  </si>
  <si>
    <t>3.10.03.460</t>
  </si>
  <si>
    <t>3.10.03.478</t>
  </si>
  <si>
    <t>3.10.03.486</t>
  </si>
  <si>
    <t>3.10.03.494</t>
  </si>
  <si>
    <t>3.10.03.508</t>
  </si>
  <si>
    <t>3.10.03.516</t>
  </si>
  <si>
    <t>3.10.03.524</t>
  </si>
  <si>
    <t>3.10.03.532</t>
  </si>
  <si>
    <t>3.10.03.540</t>
  </si>
  <si>
    <t>3.10.03.559</t>
  </si>
  <si>
    <t>3.10.03.567</t>
  </si>
  <si>
    <t>3.10.03.575</t>
  </si>
  <si>
    <t>3.10.03.583</t>
  </si>
  <si>
    <t>3.10.03.591</t>
  </si>
  <si>
    <t>3.10.03.605</t>
  </si>
  <si>
    <t>3.10.03.613</t>
  </si>
  <si>
    <t>3.10.03.621</t>
  </si>
  <si>
    <t>3.10.03.630</t>
  </si>
  <si>
    <t>3.10.03.648</t>
  </si>
  <si>
    <t>3.10.03.656</t>
  </si>
  <si>
    <t>3.10.03.664</t>
  </si>
  <si>
    <t>3.10.03.672</t>
  </si>
  <si>
    <t>3.10.03.680</t>
  </si>
  <si>
    <t>3.10.03.699</t>
  </si>
  <si>
    <t>3.10.03.702</t>
  </si>
  <si>
    <t>3.10.03.710</t>
  </si>
  <si>
    <t>3.10.03.729</t>
  </si>
  <si>
    <t>3.10.03.737</t>
  </si>
  <si>
    <t>3.10.03.745</t>
  </si>
  <si>
    <t>3.10.03.753</t>
  </si>
  <si>
    <t>3.10.03.761</t>
  </si>
  <si>
    <t>3.10.03.770</t>
  </si>
  <si>
    <t>3.10.03.788</t>
  </si>
  <si>
    <t>3.10.03.796</t>
  </si>
  <si>
    <t>Ânus (31004008)</t>
  </si>
  <si>
    <t>3.10.04.016</t>
  </si>
  <si>
    <t>3.10.04.024</t>
  </si>
  <si>
    <t>3.10.04.032</t>
  </si>
  <si>
    <t>3.10.04.040</t>
  </si>
  <si>
    <t>3.10.04.059</t>
  </si>
  <si>
    <t>3.10.04.067</t>
  </si>
  <si>
    <t>3.10.04.075</t>
  </si>
  <si>
    <t>3.10.04.083</t>
  </si>
  <si>
    <t>3.10.04.091</t>
  </si>
  <si>
    <t>3.10.04.105</t>
  </si>
  <si>
    <t>3.10.04.113</t>
  </si>
  <si>
    <t>3.10.04.121</t>
  </si>
  <si>
    <t>3.10.04.130</t>
  </si>
  <si>
    <t>3.10.04.148</t>
  </si>
  <si>
    <t>3.10.04.156</t>
  </si>
  <si>
    <t>3.10.04.164</t>
  </si>
  <si>
    <t>3.10.04.172</t>
  </si>
  <si>
    <t>3.10.04.180</t>
  </si>
  <si>
    <t>3.10.04.199</t>
  </si>
  <si>
    <t>3.10.04.202</t>
  </si>
  <si>
    <t>3.10.04.210</t>
  </si>
  <si>
    <t>3.10.04.229</t>
  </si>
  <si>
    <t>3.10.04.237</t>
  </si>
  <si>
    <t>3.10.04.245</t>
  </si>
  <si>
    <t>3.10.04.253</t>
  </si>
  <si>
    <t>3.10.04.261</t>
  </si>
  <si>
    <t>3.10.04.270</t>
  </si>
  <si>
    <t>3.10.04.288</t>
  </si>
  <si>
    <t>3.10.04.300</t>
  </si>
  <si>
    <t>3.10.04.318</t>
  </si>
  <si>
    <t>3.10.04.326</t>
  </si>
  <si>
    <t>3.10.04.334</t>
  </si>
  <si>
    <t>3.10.04.342</t>
  </si>
  <si>
    <t>Fígado e Vias Biliares (31005004)</t>
  </si>
  <si>
    <t>3.10.05.012</t>
  </si>
  <si>
    <t>3.10.05.020</t>
  </si>
  <si>
    <t>3.10.05.039</t>
  </si>
  <si>
    <t>3.10.05.047</t>
  </si>
  <si>
    <t>3.10.05.063</t>
  </si>
  <si>
    <t>3.10.05.071</t>
  </si>
  <si>
    <t>3.10.05.080</t>
  </si>
  <si>
    <t>3.10.05.098</t>
  </si>
  <si>
    <t>3.10.05.101</t>
  </si>
  <si>
    <t>3.10.05.110</t>
  </si>
  <si>
    <t>3.10.05.128</t>
  </si>
  <si>
    <t>3.10.05.136</t>
  </si>
  <si>
    <t>3.10.05.144</t>
  </si>
  <si>
    <t>3.10.05.152</t>
  </si>
  <si>
    <t>3.10.05.160</t>
  </si>
  <si>
    <t>3.10.05.179</t>
  </si>
  <si>
    <t>3.10.05.187</t>
  </si>
  <si>
    <t>3.10.05.195</t>
  </si>
  <si>
    <t>3.10.05.209</t>
  </si>
  <si>
    <t>3.10.05.217</t>
  </si>
  <si>
    <t>3.10.05.225</t>
  </si>
  <si>
    <t>3.10.05.233</t>
  </si>
  <si>
    <t>3.10.05.241</t>
  </si>
  <si>
    <t>3.10.05.250</t>
  </si>
  <si>
    <t>3.10.05.268</t>
  </si>
  <si>
    <t>3.10.05.276</t>
  </si>
  <si>
    <t>3.10.05.284</t>
  </si>
  <si>
    <t>3.10.05.292</t>
  </si>
  <si>
    <t>3.10.05.306</t>
  </si>
  <si>
    <t>3.10.05.314</t>
  </si>
  <si>
    <t>3.10.05.322</t>
  </si>
  <si>
    <t>3.10.05.330</t>
  </si>
  <si>
    <t>3.10.05.357</t>
  </si>
  <si>
    <t>3.10.05.365</t>
  </si>
  <si>
    <t>3.10.05.373</t>
  </si>
  <si>
    <t>3.10.05.381</t>
  </si>
  <si>
    <t>3.10.05.390</t>
  </si>
  <si>
    <t>3.10.05.403</t>
  </si>
  <si>
    <t>3.10.05.420</t>
  </si>
  <si>
    <t>3.10.05.438</t>
  </si>
  <si>
    <t>3.10.05.446</t>
  </si>
  <si>
    <t>3.10.05.454</t>
  </si>
  <si>
    <t>3.10.05.462</t>
  </si>
  <si>
    <t>3.10.05.470</t>
  </si>
  <si>
    <t>3.10.05.489</t>
  </si>
  <si>
    <t>3.10.05.497</t>
  </si>
  <si>
    <t>3.10.05.500</t>
  </si>
  <si>
    <t>3.10.05.519</t>
  </si>
  <si>
    <t>3.10.05.527</t>
  </si>
  <si>
    <t>3.10.05.535</t>
  </si>
  <si>
    <t>3.10.05.543</t>
  </si>
  <si>
    <t>3.10.05.551</t>
  </si>
  <si>
    <t>3.10.05.560</t>
  </si>
  <si>
    <t>3.10.05.578</t>
  </si>
  <si>
    <t>3.10.05.586</t>
  </si>
  <si>
    <t>3.10.05.594</t>
  </si>
  <si>
    <t>3.10.05.608</t>
  </si>
  <si>
    <t>3.10.05.616</t>
  </si>
  <si>
    <t>3.10.05.624</t>
  </si>
  <si>
    <t>3.10.05.632</t>
  </si>
  <si>
    <t>3.10.05.640</t>
  </si>
  <si>
    <t>3.10.05.659</t>
  </si>
  <si>
    <t>3.10.05.667</t>
  </si>
  <si>
    <t>3.10.05.675</t>
  </si>
  <si>
    <t>3.10.05.683</t>
  </si>
  <si>
    <t>3.10.05.691</t>
  </si>
  <si>
    <t>Pâncreas (31006000)</t>
  </si>
  <si>
    <t>3.10.06.019</t>
  </si>
  <si>
    <t>3.10.06.027</t>
  </si>
  <si>
    <t>3.10.06.035</t>
  </si>
  <si>
    <t>3.10.06.043</t>
  </si>
  <si>
    <t>3.10.06.051</t>
  </si>
  <si>
    <t>3.10.06.060</t>
  </si>
  <si>
    <t>3.10.06.078</t>
  </si>
  <si>
    <t>3.10.06.086</t>
  </si>
  <si>
    <t>3.10.06.094</t>
  </si>
  <si>
    <t>3.10.06.108</t>
  </si>
  <si>
    <t>3.10.06.116</t>
  </si>
  <si>
    <t>3.10.06.159</t>
  </si>
  <si>
    <t>3.10.06.167</t>
  </si>
  <si>
    <t>3.10.06.175</t>
  </si>
  <si>
    <t>3.10.06.183</t>
  </si>
  <si>
    <t>Baço (31007007)</t>
  </si>
  <si>
    <t>3.10.07.015</t>
  </si>
  <si>
    <t>3.10.07.023</t>
  </si>
  <si>
    <t>3.10.07.031</t>
  </si>
  <si>
    <t>3.10.07.040</t>
  </si>
  <si>
    <t>3.10.07.058</t>
  </si>
  <si>
    <t>3.10.07.066</t>
  </si>
  <si>
    <t>3.10.07.074</t>
  </si>
  <si>
    <t>Peritônio (31008003)</t>
  </si>
  <si>
    <t>3.10.08.011</t>
  </si>
  <si>
    <t>3.10.08.020</t>
  </si>
  <si>
    <t>3.10.08.038</t>
  </si>
  <si>
    <t>3.10.08.046</t>
  </si>
  <si>
    <t>3.10.08.054</t>
  </si>
  <si>
    <t>3.10.08.062</t>
  </si>
  <si>
    <t>3.10.08.070</t>
  </si>
  <si>
    <t>3.10.08.097</t>
  </si>
  <si>
    <t>3.10.08.100</t>
  </si>
  <si>
    <t>3.10.08.119</t>
  </si>
  <si>
    <t>Abdome, Parede e Cavidade (31009000)</t>
  </si>
  <si>
    <t>3.10.09.018</t>
  </si>
  <si>
    <t>3.10.09.026</t>
  </si>
  <si>
    <t>3.10.09.042</t>
  </si>
  <si>
    <t>3.10.09.050</t>
  </si>
  <si>
    <t>3.10.09.069</t>
  </si>
  <si>
    <t>3.10.09.077</t>
  </si>
  <si>
    <t>3.10.09.085</t>
  </si>
  <si>
    <t>3.10.09.093</t>
  </si>
  <si>
    <t>3.10.09.107</t>
  </si>
  <si>
    <t>3.10.09.115</t>
  </si>
  <si>
    <t>3.10.09.123</t>
  </si>
  <si>
    <t>3.10.09.131</t>
  </si>
  <si>
    <t>3.10.09.140</t>
  </si>
  <si>
    <t>3.10.09.158</t>
  </si>
  <si>
    <t>3.10.09.166</t>
  </si>
  <si>
    <t>3.10.09.174</t>
  </si>
  <si>
    <t>3.10.09.204</t>
  </si>
  <si>
    <t>3.10.09.220</t>
  </si>
  <si>
    <t>3.10.09.239</t>
  </si>
  <si>
    <t>3.10.09.247</t>
  </si>
  <si>
    <t>3.10.09.255</t>
  </si>
  <si>
    <t>3.10.09.263</t>
  </si>
  <si>
    <t>3.10.09.271</t>
  </si>
  <si>
    <t>3.10.09.280</t>
  </si>
  <si>
    <t>3.10.09.298</t>
  </si>
  <si>
    <t>3.10.09.301</t>
  </si>
  <si>
    <t>3.10.09.310</t>
  </si>
  <si>
    <t>3.10.09.328</t>
  </si>
  <si>
    <t>3.10.09.336</t>
  </si>
  <si>
    <t>3.10.09.344</t>
  </si>
  <si>
    <t>3.10.09.352</t>
  </si>
  <si>
    <t>3.10.09.360</t>
  </si>
  <si>
    <t>Rim, Bacinete e SupraRenal (31101003)</t>
  </si>
  <si>
    <t>3.11.01.011</t>
  </si>
  <si>
    <t>3.11.01.020</t>
  </si>
  <si>
    <t>3.11.01.038</t>
  </si>
  <si>
    <t>3.11.01.046</t>
  </si>
  <si>
    <t>3.11.01.054</t>
  </si>
  <si>
    <t>3.11.01.062</t>
  </si>
  <si>
    <t>3.11.01.070</t>
  </si>
  <si>
    <t>3.11.01.089</t>
  </si>
  <si>
    <t>3.11.01.097</t>
  </si>
  <si>
    <t>3.11.01.100</t>
  </si>
  <si>
    <t>3.11.01.119</t>
  </si>
  <si>
    <t>3.11.01.127</t>
  </si>
  <si>
    <t>3.11.01.135</t>
  </si>
  <si>
    <t>3.11.01.151</t>
  </si>
  <si>
    <t>3.11.01.160</t>
  </si>
  <si>
    <t>3.11.01.178</t>
  </si>
  <si>
    <t>3.11.01.186</t>
  </si>
  <si>
    <t>3.11.01.194</t>
  </si>
  <si>
    <t>3.11.01.208</t>
  </si>
  <si>
    <t>3.11.01.216</t>
  </si>
  <si>
    <t>3.11.01.224</t>
  </si>
  <si>
    <t>3.11.01.232</t>
  </si>
  <si>
    <t>3.11.01.240</t>
  </si>
  <si>
    <t>3.11.01.259</t>
  </si>
  <si>
    <t>3.11.01.275</t>
  </si>
  <si>
    <t>3.11.01.283</t>
  </si>
  <si>
    <t>3.11.01.291</t>
  </si>
  <si>
    <t>3.11.01.305</t>
  </si>
  <si>
    <t>3.11.01.313</t>
  </si>
  <si>
    <t>3.11.01.321</t>
  </si>
  <si>
    <t>3.11.01.330</t>
  </si>
  <si>
    <t>3.11.01.348</t>
  </si>
  <si>
    <t>3.11.01.356</t>
  </si>
  <si>
    <t>3.11.01.364</t>
  </si>
  <si>
    <t>3.11.01.372</t>
  </si>
  <si>
    <t>3.11.01.380</t>
  </si>
  <si>
    <t>3.11.01.399</t>
  </si>
  <si>
    <t>3.11.01.402</t>
  </si>
  <si>
    <t>3.11.01.410</t>
  </si>
  <si>
    <t>3.11.01.429</t>
  </si>
  <si>
    <t>3.11.01.437</t>
  </si>
  <si>
    <t>3.11.01.445</t>
  </si>
  <si>
    <t>3.11.01.453</t>
  </si>
  <si>
    <t>3.11.01.461</t>
  </si>
  <si>
    <t>3.11.01.470</t>
  </si>
  <si>
    <t>3.11.01.488</t>
  </si>
  <si>
    <t>3.11.01.496</t>
  </si>
  <si>
    <t>3.11.01.500</t>
  </si>
  <si>
    <t>3.11.01.518</t>
  </si>
  <si>
    <t>3.11.01.526</t>
  </si>
  <si>
    <t>3.11.01.534</t>
  </si>
  <si>
    <t>3.11.01.542</t>
  </si>
  <si>
    <t>3.11.01.550</t>
  </si>
  <si>
    <t>3.11.01.569</t>
  </si>
  <si>
    <t>3.11.01.577</t>
  </si>
  <si>
    <t>3.11.01.585</t>
  </si>
  <si>
    <t>Ureter (31102000)</t>
  </si>
  <si>
    <t>3.11.02.018</t>
  </si>
  <si>
    <t>3.11.02.026</t>
  </si>
  <si>
    <t>3.11.02.034</t>
  </si>
  <si>
    <t>3.11.02.042</t>
  </si>
  <si>
    <t>3.11.02.050</t>
  </si>
  <si>
    <t>3.11.02.069</t>
  </si>
  <si>
    <t>3.11.02.077</t>
  </si>
  <si>
    <t>3.11.02.085</t>
  </si>
  <si>
    <t>3.11.02.093</t>
  </si>
  <si>
    <t>3.11.02.107</t>
  </si>
  <si>
    <t>3.11.02.115</t>
  </si>
  <si>
    <t>3.11.02.123</t>
  </si>
  <si>
    <t>3.11.02.131</t>
  </si>
  <si>
    <t>3.11.02.174</t>
  </si>
  <si>
    <t>3.11.02.182</t>
  </si>
  <si>
    <t>3.11.02.204</t>
  </si>
  <si>
    <t>3.11.02.220</t>
  </si>
  <si>
    <t>3.11.02.239</t>
  </si>
  <si>
    <t>3.11.02.247</t>
  </si>
  <si>
    <t>3.11.02.255</t>
  </si>
  <si>
    <t>3.11.02.263</t>
  </si>
  <si>
    <t>3.11.02.271</t>
  </si>
  <si>
    <t>3.11.02.280</t>
  </si>
  <si>
    <t>3.11.02.298</t>
  </si>
  <si>
    <t>3.11.02.301</t>
  </si>
  <si>
    <t>3.11.02.310</t>
  </si>
  <si>
    <t>3.11.02.328</t>
  </si>
  <si>
    <t>3.11.02.344</t>
  </si>
  <si>
    <t>3.11.02.352</t>
  </si>
  <si>
    <t>3.11.02.360</t>
  </si>
  <si>
    <t>3.11.02.379</t>
  </si>
  <si>
    <t>3.11.02.409</t>
  </si>
  <si>
    <t>3.11.02.417</t>
  </si>
  <si>
    <t>3.11.02.425</t>
  </si>
  <si>
    <t>3.11.02.433</t>
  </si>
  <si>
    <t>3.11.02.441</t>
  </si>
  <si>
    <t>3.11.02.450</t>
  </si>
  <si>
    <t>3.11.02.468</t>
  </si>
  <si>
    <t>3.11.02.476</t>
  </si>
  <si>
    <t>3.11.02.492</t>
  </si>
  <si>
    <t>3.11.02.506</t>
  </si>
  <si>
    <t>3.11.02.514</t>
  </si>
  <si>
    <t>3.11.02.522</t>
  </si>
  <si>
    <t>3.11.02.530</t>
  </si>
  <si>
    <t>3.11.02.549</t>
  </si>
  <si>
    <t>3.11.02.557</t>
  </si>
  <si>
    <t>3.11.02.565</t>
  </si>
  <si>
    <t>3.11.02.590</t>
  </si>
  <si>
    <t>Bexiga (31103006)</t>
  </si>
  <si>
    <t>3.11.03.014</t>
  </si>
  <si>
    <t>3.11.03.022</t>
  </si>
  <si>
    <t>3.11.03.030</t>
  </si>
  <si>
    <t>3.11.03.049</t>
  </si>
  <si>
    <t>3.11.03.057</t>
  </si>
  <si>
    <t>3.11.03.065</t>
  </si>
  <si>
    <t>3.11.03.073</t>
  </si>
  <si>
    <t>3.11.03.081</t>
  </si>
  <si>
    <t>3.11.03.090</t>
  </si>
  <si>
    <t>3.11.03.103</t>
  </si>
  <si>
    <t>3.11.03.111</t>
  </si>
  <si>
    <t>3.11.03.138</t>
  </si>
  <si>
    <t>3.11.03.146</t>
  </si>
  <si>
    <t>3.11.03.154</t>
  </si>
  <si>
    <t>3.11.03.162</t>
  </si>
  <si>
    <t>3.11.03.170</t>
  </si>
  <si>
    <t>3.11.03.189</t>
  </si>
  <si>
    <t>3.11.03.197</t>
  </si>
  <si>
    <t>3.11.03.200</t>
  </si>
  <si>
    <t>3.11.03.219</t>
  </si>
  <si>
    <t>3.11.03.227</t>
  </si>
  <si>
    <t>3.11.03.235</t>
  </si>
  <si>
    <t>3.11.03.243</t>
  </si>
  <si>
    <t>3.11.03.251</t>
  </si>
  <si>
    <t>3.11.03.260</t>
  </si>
  <si>
    <t>3.11.03.278</t>
  </si>
  <si>
    <t>3.11.03.286</t>
  </si>
  <si>
    <t>3.11.03.294</t>
  </si>
  <si>
    <t>3.11.03.308</t>
  </si>
  <si>
    <t>3.11.03.316</t>
  </si>
  <si>
    <t>3.11.03.324</t>
  </si>
  <si>
    <t>3.11.03.332</t>
  </si>
  <si>
    <t>3.11.03.340</t>
  </si>
  <si>
    <t>3.11.03.359</t>
  </si>
  <si>
    <t>3.11.03.367</t>
  </si>
  <si>
    <t>3.11.03.375</t>
  </si>
  <si>
    <t>3.11.03.383</t>
  </si>
  <si>
    <t>3.11.03.391</t>
  </si>
  <si>
    <t>3.11.03.405</t>
  </si>
  <si>
    <t>3.11.03.413</t>
  </si>
  <si>
    <t>3.11.03.430</t>
  </si>
  <si>
    <t>3.11.03.448</t>
  </si>
  <si>
    <t>3.11.03.456</t>
  </si>
  <si>
    <t>3.11.03.464</t>
  </si>
  <si>
    <t>3.11.03.472</t>
  </si>
  <si>
    <t>3.11.03.480</t>
  </si>
  <si>
    <t>3.11.03.499</t>
  </si>
  <si>
    <t>3.11.03.502</t>
  </si>
  <si>
    <t>3.11.03.510</t>
  </si>
  <si>
    <t>3.11.03.529</t>
  </si>
  <si>
    <t>3.11.03.537</t>
  </si>
  <si>
    <t>3.11.03.545</t>
  </si>
  <si>
    <t>3.11.03.553</t>
  </si>
  <si>
    <t>3.11.03.561</t>
  </si>
  <si>
    <t>Uretra (31104002)</t>
  </si>
  <si>
    <t>3.11.04.010</t>
  </si>
  <si>
    <t>3.11.04.029</t>
  </si>
  <si>
    <t>3.11.04.037</t>
  </si>
  <si>
    <t>3.11.04.045</t>
  </si>
  <si>
    <t>3.11.04.053</t>
  </si>
  <si>
    <t>3.11.04.061</t>
  </si>
  <si>
    <t>3.11.04.070</t>
  </si>
  <si>
    <t>3.11.04.088</t>
  </si>
  <si>
    <t>3.11.04.096</t>
  </si>
  <si>
    <t>3.11.04.100</t>
  </si>
  <si>
    <t>3.11.04.118</t>
  </si>
  <si>
    <t>3.11.04.126</t>
  </si>
  <si>
    <t>3.11.04.134</t>
  </si>
  <si>
    <t>3.11.04.142</t>
  </si>
  <si>
    <t>3.11.04.150</t>
  </si>
  <si>
    <t>3.11.04.169</t>
  </si>
  <si>
    <t>3.11.04.177</t>
  </si>
  <si>
    <t>3.11.04.185</t>
  </si>
  <si>
    <t>3.11.04.193</t>
  </si>
  <si>
    <t>3.11.04.207</t>
  </si>
  <si>
    <t>3.11.04.215</t>
  </si>
  <si>
    <t>3.11.04.223</t>
  </si>
  <si>
    <t>3.11.04.231</t>
  </si>
  <si>
    <t>3.11.04.240</t>
  </si>
  <si>
    <t>3.11.04.274</t>
  </si>
  <si>
    <t>Próstata e Vesículas Seminais (31201008)</t>
  </si>
  <si>
    <t>3.12.01.016</t>
  </si>
  <si>
    <t>3.12.01.024</t>
  </si>
  <si>
    <t>3.12.01.032</t>
  </si>
  <si>
    <t>3.12.01.040</t>
  </si>
  <si>
    <t>3.12.01.059</t>
  </si>
  <si>
    <t>3.12.01.067</t>
  </si>
  <si>
    <t>3.12.01.075</t>
  </si>
  <si>
    <t>3.12.01.091</t>
  </si>
  <si>
    <t>3.12.01.105</t>
  </si>
  <si>
    <t>3.12.01.113</t>
  </si>
  <si>
    <t>3.12.01.121</t>
  </si>
  <si>
    <t>3.12.01.130</t>
  </si>
  <si>
    <t>3.12.01.148</t>
  </si>
  <si>
    <t>3.12.01.156</t>
  </si>
  <si>
    <t>Escroto (31202004)</t>
  </si>
  <si>
    <t>3.12.02.020</t>
  </si>
  <si>
    <t>3.12.02.039</t>
  </si>
  <si>
    <t>3.12.02.047</t>
  </si>
  <si>
    <t>3.12.02.063</t>
  </si>
  <si>
    <t>3.12.02.071</t>
  </si>
  <si>
    <t>Testículo (31203000)</t>
  </si>
  <si>
    <t>3.12.03.019</t>
  </si>
  <si>
    <t>3.12.03.027</t>
  </si>
  <si>
    <t>3.12.03.035</t>
  </si>
  <si>
    <t>3.12.03.043</t>
  </si>
  <si>
    <t>3.12.03.051</t>
  </si>
  <si>
    <t>3.12.03.060</t>
  </si>
  <si>
    <t>3.12.03.078</t>
  </si>
  <si>
    <t>3.12.03.086</t>
  </si>
  <si>
    <t>3.12.03.094</t>
  </si>
  <si>
    <t>3.12.03.108</t>
  </si>
  <si>
    <t>3.12.03.116</t>
  </si>
  <si>
    <t>3.12.03.124</t>
  </si>
  <si>
    <t>3.12.03.132</t>
  </si>
  <si>
    <t>3.12.03.140</t>
  </si>
  <si>
    <t>3.12.03.159</t>
  </si>
  <si>
    <t>Epidídimo (31204007)</t>
  </si>
  <si>
    <t>3.12.04.015</t>
  </si>
  <si>
    <t>3.12.04.023</t>
  </si>
  <si>
    <t>3.12.04.031</t>
  </si>
  <si>
    <t>3.12.04.040</t>
  </si>
  <si>
    <t>3.12.04.058</t>
  </si>
  <si>
    <t>3.12.04.066</t>
  </si>
  <si>
    <t>Cordão Espermático (31205003)</t>
  </si>
  <si>
    <t>3.12.05.011</t>
  </si>
  <si>
    <t>3.12.05.020</t>
  </si>
  <si>
    <t>3.12.05.038</t>
  </si>
  <si>
    <t>3.12.05.046</t>
  </si>
  <si>
    <t>3.12.05.070</t>
  </si>
  <si>
    <t>Pênis (31206000)</t>
  </si>
  <si>
    <t>3.12.06.018</t>
  </si>
  <si>
    <t>3.12.06.026</t>
  </si>
  <si>
    <t>3.12.06.034</t>
  </si>
  <si>
    <t>3.12.06.042</t>
  </si>
  <si>
    <t>3.12.06.050</t>
  </si>
  <si>
    <t>3.12.06.069</t>
  </si>
  <si>
    <t>3.12.06.077</t>
  </si>
  <si>
    <t>3.12.06.085</t>
  </si>
  <si>
    <t>3.12.06.093</t>
  </si>
  <si>
    <t>3.12.06.107</t>
  </si>
  <si>
    <t>3.12.06.115</t>
  </si>
  <si>
    <t>3.12.06.123</t>
  </si>
  <si>
    <t>3.12.06.140</t>
  </si>
  <si>
    <t>3.12.06.158</t>
  </si>
  <si>
    <t>3.12.06.166</t>
  </si>
  <si>
    <t>3.12.06.174</t>
  </si>
  <si>
    <t>3.12.06.182</t>
  </si>
  <si>
    <t>3.12.06.190</t>
  </si>
  <si>
    <t>3.12.06.204</t>
  </si>
  <si>
    <t>3.12.06.212</t>
  </si>
  <si>
    <t>3.12.06.220</t>
  </si>
  <si>
    <t>3.12.06.239</t>
  </si>
  <si>
    <t>3.12.06.247</t>
  </si>
  <si>
    <t>3.12.06.255</t>
  </si>
  <si>
    <t>3.12.06.263</t>
  </si>
  <si>
    <t>Vulva (31301002)</t>
  </si>
  <si>
    <t>3.13.01.010</t>
  </si>
  <si>
    <t>3.13.01.029</t>
  </si>
  <si>
    <t>3.13.01.037</t>
  </si>
  <si>
    <t>3.13.01.045</t>
  </si>
  <si>
    <t>3.13.01.053</t>
  </si>
  <si>
    <t>3.13.01.061</t>
  </si>
  <si>
    <t>3.13.01.070</t>
  </si>
  <si>
    <t>3.13.01.088</t>
  </si>
  <si>
    <t>3.13.01.096</t>
  </si>
  <si>
    <t>3.13.01.100</t>
  </si>
  <si>
    <t>3.13.01.118</t>
  </si>
  <si>
    <t>3.13.01.126</t>
  </si>
  <si>
    <t>3.13.01.134</t>
  </si>
  <si>
    <t>Vagina (31302009)</t>
  </si>
  <si>
    <t>3.13.02.017</t>
  </si>
  <si>
    <t>3.13.02.025</t>
  </si>
  <si>
    <t>3.13.02.033</t>
  </si>
  <si>
    <t>3.13.02.041</t>
  </si>
  <si>
    <t>3.13.02.050</t>
  </si>
  <si>
    <t>3.13.02.068</t>
  </si>
  <si>
    <t>3.13.02.076</t>
  </si>
  <si>
    <t>3.13.02.084</t>
  </si>
  <si>
    <t>3.13.02.092</t>
  </si>
  <si>
    <t>3.13.02.106</t>
  </si>
  <si>
    <t>3.13.02.114</t>
  </si>
  <si>
    <t>3.13.02.122</t>
  </si>
  <si>
    <t>3.13.02.130</t>
  </si>
  <si>
    <t>Útero (31303005)</t>
  </si>
  <si>
    <t>3.13.03.013</t>
  </si>
  <si>
    <t>3.13.03.021</t>
  </si>
  <si>
    <t>3.13.03.030</t>
  </si>
  <si>
    <t>3.13.03.056</t>
  </si>
  <si>
    <t>3.13.03.064</t>
  </si>
  <si>
    <t>3.13.03.072</t>
  </si>
  <si>
    <t>3.13.03.080</t>
  </si>
  <si>
    <t>3.13.03.102</t>
  </si>
  <si>
    <t>3.13.03.110</t>
  </si>
  <si>
    <t>3.13.03.129</t>
  </si>
  <si>
    <t>3.13.03.137</t>
  </si>
  <si>
    <t>3.13.03.145</t>
  </si>
  <si>
    <t>3.13.03.153</t>
  </si>
  <si>
    <t>3.13.03.161</t>
  </si>
  <si>
    <t>3.13.03.170</t>
  </si>
  <si>
    <t>3.13.03.188</t>
  </si>
  <si>
    <t>3.13.03.196</t>
  </si>
  <si>
    <t>3.13.03.200</t>
  </si>
  <si>
    <t>3.13.03.218</t>
  </si>
  <si>
    <t>3.13.03.226</t>
  </si>
  <si>
    <t>3.13.03.234</t>
  </si>
  <si>
    <t>3.13.03.242</t>
  </si>
  <si>
    <t>3.13.03.250</t>
  </si>
  <si>
    <t>3.13.03.269</t>
  </si>
  <si>
    <t>3.13.03.293</t>
  </si>
  <si>
    <t>3.13.03.315</t>
  </si>
  <si>
    <t>3.13.03.323</t>
  </si>
  <si>
    <t>Tubas (31304001)</t>
  </si>
  <si>
    <t>3.13.04.010</t>
  </si>
  <si>
    <t>3.13.04.028</t>
  </si>
  <si>
    <t>3.13.04.036</t>
  </si>
  <si>
    <t>3.13.04.044</t>
  </si>
  <si>
    <t>3.13.04.052</t>
  </si>
  <si>
    <t>3.13.04.060</t>
  </si>
  <si>
    <t>3.13.04.079</t>
  </si>
  <si>
    <t>3.13.04.087</t>
  </si>
  <si>
    <t>3.13.04.095</t>
  </si>
  <si>
    <t>Ovários (31305008)</t>
  </si>
  <si>
    <t>3.13.05.016</t>
  </si>
  <si>
    <t>3.13.05.024</t>
  </si>
  <si>
    <t>3.13.05.032</t>
  </si>
  <si>
    <t>Períneo (31306004)</t>
  </si>
  <si>
    <t>3.13.06.012</t>
  </si>
  <si>
    <t>3.13.06.020</t>
  </si>
  <si>
    <t>3.13.06.039</t>
  </si>
  <si>
    <t>3.13.06.047</t>
  </si>
  <si>
    <t>3.13.06.055</t>
  </si>
  <si>
    <t>3.13.06.063</t>
  </si>
  <si>
    <t>3.13.06.071</t>
  </si>
  <si>
    <t>3.13.06.080</t>
  </si>
  <si>
    <t>Cavidade e Paredes Pélvicas (31307000)</t>
  </si>
  <si>
    <t>3.13.07.019</t>
  </si>
  <si>
    <t>3.13.07.027</t>
  </si>
  <si>
    <t>3.13.07.035</t>
  </si>
  <si>
    <t>3.13.07.043</t>
  </si>
  <si>
    <t>3.13.07.051</t>
  </si>
  <si>
    <t>3.13.07.060</t>
  </si>
  <si>
    <t>3.13.07.078</t>
  </si>
  <si>
    <t>3.13.07.086</t>
  </si>
  <si>
    <t>3.13.07.094</t>
  </si>
  <si>
    <t>3.13.07.108</t>
  </si>
  <si>
    <t>3.13.07.116</t>
  </si>
  <si>
    <t>3.13.07.124</t>
  </si>
  <si>
    <t>3.13.07.132</t>
  </si>
  <si>
    <t>3.13.07.140</t>
  </si>
  <si>
    <t>3.13.07.159</t>
  </si>
  <si>
    <t>3.13.07.167</t>
  </si>
  <si>
    <t>3.13.07.175</t>
  </si>
  <si>
    <t>3.13.07.183</t>
  </si>
  <si>
    <t>3.13.07.191</t>
  </si>
  <si>
    <t>3.13.07.205</t>
  </si>
  <si>
    <t>3.13.07.213</t>
  </si>
  <si>
    <t>3.13.07.221</t>
  </si>
  <si>
    <t>3.13.07.230</t>
  </si>
  <si>
    <t>3.13.07.248</t>
  </si>
  <si>
    <t>3.13.07.256</t>
  </si>
  <si>
    <t>3.13.07.264</t>
  </si>
  <si>
    <t>3.13.07.272</t>
  </si>
  <si>
    <t>Infertilidade (31308007)</t>
  </si>
  <si>
    <t>3.13.08.015</t>
  </si>
  <si>
    <t>3.13.08.023</t>
  </si>
  <si>
    <t>3.13.08.031</t>
  </si>
  <si>
    <t>3.13.08.040</t>
  </si>
  <si>
    <t>Partos e Outros Procedimentos Obstétricos (31309003)</t>
  </si>
  <si>
    <t>3.13.09.011</t>
  </si>
  <si>
    <t>3.13.09.020</t>
  </si>
  <si>
    <t>3.13.09.038</t>
  </si>
  <si>
    <t>3.13.09.046</t>
  </si>
  <si>
    <t>3.13.09.054</t>
  </si>
  <si>
    <t>3.13.09.062</t>
  </si>
  <si>
    <t>3.13.09.070</t>
  </si>
  <si>
    <t>3.13.09.089</t>
  </si>
  <si>
    <t>3.13.09.097</t>
  </si>
  <si>
    <t>3.13.09.100</t>
  </si>
  <si>
    <t>3.13.09.119</t>
  </si>
  <si>
    <t>3.13.09.127</t>
  </si>
  <si>
    <t>3.13.09.135</t>
  </si>
  <si>
    <t>3.13.09.143</t>
  </si>
  <si>
    <t>3.13.09.151</t>
  </si>
  <si>
    <t>3.13.09.178</t>
  </si>
  <si>
    <t>3.13.09.186</t>
  </si>
  <si>
    <t>3.13.09.194</t>
  </si>
  <si>
    <t>3.13.09.216</t>
  </si>
  <si>
    <t>3.13.09.224</t>
  </si>
  <si>
    <t>3.13.09.232</t>
  </si>
  <si>
    <t>3.13.09.240</t>
  </si>
  <si>
    <t>3.13.09.259</t>
  </si>
  <si>
    <t>Encéfalo (31401007)</t>
  </si>
  <si>
    <t>3.14.01.015</t>
  </si>
  <si>
    <t>3.14.01.023</t>
  </si>
  <si>
    <t>3.14.01.031</t>
  </si>
  <si>
    <t>3.14.01.040</t>
  </si>
  <si>
    <t>3.14.01.058</t>
  </si>
  <si>
    <t>3.14.01.066</t>
  </si>
  <si>
    <t>3.14.01.074</t>
  </si>
  <si>
    <t>3.14.01.082</t>
  </si>
  <si>
    <t>3.14.01.090</t>
  </si>
  <si>
    <t>3.14.01.104</t>
  </si>
  <si>
    <t>3.14.01.112</t>
  </si>
  <si>
    <t>3.14.01.120</t>
  </si>
  <si>
    <t>3.14.01.139</t>
  </si>
  <si>
    <t>3.14.01.147</t>
  </si>
  <si>
    <t>3.14.01.155</t>
  </si>
  <si>
    <t>3.14.01.163</t>
  </si>
  <si>
    <t>3.14.01.171</t>
  </si>
  <si>
    <t>3.14.01.198</t>
  </si>
  <si>
    <t>3.14.01.201</t>
  </si>
  <si>
    <t>3.14.01.228</t>
  </si>
  <si>
    <t>3.14.01.236</t>
  </si>
  <si>
    <t>3.14.01.244</t>
  </si>
  <si>
    <t>3.14.01.252</t>
  </si>
  <si>
    <t>3.14.01.260</t>
  </si>
  <si>
    <t>3.14.01.279</t>
  </si>
  <si>
    <t>3.14.01.287</t>
  </si>
  <si>
    <t>3.14.01.295</t>
  </si>
  <si>
    <t>3.14.01.309</t>
  </si>
  <si>
    <t>3.14.01.333</t>
  </si>
  <si>
    <t>3.14.01.341</t>
  </si>
  <si>
    <t>3.14.01.350</t>
  </si>
  <si>
    <t>Medula (31402003)</t>
  </si>
  <si>
    <t>3.14.02.011</t>
  </si>
  <si>
    <t>3.14.02.020</t>
  </si>
  <si>
    <t>3.14.02.038</t>
  </si>
  <si>
    <t>Nervos Periféricos (31403000)</t>
  </si>
  <si>
    <t>3.14.03.018</t>
  </si>
  <si>
    <t>3.14.03.026</t>
  </si>
  <si>
    <t>3.14.03.034</t>
  </si>
  <si>
    <t>3.14.03.042</t>
  </si>
  <si>
    <t>3.14.03.050</t>
  </si>
  <si>
    <t>3.14.03.069</t>
  </si>
  <si>
    <t>3.14.03.077</t>
  </si>
  <si>
    <t>3.14.03.085</t>
  </si>
  <si>
    <t>3.14.03.093</t>
  </si>
  <si>
    <t>3.14.03.107</t>
  </si>
  <si>
    <t>3.14.03.115</t>
  </si>
  <si>
    <t>3.14.03.123</t>
  </si>
  <si>
    <t>3.14.03.131</t>
  </si>
  <si>
    <t>3.14.03.140</t>
  </si>
  <si>
    <t>3.14.03.158</t>
  </si>
  <si>
    <t>3.14.03.166</t>
  </si>
  <si>
    <t>3.14.03.174</t>
  </si>
  <si>
    <t>3.14.03.182</t>
  </si>
  <si>
    <t>3.14.03.204</t>
  </si>
  <si>
    <t>3.14.03.212</t>
  </si>
  <si>
    <t>3.14.03.220</t>
  </si>
  <si>
    <t>3.14.03.239</t>
  </si>
  <si>
    <t>3.14.03.255</t>
  </si>
  <si>
    <t>3.14.03.263</t>
  </si>
  <si>
    <t>3.14.03.271</t>
  </si>
  <si>
    <t>3.14.03.280</t>
  </si>
  <si>
    <t>3.14.03.298</t>
  </si>
  <si>
    <t>3.14.03.301</t>
  </si>
  <si>
    <t>3.14.03.310</t>
  </si>
  <si>
    <t>3.14.03.328</t>
  </si>
  <si>
    <t>3.14.03.336</t>
  </si>
  <si>
    <t>3.14.03.344</t>
  </si>
  <si>
    <t>3.14.03.352</t>
  </si>
  <si>
    <t>3.14.03.360</t>
  </si>
  <si>
    <t>3.14.03.379</t>
  </si>
  <si>
    <t>3.14.03.398</t>
  </si>
  <si>
    <t>Nervos Cranianos (31404006)</t>
  </si>
  <si>
    <t>3.14.04.014</t>
  </si>
  <si>
    <t>3.14.04.022</t>
  </si>
  <si>
    <t>3.14.04.030</t>
  </si>
  <si>
    <t>Sistema Nervoso Autônomo (31405002)</t>
  </si>
  <si>
    <t>3.14.05.010</t>
  </si>
  <si>
    <t>3.14.05.029</t>
  </si>
  <si>
    <t>3.14.05.037</t>
  </si>
  <si>
    <t>Córnea (31501001)</t>
  </si>
  <si>
    <t>3.15.01.010</t>
  </si>
  <si>
    <t>3.15.01.028</t>
  </si>
  <si>
    <t>Cardíaco (31502008)</t>
  </si>
  <si>
    <t>3.15.02.016</t>
  </si>
  <si>
    <t>3.15.02.024</t>
  </si>
  <si>
    <t>Cardiopulmonar (31503004)</t>
  </si>
  <si>
    <t>3.15.03.012</t>
  </si>
  <si>
    <t>3.15.03.020</t>
  </si>
  <si>
    <t>Pulmonar (31504000)</t>
  </si>
  <si>
    <t>3.15.04.019</t>
  </si>
  <si>
    <t>3.15.04.027</t>
  </si>
  <si>
    <t>Hepático (31505007)</t>
  </si>
  <si>
    <t>3.15.05.015</t>
  </si>
  <si>
    <t>3.15.05.023</t>
  </si>
  <si>
    <t>Renal (31506003)</t>
  </si>
  <si>
    <t>3.15.06.011</t>
  </si>
  <si>
    <t>3.15.06.038</t>
  </si>
  <si>
    <t>3.15.06.046</t>
  </si>
  <si>
    <t>Pancreático (31507000)</t>
  </si>
  <si>
    <t>3.15.07.018</t>
  </si>
  <si>
    <t>3.15.07.026</t>
  </si>
  <si>
    <t>Bloqueios Anestésicos de Nervos e Estímulos Neurovasculares (31602002)</t>
  </si>
  <si>
    <t>3.16.02.010</t>
  </si>
  <si>
    <t>3.16.02.029</t>
  </si>
  <si>
    <t>3.16.02.037</t>
  </si>
  <si>
    <t>3.16.02.045</t>
  </si>
  <si>
    <t>3.16.02.053</t>
  </si>
  <si>
    <t>3.16.02.061</t>
  </si>
  <si>
    <t>3.16.02.070</t>
  </si>
  <si>
    <t>3.16.02.088</t>
  </si>
  <si>
    <t>3.16.02.096</t>
  </si>
  <si>
    <t>3.16.02.100</t>
  </si>
  <si>
    <t>3.16.02.118</t>
  </si>
  <si>
    <t>3.16.02.126</t>
  </si>
  <si>
    <t>3.16.02.134</t>
  </si>
  <si>
    <t>3.16.02.142</t>
  </si>
  <si>
    <t>3.16.02.150</t>
  </si>
  <si>
    <t>3.16.02.169</t>
  </si>
  <si>
    <t>3.16.02.177</t>
  </si>
  <si>
    <t>3.16.02.185</t>
  </si>
  <si>
    <t>3.16.02.207</t>
  </si>
  <si>
    <t>3.16.02.215</t>
  </si>
  <si>
    <t>3.16.02.223</t>
  </si>
  <si>
    <t>3.16.02.231</t>
  </si>
  <si>
    <t>3.16.02.240</t>
  </si>
  <si>
    <t>3.16.02.258</t>
  </si>
  <si>
    <t>3.16.02.266</t>
  </si>
  <si>
    <t>3.16.02.274</t>
  </si>
  <si>
    <t>3.16.02.282</t>
  </si>
  <si>
    <t>3.16.02.290</t>
  </si>
  <si>
    <t>3.16.02.304</t>
  </si>
  <si>
    <t>3.16.02.312</t>
  </si>
  <si>
    <t>3.16.02.320</t>
  </si>
  <si>
    <t>3.16.02.339</t>
  </si>
  <si>
    <t>CAPÍTULO 4  Procedimentos Diagnósticos e Terapêuticos</t>
  </si>
  <si>
    <t>ECG  TE (40101002)</t>
  </si>
  <si>
    <t>4.01.01.010</t>
  </si>
  <si>
    <t>4.01.01.029</t>
  </si>
  <si>
    <t>4.01.01.037</t>
  </si>
  <si>
    <t>4.01.01.045</t>
  </si>
  <si>
    <t>4.01.01.061</t>
  </si>
  <si>
    <t>Tubo Digestivo (40102009)</t>
  </si>
  <si>
    <t>4.01.02.017</t>
  </si>
  <si>
    <t>4.01.02.025</t>
  </si>
  <si>
    <t>4.01.02.033</t>
  </si>
  <si>
    <t>4.01.02.041</t>
  </si>
  <si>
    <t>4.01.02.050</t>
  </si>
  <si>
    <t>4.01.02.068</t>
  </si>
  <si>
    <t>4.01.02.076</t>
  </si>
  <si>
    <t>4.01.02.084</t>
  </si>
  <si>
    <t>4.01.02.092</t>
  </si>
  <si>
    <t>4.01.02.106</t>
  </si>
  <si>
    <t>Sistema Nervoso (40103005)</t>
  </si>
  <si>
    <t>4.01.03.013</t>
  </si>
  <si>
    <t>4.01.03.021</t>
  </si>
  <si>
    <t>4.01.03.030</t>
  </si>
  <si>
    <t>4.01.03.048</t>
  </si>
  <si>
    <t>4.01.03.056</t>
  </si>
  <si>
    <t>4.01.03.064</t>
  </si>
  <si>
    <t>4.01.03.072</t>
  </si>
  <si>
    <t>4.01.03.080</t>
  </si>
  <si>
    <t>4.01.03.099</t>
  </si>
  <si>
    <t>4.01.03.102</t>
  </si>
  <si>
    <t>4.01.03.110</t>
  </si>
  <si>
    <t>4.01.03.129</t>
  </si>
  <si>
    <t>4.01.03.137</t>
  </si>
  <si>
    <t>4.01.03.145</t>
  </si>
  <si>
    <t>4.01.03.153</t>
  </si>
  <si>
    <t>4.01.03.161</t>
  </si>
  <si>
    <t>4.01.03.170</t>
  </si>
  <si>
    <t>4.01.03.188</t>
  </si>
  <si>
    <t>4.01.03.196</t>
  </si>
  <si>
    <t>4.01.03.200</t>
  </si>
  <si>
    <t>4.01.03.234</t>
  </si>
  <si>
    <t>4.01.03.242</t>
  </si>
  <si>
    <t>4.01.03.250</t>
  </si>
  <si>
    <t>4.01.03.269</t>
  </si>
  <si>
    <t>4.01.03.277</t>
  </si>
  <si>
    <t>4.01.03.285</t>
  </si>
  <si>
    <t>4.01.03.307</t>
  </si>
  <si>
    <t>4.01.03.315</t>
  </si>
  <si>
    <t>4.01.03.323</t>
  </si>
  <si>
    <t>4.01.03.331</t>
  </si>
  <si>
    <t>4.01.03.366</t>
  </si>
  <si>
    <t>4.01.03.374</t>
  </si>
  <si>
    <t>4.01.03.382</t>
  </si>
  <si>
    <t>4.01.03.390</t>
  </si>
  <si>
    <t>4.01.03.404</t>
  </si>
  <si>
    <t>4.01.03.412</t>
  </si>
  <si>
    <t>4.01.03.420</t>
  </si>
  <si>
    <t>4.01.03.439</t>
  </si>
  <si>
    <t>4.01.03.447</t>
  </si>
  <si>
    <t>4.01.03.455</t>
  </si>
  <si>
    <t>4.01.03.463</t>
  </si>
  <si>
    <t>4.01.03.480</t>
  </si>
  <si>
    <t>4.01.03.498</t>
  </si>
  <si>
    <t>4.01.03.501</t>
  </si>
  <si>
    <t>4.01.03.510</t>
  </si>
  <si>
    <t>4.01.03.528</t>
  </si>
  <si>
    <t>4.01.03.536</t>
  </si>
  <si>
    <t>4.01.03.544</t>
  </si>
  <si>
    <t>4.01.03.552</t>
  </si>
  <si>
    <t>4.01.03.560</t>
  </si>
  <si>
    <t>4.01.03.579</t>
  </si>
  <si>
    <t>4.01.03.587</t>
  </si>
  <si>
    <t>4.01.03.595</t>
  </si>
  <si>
    <t>4.01.03.609</t>
  </si>
  <si>
    <t>4.01.03.617</t>
  </si>
  <si>
    <t>4.01.03.625</t>
  </si>
  <si>
    <t>4.01.03.633</t>
  </si>
  <si>
    <t>4.01.03.641</t>
  </si>
  <si>
    <t>4.01.03.650</t>
  </si>
  <si>
    <t>4.01.03.668</t>
  </si>
  <si>
    <t>4.01.03.676</t>
  </si>
  <si>
    <t>4.01.03.684</t>
  </si>
  <si>
    <t>4.01.03.714</t>
  </si>
  <si>
    <t>4.01.03.722</t>
  </si>
  <si>
    <t>4.01.03.730</t>
  </si>
  <si>
    <t>4.01.03.749</t>
  </si>
  <si>
    <t>4.01.03.757</t>
  </si>
  <si>
    <t>4.01.03.765</t>
  </si>
  <si>
    <t>4.01.03.889</t>
  </si>
  <si>
    <t>4.01.03.897</t>
  </si>
  <si>
    <t>Exames osteomusculoarticulares (40104001)</t>
  </si>
  <si>
    <t>4.01.04.010</t>
  </si>
  <si>
    <t>4.01.04.028</t>
  </si>
  <si>
    <t>4.01.04.036</t>
  </si>
  <si>
    <t>4.01.04.044</t>
  </si>
  <si>
    <t>4.01.04.125</t>
  </si>
  <si>
    <t>Função Respiratória (40105016)</t>
  </si>
  <si>
    <t>4.01.05.016</t>
  </si>
  <si>
    <t>4.01.05.024</t>
  </si>
  <si>
    <t>4.01.05.032</t>
  </si>
  <si>
    <t>4.01.05.040</t>
  </si>
  <si>
    <t>4.01.05.059</t>
  </si>
  <si>
    <t>4.01.05.067</t>
  </si>
  <si>
    <t>4.01.05.075</t>
  </si>
  <si>
    <t>4.01.05.083</t>
  </si>
  <si>
    <t>4.01.05.091</t>
  </si>
  <si>
    <t>Endoscopia Diagnóstica (40201007)</t>
  </si>
  <si>
    <t>4.02.01.015</t>
  </si>
  <si>
    <t>4.02.01.023</t>
  </si>
  <si>
    <t>4.02.01.031</t>
  </si>
  <si>
    <t>4.02.01.058</t>
  </si>
  <si>
    <t>4.02.01.066</t>
  </si>
  <si>
    <t>4.02.01.074</t>
  </si>
  <si>
    <t>4.02.01.082</t>
  </si>
  <si>
    <t>4.02.01.090</t>
  </si>
  <si>
    <t>4.02.01.104</t>
  </si>
  <si>
    <t>4.02.01.112</t>
  </si>
  <si>
    <t>4.02.01.120</t>
  </si>
  <si>
    <t>4.02.01.139</t>
  </si>
  <si>
    <t>4.02.01.147</t>
  </si>
  <si>
    <t>4.02.01.155</t>
  </si>
  <si>
    <t>4.02.01.163</t>
  </si>
  <si>
    <t>4.02.01.171</t>
  </si>
  <si>
    <t>4.02.01.180</t>
  </si>
  <si>
    <t>4.02.01.198</t>
  </si>
  <si>
    <t>4.02.01.201</t>
  </si>
  <si>
    <t>4.02.01.210</t>
  </si>
  <si>
    <t>4.02.01.228</t>
  </si>
  <si>
    <t>4.02.01.236</t>
  </si>
  <si>
    <t>4.02.01.244</t>
  </si>
  <si>
    <t>4.02.01.252</t>
  </si>
  <si>
    <t>4.02.01.260</t>
  </si>
  <si>
    <t>4.02.01.279</t>
  </si>
  <si>
    <t>4.02.01.287</t>
  </si>
  <si>
    <t>4.02.01.309</t>
  </si>
  <si>
    <t>4.02.01.317</t>
  </si>
  <si>
    <t>4.02.01.325</t>
  </si>
  <si>
    <t>4.02.01.333</t>
  </si>
  <si>
    <t>4.02.01.341</t>
  </si>
  <si>
    <t>Endoscopia Intervencionista (40202003)</t>
  </si>
  <si>
    <t>4.02.02.011</t>
  </si>
  <si>
    <t>4.02.02.038</t>
  </si>
  <si>
    <t>4.02.02.046</t>
  </si>
  <si>
    <t>4.02.02.054</t>
  </si>
  <si>
    <t>4.02.02.062</t>
  </si>
  <si>
    <t>4.02.02.070</t>
  </si>
  <si>
    <t>4.02.02.089</t>
  </si>
  <si>
    <t>4.02.02.097</t>
  </si>
  <si>
    <t>4.02.02.100</t>
  </si>
  <si>
    <t>4.02.02.119</t>
  </si>
  <si>
    <t>4.02.02.127</t>
  </si>
  <si>
    <t>4.02.02.135</t>
  </si>
  <si>
    <t>4.02.02.143</t>
  </si>
  <si>
    <t>4.02.02.151</t>
  </si>
  <si>
    <t>4.02.02.160</t>
  </si>
  <si>
    <t>4.02.02.178</t>
  </si>
  <si>
    <t>4.02.02.186</t>
  </si>
  <si>
    <t>4.02.02.194</t>
  </si>
  <si>
    <t>4.02.02.208</t>
  </si>
  <si>
    <t>4.02.02.216</t>
  </si>
  <si>
    <t>4.02.02.224</t>
  </si>
  <si>
    <t>4.02.02.232</t>
  </si>
  <si>
    <t>4.02.02.240</t>
  </si>
  <si>
    <t>4.02.02.259</t>
  </si>
  <si>
    <t>4.02.02.267</t>
  </si>
  <si>
    <t>4.02.02.283</t>
  </si>
  <si>
    <t>4.02.02.291</t>
  </si>
  <si>
    <t>4.02.02.305</t>
  </si>
  <si>
    <t>4.02.02.313</t>
  </si>
  <si>
    <t>4.02.02.330</t>
  </si>
  <si>
    <t>4.02.02.348</t>
  </si>
  <si>
    <t>4.02.02.356</t>
  </si>
  <si>
    <t>4.02.02.364</t>
  </si>
  <si>
    <t>4.02.02.372</t>
  </si>
  <si>
    <t>4.02.02.399</t>
  </si>
  <si>
    <t>4.02.02.429</t>
  </si>
  <si>
    <t>4.02.02.437</t>
  </si>
  <si>
    <t>4.02.02.445</t>
  </si>
  <si>
    <t>4.02.02.453</t>
  </si>
  <si>
    <t>4.02.02.470</t>
  </si>
  <si>
    <t>4.02.02.488</t>
  </si>
  <si>
    <t>4.02.02.496</t>
  </si>
  <si>
    <t>4.02.02.500</t>
  </si>
  <si>
    <t>4.02.02.518</t>
  </si>
  <si>
    <t>4.02.02.526</t>
  </si>
  <si>
    <t>4.02.02.534</t>
  </si>
  <si>
    <t>4.02.02.542</t>
  </si>
  <si>
    <t>4.02.02.550</t>
  </si>
  <si>
    <t>4.02.02.569</t>
  </si>
  <si>
    <t>4.02.02.577</t>
  </si>
  <si>
    <t>4.02.02.585</t>
  </si>
  <si>
    <t>4.02.02.593</t>
  </si>
  <si>
    <t>4.02.02.607</t>
  </si>
  <si>
    <t>4.02.02.615</t>
  </si>
  <si>
    <t>4.02.02.623</t>
  </si>
  <si>
    <t>4.02.02.631</t>
  </si>
  <si>
    <t>4.02.02.640</t>
  </si>
  <si>
    <t>4.02.02.666</t>
  </si>
  <si>
    <t>4.02.02.674</t>
  </si>
  <si>
    <t>4.02.02.682</t>
  </si>
  <si>
    <t>4.02.02.690</t>
  </si>
  <si>
    <t>4.02.02.704</t>
  </si>
  <si>
    <t>4.02.02.712</t>
  </si>
  <si>
    <t>4.02.02.720</t>
  </si>
  <si>
    <t>4.02.02.739</t>
  </si>
  <si>
    <t>4.02.02.747</t>
  </si>
  <si>
    <t>4.02.02.755</t>
  </si>
  <si>
    <t>4.02.02.763</t>
  </si>
  <si>
    <t>Bioquímica</t>
  </si>
  <si>
    <t>4.03.01.010</t>
  </si>
  <si>
    <t>4.03.01.028</t>
  </si>
  <si>
    <t>4.03.01.036</t>
  </si>
  <si>
    <t>4.03.01.044</t>
  </si>
  <si>
    <t>4.03.01.052</t>
  </si>
  <si>
    <t>4.03.01.060</t>
  </si>
  <si>
    <t>4.03.01.079</t>
  </si>
  <si>
    <t>4.03.01.087</t>
  </si>
  <si>
    <t>4.03.01.095</t>
  </si>
  <si>
    <t>4.03.01.109</t>
  </si>
  <si>
    <t>4.03.01.117</t>
  </si>
  <si>
    <t>4.03.01.125</t>
  </si>
  <si>
    <t>4.03.01.133</t>
  </si>
  <si>
    <t>4.03.01.141</t>
  </si>
  <si>
    <t>4.03.01.150</t>
  </si>
  <si>
    <t>4.03.01.168</t>
  </si>
  <si>
    <t>4.03.01.176</t>
  </si>
  <si>
    <t>4.03.01.184</t>
  </si>
  <si>
    <t>4.03.01.192</t>
  </si>
  <si>
    <t>4.03.01.206</t>
  </si>
  <si>
    <t>4.03.01.214</t>
  </si>
  <si>
    <t>4.03.01.222</t>
  </si>
  <si>
    <t>4.03.01.230</t>
  </si>
  <si>
    <t>4.03.01.249</t>
  </si>
  <si>
    <t>4.03.01.257</t>
  </si>
  <si>
    <t>4.03.01.265</t>
  </si>
  <si>
    <t>4.03.01.273</t>
  </si>
  <si>
    <t>4.03.01.281</t>
  </si>
  <si>
    <t>4.03.01.290</t>
  </si>
  <si>
    <t>4.03.01.303</t>
  </si>
  <si>
    <t>4.03.01.311</t>
  </si>
  <si>
    <t>4.03.01.320</t>
  </si>
  <si>
    <t>4.03.01.338</t>
  </si>
  <si>
    <t>4.03.01.346</t>
  </si>
  <si>
    <t>4.03.01.354</t>
  </si>
  <si>
    <t>4.03.01.362</t>
  </si>
  <si>
    <t>4.03.01.370</t>
  </si>
  <si>
    <t>4.03.01.389</t>
  </si>
  <si>
    <t>4.03.01.397</t>
  </si>
  <si>
    <t>4.03.01.400</t>
  </si>
  <si>
    <t>4.03.01.419</t>
  </si>
  <si>
    <t>4.03.01.427</t>
  </si>
  <si>
    <t>4.03.01.435</t>
  </si>
  <si>
    <t>4.03.01.443</t>
  </si>
  <si>
    <t>4.03.01.451</t>
  </si>
  <si>
    <t>4.03.01.460</t>
  </si>
  <si>
    <t>4.03.01.478</t>
  </si>
  <si>
    <t>4.03.01.486</t>
  </si>
  <si>
    <t>4.03.01.494</t>
  </si>
  <si>
    <t>4.03.01.508</t>
  </si>
  <si>
    <t>4.03.01.516</t>
  </si>
  <si>
    <t>4.03.01.524</t>
  </si>
  <si>
    <t>4.03.01.532</t>
  </si>
  <si>
    <t>4.03.01.540</t>
  </si>
  <si>
    <t>4.03.01.559</t>
  </si>
  <si>
    <t>4.03.01.567</t>
  </si>
  <si>
    <t>4.03.01.575</t>
  </si>
  <si>
    <t>4.03.01.583</t>
  </si>
  <si>
    <t>4.03.01.591</t>
  </si>
  <si>
    <t>4.03.01.605</t>
  </si>
  <si>
    <t>4.03.01.613</t>
  </si>
  <si>
    <t>4.03.01.621</t>
  </si>
  <si>
    <t>4.03.01.630</t>
  </si>
  <si>
    <t>4.03.01.648</t>
  </si>
  <si>
    <t>4.03.01.656</t>
  </si>
  <si>
    <t>4.03.01.664</t>
  </si>
  <si>
    <t>4.03.01.672</t>
  </si>
  <si>
    <t>4.03.01.680</t>
  </si>
  <si>
    <t>4.03.01.699</t>
  </si>
  <si>
    <t>4.03.01.702</t>
  </si>
  <si>
    <t>4.03.01.710</t>
  </si>
  <si>
    <t>4.03.01.729</t>
  </si>
  <si>
    <t>4.03.01.737</t>
  </si>
  <si>
    <t>4.03.01.745</t>
  </si>
  <si>
    <t>4.03.01.753</t>
  </si>
  <si>
    <t>4.03.01.761</t>
  </si>
  <si>
    <t>4.03.01.770</t>
  </si>
  <si>
    <t>4.03.01.788</t>
  </si>
  <si>
    <t>4.03.01.796</t>
  </si>
  <si>
    <t>4.03.01.800</t>
  </si>
  <si>
    <t>4.03.01.818</t>
  </si>
  <si>
    <t>4.03.01.826</t>
  </si>
  <si>
    <t>4.03.01.834</t>
  </si>
  <si>
    <t>4.03.01.842</t>
  </si>
  <si>
    <t>4.03.01.850</t>
  </si>
  <si>
    <t>4.03.01.869</t>
  </si>
  <si>
    <t>4.03.01.877</t>
  </si>
  <si>
    <t>4.03.01.885</t>
  </si>
  <si>
    <t>4.03.01.893</t>
  </si>
  <si>
    <t>4.03.01.907</t>
  </si>
  <si>
    <t>4.03.01.915</t>
  </si>
  <si>
    <t>4.03.01.923</t>
  </si>
  <si>
    <t>4.03.01.931</t>
  </si>
  <si>
    <t>4.03.01.940</t>
  </si>
  <si>
    <t>4.03.01.958</t>
  </si>
  <si>
    <t>4.03.01.966</t>
  </si>
  <si>
    <t>4.03.01.974</t>
  </si>
  <si>
    <t>4.03.01.982</t>
  </si>
  <si>
    <t>4.03.01.990</t>
  </si>
  <si>
    <t>Medicina Laboratorial</t>
  </si>
  <si>
    <t>4.03.02.016</t>
  </si>
  <si>
    <t>4.03.02.024</t>
  </si>
  <si>
    <t>4.03.02.032</t>
  </si>
  <si>
    <t>4.03.02.040</t>
  </si>
  <si>
    <t>4.03.02.059</t>
  </si>
  <si>
    <t>4.03.02.067</t>
  </si>
  <si>
    <t>4.03.02.075</t>
  </si>
  <si>
    <t>4.03.02.083</t>
  </si>
  <si>
    <t>4.03.02.091</t>
  </si>
  <si>
    <t>4.03.02.105</t>
  </si>
  <si>
    <t>4.03.02.113</t>
  </si>
  <si>
    <t>4.03.02.121</t>
  </si>
  <si>
    <t>4.03.02.130</t>
  </si>
  <si>
    <t>4.03.02.148</t>
  </si>
  <si>
    <t>4.03.02.156</t>
  </si>
  <si>
    <t>4.03.02.164</t>
  </si>
  <si>
    <t>4.03.02.172</t>
  </si>
  <si>
    <t>4.03.02.180</t>
  </si>
  <si>
    <t>4.03.02.199</t>
  </si>
  <si>
    <t>4.03.02.202</t>
  </si>
  <si>
    <t>4.03.02.210</t>
  </si>
  <si>
    <t>4.03.02.229</t>
  </si>
  <si>
    <t>4.03.02.237</t>
  </si>
  <si>
    <t>4.03.02.245</t>
  </si>
  <si>
    <t>4.03.02.253</t>
  </si>
  <si>
    <t>4.03.02.261</t>
  </si>
  <si>
    <t>4.03.02.270</t>
  </si>
  <si>
    <t>4.03.02.288</t>
  </si>
  <si>
    <t>4.03.02.296</t>
  </si>
  <si>
    <t>4.03.02.300</t>
  </si>
  <si>
    <t>4.03.02.318</t>
  </si>
  <si>
    <t>4.03.02.326</t>
  </si>
  <si>
    <t>4.03.02.334</t>
  </si>
  <si>
    <t>4.03.02.342</t>
  </si>
  <si>
    <t>4.03.02.350</t>
  </si>
  <si>
    <t>4.03.02.369</t>
  </si>
  <si>
    <t>4.03.02.377</t>
  </si>
  <si>
    <t>4.03.02.385</t>
  </si>
  <si>
    <t>4.03.02.393</t>
  </si>
  <si>
    <t>4.03.02.407</t>
  </si>
  <si>
    <t>4.03.02.415</t>
  </si>
  <si>
    <t>4.03.02.423</t>
  </si>
  <si>
    <t>4.03.02.431</t>
  </si>
  <si>
    <t>4.03.02.440</t>
  </si>
  <si>
    <t>4.03.02.458</t>
  </si>
  <si>
    <t>4.03.02.466</t>
  </si>
  <si>
    <t>4.03.02.474</t>
  </si>
  <si>
    <t>4.03.02.482</t>
  </si>
  <si>
    <t>4.03.02.490</t>
  </si>
  <si>
    <t>4.03.02.504</t>
  </si>
  <si>
    <t>4.03.02.512</t>
  </si>
  <si>
    <t>4.03.02.520</t>
  </si>
  <si>
    <t>4.03.02.539</t>
  </si>
  <si>
    <t>4.03.02.547</t>
  </si>
  <si>
    <t>4.03.02.555</t>
  </si>
  <si>
    <t>4.03.02.563</t>
  </si>
  <si>
    <t>4.03.02.571</t>
  </si>
  <si>
    <t>4.03.02.580</t>
  </si>
  <si>
    <t>4.03.02.598</t>
  </si>
  <si>
    <t>4.03.02.601</t>
  </si>
  <si>
    <t>4.03.02.610</t>
  </si>
  <si>
    <t>4.03.02.628</t>
  </si>
  <si>
    <t>4.03.02.636</t>
  </si>
  <si>
    <t>4.03.02.644</t>
  </si>
  <si>
    <t>4.03.02.652</t>
  </si>
  <si>
    <t>4.03.02.679</t>
  </si>
  <si>
    <t>4.03.02.687</t>
  </si>
  <si>
    <t>4.03.02.695</t>
  </si>
  <si>
    <t>4.03.02.709</t>
  </si>
  <si>
    <t>4.03.02.717</t>
  </si>
  <si>
    <t>4.03.02.725</t>
  </si>
  <si>
    <t>4.03.02.733</t>
  </si>
  <si>
    <t>4.03.02.741</t>
  </si>
  <si>
    <t>4.03.02.750</t>
  </si>
  <si>
    <t>4.03.02.768</t>
  </si>
  <si>
    <t>4.03.02.776</t>
  </si>
  <si>
    <t>4.03.02.784</t>
  </si>
  <si>
    <t>4.03.02.792</t>
  </si>
  <si>
    <t>4.03.02.806</t>
  </si>
  <si>
    <t>4.03.02.814</t>
  </si>
  <si>
    <t>4.03.02.822</t>
  </si>
  <si>
    <t>4.03.02.830</t>
  </si>
  <si>
    <t>4.03.02.849</t>
  </si>
  <si>
    <t>Coprologia</t>
  </si>
  <si>
    <t>4.03.03.012</t>
  </si>
  <si>
    <t>4.03.03.020</t>
  </si>
  <si>
    <t>4.03.03.039</t>
  </si>
  <si>
    <t>4.03.03.047</t>
  </si>
  <si>
    <t>4.03.03.055</t>
  </si>
  <si>
    <t>4.03.03.063</t>
  </si>
  <si>
    <t>4.03.03.071</t>
  </si>
  <si>
    <t>4.03.03.080</t>
  </si>
  <si>
    <t>4.03.03.098</t>
  </si>
  <si>
    <t>4.03.03.101</t>
  </si>
  <si>
    <t>4.03.03.110</t>
  </si>
  <si>
    <t>4.03.03.128</t>
  </si>
  <si>
    <t>4.03.03.136</t>
  </si>
  <si>
    <t>4.03.03.144</t>
  </si>
  <si>
    <t>4.03.03.152</t>
  </si>
  <si>
    <t>4.03.03.160</t>
  </si>
  <si>
    <t>4.03.03.179</t>
  </si>
  <si>
    <t>4.03.03.187</t>
  </si>
  <si>
    <t>Hematologia Laboratorial</t>
  </si>
  <si>
    <t>4.03.04.019</t>
  </si>
  <si>
    <t>4.03.04.027</t>
  </si>
  <si>
    <t>4.03.04.035</t>
  </si>
  <si>
    <t>4.03.04.043</t>
  </si>
  <si>
    <t>4.03.04.051</t>
  </si>
  <si>
    <t>4.03.04.060</t>
  </si>
  <si>
    <t>4.03.04.078</t>
  </si>
  <si>
    <t>4.03.04.086</t>
  </si>
  <si>
    <t>4.03.04.094</t>
  </si>
  <si>
    <t>4.03.04.108</t>
  </si>
  <si>
    <t>4.03.04.116</t>
  </si>
  <si>
    <t>4.03.04.132</t>
  </si>
  <si>
    <t>4.03.04.140</t>
  </si>
  <si>
    <t>4.03.04.159</t>
  </si>
  <si>
    <t>4.03.04.167</t>
  </si>
  <si>
    <t>4.03.04.175</t>
  </si>
  <si>
    <t>4.03.04.183</t>
  </si>
  <si>
    <t>4.03.04.191</t>
  </si>
  <si>
    <t>4.03.04.205</t>
  </si>
  <si>
    <t>4.03.04.213</t>
  </si>
  <si>
    <t>4.03.04.221</t>
  </si>
  <si>
    <t>4.03.04.230</t>
  </si>
  <si>
    <t>4.03.04.248</t>
  </si>
  <si>
    <t>4.03.04.256</t>
  </si>
  <si>
    <t>4.03.04.264</t>
  </si>
  <si>
    <t>4.03.04.272</t>
  </si>
  <si>
    <t>4.03.04.280</t>
  </si>
  <si>
    <t>4.03.04.299</t>
  </si>
  <si>
    <t>4.03.04.302</t>
  </si>
  <si>
    <t>4.03.04.310</t>
  </si>
  <si>
    <t>4.03.04.329</t>
  </si>
  <si>
    <t>4.03.04.337</t>
  </si>
  <si>
    <t>4.03.04.345</t>
  </si>
  <si>
    <t>4.03.04.353</t>
  </si>
  <si>
    <t>4.03.04.361</t>
  </si>
  <si>
    <t>4.03.04.370</t>
  </si>
  <si>
    <t>4.03.04.388</t>
  </si>
  <si>
    <t>4.03.04.396</t>
  </si>
  <si>
    <t>4.03.04.400</t>
  </si>
  <si>
    <t>4.03.04.418</t>
  </si>
  <si>
    <t>4.03.04.434</t>
  </si>
  <si>
    <t>4.03.04.450</t>
  </si>
  <si>
    <t>4.03.04.469</t>
  </si>
  <si>
    <t>4.03.04.477</t>
  </si>
  <si>
    <t>4.03.04.485</t>
  </si>
  <si>
    <t>4.03.04.493</t>
  </si>
  <si>
    <t>4.03.04.507</t>
  </si>
  <si>
    <t>4.03.04.515</t>
  </si>
  <si>
    <t>4.03.04.523</t>
  </si>
  <si>
    <t>4.03.04.531</t>
  </si>
  <si>
    <t>4.03.04.540</t>
  </si>
  <si>
    <t>4.03.04.558</t>
  </si>
  <si>
    <t>4.03.04.566</t>
  </si>
  <si>
    <t>4.03.04.574</t>
  </si>
  <si>
    <t>4.03.04.582</t>
  </si>
  <si>
    <t>4.03.04.590</t>
  </si>
  <si>
    <t>4.03.04.604</t>
  </si>
  <si>
    <t>4.03.04.612</t>
  </si>
  <si>
    <t>4.03.04.620</t>
  </si>
  <si>
    <t>4.03.04.639</t>
  </si>
  <si>
    <t>4.03.04.647</t>
  </si>
  <si>
    <t>4.03.04.655</t>
  </si>
  <si>
    <t>4.03.04.663</t>
  </si>
  <si>
    <t>4.03.04.671</t>
  </si>
  <si>
    <t>4.03.04.680</t>
  </si>
  <si>
    <t>4.03.04.698</t>
  </si>
  <si>
    <t>4.03.04.701</t>
  </si>
  <si>
    <t>4.03.04.710</t>
  </si>
  <si>
    <t>4.03.04.728</t>
  </si>
  <si>
    <t>4.03.04.736</t>
  </si>
  <si>
    <t>4.03.04.744</t>
  </si>
  <si>
    <t>4.03.04.752</t>
  </si>
  <si>
    <t>4.03.04.760</t>
  </si>
  <si>
    <t>4.03.04.779</t>
  </si>
  <si>
    <t>4.03.04.787</t>
  </si>
  <si>
    <t>4.03.04.795</t>
  </si>
  <si>
    <t>4.03.04.809</t>
  </si>
  <si>
    <t>4.03.04.817</t>
  </si>
  <si>
    <t>4.03.04.825</t>
  </si>
  <si>
    <t>4.03.04.833</t>
  </si>
  <si>
    <t>4.03.04.841</t>
  </si>
  <si>
    <t>4.03.04.850</t>
  </si>
  <si>
    <t>4.03.04.868</t>
  </si>
  <si>
    <t>4.03.04.876</t>
  </si>
  <si>
    <t>4.03.04.884</t>
  </si>
  <si>
    <t>4.03.04.892</t>
  </si>
  <si>
    <t>4.03.04.906</t>
  </si>
  <si>
    <t>4.03.04.914</t>
  </si>
  <si>
    <t>4.03.04.922</t>
  </si>
  <si>
    <t>4.03.04.930</t>
  </si>
  <si>
    <t>4.03.04.949</t>
  </si>
  <si>
    <t>Endocrinologia Laboratorial</t>
  </si>
  <si>
    <t>4.03.05.015</t>
  </si>
  <si>
    <t>4.03.05.040</t>
  </si>
  <si>
    <t>4.03.05.058</t>
  </si>
  <si>
    <t>4.03.05.066</t>
  </si>
  <si>
    <t>4.03.05.074</t>
  </si>
  <si>
    <t>4.03.05.082</t>
  </si>
  <si>
    <t>4.03.05.090</t>
  </si>
  <si>
    <t>4.03.05.112</t>
  </si>
  <si>
    <t>4.03.05.120</t>
  </si>
  <si>
    <t>4.03.05.163</t>
  </si>
  <si>
    <t>4.03.05.210</t>
  </si>
  <si>
    <t>4.03.05.228</t>
  </si>
  <si>
    <t>4.03.05.236</t>
  </si>
  <si>
    <t>4.03.05.279</t>
  </si>
  <si>
    <t>4.03.05.287</t>
  </si>
  <si>
    <t>4.03.05.295</t>
  </si>
  <si>
    <t>4.03.05.341</t>
  </si>
  <si>
    <t>4.03.05.368</t>
  </si>
  <si>
    <t>4.03.05.384</t>
  </si>
  <si>
    <t>4.03.05.406</t>
  </si>
  <si>
    <t>4.03.05.422</t>
  </si>
  <si>
    <t>4.03.05.449</t>
  </si>
  <si>
    <t>4.03.05.465</t>
  </si>
  <si>
    <t>4.03.05.490</t>
  </si>
  <si>
    <t>4.03.05.503</t>
  </si>
  <si>
    <t>4.03.05.511</t>
  </si>
  <si>
    <t>4.03.05.546</t>
  </si>
  <si>
    <t>4.03.05.554</t>
  </si>
  <si>
    <t>4.03.05.562</t>
  </si>
  <si>
    <t>4.03.05.570</t>
  </si>
  <si>
    <t>4.03.05.589</t>
  </si>
  <si>
    <t>4.03.05.597</t>
  </si>
  <si>
    <t>4.03.05.600</t>
  </si>
  <si>
    <t>4.03.05.619</t>
  </si>
  <si>
    <t>4.03.05.627</t>
  </si>
  <si>
    <t>4.03.05.635</t>
  </si>
  <si>
    <t>4.03.05.740</t>
  </si>
  <si>
    <t>4.03.05.759</t>
  </si>
  <si>
    <t>4.03.05.767</t>
  </si>
  <si>
    <t>4.03.05.775</t>
  </si>
  <si>
    <t>4.03.05.783</t>
  </si>
  <si>
    <t>Imunologia</t>
  </si>
  <si>
    <t>4.03.06.011</t>
  </si>
  <si>
    <t>4.03.06.020</t>
  </si>
  <si>
    <t>4.03.06.046</t>
  </si>
  <si>
    <t>4.03.06.054</t>
  </si>
  <si>
    <t>4.03.06.062</t>
  </si>
  <si>
    <t>4.03.06.070</t>
  </si>
  <si>
    <t>4.03.06.089</t>
  </si>
  <si>
    <t>4.03.06.097</t>
  </si>
  <si>
    <t>4.03.06.100</t>
  </si>
  <si>
    <t>4.03.06.119</t>
  </si>
  <si>
    <t>4.03.06.127</t>
  </si>
  <si>
    <t>4.03.06.135</t>
  </si>
  <si>
    <t>4.03.06.143</t>
  </si>
  <si>
    <t>4.03.06.151</t>
  </si>
  <si>
    <t>4.03.06.160</t>
  </si>
  <si>
    <t>4.03.06.178</t>
  </si>
  <si>
    <t>4.03.06.186</t>
  </si>
  <si>
    <t>4.03.06.194</t>
  </si>
  <si>
    <t>4.03.06.208</t>
  </si>
  <si>
    <t>4.03.06.216</t>
  </si>
  <si>
    <t>4.03.06.224</t>
  </si>
  <si>
    <t>4.03.06.232</t>
  </si>
  <si>
    <t>4.03.06.240</t>
  </si>
  <si>
    <t>4.03.06.259</t>
  </si>
  <si>
    <t>4.03.06.267</t>
  </si>
  <si>
    <t>4.03.06.275</t>
  </si>
  <si>
    <t>4.03.06.283</t>
  </si>
  <si>
    <t>4.03.06.291</t>
  </si>
  <si>
    <t>4.03.06.305</t>
  </si>
  <si>
    <t>4.03.06.313</t>
  </si>
  <si>
    <t>4.03.06.321</t>
  </si>
  <si>
    <t>4.03.06.330</t>
  </si>
  <si>
    <t>4.03.06.348</t>
  </si>
  <si>
    <t>4.03.06.356</t>
  </si>
  <si>
    <t>4.03.06.364</t>
  </si>
  <si>
    <t>4.03.06.372</t>
  </si>
  <si>
    <t>4.03.06.380</t>
  </si>
  <si>
    <t>4.03.06.399</t>
  </si>
  <si>
    <t>4.03.06.402</t>
  </si>
  <si>
    <t>4.03.06.410</t>
  </si>
  <si>
    <t>4.03.06.429</t>
  </si>
  <si>
    <t>4.03.06.437</t>
  </si>
  <si>
    <t>4.03.06.445</t>
  </si>
  <si>
    <t>4.03.06.453</t>
  </si>
  <si>
    <t>4.03.06.461</t>
  </si>
  <si>
    <t>4.03.06.470</t>
  </si>
  <si>
    <t>4.03.06.488</t>
  </si>
  <si>
    <t>4.03.06.496</t>
  </si>
  <si>
    <t>4.03.06.500</t>
  </si>
  <si>
    <t>4.03.06.518</t>
  </si>
  <si>
    <t>4.03.06.526</t>
  </si>
  <si>
    <t>4.03.06.534</t>
  </si>
  <si>
    <t>4.03.06.542</t>
  </si>
  <si>
    <t>4.03.06.550</t>
  </si>
  <si>
    <t>4.03.06.569</t>
  </si>
  <si>
    <t>4.03.06.577</t>
  </si>
  <si>
    <t>4.03.06.585</t>
  </si>
  <si>
    <t>4.03.06.593</t>
  </si>
  <si>
    <t>4.03.06.607</t>
  </si>
  <si>
    <t>4.03.06.615</t>
  </si>
  <si>
    <t>4.03.06.623</t>
  </si>
  <si>
    <t>4.03.06.631</t>
  </si>
  <si>
    <t>4.03.06.640</t>
  </si>
  <si>
    <t>4.03.06.658</t>
  </si>
  <si>
    <t>4.03.06.666</t>
  </si>
  <si>
    <t>4.03.06.674</t>
  </si>
  <si>
    <t>4.03.06.682</t>
  </si>
  <si>
    <t>4.03.06.690</t>
  </si>
  <si>
    <t>4.03.06.704</t>
  </si>
  <si>
    <t>4.03.06.712</t>
  </si>
  <si>
    <t>4.03.06.720</t>
  </si>
  <si>
    <t>4.03.06.739</t>
  </si>
  <si>
    <t>4.03.06.747</t>
  </si>
  <si>
    <t>4.03.06.755</t>
  </si>
  <si>
    <t>4.03.06.763</t>
  </si>
  <si>
    <t>4.03.06.771</t>
  </si>
  <si>
    <t>4.03.06.780</t>
  </si>
  <si>
    <t>4.03.06.798</t>
  </si>
  <si>
    <t>4.03.06.801</t>
  </si>
  <si>
    <t>4.03.06.810</t>
  </si>
  <si>
    <t>4.03.06.828</t>
  </si>
  <si>
    <t>4.03.06.836</t>
  </si>
  <si>
    <t>4.03.06.844</t>
  </si>
  <si>
    <t>4.03.06.852</t>
  </si>
  <si>
    <t>4.03.06.860</t>
  </si>
  <si>
    <t>4.03.06.879</t>
  </si>
  <si>
    <t>4.03.06.887</t>
  </si>
  <si>
    <t>4.03.06.895</t>
  </si>
  <si>
    <t>4.03.06.909</t>
  </si>
  <si>
    <t>4.03.06.917</t>
  </si>
  <si>
    <t>4.03.06.925</t>
  </si>
  <si>
    <t>4.03.06.933</t>
  </si>
  <si>
    <t>4.03.06.941</t>
  </si>
  <si>
    <t>4.03.06.950</t>
  </si>
  <si>
    <t>4.03.06.968</t>
  </si>
  <si>
    <t>4.03.06.976</t>
  </si>
  <si>
    <t>4.03.06.984</t>
  </si>
  <si>
    <t>4.03.06.992</t>
  </si>
  <si>
    <t>4.03.07.018</t>
  </si>
  <si>
    <t>4.03.07.026</t>
  </si>
  <si>
    <t>4.03.07.034</t>
  </si>
  <si>
    <t>4.03.07.042</t>
  </si>
  <si>
    <t>4.03.07.050</t>
  </si>
  <si>
    <t>4.03.07.069</t>
  </si>
  <si>
    <t>4.03.07.077</t>
  </si>
  <si>
    <t>4.03.07.085</t>
  </si>
  <si>
    <t>4.03.07.093</t>
  </si>
  <si>
    <t>4.03.07.107</t>
  </si>
  <si>
    <t>4.03.07.115</t>
  </si>
  <si>
    <t>4.03.07.123</t>
  </si>
  <si>
    <t>4.03.07.131</t>
  </si>
  <si>
    <t>4.03.07.140</t>
  </si>
  <si>
    <t>4.03.07.158</t>
  </si>
  <si>
    <t>4.03.07.166</t>
  </si>
  <si>
    <t>4.03.07.174</t>
  </si>
  <si>
    <t>4.03.07.182</t>
  </si>
  <si>
    <t>4.03.07.190</t>
  </si>
  <si>
    <t>4.03.07.204</t>
  </si>
  <si>
    <t>4.03.07.212</t>
  </si>
  <si>
    <t>4.03.07.220</t>
  </si>
  <si>
    <t>4.03.07.239</t>
  </si>
  <si>
    <t>4.03.07.247</t>
  </si>
  <si>
    <t>4.03.07.255</t>
  </si>
  <si>
    <t>4.03.07.263</t>
  </si>
  <si>
    <t>4.03.07.271</t>
  </si>
  <si>
    <t>4.03.07.280</t>
  </si>
  <si>
    <t>4.03.07.298</t>
  </si>
  <si>
    <t>4.03.07.301</t>
  </si>
  <si>
    <t>4.03.07.310</t>
  </si>
  <si>
    <t>4.03.07.328</t>
  </si>
  <si>
    <t>4.03.07.336</t>
  </si>
  <si>
    <t>4.03.07.344</t>
  </si>
  <si>
    <t>4.03.07.352</t>
  </si>
  <si>
    <t>4.03.07.360</t>
  </si>
  <si>
    <t>4.03.07.379</t>
  </si>
  <si>
    <t>4.03.07.387</t>
  </si>
  <si>
    <t>4.03.07.395</t>
  </si>
  <si>
    <t>4.03.07.409</t>
  </si>
  <si>
    <t>4.03.07.417</t>
  </si>
  <si>
    <t>4.03.07.425</t>
  </si>
  <si>
    <t>4.03.07.433</t>
  </si>
  <si>
    <t>4.03.07.441</t>
  </si>
  <si>
    <t>4.03.07.450</t>
  </si>
  <si>
    <t>4.03.07.468</t>
  </si>
  <si>
    <t>4.03.07.476</t>
  </si>
  <si>
    <t>4.03.07.484</t>
  </si>
  <si>
    <t>4.03.07.492</t>
  </si>
  <si>
    <t>4.03.07.506</t>
  </si>
  <si>
    <t>4.03.07.514</t>
  </si>
  <si>
    <t>4.03.07.522</t>
  </si>
  <si>
    <t>4.03.07.530</t>
  </si>
  <si>
    <t>4.03.07.565</t>
  </si>
  <si>
    <t>4.03.07.573</t>
  </si>
  <si>
    <t>4.03.07.581</t>
  </si>
  <si>
    <t>4.03.07.590</t>
  </si>
  <si>
    <t>4.03.07.603</t>
  </si>
  <si>
    <t>4.03.07.611</t>
  </si>
  <si>
    <t>4.03.07.620</t>
  </si>
  <si>
    <t>4.03.07.638</t>
  </si>
  <si>
    <t>4.03.07.654</t>
  </si>
  <si>
    <t>4.03.07.662</t>
  </si>
  <si>
    <t>4.03.07.689</t>
  </si>
  <si>
    <t>4.03.07.697</t>
  </si>
  <si>
    <t>4.03.07.700</t>
  </si>
  <si>
    <t>4.03.07.719</t>
  </si>
  <si>
    <t>4.03.07.727</t>
  </si>
  <si>
    <t>4.03.07.735</t>
  </si>
  <si>
    <t>4.03.07.743</t>
  </si>
  <si>
    <t>4.03.07.751</t>
  </si>
  <si>
    <t>4.03.07.760</t>
  </si>
  <si>
    <t>4.03.07.778</t>
  </si>
  <si>
    <t>4.03.07.786</t>
  </si>
  <si>
    <t>4.03.07.794</t>
  </si>
  <si>
    <t>4.03.07.808</t>
  </si>
  <si>
    <t>4.03.07.816</t>
  </si>
  <si>
    <t>4.03.07.824</t>
  </si>
  <si>
    <t>4.03.07.832</t>
  </si>
  <si>
    <t>4.03.07.840</t>
  </si>
  <si>
    <t>4.03.07.859</t>
  </si>
  <si>
    <t>4.03.07.867</t>
  </si>
  <si>
    <t>4.03.07.875</t>
  </si>
  <si>
    <t>4.03.07.883</t>
  </si>
  <si>
    <t>4.03.07.891</t>
  </si>
  <si>
    <t>4.03.07.905</t>
  </si>
  <si>
    <t>4.03.07.913</t>
  </si>
  <si>
    <t>4.03.07.921</t>
  </si>
  <si>
    <t>4.03.07.930</t>
  </si>
  <si>
    <t>4.03.07.948</t>
  </si>
  <si>
    <t>4.03.07.956</t>
  </si>
  <si>
    <t>4.03.07.999</t>
  </si>
  <si>
    <t>4.03.08.014</t>
  </si>
  <si>
    <t>4.03.08.022</t>
  </si>
  <si>
    <t>4.03.08.030</t>
  </si>
  <si>
    <t>4.03.08.049</t>
  </si>
  <si>
    <t>4.03.08.081</t>
  </si>
  <si>
    <t>4.03.08.090</t>
  </si>
  <si>
    <t>4.03.08.120</t>
  </si>
  <si>
    <t>4.03.08.138</t>
  </si>
  <si>
    <t>4.03.08.154</t>
  </si>
  <si>
    <t>4.03.08.162</t>
  </si>
  <si>
    <t>4.03.08.170</t>
  </si>
  <si>
    <t>4.03.08.197</t>
  </si>
  <si>
    <t>4.03.08.200</t>
  </si>
  <si>
    <t>4.03.08.219</t>
  </si>
  <si>
    <t>4.03.08.235</t>
  </si>
  <si>
    <t>4.03.08.243</t>
  </si>
  <si>
    <t>4.03.08.251</t>
  </si>
  <si>
    <t>4.03.08.278</t>
  </si>
  <si>
    <t>4.03.08.286</t>
  </si>
  <si>
    <t>4.03.08.294</t>
  </si>
  <si>
    <t>4.03.08.308</t>
  </si>
  <si>
    <t>4.03.08.316</t>
  </si>
  <si>
    <t>4.03.08.324</t>
  </si>
  <si>
    <t>4.03.08.332</t>
  </si>
  <si>
    <t>4.03.08.340</t>
  </si>
  <si>
    <t>4.03.08.359</t>
  </si>
  <si>
    <t>4.03.08.367</t>
  </si>
  <si>
    <t>4.03.08.375</t>
  </si>
  <si>
    <t>4.03.08.383</t>
  </si>
  <si>
    <t>4.03.08.391</t>
  </si>
  <si>
    <t>4.03.08.405</t>
  </si>
  <si>
    <t>4.03.08.413</t>
  </si>
  <si>
    <t>4.03.08.529</t>
  </si>
  <si>
    <t>4.03.08.553</t>
  </si>
  <si>
    <t>4.03.08.804</t>
  </si>
  <si>
    <t>4.03.08.901</t>
  </si>
  <si>
    <t>Líquidos (Cefalorraqueano (Líquor), Seminal, Amniótico, Sinovial e outros) (40309002)</t>
  </si>
  <si>
    <t>4.03.09.010</t>
  </si>
  <si>
    <t>4.03.09.029</t>
  </si>
  <si>
    <t>4.03.09.037</t>
  </si>
  <si>
    <t>4.03.09.045</t>
  </si>
  <si>
    <t>4.03.09.053</t>
  </si>
  <si>
    <t>4.03.09.061</t>
  </si>
  <si>
    <t>4.03.09.070</t>
  </si>
  <si>
    <t>4.03.09.088</t>
  </si>
  <si>
    <t>4.03.09.096</t>
  </si>
  <si>
    <t>4.03.09.100</t>
  </si>
  <si>
    <t>4.03.09.118</t>
  </si>
  <si>
    <t>4.03.09.126</t>
  </si>
  <si>
    <t>4.03.09.134</t>
  </si>
  <si>
    <t>4.03.09.142</t>
  </si>
  <si>
    <t>4.03.09.150</t>
  </si>
  <si>
    <t>4.03.09.169</t>
  </si>
  <si>
    <t>4.03.09.177</t>
  </si>
  <si>
    <t>4.03.09.185</t>
  </si>
  <si>
    <t>4.03.09.266</t>
  </si>
  <si>
    <t>4.03.09.304</t>
  </si>
  <si>
    <t>4.03.09.312</t>
  </si>
  <si>
    <t>4.03.09.320</t>
  </si>
  <si>
    <t>4.03.09.401</t>
  </si>
  <si>
    <t>4.03.09.410</t>
  </si>
  <si>
    <t>4.03.09.428</t>
  </si>
  <si>
    <t>4.03.09.436</t>
  </si>
  <si>
    <t>4.03.09.444</t>
  </si>
  <si>
    <t>4.03.09.509</t>
  </si>
  <si>
    <t>4.03.09.517</t>
  </si>
  <si>
    <t>4.03.09.525</t>
  </si>
  <si>
    <t>Microbiologia (40310000)</t>
  </si>
  <si>
    <t>4.03.10.019</t>
  </si>
  <si>
    <t>4.03.10.035</t>
  </si>
  <si>
    <t>4.03.10.043</t>
  </si>
  <si>
    <t>4.03.10.051</t>
  </si>
  <si>
    <t>4.03.10.060</t>
  </si>
  <si>
    <t>4.03.10.078</t>
  </si>
  <si>
    <t>4.03.10.086</t>
  </si>
  <si>
    <t>4.03.10.094</t>
  </si>
  <si>
    <t>4.03.10.108</t>
  </si>
  <si>
    <t>4.03.10.116</t>
  </si>
  <si>
    <t>4.03.10.124</t>
  </si>
  <si>
    <t>4.03.10.132</t>
  </si>
  <si>
    <t>4.03.10.140</t>
  </si>
  <si>
    <t>4.03.10.159</t>
  </si>
  <si>
    <t>4.03.10.167</t>
  </si>
  <si>
    <t>4.03.10.175</t>
  </si>
  <si>
    <t>4.03.10.183</t>
  </si>
  <si>
    <t>4.03.10.191</t>
  </si>
  <si>
    <t>4.03.10.205</t>
  </si>
  <si>
    <t>4.03.10.213</t>
  </si>
  <si>
    <t>4.03.10.221</t>
  </si>
  <si>
    <t>4.03.10.230</t>
  </si>
  <si>
    <t>4.03.10.248</t>
  </si>
  <si>
    <t>4.03.10.256</t>
  </si>
  <si>
    <t>4.03.10.264</t>
  </si>
  <si>
    <t>4.03.10.272</t>
  </si>
  <si>
    <t>4.03.10.280</t>
  </si>
  <si>
    <t>4.03.10.299</t>
  </si>
  <si>
    <t>4.03.10.302</t>
  </si>
  <si>
    <t>4.03.10.310</t>
  </si>
  <si>
    <t>4.03.10.329</t>
  </si>
  <si>
    <t>4.03.10.337</t>
  </si>
  <si>
    <t>4.03.10.345</t>
  </si>
  <si>
    <t>4.03.10.353</t>
  </si>
  <si>
    <t>4.03.10.361</t>
  </si>
  <si>
    <t>4.03.10.370</t>
  </si>
  <si>
    <t>4.03.10.388</t>
  </si>
  <si>
    <t>4.03.10.400</t>
  </si>
  <si>
    <t>4.03.10.418</t>
  </si>
  <si>
    <t>4.03.10.426</t>
  </si>
  <si>
    <t>4.03.10.434</t>
  </si>
  <si>
    <t>4.03.10.604</t>
  </si>
  <si>
    <t>Urinálise (40311007)</t>
  </si>
  <si>
    <t>4.03.11.015</t>
  </si>
  <si>
    <t>4.03.11.023</t>
  </si>
  <si>
    <t>4.03.11.031</t>
  </si>
  <si>
    <t>4.03.11.040</t>
  </si>
  <si>
    <t>4.03.11.058</t>
  </si>
  <si>
    <t>4.03.11.066</t>
  </si>
  <si>
    <t>4.03.11.074</t>
  </si>
  <si>
    <t>4.03.11.082</t>
  </si>
  <si>
    <t>4.03.11.090</t>
  </si>
  <si>
    <t>4.03.11.104</t>
  </si>
  <si>
    <t>4.03.11.112</t>
  </si>
  <si>
    <t>4.03.11.120</t>
  </si>
  <si>
    <t>4.03.11.139</t>
  </si>
  <si>
    <t>4.03.11.147</t>
  </si>
  <si>
    <t>4.03.11.155</t>
  </si>
  <si>
    <t>4.03.11.163</t>
  </si>
  <si>
    <t>4.03.11.171</t>
  </si>
  <si>
    <t>4.03.11.180</t>
  </si>
  <si>
    <t>4.03.11.198</t>
  </si>
  <si>
    <t>4.03.11.201</t>
  </si>
  <si>
    <t>4.03.11.210</t>
  </si>
  <si>
    <t>4.03.11.228</t>
  </si>
  <si>
    <t>4.03.11.236</t>
  </si>
  <si>
    <t>4.03.11.244</t>
  </si>
  <si>
    <t>4.03.11.252</t>
  </si>
  <si>
    <t>4.03.11.260</t>
  </si>
  <si>
    <t>4.03.11.279</t>
  </si>
  <si>
    <t>4.03.11.287</t>
  </si>
  <si>
    <t>4.03.11.295</t>
  </si>
  <si>
    <t>4.03.11.309</t>
  </si>
  <si>
    <t>4.03.11.317</t>
  </si>
  <si>
    <t>4.03.11.325</t>
  </si>
  <si>
    <t>4.03.11.333</t>
  </si>
  <si>
    <t>4.03.11.341</t>
  </si>
  <si>
    <t>4.03.11.350</t>
  </si>
  <si>
    <t>4.03.11.368</t>
  </si>
  <si>
    <t>4.03.11.376</t>
  </si>
  <si>
    <t>4.03.11.384</t>
  </si>
  <si>
    <t>4.03.11.392</t>
  </si>
  <si>
    <t>4.03.11.503</t>
  </si>
  <si>
    <t>Diversos (40312003)</t>
  </si>
  <si>
    <t>4.03.12.011</t>
  </si>
  <si>
    <t>4.03.12.020</t>
  </si>
  <si>
    <t>4.03.12.046</t>
  </si>
  <si>
    <t>4.03.12.054</t>
  </si>
  <si>
    <t>4.03.12.062</t>
  </si>
  <si>
    <t>4.03.12.070</t>
  </si>
  <si>
    <t>4.03.12.089</t>
  </si>
  <si>
    <t>4.03.12.097</t>
  </si>
  <si>
    <t>4.03.12.100</t>
  </si>
  <si>
    <t>4.03.12.119</t>
  </si>
  <si>
    <t>4.03.12.127</t>
  </si>
  <si>
    <t>4.03.12.135</t>
  </si>
  <si>
    <t>4.03.12.143</t>
  </si>
  <si>
    <t>4.03.12.151</t>
  </si>
  <si>
    <t>4.03.12.160</t>
  </si>
  <si>
    <t>4.03.12.178</t>
  </si>
  <si>
    <t>Toxicologia/Monitorização Terapêutica (40313000)</t>
  </si>
  <si>
    <t>4.03.13.018</t>
  </si>
  <si>
    <t>4.03.13.026</t>
  </si>
  <si>
    <t>4.03.13.034</t>
  </si>
  <si>
    <t>4.03.13.042</t>
  </si>
  <si>
    <t>4.03.13.050</t>
  </si>
  <si>
    <t>4.03.13.069</t>
  </si>
  <si>
    <t>4.03.13.077</t>
  </si>
  <si>
    <t>4.03.13.085</t>
  </si>
  <si>
    <t>4.03.13.093</t>
  </si>
  <si>
    <t>4.03.13.107</t>
  </si>
  <si>
    <t>4.03.13.115</t>
  </si>
  <si>
    <t>4.03.13.123</t>
  </si>
  <si>
    <t>4.03.13.131</t>
  </si>
  <si>
    <t>4.03.13.140</t>
  </si>
  <si>
    <t>4.03.13.158</t>
  </si>
  <si>
    <t>4.03.13.166</t>
  </si>
  <si>
    <t>4.03.13.174</t>
  </si>
  <si>
    <t>4.03.13.182</t>
  </si>
  <si>
    <t>4.03.13.190</t>
  </si>
  <si>
    <t>4.03.13.204</t>
  </si>
  <si>
    <t>4.03.13.212</t>
  </si>
  <si>
    <t>4.03.13.220</t>
  </si>
  <si>
    <t>4.03.13.239</t>
  </si>
  <si>
    <t>4.03.13.247</t>
  </si>
  <si>
    <t>4.03.13.255</t>
  </si>
  <si>
    <t>4.03.13.263</t>
  </si>
  <si>
    <t>4.03.13.271</t>
  </si>
  <si>
    <t>4.03.13.280</t>
  </si>
  <si>
    <t>4.03.13.298</t>
  </si>
  <si>
    <t>4.03.13.301</t>
  </si>
  <si>
    <t>4.03.13.310</t>
  </si>
  <si>
    <t>4.03.13.328</t>
  </si>
  <si>
    <t>4.03.13.336</t>
  </si>
  <si>
    <t>4.03.13.344</t>
  </si>
  <si>
    <t>Biologia Molecular (40314006)</t>
  </si>
  <si>
    <t>4.03.14.014</t>
  </si>
  <si>
    <t>4.03.14.022</t>
  </si>
  <si>
    <t>4.03.14.030</t>
  </si>
  <si>
    <t>4.03.14.049</t>
  </si>
  <si>
    <t>4.03.14.057</t>
  </si>
  <si>
    <t>4.03.14.065</t>
  </si>
  <si>
    <t>4.03.14.073</t>
  </si>
  <si>
    <t>4.03.14.081</t>
  </si>
  <si>
    <t>4.03.14.090</t>
  </si>
  <si>
    <t>4.03.14.103</t>
  </si>
  <si>
    <t>4.03.14.111</t>
  </si>
  <si>
    <t>4.03.14.120</t>
  </si>
  <si>
    <t>4.03.14.138</t>
  </si>
  <si>
    <t>4.03.14.146</t>
  </si>
  <si>
    <t>4.03.14.154</t>
  </si>
  <si>
    <t>4.03.14.162</t>
  </si>
  <si>
    <t>4.03.14.170</t>
  </si>
  <si>
    <t>4.03.14.189</t>
  </si>
  <si>
    <t>4.03.14.197</t>
  </si>
  <si>
    <t>4.03.14.200</t>
  </si>
  <si>
    <t>4.03.14.219</t>
  </si>
  <si>
    <t>4.03.14.227</t>
  </si>
  <si>
    <t>4.03.14.235</t>
  </si>
  <si>
    <t>4.03.14.243</t>
  </si>
  <si>
    <t>4.03.14.251</t>
  </si>
  <si>
    <t>4.03.14.260</t>
  </si>
  <si>
    <t>4.03.14.278</t>
  </si>
  <si>
    <t>4.03.14.286</t>
  </si>
  <si>
    <t>4.03.14.294</t>
  </si>
  <si>
    <t>4.03.14.308</t>
  </si>
  <si>
    <t>4.03.14.359</t>
  </si>
  <si>
    <t>4.03.14.430</t>
  </si>
  <si>
    <t>4.03.14.456</t>
  </si>
  <si>
    <t>4.03.14.618</t>
  </si>
  <si>
    <r>
      <t xml:space="preserve">SARS-CoV-2 (CORONAVÍRUS COVID-19) - pesquisa por RT - PCR (com diretriz de utilização)
</t>
    </r>
    <r>
      <rPr>
        <b/>
        <sz val="8"/>
        <color rgb="FFFF0000"/>
        <rFont val="Calibri"/>
        <family val="2"/>
      </rPr>
      <t>COLETA DOMICILIAR</t>
    </r>
  </si>
  <si>
    <t xml:space="preserve">4.03.24.770 </t>
  </si>
  <si>
    <t>4.03.24.788</t>
  </si>
  <si>
    <t>4.03.24.796</t>
  </si>
  <si>
    <t>4.03.24.265</t>
  </si>
  <si>
    <t>4.03.24.561</t>
  </si>
  <si>
    <t>4.03.16.017</t>
  </si>
  <si>
    <t>4.03.16.025</t>
  </si>
  <si>
    <t>4.03.16.033</t>
  </si>
  <si>
    <t>4.03.16.041</t>
  </si>
  <si>
    <t>4.03.16.050</t>
  </si>
  <si>
    <t>4.03.16.068</t>
  </si>
  <si>
    <t>4.03.16.076</t>
  </si>
  <si>
    <t>4.03.16.084</t>
  </si>
  <si>
    <t>4.03.16.092</t>
  </si>
  <si>
    <t>4.03.16.106</t>
  </si>
  <si>
    <t>4.03.16.114</t>
  </si>
  <si>
    <t>4.03.16.122</t>
  </si>
  <si>
    <t>4.03.16.130</t>
  </si>
  <si>
    <t>4.03.16.149</t>
  </si>
  <si>
    <t>4.03.16.157</t>
  </si>
  <si>
    <t>4.03.16.165</t>
  </si>
  <si>
    <t>4.03.16.173</t>
  </si>
  <si>
    <t>4.03.16.181</t>
  </si>
  <si>
    <t>4.03.16.190</t>
  </si>
  <si>
    <t>4.03.16.203</t>
  </si>
  <si>
    <t>4.03.16.211</t>
  </si>
  <si>
    <t>4.03.16.220</t>
  </si>
  <si>
    <t>4.03.16.238</t>
  </si>
  <si>
    <t>4.03.16.246</t>
  </si>
  <si>
    <t>4.03.16.254</t>
  </si>
  <si>
    <t>4.03.16.262</t>
  </si>
  <si>
    <t>4.03.16.270</t>
  </si>
  <si>
    <t>4.03.16.289</t>
  </si>
  <si>
    <t>4.03.16.297</t>
  </si>
  <si>
    <t>4.03.16.300</t>
  </si>
  <si>
    <t>4.03.16.319</t>
  </si>
  <si>
    <t>4.03.16.327</t>
  </si>
  <si>
    <t>4.03.16.335</t>
  </si>
  <si>
    <t>4.03.16.343</t>
  </si>
  <si>
    <t>4.03.16.351</t>
  </si>
  <si>
    <t>4.03.16.360</t>
  </si>
  <si>
    <t>4.03.16.378</t>
  </si>
  <si>
    <t>4.03.16.386</t>
  </si>
  <si>
    <t>4.03.16.394</t>
  </si>
  <si>
    <t>4.03.16.408</t>
  </si>
  <si>
    <t>4.03.16.416</t>
  </si>
  <si>
    <t>4.03.16.424</t>
  </si>
  <si>
    <t>4.03.16.432</t>
  </si>
  <si>
    <t>4.03.16.440</t>
  </si>
  <si>
    <t>4.03.16.459</t>
  </si>
  <si>
    <t>4.03.16.467</t>
  </si>
  <si>
    <t>4.03.16.475</t>
  </si>
  <si>
    <t>4.03.16.483</t>
  </si>
  <si>
    <t>4.03.16.491</t>
  </si>
  <si>
    <t>4.03.16.505</t>
  </si>
  <si>
    <t>4.03.16.513</t>
  </si>
  <si>
    <t>4.03.16.521</t>
  </si>
  <si>
    <t>4.03.16.530</t>
  </si>
  <si>
    <t>4.03.16.548</t>
  </si>
  <si>
    <t>4.03.16.556</t>
  </si>
  <si>
    <t>4.03.16.564</t>
  </si>
  <si>
    <t>4.03.16.572</t>
  </si>
  <si>
    <t>4.03.16.718</t>
  </si>
  <si>
    <t>4.03.19.270</t>
  </si>
  <si>
    <t>4.03.19.318</t>
  </si>
  <si>
    <t>4.03.19.326</t>
  </si>
  <si>
    <t>4.03.19.040</t>
  </si>
  <si>
    <t>4.03.23.030</t>
  </si>
  <si>
    <t>4.03.23.048</t>
  </si>
  <si>
    <t>4.03.23.110</t>
  </si>
  <si>
    <t>4.03.23.307</t>
  </si>
  <si>
    <t>4.03.23.404</t>
  </si>
  <si>
    <t>4.03.23.676</t>
  </si>
  <si>
    <t>4.03.23.684</t>
  </si>
  <si>
    <t>4.03.23.897</t>
  </si>
  <si>
    <t>4.03.23.900</t>
  </si>
  <si>
    <t>4.03.23.919</t>
  </si>
  <si>
    <t>4.03.23.986</t>
  </si>
  <si>
    <t>4.03.24.176</t>
  </si>
  <si>
    <t>4.03.24.192</t>
  </si>
  <si>
    <t>4.03.24.362</t>
  </si>
  <si>
    <t>4.03.24.370</t>
  </si>
  <si>
    <t>4.03.24.559</t>
  </si>
  <si>
    <t>4.03.24.567</t>
  </si>
  <si>
    <t>4.03.24.591</t>
  </si>
  <si>
    <t>4.03.24.605</t>
  </si>
  <si>
    <t>Transfusão (40401006)</t>
  </si>
  <si>
    <t>4.04.01.014</t>
  </si>
  <si>
    <t>4.04.01.022</t>
  </si>
  <si>
    <t>Processamento (40402002)</t>
  </si>
  <si>
    <t>4.04.02.010</t>
  </si>
  <si>
    <t>4.04.02.029</t>
  </si>
  <si>
    <t>4.04.02.037</t>
  </si>
  <si>
    <t>4.04.02.045</t>
  </si>
  <si>
    <t>4.04.02.053</t>
  </si>
  <si>
    <t>4.04.02.061</t>
  </si>
  <si>
    <t>4.04.02.070</t>
  </si>
  <si>
    <t>4.04.02.088</t>
  </si>
  <si>
    <t>4.04.02.096</t>
  </si>
  <si>
    <t>4.04.02.100</t>
  </si>
  <si>
    <t>4.04.02.118</t>
  </si>
  <si>
    <t>4.04.02.126</t>
  </si>
  <si>
    <t>4.04.02.134</t>
  </si>
  <si>
    <t>4.04.02.142</t>
  </si>
  <si>
    <t>4.04.02.150</t>
  </si>
  <si>
    <t>4.04.02.169</t>
  </si>
  <si>
    <t>Procedimentos (40403009)</t>
  </si>
  <si>
    <t>4.04.03.017</t>
  </si>
  <si>
    <t>4.04.03.025</t>
  </si>
  <si>
    <t>4.04.03.033</t>
  </si>
  <si>
    <t>4.04.03.041</t>
  </si>
  <si>
    <t>4.04.03.050</t>
  </si>
  <si>
    <t>4.04.03.068</t>
  </si>
  <si>
    <t>4.04.03.076</t>
  </si>
  <si>
    <t>4.04.03.084</t>
  </si>
  <si>
    <t>4.04.03.092</t>
  </si>
  <si>
    <t>4.04.03.106</t>
  </si>
  <si>
    <t>4.04.03.114</t>
  </si>
  <si>
    <t>4.04.03.122</t>
  </si>
  <si>
    <t>4.04.03.130</t>
  </si>
  <si>
    <t>4.04.03.149</t>
  </si>
  <si>
    <t>4.04.03.157</t>
  </si>
  <si>
    <t>4.04.03.165</t>
  </si>
  <si>
    <t>4.04.03.173</t>
  </si>
  <si>
    <t>4.04.03.181</t>
  </si>
  <si>
    <t>4.04.03.190</t>
  </si>
  <si>
    <t>4.04.03.203</t>
  </si>
  <si>
    <t>4.04.03.211</t>
  </si>
  <si>
    <t>4.04.03.220</t>
  </si>
  <si>
    <t>4.04.03.238</t>
  </si>
  <si>
    <t>4.04.03.246</t>
  </si>
  <si>
    <t>4.04.03.254</t>
  </si>
  <si>
    <t>4.04.03.262</t>
  </si>
  <si>
    <t>4.04.03.270</t>
  </si>
  <si>
    <t>4.04.03.289</t>
  </si>
  <si>
    <t>4.04.03.297</t>
  </si>
  <si>
    <t>4.04.03.300</t>
  </si>
  <si>
    <t>4.04.03.319</t>
  </si>
  <si>
    <t>4.04.03.327</t>
  </si>
  <si>
    <t>4.04.03.335</t>
  </si>
  <si>
    <t>4.04.03.343</t>
  </si>
  <si>
    <t>4.04.03.351</t>
  </si>
  <si>
    <t>4.04.03.360</t>
  </si>
  <si>
    <t>4.04.03.378</t>
  </si>
  <si>
    <t>4.04.03.386</t>
  </si>
  <si>
    <t>4.04.03.394</t>
  </si>
  <si>
    <t>4.04.03.408</t>
  </si>
  <si>
    <t>4.04.03.416</t>
  </si>
  <si>
    <t>4.04.03.424</t>
  </si>
  <si>
    <t>4.04.03.432</t>
  </si>
  <si>
    <t>4.04.03.440</t>
  </si>
  <si>
    <t>4.04.03.459</t>
  </si>
  <si>
    <t>4.04.03.467</t>
  </si>
  <si>
    <t>4.04.03.475</t>
  </si>
  <si>
    <t>4.04.03.483</t>
  </si>
  <si>
    <t>4.04.03.491</t>
  </si>
  <si>
    <t>4.04.03.505</t>
  </si>
  <si>
    <t>4.04.03.513</t>
  </si>
  <si>
    <t>4.04.03.521</t>
  </si>
  <si>
    <t>4.04.03.530</t>
  </si>
  <si>
    <t>4.04.03.548</t>
  </si>
  <si>
    <t>4.04.03.556</t>
  </si>
  <si>
    <t>4.04.03.564</t>
  </si>
  <si>
    <t>4.04.03.572</t>
  </si>
  <si>
    <t>4.04.03.580</t>
  </si>
  <si>
    <t>4.04.03.599</t>
  </si>
  <si>
    <t>4.04.03.602</t>
  </si>
  <si>
    <t>4.04.03.610</t>
  </si>
  <si>
    <t>4.04.03.629</t>
  </si>
  <si>
    <t>4.04.03.637</t>
  </si>
  <si>
    <t>4.04.03.645</t>
  </si>
  <si>
    <t>4.04.03.653</t>
  </si>
  <si>
    <t>4.04.03.661</t>
  </si>
  <si>
    <t>4.04.03.670</t>
  </si>
  <si>
    <t>4.04.03.688</t>
  </si>
  <si>
    <t>4.04.03.696</t>
  </si>
  <si>
    <t>4.04.03.700</t>
  </si>
  <si>
    <t>4.04.03.718</t>
  </si>
  <si>
    <t>4.04.03.726</t>
  </si>
  <si>
    <t>4.04.03.734</t>
  </si>
  <si>
    <t>4.04.03.742</t>
  </si>
  <si>
    <t>4.04.03.750</t>
  </si>
  <si>
    <t>4.04.03.769</t>
  </si>
  <si>
    <t>4.04.03.777</t>
  </si>
  <si>
    <t>4.04.03.785</t>
  </si>
  <si>
    <t>4.04.03.793</t>
  </si>
  <si>
    <t>4.04.03.807</t>
  </si>
  <si>
    <t>4.04.03.815</t>
  </si>
  <si>
    <t>4.04.03.823</t>
  </si>
  <si>
    <t>4.04.03.831</t>
  </si>
  <si>
    <t>4.04.03.840</t>
  </si>
  <si>
    <t>4.04.03.858</t>
  </si>
  <si>
    <t>4.04.03.866</t>
  </si>
  <si>
    <t>4.04.03.874</t>
  </si>
  <si>
    <t>4.04.03.882</t>
  </si>
  <si>
    <t>4.04.03.890</t>
  </si>
  <si>
    <t>4.04.03.904</t>
  </si>
  <si>
    <t>4.04.03.912</t>
  </si>
  <si>
    <t>4.04.03.920</t>
  </si>
  <si>
    <t>4.04.03.939</t>
  </si>
  <si>
    <t>4.04.03.947</t>
  </si>
  <si>
    <t>4.04.03.955</t>
  </si>
  <si>
    <t>4.04.03.963</t>
  </si>
  <si>
    <t>4.04.03.971</t>
  </si>
  <si>
    <t>4.04.03.980</t>
  </si>
  <si>
    <t>4.04.03.998</t>
  </si>
  <si>
    <t>4.04.04.021</t>
  </si>
  <si>
    <t>4.04.04.030</t>
  </si>
  <si>
    <t>4.04.04.048</t>
  </si>
  <si>
    <t>4.04.04.056</t>
  </si>
  <si>
    <t>4.04.04.064</t>
  </si>
  <si>
    <t>4.04.04.072</t>
  </si>
  <si>
    <t>4.04.04.080</t>
  </si>
  <si>
    <t>4.04.04.099</t>
  </si>
  <si>
    <t>4.04.04.102</t>
  </si>
  <si>
    <t>4.04.04.110</t>
  </si>
  <si>
    <t>4.04.04.129</t>
  </si>
  <si>
    <t>4.04.04.137</t>
  </si>
  <si>
    <t>4.04.04.145</t>
  </si>
  <si>
    <t>4.04.04.153</t>
  </si>
  <si>
    <t>4.04.04.161</t>
  </si>
  <si>
    <t>4.04.04.170</t>
  </si>
  <si>
    <t>4.04.04.188</t>
  </si>
  <si>
    <t>4.04.04.196</t>
  </si>
  <si>
    <t>4.04.04.200</t>
  </si>
  <si>
    <t>4.04.04.218</t>
  </si>
  <si>
    <t>4.04.04.226</t>
  </si>
  <si>
    <t>4.04.04.234</t>
  </si>
  <si>
    <t>4.04.04.242</t>
  </si>
  <si>
    <t>4.04.04.250</t>
  </si>
  <si>
    <t>4.04.04.269</t>
  </si>
  <si>
    <t>4.04.04.277</t>
  </si>
  <si>
    <t>4.04.04.285</t>
  </si>
  <si>
    <t>Citogenética (40501000)</t>
  </si>
  <si>
    <t>4.05.01.019</t>
  </si>
  <si>
    <t>4.05.01.027</t>
  </si>
  <si>
    <t>4.05.01.035</t>
  </si>
  <si>
    <t>4.05.01.043</t>
  </si>
  <si>
    <t>4.05.01.051</t>
  </si>
  <si>
    <t>4.05.01.060</t>
  </si>
  <si>
    <t>4.05.01.078</t>
  </si>
  <si>
    <t>4.05.01.086</t>
  </si>
  <si>
    <t>4.05.01.094</t>
  </si>
  <si>
    <t>4.05.01.108</t>
  </si>
  <si>
    <t>4.05.01.116</t>
  </si>
  <si>
    <t>4.05.01.124</t>
  </si>
  <si>
    <t>4.05.01.132</t>
  </si>
  <si>
    <t>4.05.01.140</t>
  </si>
  <si>
    <t>4.05.01.159</t>
  </si>
  <si>
    <t>4.05.01.167</t>
  </si>
  <si>
    <t>4.05.01.175</t>
  </si>
  <si>
    <t>4.05.01.183</t>
  </si>
  <si>
    <t>4.05.01.191</t>
  </si>
  <si>
    <t>4.05.01.205</t>
  </si>
  <si>
    <t>4.05.01.213</t>
  </si>
  <si>
    <t>4.05.01.221</t>
  </si>
  <si>
    <t>Genética Bioquímica (40502007)</t>
  </si>
  <si>
    <t>4.05.02.015</t>
  </si>
  <si>
    <t>4.05.02.058</t>
  </si>
  <si>
    <t>4.05.02.074</t>
  </si>
  <si>
    <t>4.05.02.082</t>
  </si>
  <si>
    <t>4.05.02.090</t>
  </si>
  <si>
    <t>4.05.02.104</t>
  </si>
  <si>
    <t>4.05.02.112</t>
  </si>
  <si>
    <t>4.05.02.120</t>
  </si>
  <si>
    <t>4.05.02.139</t>
  </si>
  <si>
    <t>4.05.02.147</t>
  </si>
  <si>
    <t>4.05.02.155</t>
  </si>
  <si>
    <t>4.05.02.163</t>
  </si>
  <si>
    <t>4.05.02.171</t>
  </si>
  <si>
    <t>4.05.02.180</t>
  </si>
  <si>
    <t>4.05.02.198</t>
  </si>
  <si>
    <t>4.05.02.201</t>
  </si>
  <si>
    <t>4.05.02.210</t>
  </si>
  <si>
    <t>4.05.02.228</t>
  </si>
  <si>
    <t>4.05.02.236</t>
  </si>
  <si>
    <t>4.05.02.244</t>
  </si>
  <si>
    <t>Genética Molecular (40503003)</t>
  </si>
  <si>
    <t>4.05.03.011</t>
  </si>
  <si>
    <t>4.05.03.020</t>
  </si>
  <si>
    <t>4.05.03.046</t>
  </si>
  <si>
    <t>4.05.03.054</t>
  </si>
  <si>
    <t>4.05.03.062</t>
  </si>
  <si>
    <t>4.05.03.070</t>
  </si>
  <si>
    <t>4.05.03.089</t>
  </si>
  <si>
    <t>4.05.03.100</t>
  </si>
  <si>
    <t>4.05.03.119</t>
  </si>
  <si>
    <t>4.05.03.127</t>
  </si>
  <si>
    <t>4.05.03.135</t>
  </si>
  <si>
    <t>4.05.03.143</t>
  </si>
  <si>
    <t>4.05.03.151</t>
  </si>
  <si>
    <t>4.05.03.160</t>
  </si>
  <si>
    <t>4.05.03.178</t>
  </si>
  <si>
    <t>4.05.03.186</t>
  </si>
  <si>
    <t>4.05.03.194</t>
  </si>
  <si>
    <t>4.05.03.208</t>
  </si>
  <si>
    <t>4.05.03.216</t>
  </si>
  <si>
    <t>4.05.03.224</t>
  </si>
  <si>
    <t>4.05.03.232</t>
  </si>
  <si>
    <t>4.05.03.240</t>
  </si>
  <si>
    <t>4.05.03.259</t>
  </si>
  <si>
    <t>4.05.03.542</t>
  </si>
  <si>
    <t>4.05.03.771</t>
  </si>
  <si>
    <t>Procedimentos (40601005)</t>
  </si>
  <si>
    <t>4.06.01.013</t>
  </si>
  <si>
    <t>4.06.01.021</t>
  </si>
  <si>
    <t>4.06.01.030</t>
  </si>
  <si>
    <t>4.06.01.048</t>
  </si>
  <si>
    <t>4.06.01.056</t>
  </si>
  <si>
    <t>4.06.01.064</t>
  </si>
  <si>
    <t>4.06.01.072</t>
  </si>
  <si>
    <t>4.06.01.080</t>
  </si>
  <si>
    <t>4.06.01.099</t>
  </si>
  <si>
    <t>4.06.01.102</t>
  </si>
  <si>
    <t>4.06.01.110</t>
  </si>
  <si>
    <t>4.06.01.129</t>
  </si>
  <si>
    <t>4.06.01.137</t>
  </si>
  <si>
    <t>4.06.01.145</t>
  </si>
  <si>
    <t>4.06.01.153</t>
  </si>
  <si>
    <t>4.06.01.161</t>
  </si>
  <si>
    <t>4.06.01.170</t>
  </si>
  <si>
    <t>4.06.01.188</t>
  </si>
  <si>
    <t>4.06.01.196</t>
  </si>
  <si>
    <t>4.06.01.200</t>
  </si>
  <si>
    <t>4.06.01.218</t>
  </si>
  <si>
    <t>4.06.01.226</t>
  </si>
  <si>
    <t>4.06.01.234</t>
  </si>
  <si>
    <t>4.06.01.242</t>
  </si>
  <si>
    <t>4.06.01.250</t>
  </si>
  <si>
    <t>4.06.01.269</t>
  </si>
  <si>
    <t>4.06.01.277</t>
  </si>
  <si>
    <t>4.06.01.285</t>
  </si>
  <si>
    <t>4.06.01.293</t>
  </si>
  <si>
    <t>4.06.01.307</t>
  </si>
  <si>
    <t>4.06.01.315</t>
  </si>
  <si>
    <t>4.06.01.323</t>
  </si>
  <si>
    <t>Cardiovascular  In Vivo (40701018)</t>
  </si>
  <si>
    <t>4.07.01.018</t>
  </si>
  <si>
    <t>4.07.01.026</t>
  </si>
  <si>
    <t>4.07.01.034</t>
  </si>
  <si>
    <t>4.07.01.042</t>
  </si>
  <si>
    <t>4.07.01.050</t>
  </si>
  <si>
    <t>4.07.01.069</t>
  </si>
  <si>
    <t>4.07.01.077</t>
  </si>
  <si>
    <t>4.07.01.085</t>
  </si>
  <si>
    <t>4.07.01.093</t>
  </si>
  <si>
    <t>4.07.01.107</t>
  </si>
  <si>
    <t>4.07.01.115</t>
  </si>
  <si>
    <t>4.07.01.123</t>
  </si>
  <si>
    <t>4.07.01.131</t>
  </si>
  <si>
    <t>4.07.01.140</t>
  </si>
  <si>
    <t>Digestivo  In Vivo (40702006)</t>
  </si>
  <si>
    <t>4.07.02.014</t>
  </si>
  <si>
    <t>4.07.02.022</t>
  </si>
  <si>
    <t>4.07.02.030</t>
  </si>
  <si>
    <t>4.07.02.049</t>
  </si>
  <si>
    <t>4.07.02.057</t>
  </si>
  <si>
    <t>4.07.02.065</t>
  </si>
  <si>
    <t>4.07.02.073</t>
  </si>
  <si>
    <t>4.07.02.081</t>
  </si>
  <si>
    <t>4.07.02.090</t>
  </si>
  <si>
    <t>4.07.02.103</t>
  </si>
  <si>
    <t>4.07.02.111</t>
  </si>
  <si>
    <t>Endócrino  In Vivo (40703002)</t>
  </si>
  <si>
    <t>4.07.03.010</t>
  </si>
  <si>
    <t>4.07.03.029</t>
  </si>
  <si>
    <t>4.07.03.037</t>
  </si>
  <si>
    <t>4.07.03.045</t>
  </si>
  <si>
    <t>4.07.03.053</t>
  </si>
  <si>
    <t>4.07.03.061</t>
  </si>
  <si>
    <t>4.07.03.070</t>
  </si>
  <si>
    <t>4.07.03.088</t>
  </si>
  <si>
    <t>Geniturinário  In Vivo (40704009)</t>
  </si>
  <si>
    <t>4.07.04.017</t>
  </si>
  <si>
    <t>4.07.04.025</t>
  </si>
  <si>
    <t>4.07.04.033</t>
  </si>
  <si>
    <t>4.07.04.041</t>
  </si>
  <si>
    <t>4.07.04.050</t>
  </si>
  <si>
    <t>4.07.04.068</t>
  </si>
  <si>
    <t>4.07.04.076</t>
  </si>
  <si>
    <t>4.07.04.084</t>
  </si>
  <si>
    <t>Hematológico  In Vivo (40705005)</t>
  </si>
  <si>
    <t>4.07.05.013</t>
  </si>
  <si>
    <t>4.07.05.021</t>
  </si>
  <si>
    <t>4.07.05.030</t>
  </si>
  <si>
    <t>4.07.05.048</t>
  </si>
  <si>
    <t>4.07.05.056</t>
  </si>
  <si>
    <t>4.07.05.064</t>
  </si>
  <si>
    <t>MúsculoEsquelético  In Vivo (40706001)</t>
  </si>
  <si>
    <t>4.07.06.010</t>
  </si>
  <si>
    <t>4.07.06.028</t>
  </si>
  <si>
    <t>Nervoso  In Vivo (40707008)</t>
  </si>
  <si>
    <t>4.07.07.016</t>
  </si>
  <si>
    <t>4.07.07.024</t>
  </si>
  <si>
    <t>4.07.07.032</t>
  </si>
  <si>
    <t>4.07.07.040</t>
  </si>
  <si>
    <t>4.07.07.059</t>
  </si>
  <si>
    <t>4.07.07.067</t>
  </si>
  <si>
    <t>4.07.07.075</t>
  </si>
  <si>
    <t>4.07.07.083</t>
  </si>
  <si>
    <t>Oncologia/Infectologia  In Vivo (40708004)</t>
  </si>
  <si>
    <t>4.07.08.012</t>
  </si>
  <si>
    <t>4.07.08.020</t>
  </si>
  <si>
    <t>4.07.08.039</t>
  </si>
  <si>
    <t>4.07.08.047</t>
  </si>
  <si>
    <t>4.07.08.055</t>
  </si>
  <si>
    <t>4.07.08.063</t>
  </si>
  <si>
    <t>4.07.08.071</t>
  </si>
  <si>
    <t>4.07.08.080</t>
  </si>
  <si>
    <t>4.07.08.098</t>
  </si>
  <si>
    <t>4.07.08.101</t>
  </si>
  <si>
    <t>4.07.08.110</t>
  </si>
  <si>
    <t>4.07.08.128</t>
  </si>
  <si>
    <t>Respiratório  In Vivo (40709000)</t>
  </si>
  <si>
    <t>4.07.09.019</t>
  </si>
  <si>
    <t>4.07.09.027</t>
  </si>
  <si>
    <t>4.07.09.035</t>
  </si>
  <si>
    <t>Terapia  In Vivo (40710009)</t>
  </si>
  <si>
    <t>4.07.10.017</t>
  </si>
  <si>
    <t>4.07.10.025</t>
  </si>
  <si>
    <t>4.07.10.033</t>
  </si>
  <si>
    <t>4.07.10.041</t>
  </si>
  <si>
    <t>4.07.10.050</t>
  </si>
  <si>
    <t>4.07.10.068</t>
  </si>
  <si>
    <t>4.07.10.076</t>
  </si>
  <si>
    <t>4.07.10.084</t>
  </si>
  <si>
    <t>4.07.10.092</t>
  </si>
  <si>
    <t>Outros  In Vivo (40711005)</t>
  </si>
  <si>
    <t>4.07.11.013</t>
  </si>
  <si>
    <t>4.07.11.021</t>
  </si>
  <si>
    <t>Crânio e Face (40801004)</t>
  </si>
  <si>
    <t>4.08.01.012</t>
  </si>
  <si>
    <t>4.08.01.020</t>
  </si>
  <si>
    <t>4.08.01.039</t>
  </si>
  <si>
    <t>4.08.01.047</t>
  </si>
  <si>
    <t>4.08.01.055</t>
  </si>
  <si>
    <t>4.08.01.063</t>
  </si>
  <si>
    <t>4.08.01.071</t>
  </si>
  <si>
    <t>4.08.01.080</t>
  </si>
  <si>
    <t>4.08.01.098</t>
  </si>
  <si>
    <t>4.08.01.101</t>
  </si>
  <si>
    <t>4.08.01.110</t>
  </si>
  <si>
    <t>4.08.01.128</t>
  </si>
  <si>
    <t>4.08.01.136</t>
  </si>
  <si>
    <t>4.08.01.144</t>
  </si>
  <si>
    <t>4.08.01.152</t>
  </si>
  <si>
    <t>4.08.01.160</t>
  </si>
  <si>
    <t>4.08.01.179</t>
  </si>
  <si>
    <t>4.08.01.187</t>
  </si>
  <si>
    <t>4.08.01.195</t>
  </si>
  <si>
    <t>4.08.01.209</t>
  </si>
  <si>
    <t>Coluna Vertebral (40802000)</t>
  </si>
  <si>
    <t>4.08.02.019</t>
  </si>
  <si>
    <t>4.08.02.027</t>
  </si>
  <si>
    <t>4.08.02.035</t>
  </si>
  <si>
    <t>4.08.02.043</t>
  </si>
  <si>
    <t>4.08.02.051</t>
  </si>
  <si>
    <t>4.08.02.060</t>
  </si>
  <si>
    <t>4.08.02.078</t>
  </si>
  <si>
    <t>4.08.02.086</t>
  </si>
  <si>
    <t>4.08.02.094</t>
  </si>
  <si>
    <t>4.08.02.108</t>
  </si>
  <si>
    <t>4.08.02.116</t>
  </si>
  <si>
    <t>Esqueleto Torácico e Membros Superiores (40803007)</t>
  </si>
  <si>
    <t>4.08.03.015</t>
  </si>
  <si>
    <t>4.08.03.023</t>
  </si>
  <si>
    <t>4.08.03.031</t>
  </si>
  <si>
    <t>4.08.03.040</t>
  </si>
  <si>
    <t>4.08.03.058</t>
  </si>
  <si>
    <t>4.08.03.066</t>
  </si>
  <si>
    <t>4.08.03.074</t>
  </si>
  <si>
    <t>4.08.03.082</t>
  </si>
  <si>
    <t>4.08.03.090</t>
  </si>
  <si>
    <t>4.08.03.104</t>
  </si>
  <si>
    <t>4.08.03.112</t>
  </si>
  <si>
    <t>4.08.03.120</t>
  </si>
  <si>
    <t>4.08.03.139</t>
  </si>
  <si>
    <t>4.08.03.147</t>
  </si>
  <si>
    <t>Bacia e Membros Inferiores (40804003)</t>
  </si>
  <si>
    <t>4.08.04.011</t>
  </si>
  <si>
    <t>4.08.04.020</t>
  </si>
  <si>
    <t>4.08.04.038</t>
  </si>
  <si>
    <t>4.08.04.046</t>
  </si>
  <si>
    <t>4.08.04.054</t>
  </si>
  <si>
    <t>4.08.04.062</t>
  </si>
  <si>
    <t>4.08.04.070</t>
  </si>
  <si>
    <t>4.08.04.089</t>
  </si>
  <si>
    <t>4.08.04.097</t>
  </si>
  <si>
    <t>4.08.04.100</t>
  </si>
  <si>
    <t>4.08.04.119</t>
  </si>
  <si>
    <t>4.08.04.127</t>
  </si>
  <si>
    <t>4.08.04.135</t>
  </si>
  <si>
    <t>Tórax (40805000)</t>
  </si>
  <si>
    <t>4.08.05.018</t>
  </si>
  <si>
    <t>4.08.05.026</t>
  </si>
  <si>
    <t>4.08.05.034</t>
  </si>
  <si>
    <t>4.08.05.042</t>
  </si>
  <si>
    <t>4.08.05.050</t>
  </si>
  <si>
    <t>4.08.05.069</t>
  </si>
  <si>
    <t>4.08.05.077</t>
  </si>
  <si>
    <t>4.08.06.014</t>
  </si>
  <si>
    <t>4.08.06.022</t>
  </si>
  <si>
    <t>4.08.06.030</t>
  </si>
  <si>
    <t>4.08.06.049</t>
  </si>
  <si>
    <t>4.08.06.057</t>
  </si>
  <si>
    <t>4.08.06.065</t>
  </si>
  <si>
    <t>4.08.06.073</t>
  </si>
  <si>
    <t>4.08.06.081</t>
  </si>
  <si>
    <t>4.08.06.090</t>
  </si>
  <si>
    <t>4.08.06.103</t>
  </si>
  <si>
    <t>4.08.06.111</t>
  </si>
  <si>
    <t>Sistema Urinário (40807002)</t>
  </si>
  <si>
    <t>4.08.07.010</t>
  </si>
  <si>
    <t>4.08.07.029</t>
  </si>
  <si>
    <t>4.08.07.037</t>
  </si>
  <si>
    <t>4.08.07.045</t>
  </si>
  <si>
    <t>4.08.07.053</t>
  </si>
  <si>
    <t>4.08.07.061</t>
  </si>
  <si>
    <t>4.08.07.070</t>
  </si>
  <si>
    <t>Outros Exames (40808009)</t>
  </si>
  <si>
    <t>4.08.08.017</t>
  </si>
  <si>
    <t>4.08.08.025</t>
  </si>
  <si>
    <t>4.08.08.033</t>
  </si>
  <si>
    <t>4.08.08.041</t>
  </si>
  <si>
    <t>4.08.08.050</t>
  </si>
  <si>
    <t>4.08.08.114</t>
  </si>
  <si>
    <t>4.08.08.122</t>
  </si>
  <si>
    <t>4.08.08.130</t>
  </si>
  <si>
    <t>4.08.08.149</t>
  </si>
  <si>
    <t>4.08.08.157</t>
  </si>
  <si>
    <t>4.08.08.165</t>
  </si>
  <si>
    <t>4.08.08.190</t>
  </si>
  <si>
    <t>4.08.08.203</t>
  </si>
  <si>
    <t>4.08.08.211</t>
  </si>
  <si>
    <t>4.08.08.220</t>
  </si>
  <si>
    <t>4.08.08.238</t>
  </si>
  <si>
    <t>4.08.08.246</t>
  </si>
  <si>
    <t>4.08.08.254</t>
  </si>
  <si>
    <t>4.08.08.262</t>
  </si>
  <si>
    <t>4.08.08.270</t>
  </si>
  <si>
    <t>4.08.08.289</t>
  </si>
  <si>
    <t>4.08.08.297</t>
  </si>
  <si>
    <t>4.08.08.300</t>
  </si>
  <si>
    <t>Procedimentos Especiais (40809005)</t>
  </si>
  <si>
    <t>4.08.09.013</t>
  </si>
  <si>
    <t>4.08.09.021</t>
  </si>
  <si>
    <t>4.08.09.030</t>
  </si>
  <si>
    <t>4.08.09.048</t>
  </si>
  <si>
    <t>4.08.09.056</t>
  </si>
  <si>
    <t>4.08.09.064</t>
  </si>
  <si>
    <t>4.08.09.072</t>
  </si>
  <si>
    <t>4.08.09.080</t>
  </si>
  <si>
    <t>4.08.09.102</t>
  </si>
  <si>
    <t>4.08.09.153</t>
  </si>
  <si>
    <t>4.08.09.161</t>
  </si>
  <si>
    <t>4.08.09.170</t>
  </si>
  <si>
    <t>4.08.09.188</t>
  </si>
  <si>
    <t>Neurorradiologia (40810003)</t>
  </si>
  <si>
    <t>4.08.10.011</t>
  </si>
  <si>
    <t>4.08.10.020</t>
  </si>
  <si>
    <t>4.08.10.038</t>
  </si>
  <si>
    <t>4.08.10.046</t>
  </si>
  <si>
    <t>Radioscopia (40811000)</t>
  </si>
  <si>
    <t>4.08.11.018</t>
  </si>
  <si>
    <t>4.08.11.026</t>
  </si>
  <si>
    <t>Angiorradiologia (40812006)</t>
  </si>
  <si>
    <t>4.08.12.014</t>
  </si>
  <si>
    <t>4.08.12.022</t>
  </si>
  <si>
    <t>4.08.12.030</t>
  </si>
  <si>
    <t>4.08.12.049</t>
  </si>
  <si>
    <t>4.08.12.057</t>
  </si>
  <si>
    <t>4.08.12.065</t>
  </si>
  <si>
    <t>4.08.12.073</t>
  </si>
  <si>
    <t>4.08.12.081</t>
  </si>
  <si>
    <t>4.08.12.090</t>
  </si>
  <si>
    <t>4.08.12.103</t>
  </si>
  <si>
    <t>4.08.12.111</t>
  </si>
  <si>
    <t>4.08.12.120</t>
  </si>
  <si>
    <t>4.08.12.138</t>
  </si>
  <si>
    <t>4.08.12.146</t>
  </si>
  <si>
    <t>Métodos Intervencionistas/Terapêuticos por Imagem (40813002)</t>
  </si>
  <si>
    <t>4.08.13.010</t>
  </si>
  <si>
    <t>4.08.13.029</t>
  </si>
  <si>
    <t>4.08.13.037</t>
  </si>
  <si>
    <t>4.08.13.045</t>
  </si>
  <si>
    <t>4.08.13.053</t>
  </si>
  <si>
    <t>4.08.13.061</t>
  </si>
  <si>
    <t>4.08.13.070</t>
  </si>
  <si>
    <t>4.08.13.088</t>
  </si>
  <si>
    <t>4.08.13.100</t>
  </si>
  <si>
    <t>4.08.13.118</t>
  </si>
  <si>
    <t>4.08.13.126</t>
  </si>
  <si>
    <t>4.08.13.134</t>
  </si>
  <si>
    <t>4.08.13.142</t>
  </si>
  <si>
    <t>4.08.13.150</t>
  </si>
  <si>
    <t>4.08.13.169</t>
  </si>
  <si>
    <t>4.08.13.177</t>
  </si>
  <si>
    <t>4.08.13.185</t>
  </si>
  <si>
    <t>4.08.13.193</t>
  </si>
  <si>
    <t>4.08.13.207</t>
  </si>
  <si>
    <t>4.08.13.215</t>
  </si>
  <si>
    <t>4.08.13.223</t>
  </si>
  <si>
    <t>4.08.13.231</t>
  </si>
  <si>
    <t>4.08.13.240</t>
  </si>
  <si>
    <t>4.08.13.258</t>
  </si>
  <si>
    <t>4.08.13.266</t>
  </si>
  <si>
    <t>4.08.13.274</t>
  </si>
  <si>
    <t>4.08.13.282</t>
  </si>
  <si>
    <t>4.08.13.290</t>
  </si>
  <si>
    <t>4.08.13.304</t>
  </si>
  <si>
    <t>4.08.13.312</t>
  </si>
  <si>
    <t>4.08.13.320</t>
  </si>
  <si>
    <t>4.08.13.339</t>
  </si>
  <si>
    <t>4.08.13.347</t>
  </si>
  <si>
    <t>4.08.13.355</t>
  </si>
  <si>
    <t>4.08.13.363</t>
  </si>
  <si>
    <t>4.08.13.371</t>
  </si>
  <si>
    <t>4.08.13.380</t>
  </si>
  <si>
    <t>4.08.13.398</t>
  </si>
  <si>
    <t>4.08.13.401</t>
  </si>
  <si>
    <t>4.08.13.410</t>
  </si>
  <si>
    <t>4.08.13.428</t>
  </si>
  <si>
    <t>4.08.13.436</t>
  </si>
  <si>
    <t>4.08.13.444</t>
  </si>
  <si>
    <t>4.08.13.452</t>
  </si>
  <si>
    <t>4.08.13.460</t>
  </si>
  <si>
    <t>4.08.13.479</t>
  </si>
  <si>
    <t>4.08.13.487</t>
  </si>
  <si>
    <t>4.08.13.495</t>
  </si>
  <si>
    <t>4.08.13.509</t>
  </si>
  <si>
    <t>4.08.13.517</t>
  </si>
  <si>
    <t>4.08.13.525</t>
  </si>
  <si>
    <t>4.08.13.533</t>
  </si>
  <si>
    <t>4.08.13.541</t>
  </si>
  <si>
    <t>4.08.13.550</t>
  </si>
  <si>
    <t>4.08.13.568</t>
  </si>
  <si>
    <t>4.08.13.576</t>
  </si>
  <si>
    <t>4.08.13.584</t>
  </si>
  <si>
    <t>4.08.13.592</t>
  </si>
  <si>
    <t>4.08.13.606</t>
  </si>
  <si>
    <t>4.08.13.614</t>
  </si>
  <si>
    <t>4.08.13.622</t>
  </si>
  <si>
    <t>4.08.13.630</t>
  </si>
  <si>
    <t>4.08.13.649</t>
  </si>
  <si>
    <t>4.08.13.657</t>
  </si>
  <si>
    <t>4.08.13.665</t>
  </si>
  <si>
    <t>4.08.13.673</t>
  </si>
  <si>
    <t>4.08.13.681</t>
  </si>
  <si>
    <t>4.08.13.690</t>
  </si>
  <si>
    <t>4.08.13.703</t>
  </si>
  <si>
    <t>4.08.13.711</t>
  </si>
  <si>
    <t>4.08.13.720</t>
  </si>
  <si>
    <t>4.08.13.738</t>
  </si>
  <si>
    <t>4.08.13.746</t>
  </si>
  <si>
    <t>4.08.13.754</t>
  </si>
  <si>
    <t>4.08.13.762</t>
  </si>
  <si>
    <t>4.08.13.770</t>
  </si>
  <si>
    <t>4.08.13.789</t>
  </si>
  <si>
    <t>4.08.13.797</t>
  </si>
  <si>
    <t>4.08.13.800</t>
  </si>
  <si>
    <t>4.08.13.819</t>
  </si>
  <si>
    <t>4.08.13.827</t>
  </si>
  <si>
    <t>4.08.13.835</t>
  </si>
  <si>
    <t>4.08.13.843</t>
  </si>
  <si>
    <t>4.08.13.851</t>
  </si>
  <si>
    <t>4.08.13.860</t>
  </si>
  <si>
    <t>4.08.13.878</t>
  </si>
  <si>
    <t>4.08.13.886</t>
  </si>
  <si>
    <t>4.08.13.894</t>
  </si>
  <si>
    <t>4.08.13.908</t>
  </si>
  <si>
    <t>4.08.13.916</t>
  </si>
  <si>
    <t>4.08.13.924</t>
  </si>
  <si>
    <t>4.08.13.932</t>
  </si>
  <si>
    <t>4.08.13.940</t>
  </si>
  <si>
    <t>4.08.13.959</t>
  </si>
  <si>
    <t>4.08.13.967</t>
  </si>
  <si>
    <t>4.08.13.975</t>
  </si>
  <si>
    <t>4.08.13.983</t>
  </si>
  <si>
    <t>4.08.13.991</t>
  </si>
  <si>
    <t>4.08.14.017</t>
  </si>
  <si>
    <t>4.08.14.025</t>
  </si>
  <si>
    <t>4.08.14.033</t>
  </si>
  <si>
    <t>4.08.14.041</t>
  </si>
  <si>
    <t>4.08.14.050</t>
  </si>
  <si>
    <t>4.08.14.068</t>
  </si>
  <si>
    <t>4.08.14.076</t>
  </si>
  <si>
    <t>4.08.14.084</t>
  </si>
  <si>
    <t>4.08.14.092</t>
  </si>
  <si>
    <t>4.08.14.106</t>
  </si>
  <si>
    <t>4.08.14.114</t>
  </si>
  <si>
    <t>4.08.14.122</t>
  </si>
  <si>
    <t>4.08.14.130</t>
  </si>
  <si>
    <t>4.08.14.149</t>
  </si>
  <si>
    <t>4.08.14.157</t>
  </si>
  <si>
    <t>4.08.14.165</t>
  </si>
  <si>
    <t>Ultrassonografia Diagnóstica (40901009)</t>
  </si>
  <si>
    <t>4.09.01.017</t>
  </si>
  <si>
    <t>4.09.01.025</t>
  </si>
  <si>
    <t>4.09.01.033</t>
  </si>
  <si>
    <t>4.09.01.041</t>
  </si>
  <si>
    <t>4.09.01.050</t>
  </si>
  <si>
    <t>4.09.01.068</t>
  </si>
  <si>
    <t>4.09.01.076</t>
  </si>
  <si>
    <t>4.09.01.084</t>
  </si>
  <si>
    <t>4.09.01.092</t>
  </si>
  <si>
    <t>4.09.01.106</t>
  </si>
  <si>
    <t>4.09.01.114</t>
  </si>
  <si>
    <t>4.09.01.122</t>
  </si>
  <si>
    <t>4.09.01.130</t>
  </si>
  <si>
    <t>4.09.01.149</t>
  </si>
  <si>
    <t>4.09.01.173</t>
  </si>
  <si>
    <t>4.09.01.181</t>
  </si>
  <si>
    <t>4.09.01.190</t>
  </si>
  <si>
    <t>4.09.01.203</t>
  </si>
  <si>
    <t>4.09.01.211</t>
  </si>
  <si>
    <t>4.09.01.220</t>
  </si>
  <si>
    <t>4.09.01.238</t>
  </si>
  <si>
    <t>4.09.01.246</t>
  </si>
  <si>
    <t>4.09.01.254</t>
  </si>
  <si>
    <t>4.09.01.262</t>
  </si>
  <si>
    <t>4.09.01.270</t>
  </si>
  <si>
    <t>4.09.01.289</t>
  </si>
  <si>
    <t>4.09.01.297</t>
  </si>
  <si>
    <t>4.09.01.300</t>
  </si>
  <si>
    <t>4.09.01.319</t>
  </si>
  <si>
    <t>4.09.01.327</t>
  </si>
  <si>
    <t>4.09.01.335</t>
  </si>
  <si>
    <t>4.09.01.351</t>
  </si>
  <si>
    <t>4.09.01.360</t>
  </si>
  <si>
    <t>4.09.01.378</t>
  </si>
  <si>
    <t>4.09.01.386</t>
  </si>
  <si>
    <t>4.09.01.394</t>
  </si>
  <si>
    <t>4.09.01.408</t>
  </si>
  <si>
    <t>4.09.01.416</t>
  </si>
  <si>
    <t>4.09.01.424</t>
  </si>
  <si>
    <t>4.09.01.432</t>
  </si>
  <si>
    <t>4.09.01.440</t>
  </si>
  <si>
    <t>4.09.01.459</t>
  </si>
  <si>
    <t>4.09.01.467</t>
  </si>
  <si>
    <t>4.09.01.475</t>
  </si>
  <si>
    <t>4.09.01.483</t>
  </si>
  <si>
    <t>4.09.01.491</t>
  </si>
  <si>
    <t>4.09.01.505</t>
  </si>
  <si>
    <t>4.09.01.513</t>
  </si>
  <si>
    <t>4.09.01.521</t>
  </si>
  <si>
    <t>4.09.01.530</t>
  </si>
  <si>
    <t>4.09.01.602</t>
  </si>
  <si>
    <t>4.09.01.629</t>
  </si>
  <si>
    <t>4.09.01.696</t>
  </si>
  <si>
    <t>4.09.01.700</t>
  </si>
  <si>
    <t>4.09.01.718</t>
  </si>
  <si>
    <t>4.09.01.734</t>
  </si>
  <si>
    <t>4.09.01.742</t>
  </si>
  <si>
    <t>4.09.01.750</t>
  </si>
  <si>
    <t>4.09.01.769</t>
  </si>
  <si>
    <t>4.09.01.793</t>
  </si>
  <si>
    <t>Ultrassonografia Intervencionista (40902005)</t>
  </si>
  <si>
    <t>4.09.02.013</t>
  </si>
  <si>
    <t>4.09.02.021</t>
  </si>
  <si>
    <t>4.09.02.030</t>
  </si>
  <si>
    <t>4.09.02.048</t>
  </si>
  <si>
    <t>4.09.02.056</t>
  </si>
  <si>
    <t>4.09.02.064</t>
  </si>
  <si>
    <t>4.09.02.072</t>
  </si>
  <si>
    <t>4.09.02.080</t>
  </si>
  <si>
    <t>4.09.02.110</t>
  </si>
  <si>
    <t>4.09.02.129</t>
  </si>
  <si>
    <t>4.09.02.137</t>
  </si>
  <si>
    <t>4.09.02.145</t>
  </si>
  <si>
    <t>Tomografia Computadorizada Diagnóstica (41001001)</t>
  </si>
  <si>
    <t>4.10.01.010</t>
  </si>
  <si>
    <t>4.10.01.028</t>
  </si>
  <si>
    <t>4.10.01.036</t>
  </si>
  <si>
    <t>4.10.01.044</t>
  </si>
  <si>
    <t>4.10.01.052</t>
  </si>
  <si>
    <t>4.10.01.060</t>
  </si>
  <si>
    <t>4.10.01.079</t>
  </si>
  <si>
    <t>4.10.01.087</t>
  </si>
  <si>
    <t>4.10.01.095</t>
  </si>
  <si>
    <t>4.10.01.109</t>
  </si>
  <si>
    <t>4.10.01.117</t>
  </si>
  <si>
    <t>4.10.01.125</t>
  </si>
  <si>
    <t>4.10.01.133</t>
  </si>
  <si>
    <t>4.10.01.141</t>
  </si>
  <si>
    <t>4.10.01.150</t>
  </si>
  <si>
    <t>4.10.01.176</t>
  </si>
  <si>
    <t>4.10.01.184</t>
  </si>
  <si>
    <t>4.10.01.192</t>
  </si>
  <si>
    <t>4.10.01.206</t>
  </si>
  <si>
    <t>4.10.01.214</t>
  </si>
  <si>
    <t>4.10.01.222</t>
  </si>
  <si>
    <t>4.10.01.230</t>
  </si>
  <si>
    <t>4.10.01.362</t>
  </si>
  <si>
    <t>4.10.01.370</t>
  </si>
  <si>
    <t>4.10.01.389</t>
  </si>
  <si>
    <t>4.10.01.397</t>
  </si>
  <si>
    <t>4.10.01.400</t>
  </si>
  <si>
    <t>4.10.01.419</t>
  </si>
  <si>
    <t>4.10.01.427</t>
  </si>
  <si>
    <t>4.10.01.435</t>
  </si>
  <si>
    <t>4.10.01.443</t>
  </si>
  <si>
    <t>4.10.01.451</t>
  </si>
  <si>
    <t>4.10.01.460</t>
  </si>
  <si>
    <t>4.10.01.478</t>
  </si>
  <si>
    <t>4.10.01.486</t>
  </si>
  <si>
    <t>4.10.01.494</t>
  </si>
  <si>
    <t>4.10.01.508</t>
  </si>
  <si>
    <t>4.10.01.516</t>
  </si>
  <si>
    <t>4.10.01.524</t>
  </si>
  <si>
    <t>4.10.01.532</t>
  </si>
  <si>
    <t>Tomografia Computadorizada Intervencionista (41002008)</t>
  </si>
  <si>
    <t>4.10.02.016</t>
  </si>
  <si>
    <t>4.10.02.032</t>
  </si>
  <si>
    <t>4.10.02.040</t>
  </si>
  <si>
    <t>Ressonância Magnética Diagnóstica (41101006)</t>
  </si>
  <si>
    <t>4.11.01.014</t>
  </si>
  <si>
    <t>4.11.01.022</t>
  </si>
  <si>
    <t>4.11.01.030</t>
  </si>
  <si>
    <t>4.11.01.049</t>
  </si>
  <si>
    <t>4.11.01.057</t>
  </si>
  <si>
    <t>4.11.01.065</t>
  </si>
  <si>
    <t>4.11.01.073</t>
  </si>
  <si>
    <t>4.11.01.081</t>
  </si>
  <si>
    <t>4.11.01.090</t>
  </si>
  <si>
    <t>4.11.01.103</t>
  </si>
  <si>
    <t>4.11.01.111</t>
  </si>
  <si>
    <t>4.11.01.120</t>
  </si>
  <si>
    <t>4.11.01.138</t>
  </si>
  <si>
    <t>4.11.01.146</t>
  </si>
  <si>
    <t>4.11.01.154</t>
  </si>
  <si>
    <t>4.11.01.170</t>
  </si>
  <si>
    <t>4.11.01.189</t>
  </si>
  <si>
    <t>4.11.01.197</t>
  </si>
  <si>
    <t>4.11.01.200</t>
  </si>
  <si>
    <t>4.11.01.219</t>
  </si>
  <si>
    <t>4.11.01.227</t>
  </si>
  <si>
    <t>4.11.01.235</t>
  </si>
  <si>
    <t>4.11.01.243</t>
  </si>
  <si>
    <t>4.11.01.251</t>
  </si>
  <si>
    <t>4.11.01.260</t>
  </si>
  <si>
    <t>4.11.01.278</t>
  </si>
  <si>
    <t>4.11.01.286</t>
  </si>
  <si>
    <t>4.11.01.294</t>
  </si>
  <si>
    <t>4.11.01.308</t>
  </si>
  <si>
    <t>4.11.01.316</t>
  </si>
  <si>
    <t>4.11.01.332</t>
  </si>
  <si>
    <t>4.11.01.340</t>
  </si>
  <si>
    <t>4.11.01.359</t>
  </si>
  <si>
    <t>4.11.01.375</t>
  </si>
  <si>
    <t>4.11.01.383</t>
  </si>
  <si>
    <t>4.11.01.480</t>
  </si>
  <si>
    <t>4.11.01.499</t>
  </si>
  <si>
    <t>4.11.01.502</t>
  </si>
  <si>
    <t>4.11.01.510</t>
  </si>
  <si>
    <t>4.11.01.529</t>
  </si>
  <si>
    <t>4.11.01.537</t>
  </si>
  <si>
    <t>4.11.01.545</t>
  </si>
  <si>
    <t>4.11.01.553</t>
  </si>
  <si>
    <t>4.11.01.561</t>
  </si>
  <si>
    <t>4.11.01.570</t>
  </si>
  <si>
    <t>4.11.01.588</t>
  </si>
  <si>
    <t>4.11.01.596</t>
  </si>
  <si>
    <t>4.11.01.600</t>
  </si>
  <si>
    <t>4.11.01.618</t>
  </si>
  <si>
    <t>4.11.01.626</t>
  </si>
  <si>
    <t>4.11.01.634</t>
  </si>
  <si>
    <t>4.11.01.642</t>
  </si>
  <si>
    <t>4.11.01.669</t>
  </si>
  <si>
    <t>9.00.20.294</t>
  </si>
  <si>
    <t>Ressonância Magnética Intervencionista (41102002)</t>
  </si>
  <si>
    <t>4.11.02.010</t>
  </si>
  <si>
    <t>Procedimentos/Técnicas de Radioterapia Externa (41203003)</t>
  </si>
  <si>
    <t>4.12.03.011</t>
  </si>
  <si>
    <t>4.12.03.020</t>
  </si>
  <si>
    <t>4.12.03.038</t>
  </si>
  <si>
    <t>4.12.03.046</t>
  </si>
  <si>
    <t>4.12.03.054</t>
  </si>
  <si>
    <t>4.12.03.062</t>
  </si>
  <si>
    <t>4.12.03.070</t>
  </si>
  <si>
    <t>4.12.03.089</t>
  </si>
  <si>
    <t>4.12.03.097</t>
  </si>
  <si>
    <t>4.12.03.100</t>
  </si>
  <si>
    <t>4.12.03.119</t>
  </si>
  <si>
    <t>4.12.03.127</t>
  </si>
  <si>
    <t>4.12.03.135</t>
  </si>
  <si>
    <t>4.12.03.143</t>
  </si>
  <si>
    <t>4.12.03.151</t>
  </si>
  <si>
    <t>4.12.03.160</t>
  </si>
  <si>
    <t>4.12.03.178</t>
  </si>
  <si>
    <t>4.12.03.186</t>
  </si>
  <si>
    <t>4.12.03.194</t>
  </si>
  <si>
    <t>4.12.03.208</t>
  </si>
  <si>
    <t>Procedimentos Secundários de Radioterapia Externa (41204000)</t>
  </si>
  <si>
    <t>4.12.04.018</t>
  </si>
  <si>
    <t>4.12.04.026</t>
  </si>
  <si>
    <t>4.12.04.034</t>
  </si>
  <si>
    <t>4.12.04.042</t>
  </si>
  <si>
    <t>4.12.04.050</t>
  </si>
  <si>
    <t>4.12.04.069</t>
  </si>
  <si>
    <t>4.12.04.077</t>
  </si>
  <si>
    <t>4.12.04.085</t>
  </si>
  <si>
    <t>4.12.04.093</t>
  </si>
  <si>
    <t>4.12.04.107</t>
  </si>
  <si>
    <t>Procedimentos de Braquiterapia (41205006)</t>
  </si>
  <si>
    <t>4.12.05.014</t>
  </si>
  <si>
    <t>4.12.05.022</t>
  </si>
  <si>
    <t>4.12.05.030</t>
  </si>
  <si>
    <t>4.12.05.049</t>
  </si>
  <si>
    <t>4.12.05.057</t>
  </si>
  <si>
    <t>4.12.05.065</t>
  </si>
  <si>
    <t>4.12.05.073</t>
  </si>
  <si>
    <t>4.12.05.081</t>
  </si>
  <si>
    <t>4.12.05.090</t>
  </si>
  <si>
    <t>4.12.05.103</t>
  </si>
  <si>
    <t>4.12.05.111</t>
  </si>
  <si>
    <t>4.12.05.120</t>
  </si>
  <si>
    <t>Procedimentos Secundários de Braquiterapia (41206002)</t>
  </si>
  <si>
    <t>4.12.06.010</t>
  </si>
  <si>
    <t>4.12.06.029</t>
  </si>
  <si>
    <t>4.12.06.037</t>
  </si>
  <si>
    <t>4.12.06.045</t>
  </si>
  <si>
    <t>4.12.06.053</t>
  </si>
  <si>
    <t>4.12.06.061</t>
  </si>
  <si>
    <t>4.12.06.070</t>
  </si>
  <si>
    <t>Procedimentos (41301005)</t>
  </si>
  <si>
    <t>4.13.01.013</t>
  </si>
  <si>
    <t>4.13.01.021</t>
  </si>
  <si>
    <t>4.13.01.030</t>
  </si>
  <si>
    <t>4.13.01.048</t>
  </si>
  <si>
    <t>4.13.01.056</t>
  </si>
  <si>
    <t>4.13.01.064</t>
  </si>
  <si>
    <t>4.13.01.072</t>
  </si>
  <si>
    <t>4.13.01.080</t>
  </si>
  <si>
    <t>4.13.01.099</t>
  </si>
  <si>
    <t>4.13.01.102</t>
  </si>
  <si>
    <t>4.13.01.110</t>
  </si>
  <si>
    <t>3.01.01.123</t>
  </si>
  <si>
    <t>4.13.01.129</t>
  </si>
  <si>
    <t>4.13.01.137</t>
  </si>
  <si>
    <t>4.13.01.145</t>
  </si>
  <si>
    <t>4.13.01.153</t>
  </si>
  <si>
    <t>4.13.01.161</t>
  </si>
  <si>
    <t>4.13.01.170</t>
  </si>
  <si>
    <t>4.13.01.188</t>
  </si>
  <si>
    <t>4.13.01.200</t>
  </si>
  <si>
    <t>4.13.01.218</t>
  </si>
  <si>
    <t>4.13.01.226</t>
  </si>
  <si>
    <t>4.13.01.234</t>
  </si>
  <si>
    <t>4.13.01.242</t>
  </si>
  <si>
    <t>4.13.01.250</t>
  </si>
  <si>
    <t>4.13.01.269</t>
  </si>
  <si>
    <t>4.13.01.277</t>
  </si>
  <si>
    <t>4.13.01.285</t>
  </si>
  <si>
    <t>4.13.01.307</t>
  </si>
  <si>
    <t>4.13.01.315</t>
  </si>
  <si>
    <t>4.13.01.323</t>
  </si>
  <si>
    <t>4.13.01.331</t>
  </si>
  <si>
    <t>4.13.01.340</t>
  </si>
  <si>
    <t>4.13.01.358</t>
  </si>
  <si>
    <t>4.13.01.366</t>
  </si>
  <si>
    <t>4.13.01.374</t>
  </si>
  <si>
    <t>4.13.01.382</t>
  </si>
  <si>
    <t>4.13.01.390</t>
  </si>
  <si>
    <t>4.13.01.404</t>
  </si>
  <si>
    <t>4.13.01.412</t>
  </si>
  <si>
    <t>4.13.01.471</t>
  </si>
  <si>
    <t>4.13.01.536</t>
  </si>
  <si>
    <t>4.13.01.544</t>
  </si>
  <si>
    <t>4.13.01.552</t>
  </si>
  <si>
    <t>Procedimentos (41401000)</t>
  </si>
  <si>
    <t>4.14.01.018</t>
  </si>
  <si>
    <t>4.14.01.026</t>
  </si>
  <si>
    <t>4.14.01.042</t>
  </si>
  <si>
    <t>4.14.01.050</t>
  </si>
  <si>
    <t>4.14.01.069</t>
  </si>
  <si>
    <t>4.14.01.077</t>
  </si>
  <si>
    <t>4.14.01.085</t>
  </si>
  <si>
    <t>4.14.01.093</t>
  </si>
  <si>
    <t>4.14.01.107</t>
  </si>
  <si>
    <t>4.14.01.115</t>
  </si>
  <si>
    <t>4.14.01.123</t>
  </si>
  <si>
    <t>4.14.01.131</t>
  </si>
  <si>
    <t>4.14.01.140</t>
  </si>
  <si>
    <t>4.14.01.158</t>
  </si>
  <si>
    <t>4.14.01.166</t>
  </si>
  <si>
    <t>4.14.01.174</t>
  </si>
  <si>
    <t>4.14.01.182</t>
  </si>
  <si>
    <t>4.14.01.190</t>
  </si>
  <si>
    <t>4.14.01.204</t>
  </si>
  <si>
    <t>4.14.01.212</t>
  </si>
  <si>
    <t>4.14.01.220</t>
  </si>
  <si>
    <t>4.14.01.239</t>
  </si>
  <si>
    <t>4.14.01.247</t>
  </si>
  <si>
    <t>4.14.01.255</t>
  </si>
  <si>
    <t>4.14.01.263</t>
  </si>
  <si>
    <t>4.14.01.271</t>
  </si>
  <si>
    <t>4.14.01.280</t>
  </si>
  <si>
    <t>4.14.01.298</t>
  </si>
  <si>
    <t>4.14.01.301</t>
  </si>
  <si>
    <t>4.14.01.310</t>
  </si>
  <si>
    <t>4.14.01.328</t>
  </si>
  <si>
    <t>4.14.01.336</t>
  </si>
  <si>
    <t>4.14.01.344</t>
  </si>
  <si>
    <t>4.14.01.352</t>
  </si>
  <si>
    <t>4.14.01.360</t>
  </si>
  <si>
    <t>4.14.01.379</t>
  </si>
  <si>
    <t>4.14.01.387</t>
  </si>
  <si>
    <t>4.14.01.395</t>
  </si>
  <si>
    <t>4.14.01.409</t>
  </si>
  <si>
    <t>4.14.01.417</t>
  </si>
  <si>
    <t>4.14.01.425</t>
  </si>
  <si>
    <t>4.14.01.433</t>
  </si>
  <si>
    <t>4.14.01.441</t>
  </si>
  <si>
    <t>4.14.01.450</t>
  </si>
  <si>
    <t>4.14.01.468</t>
  </si>
  <si>
    <t>4.14.01.476</t>
  </si>
  <si>
    <t>4.14.01.484</t>
  </si>
  <si>
    <t>4.14.01.492</t>
  </si>
  <si>
    <t>4.14.01.514</t>
  </si>
  <si>
    <t>4.14.01.522</t>
  </si>
  <si>
    <t>4.14.01.530</t>
  </si>
  <si>
    <t>4.14.01.549</t>
  </si>
  <si>
    <t>4.14.01.557</t>
  </si>
  <si>
    <t>4.14.01.565</t>
  </si>
  <si>
    <t>4.14.01.654</t>
  </si>
  <si>
    <t>4.14.01.662</t>
  </si>
  <si>
    <t>4.14.01.670</t>
  </si>
  <si>
    <t>4.14.01.719</t>
  </si>
  <si>
    <t>4.15.01.012</t>
  </si>
  <si>
    <t>4.15.01.020</t>
  </si>
  <si>
    <t>4.15.01.047</t>
  </si>
  <si>
    <t>4.15.01.063</t>
  </si>
  <si>
    <t>4.15.01.071</t>
  </si>
  <si>
    <t>4.15.01.080</t>
  </si>
  <si>
    <t>4.15.01.098</t>
  </si>
  <si>
    <t>4.15.01.101</t>
  </si>
  <si>
    <t>4.15.01.110</t>
  </si>
  <si>
    <t>4.15.01.128</t>
  </si>
  <si>
    <t>4.15.01.136</t>
  </si>
  <si>
    <t>4.15.01.144</t>
  </si>
  <si>
    <t>4.15.01.179</t>
  </si>
  <si>
    <t>4.15.01.187</t>
  </si>
  <si>
    <t>4.15.01.195</t>
  </si>
  <si>
    <t>4.15.01.209</t>
  </si>
  <si>
    <t>Outros Procedimentos</t>
  </si>
  <si>
    <t>Consultas Especializadas</t>
  </si>
  <si>
    <t>7.00.01.0707</t>
  </si>
  <si>
    <t>7.00.02.0702</t>
  </si>
  <si>
    <t>7.00.01.0537</t>
  </si>
  <si>
    <t>7.00.01.0800</t>
  </si>
  <si>
    <t>7.00.01.0731</t>
  </si>
  <si>
    <t>7.00.01.0740</t>
  </si>
  <si>
    <t>7.00.01.0766</t>
  </si>
  <si>
    <t>7.00.01.0499</t>
  </si>
  <si>
    <t>7.00.01.0294</t>
  </si>
  <si>
    <t>7.00.01.0723</t>
  </si>
  <si>
    <t>7.00.01.0138</t>
  </si>
  <si>
    <t>7.00.01.0758</t>
  </si>
  <si>
    <t>7.00.01.0456</t>
  </si>
  <si>
    <t>NOME</t>
  </si>
  <si>
    <t>COMEÇO</t>
  </si>
  <si>
    <t>TÉRMINO</t>
  </si>
  <si>
    <t>CÁPITULO 1</t>
  </si>
  <si>
    <t>CÁPITULO 2</t>
  </si>
  <si>
    <t>PROCEDIMENTOS CÍNICOS</t>
  </si>
  <si>
    <t>CÁPITULO 3</t>
  </si>
  <si>
    <t>PROCEDIMENTOS CIRÚRGICOS E INVASIVOS</t>
  </si>
  <si>
    <t>CÁPITULO 4</t>
  </si>
  <si>
    <t>PROCEDIMENTOS DIAGNÓSTICOS E TERAPÊUTICOS</t>
  </si>
  <si>
    <t>FRAÇÃO DO FILME</t>
  </si>
  <si>
    <t>CLASSIFICAÇÃO</t>
  </si>
  <si>
    <t>Consulta Eletiva</t>
  </si>
  <si>
    <t>Consulta em pronto atendimento</t>
  </si>
  <si>
    <t xml:space="preserve"> Terapias</t>
  </si>
  <si>
    <t>Proc. Ambulatoriais</t>
  </si>
  <si>
    <t xml:space="preserve"> Cirurgia/Internação</t>
  </si>
  <si>
    <t xml:space="preserve"> Cirurgia/internação</t>
  </si>
  <si>
    <t>Cirurgia/Internação</t>
  </si>
  <si>
    <t xml:space="preserve"> Exames</t>
  </si>
  <si>
    <t>TABELA DE PROCEDIMENTOS PF (TABJUDMPU)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</si>
</sst>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quot;R$&quot;* #,##0.00_-;\-&quot;R$&quot;* #,##0.00_-;_-&quot;R$&quot;* &quot;-&quot;??_-;_-@_-"/>
    <numFmt numFmtId="165" formatCode="_-&quot;R$ &quot;* #,##0.00_-;&quot;-R$ &quot;* #,##0.00_-;_-&quot;R$ &quot;* \-??_-;_-@_-"/>
    <numFmt numFmtId="166" formatCode="&quot;R$&quot;\ #,##0.00"/>
    <numFmt numFmtId="167" formatCode="0.000"/>
    <numFmt numFmtId="168" formatCode="0.0000"/>
    <numFmt numFmtId="169" formatCode="0.00000"/>
    <numFmt numFmtId="170" formatCode="_-&quot;R$&quot;\ * #,##0.000_-;\-&quot;R$&quot;\ * #,##0.000_-;_-&quot;R$&quot;\ * &quot;-&quot;??_-;_-@_-"/>
    <numFmt numFmtId="171" formatCode="_-* #,##0.0000_-;\-* #,##0.0000_-;_-* &quot;-&quot;??_-;_-@_-"/>
  </numFmts>
  <fonts count="40" x14ac:knownFonts="1">
    <font>
      <sz val="11"/>
      <color theme="1"/>
      <name val="Calibri"/>
      <family val="2"/>
      <scheme val="minor"/>
    </font>
    <font>
      <sz val="11"/>
      <color theme="1"/>
      <name val="Calibri"/>
      <family val="2"/>
      <scheme val="minor"/>
    </font>
    <font>
      <sz val="11"/>
      <color indexed="8"/>
      <name val="Calibri"/>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indexed="8"/>
      <name val="Calibri"/>
      <family val="2"/>
      <scheme val="minor"/>
    </font>
    <font>
      <b/>
      <sz val="13"/>
      <name val="Arial"/>
      <family val="2"/>
    </font>
    <font>
      <b/>
      <sz val="12"/>
      <name val="Arial"/>
      <family val="2"/>
    </font>
    <font>
      <b/>
      <sz val="10"/>
      <name val="Arial"/>
      <family val="2"/>
    </font>
    <font>
      <sz val="10"/>
      <name val="Arial"/>
      <family val="2"/>
    </font>
    <font>
      <b/>
      <sz val="12"/>
      <color rgb="FF000000"/>
      <name val="Calibri"/>
      <family val="2"/>
      <scheme val="minor"/>
    </font>
    <font>
      <b/>
      <sz val="12"/>
      <color theme="5"/>
      <name val="Calibri"/>
      <family val="2"/>
      <scheme val="minor"/>
    </font>
    <font>
      <b/>
      <u/>
      <sz val="12"/>
      <color theme="5"/>
      <name val="Calibri"/>
      <family val="2"/>
      <scheme val="minor"/>
    </font>
    <font>
      <sz val="12"/>
      <color rgb="FF000000"/>
      <name val="Calibri"/>
      <family val="2"/>
      <scheme val="minor"/>
    </font>
    <font>
      <sz val="12"/>
      <color theme="5"/>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sz val="11"/>
      <name val="Calibri"/>
      <family val="2"/>
      <scheme val="minor"/>
    </font>
    <font>
      <b/>
      <sz val="12"/>
      <color theme="2"/>
      <name val="Calibri"/>
      <family val="2"/>
      <scheme val="minor"/>
    </font>
    <font>
      <b/>
      <sz val="12"/>
      <color theme="0"/>
      <name val="Calibri"/>
      <family val="2"/>
      <scheme val="minor"/>
    </font>
    <font>
      <b/>
      <sz val="12"/>
      <color theme="0" tint="-4.9989318521683403E-2"/>
      <name val="Calibri"/>
      <family val="2"/>
      <scheme val="minor"/>
    </font>
    <font>
      <b/>
      <sz val="8"/>
      <color rgb="FFFF0000"/>
      <name val="Calibri"/>
      <family val="2"/>
    </font>
    <font>
      <sz val="8"/>
      <color theme="1"/>
      <name val="Calibri"/>
      <family val="2"/>
      <scheme val="minor"/>
    </font>
    <font>
      <b/>
      <sz val="30"/>
      <color theme="0"/>
      <name val="Calibri"/>
      <family val="2"/>
      <scheme val="minor"/>
    </font>
    <font>
      <sz val="8"/>
      <color rgb="FFFF0000"/>
      <name val="Calibri"/>
      <family val="2"/>
      <scheme val="minor"/>
    </font>
    <font>
      <b/>
      <sz val="24"/>
      <color theme="0"/>
      <name val="Calibri"/>
      <family val="2"/>
      <scheme val="minor"/>
    </font>
    <font>
      <sz val="8"/>
      <color rgb="FF000000"/>
      <name val="Calibri"/>
      <family val="2"/>
    </font>
    <font>
      <sz val="8"/>
      <color theme="0"/>
      <name val="Calibri"/>
      <family val="2"/>
    </font>
    <font>
      <sz val="8"/>
      <color theme="5"/>
      <name val="Calibri"/>
      <family val="2"/>
    </font>
    <font>
      <sz val="8"/>
      <name val="Calibri"/>
      <family val="2"/>
    </font>
    <font>
      <sz val="8"/>
      <name val="Calibri"/>
      <family val="2"/>
      <scheme val="minor"/>
    </font>
    <font>
      <sz val="8"/>
      <color rgb="FF000000"/>
      <name val="Times New Roman"/>
      <family val="1"/>
    </font>
    <font>
      <b/>
      <sz val="9"/>
      <color indexed="81"/>
      <name val="Tahoma"/>
      <family val="2"/>
    </font>
    <font>
      <sz val="9"/>
      <color indexed="81"/>
      <name val="Tahoma"/>
      <family val="2"/>
    </font>
    <font>
      <sz val="24"/>
      <color theme="8" tint="0.3999755851924192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0" tint="-0.249977111117893"/>
        <bgColor indexed="64"/>
      </patternFill>
    </fill>
    <fill>
      <patternFill patternType="solid">
        <fgColor rgb="FFFFFF00"/>
        <bgColor indexed="64"/>
      </patternFill>
    </fill>
    <fill>
      <patternFill patternType="solid">
        <fgColor theme="1"/>
        <bgColor indexed="64"/>
      </patternFill>
    </fill>
    <fill>
      <patternFill patternType="solid">
        <fgColor rgb="FF0070C0"/>
        <bgColor indexed="64"/>
      </patternFill>
    </fill>
    <fill>
      <patternFill patternType="solid">
        <fgColor theme="8"/>
        <bgColor indexed="64"/>
      </patternFill>
    </fill>
    <fill>
      <patternFill patternType="solid">
        <fgColor theme="1" tint="4.9989318521683403E-2"/>
        <bgColor indexed="64"/>
      </patternFill>
    </fill>
    <fill>
      <patternFill patternType="solid">
        <fgColor rgb="FF00B0F0"/>
        <bgColor indexed="64"/>
      </patternFill>
    </fill>
    <fill>
      <patternFill patternType="solid">
        <fgColor rgb="FFFF0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right/>
      <top style="medium">
        <color auto="1"/>
      </top>
      <bottom/>
      <diagonal/>
    </border>
    <border>
      <left/>
      <right/>
      <top style="thin">
        <color auto="1"/>
      </top>
      <bottom/>
      <diagonal/>
    </border>
    <border>
      <left style="double">
        <color rgb="FF00B0F0"/>
      </left>
      <right/>
      <top style="double">
        <color rgb="FF00B0F0"/>
      </top>
      <bottom/>
      <diagonal/>
    </border>
    <border>
      <left/>
      <right style="double">
        <color rgb="FF00B0F0"/>
      </right>
      <top style="double">
        <color rgb="FF00B0F0"/>
      </top>
      <bottom/>
      <diagonal/>
    </border>
    <border>
      <left/>
      <right/>
      <top style="double">
        <color rgb="FF00B0F0"/>
      </top>
      <bottom/>
      <diagonal/>
    </border>
    <border>
      <left style="double">
        <color rgb="FF00B0F0"/>
      </left>
      <right/>
      <top/>
      <bottom/>
      <diagonal/>
    </border>
    <border>
      <left/>
      <right style="double">
        <color rgb="FF00B0F0"/>
      </right>
      <top/>
      <bottom/>
      <diagonal/>
    </border>
    <border>
      <left style="double">
        <color rgb="FF00B0F0"/>
      </left>
      <right/>
      <top/>
      <bottom style="double">
        <color rgb="FF00B0F0"/>
      </bottom>
      <diagonal/>
    </border>
    <border>
      <left/>
      <right style="double">
        <color rgb="FF00B0F0"/>
      </right>
      <top/>
      <bottom style="double">
        <color rgb="FF00B0F0"/>
      </bottom>
      <diagonal/>
    </border>
    <border>
      <left/>
      <right/>
      <top/>
      <bottom style="double">
        <color rgb="FF00B0F0"/>
      </bottom>
      <diagonal/>
    </border>
    <border>
      <left/>
      <right/>
      <top/>
      <bottom style="dotted">
        <color rgb="FF00B0F0"/>
      </bottom>
      <diagonal/>
    </border>
    <border>
      <left/>
      <right/>
      <top/>
      <bottom style="medium">
        <color theme="8" tint="0.39997558519241921"/>
      </bottom>
      <diagonal/>
    </border>
    <border>
      <left style="medium">
        <color theme="0"/>
      </left>
      <right style="medium">
        <color theme="0"/>
      </right>
      <top style="medium">
        <color theme="0"/>
      </top>
      <bottom style="medium">
        <color theme="0"/>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s>
  <cellStyleXfs count="6">
    <xf numFmtId="0" fontId="0" fillId="0" borderId="0"/>
    <xf numFmtId="44" fontId="1" fillId="0" borderId="0" applyFont="0" applyFill="0" applyBorder="0" applyAlignment="0" applyProtection="0"/>
    <xf numFmtId="165" fontId="2" fillId="0" borderId="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9" fillId="0" borderId="0"/>
  </cellStyleXfs>
  <cellXfs count="132">
    <xf numFmtId="0" fontId="0" fillId="0" borderId="0" xfId="0"/>
    <xf numFmtId="0" fontId="7" fillId="0" borderId="1" xfId="0" applyFont="1" applyBorder="1" applyAlignment="1">
      <alignment horizontal="center" vertical="center"/>
    </xf>
    <xf numFmtId="0" fontId="7" fillId="0" borderId="1" xfId="0" applyFont="1" applyBorder="1"/>
    <xf numFmtId="43" fontId="7" fillId="0" borderId="1" xfId="3" applyFont="1" applyBorder="1"/>
    <xf numFmtId="0" fontId="8" fillId="4" borderId="1" xfId="0" applyFont="1" applyFill="1" applyBorder="1" applyAlignment="1">
      <alignment horizontal="center" vertical="center"/>
    </xf>
    <xf numFmtId="0" fontId="9" fillId="0" borderId="0" xfId="5"/>
    <xf numFmtId="0" fontId="12" fillId="0" borderId="0" xfId="5" applyFont="1" applyAlignment="1">
      <alignment horizontal="center" wrapText="1"/>
    </xf>
    <xf numFmtId="0" fontId="13" fillId="0" borderId="0" xfId="5" applyFont="1" applyAlignment="1">
      <alignment horizontal="center" wrapText="1"/>
    </xf>
    <xf numFmtId="0" fontId="8"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xf numFmtId="0" fontId="15" fillId="5" borderId="0" xfId="0" applyFont="1" applyFill="1" applyAlignment="1">
      <alignment horizontal="center" vertical="center" wrapText="1"/>
    </xf>
    <xf numFmtId="0" fontId="17" fillId="0" borderId="0" xfId="0" applyFont="1" applyAlignment="1">
      <alignment horizontal="center"/>
    </xf>
    <xf numFmtId="166" fontId="17" fillId="0" borderId="0" xfId="0" applyNumberFormat="1" applyFont="1"/>
    <xf numFmtId="0" fontId="17" fillId="0" borderId="0" xfId="0" applyFont="1" applyAlignment="1">
      <alignment horizontal="left" vertical="top"/>
    </xf>
    <xf numFmtId="166" fontId="18" fillId="0" borderId="0" xfId="0" applyNumberFormat="1" applyFont="1" applyAlignment="1">
      <alignment horizontal="center" vertical="top"/>
    </xf>
    <xf numFmtId="166" fontId="18" fillId="5" borderId="0" xfId="0" applyNumberFormat="1" applyFont="1" applyFill="1" applyAlignment="1">
      <alignment horizontal="center" vertical="top"/>
    </xf>
    <xf numFmtId="2" fontId="17" fillId="0" borderId="0" xfId="0" applyNumberFormat="1" applyFont="1" applyAlignment="1">
      <alignment horizontal="center" vertical="top"/>
    </xf>
    <xf numFmtId="4" fontId="19" fillId="0" borderId="1" xfId="0" applyNumberFormat="1" applyFont="1" applyBorder="1" applyAlignment="1">
      <alignment horizontal="center" vertical="center" wrapText="1"/>
    </xf>
    <xf numFmtId="0" fontId="20" fillId="0" borderId="1" xfId="0" applyFont="1" applyBorder="1" applyAlignment="1">
      <alignment horizontal="center" vertical="top"/>
    </xf>
    <xf numFmtId="4" fontId="21" fillId="0" borderId="1" xfId="0" applyNumberFormat="1" applyFont="1" applyBorder="1"/>
    <xf numFmtId="0" fontId="15" fillId="0" borderId="0" xfId="0" applyFont="1" applyAlignment="1">
      <alignment horizontal="center" vertical="center"/>
    </xf>
    <xf numFmtId="0" fontId="5" fillId="0" borderId="0" xfId="0" applyFont="1"/>
    <xf numFmtId="4" fontId="17" fillId="0" borderId="0" xfId="0" applyNumberFormat="1" applyFont="1" applyAlignment="1">
      <alignment horizontal="center" vertical="center" wrapText="1"/>
    </xf>
    <xf numFmtId="0" fontId="0" fillId="0" borderId="0" xfId="0" applyAlignment="1">
      <alignment horizontal="center"/>
    </xf>
    <xf numFmtId="4" fontId="0" fillId="0" borderId="0" xfId="0" applyNumberFormat="1"/>
    <xf numFmtId="44" fontId="17" fillId="0" borderId="0" xfId="1" applyFont="1" applyFill="1" applyBorder="1" applyAlignment="1">
      <alignment horizontal="left" vertical="center" wrapText="1"/>
    </xf>
    <xf numFmtId="0" fontId="0" fillId="6" borderId="0" xfId="0" applyFill="1"/>
    <xf numFmtId="0" fontId="0" fillId="6" borderId="4" xfId="0" applyFill="1" applyBorder="1"/>
    <xf numFmtId="0" fontId="6" fillId="0" borderId="0" xfId="0" applyFont="1" applyAlignment="1">
      <alignment horizontal="center" vertical="center"/>
    </xf>
    <xf numFmtId="0" fontId="0" fillId="6" borderId="13" xfId="0" applyFill="1" applyBorder="1"/>
    <xf numFmtId="0" fontId="22" fillId="0" borderId="0" xfId="0" applyFont="1"/>
    <xf numFmtId="0" fontId="0" fillId="7" borderId="0" xfId="0" applyFill="1"/>
    <xf numFmtId="9" fontId="23" fillId="7" borderId="14" xfId="4" applyFont="1" applyFill="1" applyBorder="1" applyAlignment="1">
      <alignment horizontal="left"/>
    </xf>
    <xf numFmtId="0" fontId="24" fillId="8" borderId="15" xfId="0" quotePrefix="1" applyFont="1" applyFill="1" applyBorder="1" applyAlignment="1" applyProtection="1">
      <alignment horizontal="center" vertical="center"/>
      <protection locked="0"/>
    </xf>
    <xf numFmtId="44" fontId="24" fillId="8" borderId="15" xfId="1" applyFont="1" applyFill="1" applyBorder="1" applyAlignment="1">
      <alignment horizontal="center" vertical="center"/>
    </xf>
    <xf numFmtId="0" fontId="3" fillId="7" borderId="0" xfId="0" applyFont="1" applyFill="1" applyAlignment="1">
      <alignment horizontal="center" vertical="center"/>
    </xf>
    <xf numFmtId="0" fontId="3" fillId="7" borderId="0" xfId="0" applyFont="1" applyFill="1" applyAlignment="1">
      <alignment horizontal="center" vertical="center" wrapText="1"/>
    </xf>
    <xf numFmtId="9" fontId="0" fillId="0" borderId="0" xfId="4" applyFont="1" applyAlignment="1"/>
    <xf numFmtId="44" fontId="0" fillId="0" borderId="0" xfId="0" applyNumberFormat="1"/>
    <xf numFmtId="0" fontId="4" fillId="2" borderId="0" xfId="0" applyFont="1" applyFill="1"/>
    <xf numFmtId="0" fontId="8" fillId="2" borderId="16" xfId="0" applyFont="1" applyFill="1" applyBorder="1" applyAlignment="1">
      <alignment horizontal="left" vertical="center"/>
    </xf>
    <xf numFmtId="0" fontId="8" fillId="2" borderId="18" xfId="0" applyFont="1" applyFill="1" applyBorder="1" applyAlignment="1">
      <alignment horizontal="left" vertical="center"/>
    </xf>
    <xf numFmtId="0" fontId="7" fillId="2" borderId="19" xfId="1" applyNumberFormat="1" applyFont="1" applyFill="1" applyBorder="1" applyAlignment="1">
      <alignment horizontal="center" vertical="center"/>
    </xf>
    <xf numFmtId="0" fontId="8" fillId="2" borderId="20" xfId="0" applyFont="1" applyFill="1" applyBorder="1" applyAlignment="1">
      <alignment horizontal="left" vertical="center"/>
    </xf>
    <xf numFmtId="44" fontId="7" fillId="0" borderId="19" xfId="1" applyFont="1" applyBorder="1" applyAlignment="1">
      <alignment horizontal="center" vertical="center"/>
    </xf>
    <xf numFmtId="0" fontId="7" fillId="0" borderId="21" xfId="0" applyFont="1" applyBorder="1" applyAlignment="1">
      <alignment horizontal="center" vertical="center"/>
    </xf>
    <xf numFmtId="0" fontId="26" fillId="5" borderId="1" xfId="0" applyFont="1" applyFill="1" applyBorder="1" applyAlignment="1">
      <alignment horizontal="center" vertical="center" wrapText="1"/>
    </xf>
    <xf numFmtId="0" fontId="26" fillId="5" borderId="1" xfId="0" applyFont="1" applyFill="1" applyBorder="1" applyAlignment="1" applyProtection="1">
      <alignment horizontal="center" vertical="center" wrapText="1"/>
      <protection hidden="1"/>
    </xf>
    <xf numFmtId="44" fontId="26" fillId="5" borderId="1" xfId="1" applyFont="1" applyFill="1" applyBorder="1" applyAlignment="1" applyProtection="1">
      <alignment horizontal="center" vertical="center" wrapText="1"/>
      <protection hidden="1"/>
    </xf>
    <xf numFmtId="165" fontId="26" fillId="0" borderId="23" xfId="2" applyFont="1" applyFill="1" applyBorder="1" applyAlignment="1" applyProtection="1">
      <alignment horizontal="center" vertical="center" wrapText="1"/>
      <protection hidden="1"/>
    </xf>
    <xf numFmtId="0" fontId="27" fillId="0" borderId="0" xfId="0" applyFont="1" applyAlignment="1">
      <alignment wrapText="1"/>
    </xf>
    <xf numFmtId="0" fontId="29" fillId="0" borderId="0" xfId="0" applyFont="1" applyAlignment="1">
      <alignment wrapText="1"/>
    </xf>
    <xf numFmtId="0" fontId="31" fillId="0" borderId="1" xfId="0" applyFont="1" applyBorder="1" applyAlignment="1">
      <alignment horizontal="center" vertical="center" wrapText="1"/>
    </xf>
    <xf numFmtId="0" fontId="31" fillId="0" borderId="1" xfId="0" applyFont="1" applyBorder="1" applyAlignment="1">
      <alignment horizontal="justify" vertical="center" wrapText="1"/>
    </xf>
    <xf numFmtId="0" fontId="32" fillId="0" borderId="1" xfId="0" applyFont="1" applyBorder="1" applyAlignment="1">
      <alignment horizontal="center" vertical="center" wrapText="1"/>
    </xf>
    <xf numFmtId="167" fontId="31"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44" fontId="33" fillId="0" borderId="1" xfId="1" applyFont="1" applyFill="1" applyBorder="1" applyAlignment="1">
      <alignment horizontal="center" vertical="center" wrapText="1"/>
    </xf>
    <xf numFmtId="0" fontId="29" fillId="0" borderId="1" xfId="0" applyFont="1" applyBorder="1" applyAlignment="1">
      <alignment horizontal="center" vertical="center" wrapText="1"/>
    </xf>
    <xf numFmtId="0" fontId="34" fillId="0" borderId="1" xfId="0" applyFont="1" applyBorder="1" applyAlignment="1">
      <alignment horizontal="center" vertical="center" wrapText="1"/>
    </xf>
    <xf numFmtId="1" fontId="34" fillId="0" borderId="1" xfId="0" applyNumberFormat="1" applyFont="1" applyBorder="1" applyAlignment="1">
      <alignment horizontal="center" vertical="center" wrapText="1"/>
    </xf>
    <xf numFmtId="44" fontId="29" fillId="0" borderId="1" xfId="0" applyNumberFormat="1" applyFont="1" applyBorder="1" applyAlignment="1">
      <alignment horizontal="center" vertical="center" wrapText="1"/>
    </xf>
    <xf numFmtId="44" fontId="27" fillId="0" borderId="0" xfId="0" applyNumberFormat="1" applyFont="1" applyAlignment="1">
      <alignment wrapText="1"/>
    </xf>
    <xf numFmtId="167" fontId="34"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34" fillId="0" borderId="1" xfId="0" applyFont="1" applyBorder="1" applyAlignment="1">
      <alignment horizontal="justify" vertical="center" wrapText="1"/>
    </xf>
    <xf numFmtId="0" fontId="35" fillId="0" borderId="1" xfId="0" applyFont="1" applyBorder="1" applyAlignment="1">
      <alignment horizontal="center" vertical="center" wrapText="1"/>
    </xf>
    <xf numFmtId="0" fontId="35" fillId="0" borderId="0" xfId="0" applyFont="1" applyAlignment="1">
      <alignment wrapText="1"/>
    </xf>
    <xf numFmtId="2" fontId="34" fillId="0" borderId="1" xfId="0" applyNumberFormat="1" applyFont="1" applyBorder="1" applyAlignment="1">
      <alignment horizontal="center" vertical="center" wrapText="1"/>
    </xf>
    <xf numFmtId="164" fontId="29" fillId="0" borderId="0" xfId="0" applyNumberFormat="1" applyFont="1" applyAlignment="1">
      <alignment vertical="center" wrapText="1"/>
    </xf>
    <xf numFmtId="0" fontId="31" fillId="0" borderId="1" xfId="0" applyFont="1" applyBorder="1" applyAlignment="1">
      <alignment horizontal="justify" vertical="center"/>
    </xf>
    <xf numFmtId="0" fontId="29" fillId="0" borderId="27" xfId="0" applyFont="1" applyBorder="1" applyAlignment="1">
      <alignment horizontal="center" vertical="center" wrapText="1"/>
    </xf>
    <xf numFmtId="164" fontId="29" fillId="0" borderId="28" xfId="0" applyNumberFormat="1" applyFont="1" applyBorder="1" applyAlignment="1">
      <alignment vertical="center" wrapText="1"/>
    </xf>
    <xf numFmtId="44" fontId="27" fillId="0" borderId="0" xfId="0" applyNumberFormat="1" applyFont="1" applyAlignment="1">
      <alignment vertical="center" wrapText="1"/>
    </xf>
    <xf numFmtId="0" fontId="36" fillId="0" borderId="1" xfId="0" applyFont="1" applyBorder="1" applyAlignment="1">
      <alignment horizontal="center" vertical="center" wrapText="1"/>
    </xf>
    <xf numFmtId="168" fontId="31" fillId="0" borderId="1" xfId="0" applyNumberFormat="1" applyFont="1" applyBorder="1" applyAlignment="1">
      <alignment horizontal="center" vertical="center" wrapText="1"/>
    </xf>
    <xf numFmtId="0" fontId="27" fillId="0" borderId="0" xfId="0" applyFont="1" applyAlignment="1">
      <alignment horizontal="left" wrapText="1"/>
    </xf>
    <xf numFmtId="0" fontId="35" fillId="0" borderId="1" xfId="0" applyFont="1" applyBorder="1" applyAlignment="1">
      <alignment horizontal="center" wrapText="1"/>
    </xf>
    <xf numFmtId="0" fontId="35" fillId="0" borderId="1" xfId="0" applyFont="1" applyBorder="1" applyAlignment="1">
      <alignment wrapText="1"/>
    </xf>
    <xf numFmtId="0" fontId="31" fillId="5" borderId="1" xfId="0" applyFont="1" applyFill="1" applyBorder="1" applyAlignment="1">
      <alignment horizontal="center" vertical="center" wrapText="1"/>
    </xf>
    <xf numFmtId="0" fontId="31" fillId="5" borderId="1" xfId="0" applyFont="1" applyFill="1" applyBorder="1" applyAlignment="1">
      <alignment horizontal="justify" vertical="center" wrapText="1"/>
    </xf>
    <xf numFmtId="0" fontId="34" fillId="5" borderId="1" xfId="0" applyFont="1" applyFill="1" applyBorder="1" applyAlignment="1">
      <alignment horizontal="center" vertical="center" wrapText="1"/>
    </xf>
    <xf numFmtId="167" fontId="31" fillId="5" borderId="1" xfId="0" applyNumberFormat="1" applyFont="1" applyFill="1" applyBorder="1" applyAlignment="1">
      <alignment horizontal="center" vertical="center" wrapText="1"/>
    </xf>
    <xf numFmtId="0" fontId="27" fillId="5" borderId="1" xfId="0" applyFont="1" applyFill="1" applyBorder="1" applyAlignment="1">
      <alignment horizontal="center" vertical="center" wrapText="1"/>
    </xf>
    <xf numFmtId="44" fontId="33" fillId="5" borderId="1" xfId="1" applyFont="1" applyFill="1" applyBorder="1" applyAlignment="1">
      <alignment horizontal="center" vertical="center" wrapText="1"/>
    </xf>
    <xf numFmtId="0" fontId="27" fillId="5" borderId="0" xfId="0" applyFont="1" applyFill="1" applyAlignment="1">
      <alignment wrapText="1"/>
    </xf>
    <xf numFmtId="0" fontId="29" fillId="5" borderId="1" xfId="0" applyFont="1" applyFill="1" applyBorder="1" applyAlignment="1">
      <alignment horizontal="center" vertical="center" wrapText="1"/>
    </xf>
    <xf numFmtId="167" fontId="34" fillId="5" borderId="1" xfId="0" applyNumberFormat="1" applyFont="1" applyFill="1" applyBorder="1" applyAlignment="1">
      <alignment horizontal="center" vertical="center" wrapText="1"/>
    </xf>
    <xf numFmtId="169" fontId="32" fillId="0" borderId="1" xfId="0" applyNumberFormat="1" applyFont="1" applyBorder="1" applyAlignment="1">
      <alignment horizontal="center" vertical="center" wrapText="1"/>
    </xf>
    <xf numFmtId="169" fontId="34" fillId="0" borderId="1" xfId="0" applyNumberFormat="1" applyFont="1" applyBorder="1" applyAlignment="1">
      <alignment horizontal="center" vertical="center" wrapText="1"/>
    </xf>
    <xf numFmtId="44" fontId="32" fillId="0" borderId="1" xfId="1" applyFont="1" applyFill="1" applyBorder="1" applyAlignment="1">
      <alignment horizontal="center" vertical="center" wrapText="1"/>
    </xf>
    <xf numFmtId="0" fontId="30" fillId="2" borderId="0" xfId="0" applyFont="1" applyFill="1" applyAlignment="1">
      <alignment vertical="center" wrapText="1"/>
    </xf>
    <xf numFmtId="0" fontId="5" fillId="0" borderId="1" xfId="0" applyFont="1" applyBorder="1" applyAlignment="1">
      <alignment horizontal="center"/>
    </xf>
    <xf numFmtId="0" fontId="1" fillId="0" borderId="1"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xf>
    <xf numFmtId="170" fontId="24" fillId="8" borderId="15" xfId="1" applyNumberFormat="1" applyFont="1" applyFill="1" applyBorder="1" applyAlignment="1">
      <alignment horizontal="center" vertical="center"/>
    </xf>
    <xf numFmtId="171" fontId="24" fillId="8" borderId="15" xfId="3" applyNumberFormat="1" applyFont="1" applyFill="1" applyBorder="1" applyAlignment="1">
      <alignment horizontal="center" vertical="center"/>
    </xf>
    <xf numFmtId="0" fontId="7" fillId="0" borderId="1" xfId="0" applyFont="1" applyBorder="1" applyAlignment="1">
      <alignment wrapText="1"/>
    </xf>
    <xf numFmtId="0" fontId="7" fillId="2" borderId="17" xfId="1" applyNumberFormat="1" applyFont="1" applyFill="1" applyBorder="1" applyAlignment="1">
      <alignment horizontal="center" vertical="center"/>
    </xf>
    <xf numFmtId="0" fontId="8" fillId="11" borderId="1" xfId="0" applyFont="1" applyFill="1" applyBorder="1" applyAlignment="1">
      <alignment horizontal="center" vertical="center"/>
    </xf>
    <xf numFmtId="0" fontId="39" fillId="6" borderId="5" xfId="0" applyFont="1" applyFill="1" applyBorder="1" applyAlignment="1">
      <alignment horizontal="center" vertical="center"/>
    </xf>
    <xf numFmtId="0" fontId="39" fillId="6" borderId="6" xfId="0" applyFont="1" applyFill="1" applyBorder="1" applyAlignment="1">
      <alignment horizontal="center" vertical="center"/>
    </xf>
    <xf numFmtId="0" fontId="39" fillId="6" borderId="7" xfId="0" applyFont="1" applyFill="1" applyBorder="1" applyAlignment="1">
      <alignment horizontal="center" vertical="center"/>
    </xf>
    <xf numFmtId="0" fontId="39" fillId="6" borderId="8" xfId="0" applyFont="1" applyFill="1" applyBorder="1" applyAlignment="1">
      <alignment horizontal="center" vertical="center"/>
    </xf>
    <xf numFmtId="0" fontId="39" fillId="6" borderId="0" xfId="0" applyFont="1" applyFill="1" applyAlignment="1">
      <alignment horizontal="center" vertical="center"/>
    </xf>
    <xf numFmtId="0" fontId="39" fillId="6" borderId="9" xfId="0" applyFont="1" applyFill="1" applyBorder="1" applyAlignment="1">
      <alignment horizontal="center" vertical="center"/>
    </xf>
    <xf numFmtId="0" fontId="39" fillId="6" borderId="10" xfId="0" applyFont="1" applyFill="1" applyBorder="1" applyAlignment="1">
      <alignment horizontal="center" vertical="center"/>
    </xf>
    <xf numFmtId="0" fontId="39" fillId="6" borderId="11" xfId="0" applyFont="1" applyFill="1" applyBorder="1" applyAlignment="1">
      <alignment horizontal="center" vertical="center"/>
    </xf>
    <xf numFmtId="0" fontId="39" fillId="6" borderId="12" xfId="0" applyFont="1" applyFill="1" applyBorder="1" applyAlignment="1">
      <alignment horizontal="center" vertical="center"/>
    </xf>
    <xf numFmtId="0" fontId="25" fillId="9" borderId="16" xfId="0" applyFont="1" applyFill="1" applyBorder="1" applyAlignment="1">
      <alignment horizontal="center" vertical="center"/>
    </xf>
    <xf numFmtId="0" fontId="25" fillId="9" borderId="17"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3" xfId="0" applyFont="1" applyFill="1" applyBorder="1" applyAlignment="1">
      <alignment horizontal="center" vertical="center"/>
    </xf>
    <xf numFmtId="0" fontId="7" fillId="8" borderId="17" xfId="0" applyFont="1" applyFill="1" applyBorder="1" applyAlignment="1">
      <alignment horizontal="center" vertical="center"/>
    </xf>
    <xf numFmtId="0" fontId="7" fillId="0" borderId="18" xfId="0" applyFont="1" applyBorder="1" applyAlignment="1">
      <alignment horizontal="left" vertical="top" wrapText="1"/>
    </xf>
    <xf numFmtId="0" fontId="7" fillId="0" borderId="0" xfId="0" applyFont="1" applyAlignment="1">
      <alignment horizontal="left" vertical="top" wrapText="1"/>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7" fillId="0" borderId="22" xfId="0" applyFont="1" applyBorder="1" applyAlignment="1">
      <alignment horizontal="left" vertical="top" wrapText="1"/>
    </xf>
    <xf numFmtId="0" fontId="7" fillId="0" borderId="21" xfId="0" applyFont="1" applyBorder="1" applyAlignment="1">
      <alignment horizontal="left" vertical="top" wrapText="1"/>
    </xf>
    <xf numFmtId="0" fontId="28" fillId="6" borderId="24" xfId="0" applyFont="1" applyFill="1" applyBorder="1" applyAlignment="1">
      <alignment vertical="center" wrapText="1"/>
    </xf>
    <xf numFmtId="0" fontId="30" fillId="10" borderId="25" xfId="0" applyFont="1" applyFill="1" applyBorder="1" applyAlignment="1">
      <alignment horizontal="left" vertical="top" wrapText="1"/>
    </xf>
    <xf numFmtId="0" fontId="30" fillId="10" borderId="25" xfId="0" applyFont="1" applyFill="1" applyBorder="1" applyAlignment="1">
      <alignment vertical="center" wrapText="1"/>
    </xf>
    <xf numFmtId="0" fontId="30" fillId="10" borderId="26" xfId="0" applyFont="1" applyFill="1" applyBorder="1" applyAlignment="1">
      <alignment vertical="center" wrapText="1"/>
    </xf>
    <xf numFmtId="0" fontId="28" fillId="6" borderId="0" xfId="0" applyFont="1" applyFill="1" applyAlignment="1">
      <alignment vertical="center" wrapText="1"/>
    </xf>
    <xf numFmtId="0" fontId="30" fillId="10" borderId="26" xfId="0" applyFont="1" applyFill="1" applyBorder="1" applyAlignment="1">
      <alignment horizontal="left" vertical="center" wrapText="1"/>
    </xf>
    <xf numFmtId="0" fontId="10" fillId="0" borderId="2" xfId="5" applyFont="1" applyBorder="1" applyAlignment="1">
      <alignment horizontal="center"/>
    </xf>
    <xf numFmtId="0" fontId="11" fillId="3" borderId="3" xfId="5" applyFont="1" applyFill="1" applyBorder="1" applyAlignment="1">
      <alignment horizontal="center" vertical="center"/>
    </xf>
    <xf numFmtId="0" fontId="11" fillId="3" borderId="0" xfId="5" applyFont="1" applyFill="1" applyAlignment="1">
      <alignment horizontal="center" vertical="center"/>
    </xf>
    <xf numFmtId="0" fontId="19" fillId="0" borderId="1" xfId="0" applyFont="1" applyBorder="1" applyAlignment="1">
      <alignment horizontal="center" vertical="center" wrapText="1"/>
    </xf>
  </cellXfs>
  <cellStyles count="6">
    <cellStyle name="Moeda" xfId="1" builtinId="4"/>
    <cellStyle name="Moeda 3" xfId="2" xr:uid="{116483BA-BD39-4466-A426-8EBCA9B7CB77}"/>
    <cellStyle name="Normal" xfId="0" builtinId="0"/>
    <cellStyle name="Normal 2" xfId="5" xr:uid="{834119D7-18D9-426D-B3CB-2C78F8B3071B}"/>
    <cellStyle name="Porcentagem" xfId="4" builtinId="5"/>
    <cellStyle name="Vírgula"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762000</xdr:colOff>
      <xdr:row>0</xdr:row>
      <xdr:rowOff>85725</xdr:rowOff>
    </xdr:from>
    <xdr:to>
      <xdr:col>2</xdr:col>
      <xdr:colOff>1149350</xdr:colOff>
      <xdr:row>5</xdr:row>
      <xdr:rowOff>92636</xdr:rowOff>
    </xdr:to>
    <xdr:pic>
      <xdr:nvPicPr>
        <xdr:cNvPr id="3" name="Imagem 2">
          <a:extLst>
            <a:ext uri="{FF2B5EF4-FFF2-40B4-BE49-F238E27FC236}">
              <a16:creationId xmlns:a16="http://schemas.microsoft.com/office/drawing/2014/main" id="{07A0B6E6-BEC9-4170-8DD3-8C1B54BFC40F}"/>
            </a:ext>
          </a:extLst>
        </xdr:cNvPr>
        <xdr:cNvPicPr>
          <a:picLocks noChangeAspect="1"/>
        </xdr:cNvPicPr>
      </xdr:nvPicPr>
      <xdr:blipFill>
        <a:blip xmlns:r="http://schemas.openxmlformats.org/officeDocument/2006/relationships" r:embed="rId1"/>
        <a:stretch>
          <a:fillRect/>
        </a:stretch>
      </xdr:blipFill>
      <xdr:spPr>
        <a:xfrm>
          <a:off x="866775" y="85725"/>
          <a:ext cx="1816100" cy="968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59391</xdr:colOff>
      <xdr:row>19</xdr:row>
      <xdr:rowOff>132229</xdr:rowOff>
    </xdr:to>
    <xdr:pic>
      <xdr:nvPicPr>
        <xdr:cNvPr id="2" name="Picture 9">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716991" cy="3751729"/>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11</xdr:col>
          <xdr:colOff>431800</xdr:colOff>
          <xdr:row>0</xdr:row>
          <xdr:rowOff>19050</xdr:rowOff>
        </xdr:from>
        <xdr:to>
          <xdr:col>21</xdr:col>
          <xdr:colOff>222250</xdr:colOff>
          <xdr:row>14</xdr:row>
          <xdr:rowOff>12700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504825</xdr:colOff>
      <xdr:row>0</xdr:row>
      <xdr:rowOff>0</xdr:rowOff>
    </xdr:from>
    <xdr:to>
      <xdr:col>11</xdr:col>
      <xdr:colOff>177773</xdr:colOff>
      <xdr:row>10</xdr:row>
      <xdr:rowOff>90208</xdr:rowOff>
    </xdr:to>
    <xdr:pic>
      <xdr:nvPicPr>
        <xdr:cNvPr id="4" name="Picture 51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162425" y="0"/>
          <a:ext cx="2720948" cy="1995208"/>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webbnr-trf1\temp\Users\tr19278ps\AppData\Local\Microsoft\Windows\INetCache\Content.Outlook\2H4M6W8G\TUSS_Vig&#234;ncia_01012016_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ustavo.fernandes/Desktop/Gustavo%20Fernandes%20-%20PRIVADA/TAREFAS%20LUIZ/CALCULO%20DE%20COPART%20PF/TABJUDMPU%20-%20Tabela%20de%20referencia%20para%20convenios%20e%20credenciamentos%20-%202021%20(...)%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ustavo.fernandes/Desktop/Gustavo%20Fernandes%20-%20PRIVADA/TAREFAS%20LUIZ/CALCULO%20DE%20COPART%20PF/DOCUMENTA&#199;&#195;O/TABJUDMPU%20-%20Tabela%20de%20referencia%20para%20convenios%20e%20credenciamentos%20-%202021%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F1"/>
      <sheetName val="Porte_2016"/>
      <sheetName val="Porte_sem_Reajuste(2015)"/>
      <sheetName val="Porte anestésico"/>
      <sheetName val="UCO"/>
      <sheetName val="UCO_sem_Reajuste(2015)"/>
      <sheetName val="Filme"/>
      <sheetName val="Plan1"/>
    </sheetNames>
    <sheetDataSet>
      <sheetData sheetId="0"/>
      <sheetData sheetId="1">
        <row r="1">
          <cell r="A1" t="str">
            <v>Código</v>
          </cell>
          <cell r="B1" t="str">
            <v>Valor de 2008</v>
          </cell>
          <cell r="C1" t="str">
            <v>Valor 18/10/2012</v>
          </cell>
          <cell r="D1" t="str">
            <v>% (2008/2012)</v>
          </cell>
          <cell r="E1" t="str">
            <v>Tabela 1º/01/2016 (2015 * 5,00%)</v>
          </cell>
        </row>
        <row r="2">
          <cell r="A2">
            <v>0</v>
          </cell>
          <cell r="B2">
            <v>0</v>
          </cell>
          <cell r="C2">
            <v>0</v>
          </cell>
          <cell r="E2">
            <v>0</v>
          </cell>
        </row>
        <row r="3">
          <cell r="A3" t="str">
            <v>1A</v>
          </cell>
          <cell r="B3">
            <v>10</v>
          </cell>
          <cell r="C3">
            <v>12.86</v>
          </cell>
          <cell r="D3">
            <v>28.599999999999994</v>
          </cell>
          <cell r="E3">
            <v>11.46</v>
          </cell>
        </row>
        <row r="4">
          <cell r="A4" t="str">
            <v>1B</v>
          </cell>
          <cell r="B4">
            <v>20</v>
          </cell>
          <cell r="C4">
            <v>25.72</v>
          </cell>
          <cell r="D4">
            <v>28.599999999999994</v>
          </cell>
          <cell r="E4">
            <v>22.94</v>
          </cell>
        </row>
        <row r="5">
          <cell r="A5" t="str">
            <v>1C</v>
          </cell>
          <cell r="B5">
            <v>30</v>
          </cell>
          <cell r="C5">
            <v>38.58</v>
          </cell>
          <cell r="D5">
            <v>28.599999999999994</v>
          </cell>
          <cell r="E5">
            <v>34.4</v>
          </cell>
        </row>
        <row r="6">
          <cell r="A6" t="str">
            <v>2A</v>
          </cell>
          <cell r="B6">
            <v>40</v>
          </cell>
          <cell r="C6">
            <v>51.45</v>
          </cell>
          <cell r="D6">
            <v>28.625</v>
          </cell>
          <cell r="E6">
            <v>45.87</v>
          </cell>
        </row>
        <row r="7">
          <cell r="A7" t="str">
            <v>2B</v>
          </cell>
          <cell r="B7">
            <v>54</v>
          </cell>
          <cell r="C7">
            <v>67.819999999999993</v>
          </cell>
          <cell r="D7">
            <v>25.592592592592581</v>
          </cell>
          <cell r="E7">
            <v>61.92</v>
          </cell>
        </row>
        <row r="8">
          <cell r="A8" t="str">
            <v>2C</v>
          </cell>
          <cell r="B8">
            <v>64</v>
          </cell>
          <cell r="C8">
            <v>80.260000000000005</v>
          </cell>
          <cell r="D8">
            <v>25.406250000000014</v>
          </cell>
          <cell r="E8">
            <v>73.39</v>
          </cell>
        </row>
        <row r="9">
          <cell r="A9" t="str">
            <v>3A</v>
          </cell>
          <cell r="B9">
            <v>88</v>
          </cell>
          <cell r="C9">
            <v>109.67</v>
          </cell>
          <cell r="D9">
            <v>24.625</v>
          </cell>
          <cell r="E9">
            <v>100.91</v>
          </cell>
        </row>
        <row r="10">
          <cell r="A10" t="str">
            <v>3B</v>
          </cell>
          <cell r="B10">
            <v>112</v>
          </cell>
          <cell r="C10">
            <v>140.13999999999999</v>
          </cell>
          <cell r="D10">
            <v>25.124999999999986</v>
          </cell>
          <cell r="E10">
            <v>128.43</v>
          </cell>
        </row>
        <row r="11">
          <cell r="A11" t="str">
            <v>3C</v>
          </cell>
          <cell r="B11">
            <v>128</v>
          </cell>
          <cell r="C11">
            <v>160.52000000000001</v>
          </cell>
          <cell r="D11">
            <v>25.406250000000014</v>
          </cell>
          <cell r="E11">
            <v>146.77000000000001</v>
          </cell>
        </row>
        <row r="12">
          <cell r="A12" t="str">
            <v>4A</v>
          </cell>
          <cell r="B12">
            <v>153</v>
          </cell>
          <cell r="C12">
            <v>191.04</v>
          </cell>
          <cell r="D12">
            <v>24.862745098039213</v>
          </cell>
          <cell r="E12">
            <v>175.44</v>
          </cell>
        </row>
        <row r="13">
          <cell r="A13" t="str">
            <v>4B</v>
          </cell>
          <cell r="B13">
            <v>168</v>
          </cell>
          <cell r="C13">
            <v>209.13</v>
          </cell>
          <cell r="D13">
            <v>24.482142857142861</v>
          </cell>
          <cell r="E13">
            <v>192.65</v>
          </cell>
        </row>
        <row r="14">
          <cell r="A14" t="str">
            <v>4C</v>
          </cell>
          <cell r="B14">
            <v>189</v>
          </cell>
          <cell r="C14">
            <v>236.26</v>
          </cell>
          <cell r="D14">
            <v>25.005291005290999</v>
          </cell>
          <cell r="E14">
            <v>216.72</v>
          </cell>
        </row>
        <row r="15">
          <cell r="A15" t="str">
            <v>5A</v>
          </cell>
          <cell r="B15">
            <v>204</v>
          </cell>
          <cell r="C15">
            <v>254.34</v>
          </cell>
          <cell r="D15">
            <v>24.67647058823529</v>
          </cell>
          <cell r="E15">
            <v>233.92</v>
          </cell>
        </row>
        <row r="16">
          <cell r="A16" t="str">
            <v>5B</v>
          </cell>
          <cell r="B16">
            <v>220</v>
          </cell>
          <cell r="C16">
            <v>274.69</v>
          </cell>
          <cell r="D16">
            <v>24.859090909090909</v>
          </cell>
          <cell r="E16">
            <v>252.27</v>
          </cell>
        </row>
        <row r="17">
          <cell r="A17" t="str">
            <v>5C</v>
          </cell>
          <cell r="B17">
            <v>234</v>
          </cell>
          <cell r="C17">
            <v>291.64</v>
          </cell>
          <cell r="D17">
            <v>24.632478632478637</v>
          </cell>
          <cell r="E17">
            <v>268.33</v>
          </cell>
        </row>
        <row r="18">
          <cell r="A18" t="str">
            <v>6A</v>
          </cell>
          <cell r="B18">
            <v>255</v>
          </cell>
          <cell r="C18">
            <v>317.64999999999998</v>
          </cell>
          <cell r="D18">
            <v>24.568627450980372</v>
          </cell>
          <cell r="E18">
            <v>292.41000000000003</v>
          </cell>
        </row>
        <row r="19">
          <cell r="A19" t="str">
            <v>6B</v>
          </cell>
          <cell r="B19">
            <v>280</v>
          </cell>
          <cell r="C19">
            <v>349.3</v>
          </cell>
          <cell r="D19">
            <v>24.75</v>
          </cell>
          <cell r="E19">
            <v>321.07</v>
          </cell>
        </row>
        <row r="20">
          <cell r="A20" t="str">
            <v>6C</v>
          </cell>
          <cell r="B20">
            <v>306</v>
          </cell>
          <cell r="C20">
            <v>382.08</v>
          </cell>
          <cell r="D20">
            <v>24.862745098039213</v>
          </cell>
          <cell r="E20">
            <v>350.88</v>
          </cell>
        </row>
        <row r="21">
          <cell r="A21" t="str">
            <v>7A</v>
          </cell>
          <cell r="B21">
            <v>331</v>
          </cell>
          <cell r="C21">
            <v>412.6</v>
          </cell>
          <cell r="D21">
            <v>24.65256797583082</v>
          </cell>
          <cell r="E21">
            <v>379.55</v>
          </cell>
        </row>
        <row r="22">
          <cell r="A22" t="str">
            <v>7B</v>
          </cell>
          <cell r="B22">
            <v>366</v>
          </cell>
          <cell r="C22">
            <v>456.68</v>
          </cell>
          <cell r="D22">
            <v>24.775956284153011</v>
          </cell>
          <cell r="E22">
            <v>419.68</v>
          </cell>
        </row>
        <row r="23">
          <cell r="A23" t="str">
            <v>7C</v>
          </cell>
          <cell r="B23">
            <v>433</v>
          </cell>
          <cell r="C23">
            <v>540.33000000000004</v>
          </cell>
          <cell r="D23">
            <v>24.787528868360297</v>
          </cell>
          <cell r="E23">
            <v>496.52</v>
          </cell>
        </row>
        <row r="24">
          <cell r="A24" t="str">
            <v>8A</v>
          </cell>
          <cell r="B24">
            <v>468</v>
          </cell>
          <cell r="C24">
            <v>583.29</v>
          </cell>
          <cell r="D24">
            <v>24.634615384615387</v>
          </cell>
          <cell r="E24">
            <v>536.65</v>
          </cell>
        </row>
        <row r="25">
          <cell r="A25" t="str">
            <v>8B</v>
          </cell>
          <cell r="B25">
            <v>490</v>
          </cell>
          <cell r="C25">
            <v>611.54999999999995</v>
          </cell>
          <cell r="D25">
            <v>24.806122448979579</v>
          </cell>
          <cell r="E25">
            <v>561.88</v>
          </cell>
        </row>
        <row r="26">
          <cell r="A26" t="str">
            <v>8C</v>
          </cell>
          <cell r="B26">
            <v>520</v>
          </cell>
          <cell r="C26">
            <v>648.85</v>
          </cell>
          <cell r="D26">
            <v>24.77884615384616</v>
          </cell>
          <cell r="E26">
            <v>596.28</v>
          </cell>
        </row>
        <row r="27">
          <cell r="A27" t="str">
            <v>9A</v>
          </cell>
          <cell r="B27">
            <v>555</v>
          </cell>
          <cell r="C27">
            <v>689.55</v>
          </cell>
          <cell r="D27">
            <v>24.243243243243242</v>
          </cell>
          <cell r="E27">
            <v>636.41</v>
          </cell>
        </row>
        <row r="28">
          <cell r="A28" t="str">
            <v>9B</v>
          </cell>
          <cell r="B28">
            <v>605</v>
          </cell>
          <cell r="C28">
            <v>753.99</v>
          </cell>
          <cell r="D28">
            <v>24.626446280991729</v>
          </cell>
          <cell r="E28">
            <v>693.74</v>
          </cell>
        </row>
        <row r="29">
          <cell r="A29" t="str">
            <v>9C</v>
          </cell>
          <cell r="B29">
            <v>666</v>
          </cell>
          <cell r="C29">
            <v>830.84</v>
          </cell>
          <cell r="D29">
            <v>24.750750750750754</v>
          </cell>
          <cell r="E29">
            <v>763.69</v>
          </cell>
        </row>
        <row r="30">
          <cell r="A30" t="str">
            <v>10A</v>
          </cell>
          <cell r="B30">
            <v>715</v>
          </cell>
          <cell r="C30">
            <v>891.89</v>
          </cell>
          <cell r="D30">
            <v>24.739860139860141</v>
          </cell>
          <cell r="E30">
            <v>819.87</v>
          </cell>
        </row>
        <row r="31">
          <cell r="A31" t="str">
            <v>10B</v>
          </cell>
          <cell r="B31">
            <v>775</v>
          </cell>
          <cell r="C31">
            <v>966.5</v>
          </cell>
          <cell r="D31">
            <v>24.709677419354833</v>
          </cell>
          <cell r="E31">
            <v>888.67</v>
          </cell>
        </row>
        <row r="32">
          <cell r="A32" t="str">
            <v>10C</v>
          </cell>
          <cell r="B32">
            <v>860</v>
          </cell>
          <cell r="C32">
            <v>1072.75</v>
          </cell>
          <cell r="D32">
            <v>24.738372093023258</v>
          </cell>
          <cell r="E32">
            <v>986.15</v>
          </cell>
        </row>
        <row r="33">
          <cell r="A33" t="str">
            <v>11A</v>
          </cell>
          <cell r="B33">
            <v>910</v>
          </cell>
          <cell r="C33">
            <v>1134.93</v>
          </cell>
          <cell r="D33">
            <v>24.71758241758242</v>
          </cell>
          <cell r="E33">
            <v>1043.48</v>
          </cell>
        </row>
        <row r="34">
          <cell r="A34" t="str">
            <v>11B</v>
          </cell>
          <cell r="B34">
            <v>998</v>
          </cell>
          <cell r="C34">
            <v>1244.58</v>
          </cell>
          <cell r="D34">
            <v>24.707414829659314</v>
          </cell>
          <cell r="E34">
            <v>1144.3900000000001</v>
          </cell>
        </row>
        <row r="35">
          <cell r="A35" t="str">
            <v>11C</v>
          </cell>
          <cell r="B35">
            <v>1095</v>
          </cell>
          <cell r="C35">
            <v>1365.54</v>
          </cell>
          <cell r="D35">
            <v>24.706849315068496</v>
          </cell>
          <cell r="E35">
            <v>1255.6199999999999</v>
          </cell>
        </row>
        <row r="36">
          <cell r="A36" t="str">
            <v>12A</v>
          </cell>
          <cell r="B36">
            <v>1135</v>
          </cell>
          <cell r="C36">
            <v>1415.27</v>
          </cell>
          <cell r="D36">
            <v>24.693392070484578</v>
          </cell>
          <cell r="E36">
            <v>1301.48</v>
          </cell>
        </row>
        <row r="37">
          <cell r="A37" t="str">
            <v>12B</v>
          </cell>
          <cell r="B37">
            <v>1220</v>
          </cell>
          <cell r="C37">
            <v>1521.53</v>
          </cell>
          <cell r="D37">
            <v>24.715573770491801</v>
          </cell>
          <cell r="E37">
            <v>1398.95</v>
          </cell>
        </row>
        <row r="38">
          <cell r="A38" t="str">
            <v>12C</v>
          </cell>
          <cell r="B38">
            <v>1495</v>
          </cell>
          <cell r="C38">
            <v>1864.04</v>
          </cell>
          <cell r="D38">
            <v>24.684949832775914</v>
          </cell>
          <cell r="E38">
            <v>1714.29</v>
          </cell>
        </row>
        <row r="39">
          <cell r="A39" t="str">
            <v>13A</v>
          </cell>
          <cell r="B39">
            <v>1645</v>
          </cell>
          <cell r="C39">
            <v>2051.69</v>
          </cell>
          <cell r="D39">
            <v>24.722796352583586</v>
          </cell>
          <cell r="E39">
            <v>1886.29</v>
          </cell>
        </row>
        <row r="40">
          <cell r="A40" t="str">
            <v>13B</v>
          </cell>
          <cell r="B40">
            <v>1805</v>
          </cell>
          <cell r="C40">
            <v>2250.64</v>
          </cell>
          <cell r="D40">
            <v>24.689196675900277</v>
          </cell>
          <cell r="E40">
            <v>2069.7600000000002</v>
          </cell>
        </row>
        <row r="41">
          <cell r="A41" t="str">
            <v>13C</v>
          </cell>
          <cell r="B41">
            <v>1996</v>
          </cell>
          <cell r="C41">
            <v>2489.16</v>
          </cell>
          <cell r="D41">
            <v>24.707414829659314</v>
          </cell>
          <cell r="E41">
            <v>2288.77</v>
          </cell>
        </row>
        <row r="42">
          <cell r="A42" t="str">
            <v>14A</v>
          </cell>
          <cell r="B42">
            <v>2225</v>
          </cell>
          <cell r="C42">
            <v>2774.02</v>
          </cell>
          <cell r="D42">
            <v>24.675056179775282</v>
          </cell>
          <cell r="E42">
            <v>2551.37</v>
          </cell>
        </row>
        <row r="43">
          <cell r="A43" t="str">
            <v>14B</v>
          </cell>
          <cell r="B43">
            <v>2420</v>
          </cell>
          <cell r="C43">
            <v>3018.19</v>
          </cell>
          <cell r="D43">
            <v>24.718595041322317</v>
          </cell>
          <cell r="E43">
            <v>2774.97</v>
          </cell>
        </row>
        <row r="44">
          <cell r="A44" t="str">
            <v>14C</v>
          </cell>
          <cell r="B44">
            <v>2670</v>
          </cell>
          <cell r="C44">
            <v>3329.05</v>
          </cell>
          <cell r="D44">
            <v>24.68352059925094</v>
          </cell>
          <cell r="E44">
            <v>3061.64</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Assiste"/>
      <sheetName val="Porte Honorário"/>
      <sheetName val="Porte Anestésico"/>
      <sheetName val="UCO"/>
      <sheetName val="Filme"/>
      <sheetName val="Plan1"/>
    </sheetNames>
    <sheetDataSet>
      <sheetData sheetId="0" refreshError="1"/>
      <sheetData sheetId="1">
        <row r="1">
          <cell r="A1" t="str">
            <v>PORTE</v>
          </cell>
          <cell r="B1" t="str">
            <v>Valor de 2008</v>
          </cell>
          <cell r="C1" t="str">
            <v>Valor 18/10/2012</v>
          </cell>
          <cell r="D1" t="str">
            <v>% (2008/2012)</v>
          </cell>
          <cell r="E1" t="str">
            <v>Radiologia
Tabela 1º/01/2015 (2014 * 3,78%)</v>
          </cell>
          <cell r="F1" t="str">
            <v>Patologia
Tabela 1º/01/2016 (2015 * 5,00%)</v>
          </cell>
          <cell r="G1" t="str">
            <v>Tabela 1º/01/2017 (2016 * 6,50%)</v>
          </cell>
          <cell r="H1" t="str">
            <v>Tabela 2018 (2017 * 1,73%)</v>
          </cell>
          <cell r="I1" t="str">
            <v>Tabela 2019 (2018 * 3,64%)</v>
          </cell>
          <cell r="J1" t="str">
            <v>Tabela 2021 (2019 * 3%)</v>
          </cell>
          <cell r="K1" t="str">
            <v>Reajuste Radiologia 1º/01/2021
(2015 * 3%)</v>
          </cell>
        </row>
        <row r="2">
          <cell r="A2">
            <v>0</v>
          </cell>
          <cell r="B2">
            <v>0</v>
          </cell>
          <cell r="C2">
            <v>0</v>
          </cell>
          <cell r="E2">
            <v>0</v>
          </cell>
          <cell r="F2">
            <v>0</v>
          </cell>
          <cell r="G2">
            <v>0</v>
          </cell>
          <cell r="H2">
            <v>0</v>
          </cell>
          <cell r="I2">
            <v>0</v>
          </cell>
          <cell r="J2">
            <v>0</v>
          </cell>
          <cell r="K2">
            <v>0</v>
          </cell>
        </row>
        <row r="3">
          <cell r="A3" t="str">
            <v>1A</v>
          </cell>
          <cell r="B3">
            <v>10</v>
          </cell>
          <cell r="C3">
            <v>12.86</v>
          </cell>
          <cell r="D3">
            <v>28.599999999999994</v>
          </cell>
          <cell r="E3">
            <v>10.917655999999999</v>
          </cell>
          <cell r="F3">
            <v>11.46</v>
          </cell>
          <cell r="G3">
            <v>12.2049</v>
          </cell>
          <cell r="H3">
            <v>12.416044770000001</v>
          </cell>
          <cell r="I3">
            <v>12.87</v>
          </cell>
          <cell r="J3">
            <v>13.26</v>
          </cell>
          <cell r="K3">
            <v>11.25</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row>
        <row r="5">
          <cell r="A5" t="str">
            <v>1C</v>
          </cell>
          <cell r="B5">
            <v>30</v>
          </cell>
          <cell r="C5">
            <v>38.58</v>
          </cell>
          <cell r="D5">
            <v>28.599999999999994</v>
          </cell>
          <cell r="E5">
            <v>32.763345999999999</v>
          </cell>
          <cell r="F5">
            <v>34.4</v>
          </cell>
          <cell r="G5">
            <v>36.635999999999996</v>
          </cell>
          <cell r="H5">
            <v>37.269802799999994</v>
          </cell>
          <cell r="I5">
            <v>38.630000000000003</v>
          </cell>
          <cell r="J5">
            <v>39.79</v>
          </cell>
          <cell r="K5">
            <v>33.75</v>
          </cell>
        </row>
        <row r="6">
          <cell r="A6" t="str">
            <v>2A</v>
          </cell>
          <cell r="B6">
            <v>40</v>
          </cell>
          <cell r="C6">
            <v>51.45</v>
          </cell>
          <cell r="D6">
            <v>28.625</v>
          </cell>
          <cell r="E6">
            <v>43.681002000000007</v>
          </cell>
          <cell r="F6">
            <v>45.87</v>
          </cell>
          <cell r="G6">
            <v>48.851549999999996</v>
          </cell>
          <cell r="H6">
            <v>49.696681814999998</v>
          </cell>
          <cell r="I6">
            <v>51.51</v>
          </cell>
          <cell r="J6">
            <v>53.06</v>
          </cell>
          <cell r="K6">
            <v>44.99</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row>
        <row r="8">
          <cell r="A8" t="str">
            <v>2C</v>
          </cell>
          <cell r="B8">
            <v>64</v>
          </cell>
          <cell r="C8">
            <v>80.260000000000005</v>
          </cell>
          <cell r="D8">
            <v>25.406250000000014</v>
          </cell>
          <cell r="E8">
            <v>69.895829999999989</v>
          </cell>
          <cell r="F8">
            <v>73.39</v>
          </cell>
          <cell r="G8">
            <v>78.160349999999994</v>
          </cell>
          <cell r="H8">
            <v>79.512524055</v>
          </cell>
          <cell r="I8">
            <v>82.41</v>
          </cell>
          <cell r="J8">
            <v>84.88</v>
          </cell>
          <cell r="K8">
            <v>71.989999999999995</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row>
        <row r="10">
          <cell r="A10" t="str">
            <v>3B</v>
          </cell>
          <cell r="B10">
            <v>112</v>
          </cell>
          <cell r="C10">
            <v>140.13999999999999</v>
          </cell>
          <cell r="D10">
            <v>25.124999999999986</v>
          </cell>
          <cell r="E10">
            <v>122.315108</v>
          </cell>
          <cell r="F10">
            <v>128.43</v>
          </cell>
          <cell r="G10">
            <v>136.77795</v>
          </cell>
          <cell r="H10">
            <v>139.14420853500002</v>
          </cell>
          <cell r="I10">
            <v>144.21</v>
          </cell>
          <cell r="J10">
            <v>148.54</v>
          </cell>
          <cell r="K10">
            <v>125.98</v>
          </cell>
        </row>
        <row r="11">
          <cell r="A11" t="str">
            <v>3C</v>
          </cell>
          <cell r="B11">
            <v>128</v>
          </cell>
          <cell r="C11">
            <v>160.52000000000001</v>
          </cell>
          <cell r="D11">
            <v>25.406250000000014</v>
          </cell>
          <cell r="E11">
            <v>139.781282</v>
          </cell>
          <cell r="F11">
            <v>146.77000000000001</v>
          </cell>
          <cell r="G11">
            <v>156.31005000000002</v>
          </cell>
          <cell r="H11">
            <v>159.01421386500002</v>
          </cell>
          <cell r="I11">
            <v>164.8</v>
          </cell>
          <cell r="J11">
            <v>169.74</v>
          </cell>
          <cell r="K11">
            <v>143.97</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row>
        <row r="13">
          <cell r="A13" t="str">
            <v>4B</v>
          </cell>
          <cell r="B13">
            <v>168</v>
          </cell>
          <cell r="C13">
            <v>209.13</v>
          </cell>
          <cell r="D13">
            <v>24.482142857142861</v>
          </cell>
          <cell r="E13">
            <v>183.47266199999999</v>
          </cell>
          <cell r="F13">
            <v>192.65</v>
          </cell>
          <cell r="G13">
            <v>205.17225000000002</v>
          </cell>
          <cell r="H13">
            <v>208.72172992500003</v>
          </cell>
          <cell r="I13">
            <v>216.32</v>
          </cell>
          <cell r="J13">
            <v>222.81</v>
          </cell>
          <cell r="K13">
            <v>188.98</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row>
        <row r="15">
          <cell r="A15" t="str">
            <v>5A</v>
          </cell>
          <cell r="B15">
            <v>204</v>
          </cell>
          <cell r="C15">
            <v>254.34</v>
          </cell>
          <cell r="D15">
            <v>24.67647058823529</v>
          </cell>
          <cell r="E15">
            <v>222.784526</v>
          </cell>
          <cell r="F15">
            <v>233.92</v>
          </cell>
          <cell r="G15">
            <v>249.12479999999999</v>
          </cell>
          <cell r="H15">
            <v>253.43465903999999</v>
          </cell>
          <cell r="I15">
            <v>262.66000000000003</v>
          </cell>
          <cell r="J15">
            <v>270.54000000000002</v>
          </cell>
          <cell r="K15">
            <v>229.47</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row>
        <row r="17">
          <cell r="A17" t="str">
            <v>5C</v>
          </cell>
          <cell r="B17">
            <v>234</v>
          </cell>
          <cell r="C17">
            <v>291.64</v>
          </cell>
          <cell r="D17">
            <v>24.632478632478637</v>
          </cell>
          <cell r="E17">
            <v>255.54787200000001</v>
          </cell>
          <cell r="F17">
            <v>268.33</v>
          </cell>
          <cell r="G17">
            <v>285.77144999999996</v>
          </cell>
          <cell r="H17">
            <v>290.71529608499998</v>
          </cell>
          <cell r="I17">
            <v>301.3</v>
          </cell>
          <cell r="J17">
            <v>310.33999999999997</v>
          </cell>
          <cell r="K17">
            <v>263.20999999999998</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row>
        <row r="19">
          <cell r="A19" t="str">
            <v>6B</v>
          </cell>
          <cell r="B19">
            <v>280</v>
          </cell>
          <cell r="C19">
            <v>349.3</v>
          </cell>
          <cell r="D19">
            <v>24.75</v>
          </cell>
          <cell r="E19">
            <v>305.77739199999996</v>
          </cell>
          <cell r="F19">
            <v>321.07</v>
          </cell>
          <cell r="G19">
            <v>341.93955</v>
          </cell>
          <cell r="H19">
            <v>347.85510421499998</v>
          </cell>
          <cell r="I19">
            <v>360.52</v>
          </cell>
          <cell r="J19">
            <v>371.34</v>
          </cell>
          <cell r="K19">
            <v>314.95</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row>
        <row r="23">
          <cell r="A23" t="str">
            <v>7C</v>
          </cell>
          <cell r="B23">
            <v>433</v>
          </cell>
          <cell r="C23">
            <v>540.33000000000004</v>
          </cell>
          <cell r="D23">
            <v>24.787528868360297</v>
          </cell>
          <cell r="E23">
            <v>472.87356999999997</v>
          </cell>
          <cell r="F23">
            <v>496.52</v>
          </cell>
          <cell r="G23">
            <v>528.79380000000003</v>
          </cell>
          <cell r="H23">
            <v>537.94193274000008</v>
          </cell>
          <cell r="I23">
            <v>557.52</v>
          </cell>
          <cell r="J23">
            <v>574.25</v>
          </cell>
          <cell r="K23">
            <v>487.06</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row>
        <row r="26">
          <cell r="A26" t="str">
            <v>8C</v>
          </cell>
          <cell r="B26">
            <v>520</v>
          </cell>
          <cell r="C26">
            <v>648.85</v>
          </cell>
          <cell r="D26">
            <v>24.77884615384616</v>
          </cell>
          <cell r="E26">
            <v>567.88416000000007</v>
          </cell>
          <cell r="F26">
            <v>596.28</v>
          </cell>
          <cell r="G26">
            <v>635.03819999999996</v>
          </cell>
          <cell r="H26">
            <v>646.02436086</v>
          </cell>
          <cell r="I26">
            <v>669.54</v>
          </cell>
          <cell r="J26">
            <v>689.63</v>
          </cell>
          <cell r="K26">
            <v>584.91999999999996</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row>
        <row r="28">
          <cell r="A28" t="str">
            <v>9B</v>
          </cell>
          <cell r="B28">
            <v>605</v>
          </cell>
          <cell r="C28">
            <v>753.99</v>
          </cell>
          <cell r="D28">
            <v>24.626446280991729</v>
          </cell>
          <cell r="E28">
            <v>660.70499199999995</v>
          </cell>
          <cell r="F28">
            <v>693.74</v>
          </cell>
          <cell r="G28">
            <v>738.83310000000006</v>
          </cell>
          <cell r="H28">
            <v>751.61491263000005</v>
          </cell>
          <cell r="I28">
            <v>778.97</v>
          </cell>
          <cell r="J28">
            <v>802.34</v>
          </cell>
          <cell r="K28">
            <v>680.53</v>
          </cell>
        </row>
        <row r="29">
          <cell r="A29" t="str">
            <v>9C</v>
          </cell>
          <cell r="B29">
            <v>666</v>
          </cell>
          <cell r="C29">
            <v>830.84</v>
          </cell>
          <cell r="D29">
            <v>24.750750750750754</v>
          </cell>
          <cell r="E29">
            <v>727.32137399999999</v>
          </cell>
          <cell r="F29">
            <v>763.69</v>
          </cell>
          <cell r="G29">
            <v>813.32985000000008</v>
          </cell>
          <cell r="H29">
            <v>827.40045640500011</v>
          </cell>
          <cell r="I29">
            <v>857.52</v>
          </cell>
          <cell r="J29">
            <v>883.25</v>
          </cell>
          <cell r="K29">
            <v>749.14</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row>
        <row r="34">
          <cell r="A34" t="str">
            <v>11B</v>
          </cell>
          <cell r="B34">
            <v>998</v>
          </cell>
          <cell r="C34">
            <v>1244.58</v>
          </cell>
          <cell r="D34">
            <v>24.707414829659314</v>
          </cell>
          <cell r="E34">
            <v>1089.8975600000001</v>
          </cell>
          <cell r="F34">
            <v>1144.3900000000001</v>
          </cell>
          <cell r="G34">
            <v>1218.7753500000001</v>
          </cell>
          <cell r="H34">
            <v>1239.8601635550001</v>
          </cell>
          <cell r="I34">
            <v>1284.99</v>
          </cell>
          <cell r="J34">
            <v>1323.54</v>
          </cell>
          <cell r="K34">
            <v>1122.5899999999999</v>
          </cell>
        </row>
        <row r="35">
          <cell r="A35" t="str">
            <v>11C</v>
          </cell>
          <cell r="B35">
            <v>1095</v>
          </cell>
          <cell r="C35">
            <v>1365.54</v>
          </cell>
          <cell r="D35">
            <v>24.706849315068496</v>
          </cell>
          <cell r="E35">
            <v>1195.8258060000001</v>
          </cell>
          <cell r="F35">
            <v>1255.6199999999999</v>
          </cell>
          <cell r="G35">
            <v>1337.2352999999998</v>
          </cell>
          <cell r="H35">
            <v>1360.3694706899998</v>
          </cell>
          <cell r="I35">
            <v>1409.89</v>
          </cell>
          <cell r="J35">
            <v>1452.19</v>
          </cell>
          <cell r="K35">
            <v>1231.7</v>
          </cell>
        </row>
        <row r="36">
          <cell r="A36" t="str">
            <v>12A</v>
          </cell>
          <cell r="B36">
            <v>1135</v>
          </cell>
          <cell r="C36">
            <v>1415.27</v>
          </cell>
          <cell r="D36">
            <v>24.693392070484578</v>
          </cell>
          <cell r="E36">
            <v>1239.5068079999999</v>
          </cell>
          <cell r="F36">
            <v>1301.48</v>
          </cell>
          <cell r="G36">
            <v>1386.0762</v>
          </cell>
          <cell r="H36">
            <v>1410.0553182599999</v>
          </cell>
          <cell r="I36">
            <v>1461.38</v>
          </cell>
          <cell r="J36">
            <v>1505.22</v>
          </cell>
          <cell r="K36">
            <v>1276.69</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row>
        <row r="40">
          <cell r="A40" t="str">
            <v>13B</v>
          </cell>
          <cell r="B40">
            <v>1805</v>
          </cell>
          <cell r="C40">
            <v>2250.64</v>
          </cell>
          <cell r="D40">
            <v>24.689196675900277</v>
          </cell>
          <cell r="E40">
            <v>1971.19732</v>
          </cell>
          <cell r="F40">
            <v>2069.7600000000002</v>
          </cell>
          <cell r="G40">
            <v>2204.2944000000002</v>
          </cell>
          <cell r="H40">
            <v>2242.4286931200004</v>
          </cell>
          <cell r="I40">
            <v>2324.0500000000002</v>
          </cell>
          <cell r="J40">
            <v>2393.77</v>
          </cell>
          <cell r="K40">
            <v>2030.33</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row>
      </sheetData>
      <sheetData sheetId="2">
        <row r="1">
          <cell r="A1" t="str">
            <v>Porte</v>
          </cell>
          <cell r="C1" t="str">
            <v>Valor</v>
          </cell>
        </row>
        <row r="2">
          <cell r="A2">
            <v>0</v>
          </cell>
          <cell r="B2" t="str">
            <v>Anestesia Local</v>
          </cell>
        </row>
        <row r="3">
          <cell r="A3">
            <v>1</v>
          </cell>
          <cell r="B3" t="str">
            <v>3A</v>
          </cell>
          <cell r="C3">
            <v>135.4862</v>
          </cell>
        </row>
        <row r="4">
          <cell r="A4">
            <v>2</v>
          </cell>
          <cell r="B4" t="str">
            <v>3C</v>
          </cell>
          <cell r="C4">
            <v>193.55759999999998</v>
          </cell>
        </row>
        <row r="5">
          <cell r="A5">
            <v>3</v>
          </cell>
          <cell r="B5" t="str">
            <v>4C</v>
          </cell>
          <cell r="C5">
            <v>286.47390000000001</v>
          </cell>
        </row>
        <row r="6">
          <cell r="A6">
            <v>4</v>
          </cell>
          <cell r="B6" t="str">
            <v>6B</v>
          </cell>
          <cell r="C6">
            <v>387.11519999999996</v>
          </cell>
        </row>
        <row r="7">
          <cell r="A7">
            <v>5</v>
          </cell>
          <cell r="B7" t="str">
            <v>7C</v>
          </cell>
          <cell r="C7">
            <v>580.68309999999997</v>
          </cell>
        </row>
        <row r="8">
          <cell r="A8">
            <v>6</v>
          </cell>
          <cell r="B8" t="str">
            <v>9B</v>
          </cell>
          <cell r="C8">
            <v>851.65550000000007</v>
          </cell>
        </row>
        <row r="9">
          <cell r="A9">
            <v>7</v>
          </cell>
          <cell r="B9" t="str">
            <v>10C</v>
          </cell>
          <cell r="C9">
            <v>1238.7913000000001</v>
          </cell>
        </row>
        <row r="10">
          <cell r="A10">
            <v>8</v>
          </cell>
          <cell r="B10" t="str">
            <v>12A</v>
          </cell>
          <cell r="C10">
            <v>1556.2270000000001</v>
          </cell>
        </row>
      </sheetData>
      <sheetData sheetId="3">
        <row r="4">
          <cell r="A4">
            <v>12.94</v>
          </cell>
        </row>
        <row r="7">
          <cell r="A7">
            <v>13.19</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Assiste"/>
      <sheetName val="Porte Honorário"/>
      <sheetName val="Porte Anestésico"/>
      <sheetName val="UCO"/>
      <sheetName val="Filme"/>
      <sheetName val="Plan1"/>
    </sheetNames>
    <sheetDataSet>
      <sheetData sheetId="0"/>
      <sheetData sheetId="1">
        <row r="1">
          <cell r="A1" t="str">
            <v>PORTE</v>
          </cell>
          <cell r="B1" t="str">
            <v>Valor de 2008</v>
          </cell>
          <cell r="C1" t="str">
            <v>Valor 18/10/2012</v>
          </cell>
          <cell r="D1" t="str">
            <v>% (2008/2012)</v>
          </cell>
          <cell r="E1" t="str">
            <v>Radiologia
Tabela 1º/01/2015 (2014 * 3,78%)</v>
          </cell>
          <cell r="F1" t="str">
            <v>Patologia
Tabela 1º/01/2016 (2015 * 5,00%)</v>
          </cell>
          <cell r="G1" t="str">
            <v>Tabela 1º/01/2017 (2016 * 6,50%)</v>
          </cell>
          <cell r="H1" t="str">
            <v>Tabela 2018 (2017 * 1,73%)</v>
          </cell>
          <cell r="I1" t="str">
            <v>Tabela 2019 (2018 * 3,64%)</v>
          </cell>
          <cell r="J1" t="str">
            <v>Tabela 2021 (2019 * 3%)</v>
          </cell>
          <cell r="K1" t="str">
            <v>Reajuste Radiologia 1º/01/2021
(2015 * 3%)</v>
          </cell>
        </row>
        <row r="2">
          <cell r="A2">
            <v>0</v>
          </cell>
          <cell r="B2">
            <v>0</v>
          </cell>
          <cell r="C2">
            <v>0</v>
          </cell>
          <cell r="D2"/>
          <cell r="E2">
            <v>0</v>
          </cell>
          <cell r="F2">
            <v>0</v>
          </cell>
          <cell r="G2">
            <v>0</v>
          </cell>
          <cell r="H2">
            <v>0</v>
          </cell>
          <cell r="I2">
            <v>0</v>
          </cell>
          <cell r="J2">
            <v>0</v>
          </cell>
          <cell r="K2">
            <v>0</v>
          </cell>
        </row>
        <row r="3">
          <cell r="A3" t="str">
            <v>1A</v>
          </cell>
          <cell r="B3">
            <v>10</v>
          </cell>
          <cell r="C3">
            <v>12.86</v>
          </cell>
          <cell r="D3">
            <v>28.599999999999994</v>
          </cell>
          <cell r="E3">
            <v>10.917655999999999</v>
          </cell>
          <cell r="F3">
            <v>11.46</v>
          </cell>
          <cell r="G3">
            <v>12.2049</v>
          </cell>
          <cell r="H3">
            <v>12.416044770000001</v>
          </cell>
          <cell r="I3">
            <v>12.87</v>
          </cell>
          <cell r="J3">
            <v>13.26</v>
          </cell>
          <cell r="K3">
            <v>11.25</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row>
        <row r="5">
          <cell r="A5" t="str">
            <v>1C</v>
          </cell>
          <cell r="B5">
            <v>30</v>
          </cell>
          <cell r="C5">
            <v>38.58</v>
          </cell>
          <cell r="D5">
            <v>28.599999999999994</v>
          </cell>
          <cell r="E5">
            <v>32.763345999999999</v>
          </cell>
          <cell r="F5">
            <v>34.4</v>
          </cell>
          <cell r="G5">
            <v>36.635999999999996</v>
          </cell>
          <cell r="H5">
            <v>37.269802799999994</v>
          </cell>
          <cell r="I5">
            <v>38.630000000000003</v>
          </cell>
          <cell r="J5">
            <v>39.79</v>
          </cell>
          <cell r="K5">
            <v>33.75</v>
          </cell>
        </row>
        <row r="6">
          <cell r="A6" t="str">
            <v>2A</v>
          </cell>
          <cell r="B6">
            <v>40</v>
          </cell>
          <cell r="C6">
            <v>51.45</v>
          </cell>
          <cell r="D6">
            <v>28.625</v>
          </cell>
          <cell r="E6">
            <v>43.681002000000007</v>
          </cell>
          <cell r="F6">
            <v>45.87</v>
          </cell>
          <cell r="G6">
            <v>48.851549999999996</v>
          </cell>
          <cell r="H6">
            <v>49.696681814999998</v>
          </cell>
          <cell r="I6">
            <v>51.51</v>
          </cell>
          <cell r="J6">
            <v>53.06</v>
          </cell>
          <cell r="K6">
            <v>44.99</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row>
        <row r="8">
          <cell r="A8" t="str">
            <v>2C</v>
          </cell>
          <cell r="B8">
            <v>64</v>
          </cell>
          <cell r="C8">
            <v>80.260000000000005</v>
          </cell>
          <cell r="D8">
            <v>25.406250000000014</v>
          </cell>
          <cell r="E8">
            <v>69.895829999999989</v>
          </cell>
          <cell r="F8">
            <v>73.39</v>
          </cell>
          <cell r="G8">
            <v>78.160349999999994</v>
          </cell>
          <cell r="H8">
            <v>79.512524055</v>
          </cell>
          <cell r="I8">
            <v>82.41</v>
          </cell>
          <cell r="J8">
            <v>84.88</v>
          </cell>
          <cell r="K8">
            <v>71.989999999999995</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row>
        <row r="10">
          <cell r="A10" t="str">
            <v>3B</v>
          </cell>
          <cell r="B10">
            <v>112</v>
          </cell>
          <cell r="C10">
            <v>140.13999999999999</v>
          </cell>
          <cell r="D10">
            <v>25.124999999999986</v>
          </cell>
          <cell r="E10">
            <v>122.315108</v>
          </cell>
          <cell r="F10">
            <v>128.43</v>
          </cell>
          <cell r="G10">
            <v>136.77795</v>
          </cell>
          <cell r="H10">
            <v>139.14420853500002</v>
          </cell>
          <cell r="I10">
            <v>144.21</v>
          </cell>
          <cell r="J10">
            <v>148.54</v>
          </cell>
          <cell r="K10">
            <v>125.98</v>
          </cell>
        </row>
        <row r="11">
          <cell r="A11" t="str">
            <v>3C</v>
          </cell>
          <cell r="B11">
            <v>128</v>
          </cell>
          <cell r="C11">
            <v>160.52000000000001</v>
          </cell>
          <cell r="D11">
            <v>25.406250000000014</v>
          </cell>
          <cell r="E11">
            <v>139.781282</v>
          </cell>
          <cell r="F11">
            <v>146.77000000000001</v>
          </cell>
          <cell r="G11">
            <v>156.31005000000002</v>
          </cell>
          <cell r="H11">
            <v>159.01421386500002</v>
          </cell>
          <cell r="I11">
            <v>164.8</v>
          </cell>
          <cell r="J11">
            <v>169.74</v>
          </cell>
          <cell r="K11">
            <v>143.97</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row>
        <row r="13">
          <cell r="A13" t="str">
            <v>4B</v>
          </cell>
          <cell r="B13">
            <v>168</v>
          </cell>
          <cell r="C13">
            <v>209.13</v>
          </cell>
          <cell r="D13">
            <v>24.482142857142861</v>
          </cell>
          <cell r="E13">
            <v>183.47266199999999</v>
          </cell>
          <cell r="F13">
            <v>192.65</v>
          </cell>
          <cell r="G13">
            <v>205.17225000000002</v>
          </cell>
          <cell r="H13">
            <v>208.72172992500003</v>
          </cell>
          <cell r="I13">
            <v>216.32</v>
          </cell>
          <cell r="J13">
            <v>222.81</v>
          </cell>
          <cell r="K13">
            <v>188.98</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row>
        <row r="15">
          <cell r="A15" t="str">
            <v>5A</v>
          </cell>
          <cell r="B15">
            <v>204</v>
          </cell>
          <cell r="C15">
            <v>254.34</v>
          </cell>
          <cell r="D15">
            <v>24.67647058823529</v>
          </cell>
          <cell r="E15">
            <v>222.784526</v>
          </cell>
          <cell r="F15">
            <v>233.92</v>
          </cell>
          <cell r="G15">
            <v>249.12479999999999</v>
          </cell>
          <cell r="H15">
            <v>253.43465903999999</v>
          </cell>
          <cell r="I15">
            <v>262.66000000000003</v>
          </cell>
          <cell r="J15">
            <v>270.54000000000002</v>
          </cell>
          <cell r="K15">
            <v>229.47</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row>
        <row r="17">
          <cell r="A17" t="str">
            <v>5C</v>
          </cell>
          <cell r="B17">
            <v>234</v>
          </cell>
          <cell r="C17">
            <v>291.64</v>
          </cell>
          <cell r="D17">
            <v>24.632478632478637</v>
          </cell>
          <cell r="E17">
            <v>255.54787200000001</v>
          </cell>
          <cell r="F17">
            <v>268.33</v>
          </cell>
          <cell r="G17">
            <v>285.77144999999996</v>
          </cell>
          <cell r="H17">
            <v>290.71529608499998</v>
          </cell>
          <cell r="I17">
            <v>301.3</v>
          </cell>
          <cell r="J17">
            <v>310.33999999999997</v>
          </cell>
          <cell r="K17">
            <v>263.20999999999998</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row>
        <row r="19">
          <cell r="A19" t="str">
            <v>6B</v>
          </cell>
          <cell r="B19">
            <v>280</v>
          </cell>
          <cell r="C19">
            <v>349.3</v>
          </cell>
          <cell r="D19">
            <v>24.75</v>
          </cell>
          <cell r="E19">
            <v>305.77739199999996</v>
          </cell>
          <cell r="F19">
            <v>321.07</v>
          </cell>
          <cell r="G19">
            <v>341.93955</v>
          </cell>
          <cell r="H19">
            <v>347.85510421499998</v>
          </cell>
          <cell r="I19">
            <v>360.52</v>
          </cell>
          <cell r="J19">
            <v>371.34</v>
          </cell>
          <cell r="K19">
            <v>314.95</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row>
        <row r="23">
          <cell r="A23" t="str">
            <v>7C</v>
          </cell>
          <cell r="B23">
            <v>433</v>
          </cell>
          <cell r="C23">
            <v>540.33000000000004</v>
          </cell>
          <cell r="D23">
            <v>24.787528868360297</v>
          </cell>
          <cell r="E23">
            <v>472.87356999999997</v>
          </cell>
          <cell r="F23">
            <v>496.52</v>
          </cell>
          <cell r="G23">
            <v>528.79380000000003</v>
          </cell>
          <cell r="H23">
            <v>537.94193274000008</v>
          </cell>
          <cell r="I23">
            <v>557.52</v>
          </cell>
          <cell r="J23">
            <v>574.25</v>
          </cell>
          <cell r="K23">
            <v>487.06</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row>
        <row r="26">
          <cell r="A26" t="str">
            <v>8C</v>
          </cell>
          <cell r="B26">
            <v>520</v>
          </cell>
          <cell r="C26">
            <v>648.85</v>
          </cell>
          <cell r="D26">
            <v>24.77884615384616</v>
          </cell>
          <cell r="E26">
            <v>567.88416000000007</v>
          </cell>
          <cell r="F26">
            <v>596.28</v>
          </cell>
          <cell r="G26">
            <v>635.03819999999996</v>
          </cell>
          <cell r="H26">
            <v>646.02436086</v>
          </cell>
          <cell r="I26">
            <v>669.54</v>
          </cell>
          <cell r="J26">
            <v>689.63</v>
          </cell>
          <cell r="K26">
            <v>584.91999999999996</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row>
        <row r="28">
          <cell r="A28" t="str">
            <v>9B</v>
          </cell>
          <cell r="B28">
            <v>605</v>
          </cell>
          <cell r="C28">
            <v>753.99</v>
          </cell>
          <cell r="D28">
            <v>24.626446280991729</v>
          </cell>
          <cell r="E28">
            <v>660.70499199999995</v>
          </cell>
          <cell r="F28">
            <v>693.74</v>
          </cell>
          <cell r="G28">
            <v>738.83310000000006</v>
          </cell>
          <cell r="H28">
            <v>751.61491263000005</v>
          </cell>
          <cell r="I28">
            <v>778.97</v>
          </cell>
          <cell r="J28">
            <v>802.34</v>
          </cell>
          <cell r="K28">
            <v>680.53</v>
          </cell>
        </row>
        <row r="29">
          <cell r="A29" t="str">
            <v>9C</v>
          </cell>
          <cell r="B29">
            <v>666</v>
          </cell>
          <cell r="C29">
            <v>830.84</v>
          </cell>
          <cell r="D29">
            <v>24.750750750750754</v>
          </cell>
          <cell r="E29">
            <v>727.32137399999999</v>
          </cell>
          <cell r="F29">
            <v>763.69</v>
          </cell>
          <cell r="G29">
            <v>813.32985000000008</v>
          </cell>
          <cell r="H29">
            <v>827.40045640500011</v>
          </cell>
          <cell r="I29">
            <v>857.52</v>
          </cell>
          <cell r="J29">
            <v>883.25</v>
          </cell>
          <cell r="K29">
            <v>749.14</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row>
        <row r="34">
          <cell r="A34" t="str">
            <v>11B</v>
          </cell>
          <cell r="B34">
            <v>998</v>
          </cell>
          <cell r="C34">
            <v>1244.58</v>
          </cell>
          <cell r="D34">
            <v>24.707414829659314</v>
          </cell>
          <cell r="E34">
            <v>1089.8975600000001</v>
          </cell>
          <cell r="F34">
            <v>1144.3900000000001</v>
          </cell>
          <cell r="G34">
            <v>1218.7753500000001</v>
          </cell>
          <cell r="H34">
            <v>1239.8601635550001</v>
          </cell>
          <cell r="I34">
            <v>1284.99</v>
          </cell>
          <cell r="J34">
            <v>1323.54</v>
          </cell>
          <cell r="K34">
            <v>1122.5899999999999</v>
          </cell>
        </row>
        <row r="35">
          <cell r="A35" t="str">
            <v>11C</v>
          </cell>
          <cell r="B35">
            <v>1095</v>
          </cell>
          <cell r="C35">
            <v>1365.54</v>
          </cell>
          <cell r="D35">
            <v>24.706849315068496</v>
          </cell>
          <cell r="E35">
            <v>1195.8258060000001</v>
          </cell>
          <cell r="F35">
            <v>1255.6199999999999</v>
          </cell>
          <cell r="G35">
            <v>1337.2352999999998</v>
          </cell>
          <cell r="H35">
            <v>1360.3694706899998</v>
          </cell>
          <cell r="I35">
            <v>1409.89</v>
          </cell>
          <cell r="J35">
            <v>1452.19</v>
          </cell>
          <cell r="K35">
            <v>1231.7</v>
          </cell>
        </row>
        <row r="36">
          <cell r="A36" t="str">
            <v>12A</v>
          </cell>
          <cell r="B36">
            <v>1135</v>
          </cell>
          <cell r="C36">
            <v>1415.27</v>
          </cell>
          <cell r="D36">
            <v>24.693392070484578</v>
          </cell>
          <cell r="E36">
            <v>1239.5068079999999</v>
          </cell>
          <cell r="F36">
            <v>1301.48</v>
          </cell>
          <cell r="G36">
            <v>1386.0762</v>
          </cell>
          <cell r="H36">
            <v>1410.0553182599999</v>
          </cell>
          <cell r="I36">
            <v>1461.38</v>
          </cell>
          <cell r="J36">
            <v>1505.22</v>
          </cell>
          <cell r="K36">
            <v>1276.69</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row>
        <row r="40">
          <cell r="A40" t="str">
            <v>13B</v>
          </cell>
          <cell r="B40">
            <v>1805</v>
          </cell>
          <cell r="C40">
            <v>2250.64</v>
          </cell>
          <cell r="D40">
            <v>24.689196675900277</v>
          </cell>
          <cell r="E40">
            <v>1971.19732</v>
          </cell>
          <cell r="F40">
            <v>2069.7600000000002</v>
          </cell>
          <cell r="G40">
            <v>2204.2944000000002</v>
          </cell>
          <cell r="H40">
            <v>2242.4286931200004</v>
          </cell>
          <cell r="I40">
            <v>2324.0500000000002</v>
          </cell>
          <cell r="J40">
            <v>2393.77</v>
          </cell>
          <cell r="K40">
            <v>2030.33</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row>
      </sheetData>
      <sheetData sheetId="2">
        <row r="1">
          <cell r="A1" t="str">
            <v>Porte</v>
          </cell>
          <cell r="B1"/>
          <cell r="C1" t="str">
            <v>Valor</v>
          </cell>
        </row>
        <row r="2">
          <cell r="A2">
            <v>0</v>
          </cell>
          <cell r="B2" t="str">
            <v>Anestesia Local</v>
          </cell>
          <cell r="C2"/>
        </row>
        <row r="3">
          <cell r="A3">
            <v>1</v>
          </cell>
          <cell r="B3" t="str">
            <v>3A</v>
          </cell>
          <cell r="C3">
            <v>135.4862</v>
          </cell>
          <cell r="D3"/>
          <cell r="E3"/>
          <cell r="F3"/>
          <cell r="G3"/>
        </row>
        <row r="4">
          <cell r="A4">
            <v>2</v>
          </cell>
          <cell r="B4" t="str">
            <v>3C</v>
          </cell>
          <cell r="C4">
            <v>193.55759999999998</v>
          </cell>
          <cell r="D4"/>
          <cell r="E4"/>
          <cell r="F4"/>
          <cell r="G4"/>
        </row>
        <row r="5">
          <cell r="A5">
            <v>3</v>
          </cell>
          <cell r="B5" t="str">
            <v>4C</v>
          </cell>
          <cell r="C5">
            <v>286.47390000000001</v>
          </cell>
          <cell r="D5"/>
          <cell r="E5"/>
          <cell r="F5"/>
          <cell r="G5"/>
        </row>
        <row r="6">
          <cell r="A6">
            <v>4</v>
          </cell>
          <cell r="B6" t="str">
            <v>6B</v>
          </cell>
          <cell r="C6">
            <v>387.11519999999996</v>
          </cell>
          <cell r="D6"/>
          <cell r="E6"/>
          <cell r="F6"/>
          <cell r="G6"/>
        </row>
        <row r="7">
          <cell r="A7">
            <v>5</v>
          </cell>
          <cell r="B7" t="str">
            <v>7C</v>
          </cell>
          <cell r="C7">
            <v>580.68309999999997</v>
          </cell>
          <cell r="D7"/>
          <cell r="E7"/>
          <cell r="F7"/>
          <cell r="G7"/>
        </row>
        <row r="8">
          <cell r="A8">
            <v>6</v>
          </cell>
          <cell r="B8" t="str">
            <v>9B</v>
          </cell>
          <cell r="C8">
            <v>851.65550000000007</v>
          </cell>
          <cell r="D8"/>
          <cell r="E8"/>
          <cell r="F8"/>
          <cell r="G8"/>
        </row>
        <row r="9">
          <cell r="A9">
            <v>7</v>
          </cell>
          <cell r="B9" t="str">
            <v>10C</v>
          </cell>
          <cell r="C9">
            <v>1238.7913000000001</v>
          </cell>
          <cell r="D9"/>
          <cell r="E9"/>
          <cell r="F9"/>
          <cell r="G9"/>
        </row>
        <row r="10">
          <cell r="A10">
            <v>8</v>
          </cell>
          <cell r="B10" t="str">
            <v>12A</v>
          </cell>
          <cell r="C10">
            <v>1556.2270000000001</v>
          </cell>
          <cell r="D10"/>
          <cell r="E10"/>
          <cell r="F10"/>
          <cell r="G10"/>
        </row>
      </sheetData>
      <sheetData sheetId="3">
        <row r="4">
          <cell r="A4">
            <v>12.94</v>
          </cell>
        </row>
        <row r="7">
          <cell r="A7">
            <v>13.19</v>
          </cell>
        </row>
      </sheetData>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F9B3-28BF-446F-BF89-A9EF764E6F92}">
  <dimension ref="A1:T25"/>
  <sheetViews>
    <sheetView showGridLines="0" tabSelected="1" zoomScaleNormal="100" workbookViewId="0">
      <selection activeCell="D3" sqref="D3"/>
    </sheetView>
  </sheetViews>
  <sheetFormatPr defaultRowHeight="14.5" x14ac:dyDescent="0.35"/>
  <cols>
    <col min="1" max="1" width="1.453125" customWidth="1"/>
    <col min="2" max="2" width="20.453125" customWidth="1"/>
    <col min="3" max="3" width="30" customWidth="1"/>
    <col min="4" max="4" width="15" customWidth="1"/>
    <col min="5" max="5" width="2.81640625" customWidth="1"/>
    <col min="6" max="6" width="6.7265625" customWidth="1"/>
    <col min="7" max="7" width="17" bestFit="1" customWidth="1"/>
    <col min="8" max="8" width="13.26953125" customWidth="1"/>
    <col min="9" max="9" width="3" customWidth="1"/>
    <col min="10" max="10" width="19.81640625" bestFit="1" customWidth="1"/>
    <col min="11" max="11" width="6.54296875" customWidth="1"/>
    <col min="12" max="12" width="7.81640625" customWidth="1"/>
    <col min="13" max="13" width="16.54296875" customWidth="1"/>
    <col min="14" max="14" width="16.1796875" customWidth="1"/>
    <col min="15" max="15" width="11" customWidth="1"/>
    <col min="16" max="16" width="11" hidden="1" customWidth="1"/>
    <col min="17" max="17" width="0.1796875" customWidth="1"/>
    <col min="18" max="18" width="16" customWidth="1"/>
    <col min="20" max="20" width="19.26953125" bestFit="1" customWidth="1"/>
  </cols>
  <sheetData>
    <row r="1" spans="1:20" ht="15" thickBot="1" x14ac:dyDescent="0.4">
      <c r="A1" s="27"/>
      <c r="B1" s="28"/>
      <c r="C1" s="28"/>
      <c r="D1" s="28"/>
      <c r="E1" s="28"/>
      <c r="F1" s="28"/>
      <c r="G1" s="28"/>
      <c r="H1" s="28"/>
      <c r="I1" s="28"/>
      <c r="J1" s="28"/>
      <c r="K1" s="28"/>
      <c r="L1" s="28"/>
      <c r="M1" s="28"/>
      <c r="N1" s="28"/>
      <c r="O1" s="28"/>
      <c r="P1" s="28"/>
      <c r="Q1" s="28"/>
      <c r="R1" s="28"/>
      <c r="T1" s="29" t="s">
        <v>8969</v>
      </c>
    </row>
    <row r="2" spans="1:20" ht="15.5" thickTop="1" thickBot="1" x14ac:dyDescent="0.4">
      <c r="A2" s="27"/>
      <c r="B2" s="27"/>
      <c r="C2" s="27"/>
      <c r="D2" s="27"/>
      <c r="E2" s="27"/>
      <c r="F2" s="27"/>
      <c r="G2" s="27"/>
      <c r="H2" s="102" t="s">
        <v>13603</v>
      </c>
      <c r="I2" s="103"/>
      <c r="J2" s="104"/>
      <c r="K2" s="104"/>
      <c r="L2" s="104"/>
      <c r="M2" s="104"/>
      <c r="N2" s="104"/>
      <c r="O2" s="104"/>
      <c r="P2" s="104"/>
      <c r="Q2" s="103"/>
      <c r="R2" s="27"/>
      <c r="T2" s="29" t="s">
        <v>8970</v>
      </c>
    </row>
    <row r="3" spans="1:20" ht="15" thickTop="1" x14ac:dyDescent="0.35">
      <c r="A3" s="27"/>
      <c r="B3" s="27"/>
      <c r="C3" s="27"/>
      <c r="D3" s="27"/>
      <c r="E3" s="27"/>
      <c r="F3" s="27"/>
      <c r="G3" s="27"/>
      <c r="H3" s="105"/>
      <c r="I3" s="103"/>
      <c r="J3" s="106"/>
      <c r="K3" s="106"/>
      <c r="L3" s="106"/>
      <c r="M3" s="106"/>
      <c r="N3" s="106"/>
      <c r="O3" s="106"/>
      <c r="P3" s="106"/>
      <c r="Q3" s="107"/>
      <c r="R3" s="27"/>
      <c r="T3" s="29" t="s">
        <v>8971</v>
      </c>
    </row>
    <row r="4" spans="1:20" ht="15" thickBot="1" x14ac:dyDescent="0.4">
      <c r="A4" s="27"/>
      <c r="B4" s="27"/>
      <c r="C4" s="27"/>
      <c r="D4" s="27"/>
      <c r="E4" s="27"/>
      <c r="F4" s="27"/>
      <c r="G4" s="27"/>
      <c r="H4" s="108"/>
      <c r="I4" s="109"/>
      <c r="J4" s="110"/>
      <c r="K4" s="110"/>
      <c r="L4" s="110"/>
      <c r="M4" s="110"/>
      <c r="N4" s="110"/>
      <c r="O4" s="110"/>
      <c r="P4" s="110"/>
      <c r="Q4" s="109"/>
      <c r="R4" s="27"/>
      <c r="T4" s="29" t="e">
        <f>IF(#REF! = "ENF.",1,2)</f>
        <v>#REF!</v>
      </c>
    </row>
    <row r="5" spans="1:20" ht="15" thickTop="1" x14ac:dyDescent="0.35">
      <c r="A5" s="27"/>
      <c r="B5" s="27"/>
      <c r="C5" s="27"/>
      <c r="D5" s="27"/>
      <c r="E5" s="27"/>
      <c r="F5" s="27"/>
      <c r="G5" s="27"/>
      <c r="H5" s="30"/>
      <c r="I5" s="30"/>
      <c r="J5" s="30"/>
      <c r="K5" s="30"/>
      <c r="L5" s="30"/>
      <c r="M5" s="30"/>
      <c r="N5" s="30"/>
      <c r="O5" s="30"/>
      <c r="P5" s="30"/>
      <c r="Q5" s="30"/>
      <c r="R5" s="27"/>
    </row>
    <row r="6" spans="1:20" x14ac:dyDescent="0.35">
      <c r="A6" s="27"/>
      <c r="B6" s="27"/>
      <c r="C6" s="27"/>
      <c r="D6" s="27"/>
      <c r="E6" s="27"/>
      <c r="F6" s="27"/>
      <c r="G6" s="27"/>
      <c r="H6" s="27"/>
      <c r="I6" s="27"/>
      <c r="J6" s="27"/>
      <c r="K6" s="27"/>
      <c r="L6" s="27"/>
      <c r="M6" s="27"/>
      <c r="N6" s="27"/>
      <c r="O6" s="27"/>
      <c r="P6" s="27"/>
      <c r="Q6" s="27"/>
      <c r="R6" s="27"/>
      <c r="T6" s="31"/>
    </row>
    <row r="7" spans="1:20" ht="15" thickBot="1" x14ac:dyDescent="0.4">
      <c r="A7" s="32"/>
      <c r="B7" s="32"/>
      <c r="C7" s="32"/>
      <c r="D7" s="32"/>
      <c r="E7" s="32"/>
      <c r="F7" s="32"/>
      <c r="G7" s="32"/>
      <c r="H7" s="32"/>
      <c r="I7" s="32"/>
      <c r="J7" s="32"/>
      <c r="K7" s="32"/>
      <c r="L7" s="32"/>
      <c r="M7" s="32"/>
      <c r="N7" s="32"/>
      <c r="O7" s="32"/>
      <c r="P7" s="32"/>
      <c r="Q7" s="32"/>
      <c r="R7" s="32"/>
      <c r="T7" s="29"/>
    </row>
    <row r="8" spans="1:20" ht="16" thickBot="1" x14ac:dyDescent="0.4">
      <c r="A8" s="32"/>
      <c r="B8" s="33" t="s">
        <v>4424</v>
      </c>
      <c r="C8" s="34">
        <v>10101012</v>
      </c>
      <c r="D8" s="32"/>
      <c r="E8" s="32"/>
      <c r="F8" s="32"/>
      <c r="G8" s="111" t="s">
        <v>8976</v>
      </c>
      <c r="H8" s="112"/>
      <c r="I8" s="32"/>
      <c r="J8" s="32"/>
      <c r="K8" s="32"/>
      <c r="L8" s="32"/>
      <c r="M8" s="32"/>
      <c r="N8" s="32"/>
      <c r="O8" s="32"/>
      <c r="P8" s="32"/>
      <c r="Q8" s="32"/>
      <c r="R8" s="32"/>
      <c r="T8" s="29"/>
    </row>
    <row r="9" spans="1:20" ht="16" thickBot="1" x14ac:dyDescent="0.4">
      <c r="A9" s="32"/>
      <c r="B9" s="33" t="s">
        <v>8972</v>
      </c>
      <c r="C9" s="35">
        <f>VLOOKUP(C8,'TABELA DE PROC.'!$A$1:$R$4389,14,0)</f>
        <v>0</v>
      </c>
      <c r="D9" s="32"/>
      <c r="E9" s="32"/>
      <c r="F9" s="32"/>
      <c r="G9" s="41" t="s">
        <v>4421</v>
      </c>
      <c r="H9" s="100" t="str">
        <f>VLOOKUP(C8,'TABELA DE PROC.'!$A$1:$R$4389,5,0)</f>
        <v>2B</v>
      </c>
      <c r="I9" s="32"/>
      <c r="J9" s="32"/>
      <c r="K9" s="32"/>
      <c r="L9" s="32"/>
      <c r="M9" s="32"/>
      <c r="N9" s="32"/>
      <c r="O9" s="32"/>
      <c r="P9" s="32"/>
      <c r="Q9" s="32"/>
      <c r="R9" s="32"/>
      <c r="T9" s="31"/>
    </row>
    <row r="10" spans="1:20" ht="16" thickBot="1" x14ac:dyDescent="0.4">
      <c r="A10" s="32"/>
      <c r="B10" s="33" t="s">
        <v>13593</v>
      </c>
      <c r="C10" s="98">
        <f>VLOOKUP(C8,'TABELA DE PROC.'!$A$1:$R$4389,10,0)</f>
        <v>0</v>
      </c>
      <c r="D10" s="32"/>
      <c r="E10" s="32"/>
      <c r="F10" s="32"/>
      <c r="G10" s="42" t="s">
        <v>8975</v>
      </c>
      <c r="H10" s="45">
        <f>VLOOKUP(C8,'TABELA DE PROC.'!$A$1:$R$4389,12,0)</f>
        <v>0</v>
      </c>
      <c r="I10" s="32"/>
      <c r="J10" s="32"/>
      <c r="K10" s="32"/>
      <c r="L10" s="32"/>
      <c r="M10" s="32"/>
      <c r="N10" s="32"/>
      <c r="O10" s="32"/>
      <c r="P10" s="32"/>
      <c r="Q10" s="32"/>
      <c r="R10" s="32"/>
      <c r="T10" s="31"/>
    </row>
    <row r="11" spans="1:20" ht="16" thickBot="1" x14ac:dyDescent="0.4">
      <c r="A11" s="36"/>
      <c r="B11" s="33" t="s">
        <v>8974</v>
      </c>
      <c r="C11" s="97">
        <f>VLOOKUP(C8,'TABELA DE PROC.'!$A$1:$R$4389,6,0)</f>
        <v>0</v>
      </c>
      <c r="D11" s="32"/>
      <c r="E11" s="32"/>
      <c r="F11" s="32"/>
      <c r="G11" s="42" t="s">
        <v>4418</v>
      </c>
      <c r="H11" s="43">
        <f>VLOOKUP(C8,'TABELA DE PROC.'!$A$1:$R$4389,8,0)</f>
        <v>0</v>
      </c>
      <c r="I11" s="32"/>
      <c r="J11" s="32"/>
      <c r="K11" s="32"/>
      <c r="L11" s="32"/>
      <c r="M11" s="32"/>
      <c r="N11" s="32"/>
      <c r="O11" s="32"/>
      <c r="P11" s="32"/>
      <c r="Q11" s="32"/>
      <c r="R11" s="32"/>
    </row>
    <row r="12" spans="1:20" ht="16" thickBot="1" x14ac:dyDescent="0.4">
      <c r="A12" s="36"/>
      <c r="B12" s="33" t="s">
        <v>4410</v>
      </c>
      <c r="C12" s="35">
        <f>VLOOKUP(C8,'TABELA DE PROC.'!$A$1:$R$4389,16,0)</f>
        <v>98.21</v>
      </c>
      <c r="D12" s="32"/>
      <c r="E12" s="32"/>
      <c r="F12" s="32"/>
      <c r="G12" s="44" t="s">
        <v>8973</v>
      </c>
      <c r="H12" s="46">
        <f>VLOOKUP(C8,'TABELA DE PROC.'!$A$1:$R$4389,7,0)</f>
        <v>0</v>
      </c>
      <c r="I12" s="32"/>
      <c r="J12" s="32"/>
      <c r="K12" s="32"/>
      <c r="L12" s="32"/>
      <c r="M12" s="32"/>
      <c r="N12" s="32"/>
      <c r="O12" s="32"/>
      <c r="P12" s="32"/>
      <c r="Q12" s="32"/>
      <c r="R12" s="32"/>
    </row>
    <row r="13" spans="1:20" ht="16" thickBot="1" x14ac:dyDescent="0.4">
      <c r="A13" s="37"/>
      <c r="B13" s="33" t="s">
        <v>4427</v>
      </c>
      <c r="C13" s="35">
        <f>VLOOKUP(C8,'TABELA DE PROC.'!$A$1:$R$4389,17,0)</f>
        <v>19.641999999999999</v>
      </c>
      <c r="D13" s="32"/>
      <c r="E13" s="32"/>
      <c r="F13" s="32"/>
      <c r="G13" s="32"/>
      <c r="H13" s="32"/>
      <c r="I13" s="32"/>
      <c r="J13" s="32"/>
      <c r="K13" s="32"/>
      <c r="L13" s="32"/>
      <c r="M13" s="32"/>
      <c r="N13" s="32"/>
      <c r="O13" s="32"/>
      <c r="P13" s="32"/>
      <c r="Q13" s="32"/>
      <c r="R13" s="32"/>
    </row>
    <row r="14" spans="1:20" x14ac:dyDescent="0.35">
      <c r="A14" s="37"/>
      <c r="B14" s="32"/>
      <c r="C14" s="32"/>
      <c r="D14" s="32"/>
      <c r="E14" s="32"/>
      <c r="F14" s="32"/>
      <c r="G14" s="32"/>
      <c r="H14" s="32"/>
      <c r="I14" s="32"/>
      <c r="J14" s="32"/>
      <c r="K14" s="32"/>
      <c r="L14" s="32"/>
      <c r="M14" s="32"/>
      <c r="N14" s="32"/>
      <c r="O14" s="32"/>
      <c r="P14" s="32"/>
      <c r="Q14" s="32"/>
      <c r="R14" s="32"/>
      <c r="T14" s="31"/>
    </row>
    <row r="15" spans="1:20" x14ac:dyDescent="0.35">
      <c r="A15" s="37"/>
      <c r="B15" s="32"/>
      <c r="C15" s="32"/>
      <c r="D15" s="32"/>
      <c r="E15" s="32"/>
      <c r="F15" s="32"/>
      <c r="G15" s="32"/>
      <c r="H15" s="32"/>
      <c r="I15" s="32"/>
      <c r="J15" s="32"/>
      <c r="K15" s="32"/>
      <c r="L15" s="32"/>
      <c r="M15" s="32"/>
      <c r="N15" s="32"/>
      <c r="O15" s="32"/>
      <c r="P15" s="32"/>
      <c r="Q15" s="32"/>
      <c r="R15" s="32"/>
      <c r="T15" s="31"/>
    </row>
    <row r="16" spans="1:20" ht="15" thickBot="1" x14ac:dyDescent="0.4"/>
    <row r="17" spans="2:15" ht="15.5" x14ac:dyDescent="0.35">
      <c r="B17" s="113" t="s">
        <v>4423</v>
      </c>
      <c r="C17" s="114"/>
      <c r="D17" s="114"/>
      <c r="E17" s="115"/>
      <c r="G17" s="113" t="str">
        <f>IF(AND(C8&gt;=Capitulo!C2,C8&lt;=Capitulo!D2),Capitulo!A2,IF(AND(C8&gt;=Capitulo!C3,C8&lt;=Capitulo!D3),Capitulo!A3,IF(AND(C8&gt;Capitulo!C4,C8&lt;=Capitulo!D4),Capitulo!A4,IF(AND(C8&gt;=Capitulo!C5,C8&lt;=Capitulo!D5),Capitulo!A5,"OUTROS"))))</f>
        <v>CÁPITULO 1</v>
      </c>
      <c r="H17" s="114"/>
      <c r="I17" s="114"/>
      <c r="J17" s="115"/>
      <c r="K17" s="38"/>
      <c r="L17" s="113" t="s">
        <v>13594</v>
      </c>
      <c r="M17" s="114"/>
      <c r="N17" s="114"/>
      <c r="O17" s="115"/>
    </row>
    <row r="18" spans="2:15" ht="15" customHeight="1" x14ac:dyDescent="0.35">
      <c r="B18" s="116" t="str">
        <f>VLOOKUP(C8,'TABELA DE PROC.'!$A$1:$R$4389,2,0)</f>
        <v xml:space="preserve">Em consultório (no horário normal ou preestabelecido) </v>
      </c>
      <c r="C18" s="117"/>
      <c r="D18" s="117"/>
      <c r="E18" s="118"/>
      <c r="G18" s="116" t="str">
        <f>IF(AND(C8&gt;=Capitulo!C2,C8&lt;=Capitulo!D2),Capitulo!B2,IF(AND(C8&gt;=Capitulo!C3,C8&lt;=Capitulo!D3),Capitulo!B3,IF(AND(C8&gt;Capitulo!C4,C8&lt;=Capitulo!D4),Capitulo!B4,IF(AND(C8&gt;=Capitulo!C5,C8&lt;=Capitulo!D5),Capitulo!B5,"CONSULTA ESPECIALIZADA"))))</f>
        <v>CONSULTAS</v>
      </c>
      <c r="H18" s="117"/>
      <c r="I18" s="117"/>
      <c r="J18" s="118"/>
      <c r="L18" s="116" t="str">
        <f>VLOOKUP(C8,'TABELA DE PROC.'!$A$1:$R$4389,3,0)</f>
        <v>Consulta Eletiva</v>
      </c>
      <c r="M18" s="117"/>
      <c r="N18" s="117"/>
      <c r="O18" s="118"/>
    </row>
    <row r="19" spans="2:15" ht="15" customHeight="1" x14ac:dyDescent="0.35">
      <c r="B19" s="116"/>
      <c r="C19" s="117"/>
      <c r="D19" s="117"/>
      <c r="E19" s="118"/>
      <c r="G19" s="116"/>
      <c r="H19" s="117"/>
      <c r="I19" s="117"/>
      <c r="J19" s="118"/>
      <c r="L19" s="116"/>
      <c r="M19" s="117"/>
      <c r="N19" s="117"/>
      <c r="O19" s="118"/>
    </row>
    <row r="20" spans="2:15" ht="15" customHeight="1" x14ac:dyDescent="0.35">
      <c r="B20" s="116"/>
      <c r="C20" s="117"/>
      <c r="D20" s="117"/>
      <c r="E20" s="118"/>
      <c r="G20" s="116"/>
      <c r="H20" s="117"/>
      <c r="I20" s="117"/>
      <c r="J20" s="118"/>
      <c r="L20" s="116"/>
      <c r="M20" s="117"/>
      <c r="N20" s="117"/>
      <c r="O20" s="118"/>
    </row>
    <row r="21" spans="2:15" ht="15" customHeight="1" x14ac:dyDescent="0.35">
      <c r="B21" s="116"/>
      <c r="C21" s="117"/>
      <c r="D21" s="117"/>
      <c r="E21" s="118"/>
      <c r="G21" s="116"/>
      <c r="H21" s="117"/>
      <c r="I21" s="117"/>
      <c r="J21" s="118"/>
      <c r="L21" s="116"/>
      <c r="M21" s="117"/>
      <c r="N21" s="117"/>
      <c r="O21" s="118"/>
    </row>
    <row r="22" spans="2:15" ht="15.75" customHeight="1" thickBot="1" x14ac:dyDescent="0.4">
      <c r="B22" s="119"/>
      <c r="C22" s="120"/>
      <c r="D22" s="120"/>
      <c r="E22" s="121"/>
      <c r="G22" s="119"/>
      <c r="H22" s="120"/>
      <c r="I22" s="120"/>
      <c r="J22" s="121"/>
      <c r="L22" s="119"/>
      <c r="M22" s="120"/>
      <c r="N22" s="120"/>
      <c r="O22" s="121"/>
    </row>
    <row r="23" spans="2:15" x14ac:dyDescent="0.35">
      <c r="G23" s="40"/>
      <c r="H23" s="40"/>
      <c r="K23" s="39"/>
    </row>
    <row r="24" spans="2:15" x14ac:dyDescent="0.35">
      <c r="G24" s="40"/>
      <c r="H24" s="40"/>
    </row>
    <row r="25" spans="2:15" x14ac:dyDescent="0.35">
      <c r="G25" s="40"/>
      <c r="H25" s="40"/>
    </row>
  </sheetData>
  <mergeCells count="8">
    <mergeCell ref="H2:Q4"/>
    <mergeCell ref="G8:H8"/>
    <mergeCell ref="B17:E17"/>
    <mergeCell ref="B18:E22"/>
    <mergeCell ref="G17:J17"/>
    <mergeCell ref="G18:J22"/>
    <mergeCell ref="L17:O17"/>
    <mergeCell ref="L18:O22"/>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7BC7E1F-F853-4F5D-981F-447935B859E2}">
          <x14:formula1>
            <xm:f>'TABELA DE PROC.'!$A$2:$A$4389</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84B5-7BD0-4109-9183-89FB3D7C54FD}">
  <dimension ref="A1:B4"/>
  <sheetViews>
    <sheetView workbookViewId="0">
      <selection activeCell="J14" sqref="J14"/>
    </sheetView>
  </sheetViews>
  <sheetFormatPr defaultRowHeight="14.5" x14ac:dyDescent="0.35"/>
  <cols>
    <col min="1" max="1" width="17.1796875" customWidth="1"/>
    <col min="2" max="2" width="10.26953125" bestFit="1" customWidth="1"/>
  </cols>
  <sheetData>
    <row r="1" spans="1:2" ht="31" x14ac:dyDescent="0.35">
      <c r="A1" s="9" t="s">
        <v>8965</v>
      </c>
      <c r="B1" s="26">
        <v>23.37</v>
      </c>
    </row>
    <row r="2" spans="1:2" ht="31" x14ac:dyDescent="0.35">
      <c r="A2" s="9" t="s">
        <v>8966</v>
      </c>
      <c r="B2" s="26">
        <v>25.79</v>
      </c>
    </row>
    <row r="3" spans="1:2" ht="31" x14ac:dyDescent="0.35">
      <c r="A3" s="9" t="s">
        <v>8967</v>
      </c>
      <c r="B3" s="26">
        <v>27.79</v>
      </c>
    </row>
    <row r="4" spans="1:2" ht="31" x14ac:dyDescent="0.35">
      <c r="A4" s="9" t="s">
        <v>8968</v>
      </c>
      <c r="B4" s="26">
        <v>30.03</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F948-E0E3-4E88-9DA1-8C64155349E2}">
  <dimension ref="A1:K44"/>
  <sheetViews>
    <sheetView workbookViewId="0"/>
  </sheetViews>
  <sheetFormatPr defaultRowHeight="14.5" x14ac:dyDescent="0.35"/>
  <cols>
    <col min="2" max="2" width="12" bestFit="1" customWidth="1"/>
  </cols>
  <sheetData>
    <row r="1" spans="1:11" ht="108.5" x14ac:dyDescent="0.35">
      <c r="A1" s="8" t="s">
        <v>8942</v>
      </c>
      <c r="B1" s="8" t="s">
        <v>8943</v>
      </c>
      <c r="C1" s="8" t="s">
        <v>8944</v>
      </c>
      <c r="D1" s="9" t="s">
        <v>8945</v>
      </c>
      <c r="E1" s="10" t="s">
        <v>8946</v>
      </c>
      <c r="F1" s="10" t="s">
        <v>8947</v>
      </c>
      <c r="G1" s="10" t="s">
        <v>8948</v>
      </c>
      <c r="H1" s="10" t="s">
        <v>8949</v>
      </c>
      <c r="I1" s="10" t="s">
        <v>8950</v>
      </c>
      <c r="J1" s="11" t="s">
        <v>8951</v>
      </c>
      <c r="K1" s="11" t="s">
        <v>8952</v>
      </c>
    </row>
    <row r="2" spans="1:11" ht="15.5" x14ac:dyDescent="0.35">
      <c r="A2" s="12">
        <v>0</v>
      </c>
      <c r="B2" s="13">
        <v>0</v>
      </c>
      <c r="C2" s="13">
        <v>0</v>
      </c>
      <c r="D2" s="14"/>
      <c r="E2" s="15">
        <v>0</v>
      </c>
      <c r="F2" s="15">
        <v>0</v>
      </c>
      <c r="G2" s="15">
        <v>0</v>
      </c>
      <c r="H2" s="15">
        <v>0</v>
      </c>
      <c r="I2" s="15">
        <f t="shared" ref="I2:I44" si="0">ROUND(H2*1.0364,2)</f>
        <v>0</v>
      </c>
      <c r="J2" s="16">
        <v>0</v>
      </c>
      <c r="K2" s="16">
        <v>0</v>
      </c>
    </row>
    <row r="3" spans="1:11" ht="15.5" x14ac:dyDescent="0.35">
      <c r="A3" s="12" t="s">
        <v>25</v>
      </c>
      <c r="B3" s="13">
        <v>10</v>
      </c>
      <c r="C3" s="13">
        <v>12.86</v>
      </c>
      <c r="D3" s="17">
        <f t="shared" ref="D3:D44" si="1">(C3*100/B3)-100</f>
        <v>28.599999999999994</v>
      </c>
      <c r="E3" s="15">
        <v>10.917655999999999</v>
      </c>
      <c r="F3" s="15">
        <v>11.46</v>
      </c>
      <c r="G3" s="15">
        <v>12.2049</v>
      </c>
      <c r="H3" s="15">
        <v>12.416044770000001</v>
      </c>
      <c r="I3" s="15">
        <f t="shared" si="0"/>
        <v>12.87</v>
      </c>
      <c r="J3" s="16">
        <f>ROUND(I3*1.03,2)</f>
        <v>13.26</v>
      </c>
      <c r="K3" s="16">
        <f>ROUND(E3*1.03,2)</f>
        <v>11.25</v>
      </c>
    </row>
    <row r="4" spans="1:11" ht="15.5" x14ac:dyDescent="0.35">
      <c r="A4" s="12" t="s">
        <v>31</v>
      </c>
      <c r="B4" s="13">
        <v>20</v>
      </c>
      <c r="C4" s="13">
        <v>25.72</v>
      </c>
      <c r="D4" s="17">
        <f t="shared" si="1"/>
        <v>28.599999999999994</v>
      </c>
      <c r="E4" s="15">
        <v>21.845690000000001</v>
      </c>
      <c r="F4" s="15">
        <v>22.94</v>
      </c>
      <c r="G4" s="15">
        <v>24.431100000000001</v>
      </c>
      <c r="H4" s="15">
        <v>24.853758030000002</v>
      </c>
      <c r="I4" s="15">
        <f t="shared" si="0"/>
        <v>25.76</v>
      </c>
      <c r="J4" s="16">
        <f t="shared" ref="J4:J44" si="2">ROUND(I4*1.03,2)</f>
        <v>26.53</v>
      </c>
      <c r="K4" s="16">
        <f t="shared" ref="K4:K44" si="3">ROUND(E4*1.03,2)</f>
        <v>22.5</v>
      </c>
    </row>
    <row r="5" spans="1:11" ht="15.5" x14ac:dyDescent="0.35">
      <c r="A5" s="12" t="s">
        <v>20</v>
      </c>
      <c r="B5" s="13">
        <v>30</v>
      </c>
      <c r="C5" s="13">
        <v>38.58</v>
      </c>
      <c r="D5" s="17">
        <f t="shared" si="1"/>
        <v>28.599999999999994</v>
      </c>
      <c r="E5" s="15">
        <v>32.763345999999999</v>
      </c>
      <c r="F5" s="15">
        <v>34.4</v>
      </c>
      <c r="G5" s="15">
        <v>36.635999999999996</v>
      </c>
      <c r="H5" s="15">
        <v>37.269802799999994</v>
      </c>
      <c r="I5" s="15">
        <f>ROUND(H5*1.0364,2)</f>
        <v>38.630000000000003</v>
      </c>
      <c r="J5" s="16">
        <f t="shared" si="2"/>
        <v>39.79</v>
      </c>
      <c r="K5" s="16">
        <f t="shared" si="3"/>
        <v>33.75</v>
      </c>
    </row>
    <row r="6" spans="1:11" ht="15.5" x14ac:dyDescent="0.35">
      <c r="A6" s="12" t="s">
        <v>18</v>
      </c>
      <c r="B6" s="13">
        <v>40</v>
      </c>
      <c r="C6" s="13">
        <v>51.45</v>
      </c>
      <c r="D6" s="17">
        <f t="shared" si="1"/>
        <v>28.625</v>
      </c>
      <c r="E6" s="15">
        <v>43.681002000000007</v>
      </c>
      <c r="F6" s="15">
        <v>45.87</v>
      </c>
      <c r="G6" s="15">
        <v>48.851549999999996</v>
      </c>
      <c r="H6" s="15">
        <v>49.696681814999998</v>
      </c>
      <c r="I6" s="15">
        <f t="shared" si="0"/>
        <v>51.51</v>
      </c>
      <c r="J6" s="16">
        <f t="shared" si="2"/>
        <v>53.06</v>
      </c>
      <c r="K6" s="16">
        <f t="shared" si="3"/>
        <v>44.99</v>
      </c>
    </row>
    <row r="7" spans="1:11" ht="15.5" x14ac:dyDescent="0.35">
      <c r="A7" s="12" t="s">
        <v>34</v>
      </c>
      <c r="B7" s="13">
        <v>54</v>
      </c>
      <c r="C7" s="13">
        <v>67.819999999999993</v>
      </c>
      <c r="D7" s="17">
        <f t="shared" si="1"/>
        <v>25.592592592592581</v>
      </c>
      <c r="E7" s="15">
        <v>58.967796</v>
      </c>
      <c r="F7" s="15">
        <v>61.92</v>
      </c>
      <c r="G7" s="15">
        <v>65.944800000000001</v>
      </c>
      <c r="H7" s="15">
        <v>67.085645040000003</v>
      </c>
      <c r="I7" s="15">
        <f t="shared" si="0"/>
        <v>69.53</v>
      </c>
      <c r="J7" s="16">
        <f t="shared" si="2"/>
        <v>71.62</v>
      </c>
      <c r="K7" s="16">
        <f t="shared" si="3"/>
        <v>60.74</v>
      </c>
    </row>
    <row r="8" spans="1:11" ht="15.5" x14ac:dyDescent="0.35">
      <c r="A8" s="12" t="s">
        <v>4</v>
      </c>
      <c r="B8" s="13">
        <v>64</v>
      </c>
      <c r="C8" s="13">
        <v>80.260000000000005</v>
      </c>
      <c r="D8" s="17">
        <f t="shared" si="1"/>
        <v>25.406250000000014</v>
      </c>
      <c r="E8" s="15">
        <v>69.895829999999989</v>
      </c>
      <c r="F8" s="15">
        <v>73.39</v>
      </c>
      <c r="G8" s="15">
        <v>78.160349999999994</v>
      </c>
      <c r="H8" s="15">
        <v>79.512524055</v>
      </c>
      <c r="I8" s="15">
        <f t="shared" si="0"/>
        <v>82.41</v>
      </c>
      <c r="J8" s="16">
        <f t="shared" si="2"/>
        <v>84.88</v>
      </c>
      <c r="K8" s="16">
        <f t="shared" si="3"/>
        <v>71.989999999999995</v>
      </c>
    </row>
    <row r="9" spans="1:11" ht="15.5" x14ac:dyDescent="0.35">
      <c r="A9" s="12" t="s">
        <v>23</v>
      </c>
      <c r="B9" s="13">
        <v>88</v>
      </c>
      <c r="C9" s="13">
        <v>109.67</v>
      </c>
      <c r="D9" s="17">
        <f t="shared" si="1"/>
        <v>24.625</v>
      </c>
      <c r="E9" s="15">
        <v>96.100279999999998</v>
      </c>
      <c r="F9" s="15">
        <v>100.91</v>
      </c>
      <c r="G9" s="15">
        <v>107.46915</v>
      </c>
      <c r="H9" s="15">
        <v>109.328366295</v>
      </c>
      <c r="I9" s="15">
        <f t="shared" si="0"/>
        <v>113.31</v>
      </c>
      <c r="J9" s="16">
        <f t="shared" si="2"/>
        <v>116.71</v>
      </c>
      <c r="K9" s="16">
        <f t="shared" si="3"/>
        <v>98.98</v>
      </c>
    </row>
    <row r="10" spans="1:11" ht="15.5" x14ac:dyDescent="0.35">
      <c r="A10" s="12" t="s">
        <v>13</v>
      </c>
      <c r="B10" s="13">
        <v>112</v>
      </c>
      <c r="C10" s="13">
        <v>140.13999999999999</v>
      </c>
      <c r="D10" s="17">
        <f t="shared" si="1"/>
        <v>25.124999999999986</v>
      </c>
      <c r="E10" s="15">
        <v>122.315108</v>
      </c>
      <c r="F10" s="15">
        <v>128.43</v>
      </c>
      <c r="G10" s="15">
        <v>136.77795</v>
      </c>
      <c r="H10" s="15">
        <v>139.14420853500002</v>
      </c>
      <c r="I10" s="15">
        <f t="shared" si="0"/>
        <v>144.21</v>
      </c>
      <c r="J10" s="16">
        <f t="shared" si="2"/>
        <v>148.54</v>
      </c>
      <c r="K10" s="16">
        <f t="shared" si="3"/>
        <v>125.98</v>
      </c>
    </row>
    <row r="11" spans="1:11" ht="15.5" x14ac:dyDescent="0.35">
      <c r="A11" s="12" t="s">
        <v>41</v>
      </c>
      <c r="B11" s="13">
        <v>128</v>
      </c>
      <c r="C11" s="13">
        <v>160.52000000000001</v>
      </c>
      <c r="D11" s="17">
        <f t="shared" si="1"/>
        <v>25.406250000000014</v>
      </c>
      <c r="E11" s="15">
        <v>139.781282</v>
      </c>
      <c r="F11" s="15">
        <v>146.77000000000001</v>
      </c>
      <c r="G11" s="15">
        <v>156.31005000000002</v>
      </c>
      <c r="H11" s="15">
        <v>159.01421386500002</v>
      </c>
      <c r="I11" s="15">
        <f t="shared" si="0"/>
        <v>164.8</v>
      </c>
      <c r="J11" s="16">
        <f t="shared" si="2"/>
        <v>169.74</v>
      </c>
      <c r="K11" s="16">
        <f t="shared" si="3"/>
        <v>143.97</v>
      </c>
    </row>
    <row r="12" spans="1:11" ht="15.5" x14ac:dyDescent="0.35">
      <c r="A12" s="12" t="s">
        <v>281</v>
      </c>
      <c r="B12" s="13">
        <v>153</v>
      </c>
      <c r="C12" s="13">
        <v>191.04</v>
      </c>
      <c r="D12" s="17">
        <f t="shared" si="1"/>
        <v>24.862745098039213</v>
      </c>
      <c r="E12" s="15">
        <v>167.08580000000001</v>
      </c>
      <c r="F12" s="15">
        <v>175.44</v>
      </c>
      <c r="G12" s="15">
        <v>186.84360000000001</v>
      </c>
      <c r="H12" s="15">
        <v>190.07599428</v>
      </c>
      <c r="I12" s="15">
        <f t="shared" si="0"/>
        <v>196.99</v>
      </c>
      <c r="J12" s="16">
        <f t="shared" si="2"/>
        <v>202.9</v>
      </c>
      <c r="K12" s="16">
        <f t="shared" si="3"/>
        <v>172.1</v>
      </c>
    </row>
    <row r="13" spans="1:11" ht="15.5" x14ac:dyDescent="0.35">
      <c r="A13" s="12" t="s">
        <v>110</v>
      </c>
      <c r="B13" s="13">
        <v>168</v>
      </c>
      <c r="C13" s="13">
        <v>209.13</v>
      </c>
      <c r="D13" s="17">
        <f t="shared" si="1"/>
        <v>24.482142857142861</v>
      </c>
      <c r="E13" s="15">
        <v>183.47266199999999</v>
      </c>
      <c r="F13" s="15">
        <v>192.65</v>
      </c>
      <c r="G13" s="15">
        <v>205.17225000000002</v>
      </c>
      <c r="H13" s="15">
        <v>208.72172992500003</v>
      </c>
      <c r="I13" s="15">
        <f t="shared" si="0"/>
        <v>216.32</v>
      </c>
      <c r="J13" s="16">
        <f t="shared" si="2"/>
        <v>222.81</v>
      </c>
      <c r="K13" s="16">
        <f t="shared" si="3"/>
        <v>188.98</v>
      </c>
    </row>
    <row r="14" spans="1:11" ht="15.5" x14ac:dyDescent="0.35">
      <c r="A14" s="12" t="s">
        <v>16</v>
      </c>
      <c r="B14" s="13">
        <v>189</v>
      </c>
      <c r="C14" s="13">
        <v>236.26</v>
      </c>
      <c r="D14" s="17">
        <f t="shared" si="1"/>
        <v>25.005291005290999</v>
      </c>
      <c r="E14" s="15">
        <v>206.39766399999999</v>
      </c>
      <c r="F14" s="15">
        <v>216.72</v>
      </c>
      <c r="G14" s="15">
        <v>230.80680000000001</v>
      </c>
      <c r="H14" s="15">
        <v>234.79975764</v>
      </c>
      <c r="I14" s="15">
        <f t="shared" si="0"/>
        <v>243.35</v>
      </c>
      <c r="J14" s="16">
        <f t="shared" si="2"/>
        <v>250.65</v>
      </c>
      <c r="K14" s="16">
        <f t="shared" si="3"/>
        <v>212.59</v>
      </c>
    </row>
    <row r="15" spans="1:11" ht="15.5" x14ac:dyDescent="0.35">
      <c r="A15" s="12" t="s">
        <v>151</v>
      </c>
      <c r="B15" s="13">
        <v>204</v>
      </c>
      <c r="C15" s="13">
        <v>254.34</v>
      </c>
      <c r="D15" s="17">
        <f t="shared" si="1"/>
        <v>24.67647058823529</v>
      </c>
      <c r="E15" s="15">
        <v>222.784526</v>
      </c>
      <c r="F15" s="15">
        <v>233.92</v>
      </c>
      <c r="G15" s="15">
        <v>249.12479999999999</v>
      </c>
      <c r="H15" s="15">
        <v>253.43465903999999</v>
      </c>
      <c r="I15" s="15">
        <f t="shared" si="0"/>
        <v>262.66000000000003</v>
      </c>
      <c r="J15" s="16">
        <f t="shared" si="2"/>
        <v>270.54000000000002</v>
      </c>
      <c r="K15" s="16">
        <f t="shared" si="3"/>
        <v>229.47</v>
      </c>
    </row>
    <row r="16" spans="1:11" ht="15.5" x14ac:dyDescent="0.35">
      <c r="A16" s="12" t="s">
        <v>311</v>
      </c>
      <c r="B16" s="13">
        <v>220</v>
      </c>
      <c r="C16" s="13">
        <v>274.69</v>
      </c>
      <c r="D16" s="17">
        <f t="shared" si="1"/>
        <v>24.859090909090909</v>
      </c>
      <c r="E16" s="15">
        <v>240.261078</v>
      </c>
      <c r="F16" s="15">
        <v>252.27</v>
      </c>
      <c r="G16" s="15">
        <v>268.66755000000001</v>
      </c>
      <c r="H16" s="15">
        <v>273.31549861500002</v>
      </c>
      <c r="I16" s="15">
        <f t="shared" si="0"/>
        <v>283.26</v>
      </c>
      <c r="J16" s="16">
        <f t="shared" si="2"/>
        <v>291.76</v>
      </c>
      <c r="K16" s="16">
        <f t="shared" si="3"/>
        <v>247.47</v>
      </c>
    </row>
    <row r="17" spans="1:11" ht="15.5" x14ac:dyDescent="0.35">
      <c r="A17" s="12" t="s">
        <v>133</v>
      </c>
      <c r="B17" s="13">
        <v>234</v>
      </c>
      <c r="C17" s="13">
        <v>291.64</v>
      </c>
      <c r="D17" s="17">
        <f t="shared" si="1"/>
        <v>24.632478632478637</v>
      </c>
      <c r="E17" s="15">
        <v>255.54787200000001</v>
      </c>
      <c r="F17" s="15">
        <v>268.33</v>
      </c>
      <c r="G17" s="15">
        <v>285.77144999999996</v>
      </c>
      <c r="H17" s="15">
        <v>290.71529608499998</v>
      </c>
      <c r="I17" s="15">
        <f t="shared" si="0"/>
        <v>301.3</v>
      </c>
      <c r="J17" s="16">
        <f t="shared" si="2"/>
        <v>310.33999999999997</v>
      </c>
      <c r="K17" s="16">
        <f t="shared" si="3"/>
        <v>263.20999999999998</v>
      </c>
    </row>
    <row r="18" spans="1:11" ht="15.5" x14ac:dyDescent="0.35">
      <c r="A18" s="12" t="s">
        <v>224</v>
      </c>
      <c r="B18" s="13">
        <v>255</v>
      </c>
      <c r="C18" s="13">
        <v>317.64999999999998</v>
      </c>
      <c r="D18" s="17">
        <f t="shared" si="1"/>
        <v>24.568627450980372</v>
      </c>
      <c r="E18" s="15">
        <v>278.48325199999999</v>
      </c>
      <c r="F18" s="15">
        <v>292.41000000000003</v>
      </c>
      <c r="G18" s="15">
        <v>311.41665</v>
      </c>
      <c r="H18" s="15">
        <v>316.80415804500001</v>
      </c>
      <c r="I18" s="15">
        <f t="shared" si="0"/>
        <v>328.34</v>
      </c>
      <c r="J18" s="16">
        <f t="shared" si="2"/>
        <v>338.19</v>
      </c>
      <c r="K18" s="16">
        <f t="shared" si="3"/>
        <v>286.83999999999997</v>
      </c>
    </row>
    <row r="19" spans="1:11" ht="15.5" x14ac:dyDescent="0.35">
      <c r="A19" s="12" t="s">
        <v>448</v>
      </c>
      <c r="B19" s="13">
        <v>280</v>
      </c>
      <c r="C19" s="13">
        <v>349.3</v>
      </c>
      <c r="D19" s="17">
        <f t="shared" si="1"/>
        <v>24.75</v>
      </c>
      <c r="E19" s="15">
        <v>305.77739199999996</v>
      </c>
      <c r="F19" s="15">
        <v>321.07</v>
      </c>
      <c r="G19" s="15">
        <v>341.93955</v>
      </c>
      <c r="H19" s="15">
        <v>347.85510421499998</v>
      </c>
      <c r="I19" s="15">
        <f t="shared" si="0"/>
        <v>360.52</v>
      </c>
      <c r="J19" s="16">
        <f t="shared" si="2"/>
        <v>371.34</v>
      </c>
      <c r="K19" s="16">
        <f t="shared" si="3"/>
        <v>314.95</v>
      </c>
    </row>
    <row r="20" spans="1:11" ht="15.5" x14ac:dyDescent="0.35">
      <c r="A20" s="12" t="s">
        <v>377</v>
      </c>
      <c r="B20" s="13">
        <v>306</v>
      </c>
      <c r="C20" s="13">
        <v>382.08</v>
      </c>
      <c r="D20" s="17">
        <f t="shared" si="1"/>
        <v>24.862745098039213</v>
      </c>
      <c r="E20" s="15">
        <v>334.17160000000001</v>
      </c>
      <c r="F20" s="15">
        <v>350.88</v>
      </c>
      <c r="G20" s="15">
        <v>373.68720000000002</v>
      </c>
      <c r="H20" s="15">
        <v>380.15198856000001</v>
      </c>
      <c r="I20" s="15">
        <f t="shared" si="0"/>
        <v>393.99</v>
      </c>
      <c r="J20" s="16">
        <f t="shared" si="2"/>
        <v>405.81</v>
      </c>
      <c r="K20" s="16">
        <f t="shared" si="3"/>
        <v>344.2</v>
      </c>
    </row>
    <row r="21" spans="1:11" ht="15.5" x14ac:dyDescent="0.35">
      <c r="A21" s="12" t="s">
        <v>409</v>
      </c>
      <c r="B21" s="13">
        <v>331</v>
      </c>
      <c r="C21" s="13">
        <v>412.6</v>
      </c>
      <c r="D21" s="17">
        <f t="shared" si="1"/>
        <v>24.65256797583082</v>
      </c>
      <c r="E21" s="15">
        <v>361.47611799999999</v>
      </c>
      <c r="F21" s="15">
        <v>379.55</v>
      </c>
      <c r="G21" s="15">
        <v>404.22075000000001</v>
      </c>
      <c r="H21" s="15">
        <v>411.21376897499999</v>
      </c>
      <c r="I21" s="15">
        <f t="shared" si="0"/>
        <v>426.18</v>
      </c>
      <c r="J21" s="16">
        <f t="shared" si="2"/>
        <v>438.97</v>
      </c>
      <c r="K21" s="16">
        <f t="shared" si="3"/>
        <v>372.32</v>
      </c>
    </row>
    <row r="22" spans="1:11" ht="15.5" x14ac:dyDescent="0.35">
      <c r="A22" s="12" t="s">
        <v>497</v>
      </c>
      <c r="B22" s="13">
        <v>366</v>
      </c>
      <c r="C22" s="13">
        <v>456.68</v>
      </c>
      <c r="D22" s="17">
        <f t="shared" si="1"/>
        <v>24.775956284153011</v>
      </c>
      <c r="E22" s="15">
        <v>399.69829199999998</v>
      </c>
      <c r="F22" s="15">
        <v>419.68</v>
      </c>
      <c r="G22" s="15">
        <v>446.95920000000001</v>
      </c>
      <c r="H22" s="15">
        <v>454.69159416000002</v>
      </c>
      <c r="I22" s="15">
        <f t="shared" si="0"/>
        <v>471.24</v>
      </c>
      <c r="J22" s="16">
        <f t="shared" si="2"/>
        <v>485.38</v>
      </c>
      <c r="K22" s="16">
        <f t="shared" si="3"/>
        <v>411.69</v>
      </c>
    </row>
    <row r="23" spans="1:11" ht="15.5" x14ac:dyDescent="0.35">
      <c r="A23" s="12" t="s">
        <v>388</v>
      </c>
      <c r="B23" s="13">
        <v>433</v>
      </c>
      <c r="C23" s="13">
        <v>540.33000000000004</v>
      </c>
      <c r="D23" s="17">
        <f t="shared" si="1"/>
        <v>24.787528868360297</v>
      </c>
      <c r="E23" s="15">
        <v>472.87356999999997</v>
      </c>
      <c r="F23" s="15">
        <v>496.52</v>
      </c>
      <c r="G23" s="15">
        <v>528.79380000000003</v>
      </c>
      <c r="H23" s="15">
        <v>537.94193274000008</v>
      </c>
      <c r="I23" s="15">
        <f t="shared" si="0"/>
        <v>557.52</v>
      </c>
      <c r="J23" s="16">
        <f t="shared" si="2"/>
        <v>574.25</v>
      </c>
      <c r="K23" s="16">
        <f t="shared" si="3"/>
        <v>487.06</v>
      </c>
    </row>
    <row r="24" spans="1:11" ht="15.5" x14ac:dyDescent="0.35">
      <c r="A24" s="12" t="s">
        <v>407</v>
      </c>
      <c r="B24" s="13">
        <v>468</v>
      </c>
      <c r="C24" s="13">
        <v>583.29</v>
      </c>
      <c r="D24" s="17">
        <f t="shared" si="1"/>
        <v>24.634615384615387</v>
      </c>
      <c r="E24" s="15">
        <v>511.09574400000002</v>
      </c>
      <c r="F24" s="15">
        <v>536.65</v>
      </c>
      <c r="G24" s="15">
        <v>571.53224999999998</v>
      </c>
      <c r="H24" s="15">
        <v>581.419757925</v>
      </c>
      <c r="I24" s="15">
        <f t="shared" si="0"/>
        <v>602.58000000000004</v>
      </c>
      <c r="J24" s="16">
        <f t="shared" si="2"/>
        <v>620.66</v>
      </c>
      <c r="K24" s="16">
        <f t="shared" si="3"/>
        <v>526.42999999999995</v>
      </c>
    </row>
    <row r="25" spans="1:11" ht="15.5" x14ac:dyDescent="0.35">
      <c r="A25" s="12" t="s">
        <v>383</v>
      </c>
      <c r="B25" s="13">
        <v>490</v>
      </c>
      <c r="C25" s="13">
        <v>611.54999999999995</v>
      </c>
      <c r="D25" s="17">
        <f t="shared" si="1"/>
        <v>24.806122448979579</v>
      </c>
      <c r="E25" s="15">
        <v>535.120814</v>
      </c>
      <c r="F25" s="15">
        <v>561.88</v>
      </c>
      <c r="G25" s="15">
        <v>598.40219999999999</v>
      </c>
      <c r="H25" s="15">
        <v>608.75455806000002</v>
      </c>
      <c r="I25" s="15">
        <f t="shared" si="0"/>
        <v>630.91</v>
      </c>
      <c r="J25" s="16">
        <f t="shared" si="2"/>
        <v>649.84</v>
      </c>
      <c r="K25" s="16">
        <f t="shared" si="3"/>
        <v>551.16999999999996</v>
      </c>
    </row>
    <row r="26" spans="1:11" ht="15.5" x14ac:dyDescent="0.35">
      <c r="A26" s="12" t="s">
        <v>148</v>
      </c>
      <c r="B26" s="13">
        <v>520</v>
      </c>
      <c r="C26" s="13">
        <v>648.85</v>
      </c>
      <c r="D26" s="17">
        <f t="shared" si="1"/>
        <v>24.77884615384616</v>
      </c>
      <c r="E26" s="15">
        <v>567.88416000000007</v>
      </c>
      <c r="F26" s="15">
        <v>596.28</v>
      </c>
      <c r="G26" s="15">
        <v>635.03819999999996</v>
      </c>
      <c r="H26" s="15">
        <v>646.02436086</v>
      </c>
      <c r="I26" s="15">
        <f t="shared" si="0"/>
        <v>669.54</v>
      </c>
      <c r="J26" s="16">
        <f t="shared" si="2"/>
        <v>689.63</v>
      </c>
      <c r="K26" s="16">
        <f t="shared" si="3"/>
        <v>584.91999999999996</v>
      </c>
    </row>
    <row r="27" spans="1:11" ht="15.5" x14ac:dyDescent="0.35">
      <c r="A27" s="12" t="s">
        <v>159</v>
      </c>
      <c r="B27" s="13">
        <v>555</v>
      </c>
      <c r="C27" s="13">
        <v>689.55</v>
      </c>
      <c r="D27" s="17">
        <f t="shared" si="1"/>
        <v>24.243243243243242</v>
      </c>
      <c r="E27" s="15">
        <v>606.10633399999995</v>
      </c>
      <c r="F27" s="15">
        <v>636.41</v>
      </c>
      <c r="G27" s="15">
        <v>677.77665000000002</v>
      </c>
      <c r="H27" s="15">
        <v>689.50218604500003</v>
      </c>
      <c r="I27" s="15">
        <f t="shared" si="0"/>
        <v>714.6</v>
      </c>
      <c r="J27" s="16">
        <f t="shared" si="2"/>
        <v>736.04</v>
      </c>
      <c r="K27" s="16">
        <f t="shared" si="3"/>
        <v>624.29</v>
      </c>
    </row>
    <row r="28" spans="1:11" ht="15.5" x14ac:dyDescent="0.35">
      <c r="A28" s="12" t="s">
        <v>484</v>
      </c>
      <c r="B28" s="13">
        <v>605</v>
      </c>
      <c r="C28" s="13">
        <v>753.99</v>
      </c>
      <c r="D28" s="17">
        <f t="shared" si="1"/>
        <v>24.626446280991729</v>
      </c>
      <c r="E28" s="15">
        <v>660.70499199999995</v>
      </c>
      <c r="F28" s="15">
        <v>693.74</v>
      </c>
      <c r="G28" s="15">
        <v>738.83310000000006</v>
      </c>
      <c r="H28" s="15">
        <v>751.61491263000005</v>
      </c>
      <c r="I28" s="15">
        <f t="shared" si="0"/>
        <v>778.97</v>
      </c>
      <c r="J28" s="16">
        <f t="shared" si="2"/>
        <v>802.34</v>
      </c>
      <c r="K28" s="16">
        <f t="shared" si="3"/>
        <v>680.53</v>
      </c>
    </row>
    <row r="29" spans="1:11" ht="15.5" x14ac:dyDescent="0.35">
      <c r="A29" s="12" t="s">
        <v>393</v>
      </c>
      <c r="B29" s="13">
        <v>666</v>
      </c>
      <c r="C29" s="13">
        <v>830.84</v>
      </c>
      <c r="D29" s="17">
        <f t="shared" si="1"/>
        <v>24.750750750750754</v>
      </c>
      <c r="E29" s="15">
        <v>727.32137399999999</v>
      </c>
      <c r="F29" s="15">
        <v>763.69</v>
      </c>
      <c r="G29" s="15">
        <v>813.32985000000008</v>
      </c>
      <c r="H29" s="15">
        <v>827.40045640500011</v>
      </c>
      <c r="I29" s="15">
        <f t="shared" si="0"/>
        <v>857.52</v>
      </c>
      <c r="J29" s="16">
        <f t="shared" si="2"/>
        <v>883.25</v>
      </c>
      <c r="K29" s="16">
        <f t="shared" si="3"/>
        <v>749.14</v>
      </c>
    </row>
    <row r="30" spans="1:11" ht="15.5" x14ac:dyDescent="0.35">
      <c r="A30" s="12" t="s">
        <v>161</v>
      </c>
      <c r="B30" s="13">
        <v>715</v>
      </c>
      <c r="C30" s="13">
        <v>891.89</v>
      </c>
      <c r="D30" s="17">
        <f t="shared" si="1"/>
        <v>24.739860139860141</v>
      </c>
      <c r="E30" s="15">
        <v>780.83034199999997</v>
      </c>
      <c r="F30" s="15">
        <v>819.87</v>
      </c>
      <c r="G30" s="15">
        <v>873.16155000000003</v>
      </c>
      <c r="H30" s="15">
        <v>888.26724481500003</v>
      </c>
      <c r="I30" s="15">
        <f t="shared" si="0"/>
        <v>920.6</v>
      </c>
      <c r="J30" s="16">
        <f t="shared" si="2"/>
        <v>948.22</v>
      </c>
      <c r="K30" s="16">
        <f t="shared" si="3"/>
        <v>804.26</v>
      </c>
    </row>
    <row r="31" spans="1:11" ht="15.5" x14ac:dyDescent="0.35">
      <c r="A31" s="12" t="s">
        <v>396</v>
      </c>
      <c r="B31" s="13">
        <v>775</v>
      </c>
      <c r="C31" s="13">
        <v>966.5</v>
      </c>
      <c r="D31" s="17">
        <f t="shared" si="1"/>
        <v>24.709677419354833</v>
      </c>
      <c r="E31" s="15">
        <v>846.357034</v>
      </c>
      <c r="F31" s="15">
        <v>888.67</v>
      </c>
      <c r="G31" s="15">
        <v>946.43354999999997</v>
      </c>
      <c r="H31" s="15">
        <v>962.80685041499999</v>
      </c>
      <c r="I31" s="15">
        <f t="shared" si="0"/>
        <v>997.85</v>
      </c>
      <c r="J31" s="16">
        <f t="shared" si="2"/>
        <v>1027.79</v>
      </c>
      <c r="K31" s="16">
        <f t="shared" si="3"/>
        <v>871.75</v>
      </c>
    </row>
    <row r="32" spans="1:11" ht="15.5" x14ac:dyDescent="0.35">
      <c r="A32" s="12" t="s">
        <v>398</v>
      </c>
      <c r="B32" s="13">
        <v>860</v>
      </c>
      <c r="C32" s="13">
        <v>1072.75</v>
      </c>
      <c r="D32" s="17">
        <f t="shared" si="1"/>
        <v>24.738372093023258</v>
      </c>
      <c r="E32" s="15">
        <v>939.18824400000005</v>
      </c>
      <c r="F32" s="15">
        <v>986.15</v>
      </c>
      <c r="G32" s="15">
        <v>1050.2497499999999</v>
      </c>
      <c r="H32" s="15">
        <v>1068.4190706750001</v>
      </c>
      <c r="I32" s="15">
        <f t="shared" si="0"/>
        <v>1107.31</v>
      </c>
      <c r="J32" s="16">
        <f t="shared" si="2"/>
        <v>1140.53</v>
      </c>
      <c r="K32" s="16">
        <f t="shared" si="3"/>
        <v>967.36</v>
      </c>
    </row>
    <row r="33" spans="1:11" ht="15.5" x14ac:dyDescent="0.35">
      <c r="A33" s="12" t="s">
        <v>155</v>
      </c>
      <c r="B33" s="13">
        <v>910</v>
      </c>
      <c r="C33" s="13">
        <v>1134.93</v>
      </c>
      <c r="D33" s="17">
        <f t="shared" si="1"/>
        <v>24.71758241758242</v>
      </c>
      <c r="E33" s="15">
        <v>993.78690200000005</v>
      </c>
      <c r="F33" s="15">
        <v>1043.48</v>
      </c>
      <c r="G33" s="15">
        <v>1111.3062</v>
      </c>
      <c r="H33" s="15">
        <v>1130.5317972600001</v>
      </c>
      <c r="I33" s="15">
        <f t="shared" si="0"/>
        <v>1171.68</v>
      </c>
      <c r="J33" s="16">
        <f t="shared" si="2"/>
        <v>1206.83</v>
      </c>
      <c r="K33" s="16">
        <f t="shared" si="3"/>
        <v>1023.6</v>
      </c>
    </row>
    <row r="34" spans="1:11" ht="15.5" x14ac:dyDescent="0.35">
      <c r="A34" s="12" t="s">
        <v>446</v>
      </c>
      <c r="B34" s="13">
        <v>998</v>
      </c>
      <c r="C34" s="13">
        <v>1244.58</v>
      </c>
      <c r="D34" s="17">
        <f t="shared" si="1"/>
        <v>24.707414829659314</v>
      </c>
      <c r="E34" s="15">
        <v>1089.8975600000001</v>
      </c>
      <c r="F34" s="15">
        <v>1144.3900000000001</v>
      </c>
      <c r="G34" s="15">
        <v>1218.7753500000001</v>
      </c>
      <c r="H34" s="15">
        <v>1239.8601635550001</v>
      </c>
      <c r="I34" s="15">
        <f t="shared" si="0"/>
        <v>1284.99</v>
      </c>
      <c r="J34" s="16">
        <f t="shared" si="2"/>
        <v>1323.54</v>
      </c>
      <c r="K34" s="16">
        <f t="shared" si="3"/>
        <v>1122.5899999999999</v>
      </c>
    </row>
    <row r="35" spans="1:11" ht="15.5" x14ac:dyDescent="0.35">
      <c r="A35" s="12" t="s">
        <v>2103</v>
      </c>
      <c r="B35" s="13">
        <v>1095</v>
      </c>
      <c r="C35" s="13">
        <v>1365.54</v>
      </c>
      <c r="D35" s="17">
        <f t="shared" si="1"/>
        <v>24.706849315068496</v>
      </c>
      <c r="E35" s="15">
        <v>1195.8258060000001</v>
      </c>
      <c r="F35" s="15">
        <v>1255.6199999999999</v>
      </c>
      <c r="G35" s="15">
        <v>1337.2352999999998</v>
      </c>
      <c r="H35" s="15">
        <v>1360.3694706899998</v>
      </c>
      <c r="I35" s="15">
        <f t="shared" si="0"/>
        <v>1409.89</v>
      </c>
      <c r="J35" s="16">
        <f t="shared" si="2"/>
        <v>1452.19</v>
      </c>
      <c r="K35" s="16">
        <f t="shared" si="3"/>
        <v>1231.7</v>
      </c>
    </row>
    <row r="36" spans="1:11" ht="15.5" x14ac:dyDescent="0.35">
      <c r="A36" s="12" t="s">
        <v>2185</v>
      </c>
      <c r="B36" s="13">
        <v>1135</v>
      </c>
      <c r="C36" s="13">
        <v>1415.27</v>
      </c>
      <c r="D36" s="17">
        <f t="shared" si="1"/>
        <v>24.693392070484578</v>
      </c>
      <c r="E36" s="15">
        <v>1239.5068079999999</v>
      </c>
      <c r="F36" s="15">
        <v>1301.48</v>
      </c>
      <c r="G36" s="15">
        <v>1386.0762</v>
      </c>
      <c r="H36" s="15">
        <v>1410.0553182599999</v>
      </c>
      <c r="I36" s="15">
        <f t="shared" si="0"/>
        <v>1461.38</v>
      </c>
      <c r="J36" s="16">
        <f t="shared" si="2"/>
        <v>1505.22</v>
      </c>
      <c r="K36" s="16">
        <f t="shared" si="3"/>
        <v>1276.69</v>
      </c>
    </row>
    <row r="37" spans="1:11" ht="15.5" x14ac:dyDescent="0.35">
      <c r="A37" s="12" t="s">
        <v>165</v>
      </c>
      <c r="B37" s="13">
        <v>1220</v>
      </c>
      <c r="C37" s="13">
        <v>1521.53</v>
      </c>
      <c r="D37" s="17">
        <f t="shared" si="1"/>
        <v>24.715573770491801</v>
      </c>
      <c r="E37" s="15">
        <v>1332.3380179999999</v>
      </c>
      <c r="F37" s="15">
        <v>1398.95</v>
      </c>
      <c r="G37" s="15">
        <v>1489.88175</v>
      </c>
      <c r="H37" s="15">
        <v>1515.656704275</v>
      </c>
      <c r="I37" s="15">
        <f t="shared" si="0"/>
        <v>1570.83</v>
      </c>
      <c r="J37" s="16">
        <f t="shared" si="2"/>
        <v>1617.95</v>
      </c>
      <c r="K37" s="16">
        <f t="shared" si="3"/>
        <v>1372.31</v>
      </c>
    </row>
    <row r="38" spans="1:11" ht="15.5" x14ac:dyDescent="0.35">
      <c r="A38" s="12" t="s">
        <v>2042</v>
      </c>
      <c r="B38" s="13">
        <v>1495</v>
      </c>
      <c r="C38" s="13">
        <v>1864.04</v>
      </c>
      <c r="D38" s="17">
        <f t="shared" si="1"/>
        <v>24.684949832775914</v>
      </c>
      <c r="E38" s="15">
        <v>1632.6565820000001</v>
      </c>
      <c r="F38" s="15">
        <v>1714.29</v>
      </c>
      <c r="G38" s="15">
        <v>1825.71885</v>
      </c>
      <c r="H38" s="15">
        <v>1857.303786105</v>
      </c>
      <c r="I38" s="15">
        <f t="shared" si="0"/>
        <v>1924.91</v>
      </c>
      <c r="J38" s="16">
        <f t="shared" si="2"/>
        <v>1982.66</v>
      </c>
      <c r="K38" s="16">
        <f t="shared" si="3"/>
        <v>1681.64</v>
      </c>
    </row>
    <row r="39" spans="1:11" ht="15.5" x14ac:dyDescent="0.35">
      <c r="A39" s="12" t="s">
        <v>194</v>
      </c>
      <c r="B39" s="13">
        <v>1645</v>
      </c>
      <c r="C39" s="13">
        <v>2051.69</v>
      </c>
      <c r="D39" s="17">
        <f t="shared" si="1"/>
        <v>24.722796352583586</v>
      </c>
      <c r="E39" s="15">
        <v>1796.4629339999999</v>
      </c>
      <c r="F39" s="15">
        <v>1886.29</v>
      </c>
      <c r="G39" s="15">
        <v>2008.89885</v>
      </c>
      <c r="H39" s="15">
        <v>2043.6528001050001</v>
      </c>
      <c r="I39" s="15">
        <f t="shared" si="0"/>
        <v>2118.04</v>
      </c>
      <c r="J39" s="16">
        <f t="shared" si="2"/>
        <v>2181.58</v>
      </c>
      <c r="K39" s="16">
        <f t="shared" si="3"/>
        <v>1850.36</v>
      </c>
    </row>
    <row r="40" spans="1:11" ht="15.5" x14ac:dyDescent="0.35">
      <c r="A40" s="12" t="s">
        <v>2357</v>
      </c>
      <c r="B40" s="13">
        <v>1805</v>
      </c>
      <c r="C40" s="13">
        <v>2250.64</v>
      </c>
      <c r="D40" s="17">
        <f t="shared" si="1"/>
        <v>24.689196675900277</v>
      </c>
      <c r="E40" s="15">
        <v>1971.19732</v>
      </c>
      <c r="F40" s="15">
        <v>2069.7600000000002</v>
      </c>
      <c r="G40" s="15">
        <v>2204.2944000000002</v>
      </c>
      <c r="H40" s="15">
        <v>2242.4286931200004</v>
      </c>
      <c r="I40" s="15">
        <f t="shared" si="0"/>
        <v>2324.0500000000002</v>
      </c>
      <c r="J40" s="16">
        <f t="shared" si="2"/>
        <v>2393.77</v>
      </c>
      <c r="K40" s="16">
        <f t="shared" si="3"/>
        <v>2030.33</v>
      </c>
    </row>
    <row r="41" spans="1:11" ht="15.5" x14ac:dyDescent="0.35">
      <c r="A41" s="12" t="s">
        <v>2384</v>
      </c>
      <c r="B41" s="13">
        <v>1996</v>
      </c>
      <c r="C41" s="13">
        <v>2489.16</v>
      </c>
      <c r="D41" s="17">
        <f t="shared" si="1"/>
        <v>24.707414829659314</v>
      </c>
      <c r="E41" s="15">
        <v>2179.7847419999998</v>
      </c>
      <c r="F41" s="15">
        <v>2288.77</v>
      </c>
      <c r="G41" s="15">
        <v>2437.5400500000001</v>
      </c>
      <c r="H41" s="15">
        <v>2479.7094928649999</v>
      </c>
      <c r="I41" s="15">
        <f t="shared" si="0"/>
        <v>2569.9699999999998</v>
      </c>
      <c r="J41" s="16">
        <f t="shared" si="2"/>
        <v>2647.07</v>
      </c>
      <c r="K41" s="16">
        <f t="shared" si="3"/>
        <v>2245.1799999999998</v>
      </c>
    </row>
    <row r="42" spans="1:11" ht="15.5" x14ac:dyDescent="0.35">
      <c r="A42" s="12" t="s">
        <v>186</v>
      </c>
      <c r="B42" s="13">
        <v>2225</v>
      </c>
      <c r="C42" s="13">
        <v>2774.02</v>
      </c>
      <c r="D42" s="17">
        <f t="shared" si="1"/>
        <v>24.675056179775282</v>
      </c>
      <c r="E42" s="15">
        <v>2429.8737860000001</v>
      </c>
      <c r="F42" s="15">
        <v>2551.37</v>
      </c>
      <c r="G42" s="15">
        <v>2717.2090499999999</v>
      </c>
      <c r="H42" s="15">
        <v>2764.2167665649999</v>
      </c>
      <c r="I42" s="15">
        <f t="shared" si="0"/>
        <v>2864.83</v>
      </c>
      <c r="J42" s="16">
        <f t="shared" si="2"/>
        <v>2950.77</v>
      </c>
      <c r="K42" s="16">
        <f t="shared" si="3"/>
        <v>2502.77</v>
      </c>
    </row>
    <row r="43" spans="1:11" ht="15.5" x14ac:dyDescent="0.35">
      <c r="A43" s="12" t="s">
        <v>157</v>
      </c>
      <c r="B43" s="13">
        <v>2420</v>
      </c>
      <c r="C43" s="13">
        <v>3018.19</v>
      </c>
      <c r="D43" s="17">
        <f t="shared" si="1"/>
        <v>24.718595041322317</v>
      </c>
      <c r="E43" s="15">
        <v>2642.8303460000002</v>
      </c>
      <c r="F43" s="15">
        <v>2774.97</v>
      </c>
      <c r="G43" s="15">
        <v>2955.3430499999999</v>
      </c>
      <c r="H43" s="15">
        <v>3006.470484765</v>
      </c>
      <c r="I43" s="15">
        <f t="shared" si="0"/>
        <v>3115.91</v>
      </c>
      <c r="J43" s="16">
        <f t="shared" si="2"/>
        <v>3209.39</v>
      </c>
      <c r="K43" s="16">
        <f t="shared" si="3"/>
        <v>2722.12</v>
      </c>
    </row>
    <row r="44" spans="1:11" ht="15.5" x14ac:dyDescent="0.35">
      <c r="A44" s="12" t="s">
        <v>191</v>
      </c>
      <c r="B44" s="13">
        <v>2670</v>
      </c>
      <c r="C44" s="13">
        <v>3329.05</v>
      </c>
      <c r="D44" s="17">
        <f t="shared" si="1"/>
        <v>24.68352059925094</v>
      </c>
      <c r="E44" s="15">
        <v>2915.844392</v>
      </c>
      <c r="F44" s="15">
        <v>3061.64</v>
      </c>
      <c r="G44" s="15">
        <v>3260.6466</v>
      </c>
      <c r="H44" s="15">
        <v>3317.0557861799998</v>
      </c>
      <c r="I44" s="15">
        <f t="shared" si="0"/>
        <v>3437.8</v>
      </c>
      <c r="J44" s="16">
        <f t="shared" si="2"/>
        <v>3540.93</v>
      </c>
      <c r="K44" s="16">
        <f t="shared" si="3"/>
        <v>3003.32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A3676-6F99-4D55-BAFA-1D5970E51BD9}">
  <dimension ref="A1:R4389"/>
  <sheetViews>
    <sheetView showGridLines="0" zoomScaleNormal="100" workbookViewId="0">
      <pane xSplit="3" ySplit="1" topLeftCell="N2" activePane="bottomRight" state="frozen"/>
      <selection pane="topRight" activeCell="D1" sqref="D1"/>
      <selection pane="bottomLeft" activeCell="A2" sqref="A2"/>
      <selection pane="bottomRight" activeCell="D2" sqref="D2"/>
    </sheetView>
  </sheetViews>
  <sheetFormatPr defaultRowHeight="14.5" x14ac:dyDescent="0.35"/>
  <cols>
    <col min="1" max="1" width="15.1796875" customWidth="1"/>
    <col min="2" max="2" width="87.1796875" customWidth="1"/>
    <col min="3" max="3" width="32.7265625" customWidth="1"/>
    <col min="4" max="4" width="21.81640625" customWidth="1"/>
    <col min="5" max="5" width="10.26953125" customWidth="1"/>
    <col min="6" max="6" width="20.7265625" bestFit="1" customWidth="1"/>
    <col min="7" max="7" width="13.26953125" bestFit="1" customWidth="1"/>
    <col min="8" max="8" width="19" bestFit="1" customWidth="1"/>
    <col min="9" max="9" width="11.54296875" bestFit="1" customWidth="1"/>
    <col min="10" max="10" width="22" bestFit="1" customWidth="1"/>
    <col min="11" max="11" width="16.54296875" bestFit="1" customWidth="1"/>
    <col min="12" max="12" width="33.81640625" bestFit="1" customWidth="1"/>
    <col min="13" max="13" width="27.453125" bestFit="1" customWidth="1"/>
    <col min="14" max="14" width="15.1796875" bestFit="1" customWidth="1"/>
    <col min="15" max="15" width="16" bestFit="1" customWidth="1"/>
    <col min="16" max="16" width="19.26953125" bestFit="1" customWidth="1"/>
    <col min="17" max="17" width="19.26953125" customWidth="1"/>
    <col min="18" max="18" width="52.26953125" bestFit="1" customWidth="1"/>
    <col min="19" max="19" width="29.26953125" bestFit="1" customWidth="1"/>
  </cols>
  <sheetData>
    <row r="1" spans="1:18" ht="26.25" customHeight="1" x14ac:dyDescent="0.35">
      <c r="A1" s="4" t="s">
        <v>4424</v>
      </c>
      <c r="B1" s="4" t="s">
        <v>4423</v>
      </c>
      <c r="C1" s="4" t="s">
        <v>13594</v>
      </c>
      <c r="D1" s="4" t="s">
        <v>4422</v>
      </c>
      <c r="E1" s="4" t="s">
        <v>4421</v>
      </c>
      <c r="F1" s="4" t="s">
        <v>4420</v>
      </c>
      <c r="G1" s="4" t="s">
        <v>4419</v>
      </c>
      <c r="H1" s="4" t="s">
        <v>4418</v>
      </c>
      <c r="I1" s="4" t="s">
        <v>4417</v>
      </c>
      <c r="J1" s="4" t="s">
        <v>4416</v>
      </c>
      <c r="K1" s="4" t="s">
        <v>4415</v>
      </c>
      <c r="L1" s="4" t="s">
        <v>4414</v>
      </c>
      <c r="M1" s="4" t="s">
        <v>4413</v>
      </c>
      <c r="N1" s="4" t="s">
        <v>4412</v>
      </c>
      <c r="O1" s="4" t="s">
        <v>4411</v>
      </c>
      <c r="P1" s="4" t="s">
        <v>4410</v>
      </c>
      <c r="Q1" s="101" t="s">
        <v>4427</v>
      </c>
      <c r="R1" s="4" t="s">
        <v>4409</v>
      </c>
    </row>
    <row r="2" spans="1:18" ht="15.5" x14ac:dyDescent="0.35">
      <c r="A2" s="1">
        <v>10101012</v>
      </c>
      <c r="B2" s="99" t="s">
        <v>4408</v>
      </c>
      <c r="C2" s="2" t="s">
        <v>13595</v>
      </c>
      <c r="D2" s="2">
        <v>1.232</v>
      </c>
      <c r="E2" s="1" t="s">
        <v>34</v>
      </c>
      <c r="F2" s="2"/>
      <c r="G2" s="2"/>
      <c r="H2" s="2"/>
      <c r="I2" s="2"/>
      <c r="J2" s="2"/>
      <c r="K2" s="2"/>
      <c r="L2" s="3"/>
      <c r="M2" s="3"/>
      <c r="N2" s="3">
        <v>0</v>
      </c>
      <c r="O2" s="3">
        <v>0</v>
      </c>
      <c r="P2" s="3">
        <v>98.21</v>
      </c>
      <c r="Q2" s="3">
        <v>19.641999999999999</v>
      </c>
      <c r="R2" s="1" t="s">
        <v>0</v>
      </c>
    </row>
    <row r="3" spans="1:18" ht="15.5" x14ac:dyDescent="0.35">
      <c r="A3" s="1">
        <v>10101020</v>
      </c>
      <c r="B3" s="99" t="s">
        <v>4407</v>
      </c>
      <c r="C3" s="2" t="s">
        <v>13595</v>
      </c>
      <c r="D3" s="2">
        <v>1</v>
      </c>
      <c r="E3" s="1" t="s">
        <v>23</v>
      </c>
      <c r="F3" s="2"/>
      <c r="G3" s="2"/>
      <c r="H3" s="2"/>
      <c r="I3" s="2"/>
      <c r="J3" s="2"/>
      <c r="K3" s="2"/>
      <c r="L3" s="3">
        <v>116.71</v>
      </c>
      <c r="M3" s="3">
        <v>116.71</v>
      </c>
      <c r="N3" s="3">
        <v>0</v>
      </c>
      <c r="O3" s="3">
        <v>0</v>
      </c>
      <c r="P3" s="3">
        <v>116.71</v>
      </c>
      <c r="Q3" s="3">
        <v>23.341999999999999</v>
      </c>
      <c r="R3" s="1" t="s">
        <v>0</v>
      </c>
    </row>
    <row r="4" spans="1:18" ht="15.5" x14ac:dyDescent="0.35">
      <c r="A4" s="1">
        <v>10101039</v>
      </c>
      <c r="B4" s="99" t="s">
        <v>4406</v>
      </c>
      <c r="C4" s="2" t="s">
        <v>13596</v>
      </c>
      <c r="D4" s="2">
        <v>1.232</v>
      </c>
      <c r="E4" s="1" t="s">
        <v>34</v>
      </c>
      <c r="F4" s="2"/>
      <c r="G4" s="2"/>
      <c r="H4" s="2"/>
      <c r="I4" s="2"/>
      <c r="J4" s="2"/>
      <c r="K4" s="2"/>
      <c r="L4" s="3"/>
      <c r="M4" s="3"/>
      <c r="N4" s="3">
        <v>0</v>
      </c>
      <c r="O4" s="3">
        <v>0</v>
      </c>
      <c r="P4" s="3">
        <v>98.21</v>
      </c>
      <c r="Q4" s="3">
        <v>29.462999999999997</v>
      </c>
      <c r="R4" s="1" t="s">
        <v>0</v>
      </c>
    </row>
    <row r="5" spans="1:18" ht="15.5" x14ac:dyDescent="0.35">
      <c r="A5" s="1">
        <v>10102019</v>
      </c>
      <c r="B5" s="99" t="s">
        <v>4405</v>
      </c>
      <c r="C5" s="2" t="s">
        <v>13595</v>
      </c>
      <c r="D5" s="2">
        <v>1.4302999999999999</v>
      </c>
      <c r="E5" s="1" t="s">
        <v>18</v>
      </c>
      <c r="F5" s="2"/>
      <c r="G5" s="2"/>
      <c r="H5" s="2"/>
      <c r="I5" s="2"/>
      <c r="J5" s="2"/>
      <c r="K5" s="2"/>
      <c r="L5" s="3">
        <v>53.06</v>
      </c>
      <c r="M5" s="3">
        <v>75.89</v>
      </c>
      <c r="N5" s="3">
        <v>0</v>
      </c>
      <c r="O5" s="3">
        <v>0</v>
      </c>
      <c r="P5" s="3">
        <v>75.89</v>
      </c>
      <c r="Q5" s="3">
        <v>15.178000000000001</v>
      </c>
      <c r="R5" s="1" t="s">
        <v>0</v>
      </c>
    </row>
    <row r="6" spans="1:18" ht="15.5" x14ac:dyDescent="0.35">
      <c r="A6" s="1">
        <v>10103015</v>
      </c>
      <c r="B6" s="99" t="s">
        <v>4404</v>
      </c>
      <c r="C6" s="2" t="s">
        <v>13595</v>
      </c>
      <c r="D6" s="2">
        <v>0.54449999999999998</v>
      </c>
      <c r="E6" s="1" t="s">
        <v>41</v>
      </c>
      <c r="F6" s="2"/>
      <c r="G6" s="2"/>
      <c r="H6" s="2"/>
      <c r="I6" s="2"/>
      <c r="J6" s="2"/>
      <c r="K6" s="2"/>
      <c r="L6" s="3">
        <v>169.74</v>
      </c>
      <c r="M6" s="3">
        <v>92.42</v>
      </c>
      <c r="N6" s="3">
        <v>0</v>
      </c>
      <c r="O6" s="3">
        <v>0</v>
      </c>
      <c r="P6" s="3">
        <v>92.42</v>
      </c>
      <c r="Q6" s="3">
        <v>18.484000000000002</v>
      </c>
      <c r="R6" s="1" t="s">
        <v>0</v>
      </c>
    </row>
    <row r="7" spans="1:18" ht="15.5" x14ac:dyDescent="0.35">
      <c r="A7" s="1">
        <v>10103023</v>
      </c>
      <c r="B7" s="99" t="s">
        <v>4403</v>
      </c>
      <c r="C7" s="2" t="s">
        <v>13595</v>
      </c>
      <c r="D7" s="2">
        <v>0.53773000000000004</v>
      </c>
      <c r="E7" s="1" t="s">
        <v>16</v>
      </c>
      <c r="F7" s="2"/>
      <c r="G7" s="2"/>
      <c r="H7" s="2"/>
      <c r="I7" s="2"/>
      <c r="J7" s="2"/>
      <c r="K7" s="2"/>
      <c r="L7" s="3">
        <v>250.65</v>
      </c>
      <c r="M7" s="3">
        <v>134.78</v>
      </c>
      <c r="N7" s="3">
        <v>0</v>
      </c>
      <c r="O7" s="3">
        <v>0</v>
      </c>
      <c r="P7" s="3">
        <v>134.78</v>
      </c>
      <c r="Q7" s="3">
        <v>26.956000000000003</v>
      </c>
      <c r="R7" s="1" t="s">
        <v>0</v>
      </c>
    </row>
    <row r="8" spans="1:18" ht="15.5" x14ac:dyDescent="0.35">
      <c r="A8" s="1">
        <v>10103031</v>
      </c>
      <c r="B8" s="99" t="s">
        <v>4402</v>
      </c>
      <c r="C8" s="2" t="s">
        <v>13595</v>
      </c>
      <c r="D8" s="2">
        <v>1</v>
      </c>
      <c r="E8" s="1" t="s">
        <v>311</v>
      </c>
      <c r="F8" s="2"/>
      <c r="G8" s="2"/>
      <c r="H8" s="2"/>
      <c r="I8" s="2"/>
      <c r="J8" s="2"/>
      <c r="K8" s="2"/>
      <c r="L8" s="3">
        <v>291.76</v>
      </c>
      <c r="M8" s="3">
        <v>291.76</v>
      </c>
      <c r="N8" s="3">
        <v>0</v>
      </c>
      <c r="O8" s="3">
        <v>0</v>
      </c>
      <c r="P8" s="3">
        <v>291.76</v>
      </c>
      <c r="Q8" s="3">
        <v>58.352000000000004</v>
      </c>
      <c r="R8" s="1" t="s">
        <v>0</v>
      </c>
    </row>
    <row r="9" spans="1:18" ht="15.5" x14ac:dyDescent="0.35">
      <c r="A9" s="1">
        <v>10104011</v>
      </c>
      <c r="B9" s="99" t="s">
        <v>4401</v>
      </c>
      <c r="C9" s="2" t="s">
        <v>13595</v>
      </c>
      <c r="D9" s="2">
        <v>1</v>
      </c>
      <c r="E9" s="1" t="s">
        <v>34</v>
      </c>
      <c r="F9" s="2"/>
      <c r="G9" s="2"/>
      <c r="H9" s="2"/>
      <c r="I9" s="2"/>
      <c r="J9" s="2"/>
      <c r="K9" s="2"/>
      <c r="L9" s="3">
        <v>71.62</v>
      </c>
      <c r="M9" s="3">
        <v>71.62</v>
      </c>
      <c r="N9" s="3">
        <v>0</v>
      </c>
      <c r="O9" s="3">
        <v>0</v>
      </c>
      <c r="P9" s="3">
        <v>71.62</v>
      </c>
      <c r="Q9" s="3">
        <v>14.324000000000002</v>
      </c>
      <c r="R9" s="1" t="s">
        <v>0</v>
      </c>
    </row>
    <row r="10" spans="1:18" ht="31" x14ac:dyDescent="0.35">
      <c r="A10" s="1">
        <v>10104020</v>
      </c>
      <c r="B10" s="99" t="s">
        <v>4400</v>
      </c>
      <c r="C10" s="2" t="s">
        <v>13595</v>
      </c>
      <c r="D10" s="2">
        <v>1</v>
      </c>
      <c r="E10" s="1" t="s">
        <v>41</v>
      </c>
      <c r="F10" s="2"/>
      <c r="G10" s="2"/>
      <c r="H10" s="2"/>
      <c r="I10" s="2"/>
      <c r="J10" s="2"/>
      <c r="K10" s="2"/>
      <c r="L10" s="3">
        <v>169.74</v>
      </c>
      <c r="M10" s="3">
        <v>169.74</v>
      </c>
      <c r="N10" s="3">
        <v>0</v>
      </c>
      <c r="O10" s="3">
        <v>0</v>
      </c>
      <c r="P10" s="3">
        <v>169.74</v>
      </c>
      <c r="Q10" s="3">
        <v>33.948</v>
      </c>
      <c r="R10" s="1" t="s">
        <v>0</v>
      </c>
    </row>
    <row r="11" spans="1:18" ht="31" x14ac:dyDescent="0.35">
      <c r="A11" s="1">
        <v>10105034</v>
      </c>
      <c r="B11" s="99" t="s">
        <v>4399</v>
      </c>
      <c r="C11" s="2" t="s">
        <v>13595</v>
      </c>
      <c r="D11" s="2">
        <v>1</v>
      </c>
      <c r="E11" s="1" t="s">
        <v>41</v>
      </c>
      <c r="F11" s="2"/>
      <c r="G11" s="2"/>
      <c r="H11" s="2"/>
      <c r="I11" s="2"/>
      <c r="J11" s="2"/>
      <c r="K11" s="2"/>
      <c r="L11" s="3">
        <v>169.74</v>
      </c>
      <c r="M11" s="3">
        <v>169.74</v>
      </c>
      <c r="N11" s="3">
        <v>0</v>
      </c>
      <c r="O11" s="3">
        <v>0</v>
      </c>
      <c r="P11" s="3">
        <v>169.74</v>
      </c>
      <c r="Q11" s="3">
        <v>33.948</v>
      </c>
      <c r="R11" s="1" t="s">
        <v>132</v>
      </c>
    </row>
    <row r="12" spans="1:18" ht="31" x14ac:dyDescent="0.35">
      <c r="A12" s="1">
        <v>10105042</v>
      </c>
      <c r="B12" s="99" t="s">
        <v>4398</v>
      </c>
      <c r="C12" s="2" t="s">
        <v>13595</v>
      </c>
      <c r="D12" s="2">
        <v>1</v>
      </c>
      <c r="E12" s="1" t="s">
        <v>34</v>
      </c>
      <c r="F12" s="2"/>
      <c r="G12" s="2"/>
      <c r="H12" s="2"/>
      <c r="I12" s="2"/>
      <c r="J12" s="2"/>
      <c r="K12" s="2"/>
      <c r="L12" s="3">
        <v>71.62</v>
      </c>
      <c r="M12" s="3">
        <v>71.62</v>
      </c>
      <c r="N12" s="3">
        <v>0</v>
      </c>
      <c r="O12" s="3">
        <v>0</v>
      </c>
      <c r="P12" s="3">
        <v>71.62</v>
      </c>
      <c r="Q12" s="3">
        <v>14.324000000000002</v>
      </c>
      <c r="R12" s="1" t="s">
        <v>132</v>
      </c>
    </row>
    <row r="13" spans="1:18" ht="31" x14ac:dyDescent="0.35">
      <c r="A13" s="1">
        <v>10105050</v>
      </c>
      <c r="B13" s="99" t="s">
        <v>4397</v>
      </c>
      <c r="C13" s="2" t="s">
        <v>13595</v>
      </c>
      <c r="D13" s="2">
        <v>1</v>
      </c>
      <c r="E13" s="1" t="s">
        <v>281</v>
      </c>
      <c r="F13" s="2"/>
      <c r="G13" s="2"/>
      <c r="H13" s="2"/>
      <c r="I13" s="2"/>
      <c r="J13" s="2"/>
      <c r="K13" s="2"/>
      <c r="L13" s="3">
        <v>202.9</v>
      </c>
      <c r="M13" s="3">
        <v>202.9</v>
      </c>
      <c r="N13" s="3">
        <v>0</v>
      </c>
      <c r="O13" s="3">
        <v>0</v>
      </c>
      <c r="P13" s="3">
        <v>202.9</v>
      </c>
      <c r="Q13" s="3">
        <v>40.580000000000005</v>
      </c>
      <c r="R13" s="1" t="s">
        <v>132</v>
      </c>
    </row>
    <row r="14" spans="1:18" ht="15.5" x14ac:dyDescent="0.35">
      <c r="A14" s="1">
        <v>10105069</v>
      </c>
      <c r="B14" s="99" t="s">
        <v>4396</v>
      </c>
      <c r="C14" s="2" t="s">
        <v>13595</v>
      </c>
      <c r="D14" s="2">
        <v>1</v>
      </c>
      <c r="E14" s="1" t="s">
        <v>34</v>
      </c>
      <c r="F14" s="2"/>
      <c r="G14" s="2"/>
      <c r="H14" s="2"/>
      <c r="I14" s="2"/>
      <c r="J14" s="2"/>
      <c r="K14" s="2"/>
      <c r="L14" s="3">
        <v>71.62</v>
      </c>
      <c r="M14" s="3">
        <v>71.62</v>
      </c>
      <c r="N14" s="3">
        <v>0</v>
      </c>
      <c r="O14" s="3">
        <v>0</v>
      </c>
      <c r="P14" s="3">
        <v>71.62</v>
      </c>
      <c r="Q14" s="3">
        <v>14.324000000000002</v>
      </c>
      <c r="R14" s="1" t="s">
        <v>132</v>
      </c>
    </row>
    <row r="15" spans="1:18" ht="31" x14ac:dyDescent="0.35">
      <c r="A15" s="1">
        <v>10105077</v>
      </c>
      <c r="B15" s="99" t="s">
        <v>4395</v>
      </c>
      <c r="C15" s="2" t="s">
        <v>13595</v>
      </c>
      <c r="D15" s="2">
        <v>1</v>
      </c>
      <c r="E15" s="1" t="s">
        <v>34</v>
      </c>
      <c r="F15" s="2"/>
      <c r="G15" s="2"/>
      <c r="H15" s="2"/>
      <c r="I15" s="2"/>
      <c r="J15" s="2"/>
      <c r="K15" s="2"/>
      <c r="L15" s="3">
        <v>71.62</v>
      </c>
      <c r="M15" s="3">
        <v>71.62</v>
      </c>
      <c r="N15" s="3">
        <v>0</v>
      </c>
      <c r="O15" s="3">
        <v>0</v>
      </c>
      <c r="P15" s="3">
        <v>71.62</v>
      </c>
      <c r="Q15" s="3">
        <v>14.324000000000002</v>
      </c>
      <c r="R15" s="1" t="s">
        <v>132</v>
      </c>
    </row>
    <row r="16" spans="1:18" ht="15.5" x14ac:dyDescent="0.35">
      <c r="A16" s="1">
        <v>10106014</v>
      </c>
      <c r="B16" s="99" t="s">
        <v>4394</v>
      </c>
      <c r="C16" s="2" t="s">
        <v>13595</v>
      </c>
      <c r="D16" s="2">
        <v>1</v>
      </c>
      <c r="E16" s="1" t="s">
        <v>281</v>
      </c>
      <c r="F16" s="2"/>
      <c r="G16" s="2"/>
      <c r="H16" s="2"/>
      <c r="I16" s="2"/>
      <c r="J16" s="2"/>
      <c r="K16" s="2"/>
      <c r="L16" s="3">
        <v>202.9</v>
      </c>
      <c r="M16" s="3">
        <v>202.9</v>
      </c>
      <c r="N16" s="3">
        <v>0</v>
      </c>
      <c r="O16" s="3">
        <v>0</v>
      </c>
      <c r="P16" s="3">
        <v>202.9</v>
      </c>
      <c r="Q16" s="3">
        <v>40.580000000000005</v>
      </c>
      <c r="R16" s="1" t="s">
        <v>0</v>
      </c>
    </row>
    <row r="17" spans="1:18" ht="15.5" x14ac:dyDescent="0.35">
      <c r="A17" s="1">
        <v>10106030</v>
      </c>
      <c r="B17" s="99" t="s">
        <v>4393</v>
      </c>
      <c r="C17" s="2" t="s">
        <v>13595</v>
      </c>
      <c r="D17" s="2">
        <v>1</v>
      </c>
      <c r="E17" s="1" t="s">
        <v>20</v>
      </c>
      <c r="F17" s="2"/>
      <c r="G17" s="2"/>
      <c r="H17" s="2"/>
      <c r="I17" s="2"/>
      <c r="J17" s="2"/>
      <c r="K17" s="2"/>
      <c r="L17" s="3">
        <v>39.79</v>
      </c>
      <c r="M17" s="3">
        <v>39.79</v>
      </c>
      <c r="N17" s="3">
        <v>0</v>
      </c>
      <c r="O17" s="3">
        <v>0</v>
      </c>
      <c r="P17" s="3">
        <v>39.79</v>
      </c>
      <c r="Q17" s="3">
        <v>7.9580000000000002</v>
      </c>
      <c r="R17" s="1" t="s">
        <v>132</v>
      </c>
    </row>
    <row r="18" spans="1:18" ht="15.5" x14ac:dyDescent="0.35">
      <c r="A18" s="1">
        <v>10106049</v>
      </c>
      <c r="B18" s="99" t="s">
        <v>4392</v>
      </c>
      <c r="C18" s="2" t="s">
        <v>13595</v>
      </c>
      <c r="D18" s="2">
        <v>1</v>
      </c>
      <c r="E18" s="1" t="s">
        <v>34</v>
      </c>
      <c r="F18" s="2"/>
      <c r="G18" s="2"/>
      <c r="H18" s="2"/>
      <c r="I18" s="2"/>
      <c r="J18" s="2"/>
      <c r="K18" s="2"/>
      <c r="L18" s="3">
        <v>71.62</v>
      </c>
      <c r="M18" s="3">
        <v>71.62</v>
      </c>
      <c r="N18" s="3">
        <v>0</v>
      </c>
      <c r="O18" s="3">
        <v>0</v>
      </c>
      <c r="P18" s="3">
        <v>71.62</v>
      </c>
      <c r="Q18" s="3">
        <v>14.324000000000002</v>
      </c>
      <c r="R18" s="1" t="s">
        <v>132</v>
      </c>
    </row>
    <row r="19" spans="1:18" ht="31" x14ac:dyDescent="0.35">
      <c r="A19" s="1">
        <v>10106073</v>
      </c>
      <c r="B19" s="99" t="s">
        <v>4391</v>
      </c>
      <c r="C19" s="2" t="s">
        <v>13595</v>
      </c>
      <c r="D19" s="2">
        <v>1</v>
      </c>
      <c r="E19" s="1" t="s">
        <v>13</v>
      </c>
      <c r="F19" s="2"/>
      <c r="G19" s="2"/>
      <c r="H19" s="2"/>
      <c r="I19" s="2"/>
      <c r="J19" s="2"/>
      <c r="K19" s="2"/>
      <c r="L19" s="3">
        <v>148.54</v>
      </c>
      <c r="M19" s="3">
        <v>148.54</v>
      </c>
      <c r="N19" s="3">
        <v>0</v>
      </c>
      <c r="O19" s="3">
        <v>0</v>
      </c>
      <c r="P19" s="3">
        <v>148.54</v>
      </c>
      <c r="Q19" s="3">
        <v>29.707999999999998</v>
      </c>
      <c r="R19" s="1" t="s">
        <v>132</v>
      </c>
    </row>
    <row r="20" spans="1:18" ht="46.5" x14ac:dyDescent="0.35">
      <c r="A20" s="1">
        <v>10106120</v>
      </c>
      <c r="B20" s="99" t="s">
        <v>4390</v>
      </c>
      <c r="C20" s="2" t="s">
        <v>13595</v>
      </c>
      <c r="D20" s="2">
        <v>1</v>
      </c>
      <c r="E20" s="1" t="s">
        <v>34</v>
      </c>
      <c r="F20" s="2"/>
      <c r="G20" s="2"/>
      <c r="H20" s="2"/>
      <c r="I20" s="2"/>
      <c r="J20" s="2"/>
      <c r="K20" s="2"/>
      <c r="L20" s="3">
        <v>71.62</v>
      </c>
      <c r="M20" s="3">
        <v>71.62</v>
      </c>
      <c r="N20" s="3">
        <v>0</v>
      </c>
      <c r="O20" s="3">
        <v>0</v>
      </c>
      <c r="P20" s="3">
        <v>71.62</v>
      </c>
      <c r="Q20" s="3">
        <v>14.324000000000002</v>
      </c>
      <c r="R20" s="1" t="s">
        <v>132</v>
      </c>
    </row>
    <row r="21" spans="1:18" ht="15.5" x14ac:dyDescent="0.35">
      <c r="A21" s="1">
        <v>10106146</v>
      </c>
      <c r="B21" s="99" t="s">
        <v>4389</v>
      </c>
      <c r="C21" s="2" t="s">
        <v>13595</v>
      </c>
      <c r="D21" s="2">
        <v>1</v>
      </c>
      <c r="E21" s="1" t="s">
        <v>13</v>
      </c>
      <c r="F21" s="2"/>
      <c r="G21" s="2"/>
      <c r="H21" s="2"/>
      <c r="I21" s="2"/>
      <c r="J21" s="2"/>
      <c r="K21" s="2"/>
      <c r="L21" s="3">
        <v>148.54</v>
      </c>
      <c r="M21" s="3">
        <v>148.54</v>
      </c>
      <c r="N21" s="3">
        <v>0</v>
      </c>
      <c r="O21" s="3">
        <v>0</v>
      </c>
      <c r="P21" s="3">
        <v>148.54</v>
      </c>
      <c r="Q21" s="3">
        <v>29.707999999999998</v>
      </c>
      <c r="R21" s="1" t="s">
        <v>0</v>
      </c>
    </row>
    <row r="22" spans="1:18" ht="15.5" x14ac:dyDescent="0.35">
      <c r="A22" s="1">
        <v>20101015</v>
      </c>
      <c r="B22" s="99" t="s">
        <v>4388</v>
      </c>
      <c r="C22" s="2" t="s">
        <v>13597</v>
      </c>
      <c r="D22" s="2">
        <v>1</v>
      </c>
      <c r="E22" s="1" t="s">
        <v>34</v>
      </c>
      <c r="F22" s="2"/>
      <c r="G22" s="2"/>
      <c r="H22" s="2"/>
      <c r="I22" s="2"/>
      <c r="J22" s="2"/>
      <c r="K22" s="2"/>
      <c r="L22" s="3">
        <v>71.62</v>
      </c>
      <c r="M22" s="3">
        <v>71.62</v>
      </c>
      <c r="N22" s="3">
        <v>0</v>
      </c>
      <c r="O22" s="3">
        <v>0</v>
      </c>
      <c r="P22" s="3">
        <v>71.62</v>
      </c>
      <c r="Q22" s="3">
        <v>14.324000000000002</v>
      </c>
      <c r="R22" s="1" t="s">
        <v>0</v>
      </c>
    </row>
    <row r="23" spans="1:18" ht="15.5" x14ac:dyDescent="0.35">
      <c r="A23" s="1">
        <v>20101023</v>
      </c>
      <c r="B23" s="99" t="s">
        <v>4387</v>
      </c>
      <c r="C23" s="2" t="s">
        <v>13597</v>
      </c>
      <c r="D23" s="2">
        <v>1</v>
      </c>
      <c r="E23" s="1" t="s">
        <v>25</v>
      </c>
      <c r="F23" s="2"/>
      <c r="G23" s="2"/>
      <c r="H23" s="2"/>
      <c r="I23" s="2"/>
      <c r="J23" s="2"/>
      <c r="K23" s="2"/>
      <c r="L23" s="3">
        <v>13.26</v>
      </c>
      <c r="M23" s="3">
        <v>13.26</v>
      </c>
      <c r="N23" s="3">
        <v>0</v>
      </c>
      <c r="O23" s="3">
        <v>0</v>
      </c>
      <c r="P23" s="3">
        <v>13.26</v>
      </c>
      <c r="Q23" s="3">
        <v>2.6520000000000001</v>
      </c>
      <c r="R23" s="1" t="s">
        <v>0</v>
      </c>
    </row>
    <row r="24" spans="1:18" ht="15.5" x14ac:dyDescent="0.35">
      <c r="A24" s="1">
        <v>20101082</v>
      </c>
      <c r="B24" s="99" t="s">
        <v>4386</v>
      </c>
      <c r="C24" s="2" t="s">
        <v>13597</v>
      </c>
      <c r="D24" s="2">
        <v>1</v>
      </c>
      <c r="E24" s="1" t="s">
        <v>34</v>
      </c>
      <c r="F24" s="2"/>
      <c r="G24" s="2"/>
      <c r="H24" s="2"/>
      <c r="I24" s="2"/>
      <c r="J24" s="2"/>
      <c r="K24" s="2"/>
      <c r="L24" s="3">
        <v>71.62</v>
      </c>
      <c r="M24" s="3">
        <v>71.62</v>
      </c>
      <c r="N24" s="3">
        <v>0</v>
      </c>
      <c r="O24" s="3">
        <v>0</v>
      </c>
      <c r="P24" s="3">
        <v>71.62</v>
      </c>
      <c r="Q24" s="3">
        <v>14.324000000000002</v>
      </c>
      <c r="R24" s="1" t="s">
        <v>0</v>
      </c>
    </row>
    <row r="25" spans="1:18" ht="15.5" x14ac:dyDescent="0.35">
      <c r="A25" s="1">
        <v>20101090</v>
      </c>
      <c r="B25" s="99" t="s">
        <v>4385</v>
      </c>
      <c r="C25" s="2" t="s">
        <v>13597</v>
      </c>
      <c r="D25" s="2">
        <v>1</v>
      </c>
      <c r="E25" s="1" t="s">
        <v>34</v>
      </c>
      <c r="F25" s="2"/>
      <c r="G25" s="2"/>
      <c r="H25" s="2"/>
      <c r="I25" s="2"/>
      <c r="J25" s="2"/>
      <c r="K25" s="2"/>
      <c r="L25" s="3">
        <v>71.62</v>
      </c>
      <c r="M25" s="3">
        <v>71.62</v>
      </c>
      <c r="N25" s="3">
        <v>0</v>
      </c>
      <c r="O25" s="3">
        <v>0</v>
      </c>
      <c r="P25" s="3">
        <v>71.62</v>
      </c>
      <c r="Q25" s="3">
        <v>14.324000000000002</v>
      </c>
      <c r="R25" s="1" t="s">
        <v>0</v>
      </c>
    </row>
    <row r="26" spans="1:18" ht="15.5" x14ac:dyDescent="0.35">
      <c r="A26" s="1">
        <v>20101104</v>
      </c>
      <c r="B26" s="99" t="s">
        <v>4384</v>
      </c>
      <c r="C26" s="2" t="s">
        <v>13597</v>
      </c>
      <c r="D26" s="2">
        <v>1</v>
      </c>
      <c r="E26" s="1" t="s">
        <v>31</v>
      </c>
      <c r="F26" s="2">
        <v>0.75</v>
      </c>
      <c r="G26" s="2"/>
      <c r="H26" s="2"/>
      <c r="I26" s="2"/>
      <c r="J26" s="2"/>
      <c r="K26" s="2"/>
      <c r="L26" s="3">
        <v>26.53</v>
      </c>
      <c r="M26" s="3">
        <v>26.53</v>
      </c>
      <c r="N26" s="3">
        <v>11.44</v>
      </c>
      <c r="O26" s="3">
        <v>0</v>
      </c>
      <c r="P26" s="3">
        <v>37.97</v>
      </c>
      <c r="Q26" s="3">
        <v>7.5940000000000003</v>
      </c>
      <c r="R26" s="1" t="s">
        <v>0</v>
      </c>
    </row>
    <row r="27" spans="1:18" ht="15.5" x14ac:dyDescent="0.35">
      <c r="A27" s="1">
        <v>20101112</v>
      </c>
      <c r="B27" s="99" t="s">
        <v>4383</v>
      </c>
      <c r="C27" s="2" t="s">
        <v>13597</v>
      </c>
      <c r="D27" s="2">
        <v>1</v>
      </c>
      <c r="E27" s="1" t="s">
        <v>25</v>
      </c>
      <c r="F27" s="2"/>
      <c r="G27" s="2"/>
      <c r="H27" s="2"/>
      <c r="I27" s="2"/>
      <c r="J27" s="2"/>
      <c r="K27" s="2"/>
      <c r="L27" s="3">
        <v>13.26</v>
      </c>
      <c r="M27" s="3">
        <v>13.26</v>
      </c>
      <c r="N27" s="3">
        <v>0</v>
      </c>
      <c r="O27" s="3">
        <v>0</v>
      </c>
      <c r="P27" s="3">
        <v>13.26</v>
      </c>
      <c r="Q27" s="3">
        <v>2.6520000000000001</v>
      </c>
      <c r="R27" s="1" t="s">
        <v>0</v>
      </c>
    </row>
    <row r="28" spans="1:18" ht="15.5" x14ac:dyDescent="0.35">
      <c r="A28" s="1">
        <v>20101171</v>
      </c>
      <c r="B28" s="99" t="s">
        <v>4382</v>
      </c>
      <c r="C28" s="2" t="s">
        <v>13597</v>
      </c>
      <c r="D28" s="2">
        <v>1</v>
      </c>
      <c r="E28" s="1" t="s">
        <v>4</v>
      </c>
      <c r="F28" s="2"/>
      <c r="G28" s="2"/>
      <c r="H28" s="2"/>
      <c r="I28" s="2"/>
      <c r="J28" s="2"/>
      <c r="K28" s="2"/>
      <c r="L28" s="3">
        <v>84.88</v>
      </c>
      <c r="M28" s="3">
        <v>84.88</v>
      </c>
      <c r="N28" s="3">
        <v>0</v>
      </c>
      <c r="O28" s="3">
        <v>0</v>
      </c>
      <c r="P28" s="3">
        <v>84.88</v>
      </c>
      <c r="Q28" s="3">
        <v>16.975999999999999</v>
      </c>
      <c r="R28" s="1" t="s">
        <v>0</v>
      </c>
    </row>
    <row r="29" spans="1:18" ht="15.5" x14ac:dyDescent="0.35">
      <c r="A29" s="1">
        <v>20101198</v>
      </c>
      <c r="B29" s="99" t="s">
        <v>4381</v>
      </c>
      <c r="C29" s="2" t="s">
        <v>13597</v>
      </c>
      <c r="D29" s="2">
        <v>1</v>
      </c>
      <c r="E29" s="1" t="s">
        <v>31</v>
      </c>
      <c r="F29" s="2"/>
      <c r="G29" s="2"/>
      <c r="H29" s="2"/>
      <c r="I29" s="2"/>
      <c r="J29" s="2"/>
      <c r="K29" s="2"/>
      <c r="L29" s="3">
        <v>26.53</v>
      </c>
      <c r="M29" s="3">
        <v>26.53</v>
      </c>
      <c r="N29" s="3">
        <v>0</v>
      </c>
      <c r="O29" s="3">
        <v>0</v>
      </c>
      <c r="P29" s="3">
        <v>26.53</v>
      </c>
      <c r="Q29" s="3">
        <v>5.3060000000000009</v>
      </c>
      <c r="R29" s="1" t="s">
        <v>0</v>
      </c>
    </row>
    <row r="30" spans="1:18" ht="31" x14ac:dyDescent="0.35">
      <c r="A30" s="1">
        <v>20101201</v>
      </c>
      <c r="B30" s="99" t="s">
        <v>4380</v>
      </c>
      <c r="C30" s="2" t="s">
        <v>13597</v>
      </c>
      <c r="D30" s="2">
        <v>1</v>
      </c>
      <c r="E30" s="1" t="s">
        <v>34</v>
      </c>
      <c r="F30" s="2">
        <v>6</v>
      </c>
      <c r="G30" s="2"/>
      <c r="H30" s="2"/>
      <c r="I30" s="2"/>
      <c r="J30" s="2"/>
      <c r="K30" s="2"/>
      <c r="L30" s="3">
        <v>71.62</v>
      </c>
      <c r="M30" s="3">
        <v>71.62</v>
      </c>
      <c r="N30" s="3">
        <v>91.5</v>
      </c>
      <c r="O30" s="3">
        <v>0</v>
      </c>
      <c r="P30" s="3">
        <v>163.12</v>
      </c>
      <c r="Q30" s="3">
        <v>32.624000000000002</v>
      </c>
      <c r="R30" s="1" t="s">
        <v>0</v>
      </c>
    </row>
    <row r="31" spans="1:18" ht="31" x14ac:dyDescent="0.35">
      <c r="A31" s="1">
        <v>20101210</v>
      </c>
      <c r="B31" s="99" t="s">
        <v>4379</v>
      </c>
      <c r="C31" s="2" t="s">
        <v>13597</v>
      </c>
      <c r="D31" s="2">
        <v>1</v>
      </c>
      <c r="E31" s="1" t="s">
        <v>34</v>
      </c>
      <c r="F31" s="2"/>
      <c r="G31" s="2"/>
      <c r="H31" s="2"/>
      <c r="I31" s="2"/>
      <c r="J31" s="2"/>
      <c r="K31" s="2"/>
      <c r="L31" s="3">
        <v>71.62</v>
      </c>
      <c r="M31" s="3">
        <v>71.62</v>
      </c>
      <c r="N31" s="3">
        <v>0</v>
      </c>
      <c r="O31" s="3">
        <v>0</v>
      </c>
      <c r="P31" s="3">
        <v>71.62</v>
      </c>
      <c r="Q31" s="3">
        <v>14.324000000000002</v>
      </c>
      <c r="R31" s="1" t="s">
        <v>0</v>
      </c>
    </row>
    <row r="32" spans="1:18" ht="15.5" x14ac:dyDescent="0.35">
      <c r="A32" s="1">
        <v>20101228</v>
      </c>
      <c r="B32" s="99" t="s">
        <v>4378</v>
      </c>
      <c r="C32" s="2" t="s">
        <v>13597</v>
      </c>
      <c r="D32" s="2">
        <v>1</v>
      </c>
      <c r="E32" s="1" t="s">
        <v>34</v>
      </c>
      <c r="F32" s="2"/>
      <c r="G32" s="2"/>
      <c r="H32" s="2"/>
      <c r="I32" s="2"/>
      <c r="J32" s="2"/>
      <c r="K32" s="2"/>
      <c r="L32" s="3">
        <v>71.62</v>
      </c>
      <c r="M32" s="3">
        <v>71.62</v>
      </c>
      <c r="N32" s="3">
        <v>0</v>
      </c>
      <c r="O32" s="3">
        <v>0</v>
      </c>
      <c r="P32" s="3">
        <v>71.62</v>
      </c>
      <c r="Q32" s="3">
        <v>14.324000000000002</v>
      </c>
      <c r="R32" s="1" t="s">
        <v>0</v>
      </c>
    </row>
    <row r="33" spans="1:18" ht="15.5" x14ac:dyDescent="0.35">
      <c r="A33" s="1">
        <v>20102011</v>
      </c>
      <c r="B33" s="99" t="s">
        <v>4377</v>
      </c>
      <c r="C33" s="2" t="s">
        <v>13597</v>
      </c>
      <c r="D33" s="2">
        <v>1</v>
      </c>
      <c r="E33" s="1" t="s">
        <v>18</v>
      </c>
      <c r="F33" s="2">
        <v>8.1</v>
      </c>
      <c r="G33" s="2"/>
      <c r="H33" s="2"/>
      <c r="I33" s="2"/>
      <c r="J33" s="2"/>
      <c r="K33" s="2"/>
      <c r="L33" s="3">
        <v>53.06</v>
      </c>
      <c r="M33" s="3">
        <v>53.06</v>
      </c>
      <c r="N33" s="3">
        <v>123.53</v>
      </c>
      <c r="O33" s="3">
        <v>0</v>
      </c>
      <c r="P33" s="3">
        <v>176.59</v>
      </c>
      <c r="Q33" s="3">
        <v>35.318000000000005</v>
      </c>
      <c r="R33" s="1" t="s">
        <v>0</v>
      </c>
    </row>
    <row r="34" spans="1:18" ht="15.5" x14ac:dyDescent="0.35">
      <c r="A34" s="1">
        <v>20102020</v>
      </c>
      <c r="B34" s="99" t="s">
        <v>4376</v>
      </c>
      <c r="C34" s="2" t="s">
        <v>13597</v>
      </c>
      <c r="D34" s="2">
        <v>1</v>
      </c>
      <c r="E34" s="1" t="s">
        <v>18</v>
      </c>
      <c r="F34" s="2">
        <v>12</v>
      </c>
      <c r="G34" s="2"/>
      <c r="H34" s="2"/>
      <c r="I34" s="2"/>
      <c r="J34" s="2"/>
      <c r="K34" s="2"/>
      <c r="L34" s="3">
        <v>53.06</v>
      </c>
      <c r="M34" s="3">
        <v>53.06</v>
      </c>
      <c r="N34" s="3">
        <v>183</v>
      </c>
      <c r="O34" s="3">
        <v>0</v>
      </c>
      <c r="P34" s="3">
        <v>236.06</v>
      </c>
      <c r="Q34" s="3">
        <v>47.212000000000003</v>
      </c>
      <c r="R34" s="1" t="s">
        <v>0</v>
      </c>
    </row>
    <row r="35" spans="1:18" ht="15.5" x14ac:dyDescent="0.35">
      <c r="A35" s="1">
        <v>20102038</v>
      </c>
      <c r="B35" s="99" t="s">
        <v>4375</v>
      </c>
      <c r="C35" s="2" t="s">
        <v>13597</v>
      </c>
      <c r="D35" s="2">
        <v>1</v>
      </c>
      <c r="E35" s="1" t="s">
        <v>18</v>
      </c>
      <c r="F35" s="2">
        <v>12</v>
      </c>
      <c r="G35" s="2"/>
      <c r="H35" s="2"/>
      <c r="I35" s="2"/>
      <c r="J35" s="2"/>
      <c r="K35" s="2"/>
      <c r="L35" s="3">
        <v>53.06</v>
      </c>
      <c r="M35" s="3">
        <v>53.06</v>
      </c>
      <c r="N35" s="3">
        <v>183</v>
      </c>
      <c r="O35" s="3">
        <v>0</v>
      </c>
      <c r="P35" s="3">
        <v>236.06</v>
      </c>
      <c r="Q35" s="3">
        <v>47.212000000000003</v>
      </c>
      <c r="R35" s="1" t="s">
        <v>0</v>
      </c>
    </row>
    <row r="36" spans="1:18" ht="15.5" x14ac:dyDescent="0.35">
      <c r="A36" s="1">
        <v>20102062</v>
      </c>
      <c r="B36" s="99" t="s">
        <v>4374</v>
      </c>
      <c r="C36" s="2" t="s">
        <v>13597</v>
      </c>
      <c r="D36" s="2">
        <v>1</v>
      </c>
      <c r="E36" s="1" t="s">
        <v>18</v>
      </c>
      <c r="F36" s="2">
        <v>30</v>
      </c>
      <c r="G36" s="2"/>
      <c r="H36" s="2"/>
      <c r="I36" s="2"/>
      <c r="J36" s="2"/>
      <c r="K36" s="2"/>
      <c r="L36" s="3">
        <v>53.06</v>
      </c>
      <c r="M36" s="3">
        <v>53.06</v>
      </c>
      <c r="N36" s="3">
        <v>457.5</v>
      </c>
      <c r="O36" s="3">
        <v>0</v>
      </c>
      <c r="P36" s="3">
        <v>510.56</v>
      </c>
      <c r="Q36" s="3">
        <v>102.11200000000001</v>
      </c>
      <c r="R36" s="1" t="s">
        <v>0</v>
      </c>
    </row>
    <row r="37" spans="1:18" ht="15.5" x14ac:dyDescent="0.35">
      <c r="A37" s="1">
        <v>20102070</v>
      </c>
      <c r="B37" s="99" t="s">
        <v>4373</v>
      </c>
      <c r="C37" s="2" t="s">
        <v>13597</v>
      </c>
      <c r="D37" s="2">
        <v>1</v>
      </c>
      <c r="E37" s="1" t="s">
        <v>18</v>
      </c>
      <c r="F37" s="2">
        <v>12</v>
      </c>
      <c r="G37" s="2"/>
      <c r="H37" s="2"/>
      <c r="I37" s="2"/>
      <c r="J37" s="2"/>
      <c r="K37" s="2"/>
      <c r="L37" s="3">
        <v>53.06</v>
      </c>
      <c r="M37" s="3">
        <v>53.06</v>
      </c>
      <c r="N37" s="3">
        <v>183</v>
      </c>
      <c r="O37" s="3">
        <v>0</v>
      </c>
      <c r="P37" s="3">
        <v>236.06</v>
      </c>
      <c r="Q37" s="3">
        <v>47.212000000000003</v>
      </c>
      <c r="R37" s="1" t="s">
        <v>0</v>
      </c>
    </row>
    <row r="38" spans="1:18" ht="15.5" x14ac:dyDescent="0.35">
      <c r="A38" s="1">
        <v>20103018</v>
      </c>
      <c r="B38" s="99" t="s">
        <v>4372</v>
      </c>
      <c r="C38" s="2" t="s">
        <v>13597</v>
      </c>
      <c r="D38" s="2">
        <v>1</v>
      </c>
      <c r="E38" s="1" t="s">
        <v>31</v>
      </c>
      <c r="F38" s="2"/>
      <c r="G38" s="2"/>
      <c r="H38" s="2"/>
      <c r="I38" s="2"/>
      <c r="J38" s="2"/>
      <c r="K38" s="2"/>
      <c r="L38" s="3">
        <v>26.53</v>
      </c>
      <c r="M38" s="3">
        <v>26.53</v>
      </c>
      <c r="N38" s="3">
        <v>0</v>
      </c>
      <c r="O38" s="3">
        <v>0</v>
      </c>
      <c r="P38" s="3">
        <v>26.53</v>
      </c>
      <c r="Q38" s="3">
        <v>5.3060000000000009</v>
      </c>
      <c r="R38" s="1" t="s">
        <v>132</v>
      </c>
    </row>
    <row r="39" spans="1:18" ht="15.5" x14ac:dyDescent="0.35">
      <c r="A39" s="1">
        <v>20103026</v>
      </c>
      <c r="B39" s="99" t="s">
        <v>4371</v>
      </c>
      <c r="C39" s="2" t="s">
        <v>13597</v>
      </c>
      <c r="D39" s="2">
        <v>1</v>
      </c>
      <c r="E39" s="1" t="s">
        <v>20</v>
      </c>
      <c r="F39" s="2">
        <v>0.71</v>
      </c>
      <c r="G39" s="2"/>
      <c r="H39" s="2"/>
      <c r="I39" s="2"/>
      <c r="J39" s="2"/>
      <c r="K39" s="2"/>
      <c r="L39" s="3">
        <v>39.79</v>
      </c>
      <c r="M39" s="3">
        <v>39.79</v>
      </c>
      <c r="N39" s="3">
        <v>10.83</v>
      </c>
      <c r="O39" s="3">
        <v>0</v>
      </c>
      <c r="P39" s="3">
        <v>50.62</v>
      </c>
      <c r="Q39" s="3">
        <v>10.124000000000001</v>
      </c>
      <c r="R39" s="1" t="s">
        <v>132</v>
      </c>
    </row>
    <row r="40" spans="1:18" ht="15.5" x14ac:dyDescent="0.35">
      <c r="A40" s="1">
        <v>20103034</v>
      </c>
      <c r="B40" s="99" t="s">
        <v>4370</v>
      </c>
      <c r="C40" s="2" t="s">
        <v>13597</v>
      </c>
      <c r="D40" s="2">
        <v>1</v>
      </c>
      <c r="E40" s="1" t="s">
        <v>20</v>
      </c>
      <c r="F40" s="2">
        <v>0.64</v>
      </c>
      <c r="G40" s="2"/>
      <c r="H40" s="2"/>
      <c r="I40" s="2"/>
      <c r="J40" s="2"/>
      <c r="K40" s="2"/>
      <c r="L40" s="3">
        <v>39.79</v>
      </c>
      <c r="M40" s="3">
        <v>39.79</v>
      </c>
      <c r="N40" s="3">
        <v>9.76</v>
      </c>
      <c r="O40" s="3">
        <v>0</v>
      </c>
      <c r="P40" s="3">
        <v>49.55</v>
      </c>
      <c r="Q40" s="3">
        <v>9.91</v>
      </c>
      <c r="R40" s="1" t="s">
        <v>132</v>
      </c>
    </row>
    <row r="41" spans="1:18" ht="15.5" x14ac:dyDescent="0.35">
      <c r="A41" s="1">
        <v>20103042</v>
      </c>
      <c r="B41" s="99" t="s">
        <v>4369</v>
      </c>
      <c r="C41" s="2" t="s">
        <v>13597</v>
      </c>
      <c r="D41" s="2">
        <v>1</v>
      </c>
      <c r="E41" s="1" t="s">
        <v>31</v>
      </c>
      <c r="F41" s="2">
        <v>0.47</v>
      </c>
      <c r="G41" s="2"/>
      <c r="H41" s="2"/>
      <c r="I41" s="2"/>
      <c r="J41" s="2"/>
      <c r="K41" s="2"/>
      <c r="L41" s="3">
        <v>26.53</v>
      </c>
      <c r="M41" s="3">
        <v>26.53</v>
      </c>
      <c r="N41" s="3">
        <v>7.17</v>
      </c>
      <c r="O41" s="3">
        <v>0</v>
      </c>
      <c r="P41" s="3">
        <v>33.700000000000003</v>
      </c>
      <c r="Q41" s="3">
        <v>6.7400000000000011</v>
      </c>
      <c r="R41" s="1" t="s">
        <v>132</v>
      </c>
    </row>
    <row r="42" spans="1:18" ht="15.5" x14ac:dyDescent="0.35">
      <c r="A42" s="1">
        <v>20103050</v>
      </c>
      <c r="B42" s="99" t="s">
        <v>4368</v>
      </c>
      <c r="C42" s="2" t="s">
        <v>13597</v>
      </c>
      <c r="D42" s="2">
        <v>1</v>
      </c>
      <c r="E42" s="1" t="s">
        <v>31</v>
      </c>
      <c r="F42" s="2">
        <v>0.49</v>
      </c>
      <c r="G42" s="2"/>
      <c r="H42" s="2"/>
      <c r="I42" s="2"/>
      <c r="J42" s="2"/>
      <c r="K42" s="2"/>
      <c r="L42" s="3">
        <v>26.53</v>
      </c>
      <c r="M42" s="3">
        <v>26.53</v>
      </c>
      <c r="N42" s="3">
        <v>7.47</v>
      </c>
      <c r="O42" s="3">
        <v>0</v>
      </c>
      <c r="P42" s="3">
        <v>34</v>
      </c>
      <c r="Q42" s="3">
        <v>6.8000000000000007</v>
      </c>
      <c r="R42" s="1" t="s">
        <v>132</v>
      </c>
    </row>
    <row r="43" spans="1:18" ht="15.5" x14ac:dyDescent="0.35">
      <c r="A43" s="1">
        <v>20103069</v>
      </c>
      <c r="B43" s="99" t="s">
        <v>4367</v>
      </c>
      <c r="C43" s="2" t="s">
        <v>13597</v>
      </c>
      <c r="D43" s="2">
        <v>1</v>
      </c>
      <c r="E43" s="1" t="s">
        <v>31</v>
      </c>
      <c r="F43" s="2">
        <v>0.3</v>
      </c>
      <c r="G43" s="2"/>
      <c r="H43" s="2"/>
      <c r="I43" s="2"/>
      <c r="J43" s="2"/>
      <c r="K43" s="2"/>
      <c r="L43" s="3">
        <v>26.53</v>
      </c>
      <c r="M43" s="3">
        <v>26.53</v>
      </c>
      <c r="N43" s="3">
        <v>4.58</v>
      </c>
      <c r="O43" s="3">
        <v>0</v>
      </c>
      <c r="P43" s="3">
        <v>31.11</v>
      </c>
      <c r="Q43" s="3">
        <v>6.2220000000000004</v>
      </c>
      <c r="R43" s="1" t="s">
        <v>132</v>
      </c>
    </row>
    <row r="44" spans="1:18" ht="15.5" x14ac:dyDescent="0.35">
      <c r="A44" s="1">
        <v>20103077</v>
      </c>
      <c r="B44" s="99" t="s">
        <v>4366</v>
      </c>
      <c r="C44" s="2" t="s">
        <v>13597</v>
      </c>
      <c r="D44" s="2">
        <v>1</v>
      </c>
      <c r="E44" s="1" t="s">
        <v>20</v>
      </c>
      <c r="F44" s="2">
        <v>0.23</v>
      </c>
      <c r="G44" s="2"/>
      <c r="H44" s="2"/>
      <c r="I44" s="2"/>
      <c r="J44" s="2"/>
      <c r="K44" s="2"/>
      <c r="L44" s="3">
        <v>39.79</v>
      </c>
      <c r="M44" s="3">
        <v>39.79</v>
      </c>
      <c r="N44" s="3">
        <v>3.51</v>
      </c>
      <c r="O44" s="3">
        <v>0</v>
      </c>
      <c r="P44" s="3">
        <v>43.3</v>
      </c>
      <c r="Q44" s="3">
        <v>8.66</v>
      </c>
      <c r="R44" s="1" t="s">
        <v>132</v>
      </c>
    </row>
    <row r="45" spans="1:18" ht="15.5" x14ac:dyDescent="0.35">
      <c r="A45" s="1">
        <v>20103093</v>
      </c>
      <c r="B45" s="99" t="s">
        <v>4365</v>
      </c>
      <c r="C45" s="2" t="s">
        <v>13597</v>
      </c>
      <c r="D45" s="2">
        <v>1</v>
      </c>
      <c r="E45" s="1" t="s">
        <v>31</v>
      </c>
      <c r="F45" s="2"/>
      <c r="G45" s="2"/>
      <c r="H45" s="2"/>
      <c r="I45" s="2"/>
      <c r="J45" s="2"/>
      <c r="K45" s="2"/>
      <c r="L45" s="3">
        <v>26.53</v>
      </c>
      <c r="M45" s="3">
        <v>26.53</v>
      </c>
      <c r="N45" s="3">
        <v>0</v>
      </c>
      <c r="O45" s="3">
        <v>0</v>
      </c>
      <c r="P45" s="3">
        <v>26.53</v>
      </c>
      <c r="Q45" s="3">
        <v>5.3060000000000009</v>
      </c>
      <c r="R45" s="1" t="s">
        <v>132</v>
      </c>
    </row>
    <row r="46" spans="1:18" ht="15.5" x14ac:dyDescent="0.35">
      <c r="A46" s="1">
        <v>20103107</v>
      </c>
      <c r="B46" s="99" t="s">
        <v>4364</v>
      </c>
      <c r="C46" s="2" t="s">
        <v>13597</v>
      </c>
      <c r="D46" s="2">
        <v>1</v>
      </c>
      <c r="E46" s="1" t="s">
        <v>31</v>
      </c>
      <c r="F46" s="2"/>
      <c r="G46" s="2"/>
      <c r="H46" s="2"/>
      <c r="I46" s="2"/>
      <c r="J46" s="2"/>
      <c r="K46" s="2"/>
      <c r="L46" s="3">
        <v>26.53</v>
      </c>
      <c r="M46" s="3">
        <v>26.53</v>
      </c>
      <c r="N46" s="3">
        <v>0</v>
      </c>
      <c r="O46" s="3">
        <v>0</v>
      </c>
      <c r="P46" s="3">
        <v>26.53</v>
      </c>
      <c r="Q46" s="3">
        <v>5.3060000000000009</v>
      </c>
      <c r="R46" s="1" t="s">
        <v>132</v>
      </c>
    </row>
    <row r="47" spans="1:18" ht="15.5" x14ac:dyDescent="0.35">
      <c r="A47" s="1">
        <v>20103115</v>
      </c>
      <c r="B47" s="99" t="s">
        <v>4363</v>
      </c>
      <c r="C47" s="2" t="s">
        <v>13597</v>
      </c>
      <c r="D47" s="2">
        <v>1</v>
      </c>
      <c r="E47" s="1" t="s">
        <v>31</v>
      </c>
      <c r="F47" s="2"/>
      <c r="G47" s="2"/>
      <c r="H47" s="2"/>
      <c r="I47" s="2"/>
      <c r="J47" s="2"/>
      <c r="K47" s="2"/>
      <c r="L47" s="3">
        <v>26.53</v>
      </c>
      <c r="M47" s="3">
        <v>26.53</v>
      </c>
      <c r="N47" s="3">
        <v>0</v>
      </c>
      <c r="O47" s="3">
        <v>0</v>
      </c>
      <c r="P47" s="3">
        <v>26.53</v>
      </c>
      <c r="Q47" s="3">
        <v>5.3060000000000009</v>
      </c>
      <c r="R47" s="1" t="s">
        <v>132</v>
      </c>
    </row>
    <row r="48" spans="1:18" ht="15.5" x14ac:dyDescent="0.35">
      <c r="A48" s="1">
        <v>20103123</v>
      </c>
      <c r="B48" s="99" t="s">
        <v>4362</v>
      </c>
      <c r="C48" s="2" t="s">
        <v>13597</v>
      </c>
      <c r="D48" s="2">
        <v>1</v>
      </c>
      <c r="E48" s="1" t="s">
        <v>20</v>
      </c>
      <c r="F48" s="2"/>
      <c r="G48" s="2"/>
      <c r="H48" s="2"/>
      <c r="I48" s="2"/>
      <c r="J48" s="2"/>
      <c r="K48" s="2"/>
      <c r="L48" s="3">
        <v>39.79</v>
      </c>
      <c r="M48" s="3">
        <v>39.79</v>
      </c>
      <c r="N48" s="3">
        <v>0</v>
      </c>
      <c r="O48" s="3">
        <v>0</v>
      </c>
      <c r="P48" s="3">
        <v>39.79</v>
      </c>
      <c r="Q48" s="3">
        <v>7.9580000000000002</v>
      </c>
      <c r="R48" s="1" t="s">
        <v>132</v>
      </c>
    </row>
    <row r="49" spans="1:18" ht="15.5" x14ac:dyDescent="0.35">
      <c r="A49" s="1">
        <v>20103131</v>
      </c>
      <c r="B49" s="99" t="s">
        <v>4361</v>
      </c>
      <c r="C49" s="2" t="s">
        <v>13597</v>
      </c>
      <c r="D49" s="2">
        <v>1</v>
      </c>
      <c r="E49" s="1" t="s">
        <v>4</v>
      </c>
      <c r="F49" s="2">
        <v>0.42</v>
      </c>
      <c r="G49" s="2"/>
      <c r="H49" s="2"/>
      <c r="I49" s="2"/>
      <c r="J49" s="2"/>
      <c r="K49" s="2"/>
      <c r="L49" s="3">
        <v>84.88</v>
      </c>
      <c r="M49" s="3">
        <v>84.88</v>
      </c>
      <c r="N49" s="3">
        <v>6.41</v>
      </c>
      <c r="O49" s="3">
        <v>0</v>
      </c>
      <c r="P49" s="3">
        <v>91.29</v>
      </c>
      <c r="Q49" s="3">
        <v>18.258000000000003</v>
      </c>
      <c r="R49" s="1" t="s">
        <v>132</v>
      </c>
    </row>
    <row r="50" spans="1:18" ht="15.5" x14ac:dyDescent="0.35">
      <c r="A50" s="1">
        <v>20103140</v>
      </c>
      <c r="B50" s="99" t="s">
        <v>4360</v>
      </c>
      <c r="C50" s="2" t="s">
        <v>13597</v>
      </c>
      <c r="D50" s="2">
        <v>1</v>
      </c>
      <c r="E50" s="1" t="s">
        <v>281</v>
      </c>
      <c r="F50" s="2">
        <v>1.95</v>
      </c>
      <c r="G50" s="2"/>
      <c r="H50" s="2"/>
      <c r="I50" s="2"/>
      <c r="J50" s="2"/>
      <c r="K50" s="2"/>
      <c r="L50" s="3">
        <v>202.9</v>
      </c>
      <c r="M50" s="3">
        <v>202.9</v>
      </c>
      <c r="N50" s="3">
        <v>29.74</v>
      </c>
      <c r="O50" s="3">
        <v>0</v>
      </c>
      <c r="P50" s="3">
        <v>232.64</v>
      </c>
      <c r="Q50" s="3">
        <v>46.527999999999999</v>
      </c>
      <c r="R50" s="1" t="s">
        <v>132</v>
      </c>
    </row>
    <row r="51" spans="1:18" ht="15.5" x14ac:dyDescent="0.35">
      <c r="A51" s="1">
        <v>20103158</v>
      </c>
      <c r="B51" s="99" t="s">
        <v>4359</v>
      </c>
      <c r="C51" s="2" t="s">
        <v>13597</v>
      </c>
      <c r="D51" s="2">
        <v>1</v>
      </c>
      <c r="E51" s="1" t="s">
        <v>31</v>
      </c>
      <c r="F51" s="2">
        <v>0.42</v>
      </c>
      <c r="G51" s="2"/>
      <c r="H51" s="2"/>
      <c r="I51" s="2"/>
      <c r="J51" s="2"/>
      <c r="K51" s="2"/>
      <c r="L51" s="3">
        <v>26.53</v>
      </c>
      <c r="M51" s="3">
        <v>26.53</v>
      </c>
      <c r="N51" s="3">
        <v>6.41</v>
      </c>
      <c r="O51" s="3">
        <v>0</v>
      </c>
      <c r="P51" s="3">
        <v>32.94</v>
      </c>
      <c r="Q51" s="3">
        <v>6.5880000000000001</v>
      </c>
      <c r="R51" s="1" t="s">
        <v>132</v>
      </c>
    </row>
    <row r="52" spans="1:18" ht="15.5" x14ac:dyDescent="0.35">
      <c r="A52" s="1">
        <v>20103166</v>
      </c>
      <c r="B52" s="99" t="s">
        <v>4358</v>
      </c>
      <c r="C52" s="2" t="s">
        <v>13597</v>
      </c>
      <c r="D52" s="2">
        <v>1</v>
      </c>
      <c r="E52" s="1" t="s">
        <v>20</v>
      </c>
      <c r="F52" s="2">
        <v>6.3</v>
      </c>
      <c r="G52" s="2"/>
      <c r="H52" s="2"/>
      <c r="I52" s="2"/>
      <c r="J52" s="2"/>
      <c r="K52" s="2"/>
      <c r="L52" s="3">
        <v>39.79</v>
      </c>
      <c r="M52" s="3">
        <v>39.79</v>
      </c>
      <c r="N52" s="3">
        <v>96.08</v>
      </c>
      <c r="O52" s="3">
        <v>0</v>
      </c>
      <c r="P52" s="3">
        <v>135.87</v>
      </c>
      <c r="Q52" s="3">
        <v>27.174000000000003</v>
      </c>
      <c r="R52" s="1" t="s">
        <v>132</v>
      </c>
    </row>
    <row r="53" spans="1:18" ht="15.5" x14ac:dyDescent="0.35">
      <c r="A53" s="1">
        <v>20103174</v>
      </c>
      <c r="B53" s="99" t="s">
        <v>4357</v>
      </c>
      <c r="C53" s="2" t="s">
        <v>13597</v>
      </c>
      <c r="D53" s="2">
        <v>1</v>
      </c>
      <c r="E53" s="1" t="s">
        <v>31</v>
      </c>
      <c r="F53" s="2">
        <v>5.5</v>
      </c>
      <c r="G53" s="2"/>
      <c r="H53" s="2"/>
      <c r="I53" s="2"/>
      <c r="J53" s="2"/>
      <c r="K53" s="2"/>
      <c r="L53" s="3">
        <v>26.53</v>
      </c>
      <c r="M53" s="3">
        <v>26.53</v>
      </c>
      <c r="N53" s="3">
        <v>83.88</v>
      </c>
      <c r="O53" s="3">
        <v>0</v>
      </c>
      <c r="P53" s="3">
        <v>110.41</v>
      </c>
      <c r="Q53" s="3">
        <v>22.082000000000001</v>
      </c>
      <c r="R53" s="1" t="s">
        <v>132</v>
      </c>
    </row>
    <row r="54" spans="1:18" ht="15.5" x14ac:dyDescent="0.35">
      <c r="A54" s="1">
        <v>20103182</v>
      </c>
      <c r="B54" s="99" t="s">
        <v>4356</v>
      </c>
      <c r="C54" s="2" t="s">
        <v>13597</v>
      </c>
      <c r="D54" s="2">
        <v>1</v>
      </c>
      <c r="E54" s="1" t="s">
        <v>31</v>
      </c>
      <c r="F54" s="2"/>
      <c r="G54" s="2"/>
      <c r="H54" s="2"/>
      <c r="I54" s="2"/>
      <c r="J54" s="2"/>
      <c r="K54" s="2"/>
      <c r="L54" s="3">
        <v>26.53</v>
      </c>
      <c r="M54" s="3">
        <v>26.53</v>
      </c>
      <c r="N54" s="3">
        <v>0</v>
      </c>
      <c r="O54" s="3">
        <v>0</v>
      </c>
      <c r="P54" s="3">
        <v>26.53</v>
      </c>
      <c r="Q54" s="3">
        <v>5.3060000000000009</v>
      </c>
      <c r="R54" s="1" t="s">
        <v>132</v>
      </c>
    </row>
    <row r="55" spans="1:18" ht="15.5" x14ac:dyDescent="0.35">
      <c r="A55" s="1">
        <v>20103190</v>
      </c>
      <c r="B55" s="99" t="s">
        <v>4355</v>
      </c>
      <c r="C55" s="2" t="s">
        <v>13597</v>
      </c>
      <c r="D55" s="2">
        <v>1</v>
      </c>
      <c r="E55" s="1" t="s">
        <v>31</v>
      </c>
      <c r="F55" s="2">
        <v>0.16</v>
      </c>
      <c r="G55" s="2"/>
      <c r="H55" s="2"/>
      <c r="I55" s="2"/>
      <c r="J55" s="2"/>
      <c r="K55" s="2"/>
      <c r="L55" s="3">
        <v>26.53</v>
      </c>
      <c r="M55" s="3">
        <v>26.53</v>
      </c>
      <c r="N55" s="3">
        <v>2.44</v>
      </c>
      <c r="O55" s="3">
        <v>0</v>
      </c>
      <c r="P55" s="3">
        <v>28.97</v>
      </c>
      <c r="Q55" s="3">
        <v>5.7940000000000005</v>
      </c>
      <c r="R55" s="1" t="s">
        <v>132</v>
      </c>
    </row>
    <row r="56" spans="1:18" ht="15.5" x14ac:dyDescent="0.35">
      <c r="A56" s="1">
        <v>20103204</v>
      </c>
      <c r="B56" s="99" t="s">
        <v>4354</v>
      </c>
      <c r="C56" s="2" t="s">
        <v>13597</v>
      </c>
      <c r="D56" s="2">
        <v>1</v>
      </c>
      <c r="E56" s="1" t="s">
        <v>20</v>
      </c>
      <c r="F56" s="2">
        <v>0.45</v>
      </c>
      <c r="G56" s="2"/>
      <c r="H56" s="2"/>
      <c r="I56" s="2"/>
      <c r="J56" s="2"/>
      <c r="K56" s="2"/>
      <c r="L56" s="3">
        <v>39.79</v>
      </c>
      <c r="M56" s="3">
        <v>39.79</v>
      </c>
      <c r="N56" s="3">
        <v>6.86</v>
      </c>
      <c r="O56" s="3">
        <v>0</v>
      </c>
      <c r="P56" s="3">
        <v>46.65</v>
      </c>
      <c r="Q56" s="3">
        <v>9.33</v>
      </c>
      <c r="R56" s="1" t="s">
        <v>132</v>
      </c>
    </row>
    <row r="57" spans="1:18" ht="15.5" x14ac:dyDescent="0.35">
      <c r="A57" s="1">
        <v>20103212</v>
      </c>
      <c r="B57" s="99" t="s">
        <v>4353</v>
      </c>
      <c r="C57" s="2" t="s">
        <v>13597</v>
      </c>
      <c r="D57" s="2">
        <v>1</v>
      </c>
      <c r="E57" s="1" t="s">
        <v>31</v>
      </c>
      <c r="F57" s="2">
        <v>1.1000000000000001</v>
      </c>
      <c r="G57" s="2"/>
      <c r="H57" s="2"/>
      <c r="I57" s="2"/>
      <c r="J57" s="2"/>
      <c r="K57" s="2"/>
      <c r="L57" s="3">
        <v>26.53</v>
      </c>
      <c r="M57" s="3">
        <v>26.53</v>
      </c>
      <c r="N57" s="3">
        <v>16.78</v>
      </c>
      <c r="O57" s="3">
        <v>0</v>
      </c>
      <c r="P57" s="3">
        <v>43.31</v>
      </c>
      <c r="Q57" s="3">
        <v>8.6620000000000008</v>
      </c>
      <c r="R57" s="1" t="s">
        <v>132</v>
      </c>
    </row>
    <row r="58" spans="1:18" ht="15.5" x14ac:dyDescent="0.35">
      <c r="A58" s="1">
        <v>20103220</v>
      </c>
      <c r="B58" s="99" t="s">
        <v>4352</v>
      </c>
      <c r="C58" s="2" t="s">
        <v>13597</v>
      </c>
      <c r="D58" s="2">
        <v>1</v>
      </c>
      <c r="E58" s="1" t="s">
        <v>31</v>
      </c>
      <c r="F58" s="2">
        <v>0.44</v>
      </c>
      <c r="G58" s="2"/>
      <c r="H58" s="2"/>
      <c r="I58" s="2"/>
      <c r="J58" s="2"/>
      <c r="K58" s="2"/>
      <c r="L58" s="3">
        <v>26.53</v>
      </c>
      <c r="M58" s="3">
        <v>26.53</v>
      </c>
      <c r="N58" s="3">
        <v>6.71</v>
      </c>
      <c r="O58" s="3">
        <v>0</v>
      </c>
      <c r="P58" s="3">
        <v>33.24</v>
      </c>
      <c r="Q58" s="3">
        <v>6.6480000000000006</v>
      </c>
      <c r="R58" s="1" t="s">
        <v>132</v>
      </c>
    </row>
    <row r="59" spans="1:18" ht="15.5" x14ac:dyDescent="0.35">
      <c r="A59" s="1">
        <v>20103239</v>
      </c>
      <c r="B59" s="99" t="s">
        <v>4351</v>
      </c>
      <c r="C59" s="2" t="s">
        <v>13597</v>
      </c>
      <c r="D59" s="2">
        <v>1</v>
      </c>
      <c r="E59" s="1" t="s">
        <v>25</v>
      </c>
      <c r="F59" s="2"/>
      <c r="G59" s="2"/>
      <c r="H59" s="2"/>
      <c r="I59" s="2"/>
      <c r="J59" s="2"/>
      <c r="K59" s="2"/>
      <c r="L59" s="3">
        <v>13.26</v>
      </c>
      <c r="M59" s="3">
        <v>13.26</v>
      </c>
      <c r="N59" s="3">
        <v>0</v>
      </c>
      <c r="O59" s="3">
        <v>0</v>
      </c>
      <c r="P59" s="3">
        <v>13.26</v>
      </c>
      <c r="Q59" s="3">
        <v>2.6520000000000001</v>
      </c>
      <c r="R59" s="1" t="s">
        <v>132</v>
      </c>
    </row>
    <row r="60" spans="1:18" ht="15.5" x14ac:dyDescent="0.35">
      <c r="A60" s="1">
        <v>20103247</v>
      </c>
      <c r="B60" s="99" t="s">
        <v>4350</v>
      </c>
      <c r="C60" s="2" t="s">
        <v>13597</v>
      </c>
      <c r="D60" s="2">
        <v>1</v>
      </c>
      <c r="E60" s="1" t="s">
        <v>25</v>
      </c>
      <c r="F60" s="2">
        <v>0.44</v>
      </c>
      <c r="G60" s="2"/>
      <c r="H60" s="2"/>
      <c r="I60" s="2"/>
      <c r="J60" s="2"/>
      <c r="K60" s="2"/>
      <c r="L60" s="3">
        <v>13.26</v>
      </c>
      <c r="M60" s="3">
        <v>13.26</v>
      </c>
      <c r="N60" s="3">
        <v>6.71</v>
      </c>
      <c r="O60" s="3">
        <v>0</v>
      </c>
      <c r="P60" s="3">
        <v>19.97</v>
      </c>
      <c r="Q60" s="3">
        <v>3.9939999999999998</v>
      </c>
      <c r="R60" s="1" t="s">
        <v>132</v>
      </c>
    </row>
    <row r="61" spans="1:18" ht="15.5" x14ac:dyDescent="0.35">
      <c r="A61" s="1">
        <v>20103255</v>
      </c>
      <c r="B61" s="99" t="s">
        <v>4349</v>
      </c>
      <c r="C61" s="2" t="s">
        <v>13597</v>
      </c>
      <c r="D61" s="2">
        <v>1</v>
      </c>
      <c r="E61" s="1" t="s">
        <v>31</v>
      </c>
      <c r="F61" s="2">
        <v>0.44</v>
      </c>
      <c r="G61" s="2"/>
      <c r="H61" s="2"/>
      <c r="I61" s="2"/>
      <c r="J61" s="2"/>
      <c r="K61" s="2"/>
      <c r="L61" s="3">
        <v>26.53</v>
      </c>
      <c r="M61" s="3">
        <v>26.53</v>
      </c>
      <c r="N61" s="3">
        <v>6.71</v>
      </c>
      <c r="O61" s="3">
        <v>0</v>
      </c>
      <c r="P61" s="3">
        <v>33.24</v>
      </c>
      <c r="Q61" s="3">
        <v>6.6480000000000006</v>
      </c>
      <c r="R61" s="1" t="s">
        <v>132</v>
      </c>
    </row>
    <row r="62" spans="1:18" ht="15.5" x14ac:dyDescent="0.35">
      <c r="A62" s="1">
        <v>20103263</v>
      </c>
      <c r="B62" s="99" t="s">
        <v>4348</v>
      </c>
      <c r="C62" s="2" t="s">
        <v>13597</v>
      </c>
      <c r="D62" s="2">
        <v>1</v>
      </c>
      <c r="E62" s="1" t="s">
        <v>18</v>
      </c>
      <c r="F62" s="2">
        <v>0.25</v>
      </c>
      <c r="G62" s="2"/>
      <c r="H62" s="2"/>
      <c r="I62" s="2"/>
      <c r="J62" s="2"/>
      <c r="K62" s="2"/>
      <c r="L62" s="3">
        <v>53.06</v>
      </c>
      <c r="M62" s="3">
        <v>53.06</v>
      </c>
      <c r="N62" s="3">
        <v>3.81</v>
      </c>
      <c r="O62" s="3">
        <v>0</v>
      </c>
      <c r="P62" s="3">
        <v>56.87</v>
      </c>
      <c r="Q62" s="3">
        <v>11.374000000000001</v>
      </c>
      <c r="R62" s="1" t="s">
        <v>132</v>
      </c>
    </row>
    <row r="63" spans="1:18" ht="15.5" x14ac:dyDescent="0.35">
      <c r="A63" s="1">
        <v>20103271</v>
      </c>
      <c r="B63" s="99" t="s">
        <v>4347</v>
      </c>
      <c r="C63" s="2" t="s">
        <v>13597</v>
      </c>
      <c r="D63" s="2">
        <v>1</v>
      </c>
      <c r="E63" s="1" t="s">
        <v>18</v>
      </c>
      <c r="F63" s="2">
        <v>0.33</v>
      </c>
      <c r="G63" s="2"/>
      <c r="H63" s="2"/>
      <c r="I63" s="2"/>
      <c r="J63" s="2"/>
      <c r="K63" s="2"/>
      <c r="L63" s="3">
        <v>53.06</v>
      </c>
      <c r="M63" s="3">
        <v>53.06</v>
      </c>
      <c r="N63" s="3">
        <v>5.03</v>
      </c>
      <c r="O63" s="3">
        <v>0</v>
      </c>
      <c r="P63" s="3">
        <v>58.09</v>
      </c>
      <c r="Q63" s="3">
        <v>11.618000000000002</v>
      </c>
      <c r="R63" s="1" t="s">
        <v>132</v>
      </c>
    </row>
    <row r="64" spans="1:18" ht="15.5" x14ac:dyDescent="0.35">
      <c r="A64" s="1">
        <v>20103280</v>
      </c>
      <c r="B64" s="99" t="s">
        <v>4346</v>
      </c>
      <c r="C64" s="2" t="s">
        <v>13597</v>
      </c>
      <c r="D64" s="2">
        <v>1</v>
      </c>
      <c r="E64" s="1" t="s">
        <v>18</v>
      </c>
      <c r="F64" s="2">
        <v>0.35</v>
      </c>
      <c r="G64" s="2"/>
      <c r="H64" s="2"/>
      <c r="I64" s="2"/>
      <c r="J64" s="2"/>
      <c r="K64" s="2"/>
      <c r="L64" s="3">
        <v>53.06</v>
      </c>
      <c r="M64" s="3">
        <v>53.06</v>
      </c>
      <c r="N64" s="3">
        <v>5.34</v>
      </c>
      <c r="O64" s="3">
        <v>0</v>
      </c>
      <c r="P64" s="3">
        <v>58.4</v>
      </c>
      <c r="Q64" s="3">
        <v>11.68</v>
      </c>
      <c r="R64" s="1" t="s">
        <v>132</v>
      </c>
    </row>
    <row r="65" spans="1:18" ht="15.5" x14ac:dyDescent="0.35">
      <c r="A65" s="1">
        <v>20103298</v>
      </c>
      <c r="B65" s="99" t="s">
        <v>4345</v>
      </c>
      <c r="C65" s="2" t="s">
        <v>13597</v>
      </c>
      <c r="D65" s="2">
        <v>1</v>
      </c>
      <c r="E65" s="1" t="s">
        <v>31</v>
      </c>
      <c r="F65" s="2">
        <v>0.42</v>
      </c>
      <c r="G65" s="2"/>
      <c r="H65" s="2"/>
      <c r="I65" s="2"/>
      <c r="J65" s="2"/>
      <c r="K65" s="2"/>
      <c r="L65" s="3">
        <v>26.53</v>
      </c>
      <c r="M65" s="3">
        <v>26.53</v>
      </c>
      <c r="N65" s="3">
        <v>6.41</v>
      </c>
      <c r="O65" s="3">
        <v>0</v>
      </c>
      <c r="P65" s="3">
        <v>32.94</v>
      </c>
      <c r="Q65" s="3">
        <v>6.5880000000000001</v>
      </c>
      <c r="R65" s="1" t="s">
        <v>132</v>
      </c>
    </row>
    <row r="66" spans="1:18" ht="15.5" x14ac:dyDescent="0.35">
      <c r="A66" s="1">
        <v>20103301</v>
      </c>
      <c r="B66" s="99" t="s">
        <v>4344</v>
      </c>
      <c r="C66" s="2" t="s">
        <v>13597</v>
      </c>
      <c r="D66" s="2">
        <v>1</v>
      </c>
      <c r="E66" s="1" t="s">
        <v>23</v>
      </c>
      <c r="F66" s="2"/>
      <c r="G66" s="2"/>
      <c r="H66" s="2"/>
      <c r="I66" s="2"/>
      <c r="J66" s="2"/>
      <c r="K66" s="2"/>
      <c r="L66" s="3">
        <v>116.71</v>
      </c>
      <c r="M66" s="3">
        <v>116.71</v>
      </c>
      <c r="N66" s="3">
        <v>0</v>
      </c>
      <c r="O66" s="3">
        <v>0</v>
      </c>
      <c r="P66" s="3">
        <v>116.71</v>
      </c>
      <c r="Q66" s="3">
        <v>23.341999999999999</v>
      </c>
      <c r="R66" s="1" t="s">
        <v>132</v>
      </c>
    </row>
    <row r="67" spans="1:18" ht="15.5" x14ac:dyDescent="0.35">
      <c r="A67" s="1">
        <v>20103310</v>
      </c>
      <c r="B67" s="99" t="s">
        <v>4343</v>
      </c>
      <c r="C67" s="2" t="s">
        <v>13597</v>
      </c>
      <c r="D67" s="2">
        <v>1</v>
      </c>
      <c r="E67" s="1" t="s">
        <v>20</v>
      </c>
      <c r="F67" s="2">
        <v>0.4</v>
      </c>
      <c r="G67" s="2"/>
      <c r="H67" s="2"/>
      <c r="I67" s="2"/>
      <c r="J67" s="2"/>
      <c r="K67" s="2"/>
      <c r="L67" s="3">
        <v>39.79</v>
      </c>
      <c r="M67" s="3">
        <v>39.79</v>
      </c>
      <c r="N67" s="3">
        <v>6.1</v>
      </c>
      <c r="O67" s="3">
        <v>0</v>
      </c>
      <c r="P67" s="3">
        <v>45.89</v>
      </c>
      <c r="Q67" s="3">
        <v>9.1780000000000008</v>
      </c>
      <c r="R67" s="1" t="s">
        <v>132</v>
      </c>
    </row>
    <row r="68" spans="1:18" ht="15.5" x14ac:dyDescent="0.35">
      <c r="A68" s="1">
        <v>20103328</v>
      </c>
      <c r="B68" s="99" t="s">
        <v>4342</v>
      </c>
      <c r="C68" s="2" t="s">
        <v>13597</v>
      </c>
      <c r="D68" s="2">
        <v>1</v>
      </c>
      <c r="E68" s="1" t="s">
        <v>20</v>
      </c>
      <c r="F68" s="2">
        <v>0.4</v>
      </c>
      <c r="G68" s="2"/>
      <c r="H68" s="2"/>
      <c r="I68" s="2"/>
      <c r="J68" s="2"/>
      <c r="K68" s="2"/>
      <c r="L68" s="3">
        <v>39.79</v>
      </c>
      <c r="M68" s="3">
        <v>39.79</v>
      </c>
      <c r="N68" s="3">
        <v>6.1</v>
      </c>
      <c r="O68" s="3">
        <v>0</v>
      </c>
      <c r="P68" s="3">
        <v>45.89</v>
      </c>
      <c r="Q68" s="3">
        <v>9.1780000000000008</v>
      </c>
      <c r="R68" s="1" t="s">
        <v>132</v>
      </c>
    </row>
    <row r="69" spans="1:18" ht="15.5" x14ac:dyDescent="0.35">
      <c r="A69" s="1">
        <v>20103336</v>
      </c>
      <c r="B69" s="99" t="s">
        <v>4341</v>
      </c>
      <c r="C69" s="2" t="s">
        <v>13597</v>
      </c>
      <c r="D69" s="2">
        <v>1</v>
      </c>
      <c r="E69" s="1" t="s">
        <v>34</v>
      </c>
      <c r="F69" s="2"/>
      <c r="G69" s="2"/>
      <c r="H69" s="2"/>
      <c r="I69" s="2"/>
      <c r="J69" s="2"/>
      <c r="K69" s="2"/>
      <c r="L69" s="3">
        <v>71.62</v>
      </c>
      <c r="M69" s="3">
        <v>71.62</v>
      </c>
      <c r="N69" s="3">
        <v>0</v>
      </c>
      <c r="O69" s="3">
        <v>0</v>
      </c>
      <c r="P69" s="3">
        <v>71.62</v>
      </c>
      <c r="Q69" s="3">
        <v>14.324000000000002</v>
      </c>
      <c r="R69" s="1" t="s">
        <v>132</v>
      </c>
    </row>
    <row r="70" spans="1:18" ht="15.5" x14ac:dyDescent="0.35">
      <c r="A70" s="1">
        <v>20103344</v>
      </c>
      <c r="B70" s="99" t="s">
        <v>4340</v>
      </c>
      <c r="C70" s="2" t="s">
        <v>13597</v>
      </c>
      <c r="D70" s="2">
        <v>1</v>
      </c>
      <c r="E70" s="1" t="s">
        <v>20</v>
      </c>
      <c r="F70" s="2">
        <v>0.37</v>
      </c>
      <c r="G70" s="2"/>
      <c r="H70" s="2"/>
      <c r="I70" s="2"/>
      <c r="J70" s="2"/>
      <c r="K70" s="2"/>
      <c r="L70" s="3">
        <v>39.79</v>
      </c>
      <c r="M70" s="3">
        <v>39.79</v>
      </c>
      <c r="N70" s="3">
        <v>5.64</v>
      </c>
      <c r="O70" s="3">
        <v>0</v>
      </c>
      <c r="P70" s="3">
        <v>45.43</v>
      </c>
      <c r="Q70" s="3">
        <v>9.0860000000000003</v>
      </c>
      <c r="R70" s="1" t="s">
        <v>132</v>
      </c>
    </row>
    <row r="71" spans="1:18" ht="31" x14ac:dyDescent="0.35">
      <c r="A71" s="1">
        <v>20103360</v>
      </c>
      <c r="B71" s="99" t="s">
        <v>4339</v>
      </c>
      <c r="C71" s="2" t="s">
        <v>13597</v>
      </c>
      <c r="D71" s="2">
        <v>1</v>
      </c>
      <c r="E71" s="1" t="s">
        <v>20</v>
      </c>
      <c r="F71" s="2">
        <v>0.54</v>
      </c>
      <c r="G71" s="2"/>
      <c r="H71" s="2"/>
      <c r="I71" s="2"/>
      <c r="J71" s="2"/>
      <c r="K71" s="2"/>
      <c r="L71" s="3">
        <v>39.79</v>
      </c>
      <c r="M71" s="3">
        <v>39.79</v>
      </c>
      <c r="N71" s="3">
        <v>8.24</v>
      </c>
      <c r="O71" s="3">
        <v>0</v>
      </c>
      <c r="P71" s="3">
        <v>48.03</v>
      </c>
      <c r="Q71" s="3">
        <v>9.6060000000000016</v>
      </c>
      <c r="R71" s="1" t="s">
        <v>132</v>
      </c>
    </row>
    <row r="72" spans="1:18" ht="31" x14ac:dyDescent="0.35">
      <c r="A72" s="1">
        <v>20103379</v>
      </c>
      <c r="B72" s="99" t="s">
        <v>4338</v>
      </c>
      <c r="C72" s="2" t="s">
        <v>13597</v>
      </c>
      <c r="D72" s="2">
        <v>1</v>
      </c>
      <c r="E72" s="1" t="s">
        <v>31</v>
      </c>
      <c r="F72" s="2"/>
      <c r="G72" s="2"/>
      <c r="H72" s="2"/>
      <c r="I72" s="2"/>
      <c r="J72" s="2"/>
      <c r="K72" s="2"/>
      <c r="L72" s="3">
        <v>26.53</v>
      </c>
      <c r="M72" s="3">
        <v>26.53</v>
      </c>
      <c r="N72" s="3">
        <v>0</v>
      </c>
      <c r="O72" s="3">
        <v>0</v>
      </c>
      <c r="P72" s="3">
        <v>26.53</v>
      </c>
      <c r="Q72" s="3">
        <v>5.3060000000000009</v>
      </c>
      <c r="R72" s="1" t="s">
        <v>132</v>
      </c>
    </row>
    <row r="73" spans="1:18" ht="15.5" x14ac:dyDescent="0.35">
      <c r="A73" s="1">
        <v>20103387</v>
      </c>
      <c r="B73" s="99" t="s">
        <v>4337</v>
      </c>
      <c r="C73" s="2" t="s">
        <v>13597</v>
      </c>
      <c r="D73" s="2">
        <v>1</v>
      </c>
      <c r="E73" s="1" t="s">
        <v>31</v>
      </c>
      <c r="F73" s="2"/>
      <c r="G73" s="2"/>
      <c r="H73" s="2"/>
      <c r="I73" s="2"/>
      <c r="J73" s="2"/>
      <c r="K73" s="2"/>
      <c r="L73" s="3">
        <v>26.53</v>
      </c>
      <c r="M73" s="3">
        <v>26.53</v>
      </c>
      <c r="N73" s="3">
        <v>0</v>
      </c>
      <c r="O73" s="3">
        <v>0</v>
      </c>
      <c r="P73" s="3">
        <v>26.53</v>
      </c>
      <c r="Q73" s="3">
        <v>5.3060000000000009</v>
      </c>
      <c r="R73" s="1" t="s">
        <v>132</v>
      </c>
    </row>
    <row r="74" spans="1:18" ht="31" x14ac:dyDescent="0.35">
      <c r="A74" s="1">
        <v>20103395</v>
      </c>
      <c r="B74" s="99" t="s">
        <v>4336</v>
      </c>
      <c r="C74" s="2" t="s">
        <v>13597</v>
      </c>
      <c r="D74" s="2">
        <v>1</v>
      </c>
      <c r="E74" s="1" t="s">
        <v>31</v>
      </c>
      <c r="F74" s="2"/>
      <c r="G74" s="2"/>
      <c r="H74" s="2"/>
      <c r="I74" s="2"/>
      <c r="J74" s="2"/>
      <c r="K74" s="2"/>
      <c r="L74" s="3">
        <v>26.53</v>
      </c>
      <c r="M74" s="3">
        <v>26.53</v>
      </c>
      <c r="N74" s="3">
        <v>0</v>
      </c>
      <c r="O74" s="3">
        <v>0</v>
      </c>
      <c r="P74" s="3">
        <v>26.53</v>
      </c>
      <c r="Q74" s="3">
        <v>5.3060000000000009</v>
      </c>
      <c r="R74" s="1" t="s">
        <v>132</v>
      </c>
    </row>
    <row r="75" spans="1:18" ht="15.5" x14ac:dyDescent="0.35">
      <c r="A75" s="1">
        <v>20103409</v>
      </c>
      <c r="B75" s="99" t="s">
        <v>4335</v>
      </c>
      <c r="C75" s="2" t="s">
        <v>13597</v>
      </c>
      <c r="D75" s="2">
        <v>1</v>
      </c>
      <c r="E75" s="1" t="s">
        <v>31</v>
      </c>
      <c r="F75" s="2">
        <v>0.14000000000000001</v>
      </c>
      <c r="G75" s="2"/>
      <c r="H75" s="2"/>
      <c r="I75" s="2"/>
      <c r="J75" s="2"/>
      <c r="K75" s="2"/>
      <c r="L75" s="3">
        <v>26.53</v>
      </c>
      <c r="M75" s="3">
        <v>26.53</v>
      </c>
      <c r="N75" s="3">
        <v>2.14</v>
      </c>
      <c r="O75" s="3">
        <v>0</v>
      </c>
      <c r="P75" s="3">
        <v>28.67</v>
      </c>
      <c r="Q75" s="3">
        <v>5.7340000000000009</v>
      </c>
      <c r="R75" s="1" t="s">
        <v>132</v>
      </c>
    </row>
    <row r="76" spans="1:18" ht="31" x14ac:dyDescent="0.35">
      <c r="A76" s="1">
        <v>20103417</v>
      </c>
      <c r="B76" s="99" t="s">
        <v>4334</v>
      </c>
      <c r="C76" s="2" t="s">
        <v>13597</v>
      </c>
      <c r="D76" s="2">
        <v>1</v>
      </c>
      <c r="E76" s="1" t="s">
        <v>20</v>
      </c>
      <c r="F76" s="2">
        <v>1.06</v>
      </c>
      <c r="G76" s="2"/>
      <c r="H76" s="2"/>
      <c r="I76" s="2"/>
      <c r="J76" s="2"/>
      <c r="K76" s="2"/>
      <c r="L76" s="3">
        <v>39.79</v>
      </c>
      <c r="M76" s="3">
        <v>39.79</v>
      </c>
      <c r="N76" s="3">
        <v>16.170000000000002</v>
      </c>
      <c r="O76" s="3">
        <v>0</v>
      </c>
      <c r="P76" s="3">
        <v>55.96</v>
      </c>
      <c r="Q76" s="3">
        <v>11.192</v>
      </c>
      <c r="R76" s="1" t="s">
        <v>132</v>
      </c>
    </row>
    <row r="77" spans="1:18" ht="15.5" x14ac:dyDescent="0.35">
      <c r="A77" s="1">
        <v>20103425</v>
      </c>
      <c r="B77" s="99" t="s">
        <v>4333</v>
      </c>
      <c r="C77" s="2" t="s">
        <v>13597</v>
      </c>
      <c r="D77" s="2">
        <v>1</v>
      </c>
      <c r="E77" s="1" t="s">
        <v>18</v>
      </c>
      <c r="F77" s="2">
        <v>0.59</v>
      </c>
      <c r="G77" s="2"/>
      <c r="H77" s="2"/>
      <c r="I77" s="2"/>
      <c r="J77" s="2"/>
      <c r="K77" s="2"/>
      <c r="L77" s="3">
        <v>53.06</v>
      </c>
      <c r="M77" s="3">
        <v>53.06</v>
      </c>
      <c r="N77" s="3">
        <v>9</v>
      </c>
      <c r="O77" s="3">
        <v>0</v>
      </c>
      <c r="P77" s="3">
        <v>62.06</v>
      </c>
      <c r="Q77" s="3">
        <v>12.412000000000001</v>
      </c>
      <c r="R77" s="1" t="s">
        <v>132</v>
      </c>
    </row>
    <row r="78" spans="1:18" ht="15.5" x14ac:dyDescent="0.35">
      <c r="A78" s="1">
        <v>20103433</v>
      </c>
      <c r="B78" s="99" t="s">
        <v>4332</v>
      </c>
      <c r="C78" s="2" t="s">
        <v>13597</v>
      </c>
      <c r="D78" s="2">
        <v>1</v>
      </c>
      <c r="E78" s="1" t="s">
        <v>18</v>
      </c>
      <c r="F78" s="2">
        <v>0.45</v>
      </c>
      <c r="G78" s="2"/>
      <c r="H78" s="2"/>
      <c r="I78" s="2"/>
      <c r="J78" s="2"/>
      <c r="K78" s="2"/>
      <c r="L78" s="3">
        <v>53.06</v>
      </c>
      <c r="M78" s="3">
        <v>53.06</v>
      </c>
      <c r="N78" s="3">
        <v>6.86</v>
      </c>
      <c r="O78" s="3">
        <v>0</v>
      </c>
      <c r="P78" s="3">
        <v>59.92</v>
      </c>
      <c r="Q78" s="3">
        <v>11.984000000000002</v>
      </c>
      <c r="R78" s="1" t="s">
        <v>132</v>
      </c>
    </row>
    <row r="79" spans="1:18" ht="15.5" x14ac:dyDescent="0.35">
      <c r="A79" s="1">
        <v>20103441</v>
      </c>
      <c r="B79" s="99" t="s">
        <v>4331</v>
      </c>
      <c r="C79" s="2" t="s">
        <v>13597</v>
      </c>
      <c r="D79" s="2">
        <v>1</v>
      </c>
      <c r="E79" s="1" t="s">
        <v>20</v>
      </c>
      <c r="F79" s="2">
        <v>0.66</v>
      </c>
      <c r="G79" s="2"/>
      <c r="H79" s="2"/>
      <c r="I79" s="2"/>
      <c r="J79" s="2"/>
      <c r="K79" s="2"/>
      <c r="L79" s="3">
        <v>39.79</v>
      </c>
      <c r="M79" s="3">
        <v>39.79</v>
      </c>
      <c r="N79" s="3">
        <v>10.07</v>
      </c>
      <c r="O79" s="3">
        <v>0</v>
      </c>
      <c r="P79" s="3">
        <v>49.86</v>
      </c>
      <c r="Q79" s="3">
        <v>9.9720000000000013</v>
      </c>
      <c r="R79" s="1" t="s">
        <v>132</v>
      </c>
    </row>
    <row r="80" spans="1:18" ht="15.5" x14ac:dyDescent="0.35">
      <c r="A80" s="1">
        <v>20103450</v>
      </c>
      <c r="B80" s="99" t="s">
        <v>4330</v>
      </c>
      <c r="C80" s="2" t="s">
        <v>13597</v>
      </c>
      <c r="D80" s="2">
        <v>1</v>
      </c>
      <c r="E80" s="1" t="s">
        <v>20</v>
      </c>
      <c r="F80" s="2">
        <v>0.52</v>
      </c>
      <c r="G80" s="2"/>
      <c r="H80" s="2"/>
      <c r="I80" s="2"/>
      <c r="J80" s="2"/>
      <c r="K80" s="2"/>
      <c r="L80" s="3">
        <v>39.79</v>
      </c>
      <c r="M80" s="3">
        <v>39.79</v>
      </c>
      <c r="N80" s="3">
        <v>7.93</v>
      </c>
      <c r="O80" s="3">
        <v>0</v>
      </c>
      <c r="P80" s="3">
        <v>47.72</v>
      </c>
      <c r="Q80" s="3">
        <v>9.5440000000000005</v>
      </c>
      <c r="R80" s="1" t="s">
        <v>132</v>
      </c>
    </row>
    <row r="81" spans="1:18" ht="15.5" x14ac:dyDescent="0.35">
      <c r="A81" s="1">
        <v>20103468</v>
      </c>
      <c r="B81" s="99" t="s">
        <v>4329</v>
      </c>
      <c r="C81" s="2" t="s">
        <v>13597</v>
      </c>
      <c r="D81" s="2">
        <v>1</v>
      </c>
      <c r="E81" s="1" t="s">
        <v>18</v>
      </c>
      <c r="F81" s="2">
        <v>0.23</v>
      </c>
      <c r="G81" s="2"/>
      <c r="H81" s="2"/>
      <c r="I81" s="2"/>
      <c r="J81" s="2"/>
      <c r="K81" s="2"/>
      <c r="L81" s="3">
        <v>53.06</v>
      </c>
      <c r="M81" s="3">
        <v>53.06</v>
      </c>
      <c r="N81" s="3">
        <v>3.51</v>
      </c>
      <c r="O81" s="3">
        <v>0</v>
      </c>
      <c r="P81" s="3">
        <v>56.57</v>
      </c>
      <c r="Q81" s="3">
        <v>11.314</v>
      </c>
      <c r="R81" s="1" t="s">
        <v>132</v>
      </c>
    </row>
    <row r="82" spans="1:18" ht="15.5" x14ac:dyDescent="0.35">
      <c r="A82" s="1">
        <v>20103476</v>
      </c>
      <c r="B82" s="99" t="s">
        <v>4328</v>
      </c>
      <c r="C82" s="2" t="s">
        <v>13597</v>
      </c>
      <c r="D82" s="2">
        <v>1</v>
      </c>
      <c r="E82" s="1" t="s">
        <v>20</v>
      </c>
      <c r="F82" s="2">
        <v>0.87</v>
      </c>
      <c r="G82" s="2"/>
      <c r="H82" s="2"/>
      <c r="I82" s="2"/>
      <c r="J82" s="2"/>
      <c r="K82" s="2"/>
      <c r="L82" s="3">
        <v>39.79</v>
      </c>
      <c r="M82" s="3">
        <v>39.79</v>
      </c>
      <c r="N82" s="3">
        <v>13.27</v>
      </c>
      <c r="O82" s="3">
        <v>0</v>
      </c>
      <c r="P82" s="3">
        <v>53.06</v>
      </c>
      <c r="Q82" s="3">
        <v>10.612000000000002</v>
      </c>
      <c r="R82" s="1" t="s">
        <v>132</v>
      </c>
    </row>
    <row r="83" spans="1:18" ht="15.5" x14ac:dyDescent="0.35">
      <c r="A83" s="1">
        <v>20103484</v>
      </c>
      <c r="B83" s="99" t="s">
        <v>4327</v>
      </c>
      <c r="C83" s="2" t="s">
        <v>13597</v>
      </c>
      <c r="D83" s="2">
        <v>1</v>
      </c>
      <c r="E83" s="1" t="s">
        <v>20</v>
      </c>
      <c r="F83" s="2">
        <v>0.47</v>
      </c>
      <c r="G83" s="2"/>
      <c r="H83" s="2"/>
      <c r="I83" s="2"/>
      <c r="J83" s="2"/>
      <c r="K83" s="2"/>
      <c r="L83" s="3">
        <v>39.79</v>
      </c>
      <c r="M83" s="3">
        <v>39.79</v>
      </c>
      <c r="N83" s="3">
        <v>7.17</v>
      </c>
      <c r="O83" s="3">
        <v>0</v>
      </c>
      <c r="P83" s="3">
        <v>46.96</v>
      </c>
      <c r="Q83" s="3">
        <v>9.3920000000000012</v>
      </c>
      <c r="R83" s="1" t="s">
        <v>132</v>
      </c>
    </row>
    <row r="84" spans="1:18" ht="15.5" x14ac:dyDescent="0.35">
      <c r="A84" s="1">
        <v>20103492</v>
      </c>
      <c r="B84" s="99" t="s">
        <v>4326</v>
      </c>
      <c r="C84" s="2" t="s">
        <v>13597</v>
      </c>
      <c r="D84" s="2">
        <v>1</v>
      </c>
      <c r="E84" s="1" t="s">
        <v>18</v>
      </c>
      <c r="F84" s="2">
        <v>0.6</v>
      </c>
      <c r="G84" s="2"/>
      <c r="H84" s="2"/>
      <c r="I84" s="2"/>
      <c r="J84" s="2"/>
      <c r="K84" s="2"/>
      <c r="L84" s="3">
        <v>53.06</v>
      </c>
      <c r="M84" s="3">
        <v>53.06</v>
      </c>
      <c r="N84" s="3">
        <v>9.15</v>
      </c>
      <c r="O84" s="3">
        <v>0</v>
      </c>
      <c r="P84" s="3">
        <v>62.21</v>
      </c>
      <c r="Q84" s="3">
        <v>12.442</v>
      </c>
      <c r="R84" s="1" t="s">
        <v>132</v>
      </c>
    </row>
    <row r="85" spans="1:18" ht="15.5" x14ac:dyDescent="0.35">
      <c r="A85" s="1">
        <v>20103506</v>
      </c>
      <c r="B85" s="99" t="s">
        <v>4325</v>
      </c>
      <c r="C85" s="2" t="s">
        <v>13597</v>
      </c>
      <c r="D85" s="2">
        <v>1</v>
      </c>
      <c r="E85" s="1" t="s">
        <v>20</v>
      </c>
      <c r="F85" s="2">
        <v>0.27</v>
      </c>
      <c r="G85" s="2"/>
      <c r="H85" s="2"/>
      <c r="I85" s="2"/>
      <c r="J85" s="2"/>
      <c r="K85" s="2"/>
      <c r="L85" s="3">
        <v>39.79</v>
      </c>
      <c r="M85" s="3">
        <v>39.79</v>
      </c>
      <c r="N85" s="3">
        <v>4.12</v>
      </c>
      <c r="O85" s="3">
        <v>0</v>
      </c>
      <c r="P85" s="3">
        <v>43.91</v>
      </c>
      <c r="Q85" s="3">
        <v>8.782</v>
      </c>
      <c r="R85" s="1" t="s">
        <v>132</v>
      </c>
    </row>
    <row r="86" spans="1:18" ht="15.5" x14ac:dyDescent="0.35">
      <c r="A86" s="1">
        <v>20103514</v>
      </c>
      <c r="B86" s="99" t="s">
        <v>4324</v>
      </c>
      <c r="C86" s="2" t="s">
        <v>13597</v>
      </c>
      <c r="D86" s="2">
        <v>1</v>
      </c>
      <c r="E86" s="1" t="s">
        <v>18</v>
      </c>
      <c r="F86" s="2">
        <v>1.56</v>
      </c>
      <c r="G86" s="2"/>
      <c r="H86" s="2"/>
      <c r="I86" s="2"/>
      <c r="J86" s="2"/>
      <c r="K86" s="2"/>
      <c r="L86" s="3">
        <v>53.06</v>
      </c>
      <c r="M86" s="3">
        <v>53.06</v>
      </c>
      <c r="N86" s="3">
        <v>23.79</v>
      </c>
      <c r="O86" s="3">
        <v>0</v>
      </c>
      <c r="P86" s="3">
        <v>76.849999999999994</v>
      </c>
      <c r="Q86" s="3">
        <v>15.37</v>
      </c>
      <c r="R86" s="1" t="s">
        <v>132</v>
      </c>
    </row>
    <row r="87" spans="1:18" ht="15.5" x14ac:dyDescent="0.35">
      <c r="A87" s="1">
        <v>20103522</v>
      </c>
      <c r="B87" s="99" t="s">
        <v>4323</v>
      </c>
      <c r="C87" s="2" t="s">
        <v>13597</v>
      </c>
      <c r="D87" s="2">
        <v>1</v>
      </c>
      <c r="E87" s="1" t="s">
        <v>20</v>
      </c>
      <c r="F87" s="2">
        <v>0.63</v>
      </c>
      <c r="G87" s="2"/>
      <c r="H87" s="2"/>
      <c r="I87" s="2"/>
      <c r="J87" s="2"/>
      <c r="K87" s="2"/>
      <c r="L87" s="3">
        <v>39.79</v>
      </c>
      <c r="M87" s="3">
        <v>39.79</v>
      </c>
      <c r="N87" s="3">
        <v>9.61</v>
      </c>
      <c r="O87" s="3">
        <v>0</v>
      </c>
      <c r="P87" s="3">
        <v>49.4</v>
      </c>
      <c r="Q87" s="3">
        <v>9.8800000000000008</v>
      </c>
      <c r="R87" s="1" t="s">
        <v>132</v>
      </c>
    </row>
    <row r="88" spans="1:18" ht="15.5" x14ac:dyDescent="0.35">
      <c r="A88" s="1">
        <v>20103530</v>
      </c>
      <c r="B88" s="99" t="s">
        <v>4322</v>
      </c>
      <c r="C88" s="2" t="s">
        <v>13597</v>
      </c>
      <c r="D88" s="2">
        <v>1</v>
      </c>
      <c r="E88" s="1" t="s">
        <v>20</v>
      </c>
      <c r="F88" s="2">
        <v>0.9</v>
      </c>
      <c r="G88" s="2"/>
      <c r="H88" s="2"/>
      <c r="I88" s="2"/>
      <c r="J88" s="2"/>
      <c r="K88" s="2"/>
      <c r="L88" s="3">
        <v>39.79</v>
      </c>
      <c r="M88" s="3">
        <v>39.79</v>
      </c>
      <c r="N88" s="3">
        <v>13.73</v>
      </c>
      <c r="O88" s="3">
        <v>0</v>
      </c>
      <c r="P88" s="3">
        <v>53.52</v>
      </c>
      <c r="Q88" s="3">
        <v>10.704000000000001</v>
      </c>
      <c r="R88" s="1" t="s">
        <v>132</v>
      </c>
    </row>
    <row r="89" spans="1:18" ht="15.5" x14ac:dyDescent="0.35">
      <c r="A89" s="1">
        <v>20103549</v>
      </c>
      <c r="B89" s="99" t="s">
        <v>4321</v>
      </c>
      <c r="C89" s="2" t="s">
        <v>13597</v>
      </c>
      <c r="D89" s="2">
        <v>1</v>
      </c>
      <c r="E89" s="1" t="s">
        <v>20</v>
      </c>
      <c r="F89" s="2">
        <v>0.1</v>
      </c>
      <c r="G89" s="2"/>
      <c r="H89" s="2"/>
      <c r="I89" s="2"/>
      <c r="J89" s="2"/>
      <c r="K89" s="2"/>
      <c r="L89" s="3">
        <v>39.79</v>
      </c>
      <c r="M89" s="3">
        <v>39.79</v>
      </c>
      <c r="N89" s="3">
        <v>1.53</v>
      </c>
      <c r="O89" s="3">
        <v>0</v>
      </c>
      <c r="P89" s="3">
        <v>41.32</v>
      </c>
      <c r="Q89" s="3">
        <v>8.2640000000000011</v>
      </c>
      <c r="R89" s="1" t="s">
        <v>132</v>
      </c>
    </row>
    <row r="90" spans="1:18" ht="15.5" x14ac:dyDescent="0.35">
      <c r="A90" s="1">
        <v>20103557</v>
      </c>
      <c r="B90" s="99" t="s">
        <v>4320</v>
      </c>
      <c r="C90" s="2" t="s">
        <v>13597</v>
      </c>
      <c r="D90" s="2">
        <v>1</v>
      </c>
      <c r="E90" s="1" t="s">
        <v>20</v>
      </c>
      <c r="F90" s="2">
        <v>0.1</v>
      </c>
      <c r="G90" s="2"/>
      <c r="H90" s="2"/>
      <c r="I90" s="2"/>
      <c r="J90" s="2"/>
      <c r="K90" s="2"/>
      <c r="L90" s="3">
        <v>39.79</v>
      </c>
      <c r="M90" s="3">
        <v>39.79</v>
      </c>
      <c r="N90" s="3">
        <v>1.53</v>
      </c>
      <c r="O90" s="3">
        <v>0</v>
      </c>
      <c r="P90" s="3">
        <v>41.32</v>
      </c>
      <c r="Q90" s="3">
        <v>8.2640000000000011</v>
      </c>
      <c r="R90" s="1" t="s">
        <v>132</v>
      </c>
    </row>
    <row r="91" spans="1:18" ht="15.5" x14ac:dyDescent="0.35">
      <c r="A91" s="1">
        <v>20103565</v>
      </c>
      <c r="B91" s="99" t="s">
        <v>4319</v>
      </c>
      <c r="C91" s="2" t="s">
        <v>13597</v>
      </c>
      <c r="D91" s="2">
        <v>1</v>
      </c>
      <c r="E91" s="1" t="s">
        <v>31</v>
      </c>
      <c r="F91" s="2">
        <v>0.46</v>
      </c>
      <c r="G91" s="2"/>
      <c r="H91" s="2"/>
      <c r="I91" s="2"/>
      <c r="J91" s="2"/>
      <c r="K91" s="2"/>
      <c r="L91" s="3">
        <v>26.53</v>
      </c>
      <c r="M91" s="3">
        <v>26.53</v>
      </c>
      <c r="N91" s="3">
        <v>7.02</v>
      </c>
      <c r="O91" s="3">
        <v>0</v>
      </c>
      <c r="P91" s="3">
        <v>33.549999999999997</v>
      </c>
      <c r="Q91" s="3">
        <v>6.71</v>
      </c>
      <c r="R91" s="1" t="s">
        <v>132</v>
      </c>
    </row>
    <row r="92" spans="1:18" ht="31" x14ac:dyDescent="0.35">
      <c r="A92" s="1">
        <v>20103573</v>
      </c>
      <c r="B92" s="99" t="s">
        <v>4318</v>
      </c>
      <c r="C92" s="2" t="s">
        <v>13597</v>
      </c>
      <c r="D92" s="2">
        <v>1</v>
      </c>
      <c r="E92" s="1" t="s">
        <v>25</v>
      </c>
      <c r="F92" s="2"/>
      <c r="G92" s="2"/>
      <c r="H92" s="2"/>
      <c r="I92" s="2"/>
      <c r="J92" s="2"/>
      <c r="K92" s="2"/>
      <c r="L92" s="3">
        <v>13.26</v>
      </c>
      <c r="M92" s="3">
        <v>13.26</v>
      </c>
      <c r="N92" s="3">
        <v>0</v>
      </c>
      <c r="O92" s="3">
        <v>0</v>
      </c>
      <c r="P92" s="3">
        <v>13.26</v>
      </c>
      <c r="Q92" s="3">
        <v>2.6520000000000001</v>
      </c>
      <c r="R92" s="1" t="s">
        <v>132</v>
      </c>
    </row>
    <row r="93" spans="1:18" ht="31" x14ac:dyDescent="0.35">
      <c r="A93" s="1">
        <v>20103581</v>
      </c>
      <c r="B93" s="99" t="s">
        <v>4317</v>
      </c>
      <c r="C93" s="2" t="s">
        <v>13597</v>
      </c>
      <c r="D93" s="2">
        <v>1</v>
      </c>
      <c r="E93" s="1" t="s">
        <v>25</v>
      </c>
      <c r="F93" s="2"/>
      <c r="G93" s="2"/>
      <c r="H93" s="2"/>
      <c r="I93" s="2"/>
      <c r="J93" s="2"/>
      <c r="K93" s="2"/>
      <c r="L93" s="3">
        <v>13.26</v>
      </c>
      <c r="M93" s="3">
        <v>13.26</v>
      </c>
      <c r="N93" s="3">
        <v>0</v>
      </c>
      <c r="O93" s="3">
        <v>0</v>
      </c>
      <c r="P93" s="3">
        <v>13.26</v>
      </c>
      <c r="Q93" s="3">
        <v>2.6520000000000001</v>
      </c>
      <c r="R93" s="1" t="s">
        <v>132</v>
      </c>
    </row>
    <row r="94" spans="1:18" ht="31" x14ac:dyDescent="0.35">
      <c r="A94" s="1">
        <v>20103590</v>
      </c>
      <c r="B94" s="99" t="s">
        <v>4316</v>
      </c>
      <c r="C94" s="2" t="s">
        <v>13597</v>
      </c>
      <c r="D94" s="2">
        <v>1</v>
      </c>
      <c r="E94" s="1" t="s">
        <v>25</v>
      </c>
      <c r="F94" s="2"/>
      <c r="G94" s="2"/>
      <c r="H94" s="2"/>
      <c r="I94" s="2"/>
      <c r="J94" s="2"/>
      <c r="K94" s="2"/>
      <c r="L94" s="3">
        <v>13.26</v>
      </c>
      <c r="M94" s="3">
        <v>13.26</v>
      </c>
      <c r="N94" s="3">
        <v>0</v>
      </c>
      <c r="O94" s="3">
        <v>0</v>
      </c>
      <c r="P94" s="3">
        <v>13.26</v>
      </c>
      <c r="Q94" s="3">
        <v>2.6520000000000001</v>
      </c>
      <c r="R94" s="1" t="s">
        <v>132</v>
      </c>
    </row>
    <row r="95" spans="1:18" ht="31" x14ac:dyDescent="0.35">
      <c r="A95" s="1">
        <v>20103603</v>
      </c>
      <c r="B95" s="99" t="s">
        <v>4315</v>
      </c>
      <c r="C95" s="2" t="s">
        <v>13597</v>
      </c>
      <c r="D95" s="2">
        <v>1</v>
      </c>
      <c r="E95" s="1" t="s">
        <v>25</v>
      </c>
      <c r="F95" s="2"/>
      <c r="G95" s="2"/>
      <c r="H95" s="2"/>
      <c r="I95" s="2"/>
      <c r="J95" s="2"/>
      <c r="K95" s="2"/>
      <c r="L95" s="3">
        <v>13.26</v>
      </c>
      <c r="M95" s="3">
        <v>13.26</v>
      </c>
      <c r="N95" s="3">
        <v>0</v>
      </c>
      <c r="O95" s="3">
        <v>0</v>
      </c>
      <c r="P95" s="3">
        <v>13.26</v>
      </c>
      <c r="Q95" s="3">
        <v>2.6520000000000001</v>
      </c>
      <c r="R95" s="1" t="s">
        <v>132</v>
      </c>
    </row>
    <row r="96" spans="1:18" ht="15.5" x14ac:dyDescent="0.35">
      <c r="A96" s="1">
        <v>20103611</v>
      </c>
      <c r="B96" s="99" t="s">
        <v>4314</v>
      </c>
      <c r="C96" s="2" t="s">
        <v>13597</v>
      </c>
      <c r="D96" s="2">
        <v>1</v>
      </c>
      <c r="E96" s="1" t="s">
        <v>20</v>
      </c>
      <c r="F96" s="2">
        <v>0.3</v>
      </c>
      <c r="G96" s="2"/>
      <c r="H96" s="2"/>
      <c r="I96" s="2"/>
      <c r="J96" s="2"/>
      <c r="K96" s="2"/>
      <c r="L96" s="3">
        <v>39.79</v>
      </c>
      <c r="M96" s="3">
        <v>39.79</v>
      </c>
      <c r="N96" s="3">
        <v>4.58</v>
      </c>
      <c r="O96" s="3">
        <v>0</v>
      </c>
      <c r="P96" s="3">
        <v>44.37</v>
      </c>
      <c r="Q96" s="3">
        <v>8.8740000000000006</v>
      </c>
      <c r="R96" s="1" t="s">
        <v>132</v>
      </c>
    </row>
    <row r="97" spans="1:18" ht="15.5" x14ac:dyDescent="0.35">
      <c r="A97" s="1">
        <v>20103620</v>
      </c>
      <c r="B97" s="99" t="s">
        <v>4313</v>
      </c>
      <c r="C97" s="2" t="s">
        <v>13597</v>
      </c>
      <c r="D97" s="2">
        <v>1</v>
      </c>
      <c r="E97" s="1" t="s">
        <v>31</v>
      </c>
      <c r="F97" s="2">
        <v>0.76</v>
      </c>
      <c r="G97" s="2"/>
      <c r="H97" s="2"/>
      <c r="I97" s="2"/>
      <c r="J97" s="2"/>
      <c r="K97" s="2"/>
      <c r="L97" s="3">
        <v>26.53</v>
      </c>
      <c r="M97" s="3">
        <v>26.53</v>
      </c>
      <c r="N97" s="3">
        <v>11.59</v>
      </c>
      <c r="O97" s="3">
        <v>0</v>
      </c>
      <c r="P97" s="3">
        <v>38.119999999999997</v>
      </c>
      <c r="Q97" s="3">
        <v>7.6239999999999997</v>
      </c>
      <c r="R97" s="1" t="s">
        <v>132</v>
      </c>
    </row>
    <row r="98" spans="1:18" ht="15.5" x14ac:dyDescent="0.35">
      <c r="A98" s="1">
        <v>20103638</v>
      </c>
      <c r="B98" s="99" t="s">
        <v>4312</v>
      </c>
      <c r="C98" s="2" t="s">
        <v>13597</v>
      </c>
      <c r="D98" s="2">
        <v>1</v>
      </c>
      <c r="E98" s="1" t="s">
        <v>20</v>
      </c>
      <c r="F98" s="2">
        <v>1</v>
      </c>
      <c r="G98" s="2"/>
      <c r="H98" s="2"/>
      <c r="I98" s="2"/>
      <c r="J98" s="2"/>
      <c r="K98" s="2"/>
      <c r="L98" s="3">
        <v>39.79</v>
      </c>
      <c r="M98" s="3">
        <v>39.79</v>
      </c>
      <c r="N98" s="3">
        <v>15.25</v>
      </c>
      <c r="O98" s="3">
        <v>0</v>
      </c>
      <c r="P98" s="3">
        <v>55.04</v>
      </c>
      <c r="Q98" s="3">
        <v>11.008000000000001</v>
      </c>
      <c r="R98" s="1" t="s">
        <v>132</v>
      </c>
    </row>
    <row r="99" spans="1:18" ht="15.5" x14ac:dyDescent="0.35">
      <c r="A99" s="1">
        <v>20103646</v>
      </c>
      <c r="B99" s="99" t="s">
        <v>4311</v>
      </c>
      <c r="C99" s="2" t="s">
        <v>13597</v>
      </c>
      <c r="D99" s="2">
        <v>1</v>
      </c>
      <c r="E99" s="1" t="s">
        <v>41</v>
      </c>
      <c r="F99" s="2">
        <v>8.3000000000000007</v>
      </c>
      <c r="G99" s="2"/>
      <c r="H99" s="2"/>
      <c r="I99" s="2"/>
      <c r="J99" s="2"/>
      <c r="K99" s="2"/>
      <c r="L99" s="3">
        <v>169.74</v>
      </c>
      <c r="M99" s="3">
        <v>169.74</v>
      </c>
      <c r="N99" s="3">
        <v>126.58</v>
      </c>
      <c r="O99" s="3">
        <v>0</v>
      </c>
      <c r="P99" s="3">
        <v>296.32</v>
      </c>
      <c r="Q99" s="3">
        <v>59.264000000000003</v>
      </c>
      <c r="R99" s="1" t="s">
        <v>132</v>
      </c>
    </row>
    <row r="100" spans="1:18" ht="15.5" x14ac:dyDescent="0.35">
      <c r="A100" s="1">
        <v>20103654</v>
      </c>
      <c r="B100" s="99" t="s">
        <v>4310</v>
      </c>
      <c r="C100" s="2" t="s">
        <v>13597</v>
      </c>
      <c r="D100" s="2">
        <v>1</v>
      </c>
      <c r="E100" s="1" t="s">
        <v>31</v>
      </c>
      <c r="F100" s="2">
        <v>0.34</v>
      </c>
      <c r="G100" s="2"/>
      <c r="H100" s="2"/>
      <c r="I100" s="2"/>
      <c r="J100" s="2"/>
      <c r="K100" s="2"/>
      <c r="L100" s="3">
        <v>26.53</v>
      </c>
      <c r="M100" s="3">
        <v>26.53</v>
      </c>
      <c r="N100" s="3">
        <v>5.19</v>
      </c>
      <c r="O100" s="3">
        <v>0</v>
      </c>
      <c r="P100" s="3">
        <v>31.72</v>
      </c>
      <c r="Q100" s="3">
        <v>6.3440000000000003</v>
      </c>
      <c r="R100" s="1" t="s">
        <v>132</v>
      </c>
    </row>
    <row r="101" spans="1:18" ht="31" x14ac:dyDescent="0.35">
      <c r="A101" s="1">
        <v>20103662</v>
      </c>
      <c r="B101" s="99" t="s">
        <v>4309</v>
      </c>
      <c r="C101" s="2" t="s">
        <v>13597</v>
      </c>
      <c r="D101" s="2">
        <v>1</v>
      </c>
      <c r="E101" s="1" t="s">
        <v>31</v>
      </c>
      <c r="F101" s="2">
        <v>0.47</v>
      </c>
      <c r="G101" s="2"/>
      <c r="H101" s="2"/>
      <c r="I101" s="2"/>
      <c r="J101" s="2"/>
      <c r="K101" s="2"/>
      <c r="L101" s="3">
        <v>26.53</v>
      </c>
      <c r="M101" s="3">
        <v>26.53</v>
      </c>
      <c r="N101" s="3">
        <v>7.17</v>
      </c>
      <c r="O101" s="3">
        <v>0</v>
      </c>
      <c r="P101" s="3">
        <v>33.700000000000003</v>
      </c>
      <c r="Q101" s="3">
        <v>6.7400000000000011</v>
      </c>
      <c r="R101" s="1" t="s">
        <v>132</v>
      </c>
    </row>
    <row r="102" spans="1:18" ht="31" x14ac:dyDescent="0.35">
      <c r="A102" s="1">
        <v>20103670</v>
      </c>
      <c r="B102" s="99" t="s">
        <v>4308</v>
      </c>
      <c r="C102" s="2" t="s">
        <v>13597</v>
      </c>
      <c r="D102" s="2">
        <v>1</v>
      </c>
      <c r="E102" s="1" t="s">
        <v>31</v>
      </c>
      <c r="F102" s="2">
        <v>0.7</v>
      </c>
      <c r="G102" s="2"/>
      <c r="H102" s="2"/>
      <c r="I102" s="2"/>
      <c r="J102" s="2"/>
      <c r="K102" s="2"/>
      <c r="L102" s="3">
        <v>26.53</v>
      </c>
      <c r="M102" s="3">
        <v>26.53</v>
      </c>
      <c r="N102" s="3">
        <v>10.68</v>
      </c>
      <c r="O102" s="3">
        <v>0</v>
      </c>
      <c r="P102" s="3">
        <v>37.21</v>
      </c>
      <c r="Q102" s="3">
        <v>7.4420000000000002</v>
      </c>
      <c r="R102" s="1" t="s">
        <v>132</v>
      </c>
    </row>
    <row r="103" spans="1:18" ht="15.5" x14ac:dyDescent="0.35">
      <c r="A103" s="1">
        <v>20103689</v>
      </c>
      <c r="B103" s="99" t="s">
        <v>4307</v>
      </c>
      <c r="C103" s="2" t="s">
        <v>13597</v>
      </c>
      <c r="D103" s="2">
        <v>1</v>
      </c>
      <c r="E103" s="1" t="s">
        <v>31</v>
      </c>
      <c r="F103" s="2">
        <v>0.62</v>
      </c>
      <c r="G103" s="2"/>
      <c r="H103" s="2"/>
      <c r="I103" s="2"/>
      <c r="J103" s="2"/>
      <c r="K103" s="2"/>
      <c r="L103" s="3">
        <v>26.53</v>
      </c>
      <c r="M103" s="3">
        <v>26.53</v>
      </c>
      <c r="N103" s="3">
        <v>9.4600000000000009</v>
      </c>
      <c r="O103" s="3">
        <v>0</v>
      </c>
      <c r="P103" s="3">
        <v>35.99</v>
      </c>
      <c r="Q103" s="3">
        <v>7.1980000000000004</v>
      </c>
      <c r="R103" s="1" t="s">
        <v>132</v>
      </c>
    </row>
    <row r="104" spans="1:18" ht="15.5" x14ac:dyDescent="0.35">
      <c r="A104" s="1">
        <v>20103697</v>
      </c>
      <c r="B104" s="99" t="s">
        <v>4306</v>
      </c>
      <c r="C104" s="2" t="s">
        <v>13597</v>
      </c>
      <c r="D104" s="2">
        <v>1</v>
      </c>
      <c r="E104" s="1" t="s">
        <v>31</v>
      </c>
      <c r="F104" s="2">
        <v>0.3</v>
      </c>
      <c r="G104" s="2"/>
      <c r="H104" s="2"/>
      <c r="I104" s="2"/>
      <c r="J104" s="2"/>
      <c r="K104" s="2"/>
      <c r="L104" s="3">
        <v>26.53</v>
      </c>
      <c r="M104" s="3">
        <v>26.53</v>
      </c>
      <c r="N104" s="3">
        <v>4.58</v>
      </c>
      <c r="O104" s="3">
        <v>0</v>
      </c>
      <c r="P104" s="3">
        <v>31.11</v>
      </c>
      <c r="Q104" s="3">
        <v>6.2220000000000004</v>
      </c>
      <c r="R104" s="1" t="s">
        <v>132</v>
      </c>
    </row>
    <row r="105" spans="1:18" ht="15.5" x14ac:dyDescent="0.35">
      <c r="A105" s="1">
        <v>20103700</v>
      </c>
      <c r="B105" s="99" t="s">
        <v>4305</v>
      </c>
      <c r="C105" s="2" t="s">
        <v>13597</v>
      </c>
      <c r="D105" s="2">
        <v>1</v>
      </c>
      <c r="E105" s="1" t="s">
        <v>31</v>
      </c>
      <c r="F105" s="2">
        <v>1.56</v>
      </c>
      <c r="G105" s="2"/>
      <c r="H105" s="2"/>
      <c r="I105" s="2"/>
      <c r="J105" s="2"/>
      <c r="K105" s="2"/>
      <c r="L105" s="3">
        <v>26.53</v>
      </c>
      <c r="M105" s="3">
        <v>26.53</v>
      </c>
      <c r="N105" s="3">
        <v>23.79</v>
      </c>
      <c r="O105" s="3">
        <v>0</v>
      </c>
      <c r="P105" s="3">
        <v>50.32</v>
      </c>
      <c r="Q105" s="3">
        <v>10.064</v>
      </c>
      <c r="R105" s="1" t="s">
        <v>132</v>
      </c>
    </row>
    <row r="106" spans="1:18" ht="15.5" x14ac:dyDescent="0.35">
      <c r="A106" s="1">
        <v>20103719</v>
      </c>
      <c r="B106" s="99" t="s">
        <v>4304</v>
      </c>
      <c r="C106" s="2" t="s">
        <v>13597</v>
      </c>
      <c r="D106" s="2">
        <v>1</v>
      </c>
      <c r="E106" s="1" t="s">
        <v>31</v>
      </c>
      <c r="F106" s="2">
        <v>0.3</v>
      </c>
      <c r="G106" s="2"/>
      <c r="H106" s="2"/>
      <c r="I106" s="2"/>
      <c r="J106" s="2"/>
      <c r="K106" s="2"/>
      <c r="L106" s="3">
        <v>26.53</v>
      </c>
      <c r="M106" s="3">
        <v>26.53</v>
      </c>
      <c r="N106" s="3">
        <v>4.58</v>
      </c>
      <c r="O106" s="3">
        <v>0</v>
      </c>
      <c r="P106" s="3">
        <v>31.11</v>
      </c>
      <c r="Q106" s="3">
        <v>6.2220000000000004</v>
      </c>
      <c r="R106" s="1" t="s">
        <v>132</v>
      </c>
    </row>
    <row r="107" spans="1:18" ht="31" x14ac:dyDescent="0.35">
      <c r="A107" s="1">
        <v>20103727</v>
      </c>
      <c r="B107" s="99" t="s">
        <v>4303</v>
      </c>
      <c r="C107" s="2" t="s">
        <v>13597</v>
      </c>
      <c r="D107" s="2">
        <v>1</v>
      </c>
      <c r="E107" s="1" t="s">
        <v>20</v>
      </c>
      <c r="F107" s="2"/>
      <c r="G107" s="2"/>
      <c r="H107" s="2"/>
      <c r="I107" s="2"/>
      <c r="J107" s="2"/>
      <c r="K107" s="2"/>
      <c r="L107" s="3">
        <v>39.79</v>
      </c>
      <c r="M107" s="3">
        <v>39.79</v>
      </c>
      <c r="N107" s="3">
        <v>0</v>
      </c>
      <c r="O107" s="3">
        <v>0</v>
      </c>
      <c r="P107" s="3">
        <v>39.79</v>
      </c>
      <c r="Q107" s="3">
        <v>7.9580000000000002</v>
      </c>
      <c r="R107" s="1" t="s">
        <v>132</v>
      </c>
    </row>
    <row r="108" spans="1:18" ht="15.5" x14ac:dyDescent="0.35">
      <c r="A108" s="1">
        <v>20104014</v>
      </c>
      <c r="B108" s="99" t="s">
        <v>4302</v>
      </c>
      <c r="C108" s="2" t="s">
        <v>13597</v>
      </c>
      <c r="D108" s="2">
        <v>1</v>
      </c>
      <c r="E108" s="1" t="s">
        <v>25</v>
      </c>
      <c r="F108" s="2"/>
      <c r="G108" s="2"/>
      <c r="H108" s="2"/>
      <c r="I108" s="2"/>
      <c r="J108" s="2"/>
      <c r="K108" s="2"/>
      <c r="L108" s="3">
        <v>13.26</v>
      </c>
      <c r="M108" s="3">
        <v>13.26</v>
      </c>
      <c r="N108" s="3">
        <v>0</v>
      </c>
      <c r="O108" s="3">
        <v>0</v>
      </c>
      <c r="P108" s="3">
        <v>13.26</v>
      </c>
      <c r="Q108" s="3">
        <v>2.6520000000000001</v>
      </c>
      <c r="R108" s="1" t="s">
        <v>132</v>
      </c>
    </row>
    <row r="109" spans="1:18" ht="31" x14ac:dyDescent="0.35">
      <c r="A109" s="1">
        <v>20104022</v>
      </c>
      <c r="B109" s="99" t="s">
        <v>4301</v>
      </c>
      <c r="C109" s="2" t="s">
        <v>13597</v>
      </c>
      <c r="D109" s="2">
        <v>1</v>
      </c>
      <c r="E109" s="1" t="s">
        <v>25</v>
      </c>
      <c r="F109" s="2"/>
      <c r="G109" s="2"/>
      <c r="H109" s="2"/>
      <c r="I109" s="2"/>
      <c r="J109" s="2"/>
      <c r="K109" s="2"/>
      <c r="L109" s="3">
        <v>13.26</v>
      </c>
      <c r="M109" s="3">
        <v>13.26</v>
      </c>
      <c r="N109" s="3">
        <v>0</v>
      </c>
      <c r="O109" s="3">
        <v>0</v>
      </c>
      <c r="P109" s="3">
        <v>13.26</v>
      </c>
      <c r="Q109" s="3">
        <v>2.6520000000000001</v>
      </c>
      <c r="R109" s="1" t="s">
        <v>0</v>
      </c>
    </row>
    <row r="110" spans="1:18" ht="15.5" x14ac:dyDescent="0.35">
      <c r="A110" s="1">
        <v>20104049</v>
      </c>
      <c r="B110" s="99" t="s">
        <v>4300</v>
      </c>
      <c r="C110" s="2" t="s">
        <v>13597</v>
      </c>
      <c r="D110" s="2">
        <v>1</v>
      </c>
      <c r="E110" s="1" t="s">
        <v>20</v>
      </c>
      <c r="F110" s="2"/>
      <c r="G110" s="2"/>
      <c r="H110" s="2"/>
      <c r="I110" s="2"/>
      <c r="J110" s="2"/>
      <c r="K110" s="2"/>
      <c r="L110" s="3">
        <v>39.79</v>
      </c>
      <c r="M110" s="3">
        <v>39.79</v>
      </c>
      <c r="N110" s="3">
        <v>0</v>
      </c>
      <c r="O110" s="3">
        <v>0</v>
      </c>
      <c r="P110" s="3">
        <v>39.79</v>
      </c>
      <c r="Q110" s="3">
        <v>7.9580000000000002</v>
      </c>
      <c r="R110" s="1" t="s">
        <v>132</v>
      </c>
    </row>
    <row r="111" spans="1:18" ht="15.5" x14ac:dyDescent="0.35">
      <c r="A111" s="1">
        <v>20104065</v>
      </c>
      <c r="B111" s="99" t="s">
        <v>4299</v>
      </c>
      <c r="C111" s="2" t="s">
        <v>13597</v>
      </c>
      <c r="D111" s="2">
        <v>1</v>
      </c>
      <c r="E111" s="1" t="s">
        <v>31</v>
      </c>
      <c r="F111" s="2"/>
      <c r="G111" s="2"/>
      <c r="H111" s="2"/>
      <c r="I111" s="2"/>
      <c r="J111" s="2"/>
      <c r="K111" s="2"/>
      <c r="L111" s="3">
        <v>26.53</v>
      </c>
      <c r="M111" s="3">
        <v>26.53</v>
      </c>
      <c r="N111" s="3">
        <v>0</v>
      </c>
      <c r="O111" s="3">
        <v>0</v>
      </c>
      <c r="P111" s="3">
        <v>26.53</v>
      </c>
      <c r="Q111" s="3">
        <v>5.3060000000000009</v>
      </c>
      <c r="R111" s="1" t="s">
        <v>0</v>
      </c>
    </row>
    <row r="112" spans="1:18" ht="15.5" x14ac:dyDescent="0.35">
      <c r="A112" s="1">
        <v>20104073</v>
      </c>
      <c r="B112" s="99" t="s">
        <v>4298</v>
      </c>
      <c r="C112" s="2" t="s">
        <v>13597</v>
      </c>
      <c r="D112" s="2">
        <v>1</v>
      </c>
      <c r="E112" s="1" t="s">
        <v>18</v>
      </c>
      <c r="F112" s="2"/>
      <c r="G112" s="2"/>
      <c r="H112" s="2"/>
      <c r="I112" s="2"/>
      <c r="J112" s="2"/>
      <c r="K112" s="2"/>
      <c r="L112" s="3">
        <v>53.06</v>
      </c>
      <c r="M112" s="3">
        <v>53.06</v>
      </c>
      <c r="N112" s="3">
        <v>0</v>
      </c>
      <c r="O112" s="3">
        <v>0</v>
      </c>
      <c r="P112" s="3">
        <v>53.06</v>
      </c>
      <c r="Q112" s="3">
        <v>10.612000000000002</v>
      </c>
      <c r="R112" s="1" t="s">
        <v>132</v>
      </c>
    </row>
    <row r="113" spans="1:18" ht="15.5" x14ac:dyDescent="0.35">
      <c r="A113" s="1">
        <v>20104081</v>
      </c>
      <c r="B113" s="99" t="s">
        <v>4297</v>
      </c>
      <c r="C113" s="2" t="s">
        <v>13597</v>
      </c>
      <c r="D113" s="2">
        <v>1</v>
      </c>
      <c r="E113" s="1" t="s">
        <v>25</v>
      </c>
      <c r="F113" s="2"/>
      <c r="G113" s="2"/>
      <c r="H113" s="2"/>
      <c r="I113" s="2"/>
      <c r="J113" s="2"/>
      <c r="K113" s="2"/>
      <c r="L113" s="3">
        <v>13.26</v>
      </c>
      <c r="M113" s="3">
        <v>13.26</v>
      </c>
      <c r="N113" s="3">
        <v>0</v>
      </c>
      <c r="O113" s="3">
        <v>0</v>
      </c>
      <c r="P113" s="3">
        <v>13.26</v>
      </c>
      <c r="Q113" s="3">
        <v>2.6520000000000001</v>
      </c>
      <c r="R113" s="1" t="s">
        <v>132</v>
      </c>
    </row>
    <row r="114" spans="1:18" ht="15.5" x14ac:dyDescent="0.35">
      <c r="A114" s="1">
        <v>20104090</v>
      </c>
      <c r="B114" s="99" t="s">
        <v>4296</v>
      </c>
      <c r="C114" s="2" t="s">
        <v>13597</v>
      </c>
      <c r="D114" s="2">
        <v>1</v>
      </c>
      <c r="E114" s="1" t="s">
        <v>18</v>
      </c>
      <c r="F114" s="2"/>
      <c r="G114" s="2"/>
      <c r="H114" s="2"/>
      <c r="I114" s="2"/>
      <c r="J114" s="2"/>
      <c r="K114" s="2"/>
      <c r="L114" s="3">
        <v>53.06</v>
      </c>
      <c r="M114" s="3">
        <v>53.06</v>
      </c>
      <c r="N114" s="3">
        <v>0</v>
      </c>
      <c r="O114" s="3">
        <v>0</v>
      </c>
      <c r="P114" s="3">
        <v>53.06</v>
      </c>
      <c r="Q114" s="3">
        <v>10.612000000000002</v>
      </c>
      <c r="R114" s="1" t="s">
        <v>132</v>
      </c>
    </row>
    <row r="115" spans="1:18" ht="15.5" x14ac:dyDescent="0.35">
      <c r="A115" s="1">
        <v>20104103</v>
      </c>
      <c r="B115" s="99" t="s">
        <v>4295</v>
      </c>
      <c r="C115" s="2" t="s">
        <v>13597</v>
      </c>
      <c r="D115" s="2">
        <v>1</v>
      </c>
      <c r="E115" s="1" t="s">
        <v>25</v>
      </c>
      <c r="F115" s="2"/>
      <c r="G115" s="2"/>
      <c r="H115" s="2"/>
      <c r="I115" s="2"/>
      <c r="J115" s="2"/>
      <c r="K115" s="2"/>
      <c r="L115" s="3">
        <v>13.26</v>
      </c>
      <c r="M115" s="3">
        <v>13.26</v>
      </c>
      <c r="N115" s="3">
        <v>0</v>
      </c>
      <c r="O115" s="3">
        <v>0</v>
      </c>
      <c r="P115" s="3">
        <v>13.26</v>
      </c>
      <c r="Q115" s="3">
        <v>2.6520000000000001</v>
      </c>
      <c r="R115" s="1" t="s">
        <v>132</v>
      </c>
    </row>
    <row r="116" spans="1:18" ht="15.5" x14ac:dyDescent="0.35">
      <c r="A116" s="1">
        <v>20104111</v>
      </c>
      <c r="B116" s="99" t="s">
        <v>4294</v>
      </c>
      <c r="C116" s="2" t="s">
        <v>13597</v>
      </c>
      <c r="D116" s="2">
        <v>1</v>
      </c>
      <c r="E116" s="1" t="s">
        <v>4</v>
      </c>
      <c r="F116" s="2"/>
      <c r="G116" s="2"/>
      <c r="H116" s="2"/>
      <c r="I116" s="2"/>
      <c r="J116" s="2"/>
      <c r="K116" s="2"/>
      <c r="L116" s="3">
        <v>84.88</v>
      </c>
      <c r="M116" s="3">
        <v>84.88</v>
      </c>
      <c r="N116" s="3">
        <v>0</v>
      </c>
      <c r="O116" s="3">
        <v>0</v>
      </c>
      <c r="P116" s="3">
        <v>84.88</v>
      </c>
      <c r="Q116" s="3">
        <v>16.975999999999999</v>
      </c>
      <c r="R116" s="1" t="s">
        <v>132</v>
      </c>
    </row>
    <row r="117" spans="1:18" ht="15.5" x14ac:dyDescent="0.35">
      <c r="A117" s="1">
        <v>20104120</v>
      </c>
      <c r="B117" s="99" t="s">
        <v>4293</v>
      </c>
      <c r="C117" s="2" t="s">
        <v>13597</v>
      </c>
      <c r="D117" s="2">
        <v>1</v>
      </c>
      <c r="E117" s="1" t="s">
        <v>31</v>
      </c>
      <c r="F117" s="2"/>
      <c r="G117" s="2"/>
      <c r="H117" s="2"/>
      <c r="I117" s="2"/>
      <c r="J117" s="2"/>
      <c r="K117" s="2"/>
      <c r="L117" s="3">
        <v>26.53</v>
      </c>
      <c r="M117" s="3">
        <v>26.53</v>
      </c>
      <c r="N117" s="3">
        <v>0</v>
      </c>
      <c r="O117" s="3">
        <v>0</v>
      </c>
      <c r="P117" s="3">
        <v>26.53</v>
      </c>
      <c r="Q117" s="3">
        <v>5.3060000000000009</v>
      </c>
      <c r="R117" s="1" t="s">
        <v>132</v>
      </c>
    </row>
    <row r="118" spans="1:18" ht="15.5" x14ac:dyDescent="0.35">
      <c r="A118" s="1">
        <v>20104138</v>
      </c>
      <c r="B118" s="99" t="s">
        <v>4292</v>
      </c>
      <c r="C118" s="2" t="s">
        <v>13597</v>
      </c>
      <c r="D118" s="2">
        <v>1</v>
      </c>
      <c r="E118" s="1" t="s">
        <v>4</v>
      </c>
      <c r="F118" s="2"/>
      <c r="G118" s="2"/>
      <c r="H118" s="2"/>
      <c r="I118" s="2"/>
      <c r="J118" s="2"/>
      <c r="K118" s="2"/>
      <c r="L118" s="3">
        <v>84.88</v>
      </c>
      <c r="M118" s="3">
        <v>84.88</v>
      </c>
      <c r="N118" s="3">
        <v>0</v>
      </c>
      <c r="O118" s="3">
        <v>0</v>
      </c>
      <c r="P118" s="3">
        <v>84.88</v>
      </c>
      <c r="Q118" s="3">
        <v>16.975999999999999</v>
      </c>
      <c r="R118" s="1" t="s">
        <v>132</v>
      </c>
    </row>
    <row r="119" spans="1:18" ht="15.5" x14ac:dyDescent="0.35">
      <c r="A119" s="1">
        <v>20104146</v>
      </c>
      <c r="B119" s="99" t="s">
        <v>4291</v>
      </c>
      <c r="C119" s="2" t="s">
        <v>13597</v>
      </c>
      <c r="D119" s="2">
        <v>1</v>
      </c>
      <c r="E119" s="1" t="s">
        <v>4</v>
      </c>
      <c r="F119" s="2"/>
      <c r="G119" s="2"/>
      <c r="H119" s="2"/>
      <c r="I119" s="2"/>
      <c r="J119" s="2"/>
      <c r="K119" s="2"/>
      <c r="L119" s="3">
        <v>84.88</v>
      </c>
      <c r="M119" s="3">
        <v>84.88</v>
      </c>
      <c r="N119" s="3">
        <v>0</v>
      </c>
      <c r="O119" s="3">
        <v>0</v>
      </c>
      <c r="P119" s="3">
        <v>84.88</v>
      </c>
      <c r="Q119" s="3">
        <v>16.975999999999999</v>
      </c>
      <c r="R119" s="1" t="s">
        <v>132</v>
      </c>
    </row>
    <row r="120" spans="1:18" ht="15.5" x14ac:dyDescent="0.35">
      <c r="A120" s="1">
        <v>20104154</v>
      </c>
      <c r="B120" s="99" t="s">
        <v>4290</v>
      </c>
      <c r="C120" s="2" t="s">
        <v>13597</v>
      </c>
      <c r="D120" s="2">
        <v>1</v>
      </c>
      <c r="E120" s="1" t="s">
        <v>34</v>
      </c>
      <c r="F120" s="2"/>
      <c r="G120" s="2"/>
      <c r="H120" s="2"/>
      <c r="I120" s="2"/>
      <c r="J120" s="2"/>
      <c r="K120" s="2"/>
      <c r="L120" s="3">
        <v>71.62</v>
      </c>
      <c r="M120" s="3">
        <v>71.62</v>
      </c>
      <c r="N120" s="3">
        <v>0</v>
      </c>
      <c r="O120" s="3">
        <v>0</v>
      </c>
      <c r="P120" s="3">
        <v>71.62</v>
      </c>
      <c r="Q120" s="3">
        <v>14.324000000000002</v>
      </c>
      <c r="R120" s="1" t="s">
        <v>132</v>
      </c>
    </row>
    <row r="121" spans="1:18" ht="31" x14ac:dyDescent="0.35">
      <c r="A121" s="1">
        <v>20104170</v>
      </c>
      <c r="B121" s="99" t="s">
        <v>4289</v>
      </c>
      <c r="C121" s="2" t="s">
        <v>13597</v>
      </c>
      <c r="D121" s="2">
        <v>1</v>
      </c>
      <c r="E121" s="1" t="s">
        <v>41</v>
      </c>
      <c r="F121" s="2"/>
      <c r="G121" s="2"/>
      <c r="H121" s="2"/>
      <c r="I121" s="2"/>
      <c r="J121" s="2"/>
      <c r="K121" s="2"/>
      <c r="L121" s="3">
        <v>169.74</v>
      </c>
      <c r="M121" s="3">
        <v>169.74</v>
      </c>
      <c r="N121" s="3">
        <v>0</v>
      </c>
      <c r="O121" s="3">
        <v>0</v>
      </c>
      <c r="P121" s="3">
        <v>169.74</v>
      </c>
      <c r="Q121" s="3">
        <v>33.948</v>
      </c>
      <c r="R121" s="1" t="s">
        <v>132</v>
      </c>
    </row>
    <row r="122" spans="1:18" ht="15.5" x14ac:dyDescent="0.35">
      <c r="A122" s="1">
        <v>20104189</v>
      </c>
      <c r="B122" s="99" t="s">
        <v>4288</v>
      </c>
      <c r="C122" s="2" t="s">
        <v>13597</v>
      </c>
      <c r="D122" s="2">
        <v>1</v>
      </c>
      <c r="E122" s="1" t="s">
        <v>311</v>
      </c>
      <c r="F122" s="2">
        <v>9.2100000000000009</v>
      </c>
      <c r="G122" s="2"/>
      <c r="H122" s="2"/>
      <c r="I122" s="2"/>
      <c r="J122" s="2"/>
      <c r="K122" s="2"/>
      <c r="L122" s="3">
        <v>291.76</v>
      </c>
      <c r="M122" s="3">
        <v>291.76</v>
      </c>
      <c r="N122" s="3">
        <v>140.44999999999999</v>
      </c>
      <c r="O122" s="3">
        <v>0</v>
      </c>
      <c r="P122" s="3">
        <v>432.21</v>
      </c>
      <c r="Q122" s="3">
        <v>86.442000000000007</v>
      </c>
      <c r="R122" s="1" t="s">
        <v>132</v>
      </c>
    </row>
    <row r="123" spans="1:18" ht="15.5" x14ac:dyDescent="0.35">
      <c r="A123" s="1">
        <v>20104235</v>
      </c>
      <c r="B123" s="99" t="s">
        <v>4287</v>
      </c>
      <c r="C123" s="2" t="s">
        <v>13597</v>
      </c>
      <c r="D123" s="2">
        <v>1</v>
      </c>
      <c r="E123" s="1" t="s">
        <v>25</v>
      </c>
      <c r="F123" s="2"/>
      <c r="G123" s="2"/>
      <c r="H123" s="2"/>
      <c r="I123" s="2"/>
      <c r="J123" s="2"/>
      <c r="K123" s="2"/>
      <c r="L123" s="3">
        <v>13.26</v>
      </c>
      <c r="M123" s="3">
        <v>13.26</v>
      </c>
      <c r="N123" s="3">
        <v>0</v>
      </c>
      <c r="O123" s="3">
        <v>0</v>
      </c>
      <c r="P123" s="3">
        <v>13.26</v>
      </c>
      <c r="Q123" s="3">
        <v>2.6520000000000001</v>
      </c>
      <c r="R123" s="1" t="s">
        <v>0</v>
      </c>
    </row>
    <row r="124" spans="1:18" ht="15.5" x14ac:dyDescent="0.35">
      <c r="A124" s="1">
        <v>20104243</v>
      </c>
      <c r="B124" s="99" t="s">
        <v>4286</v>
      </c>
      <c r="C124" s="2" t="s">
        <v>13597</v>
      </c>
      <c r="D124" s="2">
        <v>1</v>
      </c>
      <c r="E124" s="1" t="s">
        <v>409</v>
      </c>
      <c r="F124" s="2"/>
      <c r="G124" s="2"/>
      <c r="H124" s="2"/>
      <c r="I124" s="2"/>
      <c r="J124" s="2"/>
      <c r="K124" s="2"/>
      <c r="L124" s="3">
        <v>438.97</v>
      </c>
      <c r="M124" s="3">
        <v>438.97</v>
      </c>
      <c r="N124" s="3">
        <v>0</v>
      </c>
      <c r="O124" s="3">
        <v>0</v>
      </c>
      <c r="P124" s="3">
        <v>438.97</v>
      </c>
      <c r="Q124" s="3">
        <v>87.794000000000011</v>
      </c>
      <c r="R124" s="1" t="s">
        <v>132</v>
      </c>
    </row>
    <row r="125" spans="1:18" ht="31" x14ac:dyDescent="0.35">
      <c r="A125" s="1">
        <v>20104251</v>
      </c>
      <c r="B125" s="99" t="s">
        <v>4285</v>
      </c>
      <c r="C125" s="2" t="s">
        <v>13597</v>
      </c>
      <c r="D125" s="2">
        <v>1</v>
      </c>
      <c r="E125" s="1" t="s">
        <v>4</v>
      </c>
      <c r="F125" s="2"/>
      <c r="G125" s="2"/>
      <c r="H125" s="2"/>
      <c r="I125" s="2"/>
      <c r="J125" s="2"/>
      <c r="K125" s="2"/>
      <c r="L125" s="3">
        <v>84.88</v>
      </c>
      <c r="M125" s="3">
        <v>84.88</v>
      </c>
      <c r="N125" s="3">
        <v>0</v>
      </c>
      <c r="O125" s="3">
        <v>0</v>
      </c>
      <c r="P125" s="3">
        <v>84.88</v>
      </c>
      <c r="Q125" s="3">
        <v>16.975999999999999</v>
      </c>
      <c r="R125" s="1" t="s">
        <v>132</v>
      </c>
    </row>
    <row r="126" spans="1:18" ht="31" x14ac:dyDescent="0.35">
      <c r="A126" s="1">
        <v>20104260</v>
      </c>
      <c r="B126" s="99" t="s">
        <v>4284</v>
      </c>
      <c r="C126" s="2" t="s">
        <v>13597</v>
      </c>
      <c r="D126" s="2">
        <v>1</v>
      </c>
      <c r="E126" s="1" t="s">
        <v>16</v>
      </c>
      <c r="F126" s="2"/>
      <c r="G126" s="2"/>
      <c r="H126" s="2"/>
      <c r="I126" s="2"/>
      <c r="J126" s="2"/>
      <c r="K126" s="2"/>
      <c r="L126" s="3">
        <v>250.65</v>
      </c>
      <c r="M126" s="3">
        <v>250.65</v>
      </c>
      <c r="N126" s="3">
        <v>0</v>
      </c>
      <c r="O126" s="3">
        <v>0</v>
      </c>
      <c r="P126" s="3">
        <v>250.65</v>
      </c>
      <c r="Q126" s="3">
        <v>50.13</v>
      </c>
      <c r="R126" s="1" t="s">
        <v>132</v>
      </c>
    </row>
    <row r="127" spans="1:18" ht="31" x14ac:dyDescent="0.35">
      <c r="A127" s="1">
        <v>20104278</v>
      </c>
      <c r="B127" s="99" t="s">
        <v>4283</v>
      </c>
      <c r="C127" s="2" t="s">
        <v>13597</v>
      </c>
      <c r="D127" s="2">
        <v>1</v>
      </c>
      <c r="E127" s="1" t="s">
        <v>110</v>
      </c>
      <c r="F127" s="2"/>
      <c r="G127" s="2"/>
      <c r="H127" s="2"/>
      <c r="I127" s="2"/>
      <c r="J127" s="2"/>
      <c r="K127" s="2"/>
      <c r="L127" s="3">
        <v>222.81</v>
      </c>
      <c r="M127" s="3">
        <v>222.81</v>
      </c>
      <c r="N127" s="3">
        <v>0</v>
      </c>
      <c r="O127" s="3">
        <v>0</v>
      </c>
      <c r="P127" s="3">
        <v>222.81</v>
      </c>
      <c r="Q127" s="3">
        <v>44.562000000000005</v>
      </c>
      <c r="R127" s="1" t="s">
        <v>132</v>
      </c>
    </row>
    <row r="128" spans="1:18" ht="46.5" x14ac:dyDescent="0.35">
      <c r="A128" s="1">
        <v>20104286</v>
      </c>
      <c r="B128" s="99" t="s">
        <v>4282</v>
      </c>
      <c r="C128" s="2" t="s">
        <v>13597</v>
      </c>
      <c r="D128" s="2">
        <v>1</v>
      </c>
      <c r="E128" s="1" t="s">
        <v>18</v>
      </c>
      <c r="F128" s="2"/>
      <c r="G128" s="2"/>
      <c r="H128" s="2"/>
      <c r="I128" s="2"/>
      <c r="J128" s="2"/>
      <c r="K128" s="2"/>
      <c r="L128" s="3">
        <v>53.06</v>
      </c>
      <c r="M128" s="3">
        <v>53.06</v>
      </c>
      <c r="N128" s="3">
        <v>0</v>
      </c>
      <c r="O128" s="3">
        <v>0</v>
      </c>
      <c r="P128" s="3">
        <v>53.06</v>
      </c>
      <c r="Q128" s="3">
        <v>10.612000000000002</v>
      </c>
      <c r="R128" s="1" t="s">
        <v>132</v>
      </c>
    </row>
    <row r="129" spans="1:18" ht="15.5" x14ac:dyDescent="0.35">
      <c r="A129" s="1">
        <v>20104294</v>
      </c>
      <c r="B129" s="99" t="s">
        <v>4281</v>
      </c>
      <c r="C129" s="2" t="s">
        <v>13597</v>
      </c>
      <c r="D129" s="2">
        <v>1</v>
      </c>
      <c r="E129" s="1" t="s">
        <v>281</v>
      </c>
      <c r="F129" s="2"/>
      <c r="G129" s="2"/>
      <c r="H129" s="2"/>
      <c r="I129" s="2"/>
      <c r="J129" s="2"/>
      <c r="K129" s="2"/>
      <c r="L129" s="3">
        <v>202.9</v>
      </c>
      <c r="M129" s="3">
        <v>202.9</v>
      </c>
      <c r="N129" s="3">
        <v>0</v>
      </c>
      <c r="O129" s="3">
        <v>0</v>
      </c>
      <c r="P129" s="3">
        <v>202.9</v>
      </c>
      <c r="Q129" s="3">
        <v>40.580000000000005</v>
      </c>
      <c r="R129" s="1" t="s">
        <v>132</v>
      </c>
    </row>
    <row r="130" spans="1:18" ht="15.5" x14ac:dyDescent="0.35">
      <c r="A130" s="1">
        <v>20104308</v>
      </c>
      <c r="B130" s="99" t="s">
        <v>4280</v>
      </c>
      <c r="C130" s="2" t="s">
        <v>13597</v>
      </c>
      <c r="D130" s="2">
        <v>1</v>
      </c>
      <c r="E130" s="1" t="s">
        <v>20</v>
      </c>
      <c r="F130" s="2"/>
      <c r="G130" s="2"/>
      <c r="H130" s="2"/>
      <c r="I130" s="2"/>
      <c r="J130" s="2"/>
      <c r="K130" s="2"/>
      <c r="L130" s="3">
        <v>39.79</v>
      </c>
      <c r="M130" s="3">
        <v>39.79</v>
      </c>
      <c r="N130" s="3">
        <v>0</v>
      </c>
      <c r="O130" s="3">
        <v>0</v>
      </c>
      <c r="P130" s="3">
        <v>39.79</v>
      </c>
      <c r="Q130" s="3">
        <v>7.9580000000000002</v>
      </c>
      <c r="R130" s="1" t="s">
        <v>132</v>
      </c>
    </row>
    <row r="131" spans="1:18" ht="15.5" x14ac:dyDescent="0.35">
      <c r="A131" s="1">
        <v>20104316</v>
      </c>
      <c r="B131" s="99" t="s">
        <v>4279</v>
      </c>
      <c r="C131" s="2" t="s">
        <v>13597</v>
      </c>
      <c r="D131" s="2">
        <v>1</v>
      </c>
      <c r="E131" s="1" t="s">
        <v>31</v>
      </c>
      <c r="F131" s="2"/>
      <c r="G131" s="2"/>
      <c r="H131" s="2"/>
      <c r="I131" s="2"/>
      <c r="J131" s="2"/>
      <c r="K131" s="2"/>
      <c r="L131" s="3">
        <v>26.53</v>
      </c>
      <c r="M131" s="3">
        <v>26.53</v>
      </c>
      <c r="N131" s="3">
        <v>0</v>
      </c>
      <c r="O131" s="3">
        <v>0</v>
      </c>
      <c r="P131" s="3">
        <v>26.53</v>
      </c>
      <c r="Q131" s="3">
        <v>5.3060000000000009</v>
      </c>
      <c r="R131" s="1" t="s">
        <v>0</v>
      </c>
    </row>
    <row r="132" spans="1:18" ht="15.5" x14ac:dyDescent="0.35">
      <c r="A132" s="1">
        <v>20104324</v>
      </c>
      <c r="B132" s="99" t="s">
        <v>4278</v>
      </c>
      <c r="C132" s="2" t="s">
        <v>13597</v>
      </c>
      <c r="D132" s="2">
        <v>1</v>
      </c>
      <c r="E132" s="1" t="s">
        <v>31</v>
      </c>
      <c r="F132" s="2"/>
      <c r="G132" s="2"/>
      <c r="H132" s="2"/>
      <c r="I132" s="2"/>
      <c r="J132" s="2"/>
      <c r="K132" s="2"/>
      <c r="L132" s="3">
        <v>26.53</v>
      </c>
      <c r="M132" s="3">
        <v>26.53</v>
      </c>
      <c r="N132" s="3">
        <v>0</v>
      </c>
      <c r="O132" s="3">
        <v>0</v>
      </c>
      <c r="P132" s="3">
        <v>26.53</v>
      </c>
      <c r="Q132" s="3">
        <v>5.3060000000000009</v>
      </c>
      <c r="R132" s="1" t="s">
        <v>0</v>
      </c>
    </row>
    <row r="133" spans="1:18" ht="15.5" x14ac:dyDescent="0.35">
      <c r="A133" s="1">
        <v>20104391</v>
      </c>
      <c r="B133" s="99" t="s">
        <v>4277</v>
      </c>
      <c r="C133" s="2" t="s">
        <v>13597</v>
      </c>
      <c r="D133" s="2">
        <v>1</v>
      </c>
      <c r="E133" s="1" t="s">
        <v>16</v>
      </c>
      <c r="F133" s="2"/>
      <c r="G133" s="2"/>
      <c r="H133" s="2"/>
      <c r="I133" s="2"/>
      <c r="J133" s="2"/>
      <c r="K133" s="2"/>
      <c r="L133" s="3">
        <v>250.65</v>
      </c>
      <c r="M133" s="3">
        <v>250.65</v>
      </c>
      <c r="N133" s="3">
        <v>0</v>
      </c>
      <c r="O133" s="3">
        <v>0</v>
      </c>
      <c r="P133" s="3">
        <v>250.65</v>
      </c>
      <c r="Q133" s="3">
        <v>50.13</v>
      </c>
      <c r="R133" s="1" t="s">
        <v>132</v>
      </c>
    </row>
    <row r="134" spans="1:18" ht="15.5" x14ac:dyDescent="0.35">
      <c r="A134" s="1">
        <v>20104413</v>
      </c>
      <c r="B134" s="99" t="s">
        <v>4276</v>
      </c>
      <c r="C134" s="2" t="s">
        <v>13597</v>
      </c>
      <c r="D134" s="2">
        <v>1</v>
      </c>
      <c r="E134" s="1" t="s">
        <v>41</v>
      </c>
      <c r="F134" s="2">
        <v>5.3</v>
      </c>
      <c r="G134" s="2"/>
      <c r="H134" s="2"/>
      <c r="I134" s="2"/>
      <c r="J134" s="2"/>
      <c r="K134" s="2"/>
      <c r="L134" s="3">
        <v>169.74</v>
      </c>
      <c r="M134" s="3">
        <v>169.74</v>
      </c>
      <c r="N134" s="3">
        <v>80.83</v>
      </c>
      <c r="O134" s="3">
        <v>0</v>
      </c>
      <c r="P134" s="3">
        <v>250.57</v>
      </c>
      <c r="Q134" s="3">
        <v>50.114000000000004</v>
      </c>
      <c r="R134" s="1" t="s">
        <v>132</v>
      </c>
    </row>
    <row r="135" spans="1:18" ht="15.5" x14ac:dyDescent="0.35">
      <c r="A135" s="1">
        <v>20105010</v>
      </c>
      <c r="B135" s="99" t="s">
        <v>4275</v>
      </c>
      <c r="C135" s="2" t="s">
        <v>13597</v>
      </c>
      <c r="D135" s="2">
        <v>1</v>
      </c>
      <c r="E135" s="1" t="s">
        <v>446</v>
      </c>
      <c r="F135" s="2"/>
      <c r="G135" s="2"/>
      <c r="H135" s="2"/>
      <c r="I135" s="2"/>
      <c r="J135" s="2"/>
      <c r="K135" s="2"/>
      <c r="L135" s="3">
        <v>1323.54</v>
      </c>
      <c r="M135" s="3">
        <v>1323.54</v>
      </c>
      <c r="N135" s="3">
        <v>0</v>
      </c>
      <c r="O135" s="3">
        <v>0</v>
      </c>
      <c r="P135" s="3">
        <v>1323.54</v>
      </c>
      <c r="Q135" s="3">
        <v>264.70800000000003</v>
      </c>
      <c r="R135" s="1" t="s">
        <v>132</v>
      </c>
    </row>
    <row r="136" spans="1:18" ht="15.5" x14ac:dyDescent="0.35">
      <c r="A136" s="1">
        <v>20105029</v>
      </c>
      <c r="B136" s="99" t="s">
        <v>4274</v>
      </c>
      <c r="C136" s="2" t="s">
        <v>13597</v>
      </c>
      <c r="D136" s="2">
        <v>1</v>
      </c>
      <c r="E136" s="1" t="s">
        <v>148</v>
      </c>
      <c r="F136" s="2"/>
      <c r="G136" s="2"/>
      <c r="H136" s="2"/>
      <c r="I136" s="2"/>
      <c r="J136" s="2"/>
      <c r="K136" s="2"/>
      <c r="L136" s="3">
        <v>689.63</v>
      </c>
      <c r="M136" s="3">
        <v>689.63</v>
      </c>
      <c r="N136" s="3">
        <v>0</v>
      </c>
      <c r="O136" s="3">
        <v>0</v>
      </c>
      <c r="P136" s="3">
        <v>689.63</v>
      </c>
      <c r="Q136" s="3">
        <v>137.92600000000002</v>
      </c>
      <c r="R136" s="1" t="s">
        <v>132</v>
      </c>
    </row>
    <row r="137" spans="1:18" ht="31" x14ac:dyDescent="0.35">
      <c r="A137" s="1">
        <v>20201010</v>
      </c>
      <c r="B137" s="99" t="s">
        <v>4273</v>
      </c>
      <c r="C137" s="2" t="s">
        <v>13597</v>
      </c>
      <c r="D137" s="2">
        <v>1</v>
      </c>
      <c r="E137" s="1" t="s">
        <v>186</v>
      </c>
      <c r="F137" s="2"/>
      <c r="G137" s="2"/>
      <c r="H137" s="2"/>
      <c r="I137" s="2"/>
      <c r="J137" s="2"/>
      <c r="K137" s="2"/>
      <c r="L137" s="3">
        <v>2950.77</v>
      </c>
      <c r="M137" s="3">
        <v>2950.77</v>
      </c>
      <c r="N137" s="3">
        <v>0</v>
      </c>
      <c r="O137" s="3">
        <v>0</v>
      </c>
      <c r="P137" s="3">
        <v>2950.77</v>
      </c>
      <c r="Q137" s="3">
        <v>590.154</v>
      </c>
      <c r="R137" s="1" t="s">
        <v>132</v>
      </c>
    </row>
    <row r="138" spans="1:18" ht="15.5" x14ac:dyDescent="0.35">
      <c r="A138" s="1">
        <v>20201028</v>
      </c>
      <c r="B138" s="99" t="s">
        <v>4272</v>
      </c>
      <c r="C138" s="2" t="s">
        <v>13597</v>
      </c>
      <c r="D138" s="2">
        <v>1</v>
      </c>
      <c r="E138" s="1" t="s">
        <v>34</v>
      </c>
      <c r="F138" s="2"/>
      <c r="G138" s="2"/>
      <c r="H138" s="2"/>
      <c r="I138" s="2"/>
      <c r="J138" s="2"/>
      <c r="K138" s="2"/>
      <c r="L138" s="3">
        <v>71.62</v>
      </c>
      <c r="M138" s="3">
        <v>71.62</v>
      </c>
      <c r="N138" s="3">
        <v>0</v>
      </c>
      <c r="O138" s="3">
        <v>0</v>
      </c>
      <c r="P138" s="3">
        <v>71.62</v>
      </c>
      <c r="Q138" s="3">
        <v>14.324000000000002</v>
      </c>
      <c r="R138" s="1" t="s">
        <v>0</v>
      </c>
    </row>
    <row r="139" spans="1:18" ht="15.5" x14ac:dyDescent="0.35">
      <c r="A139" s="1">
        <v>20201036</v>
      </c>
      <c r="B139" s="99" t="s">
        <v>4271</v>
      </c>
      <c r="C139" s="2" t="s">
        <v>13597</v>
      </c>
      <c r="D139" s="2">
        <v>1</v>
      </c>
      <c r="E139" s="1" t="s">
        <v>23</v>
      </c>
      <c r="F139" s="2"/>
      <c r="G139" s="2"/>
      <c r="H139" s="2"/>
      <c r="I139" s="2"/>
      <c r="J139" s="2"/>
      <c r="K139" s="2"/>
      <c r="L139" s="3">
        <v>116.71</v>
      </c>
      <c r="M139" s="3">
        <v>116.71</v>
      </c>
      <c r="N139" s="3">
        <v>0</v>
      </c>
      <c r="O139" s="3">
        <v>0</v>
      </c>
      <c r="P139" s="3">
        <v>116.71</v>
      </c>
      <c r="Q139" s="3">
        <v>23.341999999999999</v>
      </c>
      <c r="R139" s="1" t="s">
        <v>0</v>
      </c>
    </row>
    <row r="140" spans="1:18" ht="31" x14ac:dyDescent="0.35">
      <c r="A140" s="1">
        <v>20201044</v>
      </c>
      <c r="B140" s="99" t="s">
        <v>4270</v>
      </c>
      <c r="C140" s="2" t="s">
        <v>13597</v>
      </c>
      <c r="D140" s="2">
        <v>1</v>
      </c>
      <c r="E140" s="1" t="s">
        <v>18</v>
      </c>
      <c r="F140" s="2"/>
      <c r="G140" s="2"/>
      <c r="H140" s="2"/>
      <c r="I140" s="2"/>
      <c r="J140" s="2"/>
      <c r="K140" s="2"/>
      <c r="L140" s="3">
        <v>53.06</v>
      </c>
      <c r="M140" s="3">
        <v>53.06</v>
      </c>
      <c r="N140" s="3">
        <v>0</v>
      </c>
      <c r="O140" s="3">
        <v>0</v>
      </c>
      <c r="P140" s="3">
        <v>53.06</v>
      </c>
      <c r="Q140" s="3">
        <v>10.612000000000002</v>
      </c>
      <c r="R140" s="1" t="s">
        <v>0</v>
      </c>
    </row>
    <row r="141" spans="1:18" ht="31" x14ac:dyDescent="0.35">
      <c r="A141" s="1">
        <v>20201052</v>
      </c>
      <c r="B141" s="99" t="s">
        <v>4269</v>
      </c>
      <c r="C141" s="2" t="s">
        <v>13597</v>
      </c>
      <c r="D141" s="2">
        <v>1</v>
      </c>
      <c r="E141" s="1" t="s">
        <v>4</v>
      </c>
      <c r="F141" s="2"/>
      <c r="G141" s="2"/>
      <c r="H141" s="2"/>
      <c r="I141" s="2"/>
      <c r="J141" s="2"/>
      <c r="K141" s="2"/>
      <c r="L141" s="3">
        <v>84.88</v>
      </c>
      <c r="M141" s="3">
        <v>84.88</v>
      </c>
      <c r="N141" s="3">
        <v>0</v>
      </c>
      <c r="O141" s="3">
        <v>0</v>
      </c>
      <c r="P141" s="3">
        <v>84.88</v>
      </c>
      <c r="Q141" s="3">
        <v>16.975999999999999</v>
      </c>
      <c r="R141" s="1" t="s">
        <v>0</v>
      </c>
    </row>
    <row r="142" spans="1:18" ht="15.5" x14ac:dyDescent="0.35">
      <c r="A142" s="1">
        <v>20201060</v>
      </c>
      <c r="B142" s="99" t="s">
        <v>4268</v>
      </c>
      <c r="C142" s="2" t="s">
        <v>13597</v>
      </c>
      <c r="D142" s="2">
        <v>1</v>
      </c>
      <c r="E142" s="1" t="s">
        <v>4</v>
      </c>
      <c r="F142" s="2"/>
      <c r="G142" s="2"/>
      <c r="H142" s="2"/>
      <c r="I142" s="2"/>
      <c r="J142" s="2"/>
      <c r="K142" s="2"/>
      <c r="L142" s="3">
        <v>84.88</v>
      </c>
      <c r="M142" s="3">
        <v>84.88</v>
      </c>
      <c r="N142" s="3">
        <v>0</v>
      </c>
      <c r="O142" s="3">
        <v>0</v>
      </c>
      <c r="P142" s="3">
        <v>84.88</v>
      </c>
      <c r="Q142" s="3">
        <v>16.975999999999999</v>
      </c>
      <c r="R142" s="1" t="s">
        <v>0</v>
      </c>
    </row>
    <row r="143" spans="1:18" ht="15.5" x14ac:dyDescent="0.35">
      <c r="A143" s="1">
        <v>20201079</v>
      </c>
      <c r="B143" s="99" t="s">
        <v>4267</v>
      </c>
      <c r="C143" s="2" t="s">
        <v>13597</v>
      </c>
      <c r="D143" s="2">
        <v>1</v>
      </c>
      <c r="E143" s="1" t="s">
        <v>186</v>
      </c>
      <c r="F143" s="2"/>
      <c r="G143" s="2"/>
      <c r="H143" s="2"/>
      <c r="I143" s="2"/>
      <c r="J143" s="2"/>
      <c r="K143" s="2"/>
      <c r="L143" s="3">
        <v>2950.77</v>
      </c>
      <c r="M143" s="3">
        <v>2950.77</v>
      </c>
      <c r="N143" s="3">
        <v>0</v>
      </c>
      <c r="O143" s="3">
        <v>0</v>
      </c>
      <c r="P143" s="3">
        <v>2950.77</v>
      </c>
      <c r="Q143" s="3">
        <v>590.154</v>
      </c>
      <c r="R143" s="1" t="s">
        <v>132</v>
      </c>
    </row>
    <row r="144" spans="1:18" ht="31" x14ac:dyDescent="0.35">
      <c r="A144" s="1">
        <v>20201087</v>
      </c>
      <c r="B144" s="99" t="s">
        <v>4266</v>
      </c>
      <c r="C144" s="2" t="s">
        <v>13597</v>
      </c>
      <c r="D144" s="2">
        <v>1</v>
      </c>
      <c r="E144" s="1" t="s">
        <v>41</v>
      </c>
      <c r="F144" s="2"/>
      <c r="G144" s="2"/>
      <c r="H144" s="2"/>
      <c r="I144" s="2"/>
      <c r="J144" s="2"/>
      <c r="K144" s="2"/>
      <c r="L144" s="3">
        <v>169.74</v>
      </c>
      <c r="M144" s="3">
        <v>169.74</v>
      </c>
      <c r="N144" s="3">
        <v>0</v>
      </c>
      <c r="O144" s="3">
        <v>0</v>
      </c>
      <c r="P144" s="3">
        <v>169.74</v>
      </c>
      <c r="Q144" s="3">
        <v>33.948</v>
      </c>
      <c r="R144" s="1" t="s">
        <v>0</v>
      </c>
    </row>
    <row r="145" spans="1:18" ht="15.5" x14ac:dyDescent="0.35">
      <c r="A145" s="1">
        <v>20201095</v>
      </c>
      <c r="B145" s="99" t="s">
        <v>4265</v>
      </c>
      <c r="C145" s="2" t="s">
        <v>13597</v>
      </c>
      <c r="D145" s="2">
        <v>1</v>
      </c>
      <c r="E145" s="1" t="s">
        <v>18</v>
      </c>
      <c r="F145" s="2"/>
      <c r="G145" s="2"/>
      <c r="H145" s="2"/>
      <c r="I145" s="2"/>
      <c r="J145" s="2"/>
      <c r="K145" s="2"/>
      <c r="L145" s="3">
        <v>53.06</v>
      </c>
      <c r="M145" s="3">
        <v>53.06</v>
      </c>
      <c r="N145" s="3">
        <v>0</v>
      </c>
      <c r="O145" s="3">
        <v>0</v>
      </c>
      <c r="P145" s="3">
        <v>53.06</v>
      </c>
      <c r="Q145" s="3">
        <v>10.612000000000002</v>
      </c>
      <c r="R145" s="1" t="s">
        <v>0</v>
      </c>
    </row>
    <row r="146" spans="1:18" ht="15.5" x14ac:dyDescent="0.35">
      <c r="A146" s="1">
        <v>20201109</v>
      </c>
      <c r="B146" s="99" t="s">
        <v>4264</v>
      </c>
      <c r="C146" s="2" t="s">
        <v>13597</v>
      </c>
      <c r="D146" s="2">
        <v>1</v>
      </c>
      <c r="E146" s="1" t="s">
        <v>34</v>
      </c>
      <c r="F146" s="2"/>
      <c r="G146" s="2"/>
      <c r="H146" s="2"/>
      <c r="I146" s="2"/>
      <c r="J146" s="2"/>
      <c r="K146" s="2"/>
      <c r="L146" s="3">
        <v>71.62</v>
      </c>
      <c r="M146" s="3">
        <v>71.62</v>
      </c>
      <c r="N146" s="3">
        <v>0</v>
      </c>
      <c r="O146" s="3">
        <v>0</v>
      </c>
      <c r="P146" s="3">
        <v>71.62</v>
      </c>
      <c r="Q146" s="3">
        <v>14.324000000000002</v>
      </c>
      <c r="R146" s="1" t="s">
        <v>0</v>
      </c>
    </row>
    <row r="147" spans="1:18" ht="15.5" x14ac:dyDescent="0.35">
      <c r="A147" s="1">
        <v>20201117</v>
      </c>
      <c r="B147" s="99" t="s">
        <v>4263</v>
      </c>
      <c r="C147" s="2" t="s">
        <v>13597</v>
      </c>
      <c r="D147" s="2">
        <v>1</v>
      </c>
      <c r="E147" s="1" t="s">
        <v>23</v>
      </c>
      <c r="F147" s="2"/>
      <c r="G147" s="2"/>
      <c r="H147" s="2"/>
      <c r="I147" s="2"/>
      <c r="J147" s="2"/>
      <c r="K147" s="2"/>
      <c r="L147" s="3">
        <v>116.71</v>
      </c>
      <c r="M147" s="3">
        <v>116.71</v>
      </c>
      <c r="N147" s="3">
        <v>0</v>
      </c>
      <c r="O147" s="3">
        <v>0</v>
      </c>
      <c r="P147" s="3">
        <v>116.71</v>
      </c>
      <c r="Q147" s="3">
        <v>23.341999999999999</v>
      </c>
      <c r="R147" s="1" t="s">
        <v>0</v>
      </c>
    </row>
    <row r="148" spans="1:18" ht="15.5" x14ac:dyDescent="0.35">
      <c r="A148" s="1">
        <v>20201125</v>
      </c>
      <c r="B148" s="99" t="s">
        <v>4262</v>
      </c>
      <c r="C148" s="2" t="s">
        <v>13597</v>
      </c>
      <c r="D148" s="2">
        <v>1</v>
      </c>
      <c r="E148" s="1" t="s">
        <v>13</v>
      </c>
      <c r="F148" s="2"/>
      <c r="G148" s="2"/>
      <c r="H148" s="2"/>
      <c r="I148" s="2"/>
      <c r="J148" s="2"/>
      <c r="K148" s="2"/>
      <c r="L148" s="3">
        <v>148.54</v>
      </c>
      <c r="M148" s="3">
        <v>148.54</v>
      </c>
      <c r="N148" s="3">
        <v>0</v>
      </c>
      <c r="O148" s="3">
        <v>0</v>
      </c>
      <c r="P148" s="3">
        <v>148.54</v>
      </c>
      <c r="Q148" s="3">
        <v>29.707999999999998</v>
      </c>
      <c r="R148" s="1" t="s">
        <v>0</v>
      </c>
    </row>
    <row r="149" spans="1:18" ht="15.5" x14ac:dyDescent="0.35">
      <c r="A149" s="1">
        <v>20202016</v>
      </c>
      <c r="B149" s="99" t="s">
        <v>4261</v>
      </c>
      <c r="C149" s="2" t="s">
        <v>13597</v>
      </c>
      <c r="D149" s="2">
        <v>1</v>
      </c>
      <c r="E149" s="1" t="s">
        <v>31</v>
      </c>
      <c r="F149" s="2">
        <v>1.74</v>
      </c>
      <c r="G149" s="2"/>
      <c r="H149" s="2"/>
      <c r="I149" s="2"/>
      <c r="J149" s="2"/>
      <c r="K149" s="2"/>
      <c r="L149" s="3">
        <v>26.53</v>
      </c>
      <c r="M149" s="3">
        <v>26.53</v>
      </c>
      <c r="N149" s="3">
        <v>26.54</v>
      </c>
      <c r="O149" s="3">
        <v>0</v>
      </c>
      <c r="P149" s="3">
        <v>53.07</v>
      </c>
      <c r="Q149" s="3">
        <v>10.614000000000001</v>
      </c>
      <c r="R149" s="1" t="s">
        <v>0</v>
      </c>
    </row>
    <row r="150" spans="1:18" ht="15.5" x14ac:dyDescent="0.35">
      <c r="A150" s="1">
        <v>20202024</v>
      </c>
      <c r="B150" s="99" t="s">
        <v>4260</v>
      </c>
      <c r="C150" s="2" t="s">
        <v>13597</v>
      </c>
      <c r="D150" s="2">
        <v>1</v>
      </c>
      <c r="E150" s="1" t="s">
        <v>25</v>
      </c>
      <c r="F150" s="2"/>
      <c r="G150" s="2"/>
      <c r="H150" s="2"/>
      <c r="I150" s="2"/>
      <c r="J150" s="2"/>
      <c r="K150" s="2"/>
      <c r="L150" s="3">
        <v>13.26</v>
      </c>
      <c r="M150" s="3">
        <v>13.26</v>
      </c>
      <c r="N150" s="3">
        <v>0</v>
      </c>
      <c r="O150" s="3">
        <v>0</v>
      </c>
      <c r="P150" s="3">
        <v>13.26</v>
      </c>
      <c r="Q150" s="3">
        <v>2.6520000000000001</v>
      </c>
      <c r="R150" s="1" t="s">
        <v>0</v>
      </c>
    </row>
    <row r="151" spans="1:18" ht="15.5" x14ac:dyDescent="0.35">
      <c r="A151" s="1">
        <v>20202032</v>
      </c>
      <c r="B151" s="99" t="s">
        <v>4259</v>
      </c>
      <c r="C151" s="2" t="s">
        <v>13597</v>
      </c>
      <c r="D151" s="2">
        <v>1</v>
      </c>
      <c r="E151" s="1" t="s">
        <v>18</v>
      </c>
      <c r="F151" s="2"/>
      <c r="G151" s="2"/>
      <c r="H151" s="2"/>
      <c r="I151" s="2"/>
      <c r="J151" s="2"/>
      <c r="K151" s="2"/>
      <c r="L151" s="3">
        <v>53.06</v>
      </c>
      <c r="M151" s="3">
        <v>53.06</v>
      </c>
      <c r="N151" s="3">
        <v>0</v>
      </c>
      <c r="O151" s="3">
        <v>0</v>
      </c>
      <c r="P151" s="3">
        <v>53.06</v>
      </c>
      <c r="Q151" s="3">
        <v>10.612000000000002</v>
      </c>
      <c r="R151" s="1" t="s">
        <v>0</v>
      </c>
    </row>
    <row r="152" spans="1:18" ht="15.5" x14ac:dyDescent="0.35">
      <c r="A152" s="1">
        <v>20202040</v>
      </c>
      <c r="B152" s="99" t="s">
        <v>4258</v>
      </c>
      <c r="C152" s="2" t="s">
        <v>13597</v>
      </c>
      <c r="D152" s="2">
        <v>1</v>
      </c>
      <c r="E152" s="1" t="s">
        <v>388</v>
      </c>
      <c r="F152" s="2">
        <v>32</v>
      </c>
      <c r="G152" s="2"/>
      <c r="H152" s="2"/>
      <c r="I152" s="2"/>
      <c r="J152" s="2"/>
      <c r="K152" s="2"/>
      <c r="L152" s="3">
        <v>574.25</v>
      </c>
      <c r="M152" s="3">
        <v>574.25</v>
      </c>
      <c r="N152" s="3">
        <v>488</v>
      </c>
      <c r="O152" s="3">
        <v>0</v>
      </c>
      <c r="P152" s="3">
        <v>1062.25</v>
      </c>
      <c r="Q152" s="3">
        <v>212.45000000000002</v>
      </c>
      <c r="R152" s="1" t="s">
        <v>132</v>
      </c>
    </row>
    <row r="153" spans="1:18" ht="15.5" x14ac:dyDescent="0.35">
      <c r="A153" s="1">
        <v>20202059</v>
      </c>
      <c r="B153" s="99" t="s">
        <v>4257</v>
      </c>
      <c r="C153" s="2" t="s">
        <v>13597</v>
      </c>
      <c r="D153" s="2">
        <v>1</v>
      </c>
      <c r="E153" s="1" t="s">
        <v>34</v>
      </c>
      <c r="F153" s="2">
        <v>8.26</v>
      </c>
      <c r="G153" s="2"/>
      <c r="H153" s="2"/>
      <c r="I153" s="2"/>
      <c r="J153" s="2"/>
      <c r="K153" s="2"/>
      <c r="L153" s="3">
        <v>71.62</v>
      </c>
      <c r="M153" s="3">
        <v>71.62</v>
      </c>
      <c r="N153" s="3">
        <v>125.97</v>
      </c>
      <c r="O153" s="3">
        <v>0</v>
      </c>
      <c r="P153" s="3">
        <v>197.59</v>
      </c>
      <c r="Q153" s="3">
        <v>39.518000000000001</v>
      </c>
      <c r="R153" s="1" t="s">
        <v>132</v>
      </c>
    </row>
    <row r="154" spans="1:18" ht="15.5" x14ac:dyDescent="0.35">
      <c r="A154" s="1">
        <v>20202067</v>
      </c>
      <c r="B154" s="99" t="s">
        <v>4256</v>
      </c>
      <c r="C154" s="2" t="s">
        <v>13597</v>
      </c>
      <c r="D154" s="2">
        <v>1</v>
      </c>
      <c r="E154" s="1" t="s">
        <v>34</v>
      </c>
      <c r="F154" s="2"/>
      <c r="G154" s="2"/>
      <c r="H154" s="2"/>
      <c r="I154" s="2"/>
      <c r="J154" s="2"/>
      <c r="K154" s="2"/>
      <c r="L154" s="3">
        <v>71.62</v>
      </c>
      <c r="M154" s="3">
        <v>71.62</v>
      </c>
      <c r="N154" s="3">
        <v>0</v>
      </c>
      <c r="O154" s="3">
        <v>0</v>
      </c>
      <c r="P154" s="3">
        <v>71.62</v>
      </c>
      <c r="Q154" s="3">
        <v>14.324000000000002</v>
      </c>
      <c r="R154" s="1" t="s">
        <v>0</v>
      </c>
    </row>
    <row r="155" spans="1:18" ht="15.5" x14ac:dyDescent="0.35">
      <c r="A155" s="1">
        <v>20203012</v>
      </c>
      <c r="B155" s="99" t="s">
        <v>4255</v>
      </c>
      <c r="C155" s="2" t="s">
        <v>13597</v>
      </c>
      <c r="D155" s="2">
        <v>1</v>
      </c>
      <c r="E155" s="1" t="s">
        <v>31</v>
      </c>
      <c r="F155" s="2">
        <v>0.44</v>
      </c>
      <c r="G155" s="2"/>
      <c r="H155" s="2"/>
      <c r="I155" s="2"/>
      <c r="J155" s="2"/>
      <c r="K155" s="2"/>
      <c r="L155" s="3">
        <v>26.53</v>
      </c>
      <c r="M155" s="3">
        <v>26.53</v>
      </c>
      <c r="N155" s="3">
        <v>6.71</v>
      </c>
      <c r="O155" s="3">
        <v>0</v>
      </c>
      <c r="P155" s="3">
        <v>33.24</v>
      </c>
      <c r="Q155" s="3">
        <v>6.6480000000000006</v>
      </c>
      <c r="R155" s="1" t="s">
        <v>0</v>
      </c>
    </row>
    <row r="156" spans="1:18" ht="15.5" x14ac:dyDescent="0.35">
      <c r="A156" s="1">
        <v>20203020</v>
      </c>
      <c r="B156" s="99" t="s">
        <v>4254</v>
      </c>
      <c r="C156" s="2" t="s">
        <v>13597</v>
      </c>
      <c r="D156" s="2">
        <v>1</v>
      </c>
      <c r="E156" s="1" t="s">
        <v>20</v>
      </c>
      <c r="F156" s="2"/>
      <c r="G156" s="2"/>
      <c r="H156" s="2"/>
      <c r="I156" s="2"/>
      <c r="J156" s="2"/>
      <c r="K156" s="2"/>
      <c r="L156" s="3">
        <v>39.79</v>
      </c>
      <c r="M156" s="3">
        <v>39.79</v>
      </c>
      <c r="N156" s="3">
        <v>0</v>
      </c>
      <c r="O156" s="3">
        <v>0</v>
      </c>
      <c r="P156" s="3">
        <v>39.79</v>
      </c>
      <c r="Q156" s="3">
        <v>7.9580000000000002</v>
      </c>
      <c r="R156" s="1" t="s">
        <v>0</v>
      </c>
    </row>
    <row r="157" spans="1:18" ht="15.5" x14ac:dyDescent="0.35">
      <c r="A157" s="1">
        <v>20203047</v>
      </c>
      <c r="B157" s="99" t="s">
        <v>4253</v>
      </c>
      <c r="C157" s="2" t="s">
        <v>13597</v>
      </c>
      <c r="D157" s="2">
        <v>1</v>
      </c>
      <c r="E157" s="1" t="s">
        <v>31</v>
      </c>
      <c r="F157" s="2">
        <v>0.3</v>
      </c>
      <c r="G157" s="2"/>
      <c r="H157" s="2"/>
      <c r="I157" s="2"/>
      <c r="J157" s="2"/>
      <c r="K157" s="2"/>
      <c r="L157" s="3">
        <v>26.53</v>
      </c>
      <c r="M157" s="3">
        <v>26.53</v>
      </c>
      <c r="N157" s="3">
        <v>4.58</v>
      </c>
      <c r="O157" s="3">
        <v>0</v>
      </c>
      <c r="P157" s="3">
        <v>31.11</v>
      </c>
      <c r="Q157" s="3">
        <v>6.2220000000000004</v>
      </c>
      <c r="R157" s="1" t="s">
        <v>0</v>
      </c>
    </row>
    <row r="158" spans="1:18" ht="15.5" x14ac:dyDescent="0.35">
      <c r="A158" s="1">
        <v>20203063</v>
      </c>
      <c r="B158" s="99" t="s">
        <v>4252</v>
      </c>
      <c r="C158" s="2" t="s">
        <v>13597</v>
      </c>
      <c r="D158" s="2">
        <v>1</v>
      </c>
      <c r="E158" s="1" t="s">
        <v>31</v>
      </c>
      <c r="F158" s="2">
        <v>1.06</v>
      </c>
      <c r="G158" s="2"/>
      <c r="H158" s="2"/>
      <c r="I158" s="2"/>
      <c r="J158" s="2"/>
      <c r="K158" s="2"/>
      <c r="L158" s="3">
        <v>26.53</v>
      </c>
      <c r="M158" s="3">
        <v>26.53</v>
      </c>
      <c r="N158" s="3">
        <v>16.170000000000002</v>
      </c>
      <c r="O158" s="3">
        <v>0</v>
      </c>
      <c r="P158" s="3">
        <v>42.7</v>
      </c>
      <c r="Q158" s="3">
        <v>8.5400000000000009</v>
      </c>
      <c r="R158" s="1" t="s">
        <v>0</v>
      </c>
    </row>
    <row r="159" spans="1:18" ht="15.5" x14ac:dyDescent="0.35">
      <c r="A159" s="1">
        <v>20203071</v>
      </c>
      <c r="B159" s="99" t="s">
        <v>4251</v>
      </c>
      <c r="C159" s="2" t="s">
        <v>13597</v>
      </c>
      <c r="D159" s="2">
        <v>1</v>
      </c>
      <c r="E159" s="1" t="s">
        <v>31</v>
      </c>
      <c r="F159" s="2">
        <v>1.06</v>
      </c>
      <c r="G159" s="2"/>
      <c r="H159" s="2"/>
      <c r="I159" s="2"/>
      <c r="J159" s="2"/>
      <c r="K159" s="2"/>
      <c r="L159" s="3">
        <v>26.53</v>
      </c>
      <c r="M159" s="3">
        <v>26.53</v>
      </c>
      <c r="N159" s="3">
        <v>16.170000000000002</v>
      </c>
      <c r="O159" s="3">
        <v>0</v>
      </c>
      <c r="P159" s="3">
        <v>42.7</v>
      </c>
      <c r="Q159" s="3">
        <v>8.5400000000000009</v>
      </c>
      <c r="R159" s="1" t="s">
        <v>0</v>
      </c>
    </row>
    <row r="160" spans="1:18" ht="15.5" x14ac:dyDescent="0.35">
      <c r="A160" s="1">
        <v>20204027</v>
      </c>
      <c r="B160" s="99" t="s">
        <v>4250</v>
      </c>
      <c r="C160" s="2" t="s">
        <v>13597</v>
      </c>
      <c r="D160" s="2">
        <v>1</v>
      </c>
      <c r="E160" s="1" t="s">
        <v>4</v>
      </c>
      <c r="F160" s="2"/>
      <c r="G160" s="2"/>
      <c r="H160" s="2"/>
      <c r="I160" s="2"/>
      <c r="J160" s="2"/>
      <c r="K160" s="2"/>
      <c r="L160" s="3">
        <v>84.88</v>
      </c>
      <c r="M160" s="3">
        <v>84.88</v>
      </c>
      <c r="N160" s="3">
        <v>0</v>
      </c>
      <c r="O160" s="3">
        <v>0</v>
      </c>
      <c r="P160" s="3">
        <v>84.88</v>
      </c>
      <c r="Q160" s="3">
        <v>16.975999999999999</v>
      </c>
      <c r="R160" s="1" t="s">
        <v>0</v>
      </c>
    </row>
    <row r="161" spans="1:18" ht="15.5" x14ac:dyDescent="0.35">
      <c r="A161" s="1">
        <v>20204035</v>
      </c>
      <c r="B161" s="99" t="s">
        <v>4249</v>
      </c>
      <c r="C161" s="2" t="s">
        <v>13597</v>
      </c>
      <c r="D161" s="2">
        <v>1</v>
      </c>
      <c r="E161" s="1" t="s">
        <v>4</v>
      </c>
      <c r="F161" s="2"/>
      <c r="G161" s="2"/>
      <c r="H161" s="2"/>
      <c r="I161" s="2"/>
      <c r="J161" s="2"/>
      <c r="K161" s="2"/>
      <c r="L161" s="3">
        <v>84.88</v>
      </c>
      <c r="M161" s="3">
        <v>84.88</v>
      </c>
      <c r="N161" s="3">
        <v>0</v>
      </c>
      <c r="O161" s="3">
        <v>0</v>
      </c>
      <c r="P161" s="3">
        <v>84.88</v>
      </c>
      <c r="Q161" s="3">
        <v>16.975999999999999</v>
      </c>
      <c r="R161" s="1" t="s">
        <v>0</v>
      </c>
    </row>
    <row r="162" spans="1:18" ht="15.5" x14ac:dyDescent="0.35">
      <c r="A162" s="1">
        <v>20204043</v>
      </c>
      <c r="B162" s="99" t="s">
        <v>4248</v>
      </c>
      <c r="C162" s="2" t="s">
        <v>13597</v>
      </c>
      <c r="D162" s="2">
        <v>1</v>
      </c>
      <c r="E162" s="1" t="s">
        <v>23</v>
      </c>
      <c r="F162" s="2"/>
      <c r="G162" s="2"/>
      <c r="H162" s="2"/>
      <c r="I162" s="2"/>
      <c r="J162" s="2"/>
      <c r="K162" s="2"/>
      <c r="L162" s="3">
        <v>116.71</v>
      </c>
      <c r="M162" s="3">
        <v>116.71</v>
      </c>
      <c r="N162" s="3">
        <v>0</v>
      </c>
      <c r="O162" s="3">
        <v>0</v>
      </c>
      <c r="P162" s="3">
        <v>116.71</v>
      </c>
      <c r="Q162" s="3">
        <v>23.341999999999999</v>
      </c>
      <c r="R162" s="1" t="s">
        <v>0</v>
      </c>
    </row>
    <row r="163" spans="1:18" ht="31" x14ac:dyDescent="0.35">
      <c r="A163" s="1">
        <v>20204086</v>
      </c>
      <c r="B163" s="99" t="s">
        <v>4247</v>
      </c>
      <c r="C163" s="2" t="s">
        <v>13597</v>
      </c>
      <c r="D163" s="2">
        <v>1</v>
      </c>
      <c r="E163" s="1" t="s">
        <v>383</v>
      </c>
      <c r="F163" s="2"/>
      <c r="G163" s="2"/>
      <c r="H163" s="2"/>
      <c r="I163" s="2"/>
      <c r="J163" s="2"/>
      <c r="K163" s="2"/>
      <c r="L163" s="3">
        <v>649.84</v>
      </c>
      <c r="M163" s="3">
        <v>649.84</v>
      </c>
      <c r="N163" s="3">
        <v>0</v>
      </c>
      <c r="O163" s="3">
        <v>0</v>
      </c>
      <c r="P163" s="3">
        <v>649.84</v>
      </c>
      <c r="Q163" s="3">
        <v>129.96800000000002</v>
      </c>
      <c r="R163" s="1" t="s">
        <v>0</v>
      </c>
    </row>
    <row r="164" spans="1:18" ht="15.5" x14ac:dyDescent="0.35">
      <c r="A164" s="1">
        <v>20204159</v>
      </c>
      <c r="B164" s="99" t="s">
        <v>4246</v>
      </c>
      <c r="C164" s="2" t="s">
        <v>13597</v>
      </c>
      <c r="D164" s="2">
        <v>1</v>
      </c>
      <c r="E164" s="1" t="s">
        <v>16</v>
      </c>
      <c r="F164" s="2"/>
      <c r="G164" s="2"/>
      <c r="H164" s="2"/>
      <c r="I164" s="2"/>
      <c r="J164" s="2"/>
      <c r="K164" s="2"/>
      <c r="L164" s="3">
        <v>250.65</v>
      </c>
      <c r="M164" s="3">
        <v>250.65</v>
      </c>
      <c r="N164" s="3">
        <v>0</v>
      </c>
      <c r="O164" s="3">
        <v>0</v>
      </c>
      <c r="P164" s="3">
        <v>250.65</v>
      </c>
      <c r="Q164" s="3">
        <v>50.13</v>
      </c>
      <c r="R164" s="1" t="s">
        <v>132</v>
      </c>
    </row>
    <row r="165" spans="1:18" ht="15.5" x14ac:dyDescent="0.35">
      <c r="A165" s="1">
        <v>20204167</v>
      </c>
      <c r="B165" s="99" t="s">
        <v>4245</v>
      </c>
      <c r="C165" s="2" t="s">
        <v>13597</v>
      </c>
      <c r="D165" s="2">
        <v>1</v>
      </c>
      <c r="E165" s="1" t="s">
        <v>16</v>
      </c>
      <c r="F165" s="2"/>
      <c r="G165" s="2"/>
      <c r="H165" s="2"/>
      <c r="I165" s="2"/>
      <c r="J165" s="2"/>
      <c r="K165" s="2"/>
      <c r="L165" s="3">
        <v>250.65</v>
      </c>
      <c r="M165" s="3">
        <v>250.65</v>
      </c>
      <c r="N165" s="3">
        <v>0</v>
      </c>
      <c r="O165" s="3">
        <v>0</v>
      </c>
      <c r="P165" s="3">
        <v>250.65</v>
      </c>
      <c r="Q165" s="3">
        <v>50.13</v>
      </c>
      <c r="R165" s="1" t="s">
        <v>132</v>
      </c>
    </row>
    <row r="166" spans="1:18" ht="15.5" x14ac:dyDescent="0.35">
      <c r="A166" s="1">
        <v>30101018</v>
      </c>
      <c r="B166" s="99" t="s">
        <v>4244</v>
      </c>
      <c r="C166" s="2" t="s">
        <v>13598</v>
      </c>
      <c r="D166" s="2">
        <v>1</v>
      </c>
      <c r="E166" s="1" t="s">
        <v>41</v>
      </c>
      <c r="F166" s="2"/>
      <c r="G166" s="2"/>
      <c r="H166" s="2">
        <v>2</v>
      </c>
      <c r="I166" s="2"/>
      <c r="J166" s="2"/>
      <c r="K166" s="2"/>
      <c r="L166" s="3">
        <v>169.74</v>
      </c>
      <c r="M166" s="3">
        <v>169.74</v>
      </c>
      <c r="N166" s="3">
        <v>0</v>
      </c>
      <c r="O166" s="3">
        <v>0</v>
      </c>
      <c r="P166" s="3">
        <v>169.74</v>
      </c>
      <c r="Q166" s="3">
        <v>33.948</v>
      </c>
      <c r="R166" s="1" t="s">
        <v>132</v>
      </c>
    </row>
    <row r="167" spans="1:18" ht="15.5" x14ac:dyDescent="0.35">
      <c r="A167" s="1">
        <v>30101026</v>
      </c>
      <c r="B167" s="99" t="s">
        <v>4243</v>
      </c>
      <c r="C167" s="2" t="s">
        <v>13598</v>
      </c>
      <c r="D167" s="2">
        <v>1</v>
      </c>
      <c r="E167" s="1" t="s">
        <v>16</v>
      </c>
      <c r="F167" s="2"/>
      <c r="G167" s="2">
        <v>1</v>
      </c>
      <c r="H167" s="2">
        <v>3</v>
      </c>
      <c r="I167" s="2"/>
      <c r="J167" s="2"/>
      <c r="K167" s="2"/>
      <c r="L167" s="3">
        <v>250.65</v>
      </c>
      <c r="M167" s="3">
        <v>250.65</v>
      </c>
      <c r="N167" s="3">
        <v>0</v>
      </c>
      <c r="O167" s="3">
        <v>0</v>
      </c>
      <c r="P167" s="3">
        <v>250.65</v>
      </c>
      <c r="Q167" s="3">
        <v>50.13</v>
      </c>
      <c r="R167" s="1" t="s">
        <v>132</v>
      </c>
    </row>
    <row r="168" spans="1:18" ht="15.5" x14ac:dyDescent="0.35">
      <c r="A168" s="1">
        <v>30101034</v>
      </c>
      <c r="B168" s="99" t="s">
        <v>4242</v>
      </c>
      <c r="C168" s="2" t="s">
        <v>13598</v>
      </c>
      <c r="D168" s="2">
        <v>1</v>
      </c>
      <c r="E168" s="1" t="s">
        <v>311</v>
      </c>
      <c r="F168" s="2"/>
      <c r="G168" s="2">
        <v>1</v>
      </c>
      <c r="H168" s="2">
        <v>3</v>
      </c>
      <c r="I168" s="2"/>
      <c r="J168" s="2"/>
      <c r="K168" s="2"/>
      <c r="L168" s="3">
        <v>291.76</v>
      </c>
      <c r="M168" s="3">
        <v>291.76</v>
      </c>
      <c r="N168" s="3">
        <v>0</v>
      </c>
      <c r="O168" s="3">
        <v>0</v>
      </c>
      <c r="P168" s="3">
        <v>291.76</v>
      </c>
      <c r="Q168" s="3">
        <v>58.352000000000004</v>
      </c>
      <c r="R168" s="1" t="s">
        <v>132</v>
      </c>
    </row>
    <row r="169" spans="1:18" ht="15.5" x14ac:dyDescent="0.35">
      <c r="A169" s="1">
        <v>30101042</v>
      </c>
      <c r="B169" s="99" t="s">
        <v>4241</v>
      </c>
      <c r="C169" s="2" t="s">
        <v>13598</v>
      </c>
      <c r="D169" s="2">
        <v>1</v>
      </c>
      <c r="E169" s="1" t="s">
        <v>148</v>
      </c>
      <c r="F169" s="2"/>
      <c r="G169" s="2">
        <v>2</v>
      </c>
      <c r="H169" s="2">
        <v>3</v>
      </c>
      <c r="I169" s="2"/>
      <c r="J169" s="2"/>
      <c r="K169" s="2"/>
      <c r="L169" s="3">
        <v>689.63</v>
      </c>
      <c r="M169" s="3">
        <v>689.63</v>
      </c>
      <c r="N169" s="3">
        <v>0</v>
      </c>
      <c r="O169" s="3">
        <v>0</v>
      </c>
      <c r="P169" s="3">
        <v>689.63</v>
      </c>
      <c r="Q169" s="3">
        <v>137.92600000000002</v>
      </c>
      <c r="R169" s="1" t="s">
        <v>132</v>
      </c>
    </row>
    <row r="170" spans="1:18" ht="15.5" x14ac:dyDescent="0.35">
      <c r="A170" s="1">
        <v>30101050</v>
      </c>
      <c r="B170" s="99" t="s">
        <v>4240</v>
      </c>
      <c r="C170" s="2" t="s">
        <v>13598</v>
      </c>
      <c r="D170" s="2">
        <v>1</v>
      </c>
      <c r="E170" s="1" t="s">
        <v>281</v>
      </c>
      <c r="F170" s="2"/>
      <c r="G170" s="2">
        <v>1</v>
      </c>
      <c r="H170" s="2">
        <v>4</v>
      </c>
      <c r="I170" s="2"/>
      <c r="J170" s="2"/>
      <c r="K170" s="2"/>
      <c r="L170" s="3">
        <v>202.9</v>
      </c>
      <c r="M170" s="3">
        <v>202.9</v>
      </c>
      <c r="N170" s="3">
        <v>0</v>
      </c>
      <c r="O170" s="3">
        <v>0</v>
      </c>
      <c r="P170" s="3">
        <v>202.9</v>
      </c>
      <c r="Q170" s="3">
        <v>40.580000000000005</v>
      </c>
      <c r="R170" s="1" t="s">
        <v>132</v>
      </c>
    </row>
    <row r="171" spans="1:18" ht="15.5" x14ac:dyDescent="0.35">
      <c r="A171" s="1">
        <v>30101069</v>
      </c>
      <c r="B171" s="99" t="s">
        <v>4239</v>
      </c>
      <c r="C171" s="2" t="s">
        <v>13599</v>
      </c>
      <c r="D171" s="2">
        <v>1</v>
      </c>
      <c r="E171" s="1" t="s">
        <v>311</v>
      </c>
      <c r="F171" s="2"/>
      <c r="G171" s="2">
        <v>1</v>
      </c>
      <c r="H171" s="2">
        <v>2</v>
      </c>
      <c r="I171" s="2"/>
      <c r="J171" s="2"/>
      <c r="K171" s="2"/>
      <c r="L171" s="3">
        <v>291.76</v>
      </c>
      <c r="M171" s="3">
        <v>291.76</v>
      </c>
      <c r="N171" s="3">
        <v>0</v>
      </c>
      <c r="O171" s="3">
        <v>0</v>
      </c>
      <c r="P171" s="3">
        <v>291.76</v>
      </c>
      <c r="Q171" s="3">
        <v>350</v>
      </c>
      <c r="R171" s="1" t="s">
        <v>132</v>
      </c>
    </row>
    <row r="172" spans="1:18" ht="15.5" x14ac:dyDescent="0.35">
      <c r="A172" s="1">
        <v>30101077</v>
      </c>
      <c r="B172" s="99" t="s">
        <v>4238</v>
      </c>
      <c r="C172" s="2" t="s">
        <v>13598</v>
      </c>
      <c r="D172" s="2">
        <v>1</v>
      </c>
      <c r="E172" s="1" t="s">
        <v>34</v>
      </c>
      <c r="F172" s="2"/>
      <c r="G172" s="2">
        <v>1</v>
      </c>
      <c r="H172" s="2">
        <v>0</v>
      </c>
      <c r="I172" s="2"/>
      <c r="J172" s="2"/>
      <c r="K172" s="2"/>
      <c r="L172" s="3">
        <v>71.62</v>
      </c>
      <c r="M172" s="3">
        <v>71.62</v>
      </c>
      <c r="N172" s="3">
        <v>0</v>
      </c>
      <c r="O172" s="3">
        <v>0</v>
      </c>
      <c r="P172" s="3">
        <v>71.62</v>
      </c>
      <c r="Q172" s="3">
        <v>14.324000000000002</v>
      </c>
      <c r="R172" s="1" t="s">
        <v>0</v>
      </c>
    </row>
    <row r="173" spans="1:18" ht="15.5" x14ac:dyDescent="0.35">
      <c r="A173" s="1">
        <v>30101085</v>
      </c>
      <c r="B173" s="99" t="s">
        <v>4237</v>
      </c>
      <c r="C173" s="2" t="s">
        <v>13600</v>
      </c>
      <c r="D173" s="2">
        <v>1</v>
      </c>
      <c r="E173" s="1" t="s">
        <v>34</v>
      </c>
      <c r="F173" s="2"/>
      <c r="G173" s="2"/>
      <c r="H173" s="2">
        <v>0</v>
      </c>
      <c r="I173" s="2"/>
      <c r="J173" s="2"/>
      <c r="K173" s="2"/>
      <c r="L173" s="3">
        <v>71.62</v>
      </c>
      <c r="M173" s="3">
        <v>71.62</v>
      </c>
      <c r="N173" s="3">
        <v>0</v>
      </c>
      <c r="O173" s="3">
        <v>0</v>
      </c>
      <c r="P173" s="3">
        <v>71.62</v>
      </c>
      <c r="Q173" s="3">
        <v>350</v>
      </c>
      <c r="R173" s="1" t="s">
        <v>0</v>
      </c>
    </row>
    <row r="174" spans="1:18" ht="15.5" x14ac:dyDescent="0.35">
      <c r="A174" s="1">
        <v>30101093</v>
      </c>
      <c r="B174" s="99" t="s">
        <v>4236</v>
      </c>
      <c r="C174" s="2" t="s">
        <v>13598</v>
      </c>
      <c r="D174" s="2">
        <v>1</v>
      </c>
      <c r="E174" s="1" t="s">
        <v>31</v>
      </c>
      <c r="F174" s="2"/>
      <c r="G174" s="2"/>
      <c r="H174" s="2">
        <v>0</v>
      </c>
      <c r="I174" s="2"/>
      <c r="J174" s="2"/>
      <c r="K174" s="2"/>
      <c r="L174" s="3">
        <v>26.53</v>
      </c>
      <c r="M174" s="3">
        <v>26.53</v>
      </c>
      <c r="N174" s="3">
        <v>0</v>
      </c>
      <c r="O174" s="3">
        <v>0</v>
      </c>
      <c r="P174" s="3">
        <v>26.53</v>
      </c>
      <c r="Q174" s="3">
        <v>5.3060000000000009</v>
      </c>
      <c r="R174" s="1" t="s">
        <v>0</v>
      </c>
    </row>
    <row r="175" spans="1:18" ht="15.5" x14ac:dyDescent="0.35">
      <c r="A175" s="1">
        <v>30101107</v>
      </c>
      <c r="B175" s="99" t="s">
        <v>4235</v>
      </c>
      <c r="C175" s="2" t="s">
        <v>13598</v>
      </c>
      <c r="D175" s="2">
        <v>1</v>
      </c>
      <c r="E175" s="1" t="s">
        <v>18</v>
      </c>
      <c r="F175" s="2"/>
      <c r="G175" s="2"/>
      <c r="H175" s="2">
        <v>0</v>
      </c>
      <c r="I175" s="2"/>
      <c r="J175" s="2"/>
      <c r="K175" s="2"/>
      <c r="L175" s="3">
        <v>53.06</v>
      </c>
      <c r="M175" s="3">
        <v>53.06</v>
      </c>
      <c r="N175" s="3">
        <v>0</v>
      </c>
      <c r="O175" s="3">
        <v>0</v>
      </c>
      <c r="P175" s="3">
        <v>53.06</v>
      </c>
      <c r="Q175" s="3">
        <v>10.612000000000002</v>
      </c>
      <c r="R175" s="1" t="s">
        <v>132</v>
      </c>
    </row>
    <row r="176" spans="1:18" ht="15.5" x14ac:dyDescent="0.35">
      <c r="A176" s="1">
        <v>30101115</v>
      </c>
      <c r="B176" s="99" t="s">
        <v>4234</v>
      </c>
      <c r="C176" s="2" t="s">
        <v>13600</v>
      </c>
      <c r="D176" s="2">
        <v>1</v>
      </c>
      <c r="E176" s="1" t="s">
        <v>311</v>
      </c>
      <c r="F176" s="2"/>
      <c r="G176" s="2">
        <v>1</v>
      </c>
      <c r="H176" s="2">
        <v>3</v>
      </c>
      <c r="I176" s="2"/>
      <c r="J176" s="2"/>
      <c r="K176" s="2"/>
      <c r="L176" s="3">
        <v>291.76</v>
      </c>
      <c r="M176" s="3">
        <v>291.76</v>
      </c>
      <c r="N176" s="3">
        <v>0</v>
      </c>
      <c r="O176" s="3">
        <v>0</v>
      </c>
      <c r="P176" s="3">
        <v>291.76</v>
      </c>
      <c r="Q176" s="3">
        <v>350</v>
      </c>
      <c r="R176" s="1" t="s">
        <v>132</v>
      </c>
    </row>
    <row r="177" spans="1:18" ht="15.5" x14ac:dyDescent="0.35">
      <c r="A177" s="1">
        <v>30101140</v>
      </c>
      <c r="B177" s="99" t="s">
        <v>4233</v>
      </c>
      <c r="C177" s="2" t="s">
        <v>13600</v>
      </c>
      <c r="D177" s="2">
        <v>1</v>
      </c>
      <c r="E177" s="1" t="s">
        <v>393</v>
      </c>
      <c r="F177" s="2"/>
      <c r="G177" s="2">
        <v>2</v>
      </c>
      <c r="H177" s="2">
        <v>4</v>
      </c>
      <c r="I177" s="2"/>
      <c r="J177" s="2"/>
      <c r="K177" s="2"/>
      <c r="L177" s="3">
        <v>883.25</v>
      </c>
      <c r="M177" s="3">
        <v>883.25</v>
      </c>
      <c r="N177" s="3">
        <v>0</v>
      </c>
      <c r="O177" s="3">
        <v>0</v>
      </c>
      <c r="P177" s="3">
        <v>883.25</v>
      </c>
      <c r="Q177" s="3">
        <v>350</v>
      </c>
      <c r="R177" s="1" t="s">
        <v>132</v>
      </c>
    </row>
    <row r="178" spans="1:18" ht="15.5" x14ac:dyDescent="0.35">
      <c r="A178" s="1">
        <v>30101158</v>
      </c>
      <c r="B178" s="99" t="s">
        <v>4232</v>
      </c>
      <c r="C178" s="2" t="s">
        <v>13600</v>
      </c>
      <c r="D178" s="2">
        <v>1</v>
      </c>
      <c r="E178" s="1" t="s">
        <v>224</v>
      </c>
      <c r="F178" s="2"/>
      <c r="G178" s="2">
        <v>1</v>
      </c>
      <c r="H178" s="2">
        <v>5</v>
      </c>
      <c r="I178" s="2"/>
      <c r="J178" s="2"/>
      <c r="K178" s="2"/>
      <c r="L178" s="3">
        <v>338.19</v>
      </c>
      <c r="M178" s="3">
        <v>338.19</v>
      </c>
      <c r="N178" s="3">
        <v>0</v>
      </c>
      <c r="O178" s="3">
        <v>0</v>
      </c>
      <c r="P178" s="3">
        <v>338.19</v>
      </c>
      <c r="Q178" s="3">
        <v>350</v>
      </c>
      <c r="R178" s="1" t="s">
        <v>132</v>
      </c>
    </row>
    <row r="179" spans="1:18" ht="15.5" x14ac:dyDescent="0.35">
      <c r="A179" s="1">
        <v>30101166</v>
      </c>
      <c r="B179" s="99" t="s">
        <v>4231</v>
      </c>
      <c r="C179" s="2" t="s">
        <v>13598</v>
      </c>
      <c r="D179" s="2">
        <v>1</v>
      </c>
      <c r="E179" s="1" t="s">
        <v>484</v>
      </c>
      <c r="F179" s="2"/>
      <c r="G179" s="2">
        <v>2</v>
      </c>
      <c r="H179" s="2">
        <v>6</v>
      </c>
      <c r="I179" s="2"/>
      <c r="J179" s="2"/>
      <c r="K179" s="2"/>
      <c r="L179" s="3">
        <v>802.34</v>
      </c>
      <c r="M179" s="3">
        <v>802.34</v>
      </c>
      <c r="N179" s="3">
        <v>0</v>
      </c>
      <c r="O179" s="3">
        <v>0</v>
      </c>
      <c r="P179" s="3">
        <v>802.34</v>
      </c>
      <c r="Q179" s="3">
        <v>160.46800000000002</v>
      </c>
      <c r="R179" s="1" t="s">
        <v>132</v>
      </c>
    </row>
    <row r="180" spans="1:18" ht="31" x14ac:dyDescent="0.35">
      <c r="A180" s="1">
        <v>30101174</v>
      </c>
      <c r="B180" s="99" t="s">
        <v>4230</v>
      </c>
      <c r="C180" s="2" t="s">
        <v>13598</v>
      </c>
      <c r="D180" s="2">
        <v>1</v>
      </c>
      <c r="E180" s="1" t="s">
        <v>484</v>
      </c>
      <c r="F180" s="2"/>
      <c r="G180" s="2">
        <v>2</v>
      </c>
      <c r="H180" s="2">
        <v>4</v>
      </c>
      <c r="I180" s="2"/>
      <c r="J180" s="2"/>
      <c r="K180" s="2"/>
      <c r="L180" s="3">
        <v>802.34</v>
      </c>
      <c r="M180" s="3">
        <v>802.34</v>
      </c>
      <c r="N180" s="3">
        <v>0</v>
      </c>
      <c r="O180" s="3">
        <v>0</v>
      </c>
      <c r="P180" s="3">
        <v>802.34</v>
      </c>
      <c r="Q180" s="3">
        <v>160.46800000000002</v>
      </c>
      <c r="R180" s="1" t="s">
        <v>132</v>
      </c>
    </row>
    <row r="181" spans="1:18" ht="31" x14ac:dyDescent="0.35">
      <c r="A181" s="1">
        <v>30101182</v>
      </c>
      <c r="B181" s="99" t="s">
        <v>4229</v>
      </c>
      <c r="C181" s="2" t="s">
        <v>13598</v>
      </c>
      <c r="D181" s="2">
        <v>1</v>
      </c>
      <c r="E181" s="1" t="s">
        <v>484</v>
      </c>
      <c r="F181" s="2"/>
      <c r="G181" s="2">
        <v>2</v>
      </c>
      <c r="H181" s="2">
        <v>4</v>
      </c>
      <c r="I181" s="2"/>
      <c r="J181" s="2"/>
      <c r="K181" s="2"/>
      <c r="L181" s="3">
        <v>802.34</v>
      </c>
      <c r="M181" s="3">
        <v>802.34</v>
      </c>
      <c r="N181" s="3">
        <v>0</v>
      </c>
      <c r="O181" s="3">
        <v>0</v>
      </c>
      <c r="P181" s="3">
        <v>802.34</v>
      </c>
      <c r="Q181" s="3">
        <v>160.46800000000002</v>
      </c>
      <c r="R181" s="1" t="s">
        <v>132</v>
      </c>
    </row>
    <row r="182" spans="1:18" ht="15.5" x14ac:dyDescent="0.35">
      <c r="A182" s="1">
        <v>30101190</v>
      </c>
      <c r="B182" s="99" t="s">
        <v>4228</v>
      </c>
      <c r="C182" s="2" t="s">
        <v>13598</v>
      </c>
      <c r="D182" s="2">
        <v>1</v>
      </c>
      <c r="E182" s="1" t="s">
        <v>159</v>
      </c>
      <c r="F182" s="2"/>
      <c r="G182" s="2">
        <v>2</v>
      </c>
      <c r="H182" s="2">
        <v>4</v>
      </c>
      <c r="I182" s="2"/>
      <c r="J182" s="2"/>
      <c r="K182" s="2"/>
      <c r="L182" s="3">
        <v>736.04</v>
      </c>
      <c r="M182" s="3">
        <v>736.04</v>
      </c>
      <c r="N182" s="3">
        <v>0</v>
      </c>
      <c r="O182" s="3">
        <v>0</v>
      </c>
      <c r="P182" s="3">
        <v>736.04</v>
      </c>
      <c r="Q182" s="3">
        <v>147.208</v>
      </c>
      <c r="R182" s="1" t="s">
        <v>132</v>
      </c>
    </row>
    <row r="183" spans="1:18" ht="15.5" x14ac:dyDescent="0.35">
      <c r="A183" s="1">
        <v>30101204</v>
      </c>
      <c r="B183" s="99" t="s">
        <v>4227</v>
      </c>
      <c r="C183" s="2" t="s">
        <v>13598</v>
      </c>
      <c r="D183" s="2">
        <v>1</v>
      </c>
      <c r="E183" s="1" t="s">
        <v>13</v>
      </c>
      <c r="F183" s="2"/>
      <c r="G183" s="2"/>
      <c r="H183" s="2">
        <v>2</v>
      </c>
      <c r="I183" s="2"/>
      <c r="J183" s="2"/>
      <c r="K183" s="2"/>
      <c r="L183" s="3">
        <v>148.54</v>
      </c>
      <c r="M183" s="3">
        <v>148.54</v>
      </c>
      <c r="N183" s="3">
        <v>0</v>
      </c>
      <c r="O183" s="3">
        <v>0</v>
      </c>
      <c r="P183" s="3">
        <v>148.54</v>
      </c>
      <c r="Q183" s="3">
        <v>29.707999999999998</v>
      </c>
      <c r="R183" s="1" t="s">
        <v>132</v>
      </c>
    </row>
    <row r="184" spans="1:18" ht="15.5" x14ac:dyDescent="0.35">
      <c r="A184" s="1">
        <v>30101212</v>
      </c>
      <c r="B184" s="99" t="s">
        <v>4226</v>
      </c>
      <c r="C184" s="2" t="s">
        <v>13598</v>
      </c>
      <c r="D184" s="2">
        <v>1</v>
      </c>
      <c r="E184" s="1" t="s">
        <v>20</v>
      </c>
      <c r="F184" s="2"/>
      <c r="G184" s="2"/>
      <c r="H184" s="2">
        <v>1</v>
      </c>
      <c r="I184" s="2"/>
      <c r="J184" s="2"/>
      <c r="K184" s="2"/>
      <c r="L184" s="3">
        <v>39.79</v>
      </c>
      <c r="M184" s="3">
        <v>39.79</v>
      </c>
      <c r="N184" s="3">
        <v>0</v>
      </c>
      <c r="O184" s="3">
        <v>0</v>
      </c>
      <c r="P184" s="3">
        <v>39.79</v>
      </c>
      <c r="Q184" s="3">
        <v>7.9580000000000002</v>
      </c>
      <c r="R184" s="1" t="s">
        <v>132</v>
      </c>
    </row>
    <row r="185" spans="1:18" ht="15.5" x14ac:dyDescent="0.35">
      <c r="A185" s="1">
        <v>30101220</v>
      </c>
      <c r="B185" s="99" t="s">
        <v>4225</v>
      </c>
      <c r="C185" s="2" t="s">
        <v>13598</v>
      </c>
      <c r="D185" s="2">
        <v>1</v>
      </c>
      <c r="E185" s="1" t="s">
        <v>4</v>
      </c>
      <c r="F185" s="2"/>
      <c r="G185" s="2"/>
      <c r="H185" s="2">
        <v>1</v>
      </c>
      <c r="I185" s="2"/>
      <c r="J185" s="2"/>
      <c r="K185" s="2"/>
      <c r="L185" s="3">
        <v>84.88</v>
      </c>
      <c r="M185" s="3">
        <v>84.88</v>
      </c>
      <c r="N185" s="3">
        <v>0</v>
      </c>
      <c r="O185" s="3">
        <v>0</v>
      </c>
      <c r="P185" s="3">
        <v>84.88</v>
      </c>
      <c r="Q185" s="3">
        <v>16.975999999999999</v>
      </c>
      <c r="R185" s="1" t="s">
        <v>132</v>
      </c>
    </row>
    <row r="186" spans="1:18" ht="15.5" x14ac:dyDescent="0.35">
      <c r="A186" s="1">
        <v>30101239</v>
      </c>
      <c r="B186" s="99" t="s">
        <v>4224</v>
      </c>
      <c r="C186" s="2" t="s">
        <v>13598</v>
      </c>
      <c r="D186" s="2">
        <v>1</v>
      </c>
      <c r="E186" s="1" t="s">
        <v>4</v>
      </c>
      <c r="F186" s="2"/>
      <c r="G186" s="2"/>
      <c r="H186" s="2">
        <v>1</v>
      </c>
      <c r="I186" s="2"/>
      <c r="J186" s="2"/>
      <c r="K186" s="2"/>
      <c r="L186" s="3">
        <v>84.88</v>
      </c>
      <c r="M186" s="3">
        <v>84.88</v>
      </c>
      <c r="N186" s="3">
        <v>0</v>
      </c>
      <c r="O186" s="3">
        <v>0</v>
      </c>
      <c r="P186" s="3">
        <v>84.88</v>
      </c>
      <c r="Q186" s="3">
        <v>16.975999999999999</v>
      </c>
      <c r="R186" s="1" t="s">
        <v>132</v>
      </c>
    </row>
    <row r="187" spans="1:18" ht="15.5" x14ac:dyDescent="0.35">
      <c r="A187" s="1">
        <v>30101247</v>
      </c>
      <c r="B187" s="99" t="s">
        <v>4223</v>
      </c>
      <c r="C187" s="2" t="s">
        <v>13600</v>
      </c>
      <c r="D187" s="2">
        <v>1</v>
      </c>
      <c r="E187" s="1" t="s">
        <v>23</v>
      </c>
      <c r="F187" s="2"/>
      <c r="G187" s="2"/>
      <c r="H187" s="2">
        <v>0</v>
      </c>
      <c r="I187" s="2"/>
      <c r="J187" s="2"/>
      <c r="K187" s="2"/>
      <c r="L187" s="3">
        <v>116.71</v>
      </c>
      <c r="M187" s="3">
        <v>116.71</v>
      </c>
      <c r="N187" s="3">
        <v>0</v>
      </c>
      <c r="O187" s="3">
        <v>0</v>
      </c>
      <c r="P187" s="3">
        <v>116.71</v>
      </c>
      <c r="Q187" s="3">
        <v>350</v>
      </c>
      <c r="R187" s="1" t="s">
        <v>132</v>
      </c>
    </row>
    <row r="188" spans="1:18" ht="15.5" x14ac:dyDescent="0.35">
      <c r="A188" s="1">
        <v>30101255</v>
      </c>
      <c r="B188" s="99" t="s">
        <v>4222</v>
      </c>
      <c r="C188" s="2" t="s">
        <v>13598</v>
      </c>
      <c r="D188" s="2">
        <v>1</v>
      </c>
      <c r="E188" s="1" t="s">
        <v>18</v>
      </c>
      <c r="F188" s="2"/>
      <c r="G188" s="2"/>
      <c r="H188" s="2">
        <v>0</v>
      </c>
      <c r="I188" s="2"/>
      <c r="J188" s="2"/>
      <c r="K188" s="2"/>
      <c r="L188" s="3">
        <v>53.06</v>
      </c>
      <c r="M188" s="3">
        <v>53.06</v>
      </c>
      <c r="N188" s="3">
        <v>0</v>
      </c>
      <c r="O188" s="3">
        <v>0</v>
      </c>
      <c r="P188" s="3">
        <v>53.06</v>
      </c>
      <c r="Q188" s="3">
        <v>10.612000000000002</v>
      </c>
      <c r="R188" s="1" t="s">
        <v>132</v>
      </c>
    </row>
    <row r="189" spans="1:18" ht="15.5" x14ac:dyDescent="0.35">
      <c r="A189" s="1">
        <v>30101263</v>
      </c>
      <c r="B189" s="99" t="s">
        <v>4221</v>
      </c>
      <c r="C189" s="2" t="s">
        <v>13598</v>
      </c>
      <c r="D189" s="2">
        <v>1</v>
      </c>
      <c r="E189" s="1" t="s">
        <v>16</v>
      </c>
      <c r="F189" s="2"/>
      <c r="G189" s="2"/>
      <c r="H189" s="2">
        <v>0</v>
      </c>
      <c r="I189" s="2"/>
      <c r="J189" s="2"/>
      <c r="K189" s="2"/>
      <c r="L189" s="3">
        <v>250.65</v>
      </c>
      <c r="M189" s="3">
        <v>250.65</v>
      </c>
      <c r="N189" s="3">
        <v>0</v>
      </c>
      <c r="O189" s="3">
        <v>0</v>
      </c>
      <c r="P189" s="3">
        <v>250.65</v>
      </c>
      <c r="Q189" s="3">
        <v>50.13</v>
      </c>
      <c r="R189" s="1" t="s">
        <v>132</v>
      </c>
    </row>
    <row r="190" spans="1:18" ht="15.5" x14ac:dyDescent="0.35">
      <c r="A190" s="1">
        <v>30101271</v>
      </c>
      <c r="B190" s="99" t="s">
        <v>4220</v>
      </c>
      <c r="C190" s="2" t="s">
        <v>13600</v>
      </c>
      <c r="D190" s="2">
        <v>1</v>
      </c>
      <c r="E190" s="1" t="s">
        <v>393</v>
      </c>
      <c r="F190" s="2"/>
      <c r="G190" s="2">
        <v>2</v>
      </c>
      <c r="H190" s="2">
        <v>5</v>
      </c>
      <c r="I190" s="2"/>
      <c r="J190" s="2"/>
      <c r="K190" s="2"/>
      <c r="L190" s="3">
        <v>883.25</v>
      </c>
      <c r="M190" s="3">
        <v>883.25</v>
      </c>
      <c r="N190" s="3">
        <v>0</v>
      </c>
      <c r="O190" s="3">
        <v>0</v>
      </c>
      <c r="P190" s="3">
        <v>883.25</v>
      </c>
      <c r="Q190" s="3">
        <v>350</v>
      </c>
      <c r="R190" s="1" t="s">
        <v>132</v>
      </c>
    </row>
    <row r="191" spans="1:18" ht="15.5" x14ac:dyDescent="0.35">
      <c r="A191" s="1">
        <v>30101280</v>
      </c>
      <c r="B191" s="99" t="s">
        <v>4219</v>
      </c>
      <c r="C191" s="2" t="s">
        <v>13600</v>
      </c>
      <c r="D191" s="2">
        <v>1</v>
      </c>
      <c r="E191" s="1" t="s">
        <v>41</v>
      </c>
      <c r="F191" s="2"/>
      <c r="G191" s="2"/>
      <c r="H191" s="2">
        <v>2</v>
      </c>
      <c r="I191" s="2"/>
      <c r="J191" s="2"/>
      <c r="K191" s="2"/>
      <c r="L191" s="3">
        <v>169.74</v>
      </c>
      <c r="M191" s="3">
        <v>169.74</v>
      </c>
      <c r="N191" s="3">
        <v>0</v>
      </c>
      <c r="O191" s="3">
        <v>0</v>
      </c>
      <c r="P191" s="3">
        <v>169.74</v>
      </c>
      <c r="Q191" s="3">
        <v>350</v>
      </c>
      <c r="R191" s="1" t="s">
        <v>132</v>
      </c>
    </row>
    <row r="192" spans="1:18" ht="31" x14ac:dyDescent="0.35">
      <c r="A192" s="1">
        <v>30101298</v>
      </c>
      <c r="B192" s="99" t="s">
        <v>4218</v>
      </c>
      <c r="C192" s="2" t="s">
        <v>13598</v>
      </c>
      <c r="D192" s="2">
        <v>1</v>
      </c>
      <c r="E192" s="1" t="s">
        <v>4</v>
      </c>
      <c r="F192" s="2"/>
      <c r="G192" s="2"/>
      <c r="H192" s="2">
        <v>0</v>
      </c>
      <c r="I192" s="2"/>
      <c r="J192" s="2"/>
      <c r="K192" s="2"/>
      <c r="L192" s="3">
        <v>84.88</v>
      </c>
      <c r="M192" s="3">
        <v>84.88</v>
      </c>
      <c r="N192" s="3">
        <v>0</v>
      </c>
      <c r="O192" s="3">
        <v>0</v>
      </c>
      <c r="P192" s="3">
        <v>84.88</v>
      </c>
      <c r="Q192" s="3">
        <v>16.975999999999999</v>
      </c>
      <c r="R192" s="1" t="s">
        <v>132</v>
      </c>
    </row>
    <row r="193" spans="1:18" ht="15.5" x14ac:dyDescent="0.35">
      <c r="A193" s="1">
        <v>30101301</v>
      </c>
      <c r="B193" s="99" t="s">
        <v>4217</v>
      </c>
      <c r="C193" s="2" t="s">
        <v>13598</v>
      </c>
      <c r="D193" s="2">
        <v>1</v>
      </c>
      <c r="E193" s="1" t="s">
        <v>311</v>
      </c>
      <c r="F193" s="2"/>
      <c r="G193" s="2">
        <v>1</v>
      </c>
      <c r="H193" s="2">
        <v>2</v>
      </c>
      <c r="I193" s="2"/>
      <c r="J193" s="2"/>
      <c r="K193" s="2"/>
      <c r="L193" s="3">
        <v>291.76</v>
      </c>
      <c r="M193" s="3">
        <v>291.76</v>
      </c>
      <c r="N193" s="3">
        <v>0</v>
      </c>
      <c r="O193" s="3">
        <v>0</v>
      </c>
      <c r="P193" s="3">
        <v>291.76</v>
      </c>
      <c r="Q193" s="3">
        <v>58.352000000000004</v>
      </c>
      <c r="R193" s="1" t="s">
        <v>132</v>
      </c>
    </row>
    <row r="194" spans="1:18" ht="15.5" x14ac:dyDescent="0.35">
      <c r="A194" s="1">
        <v>30101310</v>
      </c>
      <c r="B194" s="99" t="s">
        <v>4216</v>
      </c>
      <c r="C194" s="2" t="s">
        <v>13600</v>
      </c>
      <c r="D194" s="2">
        <v>1</v>
      </c>
      <c r="E194" s="1" t="s">
        <v>311</v>
      </c>
      <c r="F194" s="2"/>
      <c r="G194" s="2">
        <v>1</v>
      </c>
      <c r="H194" s="2">
        <v>2</v>
      </c>
      <c r="I194" s="2"/>
      <c r="J194" s="2"/>
      <c r="K194" s="2"/>
      <c r="L194" s="3">
        <v>291.76</v>
      </c>
      <c r="M194" s="3">
        <v>291.76</v>
      </c>
      <c r="N194" s="3">
        <v>0</v>
      </c>
      <c r="O194" s="3">
        <v>0</v>
      </c>
      <c r="P194" s="3">
        <v>291.76</v>
      </c>
      <c r="Q194" s="3">
        <v>350</v>
      </c>
      <c r="R194" s="1" t="s">
        <v>132</v>
      </c>
    </row>
    <row r="195" spans="1:18" ht="15.5" x14ac:dyDescent="0.35">
      <c r="A195" s="1">
        <v>30101328</v>
      </c>
      <c r="B195" s="99" t="s">
        <v>4215</v>
      </c>
      <c r="C195" s="2" t="s">
        <v>13600</v>
      </c>
      <c r="D195" s="2">
        <v>1</v>
      </c>
      <c r="E195" s="1" t="s">
        <v>311</v>
      </c>
      <c r="F195" s="2"/>
      <c r="G195" s="2">
        <v>1</v>
      </c>
      <c r="H195" s="2">
        <v>2</v>
      </c>
      <c r="I195" s="2"/>
      <c r="J195" s="2"/>
      <c r="K195" s="2"/>
      <c r="L195" s="3">
        <v>291.76</v>
      </c>
      <c r="M195" s="3">
        <v>291.76</v>
      </c>
      <c r="N195" s="3">
        <v>0</v>
      </c>
      <c r="O195" s="3">
        <v>0</v>
      </c>
      <c r="P195" s="3">
        <v>291.76</v>
      </c>
      <c r="Q195" s="3">
        <v>350</v>
      </c>
      <c r="R195" s="1" t="s">
        <v>132</v>
      </c>
    </row>
    <row r="196" spans="1:18" ht="15.5" x14ac:dyDescent="0.35">
      <c r="A196" s="1">
        <v>30101336</v>
      </c>
      <c r="B196" s="99" t="s">
        <v>4214</v>
      </c>
      <c r="C196" s="2" t="s">
        <v>13600</v>
      </c>
      <c r="D196" s="2">
        <v>1</v>
      </c>
      <c r="E196" s="1" t="s">
        <v>311</v>
      </c>
      <c r="F196" s="2"/>
      <c r="G196" s="2">
        <v>2</v>
      </c>
      <c r="H196" s="2">
        <v>2</v>
      </c>
      <c r="I196" s="2"/>
      <c r="J196" s="2"/>
      <c r="K196" s="2"/>
      <c r="L196" s="3">
        <v>291.76</v>
      </c>
      <c r="M196" s="3">
        <v>291.76</v>
      </c>
      <c r="N196" s="3">
        <v>0</v>
      </c>
      <c r="O196" s="3">
        <v>0</v>
      </c>
      <c r="P196" s="3">
        <v>291.76</v>
      </c>
      <c r="Q196" s="3">
        <v>350</v>
      </c>
      <c r="R196" s="1" t="s">
        <v>132</v>
      </c>
    </row>
    <row r="197" spans="1:18" ht="15.5" x14ac:dyDescent="0.35">
      <c r="A197" s="1">
        <v>30101344</v>
      </c>
      <c r="B197" s="99" t="s">
        <v>4213</v>
      </c>
      <c r="C197" s="2" t="s">
        <v>13600</v>
      </c>
      <c r="D197" s="2">
        <v>1</v>
      </c>
      <c r="E197" s="1" t="s">
        <v>311</v>
      </c>
      <c r="F197" s="2"/>
      <c r="G197" s="2">
        <v>2</v>
      </c>
      <c r="H197" s="2">
        <v>2</v>
      </c>
      <c r="I197" s="2"/>
      <c r="J197" s="2"/>
      <c r="K197" s="2"/>
      <c r="L197" s="3">
        <v>291.76</v>
      </c>
      <c r="M197" s="3">
        <v>291.76</v>
      </c>
      <c r="N197" s="3">
        <v>0</v>
      </c>
      <c r="O197" s="3">
        <v>0</v>
      </c>
      <c r="P197" s="3">
        <v>291.76</v>
      </c>
      <c r="Q197" s="3">
        <v>350</v>
      </c>
      <c r="R197" s="1" t="s">
        <v>132</v>
      </c>
    </row>
    <row r="198" spans="1:18" ht="15.5" x14ac:dyDescent="0.35">
      <c r="A198" s="1">
        <v>30101352</v>
      </c>
      <c r="B198" s="99" t="s">
        <v>4212</v>
      </c>
      <c r="C198" s="2" t="s">
        <v>13598</v>
      </c>
      <c r="D198" s="2">
        <v>1</v>
      </c>
      <c r="E198" s="1" t="s">
        <v>18</v>
      </c>
      <c r="F198" s="2"/>
      <c r="G198" s="2"/>
      <c r="H198" s="2">
        <v>0</v>
      </c>
      <c r="I198" s="2"/>
      <c r="J198" s="2"/>
      <c r="K198" s="2"/>
      <c r="L198" s="3">
        <v>53.06</v>
      </c>
      <c r="M198" s="3">
        <v>53.06</v>
      </c>
      <c r="N198" s="3">
        <v>0</v>
      </c>
      <c r="O198" s="3">
        <v>0</v>
      </c>
      <c r="P198" s="3">
        <v>53.06</v>
      </c>
      <c r="Q198" s="3">
        <v>10.612000000000002</v>
      </c>
      <c r="R198" s="1" t="s">
        <v>132</v>
      </c>
    </row>
    <row r="199" spans="1:18" ht="15.5" x14ac:dyDescent="0.35">
      <c r="A199" s="1">
        <v>30101360</v>
      </c>
      <c r="B199" s="99" t="s">
        <v>4211</v>
      </c>
      <c r="C199" s="2" t="s">
        <v>13600</v>
      </c>
      <c r="D199" s="2">
        <v>1</v>
      </c>
      <c r="E199" s="1" t="s">
        <v>224</v>
      </c>
      <c r="F199" s="2"/>
      <c r="G199" s="2">
        <v>2</v>
      </c>
      <c r="H199" s="2">
        <v>4</v>
      </c>
      <c r="I199" s="2"/>
      <c r="J199" s="2"/>
      <c r="K199" s="2"/>
      <c r="L199" s="3">
        <v>338.19</v>
      </c>
      <c r="M199" s="3">
        <v>338.19</v>
      </c>
      <c r="N199" s="3">
        <v>0</v>
      </c>
      <c r="O199" s="3">
        <v>0</v>
      </c>
      <c r="P199" s="3">
        <v>338.19</v>
      </c>
      <c r="Q199" s="3">
        <v>350</v>
      </c>
      <c r="R199" s="1" t="s">
        <v>132</v>
      </c>
    </row>
    <row r="200" spans="1:18" ht="15.5" x14ac:dyDescent="0.35">
      <c r="A200" s="1">
        <v>30101379</v>
      </c>
      <c r="B200" s="99" t="s">
        <v>4210</v>
      </c>
      <c r="C200" s="2" t="s">
        <v>13600</v>
      </c>
      <c r="D200" s="2">
        <v>1</v>
      </c>
      <c r="E200" s="1" t="s">
        <v>484</v>
      </c>
      <c r="F200" s="2"/>
      <c r="G200" s="2">
        <v>2</v>
      </c>
      <c r="H200" s="2">
        <v>5</v>
      </c>
      <c r="I200" s="2"/>
      <c r="J200" s="2"/>
      <c r="K200" s="2"/>
      <c r="L200" s="3">
        <v>802.34</v>
      </c>
      <c r="M200" s="3">
        <v>802.34</v>
      </c>
      <c r="N200" s="3">
        <v>0</v>
      </c>
      <c r="O200" s="3">
        <v>0</v>
      </c>
      <c r="P200" s="3">
        <v>802.34</v>
      </c>
      <c r="Q200" s="3">
        <v>350</v>
      </c>
      <c r="R200" s="1" t="s">
        <v>132</v>
      </c>
    </row>
    <row r="201" spans="1:18" ht="15.5" x14ac:dyDescent="0.35">
      <c r="A201" s="1">
        <v>30101387</v>
      </c>
      <c r="B201" s="99" t="s">
        <v>4209</v>
      </c>
      <c r="C201" s="2" t="s">
        <v>13600</v>
      </c>
      <c r="D201" s="2">
        <v>1</v>
      </c>
      <c r="E201" s="1" t="s">
        <v>13</v>
      </c>
      <c r="F201" s="2"/>
      <c r="G201" s="2"/>
      <c r="H201" s="2">
        <v>2</v>
      </c>
      <c r="I201" s="2"/>
      <c r="J201" s="2"/>
      <c r="K201" s="2"/>
      <c r="L201" s="3">
        <v>148.54</v>
      </c>
      <c r="M201" s="3">
        <v>148.54</v>
      </c>
      <c r="N201" s="3">
        <v>0</v>
      </c>
      <c r="O201" s="3">
        <v>0</v>
      </c>
      <c r="P201" s="3">
        <v>148.54</v>
      </c>
      <c r="Q201" s="3">
        <v>350</v>
      </c>
      <c r="R201" s="1" t="s">
        <v>132</v>
      </c>
    </row>
    <row r="202" spans="1:18" ht="15.5" x14ac:dyDescent="0.35">
      <c r="A202" s="1">
        <v>30101395</v>
      </c>
      <c r="B202" s="99" t="s">
        <v>4208</v>
      </c>
      <c r="C202" s="2" t="s">
        <v>13598</v>
      </c>
      <c r="D202" s="2">
        <v>1</v>
      </c>
      <c r="E202" s="1" t="s">
        <v>41</v>
      </c>
      <c r="F202" s="2"/>
      <c r="G202" s="2"/>
      <c r="H202" s="2">
        <v>0</v>
      </c>
      <c r="I202" s="2"/>
      <c r="J202" s="2"/>
      <c r="K202" s="2"/>
      <c r="L202" s="3">
        <v>169.74</v>
      </c>
      <c r="M202" s="3">
        <v>169.74</v>
      </c>
      <c r="N202" s="3">
        <v>0</v>
      </c>
      <c r="O202" s="3">
        <v>0</v>
      </c>
      <c r="P202" s="3">
        <v>169.74</v>
      </c>
      <c r="Q202" s="3">
        <v>33.948</v>
      </c>
      <c r="R202" s="1" t="s">
        <v>132</v>
      </c>
    </row>
    <row r="203" spans="1:18" ht="15.5" x14ac:dyDescent="0.35">
      <c r="A203" s="1">
        <v>30101409</v>
      </c>
      <c r="B203" s="99" t="s">
        <v>4207</v>
      </c>
      <c r="C203" s="2" t="s">
        <v>13598</v>
      </c>
      <c r="D203" s="2">
        <v>1</v>
      </c>
      <c r="E203" s="1" t="s">
        <v>281</v>
      </c>
      <c r="F203" s="2"/>
      <c r="G203" s="2"/>
      <c r="H203" s="2">
        <v>0</v>
      </c>
      <c r="I203" s="2"/>
      <c r="J203" s="2"/>
      <c r="K203" s="2"/>
      <c r="L203" s="3">
        <v>202.9</v>
      </c>
      <c r="M203" s="3">
        <v>202.9</v>
      </c>
      <c r="N203" s="3">
        <v>0</v>
      </c>
      <c r="O203" s="3">
        <v>0</v>
      </c>
      <c r="P203" s="3">
        <v>202.9</v>
      </c>
      <c r="Q203" s="3">
        <v>40.580000000000005</v>
      </c>
      <c r="R203" s="1" t="s">
        <v>132</v>
      </c>
    </row>
    <row r="204" spans="1:18" ht="15.5" x14ac:dyDescent="0.35">
      <c r="A204" s="1">
        <v>30101417</v>
      </c>
      <c r="B204" s="99" t="s">
        <v>4206</v>
      </c>
      <c r="C204" s="2" t="s">
        <v>13598</v>
      </c>
      <c r="D204" s="2">
        <v>1</v>
      </c>
      <c r="E204" s="1" t="s">
        <v>23</v>
      </c>
      <c r="F204" s="2"/>
      <c r="G204" s="2"/>
      <c r="H204" s="2">
        <v>0</v>
      </c>
      <c r="I204" s="2"/>
      <c r="J204" s="2"/>
      <c r="K204" s="2"/>
      <c r="L204" s="3">
        <v>116.71</v>
      </c>
      <c r="M204" s="3">
        <v>116.71</v>
      </c>
      <c r="N204" s="3">
        <v>0</v>
      </c>
      <c r="O204" s="3">
        <v>0</v>
      </c>
      <c r="P204" s="3">
        <v>116.71</v>
      </c>
      <c r="Q204" s="3">
        <v>23.341999999999999</v>
      </c>
      <c r="R204" s="1" t="s">
        <v>132</v>
      </c>
    </row>
    <row r="205" spans="1:18" ht="15.5" x14ac:dyDescent="0.35">
      <c r="A205" s="1">
        <v>30101425</v>
      </c>
      <c r="B205" s="99" t="s">
        <v>4205</v>
      </c>
      <c r="C205" s="2" t="s">
        <v>13600</v>
      </c>
      <c r="D205" s="2">
        <v>1</v>
      </c>
      <c r="E205" s="1" t="s">
        <v>159</v>
      </c>
      <c r="F205" s="2"/>
      <c r="G205" s="2">
        <v>1</v>
      </c>
      <c r="H205" s="2">
        <v>3</v>
      </c>
      <c r="I205" s="2"/>
      <c r="J205" s="2"/>
      <c r="K205" s="2"/>
      <c r="L205" s="3">
        <v>736.04</v>
      </c>
      <c r="M205" s="3">
        <v>736.04</v>
      </c>
      <c r="N205" s="3">
        <v>0</v>
      </c>
      <c r="O205" s="3">
        <v>0</v>
      </c>
      <c r="P205" s="3">
        <v>736.04</v>
      </c>
      <c r="Q205" s="3">
        <v>350</v>
      </c>
      <c r="R205" s="1" t="s">
        <v>132</v>
      </c>
    </row>
    <row r="206" spans="1:18" ht="15.5" x14ac:dyDescent="0.35">
      <c r="A206" s="1">
        <v>30101433</v>
      </c>
      <c r="B206" s="99" t="s">
        <v>4204</v>
      </c>
      <c r="C206" s="2" t="s">
        <v>13600</v>
      </c>
      <c r="D206" s="2">
        <v>1</v>
      </c>
      <c r="E206" s="1" t="s">
        <v>2103</v>
      </c>
      <c r="F206" s="2"/>
      <c r="G206" s="2">
        <v>2</v>
      </c>
      <c r="H206" s="2">
        <v>5</v>
      </c>
      <c r="I206" s="2"/>
      <c r="J206" s="2"/>
      <c r="K206" s="2"/>
      <c r="L206" s="3">
        <v>1452.19</v>
      </c>
      <c r="M206" s="3">
        <v>1452.19</v>
      </c>
      <c r="N206" s="3">
        <v>0</v>
      </c>
      <c r="O206" s="3">
        <v>0</v>
      </c>
      <c r="P206" s="3">
        <v>1452.19</v>
      </c>
      <c r="Q206" s="3">
        <v>350</v>
      </c>
      <c r="R206" s="1" t="s">
        <v>132</v>
      </c>
    </row>
    <row r="207" spans="1:18" ht="15.5" x14ac:dyDescent="0.35">
      <c r="A207" s="1">
        <v>30101441</v>
      </c>
      <c r="B207" s="99" t="s">
        <v>4203</v>
      </c>
      <c r="C207" s="2" t="s">
        <v>13600</v>
      </c>
      <c r="D207" s="2">
        <v>1</v>
      </c>
      <c r="E207" s="1" t="s">
        <v>133</v>
      </c>
      <c r="F207" s="2"/>
      <c r="G207" s="2">
        <v>1</v>
      </c>
      <c r="H207" s="2">
        <v>2</v>
      </c>
      <c r="I207" s="2"/>
      <c r="J207" s="2"/>
      <c r="K207" s="2"/>
      <c r="L207" s="3">
        <v>310.33999999999997</v>
      </c>
      <c r="M207" s="3">
        <v>310.33999999999997</v>
      </c>
      <c r="N207" s="3">
        <v>0</v>
      </c>
      <c r="O207" s="3">
        <v>0</v>
      </c>
      <c r="P207" s="3">
        <v>310.33999999999997</v>
      </c>
      <c r="Q207" s="3">
        <v>350</v>
      </c>
      <c r="R207" s="1" t="s">
        <v>132</v>
      </c>
    </row>
    <row r="208" spans="1:18" ht="15.5" x14ac:dyDescent="0.35">
      <c r="A208" s="1">
        <v>30101450</v>
      </c>
      <c r="B208" s="99" t="s">
        <v>4202</v>
      </c>
      <c r="C208" s="2" t="s">
        <v>13600</v>
      </c>
      <c r="D208" s="2">
        <v>1</v>
      </c>
      <c r="E208" s="1" t="s">
        <v>151</v>
      </c>
      <c r="F208" s="2"/>
      <c r="G208" s="2">
        <v>1</v>
      </c>
      <c r="H208" s="2">
        <v>2</v>
      </c>
      <c r="I208" s="2"/>
      <c r="J208" s="2"/>
      <c r="K208" s="2"/>
      <c r="L208" s="3">
        <v>270.54000000000002</v>
      </c>
      <c r="M208" s="3">
        <v>270.54000000000002</v>
      </c>
      <c r="N208" s="3">
        <v>0</v>
      </c>
      <c r="O208" s="3">
        <v>0</v>
      </c>
      <c r="P208" s="3">
        <v>270.54000000000002</v>
      </c>
      <c r="Q208" s="3">
        <v>350</v>
      </c>
      <c r="R208" s="1" t="s">
        <v>132</v>
      </c>
    </row>
    <row r="209" spans="1:18" ht="15.5" x14ac:dyDescent="0.35">
      <c r="A209" s="1">
        <v>30101468</v>
      </c>
      <c r="B209" s="99" t="s">
        <v>4201</v>
      </c>
      <c r="C209" s="2" t="s">
        <v>13598</v>
      </c>
      <c r="D209" s="2">
        <v>1</v>
      </c>
      <c r="E209" s="1" t="s">
        <v>41</v>
      </c>
      <c r="F209" s="2"/>
      <c r="G209" s="2">
        <v>1</v>
      </c>
      <c r="H209" s="2">
        <v>0</v>
      </c>
      <c r="I209" s="2"/>
      <c r="J209" s="2"/>
      <c r="K209" s="2"/>
      <c r="L209" s="3">
        <v>169.74</v>
      </c>
      <c r="M209" s="3">
        <v>169.74</v>
      </c>
      <c r="N209" s="3">
        <v>0</v>
      </c>
      <c r="O209" s="3">
        <v>0</v>
      </c>
      <c r="P209" s="3">
        <v>169.74</v>
      </c>
      <c r="Q209" s="3">
        <v>33.948</v>
      </c>
      <c r="R209" s="1" t="s">
        <v>132</v>
      </c>
    </row>
    <row r="210" spans="1:18" ht="15.5" x14ac:dyDescent="0.35">
      <c r="A210" s="1">
        <v>30101476</v>
      </c>
      <c r="B210" s="99" t="s">
        <v>4200</v>
      </c>
      <c r="C210" s="2" t="s">
        <v>13600</v>
      </c>
      <c r="D210" s="2">
        <v>1</v>
      </c>
      <c r="E210" s="1" t="s">
        <v>311</v>
      </c>
      <c r="F210" s="2"/>
      <c r="G210" s="2">
        <v>1</v>
      </c>
      <c r="H210" s="2">
        <v>2</v>
      </c>
      <c r="I210" s="2"/>
      <c r="J210" s="2"/>
      <c r="K210" s="2"/>
      <c r="L210" s="3">
        <v>291.76</v>
      </c>
      <c r="M210" s="3">
        <v>291.76</v>
      </c>
      <c r="N210" s="3">
        <v>0</v>
      </c>
      <c r="O210" s="3">
        <v>0</v>
      </c>
      <c r="P210" s="3">
        <v>291.76</v>
      </c>
      <c r="Q210" s="3">
        <v>350</v>
      </c>
      <c r="R210" s="1" t="s">
        <v>132</v>
      </c>
    </row>
    <row r="211" spans="1:18" ht="15.5" x14ac:dyDescent="0.35">
      <c r="A211" s="1">
        <v>30101484</v>
      </c>
      <c r="B211" s="99" t="s">
        <v>4199</v>
      </c>
      <c r="C211" s="2" t="s">
        <v>13598</v>
      </c>
      <c r="D211" s="2">
        <v>1</v>
      </c>
      <c r="E211" s="1" t="s">
        <v>34</v>
      </c>
      <c r="F211" s="2"/>
      <c r="G211" s="2"/>
      <c r="H211" s="2">
        <v>0</v>
      </c>
      <c r="I211" s="2"/>
      <c r="J211" s="2"/>
      <c r="K211" s="2"/>
      <c r="L211" s="3">
        <v>71.62</v>
      </c>
      <c r="M211" s="3">
        <v>71.62</v>
      </c>
      <c r="N211" s="3">
        <v>0</v>
      </c>
      <c r="O211" s="3">
        <v>0</v>
      </c>
      <c r="P211" s="3">
        <v>71.62</v>
      </c>
      <c r="Q211" s="3">
        <v>14.324000000000002</v>
      </c>
      <c r="R211" s="1" t="s">
        <v>132</v>
      </c>
    </row>
    <row r="212" spans="1:18" ht="15.5" x14ac:dyDescent="0.35">
      <c r="A212" s="1">
        <v>30101492</v>
      </c>
      <c r="B212" s="99" t="s">
        <v>4198</v>
      </c>
      <c r="C212" s="2" t="s">
        <v>13600</v>
      </c>
      <c r="D212" s="2">
        <v>1</v>
      </c>
      <c r="E212" s="1" t="s">
        <v>13</v>
      </c>
      <c r="F212" s="2"/>
      <c r="G212" s="2"/>
      <c r="H212" s="2">
        <v>0</v>
      </c>
      <c r="I212" s="2"/>
      <c r="J212" s="2"/>
      <c r="K212" s="2"/>
      <c r="L212" s="3">
        <v>148.54</v>
      </c>
      <c r="M212" s="3">
        <v>148.54</v>
      </c>
      <c r="N212" s="3">
        <v>0</v>
      </c>
      <c r="O212" s="3">
        <v>0</v>
      </c>
      <c r="P212" s="3">
        <v>148.54</v>
      </c>
      <c r="Q212" s="3">
        <v>350</v>
      </c>
      <c r="R212" s="1" t="s">
        <v>132</v>
      </c>
    </row>
    <row r="213" spans="1:18" ht="15.5" x14ac:dyDescent="0.35">
      <c r="A213" s="1">
        <v>30101506</v>
      </c>
      <c r="B213" s="99" t="s">
        <v>4197</v>
      </c>
      <c r="C213" s="2" t="s">
        <v>13598</v>
      </c>
      <c r="D213" s="2">
        <v>1</v>
      </c>
      <c r="E213" s="1" t="s">
        <v>4</v>
      </c>
      <c r="F213" s="2"/>
      <c r="G213" s="2"/>
      <c r="H213" s="2">
        <v>2</v>
      </c>
      <c r="I213" s="2"/>
      <c r="J213" s="2"/>
      <c r="K213" s="2"/>
      <c r="L213" s="3">
        <v>84.88</v>
      </c>
      <c r="M213" s="3">
        <v>84.88</v>
      </c>
      <c r="N213" s="3">
        <v>0</v>
      </c>
      <c r="O213" s="3">
        <v>0</v>
      </c>
      <c r="P213" s="3">
        <v>84.88</v>
      </c>
      <c r="Q213" s="3">
        <v>16.975999999999999</v>
      </c>
      <c r="R213" s="1" t="s">
        <v>132</v>
      </c>
    </row>
    <row r="214" spans="1:18" ht="15.5" x14ac:dyDescent="0.35">
      <c r="A214" s="1">
        <v>30101514</v>
      </c>
      <c r="B214" s="99" t="s">
        <v>4196</v>
      </c>
      <c r="C214" s="2" t="s">
        <v>13598</v>
      </c>
      <c r="D214" s="2">
        <v>1</v>
      </c>
      <c r="E214" s="1" t="s">
        <v>20</v>
      </c>
      <c r="F214" s="2"/>
      <c r="G214" s="2"/>
      <c r="H214" s="2">
        <v>2</v>
      </c>
      <c r="I214" s="2"/>
      <c r="J214" s="2"/>
      <c r="K214" s="2"/>
      <c r="L214" s="3">
        <v>39.79</v>
      </c>
      <c r="M214" s="3">
        <v>39.79</v>
      </c>
      <c r="N214" s="3">
        <v>0</v>
      </c>
      <c r="O214" s="3">
        <v>0</v>
      </c>
      <c r="P214" s="3">
        <v>39.79</v>
      </c>
      <c r="Q214" s="3">
        <v>7.9580000000000002</v>
      </c>
      <c r="R214" s="1" t="s">
        <v>132</v>
      </c>
    </row>
    <row r="215" spans="1:18" ht="15.5" x14ac:dyDescent="0.35">
      <c r="A215" s="1">
        <v>30101522</v>
      </c>
      <c r="B215" s="99" t="s">
        <v>4195</v>
      </c>
      <c r="C215" s="2" t="s">
        <v>13600</v>
      </c>
      <c r="D215" s="2">
        <v>1</v>
      </c>
      <c r="E215" s="1" t="s">
        <v>383</v>
      </c>
      <c r="F215" s="2"/>
      <c r="G215" s="2">
        <v>1</v>
      </c>
      <c r="H215" s="2">
        <v>3</v>
      </c>
      <c r="I215" s="2"/>
      <c r="J215" s="2"/>
      <c r="K215" s="2"/>
      <c r="L215" s="3">
        <v>649.84</v>
      </c>
      <c r="M215" s="3">
        <v>649.84</v>
      </c>
      <c r="N215" s="3">
        <v>0</v>
      </c>
      <c r="O215" s="3">
        <v>0</v>
      </c>
      <c r="P215" s="3">
        <v>649.84</v>
      </c>
      <c r="Q215" s="3">
        <v>350</v>
      </c>
      <c r="R215" s="1" t="s">
        <v>132</v>
      </c>
    </row>
    <row r="216" spans="1:18" ht="31" x14ac:dyDescent="0.35">
      <c r="A216" s="1">
        <v>30101530</v>
      </c>
      <c r="B216" s="99" t="s">
        <v>4194</v>
      </c>
      <c r="C216" s="2" t="s">
        <v>13600</v>
      </c>
      <c r="D216" s="2">
        <v>1</v>
      </c>
      <c r="E216" s="1" t="s">
        <v>484</v>
      </c>
      <c r="F216" s="2"/>
      <c r="G216" s="2">
        <v>1</v>
      </c>
      <c r="H216" s="2">
        <v>4</v>
      </c>
      <c r="I216" s="2"/>
      <c r="J216" s="2"/>
      <c r="K216" s="2"/>
      <c r="L216" s="3">
        <v>802.34</v>
      </c>
      <c r="M216" s="3">
        <v>802.34</v>
      </c>
      <c r="N216" s="3">
        <v>0</v>
      </c>
      <c r="O216" s="3">
        <v>0</v>
      </c>
      <c r="P216" s="3">
        <v>802.34</v>
      </c>
      <c r="Q216" s="3">
        <v>350</v>
      </c>
      <c r="R216" s="1" t="s">
        <v>132</v>
      </c>
    </row>
    <row r="217" spans="1:18" ht="15.5" x14ac:dyDescent="0.35">
      <c r="A217" s="1">
        <v>30101549</v>
      </c>
      <c r="B217" s="99" t="s">
        <v>4193</v>
      </c>
      <c r="C217" s="2" t="s">
        <v>13600</v>
      </c>
      <c r="D217" s="2">
        <v>1</v>
      </c>
      <c r="E217" s="1" t="s">
        <v>484</v>
      </c>
      <c r="F217" s="2"/>
      <c r="G217" s="2">
        <v>1</v>
      </c>
      <c r="H217" s="2">
        <v>4</v>
      </c>
      <c r="I217" s="2"/>
      <c r="J217" s="2"/>
      <c r="K217" s="2"/>
      <c r="L217" s="3">
        <v>802.34</v>
      </c>
      <c r="M217" s="3">
        <v>802.34</v>
      </c>
      <c r="N217" s="3">
        <v>0</v>
      </c>
      <c r="O217" s="3">
        <v>0</v>
      </c>
      <c r="P217" s="3">
        <v>802.34</v>
      </c>
      <c r="Q217" s="3">
        <v>350</v>
      </c>
      <c r="R217" s="1" t="s">
        <v>132</v>
      </c>
    </row>
    <row r="218" spans="1:18" ht="31" x14ac:dyDescent="0.35">
      <c r="A218" s="1">
        <v>30101557</v>
      </c>
      <c r="B218" s="99" t="s">
        <v>4192</v>
      </c>
      <c r="C218" s="2" t="s">
        <v>13600</v>
      </c>
      <c r="D218" s="2">
        <v>1</v>
      </c>
      <c r="E218" s="1" t="s">
        <v>484</v>
      </c>
      <c r="F218" s="2"/>
      <c r="G218" s="2">
        <v>1</v>
      </c>
      <c r="H218" s="2">
        <v>4</v>
      </c>
      <c r="I218" s="2"/>
      <c r="J218" s="2"/>
      <c r="K218" s="2"/>
      <c r="L218" s="3">
        <v>802.34</v>
      </c>
      <c r="M218" s="3">
        <v>802.34</v>
      </c>
      <c r="N218" s="3">
        <v>0</v>
      </c>
      <c r="O218" s="3">
        <v>0</v>
      </c>
      <c r="P218" s="3">
        <v>802.34</v>
      </c>
      <c r="Q218" s="3">
        <v>350</v>
      </c>
      <c r="R218" s="1" t="s">
        <v>132</v>
      </c>
    </row>
    <row r="219" spans="1:18" ht="15.5" x14ac:dyDescent="0.35">
      <c r="A219" s="1">
        <v>30101565</v>
      </c>
      <c r="B219" s="99" t="s">
        <v>4191</v>
      </c>
      <c r="C219" s="2" t="s">
        <v>13600</v>
      </c>
      <c r="D219" s="2">
        <v>1</v>
      </c>
      <c r="E219" s="1" t="s">
        <v>159</v>
      </c>
      <c r="F219" s="2"/>
      <c r="G219" s="2">
        <v>1</v>
      </c>
      <c r="H219" s="2">
        <v>4</v>
      </c>
      <c r="I219" s="2"/>
      <c r="J219" s="2"/>
      <c r="K219" s="2"/>
      <c r="L219" s="3">
        <v>736.04</v>
      </c>
      <c r="M219" s="3">
        <v>736.04</v>
      </c>
      <c r="N219" s="3">
        <v>0</v>
      </c>
      <c r="O219" s="3">
        <v>0</v>
      </c>
      <c r="P219" s="3">
        <v>736.04</v>
      </c>
      <c r="Q219" s="3">
        <v>350</v>
      </c>
      <c r="R219" s="1" t="s">
        <v>132</v>
      </c>
    </row>
    <row r="220" spans="1:18" ht="15.5" x14ac:dyDescent="0.35">
      <c r="A220" s="1">
        <v>30101573</v>
      </c>
      <c r="B220" s="99" t="s">
        <v>4190</v>
      </c>
      <c r="C220" s="2" t="s">
        <v>13600</v>
      </c>
      <c r="D220" s="2">
        <v>1</v>
      </c>
      <c r="E220" s="1" t="s">
        <v>159</v>
      </c>
      <c r="F220" s="2"/>
      <c r="G220" s="2">
        <v>1</v>
      </c>
      <c r="H220" s="2">
        <v>4</v>
      </c>
      <c r="I220" s="2"/>
      <c r="J220" s="2"/>
      <c r="K220" s="2"/>
      <c r="L220" s="3">
        <v>736.04</v>
      </c>
      <c r="M220" s="3">
        <v>736.04</v>
      </c>
      <c r="N220" s="3">
        <v>0</v>
      </c>
      <c r="O220" s="3">
        <v>0</v>
      </c>
      <c r="P220" s="3">
        <v>736.04</v>
      </c>
      <c r="Q220" s="3">
        <v>350</v>
      </c>
      <c r="R220" s="1" t="s">
        <v>132</v>
      </c>
    </row>
    <row r="221" spans="1:18" ht="15.5" x14ac:dyDescent="0.35">
      <c r="A221" s="1">
        <v>30101581</v>
      </c>
      <c r="B221" s="99" t="s">
        <v>4189</v>
      </c>
      <c r="C221" s="2" t="s">
        <v>13600</v>
      </c>
      <c r="D221" s="2">
        <v>1</v>
      </c>
      <c r="E221" s="1" t="s">
        <v>407</v>
      </c>
      <c r="F221" s="2"/>
      <c r="G221" s="2">
        <v>1</v>
      </c>
      <c r="H221" s="2"/>
      <c r="I221" s="2"/>
      <c r="J221" s="2"/>
      <c r="K221" s="2"/>
      <c r="L221" s="3">
        <v>620.66</v>
      </c>
      <c r="M221" s="3">
        <v>620.66</v>
      </c>
      <c r="N221" s="3">
        <v>0</v>
      </c>
      <c r="O221" s="3">
        <v>0</v>
      </c>
      <c r="P221" s="3">
        <v>620.66</v>
      </c>
      <c r="Q221" s="3">
        <v>350</v>
      </c>
      <c r="R221" s="1" t="s">
        <v>132</v>
      </c>
    </row>
    <row r="222" spans="1:18" ht="15.5" x14ac:dyDescent="0.35">
      <c r="A222" s="1">
        <v>30101590</v>
      </c>
      <c r="B222" s="99" t="s">
        <v>4188</v>
      </c>
      <c r="C222" s="2" t="s">
        <v>13600</v>
      </c>
      <c r="D222" s="2">
        <v>1</v>
      </c>
      <c r="E222" s="1" t="s">
        <v>13</v>
      </c>
      <c r="F222" s="2"/>
      <c r="G222" s="2"/>
      <c r="H222" s="2">
        <v>0</v>
      </c>
      <c r="I222" s="2"/>
      <c r="J222" s="2"/>
      <c r="K222" s="2"/>
      <c r="L222" s="3">
        <v>148.54</v>
      </c>
      <c r="M222" s="3">
        <v>148.54</v>
      </c>
      <c r="N222" s="3">
        <v>0</v>
      </c>
      <c r="O222" s="3">
        <v>0</v>
      </c>
      <c r="P222" s="3">
        <v>148.54</v>
      </c>
      <c r="Q222" s="3">
        <v>350</v>
      </c>
      <c r="R222" s="1" t="s">
        <v>132</v>
      </c>
    </row>
    <row r="223" spans="1:18" ht="15.5" x14ac:dyDescent="0.35">
      <c r="A223" s="1">
        <v>30101603</v>
      </c>
      <c r="B223" s="99" t="s">
        <v>4187</v>
      </c>
      <c r="C223" s="2" t="s">
        <v>13600</v>
      </c>
      <c r="D223" s="2">
        <v>1</v>
      </c>
      <c r="E223" s="1" t="s">
        <v>34</v>
      </c>
      <c r="F223" s="2"/>
      <c r="G223" s="2">
        <v>1</v>
      </c>
      <c r="H223" s="2">
        <v>2</v>
      </c>
      <c r="I223" s="2"/>
      <c r="J223" s="2"/>
      <c r="K223" s="2"/>
      <c r="L223" s="3">
        <v>71.62</v>
      </c>
      <c r="M223" s="3">
        <v>71.62</v>
      </c>
      <c r="N223" s="3">
        <v>0</v>
      </c>
      <c r="O223" s="3">
        <v>0</v>
      </c>
      <c r="P223" s="3">
        <v>71.62</v>
      </c>
      <c r="Q223" s="3">
        <v>350</v>
      </c>
      <c r="R223" s="1" t="s">
        <v>132</v>
      </c>
    </row>
    <row r="224" spans="1:18" ht="15.5" x14ac:dyDescent="0.35">
      <c r="A224" s="1">
        <v>30101611</v>
      </c>
      <c r="B224" s="99" t="s">
        <v>4186</v>
      </c>
      <c r="C224" s="2" t="s">
        <v>13600</v>
      </c>
      <c r="D224" s="2">
        <v>1</v>
      </c>
      <c r="E224" s="1" t="s">
        <v>13</v>
      </c>
      <c r="F224" s="2"/>
      <c r="G224" s="2">
        <v>1</v>
      </c>
      <c r="H224" s="2">
        <v>2</v>
      </c>
      <c r="I224" s="2"/>
      <c r="J224" s="2"/>
      <c r="K224" s="2"/>
      <c r="L224" s="3">
        <v>148.54</v>
      </c>
      <c r="M224" s="3">
        <v>148.54</v>
      </c>
      <c r="N224" s="3">
        <v>0</v>
      </c>
      <c r="O224" s="3">
        <v>0</v>
      </c>
      <c r="P224" s="3">
        <v>148.54</v>
      </c>
      <c r="Q224" s="3">
        <v>350</v>
      </c>
      <c r="R224" s="1" t="s">
        <v>132</v>
      </c>
    </row>
    <row r="225" spans="1:18" ht="15.5" x14ac:dyDescent="0.35">
      <c r="A225" s="1">
        <v>30101620</v>
      </c>
      <c r="B225" s="99" t="s">
        <v>4185</v>
      </c>
      <c r="C225" s="2" t="s">
        <v>13598</v>
      </c>
      <c r="D225" s="2">
        <v>1</v>
      </c>
      <c r="E225" s="1" t="s">
        <v>34</v>
      </c>
      <c r="F225" s="2"/>
      <c r="G225" s="2"/>
      <c r="H225" s="2">
        <v>0</v>
      </c>
      <c r="I225" s="2"/>
      <c r="J225" s="2"/>
      <c r="K225" s="2"/>
      <c r="L225" s="3">
        <v>71.62</v>
      </c>
      <c r="M225" s="3">
        <v>71.62</v>
      </c>
      <c r="N225" s="3">
        <v>0</v>
      </c>
      <c r="O225" s="3">
        <v>0</v>
      </c>
      <c r="P225" s="3">
        <v>71.62</v>
      </c>
      <c r="Q225" s="3">
        <v>14.324000000000002</v>
      </c>
      <c r="R225" s="1" t="s">
        <v>0</v>
      </c>
    </row>
    <row r="226" spans="1:18" ht="15.5" x14ac:dyDescent="0.35">
      <c r="A226" s="1">
        <v>30101638</v>
      </c>
      <c r="B226" s="99" t="s">
        <v>4184</v>
      </c>
      <c r="C226" s="2" t="s">
        <v>13598</v>
      </c>
      <c r="D226" s="2">
        <v>1</v>
      </c>
      <c r="E226" s="1" t="s">
        <v>23</v>
      </c>
      <c r="F226" s="2"/>
      <c r="G226" s="2"/>
      <c r="H226" s="2">
        <v>0</v>
      </c>
      <c r="I226" s="2"/>
      <c r="J226" s="2"/>
      <c r="K226" s="2"/>
      <c r="L226" s="3">
        <v>116.71</v>
      </c>
      <c r="M226" s="3">
        <v>116.71</v>
      </c>
      <c r="N226" s="3">
        <v>0</v>
      </c>
      <c r="O226" s="3">
        <v>0</v>
      </c>
      <c r="P226" s="3">
        <v>116.71</v>
      </c>
      <c r="Q226" s="3">
        <v>23.341999999999999</v>
      </c>
      <c r="R226" s="1" t="s">
        <v>0</v>
      </c>
    </row>
    <row r="227" spans="1:18" ht="15.5" x14ac:dyDescent="0.35">
      <c r="A227" s="1">
        <v>30101646</v>
      </c>
      <c r="B227" s="99" t="s">
        <v>4183</v>
      </c>
      <c r="C227" s="2" t="s">
        <v>13600</v>
      </c>
      <c r="D227" s="2">
        <v>1</v>
      </c>
      <c r="E227" s="1" t="s">
        <v>20</v>
      </c>
      <c r="F227" s="2"/>
      <c r="G227" s="2"/>
      <c r="H227" s="2">
        <v>0</v>
      </c>
      <c r="I227" s="2"/>
      <c r="J227" s="2"/>
      <c r="K227" s="2"/>
      <c r="L227" s="3">
        <v>39.79</v>
      </c>
      <c r="M227" s="3">
        <v>39.79</v>
      </c>
      <c r="N227" s="3">
        <v>0</v>
      </c>
      <c r="O227" s="3">
        <v>0</v>
      </c>
      <c r="P227" s="3">
        <v>39.79</v>
      </c>
      <c r="Q227" s="3">
        <v>350</v>
      </c>
      <c r="R227" s="1" t="s">
        <v>132</v>
      </c>
    </row>
    <row r="228" spans="1:18" ht="15.5" x14ac:dyDescent="0.35">
      <c r="A228" s="1">
        <v>30101654</v>
      </c>
      <c r="B228" s="99" t="s">
        <v>4182</v>
      </c>
      <c r="C228" s="2" t="s">
        <v>13598</v>
      </c>
      <c r="D228" s="2">
        <v>1</v>
      </c>
      <c r="E228" s="1" t="s">
        <v>110</v>
      </c>
      <c r="F228" s="2"/>
      <c r="G228" s="2"/>
      <c r="H228" s="2">
        <v>2</v>
      </c>
      <c r="I228" s="2"/>
      <c r="J228" s="2"/>
      <c r="K228" s="2"/>
      <c r="L228" s="3">
        <v>222.81</v>
      </c>
      <c r="M228" s="3">
        <v>222.81</v>
      </c>
      <c r="N228" s="3">
        <v>0</v>
      </c>
      <c r="O228" s="3">
        <v>0</v>
      </c>
      <c r="P228" s="3">
        <v>222.81</v>
      </c>
      <c r="Q228" s="3">
        <v>44.562000000000005</v>
      </c>
      <c r="R228" s="1" t="s">
        <v>132</v>
      </c>
    </row>
    <row r="229" spans="1:18" ht="15.5" x14ac:dyDescent="0.35">
      <c r="A229" s="1">
        <v>30101662</v>
      </c>
      <c r="B229" s="99" t="s">
        <v>4181</v>
      </c>
      <c r="C229" s="2" t="s">
        <v>13598</v>
      </c>
      <c r="D229" s="2">
        <v>1</v>
      </c>
      <c r="E229" s="1" t="s">
        <v>23</v>
      </c>
      <c r="F229" s="2"/>
      <c r="G229" s="2"/>
      <c r="H229" s="2">
        <v>0</v>
      </c>
      <c r="I229" s="2"/>
      <c r="J229" s="2"/>
      <c r="K229" s="2"/>
      <c r="L229" s="3">
        <v>116.71</v>
      </c>
      <c r="M229" s="3">
        <v>116.71</v>
      </c>
      <c r="N229" s="3">
        <v>0</v>
      </c>
      <c r="O229" s="3">
        <v>0</v>
      </c>
      <c r="P229" s="3">
        <v>116.71</v>
      </c>
      <c r="Q229" s="3">
        <v>23.341999999999999</v>
      </c>
      <c r="R229" s="1" t="s">
        <v>132</v>
      </c>
    </row>
    <row r="230" spans="1:18" ht="15.5" x14ac:dyDescent="0.35">
      <c r="A230" s="1">
        <v>30101670</v>
      </c>
      <c r="B230" s="99" t="s">
        <v>4180</v>
      </c>
      <c r="C230" s="2" t="s">
        <v>13600</v>
      </c>
      <c r="D230" s="2">
        <v>1</v>
      </c>
      <c r="E230" s="1" t="s">
        <v>281</v>
      </c>
      <c r="F230" s="2"/>
      <c r="G230" s="2">
        <v>1</v>
      </c>
      <c r="H230" s="2">
        <v>2</v>
      </c>
      <c r="I230" s="2"/>
      <c r="J230" s="2"/>
      <c r="K230" s="2"/>
      <c r="L230" s="3">
        <v>202.9</v>
      </c>
      <c r="M230" s="3">
        <v>202.9</v>
      </c>
      <c r="N230" s="3">
        <v>0</v>
      </c>
      <c r="O230" s="3">
        <v>0</v>
      </c>
      <c r="P230" s="3">
        <v>202.9</v>
      </c>
      <c r="Q230" s="3">
        <v>350</v>
      </c>
      <c r="R230" s="1" t="s">
        <v>132</v>
      </c>
    </row>
    <row r="231" spans="1:18" ht="15.5" x14ac:dyDescent="0.35">
      <c r="A231" s="1">
        <v>30101689</v>
      </c>
      <c r="B231" s="99" t="s">
        <v>4179</v>
      </c>
      <c r="C231" s="2" t="s">
        <v>13600</v>
      </c>
      <c r="D231" s="2">
        <v>1</v>
      </c>
      <c r="E231" s="1" t="s">
        <v>148</v>
      </c>
      <c r="F231" s="2"/>
      <c r="G231" s="2">
        <v>2</v>
      </c>
      <c r="H231" s="2">
        <v>5</v>
      </c>
      <c r="I231" s="2"/>
      <c r="J231" s="2"/>
      <c r="K231" s="2"/>
      <c r="L231" s="3">
        <v>689.63</v>
      </c>
      <c r="M231" s="3">
        <v>689.63</v>
      </c>
      <c r="N231" s="3">
        <v>0</v>
      </c>
      <c r="O231" s="3">
        <v>0</v>
      </c>
      <c r="P231" s="3">
        <v>689.63</v>
      </c>
      <c r="Q231" s="3">
        <v>350</v>
      </c>
      <c r="R231" s="1" t="s">
        <v>132</v>
      </c>
    </row>
    <row r="232" spans="1:18" ht="15.5" x14ac:dyDescent="0.35">
      <c r="A232" s="1">
        <v>30101697</v>
      </c>
      <c r="B232" s="99" t="s">
        <v>4178</v>
      </c>
      <c r="C232" s="2" t="s">
        <v>13600</v>
      </c>
      <c r="D232" s="2">
        <v>1</v>
      </c>
      <c r="E232" s="1" t="s">
        <v>148</v>
      </c>
      <c r="F232" s="2"/>
      <c r="G232" s="2">
        <v>2</v>
      </c>
      <c r="H232" s="2">
        <v>5</v>
      </c>
      <c r="I232" s="2"/>
      <c r="J232" s="2"/>
      <c r="K232" s="2"/>
      <c r="L232" s="3">
        <v>689.63</v>
      </c>
      <c r="M232" s="3">
        <v>689.63</v>
      </c>
      <c r="N232" s="3">
        <v>0</v>
      </c>
      <c r="O232" s="3">
        <v>0</v>
      </c>
      <c r="P232" s="3">
        <v>689.63</v>
      </c>
      <c r="Q232" s="3">
        <v>350</v>
      </c>
      <c r="R232" s="1" t="s">
        <v>132</v>
      </c>
    </row>
    <row r="233" spans="1:18" ht="15.5" x14ac:dyDescent="0.35">
      <c r="A233" s="1">
        <v>30101735</v>
      </c>
      <c r="B233" s="99" t="s">
        <v>4177</v>
      </c>
      <c r="C233" s="2" t="s">
        <v>13598</v>
      </c>
      <c r="D233" s="2">
        <v>1</v>
      </c>
      <c r="E233" s="1" t="s">
        <v>4</v>
      </c>
      <c r="F233" s="2"/>
      <c r="G233" s="2"/>
      <c r="H233" s="2">
        <v>0</v>
      </c>
      <c r="I233" s="2"/>
      <c r="J233" s="2"/>
      <c r="K233" s="2"/>
      <c r="L233" s="3">
        <v>84.88</v>
      </c>
      <c r="M233" s="3">
        <v>84.88</v>
      </c>
      <c r="N233" s="3">
        <v>0</v>
      </c>
      <c r="O233" s="3">
        <v>0</v>
      </c>
      <c r="P233" s="3">
        <v>84.88</v>
      </c>
      <c r="Q233" s="3">
        <v>16.975999999999999</v>
      </c>
      <c r="R233" s="1" t="s">
        <v>132</v>
      </c>
    </row>
    <row r="234" spans="1:18" ht="15.5" x14ac:dyDescent="0.35">
      <c r="A234" s="1">
        <v>30101743</v>
      </c>
      <c r="B234" s="99" t="s">
        <v>4176</v>
      </c>
      <c r="C234" s="2" t="s">
        <v>13600</v>
      </c>
      <c r="D234" s="2">
        <v>1</v>
      </c>
      <c r="E234" s="1" t="s">
        <v>311</v>
      </c>
      <c r="F234" s="2"/>
      <c r="G234" s="2">
        <v>2</v>
      </c>
      <c r="H234" s="2">
        <v>3</v>
      </c>
      <c r="I234" s="2"/>
      <c r="J234" s="2"/>
      <c r="K234" s="2"/>
      <c r="L234" s="3">
        <v>291.76</v>
      </c>
      <c r="M234" s="3">
        <v>291.76</v>
      </c>
      <c r="N234" s="3">
        <v>0</v>
      </c>
      <c r="O234" s="3">
        <v>0</v>
      </c>
      <c r="P234" s="3">
        <v>291.76</v>
      </c>
      <c r="Q234" s="3">
        <v>350</v>
      </c>
      <c r="R234" s="1" t="s">
        <v>132</v>
      </c>
    </row>
    <row r="235" spans="1:18" ht="15.5" x14ac:dyDescent="0.35">
      <c r="A235" s="1">
        <v>30101751</v>
      </c>
      <c r="B235" s="99" t="s">
        <v>4175</v>
      </c>
      <c r="C235" s="2" t="s">
        <v>13600</v>
      </c>
      <c r="D235" s="2">
        <v>1</v>
      </c>
      <c r="E235" s="1" t="s">
        <v>311</v>
      </c>
      <c r="F235" s="2"/>
      <c r="G235" s="2">
        <v>1</v>
      </c>
      <c r="H235" s="2">
        <v>3</v>
      </c>
      <c r="I235" s="2"/>
      <c r="J235" s="2"/>
      <c r="K235" s="2"/>
      <c r="L235" s="3">
        <v>291.76</v>
      </c>
      <c r="M235" s="3">
        <v>291.76</v>
      </c>
      <c r="N235" s="3">
        <v>0</v>
      </c>
      <c r="O235" s="3">
        <v>0</v>
      </c>
      <c r="P235" s="3">
        <v>291.76</v>
      </c>
      <c r="Q235" s="3">
        <v>350</v>
      </c>
      <c r="R235" s="1" t="s">
        <v>132</v>
      </c>
    </row>
    <row r="236" spans="1:18" ht="15.5" x14ac:dyDescent="0.35">
      <c r="A236" s="1">
        <v>30101760</v>
      </c>
      <c r="B236" s="99" t="s">
        <v>4174</v>
      </c>
      <c r="C236" s="2" t="s">
        <v>13600</v>
      </c>
      <c r="D236" s="2">
        <v>1</v>
      </c>
      <c r="E236" s="1" t="s">
        <v>311</v>
      </c>
      <c r="F236" s="2"/>
      <c r="G236" s="2">
        <v>2</v>
      </c>
      <c r="H236" s="2">
        <v>3</v>
      </c>
      <c r="I236" s="2"/>
      <c r="J236" s="2"/>
      <c r="K236" s="2"/>
      <c r="L236" s="3">
        <v>291.76</v>
      </c>
      <c r="M236" s="3">
        <v>291.76</v>
      </c>
      <c r="N236" s="3">
        <v>0</v>
      </c>
      <c r="O236" s="3">
        <v>0</v>
      </c>
      <c r="P236" s="3">
        <v>291.76</v>
      </c>
      <c r="Q236" s="3">
        <v>350</v>
      </c>
      <c r="R236" s="1" t="s">
        <v>132</v>
      </c>
    </row>
    <row r="237" spans="1:18" ht="15.5" x14ac:dyDescent="0.35">
      <c r="A237" s="1">
        <v>30101778</v>
      </c>
      <c r="B237" s="99" t="s">
        <v>4173</v>
      </c>
      <c r="C237" s="2" t="s">
        <v>13600</v>
      </c>
      <c r="D237" s="2">
        <v>1</v>
      </c>
      <c r="E237" s="1" t="s">
        <v>311</v>
      </c>
      <c r="F237" s="2"/>
      <c r="G237" s="2">
        <v>1</v>
      </c>
      <c r="H237" s="2">
        <v>3</v>
      </c>
      <c r="I237" s="2"/>
      <c r="J237" s="2"/>
      <c r="K237" s="2"/>
      <c r="L237" s="3">
        <v>291.76</v>
      </c>
      <c r="M237" s="3">
        <v>291.76</v>
      </c>
      <c r="N237" s="3">
        <v>0</v>
      </c>
      <c r="O237" s="3">
        <v>0</v>
      </c>
      <c r="P237" s="3">
        <v>291.76</v>
      </c>
      <c r="Q237" s="3">
        <v>350</v>
      </c>
      <c r="R237" s="1" t="s">
        <v>132</v>
      </c>
    </row>
    <row r="238" spans="1:18" ht="15.5" x14ac:dyDescent="0.35">
      <c r="A238" s="1">
        <v>30101786</v>
      </c>
      <c r="B238" s="99" t="s">
        <v>4172</v>
      </c>
      <c r="C238" s="2" t="s">
        <v>13598</v>
      </c>
      <c r="D238" s="2">
        <v>1</v>
      </c>
      <c r="E238" s="1" t="s">
        <v>311</v>
      </c>
      <c r="F238" s="2"/>
      <c r="G238" s="2">
        <v>1</v>
      </c>
      <c r="H238" s="2">
        <v>3</v>
      </c>
      <c r="I238" s="2"/>
      <c r="J238" s="2"/>
      <c r="K238" s="2"/>
      <c r="L238" s="3">
        <v>291.76</v>
      </c>
      <c r="M238" s="3">
        <v>291.76</v>
      </c>
      <c r="N238" s="3">
        <v>0</v>
      </c>
      <c r="O238" s="3">
        <v>0</v>
      </c>
      <c r="P238" s="3">
        <v>291.76</v>
      </c>
      <c r="Q238" s="3">
        <v>58.352000000000004</v>
      </c>
      <c r="R238" s="1" t="s">
        <v>132</v>
      </c>
    </row>
    <row r="239" spans="1:18" ht="15.5" x14ac:dyDescent="0.35">
      <c r="A239" s="1">
        <v>30101794</v>
      </c>
      <c r="B239" s="99" t="s">
        <v>4171</v>
      </c>
      <c r="C239" s="2" t="s">
        <v>13598</v>
      </c>
      <c r="D239" s="2">
        <v>1</v>
      </c>
      <c r="E239" s="1" t="s">
        <v>34</v>
      </c>
      <c r="F239" s="2"/>
      <c r="G239" s="2"/>
      <c r="H239" s="2">
        <v>0</v>
      </c>
      <c r="I239" s="2"/>
      <c r="J239" s="2"/>
      <c r="K239" s="2"/>
      <c r="L239" s="3">
        <v>71.62</v>
      </c>
      <c r="M239" s="3">
        <v>71.62</v>
      </c>
      <c r="N239" s="3">
        <v>0</v>
      </c>
      <c r="O239" s="3">
        <v>0</v>
      </c>
      <c r="P239" s="3">
        <v>71.62</v>
      </c>
      <c r="Q239" s="3">
        <v>14.324000000000002</v>
      </c>
      <c r="R239" s="1" t="s">
        <v>0</v>
      </c>
    </row>
    <row r="240" spans="1:18" ht="15.5" x14ac:dyDescent="0.35">
      <c r="A240" s="1">
        <v>30101808</v>
      </c>
      <c r="B240" s="99" t="s">
        <v>4170</v>
      </c>
      <c r="C240" s="2" t="s">
        <v>13600</v>
      </c>
      <c r="D240" s="2">
        <v>1</v>
      </c>
      <c r="E240" s="1" t="s">
        <v>311</v>
      </c>
      <c r="F240" s="2"/>
      <c r="G240" s="2">
        <v>1</v>
      </c>
      <c r="H240" s="2">
        <v>3</v>
      </c>
      <c r="I240" s="2"/>
      <c r="J240" s="2"/>
      <c r="K240" s="2"/>
      <c r="L240" s="3">
        <v>291.76</v>
      </c>
      <c r="M240" s="3">
        <v>291.76</v>
      </c>
      <c r="N240" s="3">
        <v>0</v>
      </c>
      <c r="O240" s="3">
        <v>0</v>
      </c>
      <c r="P240" s="3">
        <v>291.76</v>
      </c>
      <c r="Q240" s="3">
        <v>350</v>
      </c>
      <c r="R240" s="1" t="s">
        <v>132</v>
      </c>
    </row>
    <row r="241" spans="1:18" ht="15.5" x14ac:dyDescent="0.35">
      <c r="A241" s="1">
        <v>30101816</v>
      </c>
      <c r="B241" s="99" t="s">
        <v>4169</v>
      </c>
      <c r="C241" s="2" t="s">
        <v>13600</v>
      </c>
      <c r="D241" s="2">
        <v>1</v>
      </c>
      <c r="E241" s="1" t="s">
        <v>311</v>
      </c>
      <c r="F241" s="2"/>
      <c r="G241" s="2">
        <v>1</v>
      </c>
      <c r="H241" s="2">
        <v>3</v>
      </c>
      <c r="I241" s="2"/>
      <c r="J241" s="2"/>
      <c r="K241" s="2"/>
      <c r="L241" s="3">
        <v>291.76</v>
      </c>
      <c r="M241" s="3">
        <v>291.76</v>
      </c>
      <c r="N241" s="3">
        <v>0</v>
      </c>
      <c r="O241" s="3">
        <v>0</v>
      </c>
      <c r="P241" s="3">
        <v>291.76</v>
      </c>
      <c r="Q241" s="3">
        <v>350</v>
      </c>
      <c r="R241" s="1" t="s">
        <v>132</v>
      </c>
    </row>
    <row r="242" spans="1:18" ht="15.5" x14ac:dyDescent="0.35">
      <c r="A242" s="1">
        <v>30101824</v>
      </c>
      <c r="B242" s="99" t="s">
        <v>4168</v>
      </c>
      <c r="C242" s="2" t="s">
        <v>13600</v>
      </c>
      <c r="D242" s="2">
        <v>1</v>
      </c>
      <c r="E242" s="1" t="s">
        <v>159</v>
      </c>
      <c r="F242" s="2"/>
      <c r="G242" s="2">
        <v>1</v>
      </c>
      <c r="H242" s="2">
        <v>3</v>
      </c>
      <c r="I242" s="2"/>
      <c r="J242" s="2"/>
      <c r="K242" s="2"/>
      <c r="L242" s="3">
        <v>736.04</v>
      </c>
      <c r="M242" s="3">
        <v>736.04</v>
      </c>
      <c r="N242" s="3">
        <v>0</v>
      </c>
      <c r="O242" s="3">
        <v>0</v>
      </c>
      <c r="P242" s="3">
        <v>736.04</v>
      </c>
      <c r="Q242" s="3">
        <v>350</v>
      </c>
      <c r="R242" s="1" t="s">
        <v>132</v>
      </c>
    </row>
    <row r="243" spans="1:18" ht="15.5" x14ac:dyDescent="0.35">
      <c r="A243" s="1">
        <v>30101832</v>
      </c>
      <c r="B243" s="99" t="s">
        <v>4167</v>
      </c>
      <c r="C243" s="2" t="s">
        <v>13600</v>
      </c>
      <c r="D243" s="2">
        <v>1</v>
      </c>
      <c r="E243" s="1" t="s">
        <v>393</v>
      </c>
      <c r="F243" s="2"/>
      <c r="G243" s="2">
        <v>2</v>
      </c>
      <c r="H243" s="2">
        <v>4</v>
      </c>
      <c r="I243" s="2"/>
      <c r="J243" s="2"/>
      <c r="K243" s="2"/>
      <c r="L243" s="3">
        <v>883.25</v>
      </c>
      <c r="M243" s="3">
        <v>883.25</v>
      </c>
      <c r="N243" s="3">
        <v>0</v>
      </c>
      <c r="O243" s="3">
        <v>0</v>
      </c>
      <c r="P243" s="3">
        <v>883.25</v>
      </c>
      <c r="Q243" s="3">
        <v>350</v>
      </c>
      <c r="R243" s="1" t="s">
        <v>132</v>
      </c>
    </row>
    <row r="244" spans="1:18" ht="15.5" x14ac:dyDescent="0.35">
      <c r="A244" s="1">
        <v>30101840</v>
      </c>
      <c r="B244" s="99" t="s">
        <v>4166</v>
      </c>
      <c r="C244" s="2" t="s">
        <v>13600</v>
      </c>
      <c r="D244" s="2">
        <v>1</v>
      </c>
      <c r="E244" s="1" t="s">
        <v>4</v>
      </c>
      <c r="F244" s="2"/>
      <c r="G244" s="2"/>
      <c r="H244" s="2">
        <v>0</v>
      </c>
      <c r="I244" s="2"/>
      <c r="J244" s="2"/>
      <c r="K244" s="2"/>
      <c r="L244" s="3">
        <v>84.88</v>
      </c>
      <c r="M244" s="3">
        <v>84.88</v>
      </c>
      <c r="N244" s="3">
        <v>0</v>
      </c>
      <c r="O244" s="3">
        <v>0</v>
      </c>
      <c r="P244" s="3">
        <v>84.88</v>
      </c>
      <c r="Q244" s="3">
        <v>350</v>
      </c>
      <c r="R244" s="1" t="s">
        <v>132</v>
      </c>
    </row>
    <row r="245" spans="1:18" ht="15.5" x14ac:dyDescent="0.35">
      <c r="A245" s="1">
        <v>30101859</v>
      </c>
      <c r="B245" s="99" t="s">
        <v>4165</v>
      </c>
      <c r="C245" s="2" t="s">
        <v>13598</v>
      </c>
      <c r="D245" s="2">
        <v>1</v>
      </c>
      <c r="E245" s="1" t="s">
        <v>18</v>
      </c>
      <c r="F245" s="2"/>
      <c r="G245" s="2"/>
      <c r="H245" s="2">
        <v>2</v>
      </c>
      <c r="I245" s="2"/>
      <c r="J245" s="2"/>
      <c r="K245" s="2"/>
      <c r="L245" s="3">
        <v>53.06</v>
      </c>
      <c r="M245" s="3">
        <v>53.06</v>
      </c>
      <c r="N245" s="3">
        <v>0</v>
      </c>
      <c r="O245" s="3">
        <v>0</v>
      </c>
      <c r="P245" s="3">
        <v>53.06</v>
      </c>
      <c r="Q245" s="3">
        <v>10.612000000000002</v>
      </c>
      <c r="R245" s="1" t="s">
        <v>132</v>
      </c>
    </row>
    <row r="246" spans="1:18" ht="15.5" x14ac:dyDescent="0.35">
      <c r="A246" s="1">
        <v>30101867</v>
      </c>
      <c r="B246" s="99" t="s">
        <v>4164</v>
      </c>
      <c r="C246" s="2" t="s">
        <v>13600</v>
      </c>
      <c r="D246" s="2">
        <v>1</v>
      </c>
      <c r="E246" s="1" t="s">
        <v>159</v>
      </c>
      <c r="F246" s="2"/>
      <c r="G246" s="2">
        <v>1</v>
      </c>
      <c r="H246" s="2">
        <v>4</v>
      </c>
      <c r="I246" s="2"/>
      <c r="J246" s="2"/>
      <c r="K246" s="2"/>
      <c r="L246" s="3">
        <v>736.04</v>
      </c>
      <c r="M246" s="3">
        <v>736.04</v>
      </c>
      <c r="N246" s="3">
        <v>0</v>
      </c>
      <c r="O246" s="3">
        <v>0</v>
      </c>
      <c r="P246" s="3">
        <v>736.04</v>
      </c>
      <c r="Q246" s="3">
        <v>350</v>
      </c>
      <c r="R246" s="1" t="s">
        <v>132</v>
      </c>
    </row>
    <row r="247" spans="1:18" ht="15.5" x14ac:dyDescent="0.35">
      <c r="A247" s="1">
        <v>30101875</v>
      </c>
      <c r="B247" s="99" t="s">
        <v>4163</v>
      </c>
      <c r="C247" s="2" t="s">
        <v>13600</v>
      </c>
      <c r="D247" s="2">
        <v>1</v>
      </c>
      <c r="E247" s="1" t="s">
        <v>159</v>
      </c>
      <c r="F247" s="2"/>
      <c r="G247" s="2">
        <v>1</v>
      </c>
      <c r="H247" s="2">
        <v>4</v>
      </c>
      <c r="I247" s="2"/>
      <c r="J247" s="2"/>
      <c r="K247" s="2"/>
      <c r="L247" s="3">
        <v>736.04</v>
      </c>
      <c r="M247" s="3">
        <v>736.04</v>
      </c>
      <c r="N247" s="3">
        <v>0</v>
      </c>
      <c r="O247" s="3">
        <v>0</v>
      </c>
      <c r="P247" s="3">
        <v>736.04</v>
      </c>
      <c r="Q247" s="3">
        <v>350</v>
      </c>
      <c r="R247" s="1" t="s">
        <v>132</v>
      </c>
    </row>
    <row r="248" spans="1:18" ht="15.5" x14ac:dyDescent="0.35">
      <c r="A248" s="1">
        <v>30101883</v>
      </c>
      <c r="B248" s="99" t="s">
        <v>4162</v>
      </c>
      <c r="C248" s="2" t="s">
        <v>13600</v>
      </c>
      <c r="D248" s="2">
        <v>1</v>
      </c>
      <c r="E248" s="1" t="s">
        <v>484</v>
      </c>
      <c r="F248" s="2"/>
      <c r="G248" s="2">
        <v>1</v>
      </c>
      <c r="H248" s="2">
        <v>5</v>
      </c>
      <c r="I248" s="2"/>
      <c r="J248" s="2"/>
      <c r="K248" s="2"/>
      <c r="L248" s="3">
        <v>802.34</v>
      </c>
      <c r="M248" s="3">
        <v>802.34</v>
      </c>
      <c r="N248" s="3">
        <v>0</v>
      </c>
      <c r="O248" s="3">
        <v>0</v>
      </c>
      <c r="P248" s="3">
        <v>802.34</v>
      </c>
      <c r="Q248" s="3">
        <v>350</v>
      </c>
      <c r="R248" s="1" t="s">
        <v>132</v>
      </c>
    </row>
    <row r="249" spans="1:18" ht="15.5" x14ac:dyDescent="0.35">
      <c r="A249" s="1">
        <v>30101891</v>
      </c>
      <c r="B249" s="99" t="s">
        <v>4161</v>
      </c>
      <c r="C249" s="2" t="s">
        <v>13600</v>
      </c>
      <c r="D249" s="2">
        <v>1</v>
      </c>
      <c r="E249" s="1" t="s">
        <v>13</v>
      </c>
      <c r="F249" s="2"/>
      <c r="G249" s="2"/>
      <c r="H249" s="2">
        <v>2</v>
      </c>
      <c r="I249" s="2"/>
      <c r="J249" s="2"/>
      <c r="K249" s="2"/>
      <c r="L249" s="3">
        <v>148.54</v>
      </c>
      <c r="M249" s="3">
        <v>148.54</v>
      </c>
      <c r="N249" s="3">
        <v>0</v>
      </c>
      <c r="O249" s="3">
        <v>0</v>
      </c>
      <c r="P249" s="3">
        <v>148.54</v>
      </c>
      <c r="Q249" s="3">
        <v>350</v>
      </c>
      <c r="R249" s="1" t="s">
        <v>132</v>
      </c>
    </row>
    <row r="250" spans="1:18" ht="15.5" x14ac:dyDescent="0.35">
      <c r="A250" s="1">
        <v>30101905</v>
      </c>
      <c r="B250" s="99" t="s">
        <v>4160</v>
      </c>
      <c r="C250" s="2" t="s">
        <v>13598</v>
      </c>
      <c r="D250" s="2">
        <v>1</v>
      </c>
      <c r="E250" s="1" t="s">
        <v>18</v>
      </c>
      <c r="F250" s="2"/>
      <c r="G250" s="2"/>
      <c r="H250" s="2">
        <v>2</v>
      </c>
      <c r="I250" s="2"/>
      <c r="J250" s="2"/>
      <c r="K250" s="2"/>
      <c r="L250" s="3">
        <v>53.06</v>
      </c>
      <c r="M250" s="3">
        <v>53.06</v>
      </c>
      <c r="N250" s="3">
        <v>0</v>
      </c>
      <c r="O250" s="3">
        <v>0</v>
      </c>
      <c r="P250" s="3">
        <v>53.06</v>
      </c>
      <c r="Q250" s="3">
        <v>10.612000000000002</v>
      </c>
      <c r="R250" s="1" t="s">
        <v>132</v>
      </c>
    </row>
    <row r="251" spans="1:18" ht="15.5" x14ac:dyDescent="0.35">
      <c r="A251" s="1">
        <v>30101913</v>
      </c>
      <c r="B251" s="99" t="s">
        <v>4159</v>
      </c>
      <c r="C251" s="2" t="s">
        <v>13598</v>
      </c>
      <c r="D251" s="2">
        <v>1</v>
      </c>
      <c r="E251" s="1" t="s">
        <v>281</v>
      </c>
      <c r="F251" s="2"/>
      <c r="G251" s="2">
        <v>1</v>
      </c>
      <c r="H251" s="2">
        <v>1</v>
      </c>
      <c r="I251" s="2"/>
      <c r="J251" s="2"/>
      <c r="K251" s="2"/>
      <c r="L251" s="3">
        <v>202.9</v>
      </c>
      <c r="M251" s="3">
        <v>202.9</v>
      </c>
      <c r="N251" s="3">
        <v>0</v>
      </c>
      <c r="O251" s="3">
        <v>0</v>
      </c>
      <c r="P251" s="3">
        <v>202.9</v>
      </c>
      <c r="Q251" s="3">
        <v>40.580000000000005</v>
      </c>
      <c r="R251" s="1" t="s">
        <v>132</v>
      </c>
    </row>
    <row r="252" spans="1:18" ht="15.5" x14ac:dyDescent="0.35">
      <c r="A252" s="1">
        <v>30101921</v>
      </c>
      <c r="B252" s="99" t="s">
        <v>4158</v>
      </c>
      <c r="C252" s="2" t="s">
        <v>13598</v>
      </c>
      <c r="D252" s="2">
        <v>1</v>
      </c>
      <c r="E252" s="1" t="s">
        <v>13</v>
      </c>
      <c r="F252" s="2"/>
      <c r="G252" s="2">
        <v>1</v>
      </c>
      <c r="H252" s="2">
        <v>0</v>
      </c>
      <c r="I252" s="2"/>
      <c r="J252" s="2"/>
      <c r="K252" s="2"/>
      <c r="L252" s="3">
        <v>148.54</v>
      </c>
      <c r="M252" s="3">
        <v>148.54</v>
      </c>
      <c r="N252" s="3">
        <v>0</v>
      </c>
      <c r="O252" s="3">
        <v>0</v>
      </c>
      <c r="P252" s="3">
        <v>148.54</v>
      </c>
      <c r="Q252" s="3">
        <v>29.707999999999998</v>
      </c>
      <c r="R252" s="1" t="s">
        <v>132</v>
      </c>
    </row>
    <row r="253" spans="1:18" ht="15.5" x14ac:dyDescent="0.35">
      <c r="A253" s="1">
        <v>30101930</v>
      </c>
      <c r="B253" s="99" t="s">
        <v>4157</v>
      </c>
      <c r="C253" s="2" t="s">
        <v>13600</v>
      </c>
      <c r="D253" s="2">
        <v>1</v>
      </c>
      <c r="E253" s="1" t="s">
        <v>34</v>
      </c>
      <c r="F253" s="2"/>
      <c r="G253" s="2"/>
      <c r="H253" s="2">
        <v>0</v>
      </c>
      <c r="I253" s="2"/>
      <c r="J253" s="2"/>
      <c r="K253" s="2"/>
      <c r="L253" s="3">
        <v>71.62</v>
      </c>
      <c r="M253" s="3">
        <v>71.62</v>
      </c>
      <c r="N253" s="3">
        <v>0</v>
      </c>
      <c r="O253" s="3">
        <v>0</v>
      </c>
      <c r="P253" s="3">
        <v>71.62</v>
      </c>
      <c r="Q253" s="3">
        <v>350</v>
      </c>
      <c r="R253" s="1" t="s">
        <v>132</v>
      </c>
    </row>
    <row r="254" spans="1:18" ht="15.5" x14ac:dyDescent="0.35">
      <c r="A254" s="1">
        <v>30101948</v>
      </c>
      <c r="B254" s="99" t="s">
        <v>4156</v>
      </c>
      <c r="C254" s="2" t="s">
        <v>13600</v>
      </c>
      <c r="D254" s="2">
        <v>1</v>
      </c>
      <c r="E254" s="1" t="s">
        <v>23</v>
      </c>
      <c r="F254" s="2"/>
      <c r="G254" s="2">
        <v>1</v>
      </c>
      <c r="H254" s="2">
        <v>2</v>
      </c>
      <c r="I254" s="2"/>
      <c r="J254" s="2"/>
      <c r="K254" s="2"/>
      <c r="L254" s="3">
        <v>116.71</v>
      </c>
      <c r="M254" s="3">
        <v>116.71</v>
      </c>
      <c r="N254" s="3">
        <v>0</v>
      </c>
      <c r="O254" s="3">
        <v>0</v>
      </c>
      <c r="P254" s="3">
        <v>116.71</v>
      </c>
      <c r="Q254" s="3">
        <v>350</v>
      </c>
      <c r="R254" s="1" t="s">
        <v>132</v>
      </c>
    </row>
    <row r="255" spans="1:18" ht="15.5" x14ac:dyDescent="0.35">
      <c r="A255" s="1">
        <v>30101956</v>
      </c>
      <c r="B255" s="99" t="s">
        <v>4155</v>
      </c>
      <c r="C255" s="2" t="s">
        <v>13598</v>
      </c>
      <c r="D255" s="2">
        <v>1</v>
      </c>
      <c r="E255" s="1" t="s">
        <v>34</v>
      </c>
      <c r="F255" s="2"/>
      <c r="G255" s="2">
        <v>1</v>
      </c>
      <c r="H255" s="2">
        <v>2</v>
      </c>
      <c r="I255" s="2"/>
      <c r="J255" s="2"/>
      <c r="K255" s="2"/>
      <c r="L255" s="3">
        <v>71.62</v>
      </c>
      <c r="M255" s="3">
        <v>71.62</v>
      </c>
      <c r="N255" s="3">
        <v>0</v>
      </c>
      <c r="O255" s="3">
        <v>0</v>
      </c>
      <c r="P255" s="3">
        <v>71.62</v>
      </c>
      <c r="Q255" s="3">
        <v>14.324000000000002</v>
      </c>
      <c r="R255" s="1" t="s">
        <v>132</v>
      </c>
    </row>
    <row r="256" spans="1:18" ht="15.5" x14ac:dyDescent="0.35">
      <c r="A256" s="1">
        <v>30201012</v>
      </c>
      <c r="B256" s="99" t="s">
        <v>4154</v>
      </c>
      <c r="C256" s="2" t="s">
        <v>13600</v>
      </c>
      <c r="D256" s="2">
        <v>1</v>
      </c>
      <c r="E256" s="1" t="s">
        <v>34</v>
      </c>
      <c r="F256" s="2"/>
      <c r="G256" s="2"/>
      <c r="H256" s="2">
        <v>0</v>
      </c>
      <c r="I256" s="2"/>
      <c r="J256" s="2"/>
      <c r="K256" s="2"/>
      <c r="L256" s="3">
        <v>71.62</v>
      </c>
      <c r="M256" s="3">
        <v>71.62</v>
      </c>
      <c r="N256" s="3">
        <v>0</v>
      </c>
      <c r="O256" s="3">
        <v>0</v>
      </c>
      <c r="P256" s="3">
        <v>71.62</v>
      </c>
      <c r="Q256" s="3">
        <v>350</v>
      </c>
      <c r="R256" s="1" t="s">
        <v>132</v>
      </c>
    </row>
    <row r="257" spans="1:18" ht="15.5" x14ac:dyDescent="0.35">
      <c r="A257" s="1">
        <v>30201020</v>
      </c>
      <c r="B257" s="99" t="s">
        <v>4153</v>
      </c>
      <c r="C257" s="2" t="s">
        <v>13600</v>
      </c>
      <c r="D257" s="2">
        <v>1</v>
      </c>
      <c r="E257" s="1" t="s">
        <v>311</v>
      </c>
      <c r="F257" s="2"/>
      <c r="G257" s="2">
        <v>2</v>
      </c>
      <c r="H257" s="2">
        <v>3</v>
      </c>
      <c r="I257" s="2"/>
      <c r="J257" s="2"/>
      <c r="K257" s="2"/>
      <c r="L257" s="3">
        <v>291.76</v>
      </c>
      <c r="M257" s="3">
        <v>291.76</v>
      </c>
      <c r="N257" s="3">
        <v>0</v>
      </c>
      <c r="O257" s="3">
        <v>0</v>
      </c>
      <c r="P257" s="3">
        <v>291.76</v>
      </c>
      <c r="Q257" s="3">
        <v>350</v>
      </c>
      <c r="R257" s="1" t="s">
        <v>132</v>
      </c>
    </row>
    <row r="258" spans="1:18" ht="15.5" x14ac:dyDescent="0.35">
      <c r="A258" s="1">
        <v>30201039</v>
      </c>
      <c r="B258" s="99" t="s">
        <v>4152</v>
      </c>
      <c r="C258" s="2" t="s">
        <v>13600</v>
      </c>
      <c r="D258" s="2">
        <v>1</v>
      </c>
      <c r="E258" s="1" t="s">
        <v>388</v>
      </c>
      <c r="F258" s="2"/>
      <c r="G258" s="2">
        <v>2</v>
      </c>
      <c r="H258" s="2">
        <v>3</v>
      </c>
      <c r="I258" s="2"/>
      <c r="J258" s="2"/>
      <c r="K258" s="2"/>
      <c r="L258" s="3">
        <v>574.25</v>
      </c>
      <c r="M258" s="3">
        <v>574.25</v>
      </c>
      <c r="N258" s="3">
        <v>0</v>
      </c>
      <c r="O258" s="3">
        <v>0</v>
      </c>
      <c r="P258" s="3">
        <v>574.25</v>
      </c>
      <c r="Q258" s="3">
        <v>350</v>
      </c>
      <c r="R258" s="1" t="s">
        <v>132</v>
      </c>
    </row>
    <row r="259" spans="1:18" ht="15.5" x14ac:dyDescent="0.35">
      <c r="A259" s="1">
        <v>30201047</v>
      </c>
      <c r="B259" s="99" t="s">
        <v>4151</v>
      </c>
      <c r="C259" s="2" t="s">
        <v>13600</v>
      </c>
      <c r="D259" s="2">
        <v>1</v>
      </c>
      <c r="E259" s="1" t="s">
        <v>396</v>
      </c>
      <c r="F259" s="2"/>
      <c r="G259" s="2">
        <v>2</v>
      </c>
      <c r="H259" s="2">
        <v>5</v>
      </c>
      <c r="I259" s="2"/>
      <c r="J259" s="2"/>
      <c r="K259" s="2"/>
      <c r="L259" s="3">
        <v>1027.79</v>
      </c>
      <c r="M259" s="3">
        <v>1027.79</v>
      </c>
      <c r="N259" s="3">
        <v>0</v>
      </c>
      <c r="O259" s="3">
        <v>0</v>
      </c>
      <c r="P259" s="3">
        <v>1027.79</v>
      </c>
      <c r="Q259" s="3">
        <v>350</v>
      </c>
      <c r="R259" s="1" t="s">
        <v>132</v>
      </c>
    </row>
    <row r="260" spans="1:18" ht="15.5" x14ac:dyDescent="0.35">
      <c r="A260" s="1">
        <v>30201055</v>
      </c>
      <c r="B260" s="99" t="s">
        <v>4150</v>
      </c>
      <c r="C260" s="2" t="s">
        <v>13598</v>
      </c>
      <c r="D260" s="2">
        <v>1</v>
      </c>
      <c r="E260" s="1" t="s">
        <v>34</v>
      </c>
      <c r="F260" s="2"/>
      <c r="G260" s="2">
        <v>1</v>
      </c>
      <c r="H260" s="2">
        <v>0</v>
      </c>
      <c r="I260" s="2"/>
      <c r="J260" s="2"/>
      <c r="K260" s="2"/>
      <c r="L260" s="3">
        <v>71.62</v>
      </c>
      <c r="M260" s="3">
        <v>71.62</v>
      </c>
      <c r="N260" s="3">
        <v>0</v>
      </c>
      <c r="O260" s="3">
        <v>0</v>
      </c>
      <c r="P260" s="3">
        <v>71.62</v>
      </c>
      <c r="Q260" s="3">
        <v>14.324000000000002</v>
      </c>
      <c r="R260" s="1" t="s">
        <v>132</v>
      </c>
    </row>
    <row r="261" spans="1:18" ht="15.5" x14ac:dyDescent="0.35">
      <c r="A261" s="1">
        <v>30201063</v>
      </c>
      <c r="B261" s="99" t="s">
        <v>4149</v>
      </c>
      <c r="C261" s="2" t="s">
        <v>13600</v>
      </c>
      <c r="D261" s="2">
        <v>1</v>
      </c>
      <c r="E261" s="1" t="s">
        <v>4</v>
      </c>
      <c r="F261" s="2"/>
      <c r="G261" s="2"/>
      <c r="H261" s="2">
        <v>0</v>
      </c>
      <c r="I261" s="2"/>
      <c r="J261" s="2"/>
      <c r="K261" s="2"/>
      <c r="L261" s="3">
        <v>84.88</v>
      </c>
      <c r="M261" s="3">
        <v>84.88</v>
      </c>
      <c r="N261" s="3">
        <v>0</v>
      </c>
      <c r="O261" s="3">
        <v>0</v>
      </c>
      <c r="P261" s="3">
        <v>84.88</v>
      </c>
      <c r="Q261" s="3">
        <v>350</v>
      </c>
      <c r="R261" s="1" t="s">
        <v>132</v>
      </c>
    </row>
    <row r="262" spans="1:18" ht="15.5" x14ac:dyDescent="0.35">
      <c r="A262" s="1">
        <v>30201071</v>
      </c>
      <c r="B262" s="99" t="s">
        <v>4148</v>
      </c>
      <c r="C262" s="2" t="s">
        <v>13600</v>
      </c>
      <c r="D262" s="2">
        <v>1</v>
      </c>
      <c r="E262" s="1" t="s">
        <v>484</v>
      </c>
      <c r="F262" s="2"/>
      <c r="G262" s="2">
        <v>1</v>
      </c>
      <c r="H262" s="2">
        <v>4</v>
      </c>
      <c r="I262" s="2"/>
      <c r="J262" s="2"/>
      <c r="K262" s="2"/>
      <c r="L262" s="3">
        <v>802.34</v>
      </c>
      <c r="M262" s="3">
        <v>802.34</v>
      </c>
      <c r="N262" s="3">
        <v>0</v>
      </c>
      <c r="O262" s="3">
        <v>0</v>
      </c>
      <c r="P262" s="3">
        <v>802.34</v>
      </c>
      <c r="Q262" s="3">
        <v>350</v>
      </c>
      <c r="R262" s="1" t="s">
        <v>132</v>
      </c>
    </row>
    <row r="263" spans="1:18" ht="15.5" x14ac:dyDescent="0.35">
      <c r="A263" s="1">
        <v>30201080</v>
      </c>
      <c r="B263" s="99" t="s">
        <v>4147</v>
      </c>
      <c r="C263" s="2" t="s">
        <v>13600</v>
      </c>
      <c r="D263" s="2">
        <v>1</v>
      </c>
      <c r="E263" s="1" t="s">
        <v>224</v>
      </c>
      <c r="F263" s="2"/>
      <c r="G263" s="2">
        <v>1</v>
      </c>
      <c r="H263" s="2">
        <v>3</v>
      </c>
      <c r="I263" s="2"/>
      <c r="J263" s="2"/>
      <c r="K263" s="2"/>
      <c r="L263" s="3">
        <v>338.19</v>
      </c>
      <c r="M263" s="3">
        <v>338.19</v>
      </c>
      <c r="N263" s="3">
        <v>0</v>
      </c>
      <c r="O263" s="3">
        <v>0</v>
      </c>
      <c r="P263" s="3">
        <v>338.19</v>
      </c>
      <c r="Q263" s="3">
        <v>350</v>
      </c>
      <c r="R263" s="1" t="s">
        <v>132</v>
      </c>
    </row>
    <row r="264" spans="1:18" ht="15.5" x14ac:dyDescent="0.35">
      <c r="A264" s="1">
        <v>30201098</v>
      </c>
      <c r="B264" s="99" t="s">
        <v>4146</v>
      </c>
      <c r="C264" s="2" t="s">
        <v>13600</v>
      </c>
      <c r="D264" s="2">
        <v>1</v>
      </c>
      <c r="E264" s="1" t="s">
        <v>396</v>
      </c>
      <c r="F264" s="2"/>
      <c r="G264" s="2">
        <v>2</v>
      </c>
      <c r="H264" s="2">
        <v>5</v>
      </c>
      <c r="I264" s="2"/>
      <c r="J264" s="2"/>
      <c r="K264" s="2"/>
      <c r="L264" s="3">
        <v>1027.79</v>
      </c>
      <c r="M264" s="3">
        <v>1027.79</v>
      </c>
      <c r="N264" s="3">
        <v>0</v>
      </c>
      <c r="O264" s="3">
        <v>0</v>
      </c>
      <c r="P264" s="3">
        <v>1027.79</v>
      </c>
      <c r="Q264" s="3">
        <v>350</v>
      </c>
      <c r="R264" s="1" t="s">
        <v>132</v>
      </c>
    </row>
    <row r="265" spans="1:18" ht="15.5" x14ac:dyDescent="0.35">
      <c r="A265" s="1">
        <v>30201101</v>
      </c>
      <c r="B265" s="99" t="s">
        <v>4145</v>
      </c>
      <c r="C265" s="2" t="s">
        <v>13600</v>
      </c>
      <c r="D265" s="2">
        <v>1</v>
      </c>
      <c r="E265" s="1" t="s">
        <v>311</v>
      </c>
      <c r="F265" s="2"/>
      <c r="G265" s="2">
        <v>1</v>
      </c>
      <c r="H265" s="2">
        <v>3</v>
      </c>
      <c r="I265" s="2"/>
      <c r="J265" s="2"/>
      <c r="K265" s="2"/>
      <c r="L265" s="3">
        <v>291.76</v>
      </c>
      <c r="M265" s="3">
        <v>291.76</v>
      </c>
      <c r="N265" s="3">
        <v>0</v>
      </c>
      <c r="O265" s="3">
        <v>0</v>
      </c>
      <c r="P265" s="3">
        <v>291.76</v>
      </c>
      <c r="Q265" s="3">
        <v>350</v>
      </c>
      <c r="R265" s="1" t="s">
        <v>132</v>
      </c>
    </row>
    <row r="266" spans="1:18" ht="15.5" x14ac:dyDescent="0.35">
      <c r="A266" s="1">
        <v>30201110</v>
      </c>
      <c r="B266" s="99" t="s">
        <v>4144</v>
      </c>
      <c r="C266" s="2" t="s">
        <v>13600</v>
      </c>
      <c r="D266" s="2">
        <v>1</v>
      </c>
      <c r="E266" s="1" t="s">
        <v>311</v>
      </c>
      <c r="F266" s="2"/>
      <c r="G266" s="2">
        <v>1</v>
      </c>
      <c r="H266" s="2">
        <v>3</v>
      </c>
      <c r="I266" s="2"/>
      <c r="J266" s="2"/>
      <c r="K266" s="2"/>
      <c r="L266" s="3">
        <v>291.76</v>
      </c>
      <c r="M266" s="3">
        <v>291.76</v>
      </c>
      <c r="N266" s="3">
        <v>0</v>
      </c>
      <c r="O266" s="3">
        <v>0</v>
      </c>
      <c r="P266" s="3">
        <v>291.76</v>
      </c>
      <c r="Q266" s="3">
        <v>350</v>
      </c>
      <c r="R266" s="1" t="s">
        <v>132</v>
      </c>
    </row>
    <row r="267" spans="1:18" ht="15.5" x14ac:dyDescent="0.35">
      <c r="A267" s="1">
        <v>30202019</v>
      </c>
      <c r="B267" s="99" t="s">
        <v>4143</v>
      </c>
      <c r="C267" s="2" t="s">
        <v>13600</v>
      </c>
      <c r="D267" s="2">
        <v>1</v>
      </c>
      <c r="E267" s="1" t="s">
        <v>159</v>
      </c>
      <c r="F267" s="2"/>
      <c r="G267" s="2">
        <v>1</v>
      </c>
      <c r="H267" s="2">
        <v>4</v>
      </c>
      <c r="I267" s="2"/>
      <c r="J267" s="2"/>
      <c r="K267" s="2"/>
      <c r="L267" s="3">
        <v>736.04</v>
      </c>
      <c r="M267" s="3">
        <v>736.04</v>
      </c>
      <c r="N267" s="3">
        <v>0</v>
      </c>
      <c r="O267" s="3">
        <v>0</v>
      </c>
      <c r="P267" s="3">
        <v>736.04</v>
      </c>
      <c r="Q267" s="3">
        <v>350</v>
      </c>
      <c r="R267" s="1" t="s">
        <v>132</v>
      </c>
    </row>
    <row r="268" spans="1:18" ht="15.5" x14ac:dyDescent="0.35">
      <c r="A268" s="1">
        <v>30202027</v>
      </c>
      <c r="B268" s="99" t="s">
        <v>4142</v>
      </c>
      <c r="C268" s="2" t="s">
        <v>13600</v>
      </c>
      <c r="D268" s="2">
        <v>1</v>
      </c>
      <c r="E268" s="1" t="s">
        <v>34</v>
      </c>
      <c r="F268" s="2"/>
      <c r="G268" s="2"/>
      <c r="H268" s="2">
        <v>0</v>
      </c>
      <c r="I268" s="2"/>
      <c r="J268" s="2"/>
      <c r="K268" s="2"/>
      <c r="L268" s="3">
        <v>71.62</v>
      </c>
      <c r="M268" s="3">
        <v>71.62</v>
      </c>
      <c r="N268" s="3">
        <v>0</v>
      </c>
      <c r="O268" s="3">
        <v>0</v>
      </c>
      <c r="P268" s="3">
        <v>71.62</v>
      </c>
      <c r="Q268" s="3">
        <v>350</v>
      </c>
      <c r="R268" s="1" t="s">
        <v>132</v>
      </c>
    </row>
    <row r="269" spans="1:18" ht="15.5" x14ac:dyDescent="0.35">
      <c r="A269" s="1">
        <v>30202035</v>
      </c>
      <c r="B269" s="99" t="s">
        <v>4141</v>
      </c>
      <c r="C269" s="2" t="s">
        <v>13600</v>
      </c>
      <c r="D269" s="2">
        <v>1</v>
      </c>
      <c r="E269" s="1" t="s">
        <v>383</v>
      </c>
      <c r="F269" s="2"/>
      <c r="G269" s="2">
        <v>3</v>
      </c>
      <c r="H269" s="2">
        <v>4</v>
      </c>
      <c r="I269" s="2"/>
      <c r="J269" s="2"/>
      <c r="K269" s="2"/>
      <c r="L269" s="3">
        <v>649.84</v>
      </c>
      <c r="M269" s="3">
        <v>649.84</v>
      </c>
      <c r="N269" s="3">
        <v>0</v>
      </c>
      <c r="O269" s="3">
        <v>0</v>
      </c>
      <c r="P269" s="3">
        <v>649.84</v>
      </c>
      <c r="Q269" s="3">
        <v>350</v>
      </c>
      <c r="R269" s="1" t="s">
        <v>132</v>
      </c>
    </row>
    <row r="270" spans="1:18" ht="15.5" x14ac:dyDescent="0.35">
      <c r="A270" s="1">
        <v>30202043</v>
      </c>
      <c r="B270" s="99" t="s">
        <v>4140</v>
      </c>
      <c r="C270" s="2" t="s">
        <v>13600</v>
      </c>
      <c r="D270" s="2">
        <v>1</v>
      </c>
      <c r="E270" s="1" t="s">
        <v>161</v>
      </c>
      <c r="F270" s="2"/>
      <c r="G270" s="2">
        <v>3</v>
      </c>
      <c r="H270" s="2">
        <v>5</v>
      </c>
      <c r="I270" s="2"/>
      <c r="J270" s="2"/>
      <c r="K270" s="2"/>
      <c r="L270" s="3">
        <v>948.22</v>
      </c>
      <c r="M270" s="3">
        <v>948.22</v>
      </c>
      <c r="N270" s="3">
        <v>0</v>
      </c>
      <c r="O270" s="3">
        <v>0</v>
      </c>
      <c r="P270" s="3">
        <v>948.22</v>
      </c>
      <c r="Q270" s="3">
        <v>350</v>
      </c>
      <c r="R270" s="1" t="s">
        <v>132</v>
      </c>
    </row>
    <row r="271" spans="1:18" ht="15.5" x14ac:dyDescent="0.35">
      <c r="A271" s="1">
        <v>30202051</v>
      </c>
      <c r="B271" s="99" t="s">
        <v>4139</v>
      </c>
      <c r="C271" s="2" t="s">
        <v>13600</v>
      </c>
      <c r="D271" s="2">
        <v>1</v>
      </c>
      <c r="E271" s="1" t="s">
        <v>311</v>
      </c>
      <c r="F271" s="2"/>
      <c r="G271" s="2">
        <v>1</v>
      </c>
      <c r="H271" s="2">
        <v>4</v>
      </c>
      <c r="I271" s="2"/>
      <c r="J271" s="2"/>
      <c r="K271" s="2"/>
      <c r="L271" s="3">
        <v>291.76</v>
      </c>
      <c r="M271" s="3">
        <v>291.76</v>
      </c>
      <c r="N271" s="3">
        <v>0</v>
      </c>
      <c r="O271" s="3">
        <v>0</v>
      </c>
      <c r="P271" s="3">
        <v>291.76</v>
      </c>
      <c r="Q271" s="3">
        <v>350</v>
      </c>
      <c r="R271" s="1" t="s">
        <v>132</v>
      </c>
    </row>
    <row r="272" spans="1:18" ht="15.5" x14ac:dyDescent="0.35">
      <c r="A272" s="1">
        <v>30202060</v>
      </c>
      <c r="B272" s="99" t="s">
        <v>4138</v>
      </c>
      <c r="C272" s="2" t="s">
        <v>13600</v>
      </c>
      <c r="D272" s="2">
        <v>1</v>
      </c>
      <c r="E272" s="1" t="s">
        <v>224</v>
      </c>
      <c r="F272" s="2"/>
      <c r="G272" s="2">
        <v>1</v>
      </c>
      <c r="H272" s="2">
        <v>3</v>
      </c>
      <c r="I272" s="2"/>
      <c r="J272" s="2"/>
      <c r="K272" s="2"/>
      <c r="L272" s="3">
        <v>338.19</v>
      </c>
      <c r="M272" s="3">
        <v>338.19</v>
      </c>
      <c r="N272" s="3">
        <v>0</v>
      </c>
      <c r="O272" s="3">
        <v>0</v>
      </c>
      <c r="P272" s="3">
        <v>338.19</v>
      </c>
      <c r="Q272" s="3">
        <v>350</v>
      </c>
      <c r="R272" s="1" t="s">
        <v>132</v>
      </c>
    </row>
    <row r="273" spans="1:18" ht="15.5" x14ac:dyDescent="0.35">
      <c r="A273" s="1">
        <v>30202078</v>
      </c>
      <c r="B273" s="99" t="s">
        <v>4137</v>
      </c>
      <c r="C273" s="2" t="s">
        <v>13600</v>
      </c>
      <c r="D273" s="2">
        <v>1</v>
      </c>
      <c r="E273" s="1" t="s">
        <v>161</v>
      </c>
      <c r="F273" s="2"/>
      <c r="G273" s="2">
        <v>3</v>
      </c>
      <c r="H273" s="2">
        <v>5</v>
      </c>
      <c r="I273" s="2"/>
      <c r="J273" s="2"/>
      <c r="K273" s="2"/>
      <c r="L273" s="3">
        <v>948.22</v>
      </c>
      <c r="M273" s="3">
        <v>948.22</v>
      </c>
      <c r="N273" s="3">
        <v>0</v>
      </c>
      <c r="O273" s="3">
        <v>0</v>
      </c>
      <c r="P273" s="3">
        <v>948.22</v>
      </c>
      <c r="Q273" s="3">
        <v>350</v>
      </c>
      <c r="R273" s="1" t="s">
        <v>132</v>
      </c>
    </row>
    <row r="274" spans="1:18" ht="15.5" x14ac:dyDescent="0.35">
      <c r="A274" s="1">
        <v>30202086</v>
      </c>
      <c r="B274" s="99" t="s">
        <v>4136</v>
      </c>
      <c r="C274" s="2" t="s">
        <v>13600</v>
      </c>
      <c r="D274" s="2">
        <v>1</v>
      </c>
      <c r="E274" s="1" t="s">
        <v>161</v>
      </c>
      <c r="F274" s="2"/>
      <c r="G274" s="2">
        <v>2</v>
      </c>
      <c r="H274" s="2">
        <v>5</v>
      </c>
      <c r="I274" s="2"/>
      <c r="J274" s="2"/>
      <c r="K274" s="2"/>
      <c r="L274" s="3">
        <v>948.22</v>
      </c>
      <c r="M274" s="3">
        <v>948.22</v>
      </c>
      <c r="N274" s="3">
        <v>0</v>
      </c>
      <c r="O274" s="3">
        <v>0</v>
      </c>
      <c r="P274" s="3">
        <v>948.22</v>
      </c>
      <c r="Q274" s="3">
        <v>350</v>
      </c>
      <c r="R274" s="1" t="s">
        <v>132</v>
      </c>
    </row>
    <row r="275" spans="1:18" ht="15.5" x14ac:dyDescent="0.35">
      <c r="A275" s="1">
        <v>30202094</v>
      </c>
      <c r="B275" s="99" t="s">
        <v>4135</v>
      </c>
      <c r="C275" s="2" t="s">
        <v>13600</v>
      </c>
      <c r="D275" s="2">
        <v>1</v>
      </c>
      <c r="E275" s="1" t="s">
        <v>161</v>
      </c>
      <c r="F275" s="2"/>
      <c r="G275" s="2">
        <v>1</v>
      </c>
      <c r="H275" s="2">
        <v>5</v>
      </c>
      <c r="I275" s="2"/>
      <c r="J275" s="2"/>
      <c r="K275" s="2"/>
      <c r="L275" s="3">
        <v>948.22</v>
      </c>
      <c r="M275" s="3">
        <v>948.22</v>
      </c>
      <c r="N275" s="3">
        <v>0</v>
      </c>
      <c r="O275" s="3">
        <v>0</v>
      </c>
      <c r="P275" s="3">
        <v>948.22</v>
      </c>
      <c r="Q275" s="3">
        <v>350</v>
      </c>
      <c r="R275" s="1" t="s">
        <v>132</v>
      </c>
    </row>
    <row r="276" spans="1:18" ht="15.5" x14ac:dyDescent="0.35">
      <c r="A276" s="1">
        <v>30202108</v>
      </c>
      <c r="B276" s="99" t="s">
        <v>4134</v>
      </c>
      <c r="C276" s="2" t="s">
        <v>13600</v>
      </c>
      <c r="D276" s="2">
        <v>1</v>
      </c>
      <c r="E276" s="1" t="s">
        <v>161</v>
      </c>
      <c r="F276" s="2"/>
      <c r="G276" s="2">
        <v>1</v>
      </c>
      <c r="H276" s="2">
        <v>5</v>
      </c>
      <c r="I276" s="2"/>
      <c r="J276" s="2"/>
      <c r="K276" s="2"/>
      <c r="L276" s="3">
        <v>948.22</v>
      </c>
      <c r="M276" s="3">
        <v>948.22</v>
      </c>
      <c r="N276" s="3">
        <v>0</v>
      </c>
      <c r="O276" s="3">
        <v>0</v>
      </c>
      <c r="P276" s="3">
        <v>948.22</v>
      </c>
      <c r="Q276" s="3">
        <v>350</v>
      </c>
      <c r="R276" s="1" t="s">
        <v>132</v>
      </c>
    </row>
    <row r="277" spans="1:18" ht="15.5" x14ac:dyDescent="0.35">
      <c r="A277" s="1">
        <v>30202116</v>
      </c>
      <c r="B277" s="99" t="s">
        <v>4133</v>
      </c>
      <c r="C277" s="2" t="s">
        <v>13600</v>
      </c>
      <c r="D277" s="2">
        <v>1</v>
      </c>
      <c r="E277" s="1" t="s">
        <v>393</v>
      </c>
      <c r="F277" s="2"/>
      <c r="G277" s="2">
        <v>2</v>
      </c>
      <c r="H277" s="2">
        <v>5</v>
      </c>
      <c r="I277" s="2"/>
      <c r="J277" s="2"/>
      <c r="K277" s="2"/>
      <c r="L277" s="3">
        <v>883.25</v>
      </c>
      <c r="M277" s="3">
        <v>883.25</v>
      </c>
      <c r="N277" s="3">
        <v>0</v>
      </c>
      <c r="O277" s="3">
        <v>0</v>
      </c>
      <c r="P277" s="3">
        <v>883.25</v>
      </c>
      <c r="Q277" s="3">
        <v>350</v>
      </c>
      <c r="R277" s="1" t="s">
        <v>132</v>
      </c>
    </row>
    <row r="278" spans="1:18" ht="15.5" x14ac:dyDescent="0.35">
      <c r="A278" s="1">
        <v>30202124</v>
      </c>
      <c r="B278" s="99" t="s">
        <v>4132</v>
      </c>
      <c r="C278" s="2" t="s">
        <v>13600</v>
      </c>
      <c r="D278" s="2">
        <v>1</v>
      </c>
      <c r="E278" s="1" t="s">
        <v>159</v>
      </c>
      <c r="F278" s="2"/>
      <c r="G278" s="2">
        <v>1</v>
      </c>
      <c r="H278" s="2">
        <v>5</v>
      </c>
      <c r="I278" s="2"/>
      <c r="J278" s="2"/>
      <c r="K278" s="2"/>
      <c r="L278" s="3">
        <v>736.04</v>
      </c>
      <c r="M278" s="3">
        <v>736.04</v>
      </c>
      <c r="N278" s="3">
        <v>0</v>
      </c>
      <c r="O278" s="3">
        <v>0</v>
      </c>
      <c r="P278" s="3">
        <v>736.04</v>
      </c>
      <c r="Q278" s="3">
        <v>350</v>
      </c>
      <c r="R278" s="1" t="s">
        <v>132</v>
      </c>
    </row>
    <row r="279" spans="1:18" ht="15.5" x14ac:dyDescent="0.35">
      <c r="A279" s="1">
        <v>30202132</v>
      </c>
      <c r="B279" s="99" t="s">
        <v>4131</v>
      </c>
      <c r="C279" s="2" t="s">
        <v>13600</v>
      </c>
      <c r="D279" s="2">
        <v>1</v>
      </c>
      <c r="E279" s="1" t="s">
        <v>393</v>
      </c>
      <c r="F279" s="2"/>
      <c r="G279" s="2">
        <v>1</v>
      </c>
      <c r="H279" s="2">
        <v>5</v>
      </c>
      <c r="I279" s="2"/>
      <c r="J279" s="2"/>
      <c r="K279" s="2"/>
      <c r="L279" s="3">
        <v>883.25</v>
      </c>
      <c r="M279" s="3">
        <v>883.25</v>
      </c>
      <c r="N279" s="3">
        <v>0</v>
      </c>
      <c r="O279" s="3">
        <v>0</v>
      </c>
      <c r="P279" s="3">
        <v>883.25</v>
      </c>
      <c r="Q279" s="3">
        <v>350</v>
      </c>
      <c r="R279" s="1" t="s">
        <v>132</v>
      </c>
    </row>
    <row r="280" spans="1:18" ht="15.5" x14ac:dyDescent="0.35">
      <c r="A280" s="1">
        <v>30202140</v>
      </c>
      <c r="B280" s="99" t="s">
        <v>4130</v>
      </c>
      <c r="C280" s="2" t="s">
        <v>13600</v>
      </c>
      <c r="D280" s="2">
        <v>1</v>
      </c>
      <c r="E280" s="1" t="s">
        <v>409</v>
      </c>
      <c r="F280" s="2"/>
      <c r="G280" s="2">
        <v>1</v>
      </c>
      <c r="H280" s="2">
        <v>3</v>
      </c>
      <c r="I280" s="2"/>
      <c r="J280" s="2"/>
      <c r="K280" s="2"/>
      <c r="L280" s="3">
        <v>438.97</v>
      </c>
      <c r="M280" s="3">
        <v>438.97</v>
      </c>
      <c r="N280" s="3">
        <v>0</v>
      </c>
      <c r="O280" s="3">
        <v>0</v>
      </c>
      <c r="P280" s="3">
        <v>438.97</v>
      </c>
      <c r="Q280" s="3">
        <v>350</v>
      </c>
      <c r="R280" s="1" t="s">
        <v>132</v>
      </c>
    </row>
    <row r="281" spans="1:18" ht="31" x14ac:dyDescent="0.35">
      <c r="A281" s="1">
        <v>30202159</v>
      </c>
      <c r="B281" s="99" t="s">
        <v>4129</v>
      </c>
      <c r="C281" s="2" t="s">
        <v>13600</v>
      </c>
      <c r="D281" s="2">
        <v>1</v>
      </c>
      <c r="E281" s="1" t="s">
        <v>23</v>
      </c>
      <c r="F281" s="2"/>
      <c r="G281" s="2"/>
      <c r="H281" s="2"/>
      <c r="I281" s="2"/>
      <c r="J281" s="2"/>
      <c r="K281" s="2"/>
      <c r="L281" s="3">
        <v>116.71</v>
      </c>
      <c r="M281" s="3">
        <v>116.71</v>
      </c>
      <c r="N281" s="3">
        <v>0</v>
      </c>
      <c r="O281" s="3">
        <v>0</v>
      </c>
      <c r="P281" s="3">
        <v>116.71</v>
      </c>
      <c r="Q281" s="3">
        <v>350</v>
      </c>
      <c r="R281" s="1" t="s">
        <v>132</v>
      </c>
    </row>
    <row r="282" spans="1:18" ht="15.5" x14ac:dyDescent="0.35">
      <c r="A282" s="1">
        <v>30203015</v>
      </c>
      <c r="B282" s="99" t="s">
        <v>4128</v>
      </c>
      <c r="C282" s="2" t="s">
        <v>13600</v>
      </c>
      <c r="D282" s="2">
        <v>1</v>
      </c>
      <c r="E282" s="1" t="s">
        <v>4</v>
      </c>
      <c r="F282" s="2"/>
      <c r="G282" s="2"/>
      <c r="H282" s="2">
        <v>0</v>
      </c>
      <c r="I282" s="2"/>
      <c r="J282" s="2"/>
      <c r="K282" s="2"/>
      <c r="L282" s="3">
        <v>84.88</v>
      </c>
      <c r="M282" s="3">
        <v>84.88</v>
      </c>
      <c r="N282" s="3">
        <v>0</v>
      </c>
      <c r="O282" s="3">
        <v>0</v>
      </c>
      <c r="P282" s="3">
        <v>84.88</v>
      </c>
      <c r="Q282" s="3">
        <v>350</v>
      </c>
      <c r="R282" s="1" t="s">
        <v>132</v>
      </c>
    </row>
    <row r="283" spans="1:18" ht="15.5" x14ac:dyDescent="0.35">
      <c r="A283" s="1">
        <v>30203023</v>
      </c>
      <c r="B283" s="99" t="s">
        <v>4127</v>
      </c>
      <c r="C283" s="2" t="s">
        <v>13600</v>
      </c>
      <c r="D283" s="2">
        <v>1</v>
      </c>
      <c r="E283" s="1" t="s">
        <v>16</v>
      </c>
      <c r="F283" s="2"/>
      <c r="G283" s="2">
        <v>1</v>
      </c>
      <c r="H283" s="2">
        <v>3</v>
      </c>
      <c r="I283" s="2"/>
      <c r="J283" s="2"/>
      <c r="K283" s="2"/>
      <c r="L283" s="3">
        <v>250.65</v>
      </c>
      <c r="M283" s="3">
        <v>250.65</v>
      </c>
      <c r="N283" s="3">
        <v>0</v>
      </c>
      <c r="O283" s="3">
        <v>0</v>
      </c>
      <c r="P283" s="3">
        <v>250.65</v>
      </c>
      <c r="Q283" s="3">
        <v>350</v>
      </c>
      <c r="R283" s="1" t="s">
        <v>132</v>
      </c>
    </row>
    <row r="284" spans="1:18" ht="15.5" x14ac:dyDescent="0.35">
      <c r="A284" s="1">
        <v>30203031</v>
      </c>
      <c r="B284" s="99" t="s">
        <v>4126</v>
      </c>
      <c r="C284" s="2" t="s">
        <v>13600</v>
      </c>
      <c r="D284" s="2">
        <v>1</v>
      </c>
      <c r="E284" s="1" t="s">
        <v>34</v>
      </c>
      <c r="F284" s="2"/>
      <c r="G284" s="2">
        <v>1</v>
      </c>
      <c r="H284" s="2">
        <v>2</v>
      </c>
      <c r="I284" s="2"/>
      <c r="J284" s="2"/>
      <c r="K284" s="2"/>
      <c r="L284" s="3">
        <v>71.62</v>
      </c>
      <c r="M284" s="3">
        <v>71.62</v>
      </c>
      <c r="N284" s="3">
        <v>0</v>
      </c>
      <c r="O284" s="3">
        <v>0</v>
      </c>
      <c r="P284" s="3">
        <v>71.62</v>
      </c>
      <c r="Q284" s="3">
        <v>350</v>
      </c>
      <c r="R284" s="1" t="s">
        <v>132</v>
      </c>
    </row>
    <row r="285" spans="1:18" ht="15.5" x14ac:dyDescent="0.35">
      <c r="A285" s="1">
        <v>30204011</v>
      </c>
      <c r="B285" s="99" t="s">
        <v>4125</v>
      </c>
      <c r="C285" s="2" t="s">
        <v>13600</v>
      </c>
      <c r="D285" s="2">
        <v>1</v>
      </c>
      <c r="E285" s="1" t="s">
        <v>13</v>
      </c>
      <c r="F285" s="2"/>
      <c r="G285" s="2">
        <v>1</v>
      </c>
      <c r="H285" s="2">
        <v>0</v>
      </c>
      <c r="I285" s="2"/>
      <c r="J285" s="2"/>
      <c r="K285" s="2"/>
      <c r="L285" s="3">
        <v>148.54</v>
      </c>
      <c r="M285" s="3">
        <v>148.54</v>
      </c>
      <c r="N285" s="3">
        <v>0</v>
      </c>
      <c r="O285" s="3">
        <v>0</v>
      </c>
      <c r="P285" s="3">
        <v>148.54</v>
      </c>
      <c r="Q285" s="3">
        <v>350</v>
      </c>
      <c r="R285" s="1" t="s">
        <v>132</v>
      </c>
    </row>
    <row r="286" spans="1:18" ht="15.5" x14ac:dyDescent="0.35">
      <c r="A286" s="1">
        <v>30204020</v>
      </c>
      <c r="B286" s="99" t="s">
        <v>4124</v>
      </c>
      <c r="C286" s="2" t="s">
        <v>13600</v>
      </c>
      <c r="D286" s="2">
        <v>1</v>
      </c>
      <c r="E286" s="1" t="s">
        <v>388</v>
      </c>
      <c r="F286" s="2"/>
      <c r="G286" s="2">
        <v>1</v>
      </c>
      <c r="H286" s="2">
        <v>3</v>
      </c>
      <c r="I286" s="2"/>
      <c r="J286" s="2"/>
      <c r="K286" s="2"/>
      <c r="L286" s="3">
        <v>574.25</v>
      </c>
      <c r="M286" s="3">
        <v>574.25</v>
      </c>
      <c r="N286" s="3">
        <v>0</v>
      </c>
      <c r="O286" s="3">
        <v>0</v>
      </c>
      <c r="P286" s="3">
        <v>574.25</v>
      </c>
      <c r="Q286" s="3">
        <v>350</v>
      </c>
      <c r="R286" s="1" t="s">
        <v>132</v>
      </c>
    </row>
    <row r="287" spans="1:18" ht="15.5" x14ac:dyDescent="0.35">
      <c r="A287" s="1">
        <v>30204038</v>
      </c>
      <c r="B287" s="99" t="s">
        <v>4123</v>
      </c>
      <c r="C287" s="2" t="s">
        <v>13600</v>
      </c>
      <c r="D287" s="2">
        <v>1</v>
      </c>
      <c r="E287" s="1" t="s">
        <v>281</v>
      </c>
      <c r="F287" s="2"/>
      <c r="G287" s="2">
        <v>1</v>
      </c>
      <c r="H287" s="2">
        <v>3</v>
      </c>
      <c r="I287" s="2"/>
      <c r="J287" s="2"/>
      <c r="K287" s="2"/>
      <c r="L287" s="3">
        <v>202.9</v>
      </c>
      <c r="M287" s="3">
        <v>202.9</v>
      </c>
      <c r="N287" s="3">
        <v>0</v>
      </c>
      <c r="O287" s="3">
        <v>0</v>
      </c>
      <c r="P287" s="3">
        <v>202.9</v>
      </c>
      <c r="Q287" s="3">
        <v>350</v>
      </c>
      <c r="R287" s="1" t="s">
        <v>132</v>
      </c>
    </row>
    <row r="288" spans="1:18" ht="15.5" x14ac:dyDescent="0.35">
      <c r="A288" s="1">
        <v>30204046</v>
      </c>
      <c r="B288" s="99" t="s">
        <v>4122</v>
      </c>
      <c r="C288" s="2" t="s">
        <v>13600</v>
      </c>
      <c r="D288" s="2">
        <v>1</v>
      </c>
      <c r="E288" s="1" t="s">
        <v>159</v>
      </c>
      <c r="F288" s="2"/>
      <c r="G288" s="2">
        <v>2</v>
      </c>
      <c r="H288" s="2">
        <v>5</v>
      </c>
      <c r="I288" s="2"/>
      <c r="J288" s="2"/>
      <c r="K288" s="2"/>
      <c r="L288" s="3">
        <v>736.04</v>
      </c>
      <c r="M288" s="3">
        <v>736.04</v>
      </c>
      <c r="N288" s="3">
        <v>0</v>
      </c>
      <c r="O288" s="3">
        <v>0</v>
      </c>
      <c r="P288" s="3">
        <v>736.04</v>
      </c>
      <c r="Q288" s="3">
        <v>350</v>
      </c>
      <c r="R288" s="1" t="s">
        <v>132</v>
      </c>
    </row>
    <row r="289" spans="1:18" ht="15.5" x14ac:dyDescent="0.35">
      <c r="A289" s="1">
        <v>30204054</v>
      </c>
      <c r="B289" s="99" t="s">
        <v>4121</v>
      </c>
      <c r="C289" s="2" t="s">
        <v>13600</v>
      </c>
      <c r="D289" s="2">
        <v>1</v>
      </c>
      <c r="E289" s="1" t="s">
        <v>161</v>
      </c>
      <c r="F289" s="2"/>
      <c r="G289" s="2">
        <v>2</v>
      </c>
      <c r="H289" s="2">
        <v>6</v>
      </c>
      <c r="I289" s="2"/>
      <c r="J289" s="2"/>
      <c r="K289" s="2"/>
      <c r="L289" s="3">
        <v>948.22</v>
      </c>
      <c r="M289" s="3">
        <v>948.22</v>
      </c>
      <c r="N289" s="3">
        <v>0</v>
      </c>
      <c r="O289" s="3">
        <v>0</v>
      </c>
      <c r="P289" s="3">
        <v>948.22</v>
      </c>
      <c r="Q289" s="3">
        <v>350</v>
      </c>
      <c r="R289" s="1" t="s">
        <v>132</v>
      </c>
    </row>
    <row r="290" spans="1:18" ht="15.5" x14ac:dyDescent="0.35">
      <c r="A290" s="1">
        <v>30204062</v>
      </c>
      <c r="B290" s="99" t="s">
        <v>4120</v>
      </c>
      <c r="C290" s="2" t="s">
        <v>13600</v>
      </c>
      <c r="D290" s="2">
        <v>1</v>
      </c>
      <c r="E290" s="1" t="s">
        <v>393</v>
      </c>
      <c r="F290" s="2"/>
      <c r="G290" s="2">
        <v>2</v>
      </c>
      <c r="H290" s="2">
        <v>5</v>
      </c>
      <c r="I290" s="2"/>
      <c r="J290" s="2"/>
      <c r="K290" s="2"/>
      <c r="L290" s="3">
        <v>883.25</v>
      </c>
      <c r="M290" s="3">
        <v>883.25</v>
      </c>
      <c r="N290" s="3">
        <v>0</v>
      </c>
      <c r="O290" s="3">
        <v>0</v>
      </c>
      <c r="P290" s="3">
        <v>883.25</v>
      </c>
      <c r="Q290" s="3">
        <v>350</v>
      </c>
      <c r="R290" s="1" t="s">
        <v>132</v>
      </c>
    </row>
    <row r="291" spans="1:18" ht="15.5" x14ac:dyDescent="0.35">
      <c r="A291" s="1">
        <v>30204070</v>
      </c>
      <c r="B291" s="99" t="s">
        <v>4119</v>
      </c>
      <c r="C291" s="2" t="s">
        <v>13600</v>
      </c>
      <c r="D291" s="2">
        <v>1</v>
      </c>
      <c r="E291" s="1" t="s">
        <v>155</v>
      </c>
      <c r="F291" s="2"/>
      <c r="G291" s="2">
        <v>2</v>
      </c>
      <c r="H291" s="2">
        <v>6</v>
      </c>
      <c r="I291" s="2"/>
      <c r="J291" s="2"/>
      <c r="K291" s="2"/>
      <c r="L291" s="3">
        <v>1206.83</v>
      </c>
      <c r="M291" s="3">
        <v>1206.83</v>
      </c>
      <c r="N291" s="3">
        <v>0</v>
      </c>
      <c r="O291" s="3">
        <v>0</v>
      </c>
      <c r="P291" s="3">
        <v>1206.83</v>
      </c>
      <c r="Q291" s="3">
        <v>350</v>
      </c>
      <c r="R291" s="1" t="s">
        <v>132</v>
      </c>
    </row>
    <row r="292" spans="1:18" ht="15.5" x14ac:dyDescent="0.35">
      <c r="A292" s="1">
        <v>30204089</v>
      </c>
      <c r="B292" s="99" t="s">
        <v>4118</v>
      </c>
      <c r="C292" s="2" t="s">
        <v>13600</v>
      </c>
      <c r="D292" s="2">
        <v>1</v>
      </c>
      <c r="E292" s="1" t="s">
        <v>388</v>
      </c>
      <c r="F292" s="2"/>
      <c r="G292" s="2">
        <v>1</v>
      </c>
      <c r="H292" s="2">
        <v>5</v>
      </c>
      <c r="I292" s="2"/>
      <c r="J292" s="2"/>
      <c r="K292" s="2"/>
      <c r="L292" s="3">
        <v>574.25</v>
      </c>
      <c r="M292" s="3">
        <v>574.25</v>
      </c>
      <c r="N292" s="3">
        <v>0</v>
      </c>
      <c r="O292" s="3">
        <v>0</v>
      </c>
      <c r="P292" s="3">
        <v>574.25</v>
      </c>
      <c r="Q292" s="3">
        <v>350</v>
      </c>
      <c r="R292" s="1" t="s">
        <v>132</v>
      </c>
    </row>
    <row r="293" spans="1:18" ht="15.5" x14ac:dyDescent="0.35">
      <c r="A293" s="1">
        <v>30204097</v>
      </c>
      <c r="B293" s="99" t="s">
        <v>4117</v>
      </c>
      <c r="C293" s="2" t="s">
        <v>13600</v>
      </c>
      <c r="D293" s="2">
        <v>1</v>
      </c>
      <c r="E293" s="1" t="s">
        <v>281</v>
      </c>
      <c r="F293" s="2"/>
      <c r="G293" s="2">
        <v>1</v>
      </c>
      <c r="H293" s="2">
        <v>3</v>
      </c>
      <c r="I293" s="2"/>
      <c r="J293" s="2"/>
      <c r="K293" s="2"/>
      <c r="L293" s="3">
        <v>202.9</v>
      </c>
      <c r="M293" s="3">
        <v>202.9</v>
      </c>
      <c r="N293" s="3">
        <v>0</v>
      </c>
      <c r="O293" s="3">
        <v>0</v>
      </c>
      <c r="P293" s="3">
        <v>202.9</v>
      </c>
      <c r="Q293" s="3">
        <v>350</v>
      </c>
      <c r="R293" s="1" t="s">
        <v>132</v>
      </c>
    </row>
    <row r="294" spans="1:18" ht="15.5" x14ac:dyDescent="0.35">
      <c r="A294" s="1">
        <v>30204100</v>
      </c>
      <c r="B294" s="99" t="s">
        <v>4116</v>
      </c>
      <c r="C294" s="2" t="s">
        <v>13600</v>
      </c>
      <c r="D294" s="2">
        <v>1</v>
      </c>
      <c r="E294" s="1" t="s">
        <v>16</v>
      </c>
      <c r="F294" s="2"/>
      <c r="G294" s="2">
        <v>1</v>
      </c>
      <c r="H294" s="2">
        <v>3</v>
      </c>
      <c r="I294" s="2"/>
      <c r="J294" s="2"/>
      <c r="K294" s="2"/>
      <c r="L294" s="3">
        <v>250.65</v>
      </c>
      <c r="M294" s="3">
        <v>250.65</v>
      </c>
      <c r="N294" s="3">
        <v>0</v>
      </c>
      <c r="O294" s="3">
        <v>0</v>
      </c>
      <c r="P294" s="3">
        <v>250.65</v>
      </c>
      <c r="Q294" s="3">
        <v>350</v>
      </c>
      <c r="R294" s="1" t="s">
        <v>132</v>
      </c>
    </row>
    <row r="295" spans="1:18" ht="15.5" x14ac:dyDescent="0.35">
      <c r="A295" s="1">
        <v>30205018</v>
      </c>
      <c r="B295" s="99" t="s">
        <v>4115</v>
      </c>
      <c r="C295" s="2" t="s">
        <v>13600</v>
      </c>
      <c r="D295" s="2">
        <v>1</v>
      </c>
      <c r="E295" s="1" t="s">
        <v>13</v>
      </c>
      <c r="F295" s="2"/>
      <c r="G295" s="2">
        <v>1</v>
      </c>
      <c r="H295" s="2">
        <v>1</v>
      </c>
      <c r="I295" s="2"/>
      <c r="J295" s="2"/>
      <c r="K295" s="2"/>
      <c r="L295" s="3">
        <v>148.54</v>
      </c>
      <c r="M295" s="3">
        <v>148.54</v>
      </c>
      <c r="N295" s="3">
        <v>0</v>
      </c>
      <c r="O295" s="3">
        <v>0</v>
      </c>
      <c r="P295" s="3">
        <v>148.54</v>
      </c>
      <c r="Q295" s="3">
        <v>350</v>
      </c>
      <c r="R295" s="1" t="s">
        <v>132</v>
      </c>
    </row>
    <row r="296" spans="1:18" ht="15.5" x14ac:dyDescent="0.35">
      <c r="A296" s="1">
        <v>30205026</v>
      </c>
      <c r="B296" s="99" t="s">
        <v>4114</v>
      </c>
      <c r="C296" s="2" t="s">
        <v>13600</v>
      </c>
      <c r="D296" s="2">
        <v>1</v>
      </c>
      <c r="E296" s="1" t="s">
        <v>311</v>
      </c>
      <c r="F296" s="2"/>
      <c r="G296" s="2">
        <v>1</v>
      </c>
      <c r="H296" s="2">
        <v>4</v>
      </c>
      <c r="I296" s="2"/>
      <c r="J296" s="2"/>
      <c r="K296" s="2"/>
      <c r="L296" s="3">
        <v>291.76</v>
      </c>
      <c r="M296" s="3">
        <v>291.76</v>
      </c>
      <c r="N296" s="3">
        <v>0</v>
      </c>
      <c r="O296" s="3">
        <v>0</v>
      </c>
      <c r="P296" s="3">
        <v>291.76</v>
      </c>
      <c r="Q296" s="3">
        <v>350</v>
      </c>
      <c r="R296" s="1" t="s">
        <v>132</v>
      </c>
    </row>
    <row r="297" spans="1:18" ht="15.5" x14ac:dyDescent="0.35">
      <c r="A297" s="1">
        <v>30205034</v>
      </c>
      <c r="B297" s="99" t="s">
        <v>4113</v>
      </c>
      <c r="C297" s="2" t="s">
        <v>13600</v>
      </c>
      <c r="D297" s="2">
        <v>1</v>
      </c>
      <c r="E297" s="1" t="s">
        <v>409</v>
      </c>
      <c r="F297" s="2"/>
      <c r="G297" s="2">
        <v>1</v>
      </c>
      <c r="H297" s="2">
        <v>3</v>
      </c>
      <c r="I297" s="2"/>
      <c r="J297" s="2"/>
      <c r="K297" s="2"/>
      <c r="L297" s="3">
        <v>438.97</v>
      </c>
      <c r="M297" s="3">
        <v>438.97</v>
      </c>
      <c r="N297" s="3">
        <v>0</v>
      </c>
      <c r="O297" s="3">
        <v>0</v>
      </c>
      <c r="P297" s="3">
        <v>438.97</v>
      </c>
      <c r="Q297" s="3">
        <v>350</v>
      </c>
      <c r="R297" s="1" t="s">
        <v>132</v>
      </c>
    </row>
    <row r="298" spans="1:18" ht="15.5" x14ac:dyDescent="0.35">
      <c r="A298" s="1">
        <v>30205042</v>
      </c>
      <c r="B298" s="99" t="s">
        <v>4112</v>
      </c>
      <c r="C298" s="2" t="s">
        <v>13600</v>
      </c>
      <c r="D298" s="2">
        <v>1</v>
      </c>
      <c r="E298" s="1" t="s">
        <v>311</v>
      </c>
      <c r="F298" s="2"/>
      <c r="G298" s="2"/>
      <c r="H298" s="2">
        <v>2</v>
      </c>
      <c r="I298" s="2"/>
      <c r="J298" s="2"/>
      <c r="K298" s="2"/>
      <c r="L298" s="3">
        <v>291.76</v>
      </c>
      <c r="M298" s="3">
        <v>291.76</v>
      </c>
      <c r="N298" s="3">
        <v>0</v>
      </c>
      <c r="O298" s="3">
        <v>0</v>
      </c>
      <c r="P298" s="3">
        <v>291.76</v>
      </c>
      <c r="Q298" s="3">
        <v>350</v>
      </c>
      <c r="R298" s="1" t="s">
        <v>132</v>
      </c>
    </row>
    <row r="299" spans="1:18" ht="15.5" x14ac:dyDescent="0.35">
      <c r="A299" s="1">
        <v>30205050</v>
      </c>
      <c r="B299" s="99" t="s">
        <v>4111</v>
      </c>
      <c r="C299" s="2" t="s">
        <v>13600</v>
      </c>
      <c r="D299" s="2">
        <v>1</v>
      </c>
      <c r="E299" s="1" t="s">
        <v>311</v>
      </c>
      <c r="F299" s="2"/>
      <c r="G299" s="2">
        <v>1</v>
      </c>
      <c r="H299" s="2">
        <v>2</v>
      </c>
      <c r="I299" s="2"/>
      <c r="J299" s="2"/>
      <c r="K299" s="2"/>
      <c r="L299" s="3">
        <v>291.76</v>
      </c>
      <c r="M299" s="3">
        <v>291.76</v>
      </c>
      <c r="N299" s="3">
        <v>0</v>
      </c>
      <c r="O299" s="3">
        <v>0</v>
      </c>
      <c r="P299" s="3">
        <v>291.76</v>
      </c>
      <c r="Q299" s="3">
        <v>350</v>
      </c>
      <c r="R299" s="1" t="s">
        <v>132</v>
      </c>
    </row>
    <row r="300" spans="1:18" ht="15.5" x14ac:dyDescent="0.35">
      <c r="A300" s="1">
        <v>30205069</v>
      </c>
      <c r="B300" s="99" t="s">
        <v>4110</v>
      </c>
      <c r="C300" s="2" t="s">
        <v>13600</v>
      </c>
      <c r="D300" s="2">
        <v>1</v>
      </c>
      <c r="E300" s="1" t="s">
        <v>311</v>
      </c>
      <c r="F300" s="2"/>
      <c r="G300" s="2">
        <v>1</v>
      </c>
      <c r="H300" s="2">
        <v>3</v>
      </c>
      <c r="I300" s="2"/>
      <c r="J300" s="2"/>
      <c r="K300" s="2"/>
      <c r="L300" s="3">
        <v>291.76</v>
      </c>
      <c r="M300" s="3">
        <v>291.76</v>
      </c>
      <c r="N300" s="3">
        <v>0</v>
      </c>
      <c r="O300" s="3">
        <v>0</v>
      </c>
      <c r="P300" s="3">
        <v>291.76</v>
      </c>
      <c r="Q300" s="3">
        <v>350</v>
      </c>
      <c r="R300" s="1" t="s">
        <v>132</v>
      </c>
    </row>
    <row r="301" spans="1:18" ht="15.5" x14ac:dyDescent="0.35">
      <c r="A301" s="1">
        <v>30205077</v>
      </c>
      <c r="B301" s="99" t="s">
        <v>4109</v>
      </c>
      <c r="C301" s="2" t="s">
        <v>13598</v>
      </c>
      <c r="D301" s="2">
        <v>1</v>
      </c>
      <c r="E301" s="1" t="s">
        <v>13</v>
      </c>
      <c r="F301" s="2"/>
      <c r="G301" s="2">
        <v>1</v>
      </c>
      <c r="H301" s="2">
        <v>2</v>
      </c>
      <c r="I301" s="2"/>
      <c r="J301" s="2"/>
      <c r="K301" s="2"/>
      <c r="L301" s="3">
        <v>148.54</v>
      </c>
      <c r="M301" s="3">
        <v>148.54</v>
      </c>
      <c r="N301" s="3">
        <v>0</v>
      </c>
      <c r="O301" s="3">
        <v>0</v>
      </c>
      <c r="P301" s="3">
        <v>148.54</v>
      </c>
      <c r="Q301" s="3">
        <v>29.707999999999998</v>
      </c>
      <c r="R301" s="1" t="s">
        <v>132</v>
      </c>
    </row>
    <row r="302" spans="1:18" ht="15.5" x14ac:dyDescent="0.35">
      <c r="A302" s="1">
        <v>30205085</v>
      </c>
      <c r="B302" s="99" t="s">
        <v>4108</v>
      </c>
      <c r="C302" s="2" t="s">
        <v>13600</v>
      </c>
      <c r="D302" s="2">
        <v>1</v>
      </c>
      <c r="E302" s="1" t="s">
        <v>20</v>
      </c>
      <c r="F302" s="2"/>
      <c r="G302" s="2"/>
      <c r="H302" s="2">
        <v>0</v>
      </c>
      <c r="I302" s="2"/>
      <c r="J302" s="2"/>
      <c r="K302" s="2"/>
      <c r="L302" s="3">
        <v>39.79</v>
      </c>
      <c r="M302" s="3">
        <v>39.79</v>
      </c>
      <c r="N302" s="3">
        <v>0</v>
      </c>
      <c r="O302" s="3">
        <v>0</v>
      </c>
      <c r="P302" s="3">
        <v>39.79</v>
      </c>
      <c r="Q302" s="3">
        <v>350</v>
      </c>
      <c r="R302" s="1" t="s">
        <v>132</v>
      </c>
    </row>
    <row r="303" spans="1:18" ht="15.5" x14ac:dyDescent="0.35">
      <c r="A303" s="1">
        <v>30205093</v>
      </c>
      <c r="B303" s="99" t="s">
        <v>4107</v>
      </c>
      <c r="C303" s="2" t="s">
        <v>13598</v>
      </c>
      <c r="D303" s="2">
        <v>1</v>
      </c>
      <c r="E303" s="1" t="s">
        <v>13</v>
      </c>
      <c r="F303" s="2"/>
      <c r="G303" s="2"/>
      <c r="H303" s="2">
        <v>0</v>
      </c>
      <c r="I303" s="2"/>
      <c r="J303" s="2"/>
      <c r="K303" s="2"/>
      <c r="L303" s="3">
        <v>148.54</v>
      </c>
      <c r="M303" s="3">
        <v>148.54</v>
      </c>
      <c r="N303" s="3">
        <v>0</v>
      </c>
      <c r="O303" s="3">
        <v>0</v>
      </c>
      <c r="P303" s="3">
        <v>148.54</v>
      </c>
      <c r="Q303" s="3">
        <v>29.707999999999998</v>
      </c>
      <c r="R303" s="1" t="s">
        <v>132</v>
      </c>
    </row>
    <row r="304" spans="1:18" ht="15.5" x14ac:dyDescent="0.35">
      <c r="A304" s="1">
        <v>30205107</v>
      </c>
      <c r="B304" s="99" t="s">
        <v>4106</v>
      </c>
      <c r="C304" s="2" t="s">
        <v>13600</v>
      </c>
      <c r="D304" s="2">
        <v>1</v>
      </c>
      <c r="E304" s="1" t="s">
        <v>281</v>
      </c>
      <c r="F304" s="2"/>
      <c r="G304" s="2"/>
      <c r="H304" s="2">
        <v>1</v>
      </c>
      <c r="I304" s="2"/>
      <c r="J304" s="2"/>
      <c r="K304" s="2"/>
      <c r="L304" s="3">
        <v>202.9</v>
      </c>
      <c r="M304" s="3">
        <v>202.9</v>
      </c>
      <c r="N304" s="3">
        <v>0</v>
      </c>
      <c r="O304" s="3">
        <v>0</v>
      </c>
      <c r="P304" s="3">
        <v>202.9</v>
      </c>
      <c r="Q304" s="3">
        <v>350</v>
      </c>
      <c r="R304" s="1" t="s">
        <v>132</v>
      </c>
    </row>
    <row r="305" spans="1:18" ht="15.5" x14ac:dyDescent="0.35">
      <c r="A305" s="1">
        <v>30205115</v>
      </c>
      <c r="B305" s="99" t="s">
        <v>4105</v>
      </c>
      <c r="C305" s="2" t="s">
        <v>13600</v>
      </c>
      <c r="D305" s="2">
        <v>1</v>
      </c>
      <c r="E305" s="1" t="s">
        <v>110</v>
      </c>
      <c r="F305" s="2"/>
      <c r="G305" s="2">
        <v>1</v>
      </c>
      <c r="H305" s="2">
        <v>3</v>
      </c>
      <c r="I305" s="2"/>
      <c r="J305" s="2"/>
      <c r="K305" s="2"/>
      <c r="L305" s="3">
        <v>222.81</v>
      </c>
      <c r="M305" s="3">
        <v>222.81</v>
      </c>
      <c r="N305" s="3">
        <v>0</v>
      </c>
      <c r="O305" s="3">
        <v>0</v>
      </c>
      <c r="P305" s="3">
        <v>222.81</v>
      </c>
      <c r="Q305" s="3">
        <v>350</v>
      </c>
      <c r="R305" s="1" t="s">
        <v>132</v>
      </c>
    </row>
    <row r="306" spans="1:18" ht="15.5" x14ac:dyDescent="0.35">
      <c r="A306" s="1">
        <v>30205140</v>
      </c>
      <c r="B306" s="99" t="s">
        <v>4104</v>
      </c>
      <c r="C306" s="2" t="s">
        <v>13600</v>
      </c>
      <c r="D306" s="2">
        <v>1</v>
      </c>
      <c r="E306" s="1" t="s">
        <v>398</v>
      </c>
      <c r="F306" s="2"/>
      <c r="G306" s="2">
        <v>3</v>
      </c>
      <c r="H306" s="2">
        <v>5</v>
      </c>
      <c r="I306" s="2"/>
      <c r="J306" s="2"/>
      <c r="K306" s="2"/>
      <c r="L306" s="3">
        <v>1140.53</v>
      </c>
      <c r="M306" s="3">
        <v>1140.53</v>
      </c>
      <c r="N306" s="3">
        <v>0</v>
      </c>
      <c r="O306" s="3">
        <v>0</v>
      </c>
      <c r="P306" s="3">
        <v>1140.53</v>
      </c>
      <c r="Q306" s="3">
        <v>350</v>
      </c>
      <c r="R306" s="1" t="s">
        <v>132</v>
      </c>
    </row>
    <row r="307" spans="1:18" ht="15.5" x14ac:dyDescent="0.35">
      <c r="A307" s="1">
        <v>30205158</v>
      </c>
      <c r="B307" s="99" t="s">
        <v>4103</v>
      </c>
      <c r="C307" s="2" t="s">
        <v>13600</v>
      </c>
      <c r="D307" s="2">
        <v>1</v>
      </c>
      <c r="E307" s="1" t="s">
        <v>165</v>
      </c>
      <c r="F307" s="2"/>
      <c r="G307" s="2">
        <v>3</v>
      </c>
      <c r="H307" s="2">
        <v>7</v>
      </c>
      <c r="I307" s="2"/>
      <c r="J307" s="2"/>
      <c r="K307" s="2"/>
      <c r="L307" s="3">
        <v>1617.95</v>
      </c>
      <c r="M307" s="3">
        <v>1617.95</v>
      </c>
      <c r="N307" s="3">
        <v>0</v>
      </c>
      <c r="O307" s="3">
        <v>0</v>
      </c>
      <c r="P307" s="3">
        <v>1617.95</v>
      </c>
      <c r="Q307" s="3">
        <v>350</v>
      </c>
      <c r="R307" s="1" t="s">
        <v>132</v>
      </c>
    </row>
    <row r="308" spans="1:18" ht="15.5" x14ac:dyDescent="0.35">
      <c r="A308" s="1">
        <v>30205166</v>
      </c>
      <c r="B308" s="99" t="s">
        <v>4102</v>
      </c>
      <c r="C308" s="2" t="s">
        <v>13600</v>
      </c>
      <c r="D308" s="2">
        <v>1</v>
      </c>
      <c r="E308" s="1" t="s">
        <v>393</v>
      </c>
      <c r="F308" s="2"/>
      <c r="G308" s="2">
        <v>3</v>
      </c>
      <c r="H308" s="2">
        <v>5</v>
      </c>
      <c r="I308" s="2"/>
      <c r="J308" s="2"/>
      <c r="K308" s="2"/>
      <c r="L308" s="3">
        <v>883.25</v>
      </c>
      <c r="M308" s="3">
        <v>883.25</v>
      </c>
      <c r="N308" s="3">
        <v>0</v>
      </c>
      <c r="O308" s="3">
        <v>0</v>
      </c>
      <c r="P308" s="3">
        <v>883.25</v>
      </c>
      <c r="Q308" s="3">
        <v>350</v>
      </c>
      <c r="R308" s="1" t="s">
        <v>132</v>
      </c>
    </row>
    <row r="309" spans="1:18" ht="15.5" x14ac:dyDescent="0.35">
      <c r="A309" s="1">
        <v>30205174</v>
      </c>
      <c r="B309" s="99" t="s">
        <v>4101</v>
      </c>
      <c r="C309" s="2" t="s">
        <v>13600</v>
      </c>
      <c r="D309" s="2">
        <v>1</v>
      </c>
      <c r="E309" s="1" t="s">
        <v>388</v>
      </c>
      <c r="F309" s="2"/>
      <c r="G309" s="2">
        <v>2</v>
      </c>
      <c r="H309" s="2">
        <v>4</v>
      </c>
      <c r="I309" s="2"/>
      <c r="J309" s="2"/>
      <c r="K309" s="2"/>
      <c r="L309" s="3">
        <v>574.25</v>
      </c>
      <c r="M309" s="3">
        <v>574.25</v>
      </c>
      <c r="N309" s="3">
        <v>0</v>
      </c>
      <c r="O309" s="3">
        <v>0</v>
      </c>
      <c r="P309" s="3">
        <v>574.25</v>
      </c>
      <c r="Q309" s="3">
        <v>350</v>
      </c>
      <c r="R309" s="1" t="s">
        <v>132</v>
      </c>
    </row>
    <row r="310" spans="1:18" ht="15.5" x14ac:dyDescent="0.35">
      <c r="A310" s="1">
        <v>30205182</v>
      </c>
      <c r="B310" s="99" t="s">
        <v>4100</v>
      </c>
      <c r="C310" s="2" t="s">
        <v>13600</v>
      </c>
      <c r="D310" s="2">
        <v>1</v>
      </c>
      <c r="E310" s="1" t="s">
        <v>148</v>
      </c>
      <c r="F310" s="2"/>
      <c r="G310" s="2">
        <v>3</v>
      </c>
      <c r="H310" s="2">
        <v>6</v>
      </c>
      <c r="I310" s="2"/>
      <c r="J310" s="2"/>
      <c r="K310" s="2"/>
      <c r="L310" s="3">
        <v>689.63</v>
      </c>
      <c r="M310" s="3">
        <v>689.63</v>
      </c>
      <c r="N310" s="3">
        <v>0</v>
      </c>
      <c r="O310" s="3">
        <v>0</v>
      </c>
      <c r="P310" s="3">
        <v>689.63</v>
      </c>
      <c r="Q310" s="3">
        <v>350</v>
      </c>
      <c r="R310" s="1" t="s">
        <v>132</v>
      </c>
    </row>
    <row r="311" spans="1:18" ht="15.5" x14ac:dyDescent="0.35">
      <c r="A311" s="1">
        <v>30205190</v>
      </c>
      <c r="B311" s="99" t="s">
        <v>4099</v>
      </c>
      <c r="C311" s="2" t="s">
        <v>13600</v>
      </c>
      <c r="D311" s="2">
        <v>1</v>
      </c>
      <c r="E311" s="1" t="s">
        <v>393</v>
      </c>
      <c r="F311" s="2"/>
      <c r="G311" s="2">
        <v>3</v>
      </c>
      <c r="H311" s="2">
        <v>6</v>
      </c>
      <c r="I311" s="2"/>
      <c r="J311" s="2"/>
      <c r="K311" s="2"/>
      <c r="L311" s="3">
        <v>883.25</v>
      </c>
      <c r="M311" s="3">
        <v>883.25</v>
      </c>
      <c r="N311" s="3">
        <v>0</v>
      </c>
      <c r="O311" s="3">
        <v>0</v>
      </c>
      <c r="P311" s="3">
        <v>883.25</v>
      </c>
      <c r="Q311" s="3">
        <v>350</v>
      </c>
      <c r="R311" s="1" t="s">
        <v>132</v>
      </c>
    </row>
    <row r="312" spans="1:18" ht="15.5" x14ac:dyDescent="0.35">
      <c r="A312" s="1">
        <v>30205204</v>
      </c>
      <c r="B312" s="99" t="s">
        <v>4098</v>
      </c>
      <c r="C312" s="2" t="s">
        <v>13600</v>
      </c>
      <c r="D312" s="2">
        <v>1</v>
      </c>
      <c r="E312" s="1" t="s">
        <v>398</v>
      </c>
      <c r="F312" s="2"/>
      <c r="G312" s="2">
        <v>3</v>
      </c>
      <c r="H312" s="2">
        <v>5</v>
      </c>
      <c r="I312" s="2"/>
      <c r="J312" s="2"/>
      <c r="K312" s="2"/>
      <c r="L312" s="3">
        <v>1140.53</v>
      </c>
      <c r="M312" s="3">
        <v>1140.53</v>
      </c>
      <c r="N312" s="3">
        <v>0</v>
      </c>
      <c r="O312" s="3">
        <v>0</v>
      </c>
      <c r="P312" s="3">
        <v>1140.53</v>
      </c>
      <c r="Q312" s="3">
        <v>350</v>
      </c>
      <c r="R312" s="1" t="s">
        <v>132</v>
      </c>
    </row>
    <row r="313" spans="1:18" ht="15.5" x14ac:dyDescent="0.35">
      <c r="A313" s="1">
        <v>30205212</v>
      </c>
      <c r="B313" s="99" t="s">
        <v>4097</v>
      </c>
      <c r="C313" s="2" t="s">
        <v>13600</v>
      </c>
      <c r="D313" s="2">
        <v>1</v>
      </c>
      <c r="E313" s="1" t="s">
        <v>311</v>
      </c>
      <c r="F313" s="2"/>
      <c r="G313" s="2">
        <v>1</v>
      </c>
      <c r="H313" s="2">
        <v>5</v>
      </c>
      <c r="I313" s="2"/>
      <c r="J313" s="2"/>
      <c r="K313" s="2"/>
      <c r="L313" s="3">
        <v>291.76</v>
      </c>
      <c r="M313" s="3">
        <v>291.76</v>
      </c>
      <c r="N313" s="3">
        <v>0</v>
      </c>
      <c r="O313" s="3">
        <v>0</v>
      </c>
      <c r="P313" s="3">
        <v>291.76</v>
      </c>
      <c r="Q313" s="3">
        <v>350</v>
      </c>
      <c r="R313" s="1" t="s">
        <v>132</v>
      </c>
    </row>
    <row r="314" spans="1:18" ht="15.5" x14ac:dyDescent="0.35">
      <c r="A314" s="1">
        <v>30205220</v>
      </c>
      <c r="B314" s="99" t="s">
        <v>4096</v>
      </c>
      <c r="C314" s="2" t="s">
        <v>13598</v>
      </c>
      <c r="D314" s="2">
        <v>1</v>
      </c>
      <c r="E314" s="1" t="s">
        <v>110</v>
      </c>
      <c r="F314" s="2"/>
      <c r="G314" s="2">
        <v>1</v>
      </c>
      <c r="H314" s="2">
        <v>3</v>
      </c>
      <c r="I314" s="2"/>
      <c r="J314" s="2"/>
      <c r="K314" s="2"/>
      <c r="L314" s="3">
        <v>222.81</v>
      </c>
      <c r="M314" s="3">
        <v>222.81</v>
      </c>
      <c r="N314" s="3">
        <v>0</v>
      </c>
      <c r="O314" s="3">
        <v>0</v>
      </c>
      <c r="P314" s="3">
        <v>222.81</v>
      </c>
      <c r="Q314" s="3">
        <v>44.562000000000005</v>
      </c>
      <c r="R314" s="1" t="s">
        <v>132</v>
      </c>
    </row>
    <row r="315" spans="1:18" ht="15.5" x14ac:dyDescent="0.35">
      <c r="A315" s="1">
        <v>30205239</v>
      </c>
      <c r="B315" s="99" t="s">
        <v>4095</v>
      </c>
      <c r="C315" s="2" t="s">
        <v>13600</v>
      </c>
      <c r="D315" s="2">
        <v>1</v>
      </c>
      <c r="E315" s="1" t="s">
        <v>388</v>
      </c>
      <c r="F315" s="2"/>
      <c r="G315" s="2">
        <v>1</v>
      </c>
      <c r="H315" s="2">
        <v>4</v>
      </c>
      <c r="I315" s="2"/>
      <c r="J315" s="2"/>
      <c r="K315" s="2"/>
      <c r="L315" s="3">
        <v>574.25</v>
      </c>
      <c r="M315" s="3">
        <v>574.25</v>
      </c>
      <c r="N315" s="3">
        <v>0</v>
      </c>
      <c r="O315" s="3">
        <v>0</v>
      </c>
      <c r="P315" s="3">
        <v>574.25</v>
      </c>
      <c r="Q315" s="3">
        <v>350</v>
      </c>
      <c r="R315" s="1" t="s">
        <v>132</v>
      </c>
    </row>
    <row r="316" spans="1:18" ht="15.5" x14ac:dyDescent="0.35">
      <c r="A316" s="1">
        <v>30205247</v>
      </c>
      <c r="B316" s="99" t="s">
        <v>4094</v>
      </c>
      <c r="C316" s="2" t="s">
        <v>13600</v>
      </c>
      <c r="D316" s="2">
        <v>1</v>
      </c>
      <c r="E316" s="1" t="s">
        <v>159</v>
      </c>
      <c r="F316" s="2"/>
      <c r="G316" s="2">
        <v>1</v>
      </c>
      <c r="H316" s="2">
        <v>5</v>
      </c>
      <c r="I316" s="2"/>
      <c r="J316" s="2"/>
      <c r="K316" s="2"/>
      <c r="L316" s="3">
        <v>736.04</v>
      </c>
      <c r="M316" s="3">
        <v>736.04</v>
      </c>
      <c r="N316" s="3">
        <v>0</v>
      </c>
      <c r="O316" s="3">
        <v>0</v>
      </c>
      <c r="P316" s="3">
        <v>736.04</v>
      </c>
      <c r="Q316" s="3">
        <v>350</v>
      </c>
      <c r="R316" s="1" t="s">
        <v>132</v>
      </c>
    </row>
    <row r="317" spans="1:18" ht="15.5" x14ac:dyDescent="0.35">
      <c r="A317" s="1">
        <v>30205263</v>
      </c>
      <c r="B317" s="99" t="s">
        <v>4093</v>
      </c>
      <c r="C317" s="2" t="s">
        <v>13598</v>
      </c>
      <c r="D317" s="2">
        <v>1</v>
      </c>
      <c r="E317" s="1" t="s">
        <v>159</v>
      </c>
      <c r="F317" s="2"/>
      <c r="G317" s="2">
        <v>1</v>
      </c>
      <c r="H317" s="2">
        <v>5</v>
      </c>
      <c r="I317" s="2"/>
      <c r="J317" s="2"/>
      <c r="K317" s="2"/>
      <c r="L317" s="3">
        <v>736.04</v>
      </c>
      <c r="M317" s="3">
        <v>736.04</v>
      </c>
      <c r="N317" s="3">
        <v>0</v>
      </c>
      <c r="O317" s="3">
        <v>0</v>
      </c>
      <c r="P317" s="3">
        <v>736.04</v>
      </c>
      <c r="Q317" s="3">
        <v>147.208</v>
      </c>
      <c r="R317" s="1" t="s">
        <v>132</v>
      </c>
    </row>
    <row r="318" spans="1:18" ht="15.5" x14ac:dyDescent="0.35">
      <c r="A318" s="1">
        <v>30205271</v>
      </c>
      <c r="B318" s="99" t="s">
        <v>4092</v>
      </c>
      <c r="C318" s="2" t="s">
        <v>13598</v>
      </c>
      <c r="D318" s="2">
        <v>1</v>
      </c>
      <c r="E318" s="1" t="s">
        <v>448</v>
      </c>
      <c r="F318" s="2">
        <v>33.799999999999997</v>
      </c>
      <c r="G318" s="2"/>
      <c r="H318" s="2">
        <v>3</v>
      </c>
      <c r="I318" s="2"/>
      <c r="J318" s="2"/>
      <c r="K318" s="2"/>
      <c r="L318" s="3">
        <v>371.34</v>
      </c>
      <c r="M318" s="3">
        <v>371.34</v>
      </c>
      <c r="N318" s="3">
        <v>515.45000000000005</v>
      </c>
      <c r="O318" s="3">
        <v>0</v>
      </c>
      <c r="P318" s="3">
        <v>886.79</v>
      </c>
      <c r="Q318" s="3">
        <v>177.358</v>
      </c>
      <c r="R318" s="1" t="s">
        <v>132</v>
      </c>
    </row>
    <row r="319" spans="1:18" ht="15.5" x14ac:dyDescent="0.35">
      <c r="A319" s="1">
        <v>30205280</v>
      </c>
      <c r="B319" s="99" t="s">
        <v>4091</v>
      </c>
      <c r="C319" s="2" t="s">
        <v>13598</v>
      </c>
      <c r="D319" s="2">
        <v>1</v>
      </c>
      <c r="E319" s="1" t="s">
        <v>446</v>
      </c>
      <c r="F319" s="2">
        <v>38.5</v>
      </c>
      <c r="G319" s="2">
        <v>3</v>
      </c>
      <c r="H319" s="2">
        <v>6</v>
      </c>
      <c r="I319" s="2"/>
      <c r="J319" s="2"/>
      <c r="K319" s="2"/>
      <c r="L319" s="3">
        <v>1323.54</v>
      </c>
      <c r="M319" s="3">
        <v>1323.54</v>
      </c>
      <c r="N319" s="3">
        <v>587.13</v>
      </c>
      <c r="O319" s="3">
        <v>0</v>
      </c>
      <c r="P319" s="3">
        <v>1910.67</v>
      </c>
      <c r="Q319" s="3">
        <v>382.13400000000001</v>
      </c>
      <c r="R319" s="1" t="s">
        <v>132</v>
      </c>
    </row>
    <row r="320" spans="1:18" ht="15.5" x14ac:dyDescent="0.35">
      <c r="A320" s="1">
        <v>30206014</v>
      </c>
      <c r="B320" s="99" t="s">
        <v>4090</v>
      </c>
      <c r="C320" s="2" t="s">
        <v>13600</v>
      </c>
      <c r="D320" s="2">
        <v>1</v>
      </c>
      <c r="E320" s="1" t="s">
        <v>16</v>
      </c>
      <c r="F320" s="2"/>
      <c r="G320" s="2">
        <v>1</v>
      </c>
      <c r="H320" s="2">
        <v>3</v>
      </c>
      <c r="I320" s="2"/>
      <c r="J320" s="2"/>
      <c r="K320" s="2"/>
      <c r="L320" s="3">
        <v>250.65</v>
      </c>
      <c r="M320" s="3">
        <v>250.65</v>
      </c>
      <c r="N320" s="3">
        <v>0</v>
      </c>
      <c r="O320" s="3">
        <v>0</v>
      </c>
      <c r="P320" s="3">
        <v>250.65</v>
      </c>
      <c r="Q320" s="3">
        <v>350</v>
      </c>
      <c r="R320" s="1" t="s">
        <v>132</v>
      </c>
    </row>
    <row r="321" spans="1:18" ht="15.5" x14ac:dyDescent="0.35">
      <c r="A321" s="1">
        <v>30206022</v>
      </c>
      <c r="B321" s="99" t="s">
        <v>4089</v>
      </c>
      <c r="C321" s="2" t="s">
        <v>13600</v>
      </c>
      <c r="D321" s="2">
        <v>1</v>
      </c>
      <c r="E321" s="1" t="s">
        <v>224</v>
      </c>
      <c r="F321" s="2"/>
      <c r="G321" s="2">
        <v>1</v>
      </c>
      <c r="H321" s="2">
        <v>3</v>
      </c>
      <c r="I321" s="2"/>
      <c r="J321" s="2"/>
      <c r="K321" s="2"/>
      <c r="L321" s="3">
        <v>338.19</v>
      </c>
      <c r="M321" s="3">
        <v>338.19</v>
      </c>
      <c r="N321" s="3">
        <v>0</v>
      </c>
      <c r="O321" s="3">
        <v>0</v>
      </c>
      <c r="P321" s="3">
        <v>338.19</v>
      </c>
      <c r="Q321" s="3">
        <v>350</v>
      </c>
      <c r="R321" s="1" t="s">
        <v>132</v>
      </c>
    </row>
    <row r="322" spans="1:18" ht="15.5" x14ac:dyDescent="0.35">
      <c r="A322" s="1">
        <v>30206030</v>
      </c>
      <c r="B322" s="99" t="s">
        <v>4088</v>
      </c>
      <c r="C322" s="2" t="s">
        <v>13600</v>
      </c>
      <c r="D322" s="2">
        <v>1</v>
      </c>
      <c r="E322" s="1" t="s">
        <v>407</v>
      </c>
      <c r="F322" s="2"/>
      <c r="G322" s="2">
        <v>1</v>
      </c>
      <c r="H322" s="2">
        <v>4</v>
      </c>
      <c r="I322" s="2"/>
      <c r="J322" s="2"/>
      <c r="K322" s="2"/>
      <c r="L322" s="3">
        <v>620.66</v>
      </c>
      <c r="M322" s="3">
        <v>620.66</v>
      </c>
      <c r="N322" s="3">
        <v>0</v>
      </c>
      <c r="O322" s="3">
        <v>0</v>
      </c>
      <c r="P322" s="3">
        <v>620.66</v>
      </c>
      <c r="Q322" s="3">
        <v>350</v>
      </c>
      <c r="R322" s="1" t="s">
        <v>132</v>
      </c>
    </row>
    <row r="323" spans="1:18" ht="15.5" x14ac:dyDescent="0.35">
      <c r="A323" s="1">
        <v>30206049</v>
      </c>
      <c r="B323" s="99" t="s">
        <v>4087</v>
      </c>
      <c r="C323" s="2" t="s">
        <v>13600</v>
      </c>
      <c r="D323" s="2">
        <v>1</v>
      </c>
      <c r="E323" s="1" t="s">
        <v>407</v>
      </c>
      <c r="F323" s="2"/>
      <c r="G323" s="2">
        <v>2</v>
      </c>
      <c r="H323" s="2">
        <v>6</v>
      </c>
      <c r="I323" s="2"/>
      <c r="J323" s="2"/>
      <c r="K323" s="2"/>
      <c r="L323" s="3">
        <v>620.66</v>
      </c>
      <c r="M323" s="3">
        <v>620.66</v>
      </c>
      <c r="N323" s="3">
        <v>0</v>
      </c>
      <c r="O323" s="3">
        <v>0</v>
      </c>
      <c r="P323" s="3">
        <v>620.66</v>
      </c>
      <c r="Q323" s="3">
        <v>350</v>
      </c>
      <c r="R323" s="1" t="s">
        <v>132</v>
      </c>
    </row>
    <row r="324" spans="1:18" ht="15.5" x14ac:dyDescent="0.35">
      <c r="A324" s="1">
        <v>30206065</v>
      </c>
      <c r="B324" s="99" t="s">
        <v>4086</v>
      </c>
      <c r="C324" s="2" t="s">
        <v>13600</v>
      </c>
      <c r="D324" s="2">
        <v>1</v>
      </c>
      <c r="E324" s="1" t="s">
        <v>224</v>
      </c>
      <c r="F324" s="2"/>
      <c r="G324" s="2">
        <v>1</v>
      </c>
      <c r="H324" s="2">
        <v>4</v>
      </c>
      <c r="I324" s="2"/>
      <c r="J324" s="2"/>
      <c r="K324" s="2"/>
      <c r="L324" s="3">
        <v>338.19</v>
      </c>
      <c r="M324" s="3">
        <v>338.19</v>
      </c>
      <c r="N324" s="3">
        <v>0</v>
      </c>
      <c r="O324" s="3">
        <v>0</v>
      </c>
      <c r="P324" s="3">
        <v>338.19</v>
      </c>
      <c r="Q324" s="3">
        <v>350</v>
      </c>
      <c r="R324" s="1" t="s">
        <v>132</v>
      </c>
    </row>
    <row r="325" spans="1:18" ht="15.5" x14ac:dyDescent="0.35">
      <c r="A325" s="1">
        <v>30206103</v>
      </c>
      <c r="B325" s="99" t="s">
        <v>4085</v>
      </c>
      <c r="C325" s="2" t="s">
        <v>13600</v>
      </c>
      <c r="D325" s="2">
        <v>1</v>
      </c>
      <c r="E325" s="1" t="s">
        <v>110</v>
      </c>
      <c r="F325" s="2"/>
      <c r="G325" s="2">
        <v>1</v>
      </c>
      <c r="H325" s="2">
        <v>1</v>
      </c>
      <c r="I325" s="2"/>
      <c r="J325" s="2"/>
      <c r="K325" s="2"/>
      <c r="L325" s="3">
        <v>222.81</v>
      </c>
      <c r="M325" s="3">
        <v>222.81</v>
      </c>
      <c r="N325" s="3">
        <v>0</v>
      </c>
      <c r="O325" s="3">
        <v>0</v>
      </c>
      <c r="P325" s="3">
        <v>222.81</v>
      </c>
      <c r="Q325" s="3">
        <v>350</v>
      </c>
      <c r="R325" s="1" t="s">
        <v>132</v>
      </c>
    </row>
    <row r="326" spans="1:18" ht="15.5" x14ac:dyDescent="0.35">
      <c r="A326" s="1">
        <v>30206120</v>
      </c>
      <c r="B326" s="99" t="s">
        <v>4084</v>
      </c>
      <c r="C326" s="2" t="s">
        <v>13600</v>
      </c>
      <c r="D326" s="2">
        <v>1</v>
      </c>
      <c r="E326" s="1" t="s">
        <v>393</v>
      </c>
      <c r="F326" s="2"/>
      <c r="G326" s="2">
        <v>3</v>
      </c>
      <c r="H326" s="2">
        <v>5</v>
      </c>
      <c r="I326" s="2"/>
      <c r="J326" s="2"/>
      <c r="K326" s="2"/>
      <c r="L326" s="3">
        <v>883.25</v>
      </c>
      <c r="M326" s="3">
        <v>883.25</v>
      </c>
      <c r="N326" s="3">
        <v>0</v>
      </c>
      <c r="O326" s="3">
        <v>0</v>
      </c>
      <c r="P326" s="3">
        <v>883.25</v>
      </c>
      <c r="Q326" s="3">
        <v>350</v>
      </c>
      <c r="R326" s="1" t="s">
        <v>132</v>
      </c>
    </row>
    <row r="327" spans="1:18" ht="15.5" x14ac:dyDescent="0.35">
      <c r="A327" s="1">
        <v>30206138</v>
      </c>
      <c r="B327" s="99" t="s">
        <v>4083</v>
      </c>
      <c r="C327" s="2" t="s">
        <v>13600</v>
      </c>
      <c r="D327" s="2">
        <v>1</v>
      </c>
      <c r="E327" s="1" t="s">
        <v>398</v>
      </c>
      <c r="F327" s="2"/>
      <c r="G327" s="2">
        <v>2</v>
      </c>
      <c r="H327" s="2">
        <v>5</v>
      </c>
      <c r="I327" s="2"/>
      <c r="J327" s="2"/>
      <c r="K327" s="2"/>
      <c r="L327" s="3">
        <v>1140.53</v>
      </c>
      <c r="M327" s="3">
        <v>1140.53</v>
      </c>
      <c r="N327" s="3">
        <v>0</v>
      </c>
      <c r="O327" s="3">
        <v>0</v>
      </c>
      <c r="P327" s="3">
        <v>1140.53</v>
      </c>
      <c r="Q327" s="3">
        <v>350</v>
      </c>
      <c r="R327" s="1" t="s">
        <v>132</v>
      </c>
    </row>
    <row r="328" spans="1:18" ht="15.5" x14ac:dyDescent="0.35">
      <c r="A328" s="1">
        <v>30206170</v>
      </c>
      <c r="B328" s="99" t="s">
        <v>4082</v>
      </c>
      <c r="C328" s="2" t="s">
        <v>13600</v>
      </c>
      <c r="D328" s="2">
        <v>1</v>
      </c>
      <c r="E328" s="1" t="s">
        <v>409</v>
      </c>
      <c r="F328" s="2"/>
      <c r="G328" s="2">
        <v>2</v>
      </c>
      <c r="H328" s="2">
        <v>4</v>
      </c>
      <c r="I328" s="2"/>
      <c r="J328" s="2"/>
      <c r="K328" s="2"/>
      <c r="L328" s="3">
        <v>438.97</v>
      </c>
      <c r="M328" s="3">
        <v>438.97</v>
      </c>
      <c r="N328" s="3">
        <v>0</v>
      </c>
      <c r="O328" s="3">
        <v>0</v>
      </c>
      <c r="P328" s="3">
        <v>438.97</v>
      </c>
      <c r="Q328" s="3">
        <v>350</v>
      </c>
      <c r="R328" s="1" t="s">
        <v>132</v>
      </c>
    </row>
    <row r="329" spans="1:18" ht="15.5" x14ac:dyDescent="0.35">
      <c r="A329" s="1">
        <v>30206200</v>
      </c>
      <c r="B329" s="99" t="s">
        <v>4081</v>
      </c>
      <c r="C329" s="2" t="s">
        <v>13600</v>
      </c>
      <c r="D329" s="2">
        <v>1</v>
      </c>
      <c r="E329" s="1" t="s">
        <v>159</v>
      </c>
      <c r="F329" s="2"/>
      <c r="G329" s="2">
        <v>2</v>
      </c>
      <c r="H329" s="2">
        <v>4</v>
      </c>
      <c r="I329" s="2"/>
      <c r="J329" s="2"/>
      <c r="K329" s="2"/>
      <c r="L329" s="3">
        <v>736.04</v>
      </c>
      <c r="M329" s="3">
        <v>736.04</v>
      </c>
      <c r="N329" s="3">
        <v>0</v>
      </c>
      <c r="O329" s="3">
        <v>0</v>
      </c>
      <c r="P329" s="3">
        <v>736.04</v>
      </c>
      <c r="Q329" s="3">
        <v>350</v>
      </c>
      <c r="R329" s="1" t="s">
        <v>132</v>
      </c>
    </row>
    <row r="330" spans="1:18" ht="15.5" x14ac:dyDescent="0.35">
      <c r="A330" s="1">
        <v>30206219</v>
      </c>
      <c r="B330" s="99" t="s">
        <v>4080</v>
      </c>
      <c r="C330" s="2" t="s">
        <v>13600</v>
      </c>
      <c r="D330" s="2">
        <v>1</v>
      </c>
      <c r="E330" s="1" t="s">
        <v>224</v>
      </c>
      <c r="F330" s="2"/>
      <c r="G330" s="2">
        <v>1</v>
      </c>
      <c r="H330" s="2">
        <v>4</v>
      </c>
      <c r="I330" s="2"/>
      <c r="J330" s="2"/>
      <c r="K330" s="2"/>
      <c r="L330" s="3">
        <v>338.19</v>
      </c>
      <c r="M330" s="3">
        <v>338.19</v>
      </c>
      <c r="N330" s="3">
        <v>0</v>
      </c>
      <c r="O330" s="3">
        <v>0</v>
      </c>
      <c r="P330" s="3">
        <v>338.19</v>
      </c>
      <c r="Q330" s="3">
        <v>350</v>
      </c>
      <c r="R330" s="1" t="s">
        <v>132</v>
      </c>
    </row>
    <row r="331" spans="1:18" ht="15.5" x14ac:dyDescent="0.35">
      <c r="A331" s="1">
        <v>30206227</v>
      </c>
      <c r="B331" s="99" t="s">
        <v>4079</v>
      </c>
      <c r="C331" s="2" t="s">
        <v>13600</v>
      </c>
      <c r="D331" s="2">
        <v>1</v>
      </c>
      <c r="E331" s="1" t="s">
        <v>311</v>
      </c>
      <c r="F331" s="2"/>
      <c r="G331" s="2">
        <v>1</v>
      </c>
      <c r="H331" s="2">
        <v>3</v>
      </c>
      <c r="I331" s="2"/>
      <c r="J331" s="2"/>
      <c r="K331" s="2"/>
      <c r="L331" s="3">
        <v>291.76</v>
      </c>
      <c r="M331" s="3">
        <v>291.76</v>
      </c>
      <c r="N331" s="3">
        <v>0</v>
      </c>
      <c r="O331" s="3">
        <v>0</v>
      </c>
      <c r="P331" s="3">
        <v>291.76</v>
      </c>
      <c r="Q331" s="3">
        <v>350</v>
      </c>
      <c r="R331" s="1" t="s">
        <v>132</v>
      </c>
    </row>
    <row r="332" spans="1:18" ht="15.5" x14ac:dyDescent="0.35">
      <c r="A332" s="1">
        <v>30206235</v>
      </c>
      <c r="B332" s="99" t="s">
        <v>4078</v>
      </c>
      <c r="C332" s="2" t="s">
        <v>13600</v>
      </c>
      <c r="D332" s="2">
        <v>1</v>
      </c>
      <c r="E332" s="1" t="s">
        <v>224</v>
      </c>
      <c r="F332" s="2"/>
      <c r="G332" s="2">
        <v>1</v>
      </c>
      <c r="H332" s="2">
        <v>3</v>
      </c>
      <c r="I332" s="2"/>
      <c r="J332" s="2"/>
      <c r="K332" s="2"/>
      <c r="L332" s="3">
        <v>338.19</v>
      </c>
      <c r="M332" s="3">
        <v>338.19</v>
      </c>
      <c r="N332" s="3">
        <v>0</v>
      </c>
      <c r="O332" s="3">
        <v>0</v>
      </c>
      <c r="P332" s="3">
        <v>338.19</v>
      </c>
      <c r="Q332" s="3">
        <v>350</v>
      </c>
      <c r="R332" s="1" t="s">
        <v>132</v>
      </c>
    </row>
    <row r="333" spans="1:18" ht="15.5" x14ac:dyDescent="0.35">
      <c r="A333" s="1">
        <v>30206243</v>
      </c>
      <c r="B333" s="99" t="s">
        <v>4077</v>
      </c>
      <c r="C333" s="2" t="s">
        <v>13600</v>
      </c>
      <c r="D333" s="2">
        <v>1</v>
      </c>
      <c r="E333" s="1" t="s">
        <v>224</v>
      </c>
      <c r="F333" s="2"/>
      <c r="G333" s="2">
        <v>1</v>
      </c>
      <c r="H333" s="2">
        <v>4</v>
      </c>
      <c r="I333" s="2"/>
      <c r="J333" s="2"/>
      <c r="K333" s="2"/>
      <c r="L333" s="3">
        <v>338.19</v>
      </c>
      <c r="M333" s="3">
        <v>338.19</v>
      </c>
      <c r="N333" s="3">
        <v>0</v>
      </c>
      <c r="O333" s="3">
        <v>0</v>
      </c>
      <c r="P333" s="3">
        <v>338.19</v>
      </c>
      <c r="Q333" s="3">
        <v>350</v>
      </c>
      <c r="R333" s="1" t="s">
        <v>132</v>
      </c>
    </row>
    <row r="334" spans="1:18" ht="15.5" x14ac:dyDescent="0.35">
      <c r="A334" s="1">
        <v>30206251</v>
      </c>
      <c r="B334" s="99" t="s">
        <v>4076</v>
      </c>
      <c r="C334" s="2" t="s">
        <v>13600</v>
      </c>
      <c r="D334" s="2">
        <v>1</v>
      </c>
      <c r="E334" s="1" t="s">
        <v>224</v>
      </c>
      <c r="F334" s="2"/>
      <c r="G334" s="2">
        <v>1</v>
      </c>
      <c r="H334" s="2">
        <v>3</v>
      </c>
      <c r="I334" s="2"/>
      <c r="J334" s="2"/>
      <c r="K334" s="2"/>
      <c r="L334" s="3">
        <v>338.19</v>
      </c>
      <c r="M334" s="3">
        <v>338.19</v>
      </c>
      <c r="N334" s="3">
        <v>0</v>
      </c>
      <c r="O334" s="3">
        <v>0</v>
      </c>
      <c r="P334" s="3">
        <v>338.19</v>
      </c>
      <c r="Q334" s="3">
        <v>350</v>
      </c>
      <c r="R334" s="1" t="s">
        <v>132</v>
      </c>
    </row>
    <row r="335" spans="1:18" ht="15.5" x14ac:dyDescent="0.35">
      <c r="A335" s="1">
        <v>30206260</v>
      </c>
      <c r="B335" s="99" t="s">
        <v>4075</v>
      </c>
      <c r="C335" s="2" t="s">
        <v>13600</v>
      </c>
      <c r="D335" s="2">
        <v>1</v>
      </c>
      <c r="E335" s="1" t="s">
        <v>311</v>
      </c>
      <c r="F335" s="2"/>
      <c r="G335" s="2">
        <v>1</v>
      </c>
      <c r="H335" s="2">
        <v>3</v>
      </c>
      <c r="I335" s="2"/>
      <c r="J335" s="2"/>
      <c r="K335" s="2"/>
      <c r="L335" s="3">
        <v>291.76</v>
      </c>
      <c r="M335" s="3">
        <v>291.76</v>
      </c>
      <c r="N335" s="3">
        <v>0</v>
      </c>
      <c r="O335" s="3">
        <v>0</v>
      </c>
      <c r="P335" s="3">
        <v>291.76</v>
      </c>
      <c r="Q335" s="3">
        <v>350</v>
      </c>
      <c r="R335" s="1" t="s">
        <v>132</v>
      </c>
    </row>
    <row r="336" spans="1:18" ht="15.5" x14ac:dyDescent="0.35">
      <c r="A336" s="1">
        <v>30206278</v>
      </c>
      <c r="B336" s="99" t="s">
        <v>4074</v>
      </c>
      <c r="C336" s="2" t="s">
        <v>13600</v>
      </c>
      <c r="D336" s="2">
        <v>1</v>
      </c>
      <c r="E336" s="1" t="s">
        <v>224</v>
      </c>
      <c r="F336" s="2"/>
      <c r="G336" s="2">
        <v>1</v>
      </c>
      <c r="H336" s="2">
        <v>3</v>
      </c>
      <c r="I336" s="2"/>
      <c r="J336" s="2"/>
      <c r="K336" s="2"/>
      <c r="L336" s="3">
        <v>338.19</v>
      </c>
      <c r="M336" s="3">
        <v>338.19</v>
      </c>
      <c r="N336" s="3">
        <v>0</v>
      </c>
      <c r="O336" s="3">
        <v>0</v>
      </c>
      <c r="P336" s="3">
        <v>338.19</v>
      </c>
      <c r="Q336" s="3">
        <v>350</v>
      </c>
      <c r="R336" s="1" t="s">
        <v>132</v>
      </c>
    </row>
    <row r="337" spans="1:18" ht="15.5" x14ac:dyDescent="0.35">
      <c r="A337" s="1">
        <v>30206294</v>
      </c>
      <c r="B337" s="99" t="s">
        <v>4073</v>
      </c>
      <c r="C337" s="2" t="s">
        <v>13600</v>
      </c>
      <c r="D337" s="2">
        <v>1</v>
      </c>
      <c r="E337" s="1" t="s">
        <v>311</v>
      </c>
      <c r="F337" s="2"/>
      <c r="G337" s="2">
        <v>2</v>
      </c>
      <c r="H337" s="2">
        <v>4</v>
      </c>
      <c r="I337" s="2"/>
      <c r="J337" s="2"/>
      <c r="K337" s="2"/>
      <c r="L337" s="3">
        <v>291.76</v>
      </c>
      <c r="M337" s="3">
        <v>291.76</v>
      </c>
      <c r="N337" s="3">
        <v>0</v>
      </c>
      <c r="O337" s="3">
        <v>0</v>
      </c>
      <c r="P337" s="3">
        <v>291.76</v>
      </c>
      <c r="Q337" s="3">
        <v>350</v>
      </c>
      <c r="R337" s="1" t="s">
        <v>132</v>
      </c>
    </row>
    <row r="338" spans="1:18" ht="15.5" x14ac:dyDescent="0.35">
      <c r="A338" s="1">
        <v>30206308</v>
      </c>
      <c r="B338" s="99" t="s">
        <v>4072</v>
      </c>
      <c r="C338" s="2" t="s">
        <v>13600</v>
      </c>
      <c r="D338" s="2">
        <v>1</v>
      </c>
      <c r="E338" s="1" t="s">
        <v>383</v>
      </c>
      <c r="F338" s="2"/>
      <c r="G338" s="2">
        <v>1</v>
      </c>
      <c r="H338" s="2">
        <v>4</v>
      </c>
      <c r="I338" s="2"/>
      <c r="J338" s="2"/>
      <c r="K338" s="2"/>
      <c r="L338" s="3">
        <v>649.84</v>
      </c>
      <c r="M338" s="3">
        <v>649.84</v>
      </c>
      <c r="N338" s="3">
        <v>0</v>
      </c>
      <c r="O338" s="3">
        <v>0</v>
      </c>
      <c r="P338" s="3">
        <v>649.84</v>
      </c>
      <c r="Q338" s="3">
        <v>350</v>
      </c>
      <c r="R338" s="1" t="s">
        <v>132</v>
      </c>
    </row>
    <row r="339" spans="1:18" ht="15.5" x14ac:dyDescent="0.35">
      <c r="A339" s="1">
        <v>30206316</v>
      </c>
      <c r="B339" s="99" t="s">
        <v>4071</v>
      </c>
      <c r="C339" s="2" t="s">
        <v>13600</v>
      </c>
      <c r="D339" s="2">
        <v>1</v>
      </c>
      <c r="E339" s="1" t="s">
        <v>224</v>
      </c>
      <c r="F339" s="2"/>
      <c r="G339" s="2">
        <v>1</v>
      </c>
      <c r="H339" s="2">
        <v>4</v>
      </c>
      <c r="I339" s="2"/>
      <c r="J339" s="2"/>
      <c r="K339" s="2"/>
      <c r="L339" s="3">
        <v>338.19</v>
      </c>
      <c r="M339" s="3">
        <v>338.19</v>
      </c>
      <c r="N339" s="3">
        <v>0</v>
      </c>
      <c r="O339" s="3">
        <v>0</v>
      </c>
      <c r="P339" s="3">
        <v>338.19</v>
      </c>
      <c r="Q339" s="3">
        <v>350</v>
      </c>
      <c r="R339" s="1" t="s">
        <v>132</v>
      </c>
    </row>
    <row r="340" spans="1:18" ht="15.5" x14ac:dyDescent="0.35">
      <c r="A340" s="1">
        <v>30206324</v>
      </c>
      <c r="B340" s="99" t="s">
        <v>4070</v>
      </c>
      <c r="C340" s="2" t="s">
        <v>13600</v>
      </c>
      <c r="D340" s="2">
        <v>1</v>
      </c>
      <c r="E340" s="1" t="s">
        <v>224</v>
      </c>
      <c r="F340" s="2"/>
      <c r="G340" s="2">
        <v>1</v>
      </c>
      <c r="H340" s="2">
        <v>4</v>
      </c>
      <c r="I340" s="2"/>
      <c r="J340" s="2"/>
      <c r="K340" s="2"/>
      <c r="L340" s="3">
        <v>338.19</v>
      </c>
      <c r="M340" s="3">
        <v>338.19</v>
      </c>
      <c r="N340" s="3">
        <v>0</v>
      </c>
      <c r="O340" s="3">
        <v>0</v>
      </c>
      <c r="P340" s="3">
        <v>338.19</v>
      </c>
      <c r="Q340" s="3">
        <v>350</v>
      </c>
      <c r="R340" s="1" t="s">
        <v>132</v>
      </c>
    </row>
    <row r="341" spans="1:18" ht="15.5" x14ac:dyDescent="0.35">
      <c r="A341" s="1">
        <v>30206359</v>
      </c>
      <c r="B341" s="99" t="s">
        <v>4069</v>
      </c>
      <c r="C341" s="2" t="s">
        <v>13600</v>
      </c>
      <c r="D341" s="2">
        <v>1</v>
      </c>
      <c r="E341" s="1" t="s">
        <v>159</v>
      </c>
      <c r="F341" s="2"/>
      <c r="G341" s="2">
        <v>3</v>
      </c>
      <c r="H341" s="2">
        <v>7</v>
      </c>
      <c r="I341" s="2"/>
      <c r="J341" s="2"/>
      <c r="K341" s="2"/>
      <c r="L341" s="3">
        <v>736.04</v>
      </c>
      <c r="M341" s="3">
        <v>736.04</v>
      </c>
      <c r="N341" s="3">
        <v>0</v>
      </c>
      <c r="O341" s="3">
        <v>0</v>
      </c>
      <c r="P341" s="3">
        <v>736.04</v>
      </c>
      <c r="Q341" s="3">
        <v>350</v>
      </c>
      <c r="R341" s="1" t="s">
        <v>132</v>
      </c>
    </row>
    <row r="342" spans="1:18" ht="15.5" x14ac:dyDescent="0.35">
      <c r="A342" s="1">
        <v>30206367</v>
      </c>
      <c r="B342" s="99" t="s">
        <v>4068</v>
      </c>
      <c r="C342" s="2" t="s">
        <v>13600</v>
      </c>
      <c r="D342" s="2">
        <v>1</v>
      </c>
      <c r="E342" s="1" t="s">
        <v>388</v>
      </c>
      <c r="F342" s="2"/>
      <c r="G342" s="2">
        <v>2</v>
      </c>
      <c r="H342" s="2">
        <v>3</v>
      </c>
      <c r="I342" s="2"/>
      <c r="J342" s="2"/>
      <c r="K342" s="2"/>
      <c r="L342" s="3">
        <v>574.25</v>
      </c>
      <c r="M342" s="3">
        <v>574.25</v>
      </c>
      <c r="N342" s="3">
        <v>0</v>
      </c>
      <c r="O342" s="3">
        <v>0</v>
      </c>
      <c r="P342" s="3">
        <v>574.25</v>
      </c>
      <c r="Q342" s="3">
        <v>350</v>
      </c>
      <c r="R342" s="1" t="s">
        <v>132</v>
      </c>
    </row>
    <row r="343" spans="1:18" ht="15.5" x14ac:dyDescent="0.35">
      <c r="A343" s="1">
        <v>30207010</v>
      </c>
      <c r="B343" s="99" t="s">
        <v>4067</v>
      </c>
      <c r="C343" s="2" t="s">
        <v>13600</v>
      </c>
      <c r="D343" s="2">
        <v>1</v>
      </c>
      <c r="E343" s="1" t="s">
        <v>224</v>
      </c>
      <c r="F343" s="2"/>
      <c r="G343" s="2">
        <v>1</v>
      </c>
      <c r="H343" s="2">
        <v>1</v>
      </c>
      <c r="I343" s="2"/>
      <c r="J343" s="2"/>
      <c r="K343" s="2"/>
      <c r="L343" s="3">
        <v>338.19</v>
      </c>
      <c r="M343" s="3">
        <v>338.19</v>
      </c>
      <c r="N343" s="3">
        <v>0</v>
      </c>
      <c r="O343" s="3">
        <v>0</v>
      </c>
      <c r="P343" s="3">
        <v>338.19</v>
      </c>
      <c r="Q343" s="3">
        <v>350</v>
      </c>
      <c r="R343" s="1" t="s">
        <v>132</v>
      </c>
    </row>
    <row r="344" spans="1:18" ht="15.5" x14ac:dyDescent="0.35">
      <c r="A344" s="1">
        <v>30207029</v>
      </c>
      <c r="B344" s="99" t="s">
        <v>4066</v>
      </c>
      <c r="C344" s="2" t="s">
        <v>13600</v>
      </c>
      <c r="D344" s="2">
        <v>1</v>
      </c>
      <c r="E344" s="1" t="s">
        <v>159</v>
      </c>
      <c r="F344" s="2"/>
      <c r="G344" s="2">
        <v>1</v>
      </c>
      <c r="H344" s="2">
        <v>3</v>
      </c>
      <c r="I344" s="2"/>
      <c r="J344" s="2"/>
      <c r="K344" s="2"/>
      <c r="L344" s="3">
        <v>736.04</v>
      </c>
      <c r="M344" s="3">
        <v>736.04</v>
      </c>
      <c r="N344" s="3">
        <v>0</v>
      </c>
      <c r="O344" s="3">
        <v>0</v>
      </c>
      <c r="P344" s="3">
        <v>736.04</v>
      </c>
      <c r="Q344" s="3">
        <v>350</v>
      </c>
      <c r="R344" s="1" t="s">
        <v>132</v>
      </c>
    </row>
    <row r="345" spans="1:18" ht="15.5" x14ac:dyDescent="0.35">
      <c r="A345" s="1">
        <v>30207037</v>
      </c>
      <c r="B345" s="99" t="s">
        <v>4065</v>
      </c>
      <c r="C345" s="2" t="s">
        <v>13600</v>
      </c>
      <c r="D345" s="2">
        <v>1</v>
      </c>
      <c r="E345" s="1" t="s">
        <v>148</v>
      </c>
      <c r="F345" s="2"/>
      <c r="G345" s="2">
        <v>1</v>
      </c>
      <c r="H345" s="2">
        <v>3</v>
      </c>
      <c r="I345" s="2"/>
      <c r="J345" s="2"/>
      <c r="K345" s="2"/>
      <c r="L345" s="3">
        <v>689.63</v>
      </c>
      <c r="M345" s="3">
        <v>689.63</v>
      </c>
      <c r="N345" s="3">
        <v>0</v>
      </c>
      <c r="O345" s="3">
        <v>0</v>
      </c>
      <c r="P345" s="3">
        <v>689.63</v>
      </c>
      <c r="Q345" s="3">
        <v>350</v>
      </c>
      <c r="R345" s="1" t="s">
        <v>132</v>
      </c>
    </row>
    <row r="346" spans="1:18" ht="15.5" x14ac:dyDescent="0.35">
      <c r="A346" s="1">
        <v>30207045</v>
      </c>
      <c r="B346" s="99" t="s">
        <v>4064</v>
      </c>
      <c r="C346" s="2" t="s">
        <v>13600</v>
      </c>
      <c r="D346" s="2">
        <v>1</v>
      </c>
      <c r="E346" s="1" t="s">
        <v>148</v>
      </c>
      <c r="F346" s="2"/>
      <c r="G346" s="2">
        <v>1</v>
      </c>
      <c r="H346" s="2">
        <v>3</v>
      </c>
      <c r="I346" s="2"/>
      <c r="J346" s="2"/>
      <c r="K346" s="2"/>
      <c r="L346" s="3">
        <v>689.63</v>
      </c>
      <c r="M346" s="3">
        <v>689.63</v>
      </c>
      <c r="N346" s="3">
        <v>0</v>
      </c>
      <c r="O346" s="3">
        <v>0</v>
      </c>
      <c r="P346" s="3">
        <v>689.63</v>
      </c>
      <c r="Q346" s="3">
        <v>350</v>
      </c>
      <c r="R346" s="1" t="s">
        <v>132</v>
      </c>
    </row>
    <row r="347" spans="1:18" ht="15.5" x14ac:dyDescent="0.35">
      <c r="A347" s="1">
        <v>30207061</v>
      </c>
      <c r="B347" s="99" t="s">
        <v>4063</v>
      </c>
      <c r="C347" s="2" t="s">
        <v>13600</v>
      </c>
      <c r="D347" s="2">
        <v>1</v>
      </c>
      <c r="E347" s="1" t="s">
        <v>311</v>
      </c>
      <c r="F347" s="2"/>
      <c r="G347" s="2">
        <v>1</v>
      </c>
      <c r="H347" s="2">
        <v>2</v>
      </c>
      <c r="I347" s="2"/>
      <c r="J347" s="2"/>
      <c r="K347" s="2"/>
      <c r="L347" s="3">
        <v>291.76</v>
      </c>
      <c r="M347" s="3">
        <v>291.76</v>
      </c>
      <c r="N347" s="3">
        <v>0</v>
      </c>
      <c r="O347" s="3">
        <v>0</v>
      </c>
      <c r="P347" s="3">
        <v>291.76</v>
      </c>
      <c r="Q347" s="3">
        <v>350</v>
      </c>
      <c r="R347" s="1" t="s">
        <v>132</v>
      </c>
    </row>
    <row r="348" spans="1:18" ht="15.5" x14ac:dyDescent="0.35">
      <c r="A348" s="1">
        <v>30207070</v>
      </c>
      <c r="B348" s="99" t="s">
        <v>4062</v>
      </c>
      <c r="C348" s="2" t="s">
        <v>13600</v>
      </c>
      <c r="D348" s="2">
        <v>1</v>
      </c>
      <c r="E348" s="1" t="s">
        <v>159</v>
      </c>
      <c r="F348" s="2"/>
      <c r="G348" s="2">
        <v>1</v>
      </c>
      <c r="H348" s="2">
        <v>3</v>
      </c>
      <c r="I348" s="2"/>
      <c r="J348" s="2"/>
      <c r="K348" s="2"/>
      <c r="L348" s="3">
        <v>736.04</v>
      </c>
      <c r="M348" s="3">
        <v>736.04</v>
      </c>
      <c r="N348" s="3">
        <v>0</v>
      </c>
      <c r="O348" s="3">
        <v>0</v>
      </c>
      <c r="P348" s="3">
        <v>736.04</v>
      </c>
      <c r="Q348" s="3">
        <v>350</v>
      </c>
      <c r="R348" s="1" t="s">
        <v>132</v>
      </c>
    </row>
    <row r="349" spans="1:18" ht="15.5" x14ac:dyDescent="0.35">
      <c r="A349" s="1">
        <v>30207088</v>
      </c>
      <c r="B349" s="99" t="s">
        <v>4061</v>
      </c>
      <c r="C349" s="2" t="s">
        <v>13600</v>
      </c>
      <c r="D349" s="2">
        <v>1</v>
      </c>
      <c r="E349" s="1" t="s">
        <v>148</v>
      </c>
      <c r="F349" s="2"/>
      <c r="G349" s="2">
        <v>1</v>
      </c>
      <c r="H349" s="2">
        <v>3</v>
      </c>
      <c r="I349" s="2"/>
      <c r="J349" s="2"/>
      <c r="K349" s="2"/>
      <c r="L349" s="3">
        <v>689.63</v>
      </c>
      <c r="M349" s="3">
        <v>689.63</v>
      </c>
      <c r="N349" s="3">
        <v>0</v>
      </c>
      <c r="O349" s="3">
        <v>0</v>
      </c>
      <c r="P349" s="3">
        <v>689.63</v>
      </c>
      <c r="Q349" s="3">
        <v>350</v>
      </c>
      <c r="R349" s="1" t="s">
        <v>132</v>
      </c>
    </row>
    <row r="350" spans="1:18" ht="31" x14ac:dyDescent="0.35">
      <c r="A350" s="1">
        <v>30207096</v>
      </c>
      <c r="B350" s="99" t="s">
        <v>4060</v>
      </c>
      <c r="C350" s="2" t="s">
        <v>13600</v>
      </c>
      <c r="D350" s="2">
        <v>1</v>
      </c>
      <c r="E350" s="1" t="s">
        <v>159</v>
      </c>
      <c r="F350" s="2"/>
      <c r="G350" s="2">
        <v>2</v>
      </c>
      <c r="H350" s="2">
        <v>4</v>
      </c>
      <c r="I350" s="2"/>
      <c r="J350" s="2"/>
      <c r="K350" s="2"/>
      <c r="L350" s="3">
        <v>736.04</v>
      </c>
      <c r="M350" s="3">
        <v>736.04</v>
      </c>
      <c r="N350" s="3">
        <v>0</v>
      </c>
      <c r="O350" s="3">
        <v>0</v>
      </c>
      <c r="P350" s="3">
        <v>736.04</v>
      </c>
      <c r="Q350" s="3">
        <v>350</v>
      </c>
      <c r="R350" s="1" t="s">
        <v>132</v>
      </c>
    </row>
    <row r="351" spans="1:18" ht="15.5" x14ac:dyDescent="0.35">
      <c r="A351" s="1">
        <v>30207100</v>
      </c>
      <c r="B351" s="99" t="s">
        <v>4059</v>
      </c>
      <c r="C351" s="2" t="s">
        <v>13600</v>
      </c>
      <c r="D351" s="2">
        <v>1</v>
      </c>
      <c r="E351" s="1" t="s">
        <v>484</v>
      </c>
      <c r="F351" s="2"/>
      <c r="G351" s="2">
        <v>1</v>
      </c>
      <c r="H351" s="2">
        <v>5</v>
      </c>
      <c r="I351" s="2"/>
      <c r="J351" s="2"/>
      <c r="K351" s="2"/>
      <c r="L351" s="3">
        <v>802.34</v>
      </c>
      <c r="M351" s="3">
        <v>802.34</v>
      </c>
      <c r="N351" s="3">
        <v>0</v>
      </c>
      <c r="O351" s="3">
        <v>0</v>
      </c>
      <c r="P351" s="3">
        <v>802.34</v>
      </c>
      <c r="Q351" s="3">
        <v>350</v>
      </c>
      <c r="R351" s="1" t="s">
        <v>132</v>
      </c>
    </row>
    <row r="352" spans="1:18" ht="31" x14ac:dyDescent="0.35">
      <c r="A352" s="1">
        <v>30207118</v>
      </c>
      <c r="B352" s="99" t="s">
        <v>4058</v>
      </c>
      <c r="C352" s="2" t="s">
        <v>13600</v>
      </c>
      <c r="D352" s="2">
        <v>1</v>
      </c>
      <c r="E352" s="1" t="s">
        <v>393</v>
      </c>
      <c r="F352" s="2"/>
      <c r="G352" s="2">
        <v>2</v>
      </c>
      <c r="H352" s="2">
        <v>5</v>
      </c>
      <c r="I352" s="2"/>
      <c r="J352" s="2"/>
      <c r="K352" s="2"/>
      <c r="L352" s="3">
        <v>883.25</v>
      </c>
      <c r="M352" s="3">
        <v>883.25</v>
      </c>
      <c r="N352" s="3">
        <v>0</v>
      </c>
      <c r="O352" s="3">
        <v>0</v>
      </c>
      <c r="P352" s="3">
        <v>883.25</v>
      </c>
      <c r="Q352" s="3">
        <v>350</v>
      </c>
      <c r="R352" s="1" t="s">
        <v>132</v>
      </c>
    </row>
    <row r="353" spans="1:18" ht="31" x14ac:dyDescent="0.35">
      <c r="A353" s="1">
        <v>30207126</v>
      </c>
      <c r="B353" s="99" t="s">
        <v>4057</v>
      </c>
      <c r="C353" s="2" t="s">
        <v>13600</v>
      </c>
      <c r="D353" s="2">
        <v>1</v>
      </c>
      <c r="E353" s="1" t="s">
        <v>396</v>
      </c>
      <c r="F353" s="2"/>
      <c r="G353" s="2">
        <v>2</v>
      </c>
      <c r="H353" s="2">
        <v>5</v>
      </c>
      <c r="I353" s="2"/>
      <c r="J353" s="2"/>
      <c r="K353" s="2"/>
      <c r="L353" s="3">
        <v>1027.79</v>
      </c>
      <c r="M353" s="3">
        <v>1027.79</v>
      </c>
      <c r="N353" s="3">
        <v>0</v>
      </c>
      <c r="O353" s="3">
        <v>0</v>
      </c>
      <c r="P353" s="3">
        <v>1027.79</v>
      </c>
      <c r="Q353" s="3">
        <v>350</v>
      </c>
      <c r="R353" s="1" t="s">
        <v>132</v>
      </c>
    </row>
    <row r="354" spans="1:18" ht="15.5" x14ac:dyDescent="0.35">
      <c r="A354" s="1">
        <v>30207134</v>
      </c>
      <c r="B354" s="99" t="s">
        <v>4056</v>
      </c>
      <c r="C354" s="2" t="s">
        <v>13600</v>
      </c>
      <c r="D354" s="2">
        <v>1</v>
      </c>
      <c r="E354" s="1" t="s">
        <v>311</v>
      </c>
      <c r="F354" s="2"/>
      <c r="G354" s="2">
        <v>1</v>
      </c>
      <c r="H354" s="2">
        <v>2</v>
      </c>
      <c r="I354" s="2"/>
      <c r="J354" s="2"/>
      <c r="K354" s="2"/>
      <c r="L354" s="3">
        <v>291.76</v>
      </c>
      <c r="M354" s="3">
        <v>291.76</v>
      </c>
      <c r="N354" s="3">
        <v>0</v>
      </c>
      <c r="O354" s="3">
        <v>0</v>
      </c>
      <c r="P354" s="3">
        <v>291.76</v>
      </c>
      <c r="Q354" s="3">
        <v>350</v>
      </c>
      <c r="R354" s="1" t="s">
        <v>132</v>
      </c>
    </row>
    <row r="355" spans="1:18" ht="31" x14ac:dyDescent="0.35">
      <c r="A355" s="1">
        <v>30207142</v>
      </c>
      <c r="B355" s="99" t="s">
        <v>4055</v>
      </c>
      <c r="C355" s="2" t="s">
        <v>13600</v>
      </c>
      <c r="D355" s="2">
        <v>1</v>
      </c>
      <c r="E355" s="1" t="s">
        <v>159</v>
      </c>
      <c r="F355" s="2"/>
      <c r="G355" s="2">
        <v>2</v>
      </c>
      <c r="H355" s="2">
        <v>3</v>
      </c>
      <c r="I355" s="2"/>
      <c r="J355" s="2"/>
      <c r="K355" s="2"/>
      <c r="L355" s="3">
        <v>736.04</v>
      </c>
      <c r="M355" s="3">
        <v>736.04</v>
      </c>
      <c r="N355" s="3">
        <v>0</v>
      </c>
      <c r="O355" s="3">
        <v>0</v>
      </c>
      <c r="P355" s="3">
        <v>736.04</v>
      </c>
      <c r="Q355" s="3">
        <v>350</v>
      </c>
      <c r="R355" s="1" t="s">
        <v>132</v>
      </c>
    </row>
    <row r="356" spans="1:18" ht="31" x14ac:dyDescent="0.35">
      <c r="A356" s="1">
        <v>30207150</v>
      </c>
      <c r="B356" s="99" t="s">
        <v>4054</v>
      </c>
      <c r="C356" s="2" t="s">
        <v>13600</v>
      </c>
      <c r="D356" s="2">
        <v>1</v>
      </c>
      <c r="E356" s="1" t="s">
        <v>484</v>
      </c>
      <c r="F356" s="2"/>
      <c r="G356" s="2">
        <v>2</v>
      </c>
      <c r="H356" s="2">
        <v>4</v>
      </c>
      <c r="I356" s="2"/>
      <c r="J356" s="2"/>
      <c r="K356" s="2"/>
      <c r="L356" s="3">
        <v>802.34</v>
      </c>
      <c r="M356" s="3">
        <v>802.34</v>
      </c>
      <c r="N356" s="3">
        <v>0</v>
      </c>
      <c r="O356" s="3">
        <v>0</v>
      </c>
      <c r="P356" s="3">
        <v>802.34</v>
      </c>
      <c r="Q356" s="3">
        <v>350</v>
      </c>
      <c r="R356" s="1" t="s">
        <v>132</v>
      </c>
    </row>
    <row r="357" spans="1:18" ht="31" x14ac:dyDescent="0.35">
      <c r="A357" s="1">
        <v>30207169</v>
      </c>
      <c r="B357" s="99" t="s">
        <v>4053</v>
      </c>
      <c r="C357" s="2" t="s">
        <v>13600</v>
      </c>
      <c r="D357" s="2">
        <v>1</v>
      </c>
      <c r="E357" s="1" t="s">
        <v>159</v>
      </c>
      <c r="F357" s="2"/>
      <c r="G357" s="2">
        <v>1</v>
      </c>
      <c r="H357" s="2">
        <v>4</v>
      </c>
      <c r="I357" s="2"/>
      <c r="J357" s="2"/>
      <c r="K357" s="2"/>
      <c r="L357" s="3">
        <v>736.04</v>
      </c>
      <c r="M357" s="3">
        <v>736.04</v>
      </c>
      <c r="N357" s="3">
        <v>0</v>
      </c>
      <c r="O357" s="3">
        <v>0</v>
      </c>
      <c r="P357" s="3">
        <v>736.04</v>
      </c>
      <c r="Q357" s="3">
        <v>350</v>
      </c>
      <c r="R357" s="1" t="s">
        <v>132</v>
      </c>
    </row>
    <row r="358" spans="1:18" ht="31" x14ac:dyDescent="0.35">
      <c r="A358" s="1">
        <v>30207177</v>
      </c>
      <c r="B358" s="99" t="s">
        <v>4052</v>
      </c>
      <c r="C358" s="2" t="s">
        <v>13600</v>
      </c>
      <c r="D358" s="2">
        <v>1</v>
      </c>
      <c r="E358" s="1" t="s">
        <v>159</v>
      </c>
      <c r="F358" s="2"/>
      <c r="G358" s="2">
        <v>2</v>
      </c>
      <c r="H358" s="2">
        <v>5</v>
      </c>
      <c r="I358" s="2"/>
      <c r="J358" s="2"/>
      <c r="K358" s="2"/>
      <c r="L358" s="3">
        <v>736.04</v>
      </c>
      <c r="M358" s="3">
        <v>736.04</v>
      </c>
      <c r="N358" s="3">
        <v>0</v>
      </c>
      <c r="O358" s="3">
        <v>0</v>
      </c>
      <c r="P358" s="3">
        <v>736.04</v>
      </c>
      <c r="Q358" s="3">
        <v>350</v>
      </c>
      <c r="R358" s="1" t="s">
        <v>132</v>
      </c>
    </row>
    <row r="359" spans="1:18" ht="31" x14ac:dyDescent="0.35">
      <c r="A359" s="1">
        <v>30207185</v>
      </c>
      <c r="B359" s="99" t="s">
        <v>4051</v>
      </c>
      <c r="C359" s="2" t="s">
        <v>13600</v>
      </c>
      <c r="D359" s="2">
        <v>1</v>
      </c>
      <c r="E359" s="1" t="s">
        <v>161</v>
      </c>
      <c r="F359" s="2"/>
      <c r="G359" s="2">
        <v>2</v>
      </c>
      <c r="H359" s="2">
        <v>5</v>
      </c>
      <c r="I359" s="2"/>
      <c r="J359" s="2"/>
      <c r="K359" s="2"/>
      <c r="L359" s="3">
        <v>948.22</v>
      </c>
      <c r="M359" s="3">
        <v>948.22</v>
      </c>
      <c r="N359" s="3">
        <v>0</v>
      </c>
      <c r="O359" s="3">
        <v>0</v>
      </c>
      <c r="P359" s="3">
        <v>948.22</v>
      </c>
      <c r="Q359" s="3">
        <v>350</v>
      </c>
      <c r="R359" s="1" t="s">
        <v>132</v>
      </c>
    </row>
    <row r="360" spans="1:18" ht="31" x14ac:dyDescent="0.35">
      <c r="A360" s="1">
        <v>30207193</v>
      </c>
      <c r="B360" s="99" t="s">
        <v>4050</v>
      </c>
      <c r="C360" s="2" t="s">
        <v>13600</v>
      </c>
      <c r="D360" s="2">
        <v>1</v>
      </c>
      <c r="E360" s="1" t="s">
        <v>398</v>
      </c>
      <c r="F360" s="2"/>
      <c r="G360" s="2">
        <v>2</v>
      </c>
      <c r="H360" s="2">
        <v>5</v>
      </c>
      <c r="I360" s="2"/>
      <c r="J360" s="2"/>
      <c r="K360" s="2"/>
      <c r="L360" s="3">
        <v>1140.53</v>
      </c>
      <c r="M360" s="3">
        <v>1140.53</v>
      </c>
      <c r="N360" s="3">
        <v>0</v>
      </c>
      <c r="O360" s="3">
        <v>0</v>
      </c>
      <c r="P360" s="3">
        <v>1140.53</v>
      </c>
      <c r="Q360" s="3">
        <v>350</v>
      </c>
      <c r="R360" s="1" t="s">
        <v>132</v>
      </c>
    </row>
    <row r="361" spans="1:18" ht="31" x14ac:dyDescent="0.35">
      <c r="A361" s="1">
        <v>30207207</v>
      </c>
      <c r="B361" s="99" t="s">
        <v>4049</v>
      </c>
      <c r="C361" s="2" t="s">
        <v>13600</v>
      </c>
      <c r="D361" s="2">
        <v>1</v>
      </c>
      <c r="E361" s="1" t="s">
        <v>398</v>
      </c>
      <c r="F361" s="2"/>
      <c r="G361" s="2">
        <v>2</v>
      </c>
      <c r="H361" s="2">
        <v>6</v>
      </c>
      <c r="I361" s="2"/>
      <c r="J361" s="2"/>
      <c r="K361" s="2"/>
      <c r="L361" s="3">
        <v>1140.53</v>
      </c>
      <c r="M361" s="3">
        <v>1140.53</v>
      </c>
      <c r="N361" s="3">
        <v>0</v>
      </c>
      <c r="O361" s="3">
        <v>0</v>
      </c>
      <c r="P361" s="3">
        <v>1140.53</v>
      </c>
      <c r="Q361" s="3">
        <v>350</v>
      </c>
      <c r="R361" s="1" t="s">
        <v>132</v>
      </c>
    </row>
    <row r="362" spans="1:18" ht="15.5" x14ac:dyDescent="0.35">
      <c r="A362" s="1">
        <v>30207215</v>
      </c>
      <c r="B362" s="99" t="s">
        <v>4048</v>
      </c>
      <c r="C362" s="2" t="s">
        <v>13598</v>
      </c>
      <c r="D362" s="2">
        <v>1</v>
      </c>
      <c r="E362" s="1" t="s">
        <v>13</v>
      </c>
      <c r="F362" s="2"/>
      <c r="G362" s="2"/>
      <c r="H362" s="2">
        <v>2</v>
      </c>
      <c r="I362" s="2"/>
      <c r="J362" s="2"/>
      <c r="K362" s="2"/>
      <c r="L362" s="3">
        <v>148.54</v>
      </c>
      <c r="M362" s="3">
        <v>148.54</v>
      </c>
      <c r="N362" s="3">
        <v>0</v>
      </c>
      <c r="O362" s="3">
        <v>0</v>
      </c>
      <c r="P362" s="3">
        <v>148.54</v>
      </c>
      <c r="Q362" s="3">
        <v>29.707999999999998</v>
      </c>
      <c r="R362" s="1" t="s">
        <v>132</v>
      </c>
    </row>
    <row r="363" spans="1:18" ht="15.5" x14ac:dyDescent="0.35">
      <c r="A363" s="1">
        <v>30207223</v>
      </c>
      <c r="B363" s="99" t="s">
        <v>4047</v>
      </c>
      <c r="C363" s="2" t="s">
        <v>13600</v>
      </c>
      <c r="D363" s="2">
        <v>1</v>
      </c>
      <c r="E363" s="1" t="s">
        <v>16</v>
      </c>
      <c r="F363" s="2"/>
      <c r="G363" s="2"/>
      <c r="H363" s="2">
        <v>0</v>
      </c>
      <c r="I363" s="2"/>
      <c r="J363" s="2"/>
      <c r="K363" s="2"/>
      <c r="L363" s="3">
        <v>250.65</v>
      </c>
      <c r="M363" s="3">
        <v>250.65</v>
      </c>
      <c r="N363" s="3">
        <v>0</v>
      </c>
      <c r="O363" s="3">
        <v>0</v>
      </c>
      <c r="P363" s="3">
        <v>250.65</v>
      </c>
      <c r="Q363" s="3">
        <v>350</v>
      </c>
      <c r="R363" s="1" t="s">
        <v>132</v>
      </c>
    </row>
    <row r="364" spans="1:18" ht="15.5" x14ac:dyDescent="0.35">
      <c r="A364" s="1">
        <v>30207231</v>
      </c>
      <c r="B364" s="99" t="s">
        <v>4046</v>
      </c>
      <c r="C364" s="2" t="s">
        <v>13600</v>
      </c>
      <c r="D364" s="2">
        <v>1</v>
      </c>
      <c r="E364" s="1" t="s">
        <v>281</v>
      </c>
      <c r="F364" s="2"/>
      <c r="G364" s="2">
        <v>1</v>
      </c>
      <c r="H364" s="2">
        <v>2</v>
      </c>
      <c r="I364" s="2"/>
      <c r="J364" s="2"/>
      <c r="K364" s="2"/>
      <c r="L364" s="3">
        <v>202.9</v>
      </c>
      <c r="M364" s="3">
        <v>202.9</v>
      </c>
      <c r="N364" s="3">
        <v>0</v>
      </c>
      <c r="O364" s="3">
        <v>0</v>
      </c>
      <c r="P364" s="3">
        <v>202.9</v>
      </c>
      <c r="Q364" s="3">
        <v>350</v>
      </c>
      <c r="R364" s="1" t="s">
        <v>132</v>
      </c>
    </row>
    <row r="365" spans="1:18" ht="15.5" x14ac:dyDescent="0.35">
      <c r="A365" s="1">
        <v>30208017</v>
      </c>
      <c r="B365" s="99" t="s">
        <v>4045</v>
      </c>
      <c r="C365" s="2" t="s">
        <v>13600</v>
      </c>
      <c r="D365" s="2">
        <v>1</v>
      </c>
      <c r="E365" s="1" t="s">
        <v>484</v>
      </c>
      <c r="F365" s="2"/>
      <c r="G365" s="2">
        <v>2</v>
      </c>
      <c r="H365" s="2">
        <v>5</v>
      </c>
      <c r="I365" s="2"/>
      <c r="J365" s="2"/>
      <c r="K365" s="2"/>
      <c r="L365" s="3">
        <v>802.34</v>
      </c>
      <c r="M365" s="3">
        <v>802.34</v>
      </c>
      <c r="N365" s="3">
        <v>0</v>
      </c>
      <c r="O365" s="3">
        <v>0</v>
      </c>
      <c r="P365" s="3">
        <v>802.34</v>
      </c>
      <c r="Q365" s="3">
        <v>350</v>
      </c>
      <c r="R365" s="1" t="s">
        <v>132</v>
      </c>
    </row>
    <row r="366" spans="1:18" ht="15.5" x14ac:dyDescent="0.35">
      <c r="A366" s="1">
        <v>30208025</v>
      </c>
      <c r="B366" s="99" t="s">
        <v>4044</v>
      </c>
      <c r="C366" s="2" t="s">
        <v>13600</v>
      </c>
      <c r="D366" s="2">
        <v>1</v>
      </c>
      <c r="E366" s="1" t="s">
        <v>484</v>
      </c>
      <c r="F366" s="2"/>
      <c r="G366" s="2">
        <v>2</v>
      </c>
      <c r="H366" s="2">
        <v>5</v>
      </c>
      <c r="I366" s="2"/>
      <c r="J366" s="2"/>
      <c r="K366" s="2"/>
      <c r="L366" s="3">
        <v>802.34</v>
      </c>
      <c r="M366" s="3">
        <v>802.34</v>
      </c>
      <c r="N366" s="3">
        <v>0</v>
      </c>
      <c r="O366" s="3">
        <v>0</v>
      </c>
      <c r="P366" s="3">
        <v>802.34</v>
      </c>
      <c r="Q366" s="3">
        <v>350</v>
      </c>
      <c r="R366" s="1" t="s">
        <v>132</v>
      </c>
    </row>
    <row r="367" spans="1:18" ht="15.5" x14ac:dyDescent="0.35">
      <c r="A367" s="1">
        <v>30208033</v>
      </c>
      <c r="B367" s="99" t="s">
        <v>4043</v>
      </c>
      <c r="C367" s="2" t="s">
        <v>13600</v>
      </c>
      <c r="D367" s="2">
        <v>1</v>
      </c>
      <c r="E367" s="1" t="s">
        <v>484</v>
      </c>
      <c r="F367" s="2"/>
      <c r="G367" s="2">
        <v>1</v>
      </c>
      <c r="H367" s="2">
        <v>3</v>
      </c>
      <c r="I367" s="2"/>
      <c r="J367" s="2"/>
      <c r="K367" s="2"/>
      <c r="L367" s="3">
        <v>802.34</v>
      </c>
      <c r="M367" s="3">
        <v>802.34</v>
      </c>
      <c r="N367" s="3">
        <v>0</v>
      </c>
      <c r="O367" s="3">
        <v>0</v>
      </c>
      <c r="P367" s="3">
        <v>802.34</v>
      </c>
      <c r="Q367" s="3">
        <v>350</v>
      </c>
      <c r="R367" s="1" t="s">
        <v>132</v>
      </c>
    </row>
    <row r="368" spans="1:18" ht="15.5" x14ac:dyDescent="0.35">
      <c r="A368" s="1">
        <v>30208041</v>
      </c>
      <c r="B368" s="99" t="s">
        <v>4042</v>
      </c>
      <c r="C368" s="2" t="s">
        <v>13600</v>
      </c>
      <c r="D368" s="2">
        <v>1</v>
      </c>
      <c r="E368" s="1" t="s">
        <v>484</v>
      </c>
      <c r="F368" s="2"/>
      <c r="G368" s="2">
        <v>1</v>
      </c>
      <c r="H368" s="2">
        <v>4</v>
      </c>
      <c r="I368" s="2"/>
      <c r="J368" s="2"/>
      <c r="K368" s="2"/>
      <c r="L368" s="3">
        <v>802.34</v>
      </c>
      <c r="M368" s="3">
        <v>802.34</v>
      </c>
      <c r="N368" s="3">
        <v>0</v>
      </c>
      <c r="O368" s="3">
        <v>0</v>
      </c>
      <c r="P368" s="3">
        <v>802.34</v>
      </c>
      <c r="Q368" s="3">
        <v>350</v>
      </c>
      <c r="R368" s="1" t="s">
        <v>132</v>
      </c>
    </row>
    <row r="369" spans="1:18" ht="15.5" x14ac:dyDescent="0.35">
      <c r="A369" s="1">
        <v>30208050</v>
      </c>
      <c r="B369" s="99" t="s">
        <v>4041</v>
      </c>
      <c r="C369" s="2" t="s">
        <v>13600</v>
      </c>
      <c r="D369" s="2">
        <v>1</v>
      </c>
      <c r="E369" s="1" t="s">
        <v>484</v>
      </c>
      <c r="F369" s="2"/>
      <c r="G369" s="2">
        <v>1</v>
      </c>
      <c r="H369" s="2">
        <v>4</v>
      </c>
      <c r="I369" s="2"/>
      <c r="J369" s="2"/>
      <c r="K369" s="2"/>
      <c r="L369" s="3">
        <v>802.34</v>
      </c>
      <c r="M369" s="3">
        <v>802.34</v>
      </c>
      <c r="N369" s="3">
        <v>0</v>
      </c>
      <c r="O369" s="3">
        <v>0</v>
      </c>
      <c r="P369" s="3">
        <v>802.34</v>
      </c>
      <c r="Q369" s="3">
        <v>350</v>
      </c>
      <c r="R369" s="1" t="s">
        <v>132</v>
      </c>
    </row>
    <row r="370" spans="1:18" ht="15.5" x14ac:dyDescent="0.35">
      <c r="A370" s="1">
        <v>30208068</v>
      </c>
      <c r="B370" s="99" t="s">
        <v>4040</v>
      </c>
      <c r="C370" s="2" t="s">
        <v>13600</v>
      </c>
      <c r="D370" s="2">
        <v>1</v>
      </c>
      <c r="E370" s="1" t="s">
        <v>161</v>
      </c>
      <c r="F370" s="2"/>
      <c r="G370" s="2">
        <v>2</v>
      </c>
      <c r="H370" s="2">
        <v>5</v>
      </c>
      <c r="I370" s="2"/>
      <c r="J370" s="2"/>
      <c r="K370" s="2"/>
      <c r="L370" s="3">
        <v>948.22</v>
      </c>
      <c r="M370" s="3">
        <v>948.22</v>
      </c>
      <c r="N370" s="3">
        <v>0</v>
      </c>
      <c r="O370" s="3">
        <v>0</v>
      </c>
      <c r="P370" s="3">
        <v>948.22</v>
      </c>
      <c r="Q370" s="3">
        <v>350</v>
      </c>
      <c r="R370" s="1" t="s">
        <v>132</v>
      </c>
    </row>
    <row r="371" spans="1:18" ht="15.5" x14ac:dyDescent="0.35">
      <c r="A371" s="1">
        <v>30208076</v>
      </c>
      <c r="B371" s="99" t="s">
        <v>4039</v>
      </c>
      <c r="C371" s="2" t="s">
        <v>13600</v>
      </c>
      <c r="D371" s="2">
        <v>1</v>
      </c>
      <c r="E371" s="1" t="s">
        <v>396</v>
      </c>
      <c r="F371" s="2"/>
      <c r="G371" s="2">
        <v>2</v>
      </c>
      <c r="H371" s="2">
        <v>5</v>
      </c>
      <c r="I371" s="2"/>
      <c r="J371" s="2"/>
      <c r="K371" s="2"/>
      <c r="L371" s="3">
        <v>1027.79</v>
      </c>
      <c r="M371" s="3">
        <v>1027.79</v>
      </c>
      <c r="N371" s="3">
        <v>0</v>
      </c>
      <c r="O371" s="3">
        <v>0</v>
      </c>
      <c r="P371" s="3">
        <v>1027.79</v>
      </c>
      <c r="Q371" s="3">
        <v>350</v>
      </c>
      <c r="R371" s="1" t="s">
        <v>132</v>
      </c>
    </row>
    <row r="372" spans="1:18" ht="15.5" x14ac:dyDescent="0.35">
      <c r="A372" s="1">
        <v>30208084</v>
      </c>
      <c r="B372" s="99" t="s">
        <v>4038</v>
      </c>
      <c r="C372" s="2" t="s">
        <v>13600</v>
      </c>
      <c r="D372" s="2">
        <v>1</v>
      </c>
      <c r="E372" s="1" t="s">
        <v>398</v>
      </c>
      <c r="F372" s="2"/>
      <c r="G372" s="2">
        <v>3</v>
      </c>
      <c r="H372" s="2">
        <v>6</v>
      </c>
      <c r="I372" s="2"/>
      <c r="J372" s="2"/>
      <c r="K372" s="2"/>
      <c r="L372" s="3">
        <v>1140.53</v>
      </c>
      <c r="M372" s="3">
        <v>1140.53</v>
      </c>
      <c r="N372" s="3">
        <v>0</v>
      </c>
      <c r="O372" s="3">
        <v>0</v>
      </c>
      <c r="P372" s="3">
        <v>1140.53</v>
      </c>
      <c r="Q372" s="3">
        <v>350</v>
      </c>
      <c r="R372" s="1" t="s">
        <v>132</v>
      </c>
    </row>
    <row r="373" spans="1:18" ht="15.5" x14ac:dyDescent="0.35">
      <c r="A373" s="1">
        <v>30208092</v>
      </c>
      <c r="B373" s="99" t="s">
        <v>4037</v>
      </c>
      <c r="C373" s="2" t="s">
        <v>13600</v>
      </c>
      <c r="D373" s="2">
        <v>1</v>
      </c>
      <c r="E373" s="1" t="s">
        <v>224</v>
      </c>
      <c r="F373" s="2"/>
      <c r="G373" s="2">
        <v>1</v>
      </c>
      <c r="H373" s="2">
        <v>2</v>
      </c>
      <c r="I373" s="2"/>
      <c r="J373" s="2"/>
      <c r="K373" s="2"/>
      <c r="L373" s="3">
        <v>338.19</v>
      </c>
      <c r="M373" s="3">
        <v>338.19</v>
      </c>
      <c r="N373" s="3">
        <v>0</v>
      </c>
      <c r="O373" s="3">
        <v>0</v>
      </c>
      <c r="P373" s="3">
        <v>338.19</v>
      </c>
      <c r="Q373" s="3">
        <v>350</v>
      </c>
      <c r="R373" s="1" t="s">
        <v>132</v>
      </c>
    </row>
    <row r="374" spans="1:18" ht="15.5" x14ac:dyDescent="0.35">
      <c r="A374" s="1">
        <v>30208106</v>
      </c>
      <c r="B374" s="99" t="s">
        <v>4036</v>
      </c>
      <c r="C374" s="2" t="s">
        <v>13600</v>
      </c>
      <c r="D374" s="2">
        <v>1</v>
      </c>
      <c r="E374" s="1" t="s">
        <v>396</v>
      </c>
      <c r="F374" s="2"/>
      <c r="G374" s="2">
        <v>2</v>
      </c>
      <c r="H374" s="2">
        <v>5</v>
      </c>
      <c r="I374" s="2"/>
      <c r="J374" s="2"/>
      <c r="K374" s="2"/>
      <c r="L374" s="3">
        <v>1027.79</v>
      </c>
      <c r="M374" s="3">
        <v>1027.79</v>
      </c>
      <c r="N374" s="3">
        <v>0</v>
      </c>
      <c r="O374" s="3">
        <v>0</v>
      </c>
      <c r="P374" s="3">
        <v>1027.79</v>
      </c>
      <c r="Q374" s="3">
        <v>350</v>
      </c>
      <c r="R374" s="1" t="s">
        <v>132</v>
      </c>
    </row>
    <row r="375" spans="1:18" ht="15.5" x14ac:dyDescent="0.35">
      <c r="A375" s="1">
        <v>30208114</v>
      </c>
      <c r="B375" s="99" t="s">
        <v>4035</v>
      </c>
      <c r="C375" s="2" t="s">
        <v>13600</v>
      </c>
      <c r="D375" s="2">
        <v>1</v>
      </c>
      <c r="E375" s="1" t="s">
        <v>398</v>
      </c>
      <c r="F375" s="2"/>
      <c r="G375" s="2">
        <v>3</v>
      </c>
      <c r="H375" s="2">
        <v>6</v>
      </c>
      <c r="I375" s="2"/>
      <c r="J375" s="2"/>
      <c r="K375" s="2"/>
      <c r="L375" s="3">
        <v>1140.53</v>
      </c>
      <c r="M375" s="3">
        <v>1140.53</v>
      </c>
      <c r="N375" s="3">
        <v>0</v>
      </c>
      <c r="O375" s="3">
        <v>0</v>
      </c>
      <c r="P375" s="3">
        <v>1140.53</v>
      </c>
      <c r="Q375" s="3">
        <v>350</v>
      </c>
      <c r="R375" s="1" t="s">
        <v>132</v>
      </c>
    </row>
    <row r="376" spans="1:18" ht="15.5" x14ac:dyDescent="0.35">
      <c r="A376" s="1">
        <v>30208122</v>
      </c>
      <c r="B376" s="99" t="s">
        <v>4034</v>
      </c>
      <c r="C376" s="2" t="s">
        <v>13600</v>
      </c>
      <c r="D376" s="2">
        <v>1</v>
      </c>
      <c r="E376" s="1" t="s">
        <v>398</v>
      </c>
      <c r="F376" s="2"/>
      <c r="G376" s="2">
        <v>1</v>
      </c>
      <c r="H376" s="2">
        <v>4</v>
      </c>
      <c r="I376" s="2"/>
      <c r="J376" s="2"/>
      <c r="K376" s="2"/>
      <c r="L376" s="3">
        <v>1140.53</v>
      </c>
      <c r="M376" s="3">
        <v>1140.53</v>
      </c>
      <c r="N376" s="3">
        <v>0</v>
      </c>
      <c r="O376" s="3">
        <v>0</v>
      </c>
      <c r="P376" s="3">
        <v>1140.53</v>
      </c>
      <c r="Q376" s="3">
        <v>350</v>
      </c>
      <c r="R376" s="1" t="s">
        <v>132</v>
      </c>
    </row>
    <row r="377" spans="1:18" ht="31" x14ac:dyDescent="0.35">
      <c r="A377" s="1">
        <v>30208130</v>
      </c>
      <c r="B377" s="99" t="s">
        <v>4033</v>
      </c>
      <c r="C377" s="2" t="s">
        <v>13598</v>
      </c>
      <c r="D377" s="2">
        <v>1</v>
      </c>
      <c r="E377" s="1" t="s">
        <v>155</v>
      </c>
      <c r="F377" s="2"/>
      <c r="G377" s="2">
        <v>3</v>
      </c>
      <c r="H377" s="2">
        <v>6</v>
      </c>
      <c r="I377" s="2"/>
      <c r="J377" s="2"/>
      <c r="K377" s="2"/>
      <c r="L377" s="3">
        <v>1206.83</v>
      </c>
      <c r="M377" s="3">
        <v>1206.83</v>
      </c>
      <c r="N377" s="3">
        <v>0</v>
      </c>
      <c r="O377" s="3">
        <v>0</v>
      </c>
      <c r="P377" s="3">
        <v>1206.83</v>
      </c>
      <c r="Q377" s="3">
        <v>241.36599999999999</v>
      </c>
      <c r="R377" s="1" t="s">
        <v>132</v>
      </c>
    </row>
    <row r="378" spans="1:18" ht="15.5" x14ac:dyDescent="0.35">
      <c r="A378" s="1">
        <v>30209013</v>
      </c>
      <c r="B378" s="99" t="s">
        <v>4032</v>
      </c>
      <c r="C378" s="2" t="s">
        <v>13600</v>
      </c>
      <c r="D378" s="2">
        <v>1</v>
      </c>
      <c r="E378" s="1" t="s">
        <v>161</v>
      </c>
      <c r="F378" s="2"/>
      <c r="G378" s="2">
        <v>2</v>
      </c>
      <c r="H378" s="2">
        <v>5</v>
      </c>
      <c r="I378" s="2"/>
      <c r="J378" s="2"/>
      <c r="K378" s="2"/>
      <c r="L378" s="3">
        <v>948.22</v>
      </c>
      <c r="M378" s="3">
        <v>948.22</v>
      </c>
      <c r="N378" s="3">
        <v>0</v>
      </c>
      <c r="O378" s="3">
        <v>0</v>
      </c>
      <c r="P378" s="3">
        <v>948.22</v>
      </c>
      <c r="Q378" s="3">
        <v>350</v>
      </c>
      <c r="R378" s="1" t="s">
        <v>132</v>
      </c>
    </row>
    <row r="379" spans="1:18" ht="15.5" x14ac:dyDescent="0.35">
      <c r="A379" s="1">
        <v>30209021</v>
      </c>
      <c r="B379" s="99" t="s">
        <v>4031</v>
      </c>
      <c r="C379" s="2" t="s">
        <v>13600</v>
      </c>
      <c r="D379" s="2">
        <v>1</v>
      </c>
      <c r="E379" s="1" t="s">
        <v>393</v>
      </c>
      <c r="F379" s="2"/>
      <c r="G379" s="2">
        <v>2</v>
      </c>
      <c r="H379" s="2">
        <v>5</v>
      </c>
      <c r="I379" s="2"/>
      <c r="J379" s="2"/>
      <c r="K379" s="2"/>
      <c r="L379" s="3">
        <v>883.25</v>
      </c>
      <c r="M379" s="3">
        <v>883.25</v>
      </c>
      <c r="N379" s="3">
        <v>0</v>
      </c>
      <c r="O379" s="3">
        <v>0</v>
      </c>
      <c r="P379" s="3">
        <v>883.25</v>
      </c>
      <c r="Q379" s="3">
        <v>350</v>
      </c>
      <c r="R379" s="1" t="s">
        <v>132</v>
      </c>
    </row>
    <row r="380" spans="1:18" ht="15.5" x14ac:dyDescent="0.35">
      <c r="A380" s="1">
        <v>30209030</v>
      </c>
      <c r="B380" s="99" t="s">
        <v>4030</v>
      </c>
      <c r="C380" s="2" t="s">
        <v>13600</v>
      </c>
      <c r="D380" s="2">
        <v>1</v>
      </c>
      <c r="E380" s="1" t="s">
        <v>159</v>
      </c>
      <c r="F380" s="2"/>
      <c r="G380" s="2">
        <v>1</v>
      </c>
      <c r="H380" s="2">
        <v>3</v>
      </c>
      <c r="I380" s="2"/>
      <c r="J380" s="2"/>
      <c r="K380" s="2"/>
      <c r="L380" s="3">
        <v>736.04</v>
      </c>
      <c r="M380" s="3">
        <v>736.04</v>
      </c>
      <c r="N380" s="3">
        <v>0</v>
      </c>
      <c r="O380" s="3">
        <v>0</v>
      </c>
      <c r="P380" s="3">
        <v>736.04</v>
      </c>
      <c r="Q380" s="3">
        <v>350</v>
      </c>
      <c r="R380" s="1" t="s">
        <v>132</v>
      </c>
    </row>
    <row r="381" spans="1:18" ht="15.5" x14ac:dyDescent="0.35">
      <c r="A381" s="1">
        <v>30209048</v>
      </c>
      <c r="B381" s="99" t="s">
        <v>4029</v>
      </c>
      <c r="C381" s="2" t="s">
        <v>13600</v>
      </c>
      <c r="D381" s="2">
        <v>1</v>
      </c>
      <c r="E381" s="1" t="s">
        <v>396</v>
      </c>
      <c r="F381" s="2"/>
      <c r="G381" s="2">
        <v>2</v>
      </c>
      <c r="H381" s="2">
        <v>5</v>
      </c>
      <c r="I381" s="2"/>
      <c r="J381" s="2"/>
      <c r="K381" s="2"/>
      <c r="L381" s="3">
        <v>1027.79</v>
      </c>
      <c r="M381" s="3">
        <v>1027.79</v>
      </c>
      <c r="N381" s="3">
        <v>0</v>
      </c>
      <c r="O381" s="3">
        <v>0</v>
      </c>
      <c r="P381" s="3">
        <v>1027.79</v>
      </c>
      <c r="Q381" s="3">
        <v>350</v>
      </c>
      <c r="R381" s="1" t="s">
        <v>132</v>
      </c>
    </row>
    <row r="382" spans="1:18" ht="15.5" x14ac:dyDescent="0.35">
      <c r="A382" s="1">
        <v>30209056</v>
      </c>
      <c r="B382" s="99" t="s">
        <v>4028</v>
      </c>
      <c r="C382" s="2" t="s">
        <v>13600</v>
      </c>
      <c r="D382" s="2">
        <v>1</v>
      </c>
      <c r="E382" s="1" t="s">
        <v>396</v>
      </c>
      <c r="F382" s="2"/>
      <c r="G382" s="2">
        <v>2</v>
      </c>
      <c r="H382" s="2">
        <v>5</v>
      </c>
      <c r="I382" s="2"/>
      <c r="J382" s="2"/>
      <c r="K382" s="2"/>
      <c r="L382" s="3">
        <v>1027.79</v>
      </c>
      <c r="M382" s="3">
        <v>1027.79</v>
      </c>
      <c r="N382" s="3">
        <v>0</v>
      </c>
      <c r="O382" s="3">
        <v>0</v>
      </c>
      <c r="P382" s="3">
        <v>1027.79</v>
      </c>
      <c r="Q382" s="3">
        <v>350</v>
      </c>
      <c r="R382" s="1" t="s">
        <v>132</v>
      </c>
    </row>
    <row r="383" spans="1:18" ht="15.5" x14ac:dyDescent="0.35">
      <c r="A383" s="1">
        <v>30210011</v>
      </c>
      <c r="B383" s="99" t="s">
        <v>4027</v>
      </c>
      <c r="C383" s="2" t="s">
        <v>13600</v>
      </c>
      <c r="D383" s="2">
        <v>1</v>
      </c>
      <c r="E383" s="1" t="s">
        <v>484</v>
      </c>
      <c r="F383" s="2"/>
      <c r="G383" s="2">
        <v>1</v>
      </c>
      <c r="H383" s="2">
        <v>5</v>
      </c>
      <c r="I383" s="2"/>
      <c r="J383" s="2"/>
      <c r="K383" s="2"/>
      <c r="L383" s="3">
        <v>802.34</v>
      </c>
      <c r="M383" s="3">
        <v>802.34</v>
      </c>
      <c r="N383" s="3">
        <v>0</v>
      </c>
      <c r="O383" s="3">
        <v>0</v>
      </c>
      <c r="P383" s="3">
        <v>802.34</v>
      </c>
      <c r="Q383" s="3">
        <v>350</v>
      </c>
      <c r="R383" s="1" t="s">
        <v>132</v>
      </c>
    </row>
    <row r="384" spans="1:18" ht="31" x14ac:dyDescent="0.35">
      <c r="A384" s="1">
        <v>30210020</v>
      </c>
      <c r="B384" s="99" t="s">
        <v>4026</v>
      </c>
      <c r="C384" s="2" t="s">
        <v>13600</v>
      </c>
      <c r="D384" s="2">
        <v>1</v>
      </c>
      <c r="E384" s="1" t="s">
        <v>484</v>
      </c>
      <c r="F384" s="2"/>
      <c r="G384" s="2">
        <v>1</v>
      </c>
      <c r="H384" s="2">
        <v>5</v>
      </c>
      <c r="I384" s="2"/>
      <c r="J384" s="2"/>
      <c r="K384" s="2"/>
      <c r="L384" s="3">
        <v>802.34</v>
      </c>
      <c r="M384" s="3">
        <v>802.34</v>
      </c>
      <c r="N384" s="3">
        <v>0</v>
      </c>
      <c r="O384" s="3">
        <v>0</v>
      </c>
      <c r="P384" s="3">
        <v>802.34</v>
      </c>
      <c r="Q384" s="3">
        <v>350</v>
      </c>
      <c r="R384" s="1" t="s">
        <v>132</v>
      </c>
    </row>
    <row r="385" spans="1:18" ht="15.5" x14ac:dyDescent="0.35">
      <c r="A385" s="1">
        <v>30210038</v>
      </c>
      <c r="B385" s="99" t="s">
        <v>4025</v>
      </c>
      <c r="C385" s="2" t="s">
        <v>13600</v>
      </c>
      <c r="D385" s="2">
        <v>1</v>
      </c>
      <c r="E385" s="1" t="s">
        <v>484</v>
      </c>
      <c r="F385" s="2"/>
      <c r="G385" s="2">
        <v>2</v>
      </c>
      <c r="H385" s="2">
        <v>5</v>
      </c>
      <c r="I385" s="2"/>
      <c r="J385" s="2"/>
      <c r="K385" s="2"/>
      <c r="L385" s="3">
        <v>802.34</v>
      </c>
      <c r="M385" s="3">
        <v>802.34</v>
      </c>
      <c r="N385" s="3">
        <v>0</v>
      </c>
      <c r="O385" s="3">
        <v>0</v>
      </c>
      <c r="P385" s="3">
        <v>802.34</v>
      </c>
      <c r="Q385" s="3">
        <v>350</v>
      </c>
      <c r="R385" s="1" t="s">
        <v>132</v>
      </c>
    </row>
    <row r="386" spans="1:18" ht="15.5" x14ac:dyDescent="0.35">
      <c r="A386" s="1">
        <v>30210046</v>
      </c>
      <c r="B386" s="99" t="s">
        <v>4024</v>
      </c>
      <c r="C386" s="2" t="s">
        <v>13600</v>
      </c>
      <c r="D386" s="2">
        <v>1</v>
      </c>
      <c r="E386" s="1" t="s">
        <v>484</v>
      </c>
      <c r="F386" s="2"/>
      <c r="G386" s="2">
        <v>2</v>
      </c>
      <c r="H386" s="2">
        <v>5</v>
      </c>
      <c r="I386" s="2"/>
      <c r="J386" s="2"/>
      <c r="K386" s="2"/>
      <c r="L386" s="3">
        <v>802.34</v>
      </c>
      <c r="M386" s="3">
        <v>802.34</v>
      </c>
      <c r="N386" s="3">
        <v>0</v>
      </c>
      <c r="O386" s="3">
        <v>0</v>
      </c>
      <c r="P386" s="3">
        <v>802.34</v>
      </c>
      <c r="Q386" s="3">
        <v>350</v>
      </c>
      <c r="R386" s="1" t="s">
        <v>132</v>
      </c>
    </row>
    <row r="387" spans="1:18" ht="15.5" x14ac:dyDescent="0.35">
      <c r="A387" s="1">
        <v>30210054</v>
      </c>
      <c r="B387" s="99" t="s">
        <v>4023</v>
      </c>
      <c r="C387" s="2" t="s">
        <v>13600</v>
      </c>
      <c r="D387" s="2">
        <v>1</v>
      </c>
      <c r="E387" s="1" t="s">
        <v>2103</v>
      </c>
      <c r="F387" s="2"/>
      <c r="G387" s="2">
        <v>2</v>
      </c>
      <c r="H387" s="2">
        <v>6</v>
      </c>
      <c r="I387" s="2"/>
      <c r="J387" s="2"/>
      <c r="K387" s="2"/>
      <c r="L387" s="3">
        <v>1452.19</v>
      </c>
      <c r="M387" s="3">
        <v>1452.19</v>
      </c>
      <c r="N387" s="3">
        <v>0</v>
      </c>
      <c r="O387" s="3">
        <v>0</v>
      </c>
      <c r="P387" s="3">
        <v>1452.19</v>
      </c>
      <c r="Q387" s="3">
        <v>350</v>
      </c>
      <c r="R387" s="1" t="s">
        <v>132</v>
      </c>
    </row>
    <row r="388" spans="1:18" ht="15.5" x14ac:dyDescent="0.35">
      <c r="A388" s="1">
        <v>30210062</v>
      </c>
      <c r="B388" s="99" t="s">
        <v>4022</v>
      </c>
      <c r="C388" s="2" t="s">
        <v>13600</v>
      </c>
      <c r="D388" s="2">
        <v>1</v>
      </c>
      <c r="E388" s="1" t="s">
        <v>2103</v>
      </c>
      <c r="F388" s="2"/>
      <c r="G388" s="2">
        <v>1</v>
      </c>
      <c r="H388" s="2">
        <v>6</v>
      </c>
      <c r="I388" s="2"/>
      <c r="J388" s="2"/>
      <c r="K388" s="2"/>
      <c r="L388" s="3">
        <v>1452.19</v>
      </c>
      <c r="M388" s="3">
        <v>1452.19</v>
      </c>
      <c r="N388" s="3">
        <v>0</v>
      </c>
      <c r="O388" s="3">
        <v>0</v>
      </c>
      <c r="P388" s="3">
        <v>1452.19</v>
      </c>
      <c r="Q388" s="3">
        <v>350</v>
      </c>
      <c r="R388" s="1" t="s">
        <v>132</v>
      </c>
    </row>
    <row r="389" spans="1:18" ht="15.5" x14ac:dyDescent="0.35">
      <c r="A389" s="1">
        <v>30210070</v>
      </c>
      <c r="B389" s="99" t="s">
        <v>4021</v>
      </c>
      <c r="C389" s="2" t="s">
        <v>13600</v>
      </c>
      <c r="D389" s="2">
        <v>1</v>
      </c>
      <c r="E389" s="1" t="s">
        <v>159</v>
      </c>
      <c r="F389" s="2"/>
      <c r="G389" s="2">
        <v>1</v>
      </c>
      <c r="H389" s="2">
        <v>6</v>
      </c>
      <c r="I389" s="2"/>
      <c r="J389" s="2"/>
      <c r="K389" s="2"/>
      <c r="L389" s="3">
        <v>736.04</v>
      </c>
      <c r="M389" s="3">
        <v>736.04</v>
      </c>
      <c r="N389" s="3">
        <v>0</v>
      </c>
      <c r="O389" s="3">
        <v>0</v>
      </c>
      <c r="P389" s="3">
        <v>736.04</v>
      </c>
      <c r="Q389" s="3">
        <v>350</v>
      </c>
      <c r="R389" s="1" t="s">
        <v>132</v>
      </c>
    </row>
    <row r="390" spans="1:18" ht="15.5" x14ac:dyDescent="0.35">
      <c r="A390" s="1">
        <v>30210089</v>
      </c>
      <c r="B390" s="99" t="s">
        <v>4020</v>
      </c>
      <c r="C390" s="2" t="s">
        <v>13600</v>
      </c>
      <c r="D390" s="2">
        <v>1</v>
      </c>
      <c r="E390" s="1" t="s">
        <v>159</v>
      </c>
      <c r="F390" s="2"/>
      <c r="G390" s="2">
        <v>1</v>
      </c>
      <c r="H390" s="2">
        <v>6</v>
      </c>
      <c r="I390" s="2"/>
      <c r="J390" s="2"/>
      <c r="K390" s="2"/>
      <c r="L390" s="3">
        <v>736.04</v>
      </c>
      <c r="M390" s="3">
        <v>736.04</v>
      </c>
      <c r="N390" s="3">
        <v>0</v>
      </c>
      <c r="O390" s="3">
        <v>0</v>
      </c>
      <c r="P390" s="3">
        <v>736.04</v>
      </c>
      <c r="Q390" s="3">
        <v>350</v>
      </c>
      <c r="R390" s="1" t="s">
        <v>132</v>
      </c>
    </row>
    <row r="391" spans="1:18" ht="15.5" x14ac:dyDescent="0.35">
      <c r="A391" s="1">
        <v>30210097</v>
      </c>
      <c r="B391" s="99" t="s">
        <v>4019</v>
      </c>
      <c r="C391" s="2" t="s">
        <v>13600</v>
      </c>
      <c r="D391" s="2">
        <v>1</v>
      </c>
      <c r="E391" s="1" t="s">
        <v>159</v>
      </c>
      <c r="F391" s="2"/>
      <c r="G391" s="2">
        <v>1</v>
      </c>
      <c r="H391" s="2">
        <v>6</v>
      </c>
      <c r="I391" s="2"/>
      <c r="J391" s="2"/>
      <c r="K391" s="2"/>
      <c r="L391" s="3">
        <v>736.04</v>
      </c>
      <c r="M391" s="3">
        <v>736.04</v>
      </c>
      <c r="N391" s="3">
        <v>0</v>
      </c>
      <c r="O391" s="3">
        <v>0</v>
      </c>
      <c r="P391" s="3">
        <v>736.04</v>
      </c>
      <c r="Q391" s="3">
        <v>350</v>
      </c>
      <c r="R391" s="1" t="s">
        <v>132</v>
      </c>
    </row>
    <row r="392" spans="1:18" ht="15.5" x14ac:dyDescent="0.35">
      <c r="A392" s="1">
        <v>30210100</v>
      </c>
      <c r="B392" s="99" t="s">
        <v>4018</v>
      </c>
      <c r="C392" s="2" t="s">
        <v>13600</v>
      </c>
      <c r="D392" s="2">
        <v>1</v>
      </c>
      <c r="E392" s="1" t="s">
        <v>393</v>
      </c>
      <c r="F392" s="2"/>
      <c r="G392" s="2">
        <v>1</v>
      </c>
      <c r="H392" s="2">
        <v>6</v>
      </c>
      <c r="I392" s="2"/>
      <c r="J392" s="2"/>
      <c r="K392" s="2"/>
      <c r="L392" s="3">
        <v>883.25</v>
      </c>
      <c r="M392" s="3">
        <v>883.25</v>
      </c>
      <c r="N392" s="3">
        <v>0</v>
      </c>
      <c r="O392" s="3">
        <v>0</v>
      </c>
      <c r="P392" s="3">
        <v>883.25</v>
      </c>
      <c r="Q392" s="3">
        <v>350</v>
      </c>
      <c r="R392" s="1" t="s">
        <v>132</v>
      </c>
    </row>
    <row r="393" spans="1:18" ht="15.5" x14ac:dyDescent="0.35">
      <c r="A393" s="1">
        <v>30210119</v>
      </c>
      <c r="B393" s="99" t="s">
        <v>4017</v>
      </c>
      <c r="C393" s="2" t="s">
        <v>13600</v>
      </c>
      <c r="D393" s="2">
        <v>1</v>
      </c>
      <c r="E393" s="1" t="s">
        <v>281</v>
      </c>
      <c r="F393" s="2"/>
      <c r="G393" s="2">
        <v>1</v>
      </c>
      <c r="H393" s="2">
        <v>2</v>
      </c>
      <c r="I393" s="2"/>
      <c r="J393" s="2"/>
      <c r="K393" s="2"/>
      <c r="L393" s="3">
        <v>202.9</v>
      </c>
      <c r="M393" s="3">
        <v>202.9</v>
      </c>
      <c r="N393" s="3">
        <v>0</v>
      </c>
      <c r="O393" s="3">
        <v>0</v>
      </c>
      <c r="P393" s="3">
        <v>202.9</v>
      </c>
      <c r="Q393" s="3">
        <v>350</v>
      </c>
      <c r="R393" s="1" t="s">
        <v>132</v>
      </c>
    </row>
    <row r="394" spans="1:18" ht="15.5" x14ac:dyDescent="0.35">
      <c r="A394" s="1">
        <v>30210127</v>
      </c>
      <c r="B394" s="99" t="s">
        <v>4016</v>
      </c>
      <c r="C394" s="2" t="s">
        <v>13600</v>
      </c>
      <c r="D394" s="2">
        <v>1</v>
      </c>
      <c r="E394" s="1" t="s">
        <v>41</v>
      </c>
      <c r="F394" s="2"/>
      <c r="G394" s="2">
        <v>1</v>
      </c>
      <c r="H394" s="2">
        <v>3</v>
      </c>
      <c r="I394" s="2"/>
      <c r="J394" s="2"/>
      <c r="K394" s="2"/>
      <c r="L394" s="3">
        <v>169.74</v>
      </c>
      <c r="M394" s="3">
        <v>169.74</v>
      </c>
      <c r="N394" s="3">
        <v>0</v>
      </c>
      <c r="O394" s="3">
        <v>0</v>
      </c>
      <c r="P394" s="3">
        <v>169.74</v>
      </c>
      <c r="Q394" s="3">
        <v>350</v>
      </c>
      <c r="R394" s="1" t="s">
        <v>132</v>
      </c>
    </row>
    <row r="395" spans="1:18" ht="15.5" x14ac:dyDescent="0.35">
      <c r="A395" s="1">
        <v>30211018</v>
      </c>
      <c r="B395" s="99" t="s">
        <v>4015</v>
      </c>
      <c r="C395" s="2" t="s">
        <v>13598</v>
      </c>
      <c r="D395" s="2">
        <v>1</v>
      </c>
      <c r="E395" s="1" t="s">
        <v>281</v>
      </c>
      <c r="F395" s="2"/>
      <c r="G395" s="2">
        <v>1</v>
      </c>
      <c r="H395" s="2">
        <v>1</v>
      </c>
      <c r="I395" s="2"/>
      <c r="J395" s="2"/>
      <c r="K395" s="2"/>
      <c r="L395" s="3">
        <v>202.9</v>
      </c>
      <c r="M395" s="3">
        <v>202.9</v>
      </c>
      <c r="N395" s="3">
        <v>0</v>
      </c>
      <c r="O395" s="3">
        <v>0</v>
      </c>
      <c r="P395" s="3">
        <v>202.9</v>
      </c>
      <c r="Q395" s="3">
        <v>40.580000000000005</v>
      </c>
      <c r="R395" s="1" t="s">
        <v>132</v>
      </c>
    </row>
    <row r="396" spans="1:18" ht="15.5" x14ac:dyDescent="0.35">
      <c r="A396" s="1">
        <v>30211034</v>
      </c>
      <c r="B396" s="99" t="s">
        <v>4014</v>
      </c>
      <c r="C396" s="2" t="s">
        <v>13600</v>
      </c>
      <c r="D396" s="2">
        <v>1</v>
      </c>
      <c r="E396" s="1" t="s">
        <v>484</v>
      </c>
      <c r="F396" s="2"/>
      <c r="G396" s="2">
        <v>3</v>
      </c>
      <c r="H396" s="2">
        <v>5</v>
      </c>
      <c r="I396" s="2"/>
      <c r="J396" s="2"/>
      <c r="K396" s="2"/>
      <c r="L396" s="3">
        <v>802.34</v>
      </c>
      <c r="M396" s="3">
        <v>802.34</v>
      </c>
      <c r="N396" s="3">
        <v>0</v>
      </c>
      <c r="O396" s="3">
        <v>0</v>
      </c>
      <c r="P396" s="3">
        <v>802.34</v>
      </c>
      <c r="Q396" s="3">
        <v>350</v>
      </c>
      <c r="R396" s="1" t="s">
        <v>132</v>
      </c>
    </row>
    <row r="397" spans="1:18" ht="15.5" x14ac:dyDescent="0.35">
      <c r="A397" s="1">
        <v>30211042</v>
      </c>
      <c r="B397" s="99" t="s">
        <v>4013</v>
      </c>
      <c r="C397" s="2" t="s">
        <v>13600</v>
      </c>
      <c r="D397" s="2">
        <v>1</v>
      </c>
      <c r="E397" s="1" t="s">
        <v>484</v>
      </c>
      <c r="F397" s="2"/>
      <c r="G397" s="2">
        <v>2</v>
      </c>
      <c r="H397" s="2">
        <v>4</v>
      </c>
      <c r="I397" s="2"/>
      <c r="J397" s="2"/>
      <c r="K397" s="2"/>
      <c r="L397" s="3">
        <v>802.34</v>
      </c>
      <c r="M397" s="3">
        <v>802.34</v>
      </c>
      <c r="N397" s="3">
        <v>0</v>
      </c>
      <c r="O397" s="3">
        <v>0</v>
      </c>
      <c r="P397" s="3">
        <v>802.34</v>
      </c>
      <c r="Q397" s="3">
        <v>350</v>
      </c>
      <c r="R397" s="1" t="s">
        <v>132</v>
      </c>
    </row>
    <row r="398" spans="1:18" ht="15.5" x14ac:dyDescent="0.35">
      <c r="A398" s="1">
        <v>30211050</v>
      </c>
      <c r="B398" s="99" t="s">
        <v>4012</v>
      </c>
      <c r="C398" s="2" t="s">
        <v>13600</v>
      </c>
      <c r="D398" s="2">
        <v>1</v>
      </c>
      <c r="E398" s="1" t="s">
        <v>161</v>
      </c>
      <c r="F398" s="2"/>
      <c r="G398" s="2">
        <v>2</v>
      </c>
      <c r="H398" s="2">
        <v>5</v>
      </c>
      <c r="I398" s="2"/>
      <c r="J398" s="2"/>
      <c r="K398" s="2"/>
      <c r="L398" s="3">
        <v>948.22</v>
      </c>
      <c r="M398" s="3">
        <v>948.22</v>
      </c>
      <c r="N398" s="3">
        <v>0</v>
      </c>
      <c r="O398" s="3">
        <v>0</v>
      </c>
      <c r="P398" s="3">
        <v>948.22</v>
      </c>
      <c r="Q398" s="3">
        <v>350</v>
      </c>
      <c r="R398" s="1" t="s">
        <v>132</v>
      </c>
    </row>
    <row r="399" spans="1:18" ht="15.5" x14ac:dyDescent="0.35">
      <c r="A399" s="1">
        <v>30212014</v>
      </c>
      <c r="B399" s="99" t="s">
        <v>4011</v>
      </c>
      <c r="C399" s="2" t="s">
        <v>13600</v>
      </c>
      <c r="D399" s="2">
        <v>1</v>
      </c>
      <c r="E399" s="1" t="s">
        <v>388</v>
      </c>
      <c r="F399" s="2"/>
      <c r="G399" s="2">
        <v>2</v>
      </c>
      <c r="H399" s="2">
        <v>4</v>
      </c>
      <c r="I399" s="2"/>
      <c r="J399" s="2"/>
      <c r="K399" s="2"/>
      <c r="L399" s="3">
        <v>574.25</v>
      </c>
      <c r="M399" s="3">
        <v>574.25</v>
      </c>
      <c r="N399" s="3">
        <v>0</v>
      </c>
      <c r="O399" s="3">
        <v>0</v>
      </c>
      <c r="P399" s="3">
        <v>574.25</v>
      </c>
      <c r="Q399" s="3">
        <v>350</v>
      </c>
      <c r="R399" s="1" t="s">
        <v>132</v>
      </c>
    </row>
    <row r="400" spans="1:18" ht="15.5" x14ac:dyDescent="0.35">
      <c r="A400" s="1">
        <v>30212022</v>
      </c>
      <c r="B400" s="99" t="s">
        <v>4010</v>
      </c>
      <c r="C400" s="2" t="s">
        <v>13600</v>
      </c>
      <c r="D400" s="2">
        <v>1</v>
      </c>
      <c r="E400" s="1" t="s">
        <v>224</v>
      </c>
      <c r="F400" s="2"/>
      <c r="G400" s="2">
        <v>1</v>
      </c>
      <c r="H400" s="2">
        <v>2</v>
      </c>
      <c r="I400" s="2"/>
      <c r="J400" s="2"/>
      <c r="K400" s="2"/>
      <c r="L400" s="3">
        <v>338.19</v>
      </c>
      <c r="M400" s="3">
        <v>338.19</v>
      </c>
      <c r="N400" s="3">
        <v>0</v>
      </c>
      <c r="O400" s="3">
        <v>0</v>
      </c>
      <c r="P400" s="3">
        <v>338.19</v>
      </c>
      <c r="Q400" s="3">
        <v>350</v>
      </c>
      <c r="R400" s="1" t="s">
        <v>132</v>
      </c>
    </row>
    <row r="401" spans="1:18" ht="15.5" x14ac:dyDescent="0.35">
      <c r="A401" s="1">
        <v>30212030</v>
      </c>
      <c r="B401" s="99" t="s">
        <v>4009</v>
      </c>
      <c r="C401" s="2" t="s">
        <v>13600</v>
      </c>
      <c r="D401" s="2">
        <v>1</v>
      </c>
      <c r="E401" s="1" t="s">
        <v>159</v>
      </c>
      <c r="F401" s="2"/>
      <c r="G401" s="2">
        <v>2</v>
      </c>
      <c r="H401" s="2">
        <v>4</v>
      </c>
      <c r="I401" s="2"/>
      <c r="J401" s="2"/>
      <c r="K401" s="2"/>
      <c r="L401" s="3">
        <v>736.04</v>
      </c>
      <c r="M401" s="3">
        <v>736.04</v>
      </c>
      <c r="N401" s="3">
        <v>0</v>
      </c>
      <c r="O401" s="3">
        <v>0</v>
      </c>
      <c r="P401" s="3">
        <v>736.04</v>
      </c>
      <c r="Q401" s="3">
        <v>350</v>
      </c>
      <c r="R401" s="1" t="s">
        <v>132</v>
      </c>
    </row>
    <row r="402" spans="1:18" ht="15.5" x14ac:dyDescent="0.35">
      <c r="A402" s="1">
        <v>30212049</v>
      </c>
      <c r="B402" s="99" t="s">
        <v>4008</v>
      </c>
      <c r="C402" s="2" t="s">
        <v>13600</v>
      </c>
      <c r="D402" s="2">
        <v>1</v>
      </c>
      <c r="E402" s="1" t="s">
        <v>393</v>
      </c>
      <c r="F402" s="2"/>
      <c r="G402" s="2">
        <v>2</v>
      </c>
      <c r="H402" s="2">
        <v>5</v>
      </c>
      <c r="I402" s="2"/>
      <c r="J402" s="2"/>
      <c r="K402" s="2"/>
      <c r="L402" s="3">
        <v>883.25</v>
      </c>
      <c r="M402" s="3">
        <v>883.25</v>
      </c>
      <c r="N402" s="3">
        <v>0</v>
      </c>
      <c r="O402" s="3">
        <v>0</v>
      </c>
      <c r="P402" s="3">
        <v>883.25</v>
      </c>
      <c r="Q402" s="3">
        <v>350</v>
      </c>
      <c r="R402" s="1" t="s">
        <v>132</v>
      </c>
    </row>
    <row r="403" spans="1:18" ht="15.5" x14ac:dyDescent="0.35">
      <c r="A403" s="1">
        <v>30212057</v>
      </c>
      <c r="B403" s="99" t="s">
        <v>4007</v>
      </c>
      <c r="C403" s="2" t="s">
        <v>13600</v>
      </c>
      <c r="D403" s="2">
        <v>1</v>
      </c>
      <c r="E403" s="1" t="s">
        <v>388</v>
      </c>
      <c r="F403" s="2"/>
      <c r="G403" s="2">
        <v>2</v>
      </c>
      <c r="H403" s="2">
        <v>3</v>
      </c>
      <c r="I403" s="2"/>
      <c r="J403" s="2"/>
      <c r="K403" s="2"/>
      <c r="L403" s="3">
        <v>574.25</v>
      </c>
      <c r="M403" s="3">
        <v>574.25</v>
      </c>
      <c r="N403" s="3">
        <v>0</v>
      </c>
      <c r="O403" s="3">
        <v>0</v>
      </c>
      <c r="P403" s="3">
        <v>574.25</v>
      </c>
      <c r="Q403" s="3">
        <v>350</v>
      </c>
      <c r="R403" s="1" t="s">
        <v>132</v>
      </c>
    </row>
    <row r="404" spans="1:18" ht="15.5" x14ac:dyDescent="0.35">
      <c r="A404" s="1">
        <v>30212065</v>
      </c>
      <c r="B404" s="99" t="s">
        <v>4006</v>
      </c>
      <c r="C404" s="2" t="s">
        <v>13600</v>
      </c>
      <c r="D404" s="2">
        <v>1</v>
      </c>
      <c r="E404" s="1" t="s">
        <v>388</v>
      </c>
      <c r="F404" s="2"/>
      <c r="G404" s="2">
        <v>1</v>
      </c>
      <c r="H404" s="2">
        <v>3</v>
      </c>
      <c r="I404" s="2"/>
      <c r="J404" s="2"/>
      <c r="K404" s="2"/>
      <c r="L404" s="3">
        <v>574.25</v>
      </c>
      <c r="M404" s="3">
        <v>574.25</v>
      </c>
      <c r="N404" s="3">
        <v>0</v>
      </c>
      <c r="O404" s="3">
        <v>0</v>
      </c>
      <c r="P404" s="3">
        <v>574.25</v>
      </c>
      <c r="Q404" s="3">
        <v>350</v>
      </c>
      <c r="R404" s="1" t="s">
        <v>132</v>
      </c>
    </row>
    <row r="405" spans="1:18" ht="15.5" x14ac:dyDescent="0.35">
      <c r="A405" s="1">
        <v>30212073</v>
      </c>
      <c r="B405" s="99" t="s">
        <v>4005</v>
      </c>
      <c r="C405" s="2" t="s">
        <v>13600</v>
      </c>
      <c r="D405" s="2">
        <v>1</v>
      </c>
      <c r="E405" s="1" t="s">
        <v>388</v>
      </c>
      <c r="F405" s="2"/>
      <c r="G405" s="2">
        <v>1</v>
      </c>
      <c r="H405" s="2">
        <v>3</v>
      </c>
      <c r="I405" s="2"/>
      <c r="J405" s="2"/>
      <c r="K405" s="2"/>
      <c r="L405" s="3">
        <v>574.25</v>
      </c>
      <c r="M405" s="3">
        <v>574.25</v>
      </c>
      <c r="N405" s="3">
        <v>0</v>
      </c>
      <c r="O405" s="3">
        <v>0</v>
      </c>
      <c r="P405" s="3">
        <v>574.25</v>
      </c>
      <c r="Q405" s="3">
        <v>350</v>
      </c>
      <c r="R405" s="1" t="s">
        <v>132</v>
      </c>
    </row>
    <row r="406" spans="1:18" ht="15.5" x14ac:dyDescent="0.35">
      <c r="A406" s="1">
        <v>30212081</v>
      </c>
      <c r="B406" s="99" t="s">
        <v>4004</v>
      </c>
      <c r="C406" s="2" t="s">
        <v>13600</v>
      </c>
      <c r="D406" s="2">
        <v>1</v>
      </c>
      <c r="E406" s="1" t="s">
        <v>497</v>
      </c>
      <c r="F406" s="2"/>
      <c r="G406" s="2">
        <v>2</v>
      </c>
      <c r="H406" s="2">
        <v>3</v>
      </c>
      <c r="I406" s="2"/>
      <c r="J406" s="2"/>
      <c r="K406" s="2"/>
      <c r="L406" s="3">
        <v>485.38</v>
      </c>
      <c r="M406" s="3">
        <v>485.38</v>
      </c>
      <c r="N406" s="3">
        <v>0</v>
      </c>
      <c r="O406" s="3">
        <v>0</v>
      </c>
      <c r="P406" s="3">
        <v>485.38</v>
      </c>
      <c r="Q406" s="3">
        <v>350</v>
      </c>
      <c r="R406" s="1" t="s">
        <v>132</v>
      </c>
    </row>
    <row r="407" spans="1:18" ht="15.5" x14ac:dyDescent="0.35">
      <c r="A407" s="1">
        <v>30212090</v>
      </c>
      <c r="B407" s="99" t="s">
        <v>4003</v>
      </c>
      <c r="C407" s="2" t="s">
        <v>13600</v>
      </c>
      <c r="D407" s="2">
        <v>1</v>
      </c>
      <c r="E407" s="1" t="s">
        <v>224</v>
      </c>
      <c r="F407" s="2"/>
      <c r="G407" s="2">
        <v>1</v>
      </c>
      <c r="H407" s="2">
        <v>2</v>
      </c>
      <c r="I407" s="2"/>
      <c r="J407" s="2"/>
      <c r="K407" s="2"/>
      <c r="L407" s="3">
        <v>338.19</v>
      </c>
      <c r="M407" s="3">
        <v>338.19</v>
      </c>
      <c r="N407" s="3">
        <v>0</v>
      </c>
      <c r="O407" s="3">
        <v>0</v>
      </c>
      <c r="P407" s="3">
        <v>338.19</v>
      </c>
      <c r="Q407" s="3">
        <v>350</v>
      </c>
      <c r="R407" s="1" t="s">
        <v>132</v>
      </c>
    </row>
    <row r="408" spans="1:18" ht="15.5" x14ac:dyDescent="0.35">
      <c r="A408" s="1">
        <v>30212103</v>
      </c>
      <c r="B408" s="99" t="s">
        <v>4002</v>
      </c>
      <c r="C408" s="2" t="s">
        <v>13600</v>
      </c>
      <c r="D408" s="2">
        <v>1</v>
      </c>
      <c r="E408" s="1" t="s">
        <v>13</v>
      </c>
      <c r="F408" s="2"/>
      <c r="G408" s="2">
        <v>1</v>
      </c>
      <c r="H408" s="2">
        <v>1</v>
      </c>
      <c r="I408" s="2"/>
      <c r="J408" s="2"/>
      <c r="K408" s="2"/>
      <c r="L408" s="3">
        <v>148.54</v>
      </c>
      <c r="M408" s="3">
        <v>148.54</v>
      </c>
      <c r="N408" s="3">
        <v>0</v>
      </c>
      <c r="O408" s="3">
        <v>0</v>
      </c>
      <c r="P408" s="3">
        <v>148.54</v>
      </c>
      <c r="Q408" s="3">
        <v>350</v>
      </c>
      <c r="R408" s="1" t="s">
        <v>132</v>
      </c>
    </row>
    <row r="409" spans="1:18" ht="15.5" x14ac:dyDescent="0.35">
      <c r="A409" s="1">
        <v>30212111</v>
      </c>
      <c r="B409" s="99" t="s">
        <v>4001</v>
      </c>
      <c r="C409" s="2" t="s">
        <v>13600</v>
      </c>
      <c r="D409" s="2">
        <v>1</v>
      </c>
      <c r="E409" s="1" t="s">
        <v>155</v>
      </c>
      <c r="F409" s="2"/>
      <c r="G409" s="2">
        <v>1</v>
      </c>
      <c r="H409" s="2">
        <v>5</v>
      </c>
      <c r="I409" s="2"/>
      <c r="J409" s="2"/>
      <c r="K409" s="2"/>
      <c r="L409" s="3">
        <v>1206.83</v>
      </c>
      <c r="M409" s="3">
        <v>1206.83</v>
      </c>
      <c r="N409" s="3">
        <v>0</v>
      </c>
      <c r="O409" s="3">
        <v>0</v>
      </c>
      <c r="P409" s="3">
        <v>1206.83</v>
      </c>
      <c r="Q409" s="3">
        <v>350</v>
      </c>
      <c r="R409" s="1" t="s">
        <v>132</v>
      </c>
    </row>
    <row r="410" spans="1:18" ht="15.5" x14ac:dyDescent="0.35">
      <c r="A410" s="1">
        <v>30212120</v>
      </c>
      <c r="B410" s="99" t="s">
        <v>4000</v>
      </c>
      <c r="C410" s="2" t="s">
        <v>13598</v>
      </c>
      <c r="D410" s="2">
        <v>1</v>
      </c>
      <c r="E410" s="1" t="s">
        <v>34</v>
      </c>
      <c r="F410" s="2"/>
      <c r="G410" s="2"/>
      <c r="H410" s="2">
        <v>0</v>
      </c>
      <c r="I410" s="2"/>
      <c r="J410" s="2"/>
      <c r="K410" s="2"/>
      <c r="L410" s="3">
        <v>71.62</v>
      </c>
      <c r="M410" s="3">
        <v>71.62</v>
      </c>
      <c r="N410" s="3">
        <v>0</v>
      </c>
      <c r="O410" s="3">
        <v>0</v>
      </c>
      <c r="P410" s="3">
        <v>71.62</v>
      </c>
      <c r="Q410" s="3">
        <v>14.324000000000002</v>
      </c>
      <c r="R410" s="1" t="s">
        <v>132</v>
      </c>
    </row>
    <row r="411" spans="1:18" ht="15.5" x14ac:dyDescent="0.35">
      <c r="A411" s="1">
        <v>30212138</v>
      </c>
      <c r="B411" s="99" t="s">
        <v>3999</v>
      </c>
      <c r="C411" s="2" t="s">
        <v>13600</v>
      </c>
      <c r="D411" s="2">
        <v>1</v>
      </c>
      <c r="E411" s="1" t="s">
        <v>393</v>
      </c>
      <c r="F411" s="2"/>
      <c r="G411" s="2">
        <v>1</v>
      </c>
      <c r="H411" s="2">
        <v>5</v>
      </c>
      <c r="I411" s="2"/>
      <c r="J411" s="2"/>
      <c r="K411" s="2"/>
      <c r="L411" s="3">
        <v>883.25</v>
      </c>
      <c r="M411" s="3">
        <v>883.25</v>
      </c>
      <c r="N411" s="3">
        <v>0</v>
      </c>
      <c r="O411" s="3">
        <v>0</v>
      </c>
      <c r="P411" s="3">
        <v>883.25</v>
      </c>
      <c r="Q411" s="3">
        <v>350</v>
      </c>
      <c r="R411" s="1" t="s">
        <v>132</v>
      </c>
    </row>
    <row r="412" spans="1:18" ht="15.5" x14ac:dyDescent="0.35">
      <c r="A412" s="1">
        <v>30212146</v>
      </c>
      <c r="B412" s="99" t="s">
        <v>3998</v>
      </c>
      <c r="C412" s="2" t="s">
        <v>13600</v>
      </c>
      <c r="D412" s="2">
        <v>1</v>
      </c>
      <c r="E412" s="1" t="s">
        <v>398</v>
      </c>
      <c r="F412" s="2"/>
      <c r="G412" s="2">
        <v>2</v>
      </c>
      <c r="H412" s="2">
        <v>5</v>
      </c>
      <c r="I412" s="2"/>
      <c r="J412" s="2"/>
      <c r="K412" s="2"/>
      <c r="L412" s="3">
        <v>1140.53</v>
      </c>
      <c r="M412" s="3">
        <v>1140.53</v>
      </c>
      <c r="N412" s="3">
        <v>0</v>
      </c>
      <c r="O412" s="3">
        <v>0</v>
      </c>
      <c r="P412" s="3">
        <v>1140.53</v>
      </c>
      <c r="Q412" s="3">
        <v>350</v>
      </c>
      <c r="R412" s="1" t="s">
        <v>132</v>
      </c>
    </row>
    <row r="413" spans="1:18" ht="15.5" x14ac:dyDescent="0.35">
      <c r="A413" s="1">
        <v>30212154</v>
      </c>
      <c r="B413" s="99" t="s">
        <v>3997</v>
      </c>
      <c r="C413" s="2" t="s">
        <v>13600</v>
      </c>
      <c r="D413" s="2">
        <v>1</v>
      </c>
      <c r="E413" s="1" t="s">
        <v>159</v>
      </c>
      <c r="F413" s="2"/>
      <c r="G413" s="2">
        <v>2</v>
      </c>
      <c r="H413" s="2">
        <v>5</v>
      </c>
      <c r="I413" s="2"/>
      <c r="J413" s="2"/>
      <c r="K413" s="2"/>
      <c r="L413" s="3">
        <v>736.04</v>
      </c>
      <c r="M413" s="3">
        <v>736.04</v>
      </c>
      <c r="N413" s="3">
        <v>0</v>
      </c>
      <c r="O413" s="3">
        <v>0</v>
      </c>
      <c r="P413" s="3">
        <v>736.04</v>
      </c>
      <c r="Q413" s="3">
        <v>350</v>
      </c>
      <c r="R413" s="1" t="s">
        <v>132</v>
      </c>
    </row>
    <row r="414" spans="1:18" ht="15.5" x14ac:dyDescent="0.35">
      <c r="A414" s="1">
        <v>30212162</v>
      </c>
      <c r="B414" s="99" t="s">
        <v>3996</v>
      </c>
      <c r="C414" s="2" t="s">
        <v>13600</v>
      </c>
      <c r="D414" s="2">
        <v>1</v>
      </c>
      <c r="E414" s="1" t="s">
        <v>484</v>
      </c>
      <c r="F414" s="2"/>
      <c r="G414" s="2">
        <v>1</v>
      </c>
      <c r="H414" s="2">
        <v>5</v>
      </c>
      <c r="I414" s="2"/>
      <c r="J414" s="2"/>
      <c r="K414" s="2"/>
      <c r="L414" s="3">
        <v>802.34</v>
      </c>
      <c r="M414" s="3">
        <v>802.34</v>
      </c>
      <c r="N414" s="3">
        <v>0</v>
      </c>
      <c r="O414" s="3">
        <v>0</v>
      </c>
      <c r="P414" s="3">
        <v>802.34</v>
      </c>
      <c r="Q414" s="3">
        <v>350</v>
      </c>
      <c r="R414" s="1" t="s">
        <v>132</v>
      </c>
    </row>
    <row r="415" spans="1:18" ht="15.5" x14ac:dyDescent="0.35">
      <c r="A415" s="1">
        <v>30212170</v>
      </c>
      <c r="B415" s="99" t="s">
        <v>3995</v>
      </c>
      <c r="C415" s="2" t="s">
        <v>13600</v>
      </c>
      <c r="D415" s="2">
        <v>1</v>
      </c>
      <c r="E415" s="1" t="s">
        <v>159</v>
      </c>
      <c r="F415" s="2"/>
      <c r="G415" s="2">
        <v>1</v>
      </c>
      <c r="H415" s="2">
        <v>4</v>
      </c>
      <c r="I415" s="2"/>
      <c r="J415" s="2"/>
      <c r="K415" s="2"/>
      <c r="L415" s="3">
        <v>736.04</v>
      </c>
      <c r="M415" s="3">
        <v>736.04</v>
      </c>
      <c r="N415" s="3">
        <v>0</v>
      </c>
      <c r="O415" s="3">
        <v>0</v>
      </c>
      <c r="P415" s="3">
        <v>736.04</v>
      </c>
      <c r="Q415" s="3">
        <v>350</v>
      </c>
      <c r="R415" s="1" t="s">
        <v>132</v>
      </c>
    </row>
    <row r="416" spans="1:18" ht="15.5" x14ac:dyDescent="0.35">
      <c r="A416" s="1">
        <v>30212189</v>
      </c>
      <c r="B416" s="99" t="s">
        <v>3994</v>
      </c>
      <c r="C416" s="2" t="s">
        <v>13600</v>
      </c>
      <c r="D416" s="2">
        <v>1</v>
      </c>
      <c r="E416" s="1" t="s">
        <v>388</v>
      </c>
      <c r="F416" s="2"/>
      <c r="G416" s="2">
        <v>2</v>
      </c>
      <c r="H416" s="2">
        <v>4</v>
      </c>
      <c r="I416" s="2"/>
      <c r="J416" s="2"/>
      <c r="K416" s="2"/>
      <c r="L416" s="3">
        <v>574.25</v>
      </c>
      <c r="M416" s="3">
        <v>574.25</v>
      </c>
      <c r="N416" s="3">
        <v>0</v>
      </c>
      <c r="O416" s="3">
        <v>0</v>
      </c>
      <c r="P416" s="3">
        <v>574.25</v>
      </c>
      <c r="Q416" s="3">
        <v>350</v>
      </c>
      <c r="R416" s="1" t="s">
        <v>132</v>
      </c>
    </row>
    <row r="417" spans="1:18" ht="15.5" x14ac:dyDescent="0.35">
      <c r="A417" s="1">
        <v>30212197</v>
      </c>
      <c r="B417" s="99" t="s">
        <v>3993</v>
      </c>
      <c r="C417" s="2" t="s">
        <v>13600</v>
      </c>
      <c r="D417" s="2">
        <v>1</v>
      </c>
      <c r="E417" s="1" t="s">
        <v>311</v>
      </c>
      <c r="F417" s="2"/>
      <c r="G417" s="2">
        <v>1</v>
      </c>
      <c r="H417" s="2">
        <v>3</v>
      </c>
      <c r="I417" s="2"/>
      <c r="J417" s="2"/>
      <c r="K417" s="2"/>
      <c r="L417" s="3">
        <v>291.76</v>
      </c>
      <c r="M417" s="3">
        <v>291.76</v>
      </c>
      <c r="N417" s="3">
        <v>0</v>
      </c>
      <c r="O417" s="3">
        <v>0</v>
      </c>
      <c r="P417" s="3">
        <v>291.76</v>
      </c>
      <c r="Q417" s="3">
        <v>350</v>
      </c>
      <c r="R417" s="1" t="s">
        <v>132</v>
      </c>
    </row>
    <row r="418" spans="1:18" ht="15.5" x14ac:dyDescent="0.35">
      <c r="A418" s="1">
        <v>30213010</v>
      </c>
      <c r="B418" s="99" t="s">
        <v>3992</v>
      </c>
      <c r="C418" s="2" t="s">
        <v>13600</v>
      </c>
      <c r="D418" s="2">
        <v>1</v>
      </c>
      <c r="E418" s="1" t="s">
        <v>23</v>
      </c>
      <c r="F418" s="2"/>
      <c r="G418" s="2"/>
      <c r="H418" s="2">
        <v>0</v>
      </c>
      <c r="I418" s="2"/>
      <c r="J418" s="2"/>
      <c r="K418" s="2"/>
      <c r="L418" s="3">
        <v>116.71</v>
      </c>
      <c r="M418" s="3">
        <v>116.71</v>
      </c>
      <c r="N418" s="3">
        <v>0</v>
      </c>
      <c r="O418" s="3">
        <v>0</v>
      </c>
      <c r="P418" s="3">
        <v>116.71</v>
      </c>
      <c r="Q418" s="3">
        <v>350</v>
      </c>
      <c r="R418" s="1" t="s">
        <v>132</v>
      </c>
    </row>
    <row r="419" spans="1:18" ht="15.5" x14ac:dyDescent="0.35">
      <c r="A419" s="1">
        <v>30213029</v>
      </c>
      <c r="B419" s="99" t="s">
        <v>3991</v>
      </c>
      <c r="C419" s="2" t="s">
        <v>13600</v>
      </c>
      <c r="D419" s="2">
        <v>1</v>
      </c>
      <c r="E419" s="1" t="s">
        <v>396</v>
      </c>
      <c r="F419" s="2"/>
      <c r="G419" s="2">
        <v>3</v>
      </c>
      <c r="H419" s="2">
        <v>5</v>
      </c>
      <c r="I419" s="2"/>
      <c r="J419" s="2"/>
      <c r="K419" s="2"/>
      <c r="L419" s="3">
        <v>1027.79</v>
      </c>
      <c r="M419" s="3">
        <v>1027.79</v>
      </c>
      <c r="N419" s="3">
        <v>0</v>
      </c>
      <c r="O419" s="3">
        <v>0</v>
      </c>
      <c r="P419" s="3">
        <v>1027.79</v>
      </c>
      <c r="Q419" s="3">
        <v>350</v>
      </c>
      <c r="R419" s="1" t="s">
        <v>132</v>
      </c>
    </row>
    <row r="420" spans="1:18" ht="15.5" x14ac:dyDescent="0.35">
      <c r="A420" s="1">
        <v>30213037</v>
      </c>
      <c r="B420" s="99" t="s">
        <v>3990</v>
      </c>
      <c r="C420" s="2" t="s">
        <v>13600</v>
      </c>
      <c r="D420" s="2">
        <v>1</v>
      </c>
      <c r="E420" s="1" t="s">
        <v>311</v>
      </c>
      <c r="F420" s="2"/>
      <c r="G420" s="2">
        <v>2</v>
      </c>
      <c r="H420" s="2">
        <v>4</v>
      </c>
      <c r="I420" s="2"/>
      <c r="J420" s="2"/>
      <c r="K420" s="2"/>
      <c r="L420" s="3">
        <v>291.76</v>
      </c>
      <c r="M420" s="3">
        <v>291.76</v>
      </c>
      <c r="N420" s="3">
        <v>0</v>
      </c>
      <c r="O420" s="3">
        <v>0</v>
      </c>
      <c r="P420" s="3">
        <v>291.76</v>
      </c>
      <c r="Q420" s="3">
        <v>350</v>
      </c>
      <c r="R420" s="1" t="s">
        <v>132</v>
      </c>
    </row>
    <row r="421" spans="1:18" ht="15.5" x14ac:dyDescent="0.35">
      <c r="A421" s="1">
        <v>30213045</v>
      </c>
      <c r="B421" s="99" t="s">
        <v>3989</v>
      </c>
      <c r="C421" s="2" t="s">
        <v>13600</v>
      </c>
      <c r="D421" s="2">
        <v>1</v>
      </c>
      <c r="E421" s="1" t="s">
        <v>388</v>
      </c>
      <c r="F421" s="2"/>
      <c r="G421" s="2">
        <v>2</v>
      </c>
      <c r="H421" s="2">
        <v>4</v>
      </c>
      <c r="I421" s="2"/>
      <c r="J421" s="2"/>
      <c r="K421" s="2"/>
      <c r="L421" s="3">
        <v>574.25</v>
      </c>
      <c r="M421" s="3">
        <v>574.25</v>
      </c>
      <c r="N421" s="3">
        <v>0</v>
      </c>
      <c r="O421" s="3">
        <v>0</v>
      </c>
      <c r="P421" s="3">
        <v>574.25</v>
      </c>
      <c r="Q421" s="3">
        <v>350</v>
      </c>
      <c r="R421" s="1" t="s">
        <v>132</v>
      </c>
    </row>
    <row r="422" spans="1:18" ht="15.5" x14ac:dyDescent="0.35">
      <c r="A422" s="1">
        <v>30213053</v>
      </c>
      <c r="B422" s="99" t="s">
        <v>3988</v>
      </c>
      <c r="C422" s="2" t="s">
        <v>13600</v>
      </c>
      <c r="D422" s="2">
        <v>1</v>
      </c>
      <c r="E422" s="1" t="s">
        <v>159</v>
      </c>
      <c r="F422" s="2"/>
      <c r="G422" s="2">
        <v>2</v>
      </c>
      <c r="H422" s="2">
        <v>5</v>
      </c>
      <c r="I422" s="2"/>
      <c r="J422" s="2"/>
      <c r="K422" s="2"/>
      <c r="L422" s="3">
        <v>736.04</v>
      </c>
      <c r="M422" s="3">
        <v>736.04</v>
      </c>
      <c r="N422" s="3">
        <v>0</v>
      </c>
      <c r="O422" s="3">
        <v>0</v>
      </c>
      <c r="P422" s="3">
        <v>736.04</v>
      </c>
      <c r="Q422" s="3">
        <v>350</v>
      </c>
      <c r="R422" s="1" t="s">
        <v>132</v>
      </c>
    </row>
    <row r="423" spans="1:18" ht="15.5" x14ac:dyDescent="0.35">
      <c r="A423" s="1">
        <v>30214017</v>
      </c>
      <c r="B423" s="99" t="s">
        <v>3987</v>
      </c>
      <c r="C423" s="2" t="s">
        <v>13600</v>
      </c>
      <c r="D423" s="2">
        <v>1</v>
      </c>
      <c r="E423" s="1" t="s">
        <v>409</v>
      </c>
      <c r="F423" s="2"/>
      <c r="G423" s="2">
        <v>1</v>
      </c>
      <c r="H423" s="2">
        <v>1</v>
      </c>
      <c r="I423" s="2"/>
      <c r="J423" s="2"/>
      <c r="K423" s="2"/>
      <c r="L423" s="3">
        <v>438.97</v>
      </c>
      <c r="M423" s="3">
        <v>438.97</v>
      </c>
      <c r="N423" s="3">
        <v>0</v>
      </c>
      <c r="O423" s="3">
        <v>0</v>
      </c>
      <c r="P423" s="3">
        <v>438.97</v>
      </c>
      <c r="Q423" s="3">
        <v>350</v>
      </c>
      <c r="R423" s="1" t="s">
        <v>132</v>
      </c>
    </row>
    <row r="424" spans="1:18" ht="15.5" x14ac:dyDescent="0.35">
      <c r="A424" s="1">
        <v>30214025</v>
      </c>
      <c r="B424" s="99" t="s">
        <v>3986</v>
      </c>
      <c r="C424" s="2" t="s">
        <v>13600</v>
      </c>
      <c r="D424" s="2">
        <v>1</v>
      </c>
      <c r="E424" s="1" t="s">
        <v>396</v>
      </c>
      <c r="F424" s="2"/>
      <c r="G424" s="2">
        <v>2</v>
      </c>
      <c r="H424" s="2">
        <v>5</v>
      </c>
      <c r="I424" s="2"/>
      <c r="J424" s="2"/>
      <c r="K424" s="2"/>
      <c r="L424" s="3">
        <v>1027.79</v>
      </c>
      <c r="M424" s="3">
        <v>1027.79</v>
      </c>
      <c r="N424" s="3">
        <v>0</v>
      </c>
      <c r="O424" s="3">
        <v>0</v>
      </c>
      <c r="P424" s="3">
        <v>1027.79</v>
      </c>
      <c r="Q424" s="3">
        <v>350</v>
      </c>
      <c r="R424" s="1" t="s">
        <v>132</v>
      </c>
    </row>
    <row r="425" spans="1:18" ht="15.5" x14ac:dyDescent="0.35">
      <c r="A425" s="1">
        <v>30214033</v>
      </c>
      <c r="B425" s="99" t="s">
        <v>3985</v>
      </c>
      <c r="C425" s="2" t="s">
        <v>13600</v>
      </c>
      <c r="D425" s="2">
        <v>1</v>
      </c>
      <c r="E425" s="1" t="s">
        <v>311</v>
      </c>
      <c r="F425" s="2"/>
      <c r="G425" s="2">
        <v>1</v>
      </c>
      <c r="H425" s="2">
        <v>4</v>
      </c>
      <c r="I425" s="2"/>
      <c r="J425" s="2"/>
      <c r="K425" s="2"/>
      <c r="L425" s="3">
        <v>291.76</v>
      </c>
      <c r="M425" s="3">
        <v>291.76</v>
      </c>
      <c r="N425" s="3">
        <v>0</v>
      </c>
      <c r="O425" s="3">
        <v>0</v>
      </c>
      <c r="P425" s="3">
        <v>291.76</v>
      </c>
      <c r="Q425" s="3">
        <v>350</v>
      </c>
      <c r="R425" s="1" t="s">
        <v>132</v>
      </c>
    </row>
    <row r="426" spans="1:18" ht="15.5" x14ac:dyDescent="0.35">
      <c r="A426" s="1">
        <v>30214041</v>
      </c>
      <c r="B426" s="99" t="s">
        <v>3984</v>
      </c>
      <c r="C426" s="2" t="s">
        <v>13600</v>
      </c>
      <c r="D426" s="2">
        <v>1</v>
      </c>
      <c r="E426" s="1" t="s">
        <v>159</v>
      </c>
      <c r="F426" s="2"/>
      <c r="G426" s="2">
        <v>2</v>
      </c>
      <c r="H426" s="2">
        <v>4</v>
      </c>
      <c r="I426" s="2"/>
      <c r="J426" s="2"/>
      <c r="K426" s="2"/>
      <c r="L426" s="3">
        <v>736.04</v>
      </c>
      <c r="M426" s="3">
        <v>736.04</v>
      </c>
      <c r="N426" s="3">
        <v>0</v>
      </c>
      <c r="O426" s="3">
        <v>0</v>
      </c>
      <c r="P426" s="3">
        <v>736.04</v>
      </c>
      <c r="Q426" s="3">
        <v>350</v>
      </c>
      <c r="R426" s="1" t="s">
        <v>132</v>
      </c>
    </row>
    <row r="427" spans="1:18" ht="15.5" x14ac:dyDescent="0.35">
      <c r="A427" s="1">
        <v>30214050</v>
      </c>
      <c r="B427" s="99" t="s">
        <v>3983</v>
      </c>
      <c r="C427" s="2" t="s">
        <v>13600</v>
      </c>
      <c r="D427" s="2">
        <v>1</v>
      </c>
      <c r="E427" s="1" t="s">
        <v>161</v>
      </c>
      <c r="F427" s="2"/>
      <c r="G427" s="2">
        <v>2</v>
      </c>
      <c r="H427" s="2">
        <v>4</v>
      </c>
      <c r="I427" s="2"/>
      <c r="J427" s="2"/>
      <c r="K427" s="2"/>
      <c r="L427" s="3">
        <v>948.22</v>
      </c>
      <c r="M427" s="3">
        <v>948.22</v>
      </c>
      <c r="N427" s="3">
        <v>0</v>
      </c>
      <c r="O427" s="3">
        <v>0</v>
      </c>
      <c r="P427" s="3">
        <v>948.22</v>
      </c>
      <c r="Q427" s="3">
        <v>350</v>
      </c>
      <c r="R427" s="1" t="s">
        <v>132</v>
      </c>
    </row>
    <row r="428" spans="1:18" ht="15.5" x14ac:dyDescent="0.35">
      <c r="A428" s="1">
        <v>30215013</v>
      </c>
      <c r="B428" s="99" t="s">
        <v>3982</v>
      </c>
      <c r="C428" s="2" t="s">
        <v>13600</v>
      </c>
      <c r="D428" s="2">
        <v>1</v>
      </c>
      <c r="E428" s="1" t="s">
        <v>159</v>
      </c>
      <c r="F428" s="2"/>
      <c r="G428" s="2">
        <v>1</v>
      </c>
      <c r="H428" s="2">
        <v>4</v>
      </c>
      <c r="I428" s="2"/>
      <c r="J428" s="2"/>
      <c r="K428" s="2"/>
      <c r="L428" s="3">
        <v>736.04</v>
      </c>
      <c r="M428" s="3">
        <v>736.04</v>
      </c>
      <c r="N428" s="3">
        <v>0</v>
      </c>
      <c r="O428" s="3">
        <v>0</v>
      </c>
      <c r="P428" s="3">
        <v>736.04</v>
      </c>
      <c r="Q428" s="3">
        <v>350</v>
      </c>
      <c r="R428" s="1" t="s">
        <v>132</v>
      </c>
    </row>
    <row r="429" spans="1:18" ht="15.5" x14ac:dyDescent="0.35">
      <c r="A429" s="1">
        <v>30215021</v>
      </c>
      <c r="B429" s="99" t="s">
        <v>3981</v>
      </c>
      <c r="C429" s="2" t="s">
        <v>13600</v>
      </c>
      <c r="D429" s="2">
        <v>1</v>
      </c>
      <c r="E429" s="1" t="s">
        <v>393</v>
      </c>
      <c r="F429" s="2"/>
      <c r="G429" s="2">
        <v>2</v>
      </c>
      <c r="H429" s="2">
        <v>5</v>
      </c>
      <c r="I429" s="2"/>
      <c r="J429" s="2"/>
      <c r="K429" s="2"/>
      <c r="L429" s="3">
        <v>883.25</v>
      </c>
      <c r="M429" s="3">
        <v>883.25</v>
      </c>
      <c r="N429" s="3">
        <v>0</v>
      </c>
      <c r="O429" s="3">
        <v>0</v>
      </c>
      <c r="P429" s="3">
        <v>883.25</v>
      </c>
      <c r="Q429" s="3">
        <v>350</v>
      </c>
      <c r="R429" s="1" t="s">
        <v>132</v>
      </c>
    </row>
    <row r="430" spans="1:18" ht="15.5" x14ac:dyDescent="0.35">
      <c r="A430" s="1">
        <v>30215030</v>
      </c>
      <c r="B430" s="99" t="s">
        <v>3980</v>
      </c>
      <c r="C430" s="2" t="s">
        <v>13600</v>
      </c>
      <c r="D430" s="2">
        <v>1</v>
      </c>
      <c r="E430" s="1" t="s">
        <v>159</v>
      </c>
      <c r="F430" s="2"/>
      <c r="G430" s="2">
        <v>2</v>
      </c>
      <c r="H430" s="2">
        <v>4</v>
      </c>
      <c r="I430" s="2"/>
      <c r="J430" s="2"/>
      <c r="K430" s="2"/>
      <c r="L430" s="3">
        <v>736.04</v>
      </c>
      <c r="M430" s="3">
        <v>736.04</v>
      </c>
      <c r="N430" s="3">
        <v>0</v>
      </c>
      <c r="O430" s="3">
        <v>0</v>
      </c>
      <c r="P430" s="3">
        <v>736.04</v>
      </c>
      <c r="Q430" s="3">
        <v>350</v>
      </c>
      <c r="R430" s="1" t="s">
        <v>132</v>
      </c>
    </row>
    <row r="431" spans="1:18" ht="15.5" x14ac:dyDescent="0.35">
      <c r="A431" s="1">
        <v>30215048</v>
      </c>
      <c r="B431" s="99" t="s">
        <v>3979</v>
      </c>
      <c r="C431" s="2" t="s">
        <v>13600</v>
      </c>
      <c r="D431" s="2">
        <v>1</v>
      </c>
      <c r="E431" s="1" t="s">
        <v>155</v>
      </c>
      <c r="F431" s="2"/>
      <c r="G431" s="2">
        <v>2</v>
      </c>
      <c r="H431" s="2">
        <v>7</v>
      </c>
      <c r="I431" s="2"/>
      <c r="J431" s="2"/>
      <c r="K431" s="2"/>
      <c r="L431" s="3">
        <v>1206.83</v>
      </c>
      <c r="M431" s="3">
        <v>1206.83</v>
      </c>
      <c r="N431" s="3">
        <v>0</v>
      </c>
      <c r="O431" s="3">
        <v>0</v>
      </c>
      <c r="P431" s="3">
        <v>1206.83</v>
      </c>
      <c r="Q431" s="3">
        <v>350</v>
      </c>
      <c r="R431" s="1" t="s">
        <v>132</v>
      </c>
    </row>
    <row r="432" spans="1:18" ht="15.5" x14ac:dyDescent="0.35">
      <c r="A432" s="1">
        <v>30215056</v>
      </c>
      <c r="B432" s="99" t="s">
        <v>3978</v>
      </c>
      <c r="C432" s="2" t="s">
        <v>13600</v>
      </c>
      <c r="D432" s="2">
        <v>1</v>
      </c>
      <c r="E432" s="1" t="s">
        <v>388</v>
      </c>
      <c r="F432" s="2"/>
      <c r="G432" s="2">
        <v>1</v>
      </c>
      <c r="H432" s="2">
        <v>3</v>
      </c>
      <c r="I432" s="2"/>
      <c r="J432" s="2"/>
      <c r="K432" s="2"/>
      <c r="L432" s="3">
        <v>574.25</v>
      </c>
      <c r="M432" s="3">
        <v>574.25</v>
      </c>
      <c r="N432" s="3">
        <v>0</v>
      </c>
      <c r="O432" s="3">
        <v>0</v>
      </c>
      <c r="P432" s="3">
        <v>574.25</v>
      </c>
      <c r="Q432" s="3">
        <v>350</v>
      </c>
      <c r="R432" s="1" t="s">
        <v>132</v>
      </c>
    </row>
    <row r="433" spans="1:18" ht="15.5" x14ac:dyDescent="0.35">
      <c r="A433" s="1">
        <v>30215072</v>
      </c>
      <c r="B433" s="99" t="s">
        <v>3977</v>
      </c>
      <c r="C433" s="2" t="s">
        <v>13600</v>
      </c>
      <c r="D433" s="2">
        <v>1</v>
      </c>
      <c r="E433" s="1" t="s">
        <v>148</v>
      </c>
      <c r="F433" s="2"/>
      <c r="G433" s="2">
        <v>1</v>
      </c>
      <c r="H433" s="2">
        <v>5</v>
      </c>
      <c r="I433" s="2"/>
      <c r="J433" s="2"/>
      <c r="K433" s="2"/>
      <c r="L433" s="3">
        <v>689.63</v>
      </c>
      <c r="M433" s="3">
        <v>689.63</v>
      </c>
      <c r="N433" s="3">
        <v>0</v>
      </c>
      <c r="O433" s="3">
        <v>0</v>
      </c>
      <c r="P433" s="3">
        <v>689.63</v>
      </c>
      <c r="Q433" s="3">
        <v>350</v>
      </c>
      <c r="R433" s="1" t="s">
        <v>132</v>
      </c>
    </row>
    <row r="434" spans="1:18" ht="15.5" x14ac:dyDescent="0.35">
      <c r="A434" s="1">
        <v>30215080</v>
      </c>
      <c r="B434" s="99" t="s">
        <v>3976</v>
      </c>
      <c r="C434" s="2" t="s">
        <v>13600</v>
      </c>
      <c r="D434" s="2">
        <v>1</v>
      </c>
      <c r="E434" s="1" t="s">
        <v>484</v>
      </c>
      <c r="F434" s="2"/>
      <c r="G434" s="2">
        <v>2</v>
      </c>
      <c r="H434" s="2">
        <v>5</v>
      </c>
      <c r="I434" s="2"/>
      <c r="J434" s="2"/>
      <c r="K434" s="2"/>
      <c r="L434" s="3">
        <v>802.34</v>
      </c>
      <c r="M434" s="3">
        <v>802.34</v>
      </c>
      <c r="N434" s="3">
        <v>0</v>
      </c>
      <c r="O434" s="3">
        <v>0</v>
      </c>
      <c r="P434" s="3">
        <v>802.34</v>
      </c>
      <c r="Q434" s="3">
        <v>350</v>
      </c>
      <c r="R434" s="1" t="s">
        <v>132</v>
      </c>
    </row>
    <row r="435" spans="1:18" ht="15.5" x14ac:dyDescent="0.35">
      <c r="A435" s="1">
        <v>30215099</v>
      </c>
      <c r="B435" s="99" t="s">
        <v>3975</v>
      </c>
      <c r="C435" s="2" t="s">
        <v>13600</v>
      </c>
      <c r="D435" s="2">
        <v>1</v>
      </c>
      <c r="E435" s="1" t="s">
        <v>383</v>
      </c>
      <c r="F435" s="2"/>
      <c r="G435" s="2">
        <v>2</v>
      </c>
      <c r="H435" s="2">
        <v>4</v>
      </c>
      <c r="I435" s="2"/>
      <c r="J435" s="2"/>
      <c r="K435" s="2"/>
      <c r="L435" s="3">
        <v>649.84</v>
      </c>
      <c r="M435" s="3">
        <v>649.84</v>
      </c>
      <c r="N435" s="3">
        <v>0</v>
      </c>
      <c r="O435" s="3">
        <v>0</v>
      </c>
      <c r="P435" s="3">
        <v>649.84</v>
      </c>
      <c r="Q435" s="3">
        <v>350</v>
      </c>
      <c r="R435" s="1" t="s">
        <v>132</v>
      </c>
    </row>
    <row r="436" spans="1:18" ht="15.5" x14ac:dyDescent="0.35">
      <c r="A436" s="1">
        <v>30301017</v>
      </c>
      <c r="B436" s="99" t="s">
        <v>3974</v>
      </c>
      <c r="C436" s="2" t="s">
        <v>13598</v>
      </c>
      <c r="D436" s="2">
        <v>1</v>
      </c>
      <c r="E436" s="1" t="s">
        <v>34</v>
      </c>
      <c r="F436" s="2"/>
      <c r="G436" s="2"/>
      <c r="H436" s="2">
        <v>0</v>
      </c>
      <c r="I436" s="2"/>
      <c r="J436" s="2"/>
      <c r="K436" s="2"/>
      <c r="L436" s="3">
        <v>71.62</v>
      </c>
      <c r="M436" s="3">
        <v>71.62</v>
      </c>
      <c r="N436" s="3">
        <v>0</v>
      </c>
      <c r="O436" s="3">
        <v>0</v>
      </c>
      <c r="P436" s="3">
        <v>71.62</v>
      </c>
      <c r="Q436" s="3">
        <v>14.324000000000002</v>
      </c>
      <c r="R436" s="1" t="s">
        <v>0</v>
      </c>
    </row>
    <row r="437" spans="1:18" ht="15.5" x14ac:dyDescent="0.35">
      <c r="A437" s="1">
        <v>30301025</v>
      </c>
      <c r="B437" s="99" t="s">
        <v>3973</v>
      </c>
      <c r="C437" s="2" t="s">
        <v>13598</v>
      </c>
      <c r="D437" s="2">
        <v>1</v>
      </c>
      <c r="E437" s="1" t="s">
        <v>34</v>
      </c>
      <c r="F437" s="2"/>
      <c r="G437" s="2"/>
      <c r="H437" s="2">
        <v>0</v>
      </c>
      <c r="I437" s="2"/>
      <c r="J437" s="2"/>
      <c r="K437" s="2"/>
      <c r="L437" s="3">
        <v>71.62</v>
      </c>
      <c r="M437" s="3">
        <v>71.62</v>
      </c>
      <c r="N437" s="3">
        <v>0</v>
      </c>
      <c r="O437" s="3">
        <v>0</v>
      </c>
      <c r="P437" s="3">
        <v>71.62</v>
      </c>
      <c r="Q437" s="3">
        <v>14.324000000000002</v>
      </c>
      <c r="R437" s="1" t="s">
        <v>0</v>
      </c>
    </row>
    <row r="438" spans="1:18" ht="15.5" x14ac:dyDescent="0.35">
      <c r="A438" s="1">
        <v>30301033</v>
      </c>
      <c r="B438" s="99" t="s">
        <v>3972</v>
      </c>
      <c r="C438" s="2" t="s">
        <v>13600</v>
      </c>
      <c r="D438" s="2">
        <v>1</v>
      </c>
      <c r="E438" s="1" t="s">
        <v>13</v>
      </c>
      <c r="F438" s="2"/>
      <c r="G438" s="2"/>
      <c r="H438" s="2">
        <v>1</v>
      </c>
      <c r="I438" s="2"/>
      <c r="J438" s="2"/>
      <c r="K438" s="2"/>
      <c r="L438" s="3">
        <v>148.54</v>
      </c>
      <c r="M438" s="3">
        <v>148.54</v>
      </c>
      <c r="N438" s="3">
        <v>0</v>
      </c>
      <c r="O438" s="3">
        <v>0</v>
      </c>
      <c r="P438" s="3">
        <v>148.54</v>
      </c>
      <c r="Q438" s="3">
        <v>350</v>
      </c>
      <c r="R438" s="1" t="s">
        <v>132</v>
      </c>
    </row>
    <row r="439" spans="1:18" ht="15.5" x14ac:dyDescent="0.35">
      <c r="A439" s="1">
        <v>30301041</v>
      </c>
      <c r="B439" s="99" t="s">
        <v>3971</v>
      </c>
      <c r="C439" s="2" t="s">
        <v>13598</v>
      </c>
      <c r="D439" s="2">
        <v>1</v>
      </c>
      <c r="E439" s="1" t="s">
        <v>34</v>
      </c>
      <c r="F439" s="2"/>
      <c r="G439" s="2"/>
      <c r="H439" s="2">
        <v>0</v>
      </c>
      <c r="I439" s="2"/>
      <c r="J439" s="2"/>
      <c r="K439" s="2"/>
      <c r="L439" s="3">
        <v>71.62</v>
      </c>
      <c r="M439" s="3">
        <v>71.62</v>
      </c>
      <c r="N439" s="3">
        <v>0</v>
      </c>
      <c r="O439" s="3">
        <v>0</v>
      </c>
      <c r="P439" s="3">
        <v>71.62</v>
      </c>
      <c r="Q439" s="3">
        <v>14.324000000000002</v>
      </c>
      <c r="R439" s="1" t="s">
        <v>132</v>
      </c>
    </row>
    <row r="440" spans="1:18" ht="15.5" x14ac:dyDescent="0.35">
      <c r="A440" s="1">
        <v>30301050</v>
      </c>
      <c r="B440" s="99" t="s">
        <v>3970</v>
      </c>
      <c r="C440" s="2" t="s">
        <v>13600</v>
      </c>
      <c r="D440" s="2">
        <v>1</v>
      </c>
      <c r="E440" s="1" t="s">
        <v>110</v>
      </c>
      <c r="F440" s="2"/>
      <c r="G440" s="2">
        <v>1</v>
      </c>
      <c r="H440" s="2">
        <v>2</v>
      </c>
      <c r="I440" s="2"/>
      <c r="J440" s="2"/>
      <c r="K440" s="2"/>
      <c r="L440" s="3">
        <v>222.81</v>
      </c>
      <c r="M440" s="3">
        <v>222.81</v>
      </c>
      <c r="N440" s="3">
        <v>0</v>
      </c>
      <c r="O440" s="3">
        <v>0</v>
      </c>
      <c r="P440" s="3">
        <v>222.81</v>
      </c>
      <c r="Q440" s="3">
        <v>350</v>
      </c>
      <c r="R440" s="1" t="s">
        <v>132</v>
      </c>
    </row>
    <row r="441" spans="1:18" ht="15.5" x14ac:dyDescent="0.35">
      <c r="A441" s="1">
        <v>30301068</v>
      </c>
      <c r="B441" s="99" t="s">
        <v>3969</v>
      </c>
      <c r="C441" s="2" t="s">
        <v>13600</v>
      </c>
      <c r="D441" s="2">
        <v>1</v>
      </c>
      <c r="E441" s="1" t="s">
        <v>110</v>
      </c>
      <c r="F441" s="2"/>
      <c r="G441" s="2"/>
      <c r="H441" s="2">
        <v>2</v>
      </c>
      <c r="I441" s="2"/>
      <c r="J441" s="2"/>
      <c r="K441" s="2"/>
      <c r="L441" s="3">
        <v>222.81</v>
      </c>
      <c r="M441" s="3">
        <v>222.81</v>
      </c>
      <c r="N441" s="3">
        <v>0</v>
      </c>
      <c r="O441" s="3">
        <v>0</v>
      </c>
      <c r="P441" s="3">
        <v>222.81</v>
      </c>
      <c r="Q441" s="3">
        <v>350</v>
      </c>
      <c r="R441" s="1" t="s">
        <v>132</v>
      </c>
    </row>
    <row r="442" spans="1:18" ht="15.5" x14ac:dyDescent="0.35">
      <c r="A442" s="1">
        <v>30301076</v>
      </c>
      <c r="B442" s="99" t="s">
        <v>3968</v>
      </c>
      <c r="C442" s="2" t="s">
        <v>13598</v>
      </c>
      <c r="D442" s="2">
        <v>1</v>
      </c>
      <c r="E442" s="1" t="s">
        <v>377</v>
      </c>
      <c r="F442" s="2"/>
      <c r="G442" s="2">
        <v>1</v>
      </c>
      <c r="H442" s="2">
        <v>3</v>
      </c>
      <c r="I442" s="2"/>
      <c r="J442" s="2"/>
      <c r="K442" s="2"/>
      <c r="L442" s="3">
        <v>405.81</v>
      </c>
      <c r="M442" s="3">
        <v>405.81</v>
      </c>
      <c r="N442" s="3">
        <v>0</v>
      </c>
      <c r="O442" s="3">
        <v>0</v>
      </c>
      <c r="P442" s="3">
        <v>405.81</v>
      </c>
      <c r="Q442" s="3">
        <v>81.162000000000006</v>
      </c>
      <c r="R442" s="1" t="s">
        <v>132</v>
      </c>
    </row>
    <row r="443" spans="1:18" ht="15.5" x14ac:dyDescent="0.35">
      <c r="A443" s="1">
        <v>30301084</v>
      </c>
      <c r="B443" s="99" t="s">
        <v>3967</v>
      </c>
      <c r="C443" s="2" t="s">
        <v>13600</v>
      </c>
      <c r="D443" s="2">
        <v>1</v>
      </c>
      <c r="E443" s="1" t="s">
        <v>409</v>
      </c>
      <c r="F443" s="2"/>
      <c r="G443" s="2">
        <v>1</v>
      </c>
      <c r="H443" s="2">
        <v>2</v>
      </c>
      <c r="I443" s="2"/>
      <c r="J443" s="2"/>
      <c r="K443" s="2"/>
      <c r="L443" s="3">
        <v>438.97</v>
      </c>
      <c r="M443" s="3">
        <v>438.97</v>
      </c>
      <c r="N443" s="3">
        <v>0</v>
      </c>
      <c r="O443" s="3">
        <v>0</v>
      </c>
      <c r="P443" s="3">
        <v>438.97</v>
      </c>
      <c r="Q443" s="3">
        <v>350</v>
      </c>
      <c r="R443" s="1" t="s">
        <v>132</v>
      </c>
    </row>
    <row r="444" spans="1:18" ht="15.5" x14ac:dyDescent="0.35">
      <c r="A444" s="1">
        <v>30301092</v>
      </c>
      <c r="B444" s="99" t="s">
        <v>3966</v>
      </c>
      <c r="C444" s="2" t="s">
        <v>13598</v>
      </c>
      <c r="D444" s="2">
        <v>1</v>
      </c>
      <c r="E444" s="1" t="s">
        <v>311</v>
      </c>
      <c r="F444" s="2"/>
      <c r="G444" s="2">
        <v>1</v>
      </c>
      <c r="H444" s="2">
        <v>3</v>
      </c>
      <c r="I444" s="2"/>
      <c r="J444" s="2"/>
      <c r="K444" s="2"/>
      <c r="L444" s="3">
        <v>291.76</v>
      </c>
      <c r="M444" s="3">
        <v>291.76</v>
      </c>
      <c r="N444" s="3">
        <v>0</v>
      </c>
      <c r="O444" s="3">
        <v>0</v>
      </c>
      <c r="P444" s="3">
        <v>291.76</v>
      </c>
      <c r="Q444" s="3">
        <v>58.352000000000004</v>
      </c>
      <c r="R444" s="1" t="s">
        <v>132</v>
      </c>
    </row>
    <row r="445" spans="1:18" ht="15.5" x14ac:dyDescent="0.35">
      <c r="A445" s="1">
        <v>30301106</v>
      </c>
      <c r="B445" s="99" t="s">
        <v>3965</v>
      </c>
      <c r="C445" s="2" t="s">
        <v>13598</v>
      </c>
      <c r="D445" s="2">
        <v>1</v>
      </c>
      <c r="E445" s="1" t="s">
        <v>409</v>
      </c>
      <c r="F445" s="2"/>
      <c r="G445" s="2">
        <v>1</v>
      </c>
      <c r="H445" s="2">
        <v>2</v>
      </c>
      <c r="I445" s="2"/>
      <c r="J445" s="2"/>
      <c r="K445" s="2"/>
      <c r="L445" s="3">
        <v>438.97</v>
      </c>
      <c r="M445" s="3">
        <v>438.97</v>
      </c>
      <c r="N445" s="3">
        <v>0</v>
      </c>
      <c r="O445" s="3">
        <v>0</v>
      </c>
      <c r="P445" s="3">
        <v>438.97</v>
      </c>
      <c r="Q445" s="3">
        <v>87.794000000000011</v>
      </c>
      <c r="R445" s="1" t="s">
        <v>132</v>
      </c>
    </row>
    <row r="446" spans="1:18" ht="15.5" x14ac:dyDescent="0.35">
      <c r="A446" s="1">
        <v>30301114</v>
      </c>
      <c r="B446" s="99" t="s">
        <v>3964</v>
      </c>
      <c r="C446" s="2" t="s">
        <v>13600</v>
      </c>
      <c r="D446" s="2">
        <v>1</v>
      </c>
      <c r="E446" s="1" t="s">
        <v>448</v>
      </c>
      <c r="F446" s="2"/>
      <c r="G446" s="2">
        <v>1</v>
      </c>
      <c r="H446" s="2">
        <v>2</v>
      </c>
      <c r="I446" s="2"/>
      <c r="J446" s="2"/>
      <c r="K446" s="2"/>
      <c r="L446" s="3">
        <v>371.34</v>
      </c>
      <c r="M446" s="3">
        <v>371.34</v>
      </c>
      <c r="N446" s="3">
        <v>0</v>
      </c>
      <c r="O446" s="3">
        <v>0</v>
      </c>
      <c r="P446" s="3">
        <v>371.34</v>
      </c>
      <c r="Q446" s="3">
        <v>350</v>
      </c>
      <c r="R446" s="1" t="s">
        <v>132</v>
      </c>
    </row>
    <row r="447" spans="1:18" ht="15.5" x14ac:dyDescent="0.35">
      <c r="A447" s="1">
        <v>30301122</v>
      </c>
      <c r="B447" s="99" t="s">
        <v>3963</v>
      </c>
      <c r="C447" s="2" t="s">
        <v>13598</v>
      </c>
      <c r="D447" s="2">
        <v>1</v>
      </c>
      <c r="E447" s="1" t="s">
        <v>20</v>
      </c>
      <c r="F447" s="2"/>
      <c r="G447" s="2"/>
      <c r="H447" s="2">
        <v>0</v>
      </c>
      <c r="I447" s="2"/>
      <c r="J447" s="2"/>
      <c r="K447" s="2"/>
      <c r="L447" s="3">
        <v>39.79</v>
      </c>
      <c r="M447" s="3">
        <v>39.79</v>
      </c>
      <c r="N447" s="3">
        <v>0</v>
      </c>
      <c r="O447" s="3">
        <v>0</v>
      </c>
      <c r="P447" s="3">
        <v>39.79</v>
      </c>
      <c r="Q447" s="3">
        <v>7.9580000000000002</v>
      </c>
      <c r="R447" s="1" t="s">
        <v>0</v>
      </c>
    </row>
    <row r="448" spans="1:18" ht="15.5" x14ac:dyDescent="0.35">
      <c r="A448" s="1">
        <v>30301130</v>
      </c>
      <c r="B448" s="99" t="s">
        <v>3962</v>
      </c>
      <c r="C448" s="2" t="s">
        <v>13598</v>
      </c>
      <c r="D448" s="2">
        <v>1</v>
      </c>
      <c r="E448" s="1" t="s">
        <v>41</v>
      </c>
      <c r="F448" s="2"/>
      <c r="G448" s="2">
        <v>1</v>
      </c>
      <c r="H448" s="2">
        <v>2</v>
      </c>
      <c r="I448" s="2"/>
      <c r="J448" s="2"/>
      <c r="K448" s="2"/>
      <c r="L448" s="3">
        <v>169.74</v>
      </c>
      <c r="M448" s="3">
        <v>169.74</v>
      </c>
      <c r="N448" s="3">
        <v>0</v>
      </c>
      <c r="O448" s="3">
        <v>0</v>
      </c>
      <c r="P448" s="3">
        <v>169.74</v>
      </c>
      <c r="Q448" s="3">
        <v>33.948</v>
      </c>
      <c r="R448" s="1" t="s">
        <v>132</v>
      </c>
    </row>
    <row r="449" spans="1:18" ht="15.5" x14ac:dyDescent="0.35">
      <c r="A449" s="1">
        <v>30301149</v>
      </c>
      <c r="B449" s="99" t="s">
        <v>3961</v>
      </c>
      <c r="C449" s="2" t="s">
        <v>13600</v>
      </c>
      <c r="D449" s="2">
        <v>1</v>
      </c>
      <c r="E449" s="1" t="s">
        <v>409</v>
      </c>
      <c r="F449" s="2"/>
      <c r="G449" s="2">
        <v>1</v>
      </c>
      <c r="H449" s="2">
        <v>3</v>
      </c>
      <c r="I449" s="2"/>
      <c r="J449" s="2"/>
      <c r="K449" s="2"/>
      <c r="L449" s="3">
        <v>438.97</v>
      </c>
      <c r="M449" s="3">
        <v>438.97</v>
      </c>
      <c r="N449" s="3">
        <v>0</v>
      </c>
      <c r="O449" s="3">
        <v>0</v>
      </c>
      <c r="P449" s="3">
        <v>438.97</v>
      </c>
      <c r="Q449" s="3">
        <v>350</v>
      </c>
      <c r="R449" s="1" t="s">
        <v>132</v>
      </c>
    </row>
    <row r="450" spans="1:18" ht="15.5" x14ac:dyDescent="0.35">
      <c r="A450" s="1">
        <v>30301157</v>
      </c>
      <c r="B450" s="99" t="s">
        <v>3960</v>
      </c>
      <c r="C450" s="2" t="s">
        <v>13600</v>
      </c>
      <c r="D450" s="2">
        <v>1</v>
      </c>
      <c r="E450" s="1" t="s">
        <v>448</v>
      </c>
      <c r="F450" s="2"/>
      <c r="G450" s="2">
        <v>1</v>
      </c>
      <c r="H450" s="2">
        <v>2</v>
      </c>
      <c r="I450" s="2"/>
      <c r="J450" s="2"/>
      <c r="K450" s="2"/>
      <c r="L450" s="3">
        <v>371.34</v>
      </c>
      <c r="M450" s="3">
        <v>371.34</v>
      </c>
      <c r="N450" s="3">
        <v>0</v>
      </c>
      <c r="O450" s="3">
        <v>0</v>
      </c>
      <c r="P450" s="3">
        <v>371.34</v>
      </c>
      <c r="Q450" s="3">
        <v>350</v>
      </c>
      <c r="R450" s="1" t="s">
        <v>132</v>
      </c>
    </row>
    <row r="451" spans="1:18" ht="15.5" x14ac:dyDescent="0.35">
      <c r="A451" s="1">
        <v>30301165</v>
      </c>
      <c r="B451" s="99" t="s">
        <v>3959</v>
      </c>
      <c r="C451" s="2" t="s">
        <v>13600</v>
      </c>
      <c r="D451" s="2">
        <v>1</v>
      </c>
      <c r="E451" s="1" t="s">
        <v>448</v>
      </c>
      <c r="F451" s="2"/>
      <c r="G451" s="2">
        <v>1</v>
      </c>
      <c r="H451" s="2">
        <v>3</v>
      </c>
      <c r="I451" s="2"/>
      <c r="J451" s="2"/>
      <c r="K451" s="2"/>
      <c r="L451" s="3">
        <v>371.34</v>
      </c>
      <c r="M451" s="3">
        <v>371.34</v>
      </c>
      <c r="N451" s="3">
        <v>0</v>
      </c>
      <c r="O451" s="3">
        <v>0</v>
      </c>
      <c r="P451" s="3">
        <v>371.34</v>
      </c>
      <c r="Q451" s="3">
        <v>350</v>
      </c>
      <c r="R451" s="1" t="s">
        <v>132</v>
      </c>
    </row>
    <row r="452" spans="1:18" ht="15.5" x14ac:dyDescent="0.35">
      <c r="A452" s="1">
        <v>30301173</v>
      </c>
      <c r="B452" s="99" t="s">
        <v>3958</v>
      </c>
      <c r="C452" s="2" t="s">
        <v>13600</v>
      </c>
      <c r="D452" s="2">
        <v>1</v>
      </c>
      <c r="E452" s="1" t="s">
        <v>409</v>
      </c>
      <c r="F452" s="2"/>
      <c r="G452" s="2">
        <v>2</v>
      </c>
      <c r="H452" s="2">
        <v>4</v>
      </c>
      <c r="I452" s="2"/>
      <c r="J452" s="2"/>
      <c r="K452" s="2"/>
      <c r="L452" s="3">
        <v>438.97</v>
      </c>
      <c r="M452" s="3">
        <v>438.97</v>
      </c>
      <c r="N452" s="3">
        <v>0</v>
      </c>
      <c r="O452" s="3">
        <v>0</v>
      </c>
      <c r="P452" s="3">
        <v>438.97</v>
      </c>
      <c r="Q452" s="3">
        <v>350</v>
      </c>
      <c r="R452" s="1" t="s">
        <v>132</v>
      </c>
    </row>
    <row r="453" spans="1:18" ht="15.5" x14ac:dyDescent="0.35">
      <c r="A453" s="1">
        <v>30301181</v>
      </c>
      <c r="B453" s="99" t="s">
        <v>3957</v>
      </c>
      <c r="C453" s="2" t="s">
        <v>13600</v>
      </c>
      <c r="D453" s="2">
        <v>1</v>
      </c>
      <c r="E453" s="1" t="s">
        <v>409</v>
      </c>
      <c r="F453" s="2"/>
      <c r="G453" s="2">
        <v>1</v>
      </c>
      <c r="H453" s="2">
        <v>2</v>
      </c>
      <c r="I453" s="2"/>
      <c r="J453" s="2"/>
      <c r="K453" s="2"/>
      <c r="L453" s="3">
        <v>438.97</v>
      </c>
      <c r="M453" s="3">
        <v>438.97</v>
      </c>
      <c r="N453" s="3">
        <v>0</v>
      </c>
      <c r="O453" s="3">
        <v>0</v>
      </c>
      <c r="P453" s="3">
        <v>438.97</v>
      </c>
      <c r="Q453" s="3">
        <v>350</v>
      </c>
      <c r="R453" s="1" t="s">
        <v>132</v>
      </c>
    </row>
    <row r="454" spans="1:18" ht="15.5" x14ac:dyDescent="0.35">
      <c r="A454" s="1">
        <v>30301190</v>
      </c>
      <c r="B454" s="99" t="s">
        <v>3956</v>
      </c>
      <c r="C454" s="2" t="s">
        <v>13600</v>
      </c>
      <c r="D454" s="2">
        <v>1</v>
      </c>
      <c r="E454" s="1" t="s">
        <v>110</v>
      </c>
      <c r="F454" s="2"/>
      <c r="G454" s="2">
        <v>2</v>
      </c>
      <c r="H454" s="2">
        <v>3</v>
      </c>
      <c r="I454" s="2"/>
      <c r="J454" s="2"/>
      <c r="K454" s="2"/>
      <c r="L454" s="3">
        <v>222.81</v>
      </c>
      <c r="M454" s="3">
        <v>222.81</v>
      </c>
      <c r="N454" s="3">
        <v>0</v>
      </c>
      <c r="O454" s="3">
        <v>0</v>
      </c>
      <c r="P454" s="3">
        <v>222.81</v>
      </c>
      <c r="Q454" s="3">
        <v>350</v>
      </c>
      <c r="R454" s="1" t="s">
        <v>132</v>
      </c>
    </row>
    <row r="455" spans="1:18" ht="15.5" x14ac:dyDescent="0.35">
      <c r="A455" s="1">
        <v>30301203</v>
      </c>
      <c r="B455" s="99" t="s">
        <v>3955</v>
      </c>
      <c r="C455" s="2" t="s">
        <v>13600</v>
      </c>
      <c r="D455" s="2">
        <v>1</v>
      </c>
      <c r="E455" s="1" t="s">
        <v>409</v>
      </c>
      <c r="F455" s="2"/>
      <c r="G455" s="2">
        <v>1</v>
      </c>
      <c r="H455" s="2">
        <v>3</v>
      </c>
      <c r="I455" s="2"/>
      <c r="J455" s="2"/>
      <c r="K455" s="2"/>
      <c r="L455" s="3">
        <v>438.97</v>
      </c>
      <c r="M455" s="3">
        <v>438.97</v>
      </c>
      <c r="N455" s="3">
        <v>0</v>
      </c>
      <c r="O455" s="3">
        <v>0</v>
      </c>
      <c r="P455" s="3">
        <v>438.97</v>
      </c>
      <c r="Q455" s="3">
        <v>350</v>
      </c>
      <c r="R455" s="1" t="s">
        <v>132</v>
      </c>
    </row>
    <row r="456" spans="1:18" ht="15.5" x14ac:dyDescent="0.35">
      <c r="A456" s="1">
        <v>30301211</v>
      </c>
      <c r="B456" s="99" t="s">
        <v>3954</v>
      </c>
      <c r="C456" s="2" t="s">
        <v>13600</v>
      </c>
      <c r="D456" s="2">
        <v>1</v>
      </c>
      <c r="E456" s="1" t="s">
        <v>448</v>
      </c>
      <c r="F456" s="2"/>
      <c r="G456" s="2">
        <v>1</v>
      </c>
      <c r="H456" s="2">
        <v>2</v>
      </c>
      <c r="I456" s="2"/>
      <c r="J456" s="2"/>
      <c r="K456" s="2"/>
      <c r="L456" s="3">
        <v>371.34</v>
      </c>
      <c r="M456" s="3">
        <v>371.34</v>
      </c>
      <c r="N456" s="3">
        <v>0</v>
      </c>
      <c r="O456" s="3">
        <v>0</v>
      </c>
      <c r="P456" s="3">
        <v>371.34</v>
      </c>
      <c r="Q456" s="3">
        <v>350</v>
      </c>
      <c r="R456" s="1" t="s">
        <v>132</v>
      </c>
    </row>
    <row r="457" spans="1:18" ht="15.5" x14ac:dyDescent="0.35">
      <c r="A457" s="1">
        <v>30301220</v>
      </c>
      <c r="B457" s="99" t="s">
        <v>3953</v>
      </c>
      <c r="C457" s="2" t="s">
        <v>13600</v>
      </c>
      <c r="D457" s="2">
        <v>1</v>
      </c>
      <c r="E457" s="1" t="s">
        <v>409</v>
      </c>
      <c r="F457" s="2"/>
      <c r="G457" s="2">
        <v>1</v>
      </c>
      <c r="H457" s="2">
        <v>4</v>
      </c>
      <c r="I457" s="2"/>
      <c r="J457" s="2"/>
      <c r="K457" s="2"/>
      <c r="L457" s="3">
        <v>438.97</v>
      </c>
      <c r="M457" s="3">
        <v>438.97</v>
      </c>
      <c r="N457" s="3">
        <v>0</v>
      </c>
      <c r="O457" s="3">
        <v>0</v>
      </c>
      <c r="P457" s="3">
        <v>438.97</v>
      </c>
      <c r="Q457" s="3">
        <v>350</v>
      </c>
      <c r="R457" s="1" t="s">
        <v>132</v>
      </c>
    </row>
    <row r="458" spans="1:18" ht="15.5" x14ac:dyDescent="0.35">
      <c r="A458" s="1">
        <v>30301238</v>
      </c>
      <c r="B458" s="99" t="s">
        <v>3952</v>
      </c>
      <c r="C458" s="2" t="s">
        <v>13598</v>
      </c>
      <c r="D458" s="2">
        <v>1</v>
      </c>
      <c r="E458" s="1" t="s">
        <v>13</v>
      </c>
      <c r="F458" s="2"/>
      <c r="G458" s="2">
        <v>1</v>
      </c>
      <c r="H458" s="2">
        <v>0</v>
      </c>
      <c r="I458" s="2"/>
      <c r="J458" s="2"/>
      <c r="K458" s="2"/>
      <c r="L458" s="3">
        <v>148.54</v>
      </c>
      <c r="M458" s="3">
        <v>148.54</v>
      </c>
      <c r="N458" s="3">
        <v>0</v>
      </c>
      <c r="O458" s="3">
        <v>0</v>
      </c>
      <c r="P458" s="3">
        <v>148.54</v>
      </c>
      <c r="Q458" s="3">
        <v>29.707999999999998</v>
      </c>
      <c r="R458" s="1" t="s">
        <v>132</v>
      </c>
    </row>
    <row r="459" spans="1:18" ht="15.5" x14ac:dyDescent="0.35">
      <c r="A459" s="1">
        <v>30301246</v>
      </c>
      <c r="B459" s="99" t="s">
        <v>3951</v>
      </c>
      <c r="C459" s="2" t="s">
        <v>13598</v>
      </c>
      <c r="D459" s="2">
        <v>1</v>
      </c>
      <c r="E459" s="1" t="s">
        <v>110</v>
      </c>
      <c r="F459" s="2"/>
      <c r="G459" s="2"/>
      <c r="H459" s="2">
        <v>3</v>
      </c>
      <c r="I459" s="2"/>
      <c r="J459" s="2"/>
      <c r="K459" s="2"/>
      <c r="L459" s="3">
        <v>222.81</v>
      </c>
      <c r="M459" s="3">
        <v>222.81</v>
      </c>
      <c r="N459" s="3">
        <v>0</v>
      </c>
      <c r="O459" s="3">
        <v>0</v>
      </c>
      <c r="P459" s="3">
        <v>222.81</v>
      </c>
      <c r="Q459" s="3">
        <v>44.562000000000005</v>
      </c>
      <c r="R459" s="1" t="s">
        <v>132</v>
      </c>
    </row>
    <row r="460" spans="1:18" ht="15.5" x14ac:dyDescent="0.35">
      <c r="A460" s="1">
        <v>30301254</v>
      </c>
      <c r="B460" s="99" t="s">
        <v>3950</v>
      </c>
      <c r="C460" s="2" t="s">
        <v>13600</v>
      </c>
      <c r="D460" s="2">
        <v>1</v>
      </c>
      <c r="E460" s="1" t="s">
        <v>448</v>
      </c>
      <c r="F460" s="2"/>
      <c r="G460" s="2">
        <v>1</v>
      </c>
      <c r="H460" s="2">
        <v>3</v>
      </c>
      <c r="I460" s="2"/>
      <c r="J460" s="2"/>
      <c r="K460" s="2"/>
      <c r="L460" s="3">
        <v>371.34</v>
      </c>
      <c r="M460" s="3">
        <v>371.34</v>
      </c>
      <c r="N460" s="3">
        <v>0</v>
      </c>
      <c r="O460" s="3">
        <v>0</v>
      </c>
      <c r="P460" s="3">
        <v>371.34</v>
      </c>
      <c r="Q460" s="3">
        <v>350</v>
      </c>
      <c r="R460" s="1" t="s">
        <v>132</v>
      </c>
    </row>
    <row r="461" spans="1:18" ht="15.5" x14ac:dyDescent="0.35">
      <c r="A461" s="1">
        <v>30301262</v>
      </c>
      <c r="B461" s="99" t="s">
        <v>3949</v>
      </c>
      <c r="C461" s="2" t="s">
        <v>13598</v>
      </c>
      <c r="D461" s="2">
        <v>1</v>
      </c>
      <c r="E461" s="1" t="s">
        <v>311</v>
      </c>
      <c r="F461" s="2"/>
      <c r="G461" s="2"/>
      <c r="H461" s="2">
        <v>3</v>
      </c>
      <c r="I461" s="2"/>
      <c r="J461" s="2"/>
      <c r="K461" s="2"/>
      <c r="L461" s="3">
        <v>291.76</v>
      </c>
      <c r="M461" s="3">
        <v>291.76</v>
      </c>
      <c r="N461" s="3">
        <v>0</v>
      </c>
      <c r="O461" s="3">
        <v>0</v>
      </c>
      <c r="P461" s="3">
        <v>291.76</v>
      </c>
      <c r="Q461" s="3">
        <v>58.352000000000004</v>
      </c>
      <c r="R461" s="1" t="s">
        <v>132</v>
      </c>
    </row>
    <row r="462" spans="1:18" ht="15.5" x14ac:dyDescent="0.35">
      <c r="A462" s="1">
        <v>30301270</v>
      </c>
      <c r="B462" s="99" t="s">
        <v>3948</v>
      </c>
      <c r="C462" s="2" t="s">
        <v>13598</v>
      </c>
      <c r="D462" s="2">
        <v>1</v>
      </c>
      <c r="E462" s="1" t="s">
        <v>110</v>
      </c>
      <c r="F462" s="2"/>
      <c r="G462" s="2"/>
      <c r="H462" s="2">
        <v>0</v>
      </c>
      <c r="I462" s="2"/>
      <c r="J462" s="2"/>
      <c r="K462" s="2"/>
      <c r="L462" s="3">
        <v>222.81</v>
      </c>
      <c r="M462" s="3">
        <v>222.81</v>
      </c>
      <c r="N462" s="3">
        <v>0</v>
      </c>
      <c r="O462" s="3">
        <v>0</v>
      </c>
      <c r="P462" s="3">
        <v>222.81</v>
      </c>
      <c r="Q462" s="3">
        <v>44.562000000000005</v>
      </c>
      <c r="R462" s="1" t="s">
        <v>132</v>
      </c>
    </row>
    <row r="463" spans="1:18" ht="15.5" x14ac:dyDescent="0.35">
      <c r="A463" s="1">
        <v>30302013</v>
      </c>
      <c r="B463" s="99" t="s">
        <v>3947</v>
      </c>
      <c r="C463" s="2" t="s">
        <v>13600</v>
      </c>
      <c r="D463" s="2">
        <v>1</v>
      </c>
      <c r="E463" s="1" t="s">
        <v>407</v>
      </c>
      <c r="F463" s="2"/>
      <c r="G463" s="2">
        <v>1</v>
      </c>
      <c r="H463" s="2">
        <v>4</v>
      </c>
      <c r="I463" s="2"/>
      <c r="J463" s="2"/>
      <c r="K463" s="2"/>
      <c r="L463" s="3">
        <v>620.66</v>
      </c>
      <c r="M463" s="3">
        <v>620.66</v>
      </c>
      <c r="N463" s="3">
        <v>0</v>
      </c>
      <c r="O463" s="3">
        <v>0</v>
      </c>
      <c r="P463" s="3">
        <v>620.66</v>
      </c>
      <c r="Q463" s="3">
        <v>350</v>
      </c>
      <c r="R463" s="1" t="s">
        <v>132</v>
      </c>
    </row>
    <row r="464" spans="1:18" ht="15.5" x14ac:dyDescent="0.35">
      <c r="A464" s="1">
        <v>30302021</v>
      </c>
      <c r="B464" s="99" t="s">
        <v>3946</v>
      </c>
      <c r="C464" s="2" t="s">
        <v>13600</v>
      </c>
      <c r="D464" s="2">
        <v>1</v>
      </c>
      <c r="E464" s="1" t="s">
        <v>484</v>
      </c>
      <c r="F464" s="2"/>
      <c r="G464" s="2">
        <v>1</v>
      </c>
      <c r="H464" s="2">
        <v>5</v>
      </c>
      <c r="I464" s="2"/>
      <c r="J464" s="2"/>
      <c r="K464" s="2"/>
      <c r="L464" s="3">
        <v>802.34</v>
      </c>
      <c r="M464" s="3">
        <v>802.34</v>
      </c>
      <c r="N464" s="3">
        <v>0</v>
      </c>
      <c r="O464" s="3">
        <v>0</v>
      </c>
      <c r="P464" s="3">
        <v>802.34</v>
      </c>
      <c r="Q464" s="3">
        <v>350</v>
      </c>
      <c r="R464" s="1" t="s">
        <v>132</v>
      </c>
    </row>
    <row r="465" spans="1:18" ht="15.5" x14ac:dyDescent="0.35">
      <c r="A465" s="1">
        <v>30302030</v>
      </c>
      <c r="B465" s="99" t="s">
        <v>3945</v>
      </c>
      <c r="C465" s="2" t="s">
        <v>13600</v>
      </c>
      <c r="D465" s="2">
        <v>1</v>
      </c>
      <c r="E465" s="1" t="s">
        <v>159</v>
      </c>
      <c r="F465" s="2"/>
      <c r="G465" s="2">
        <v>2</v>
      </c>
      <c r="H465" s="2">
        <v>5</v>
      </c>
      <c r="I465" s="2"/>
      <c r="J465" s="2"/>
      <c r="K465" s="2"/>
      <c r="L465" s="3">
        <v>736.04</v>
      </c>
      <c r="M465" s="3">
        <v>736.04</v>
      </c>
      <c r="N465" s="3">
        <v>0</v>
      </c>
      <c r="O465" s="3">
        <v>0</v>
      </c>
      <c r="P465" s="3">
        <v>736.04</v>
      </c>
      <c r="Q465" s="3">
        <v>350</v>
      </c>
      <c r="R465" s="1" t="s">
        <v>132</v>
      </c>
    </row>
    <row r="466" spans="1:18" ht="15.5" x14ac:dyDescent="0.35">
      <c r="A466" s="1">
        <v>30302048</v>
      </c>
      <c r="B466" s="99" t="s">
        <v>3944</v>
      </c>
      <c r="C466" s="2" t="s">
        <v>13600</v>
      </c>
      <c r="D466" s="2">
        <v>1</v>
      </c>
      <c r="E466" s="1" t="s">
        <v>393</v>
      </c>
      <c r="F466" s="2"/>
      <c r="G466" s="2">
        <v>1</v>
      </c>
      <c r="H466" s="2">
        <v>5</v>
      </c>
      <c r="I466" s="2"/>
      <c r="J466" s="2"/>
      <c r="K466" s="2"/>
      <c r="L466" s="3">
        <v>883.25</v>
      </c>
      <c r="M466" s="3">
        <v>883.25</v>
      </c>
      <c r="N466" s="3">
        <v>0</v>
      </c>
      <c r="O466" s="3">
        <v>0</v>
      </c>
      <c r="P466" s="3">
        <v>883.25</v>
      </c>
      <c r="Q466" s="3">
        <v>350</v>
      </c>
      <c r="R466" s="1" t="s">
        <v>132</v>
      </c>
    </row>
    <row r="467" spans="1:18" ht="31" x14ac:dyDescent="0.35">
      <c r="A467" s="1">
        <v>30302056</v>
      </c>
      <c r="B467" s="99" t="s">
        <v>3943</v>
      </c>
      <c r="C467" s="2" t="s">
        <v>13600</v>
      </c>
      <c r="D467" s="2">
        <v>1</v>
      </c>
      <c r="E467" s="1" t="s">
        <v>446</v>
      </c>
      <c r="F467" s="2"/>
      <c r="G467" s="2">
        <v>4</v>
      </c>
      <c r="H467" s="2">
        <v>7</v>
      </c>
      <c r="I467" s="2"/>
      <c r="J467" s="2"/>
      <c r="K467" s="2"/>
      <c r="L467" s="3">
        <v>1323.54</v>
      </c>
      <c r="M467" s="3">
        <v>1323.54</v>
      </c>
      <c r="N467" s="3">
        <v>0</v>
      </c>
      <c r="O467" s="3">
        <v>0</v>
      </c>
      <c r="P467" s="3">
        <v>1323.54</v>
      </c>
      <c r="Q467" s="3">
        <v>350</v>
      </c>
      <c r="R467" s="1" t="s">
        <v>132</v>
      </c>
    </row>
    <row r="468" spans="1:18" ht="15.5" x14ac:dyDescent="0.35">
      <c r="A468" s="1">
        <v>30302064</v>
      </c>
      <c r="B468" s="99" t="s">
        <v>3942</v>
      </c>
      <c r="C468" s="2" t="s">
        <v>13600</v>
      </c>
      <c r="D468" s="2">
        <v>1</v>
      </c>
      <c r="E468" s="1" t="s">
        <v>159</v>
      </c>
      <c r="F468" s="2"/>
      <c r="G468" s="2">
        <v>1</v>
      </c>
      <c r="H468" s="2">
        <v>3</v>
      </c>
      <c r="I468" s="2"/>
      <c r="J468" s="2"/>
      <c r="K468" s="2"/>
      <c r="L468" s="3">
        <v>736.04</v>
      </c>
      <c r="M468" s="3">
        <v>736.04</v>
      </c>
      <c r="N468" s="3">
        <v>0</v>
      </c>
      <c r="O468" s="3">
        <v>0</v>
      </c>
      <c r="P468" s="3">
        <v>736.04</v>
      </c>
      <c r="Q468" s="3">
        <v>350</v>
      </c>
      <c r="R468" s="1" t="s">
        <v>132</v>
      </c>
    </row>
    <row r="469" spans="1:18" ht="15.5" x14ac:dyDescent="0.35">
      <c r="A469" s="1">
        <v>30302072</v>
      </c>
      <c r="B469" s="99" t="s">
        <v>3941</v>
      </c>
      <c r="C469" s="2" t="s">
        <v>13600</v>
      </c>
      <c r="D469" s="2">
        <v>1</v>
      </c>
      <c r="E469" s="1" t="s">
        <v>393</v>
      </c>
      <c r="F469" s="2"/>
      <c r="G469" s="2">
        <v>1</v>
      </c>
      <c r="H469" s="2">
        <v>4</v>
      </c>
      <c r="I469" s="2"/>
      <c r="J469" s="2"/>
      <c r="K469" s="2"/>
      <c r="L469" s="3">
        <v>883.25</v>
      </c>
      <c r="M469" s="3">
        <v>883.25</v>
      </c>
      <c r="N469" s="3">
        <v>0</v>
      </c>
      <c r="O469" s="3">
        <v>0</v>
      </c>
      <c r="P469" s="3">
        <v>883.25</v>
      </c>
      <c r="Q469" s="3">
        <v>350</v>
      </c>
      <c r="R469" s="1" t="s">
        <v>132</v>
      </c>
    </row>
    <row r="470" spans="1:18" ht="15.5" x14ac:dyDescent="0.35">
      <c r="A470" s="1">
        <v>30302080</v>
      </c>
      <c r="B470" s="99" t="s">
        <v>3940</v>
      </c>
      <c r="C470" s="2" t="s">
        <v>13600</v>
      </c>
      <c r="D470" s="2">
        <v>1</v>
      </c>
      <c r="E470" s="1" t="s">
        <v>133</v>
      </c>
      <c r="F470" s="2"/>
      <c r="G470" s="2">
        <v>1</v>
      </c>
      <c r="H470" s="2">
        <v>3</v>
      </c>
      <c r="I470" s="2"/>
      <c r="J470" s="2"/>
      <c r="K470" s="2"/>
      <c r="L470" s="3">
        <v>310.33999999999997</v>
      </c>
      <c r="M470" s="3">
        <v>310.33999999999997</v>
      </c>
      <c r="N470" s="3">
        <v>0</v>
      </c>
      <c r="O470" s="3">
        <v>0</v>
      </c>
      <c r="P470" s="3">
        <v>310.33999999999997</v>
      </c>
      <c r="Q470" s="3">
        <v>350</v>
      </c>
      <c r="R470" s="1" t="s">
        <v>132</v>
      </c>
    </row>
    <row r="471" spans="1:18" ht="15.5" x14ac:dyDescent="0.35">
      <c r="A471" s="1">
        <v>30302099</v>
      </c>
      <c r="B471" s="99" t="s">
        <v>3939</v>
      </c>
      <c r="C471" s="2" t="s">
        <v>13600</v>
      </c>
      <c r="D471" s="2">
        <v>1</v>
      </c>
      <c r="E471" s="1" t="s">
        <v>446</v>
      </c>
      <c r="F471" s="2"/>
      <c r="G471" s="2">
        <v>2</v>
      </c>
      <c r="H471" s="2">
        <v>7</v>
      </c>
      <c r="I471" s="2"/>
      <c r="J471" s="2"/>
      <c r="K471" s="2"/>
      <c r="L471" s="3">
        <v>1323.54</v>
      </c>
      <c r="M471" s="3">
        <v>1323.54</v>
      </c>
      <c r="N471" s="3">
        <v>0</v>
      </c>
      <c r="O471" s="3">
        <v>0</v>
      </c>
      <c r="P471" s="3">
        <v>1323.54</v>
      </c>
      <c r="Q471" s="3">
        <v>350</v>
      </c>
      <c r="R471" s="1" t="s">
        <v>132</v>
      </c>
    </row>
    <row r="472" spans="1:18" ht="15.5" x14ac:dyDescent="0.35">
      <c r="A472" s="1">
        <v>30302102</v>
      </c>
      <c r="B472" s="99" t="s">
        <v>3938</v>
      </c>
      <c r="C472" s="2" t="s">
        <v>13600</v>
      </c>
      <c r="D472" s="2">
        <v>1</v>
      </c>
      <c r="E472" s="1" t="s">
        <v>484</v>
      </c>
      <c r="F472" s="2"/>
      <c r="G472" s="2">
        <v>1</v>
      </c>
      <c r="H472" s="2">
        <v>5</v>
      </c>
      <c r="I472" s="2"/>
      <c r="J472" s="2"/>
      <c r="K472" s="2"/>
      <c r="L472" s="3">
        <v>802.34</v>
      </c>
      <c r="M472" s="3">
        <v>802.34</v>
      </c>
      <c r="N472" s="3">
        <v>0</v>
      </c>
      <c r="O472" s="3">
        <v>0</v>
      </c>
      <c r="P472" s="3">
        <v>802.34</v>
      </c>
      <c r="Q472" s="3">
        <v>350</v>
      </c>
      <c r="R472" s="1" t="s">
        <v>132</v>
      </c>
    </row>
    <row r="473" spans="1:18" ht="15.5" x14ac:dyDescent="0.35">
      <c r="A473" s="1">
        <v>30302110</v>
      </c>
      <c r="B473" s="99" t="s">
        <v>3937</v>
      </c>
      <c r="C473" s="2" t="s">
        <v>13600</v>
      </c>
      <c r="D473" s="2">
        <v>1</v>
      </c>
      <c r="E473" s="1" t="s">
        <v>148</v>
      </c>
      <c r="F473" s="2"/>
      <c r="G473" s="2">
        <v>1</v>
      </c>
      <c r="H473" s="2">
        <v>4</v>
      </c>
      <c r="I473" s="2"/>
      <c r="J473" s="2"/>
      <c r="K473" s="2"/>
      <c r="L473" s="3">
        <v>689.63</v>
      </c>
      <c r="M473" s="3">
        <v>689.63</v>
      </c>
      <c r="N473" s="3">
        <v>0</v>
      </c>
      <c r="O473" s="3">
        <v>0</v>
      </c>
      <c r="P473" s="3">
        <v>689.63</v>
      </c>
      <c r="Q473" s="3">
        <v>350</v>
      </c>
      <c r="R473" s="1" t="s">
        <v>132</v>
      </c>
    </row>
    <row r="474" spans="1:18" ht="15.5" x14ac:dyDescent="0.35">
      <c r="A474" s="1">
        <v>30302129</v>
      </c>
      <c r="B474" s="99" t="s">
        <v>3936</v>
      </c>
      <c r="C474" s="2" t="s">
        <v>13600</v>
      </c>
      <c r="D474" s="2">
        <v>1</v>
      </c>
      <c r="E474" s="1" t="s">
        <v>484</v>
      </c>
      <c r="F474" s="2"/>
      <c r="G474" s="2">
        <v>1</v>
      </c>
      <c r="H474" s="2">
        <v>5</v>
      </c>
      <c r="I474" s="2"/>
      <c r="J474" s="2"/>
      <c r="K474" s="2"/>
      <c r="L474" s="3">
        <v>802.34</v>
      </c>
      <c r="M474" s="3">
        <v>802.34</v>
      </c>
      <c r="N474" s="3">
        <v>0</v>
      </c>
      <c r="O474" s="3">
        <v>0</v>
      </c>
      <c r="P474" s="3">
        <v>802.34</v>
      </c>
      <c r="Q474" s="3">
        <v>350</v>
      </c>
      <c r="R474" s="1" t="s">
        <v>132</v>
      </c>
    </row>
    <row r="475" spans="1:18" ht="15.5" x14ac:dyDescent="0.35">
      <c r="A475" s="1">
        <v>30302137</v>
      </c>
      <c r="B475" s="99" t="s">
        <v>3935</v>
      </c>
      <c r="C475" s="2" t="s">
        <v>13600</v>
      </c>
      <c r="D475" s="2">
        <v>1</v>
      </c>
      <c r="E475" s="1" t="s">
        <v>393</v>
      </c>
      <c r="F475" s="2"/>
      <c r="G475" s="2">
        <v>1</v>
      </c>
      <c r="H475" s="2">
        <v>5</v>
      </c>
      <c r="I475" s="2"/>
      <c r="J475" s="2"/>
      <c r="K475" s="2"/>
      <c r="L475" s="3">
        <v>883.25</v>
      </c>
      <c r="M475" s="3">
        <v>883.25</v>
      </c>
      <c r="N475" s="3">
        <v>0</v>
      </c>
      <c r="O475" s="3">
        <v>0</v>
      </c>
      <c r="P475" s="3">
        <v>883.25</v>
      </c>
      <c r="Q475" s="3">
        <v>350</v>
      </c>
      <c r="R475" s="1" t="s">
        <v>132</v>
      </c>
    </row>
    <row r="476" spans="1:18" ht="15.5" x14ac:dyDescent="0.35">
      <c r="A476" s="1">
        <v>30303010</v>
      </c>
      <c r="B476" s="99" t="s">
        <v>3934</v>
      </c>
      <c r="C476" s="2" t="s">
        <v>13600</v>
      </c>
      <c r="D476" s="2">
        <v>1</v>
      </c>
      <c r="E476" s="1" t="s">
        <v>110</v>
      </c>
      <c r="F476" s="2"/>
      <c r="G476" s="2">
        <v>1</v>
      </c>
      <c r="H476" s="2">
        <v>3</v>
      </c>
      <c r="I476" s="2"/>
      <c r="J476" s="2"/>
      <c r="K476" s="2"/>
      <c r="L476" s="3">
        <v>222.81</v>
      </c>
      <c r="M476" s="3">
        <v>222.81</v>
      </c>
      <c r="N476" s="3">
        <v>0</v>
      </c>
      <c r="O476" s="3">
        <v>0</v>
      </c>
      <c r="P476" s="3">
        <v>222.81</v>
      </c>
      <c r="Q476" s="3">
        <v>350</v>
      </c>
      <c r="R476" s="1" t="s">
        <v>132</v>
      </c>
    </row>
    <row r="477" spans="1:18" ht="15.5" x14ac:dyDescent="0.35">
      <c r="A477" s="1">
        <v>30303028</v>
      </c>
      <c r="B477" s="99" t="s">
        <v>3933</v>
      </c>
      <c r="C477" s="2" t="s">
        <v>13598</v>
      </c>
      <c r="D477" s="2">
        <v>1</v>
      </c>
      <c r="E477" s="1" t="s">
        <v>18</v>
      </c>
      <c r="F477" s="2"/>
      <c r="G477" s="2"/>
      <c r="H477" s="2">
        <v>1</v>
      </c>
      <c r="I477" s="2"/>
      <c r="J477" s="2"/>
      <c r="K477" s="2"/>
      <c r="L477" s="3">
        <v>53.06</v>
      </c>
      <c r="M477" s="3">
        <v>53.06</v>
      </c>
      <c r="N477" s="3">
        <v>0</v>
      </c>
      <c r="O477" s="3">
        <v>0</v>
      </c>
      <c r="P477" s="3">
        <v>53.06</v>
      </c>
      <c r="Q477" s="3">
        <v>10.612000000000002</v>
      </c>
      <c r="R477" s="1" t="s">
        <v>132</v>
      </c>
    </row>
    <row r="478" spans="1:18" ht="15.5" x14ac:dyDescent="0.35">
      <c r="A478" s="1">
        <v>30303036</v>
      </c>
      <c r="B478" s="99" t="s">
        <v>3932</v>
      </c>
      <c r="C478" s="2" t="s">
        <v>13598</v>
      </c>
      <c r="D478" s="2">
        <v>1</v>
      </c>
      <c r="E478" s="1" t="s">
        <v>41</v>
      </c>
      <c r="F478" s="2"/>
      <c r="G478" s="2"/>
      <c r="H478" s="2">
        <v>3</v>
      </c>
      <c r="I478" s="2"/>
      <c r="J478" s="2"/>
      <c r="K478" s="2"/>
      <c r="L478" s="3">
        <v>169.74</v>
      </c>
      <c r="M478" s="3">
        <v>169.74</v>
      </c>
      <c r="N478" s="3">
        <v>0</v>
      </c>
      <c r="O478" s="3">
        <v>0</v>
      </c>
      <c r="P478" s="3">
        <v>169.74</v>
      </c>
      <c r="Q478" s="3">
        <v>33.948</v>
      </c>
      <c r="R478" s="1" t="s">
        <v>132</v>
      </c>
    </row>
    <row r="479" spans="1:18" ht="15.5" x14ac:dyDescent="0.35">
      <c r="A479" s="1">
        <v>30303044</v>
      </c>
      <c r="B479" s="99" t="s">
        <v>3931</v>
      </c>
      <c r="C479" s="2" t="s">
        <v>13598</v>
      </c>
      <c r="D479" s="2">
        <v>1</v>
      </c>
      <c r="E479" s="1" t="s">
        <v>31</v>
      </c>
      <c r="F479" s="2"/>
      <c r="G479" s="2"/>
      <c r="H479" s="2">
        <v>0</v>
      </c>
      <c r="I479" s="2"/>
      <c r="J479" s="2"/>
      <c r="K479" s="2"/>
      <c r="L479" s="3">
        <v>26.53</v>
      </c>
      <c r="M479" s="3">
        <v>26.53</v>
      </c>
      <c r="N479" s="3">
        <v>0</v>
      </c>
      <c r="O479" s="3">
        <v>0</v>
      </c>
      <c r="P479" s="3">
        <v>26.53</v>
      </c>
      <c r="Q479" s="3">
        <v>5.3060000000000009</v>
      </c>
      <c r="R479" s="1" t="s">
        <v>132</v>
      </c>
    </row>
    <row r="480" spans="1:18" ht="15.5" x14ac:dyDescent="0.35">
      <c r="A480" s="1">
        <v>30303052</v>
      </c>
      <c r="B480" s="99" t="s">
        <v>3930</v>
      </c>
      <c r="C480" s="2" t="s">
        <v>13598</v>
      </c>
      <c r="D480" s="2">
        <v>1</v>
      </c>
      <c r="E480" s="1" t="s">
        <v>16</v>
      </c>
      <c r="F480" s="2"/>
      <c r="G480" s="2">
        <v>1</v>
      </c>
      <c r="H480" s="2">
        <v>3</v>
      </c>
      <c r="I480" s="2"/>
      <c r="J480" s="2"/>
      <c r="K480" s="2"/>
      <c r="L480" s="3">
        <v>250.65</v>
      </c>
      <c r="M480" s="3">
        <v>250.65</v>
      </c>
      <c r="N480" s="3">
        <v>0</v>
      </c>
      <c r="O480" s="3">
        <v>0</v>
      </c>
      <c r="P480" s="3">
        <v>250.65</v>
      </c>
      <c r="Q480" s="3">
        <v>50.13</v>
      </c>
      <c r="R480" s="1" t="s">
        <v>132</v>
      </c>
    </row>
    <row r="481" spans="1:18" ht="15.5" x14ac:dyDescent="0.35">
      <c r="A481" s="1">
        <v>30303060</v>
      </c>
      <c r="B481" s="99" t="s">
        <v>3929</v>
      </c>
      <c r="C481" s="2" t="s">
        <v>13598</v>
      </c>
      <c r="D481" s="2">
        <v>1</v>
      </c>
      <c r="E481" s="1" t="s">
        <v>41</v>
      </c>
      <c r="F481" s="2"/>
      <c r="G481" s="2"/>
      <c r="H481" s="2">
        <v>0</v>
      </c>
      <c r="I481" s="2"/>
      <c r="J481" s="2"/>
      <c r="K481" s="2"/>
      <c r="L481" s="3">
        <v>169.74</v>
      </c>
      <c r="M481" s="3">
        <v>169.74</v>
      </c>
      <c r="N481" s="3">
        <v>0</v>
      </c>
      <c r="O481" s="3">
        <v>0</v>
      </c>
      <c r="P481" s="3">
        <v>169.74</v>
      </c>
      <c r="Q481" s="3">
        <v>33.948</v>
      </c>
      <c r="R481" s="1" t="s">
        <v>132</v>
      </c>
    </row>
    <row r="482" spans="1:18" ht="15.5" x14ac:dyDescent="0.35">
      <c r="A482" s="1">
        <v>30303079</v>
      </c>
      <c r="B482" s="99" t="s">
        <v>3928</v>
      </c>
      <c r="C482" s="2" t="s">
        <v>13600</v>
      </c>
      <c r="D482" s="2">
        <v>1</v>
      </c>
      <c r="E482" s="1" t="s">
        <v>448</v>
      </c>
      <c r="F482" s="2"/>
      <c r="G482" s="2">
        <v>1</v>
      </c>
      <c r="H482" s="2">
        <v>3</v>
      </c>
      <c r="I482" s="2"/>
      <c r="J482" s="2"/>
      <c r="K482" s="2"/>
      <c r="L482" s="3">
        <v>371.34</v>
      </c>
      <c r="M482" s="3">
        <v>371.34</v>
      </c>
      <c r="N482" s="3">
        <v>0</v>
      </c>
      <c r="O482" s="3">
        <v>0</v>
      </c>
      <c r="P482" s="3">
        <v>371.34</v>
      </c>
      <c r="Q482" s="3">
        <v>350</v>
      </c>
      <c r="R482" s="1" t="s">
        <v>132</v>
      </c>
    </row>
    <row r="483" spans="1:18" ht="15.5" x14ac:dyDescent="0.35">
      <c r="A483" s="1">
        <v>30303087</v>
      </c>
      <c r="B483" s="99" t="s">
        <v>3927</v>
      </c>
      <c r="C483" s="2" t="s">
        <v>13598</v>
      </c>
      <c r="D483" s="2">
        <v>1</v>
      </c>
      <c r="E483" s="1" t="s">
        <v>23</v>
      </c>
      <c r="F483" s="2"/>
      <c r="G483" s="2"/>
      <c r="H483" s="2">
        <v>0</v>
      </c>
      <c r="I483" s="2"/>
      <c r="J483" s="2"/>
      <c r="K483" s="2"/>
      <c r="L483" s="3">
        <v>116.71</v>
      </c>
      <c r="M483" s="3">
        <v>116.71</v>
      </c>
      <c r="N483" s="3">
        <v>0</v>
      </c>
      <c r="O483" s="3">
        <v>0</v>
      </c>
      <c r="P483" s="3">
        <v>116.71</v>
      </c>
      <c r="Q483" s="3">
        <v>23.341999999999999</v>
      </c>
      <c r="R483" s="1" t="s">
        <v>132</v>
      </c>
    </row>
    <row r="484" spans="1:18" ht="15.5" x14ac:dyDescent="0.35">
      <c r="A484" s="1">
        <v>30303095</v>
      </c>
      <c r="B484" s="99" t="s">
        <v>3926</v>
      </c>
      <c r="C484" s="2" t="s">
        <v>13598</v>
      </c>
      <c r="D484" s="2">
        <v>1</v>
      </c>
      <c r="E484" s="1" t="s">
        <v>388</v>
      </c>
      <c r="F484" s="2"/>
      <c r="G484" s="2">
        <v>1</v>
      </c>
      <c r="H484" s="2">
        <v>5</v>
      </c>
      <c r="I484" s="2"/>
      <c r="J484" s="2"/>
      <c r="K484" s="2"/>
      <c r="L484" s="3">
        <v>574.25</v>
      </c>
      <c r="M484" s="3">
        <v>574.25</v>
      </c>
      <c r="N484" s="3">
        <v>0</v>
      </c>
      <c r="O484" s="3">
        <v>0</v>
      </c>
      <c r="P484" s="3">
        <v>574.25</v>
      </c>
      <c r="Q484" s="3">
        <v>114.85000000000001</v>
      </c>
      <c r="R484" s="1" t="s">
        <v>132</v>
      </c>
    </row>
    <row r="485" spans="1:18" ht="15.5" x14ac:dyDescent="0.35">
      <c r="A485" s="1">
        <v>30303109</v>
      </c>
      <c r="B485" s="99" t="s">
        <v>3925</v>
      </c>
      <c r="C485" s="2" t="s">
        <v>13600</v>
      </c>
      <c r="D485" s="2">
        <v>1</v>
      </c>
      <c r="E485" s="1" t="s">
        <v>41</v>
      </c>
      <c r="F485" s="2"/>
      <c r="G485" s="2"/>
      <c r="H485" s="2">
        <v>0</v>
      </c>
      <c r="I485" s="2"/>
      <c r="J485" s="2"/>
      <c r="K485" s="2"/>
      <c r="L485" s="3">
        <v>169.74</v>
      </c>
      <c r="M485" s="3">
        <v>169.74</v>
      </c>
      <c r="N485" s="3">
        <v>0</v>
      </c>
      <c r="O485" s="3">
        <v>0</v>
      </c>
      <c r="P485" s="3">
        <v>169.74</v>
      </c>
      <c r="Q485" s="3">
        <v>350</v>
      </c>
      <c r="R485" s="1" t="s">
        <v>132</v>
      </c>
    </row>
    <row r="486" spans="1:18" ht="15.5" x14ac:dyDescent="0.35">
      <c r="A486" s="1">
        <v>30303117</v>
      </c>
      <c r="B486" s="99" t="s">
        <v>3924</v>
      </c>
      <c r="C486" s="2" t="s">
        <v>13598</v>
      </c>
      <c r="D486" s="2">
        <v>1</v>
      </c>
      <c r="E486" s="1" t="s">
        <v>151</v>
      </c>
      <c r="F486" s="2">
        <v>0.99</v>
      </c>
      <c r="G486" s="2">
        <v>1</v>
      </c>
      <c r="H486" s="2">
        <v>2</v>
      </c>
      <c r="I486" s="2"/>
      <c r="J486" s="2"/>
      <c r="K486" s="2"/>
      <c r="L486" s="3">
        <v>270.54000000000002</v>
      </c>
      <c r="M486" s="3">
        <v>270.54000000000002</v>
      </c>
      <c r="N486" s="3">
        <v>15.1</v>
      </c>
      <c r="O486" s="3">
        <v>0</v>
      </c>
      <c r="P486" s="3">
        <v>285.64</v>
      </c>
      <c r="Q486" s="3">
        <v>57.128</v>
      </c>
      <c r="R486" s="1" t="s">
        <v>132</v>
      </c>
    </row>
    <row r="487" spans="1:18" ht="15.5" x14ac:dyDescent="0.35">
      <c r="A487" s="1">
        <v>30304016</v>
      </c>
      <c r="B487" s="99" t="s">
        <v>3923</v>
      </c>
      <c r="C487" s="2" t="s">
        <v>13598</v>
      </c>
      <c r="D487" s="2">
        <v>1</v>
      </c>
      <c r="E487" s="1" t="s">
        <v>18</v>
      </c>
      <c r="F487" s="2"/>
      <c r="G487" s="2"/>
      <c r="H487" s="2">
        <v>0</v>
      </c>
      <c r="I487" s="2"/>
      <c r="J487" s="2"/>
      <c r="K487" s="2"/>
      <c r="L487" s="3">
        <v>53.06</v>
      </c>
      <c r="M487" s="3">
        <v>53.06</v>
      </c>
      <c r="N487" s="3">
        <v>0</v>
      </c>
      <c r="O487" s="3">
        <v>0</v>
      </c>
      <c r="P487" s="3">
        <v>53.06</v>
      </c>
      <c r="Q487" s="3">
        <v>10.612000000000002</v>
      </c>
      <c r="R487" s="1" t="s">
        <v>0</v>
      </c>
    </row>
    <row r="488" spans="1:18" ht="15.5" x14ac:dyDescent="0.35">
      <c r="A488" s="1">
        <v>30304024</v>
      </c>
      <c r="B488" s="99" t="s">
        <v>3922</v>
      </c>
      <c r="C488" s="2" t="s">
        <v>13598</v>
      </c>
      <c r="D488" s="2">
        <v>1</v>
      </c>
      <c r="E488" s="1" t="s">
        <v>41</v>
      </c>
      <c r="F488" s="2"/>
      <c r="G488" s="2"/>
      <c r="H488" s="2">
        <v>3</v>
      </c>
      <c r="I488" s="2"/>
      <c r="J488" s="2"/>
      <c r="K488" s="2"/>
      <c r="L488" s="3">
        <v>169.74</v>
      </c>
      <c r="M488" s="3">
        <v>169.74</v>
      </c>
      <c r="N488" s="3">
        <v>0</v>
      </c>
      <c r="O488" s="3">
        <v>0</v>
      </c>
      <c r="P488" s="3">
        <v>169.74</v>
      </c>
      <c r="Q488" s="3">
        <v>33.948</v>
      </c>
      <c r="R488" s="1" t="s">
        <v>132</v>
      </c>
    </row>
    <row r="489" spans="1:18" ht="15.5" x14ac:dyDescent="0.35">
      <c r="A489" s="1">
        <v>30304032</v>
      </c>
      <c r="B489" s="99" t="s">
        <v>3921</v>
      </c>
      <c r="C489" s="2" t="s">
        <v>13598</v>
      </c>
      <c r="D489" s="2">
        <v>1</v>
      </c>
      <c r="E489" s="1" t="s">
        <v>18</v>
      </c>
      <c r="F489" s="2"/>
      <c r="G489" s="2"/>
      <c r="H489" s="2">
        <v>3</v>
      </c>
      <c r="I489" s="2"/>
      <c r="J489" s="2"/>
      <c r="K489" s="2"/>
      <c r="L489" s="3">
        <v>53.06</v>
      </c>
      <c r="M489" s="3">
        <v>53.06</v>
      </c>
      <c r="N489" s="3">
        <v>0</v>
      </c>
      <c r="O489" s="3">
        <v>0</v>
      </c>
      <c r="P489" s="3">
        <v>53.06</v>
      </c>
      <c r="Q489" s="3">
        <v>10.612000000000002</v>
      </c>
      <c r="R489" s="1" t="s">
        <v>0</v>
      </c>
    </row>
    <row r="490" spans="1:18" ht="15.5" x14ac:dyDescent="0.35">
      <c r="A490" s="1">
        <v>30304040</v>
      </c>
      <c r="B490" s="99" t="s">
        <v>3920</v>
      </c>
      <c r="C490" s="2" t="s">
        <v>13600</v>
      </c>
      <c r="D490" s="2">
        <v>1</v>
      </c>
      <c r="E490" s="1" t="s">
        <v>388</v>
      </c>
      <c r="F490" s="2">
        <v>31.33</v>
      </c>
      <c r="G490" s="2">
        <v>1</v>
      </c>
      <c r="H490" s="2">
        <v>3</v>
      </c>
      <c r="I490" s="2"/>
      <c r="J490" s="2"/>
      <c r="K490" s="2"/>
      <c r="L490" s="3">
        <v>574.25</v>
      </c>
      <c r="M490" s="3">
        <v>574.25</v>
      </c>
      <c r="N490" s="3">
        <v>477.78</v>
      </c>
      <c r="O490" s="3">
        <v>0</v>
      </c>
      <c r="P490" s="3">
        <v>1052.03</v>
      </c>
      <c r="Q490" s="3">
        <v>350</v>
      </c>
      <c r="R490" s="1" t="s">
        <v>132</v>
      </c>
    </row>
    <row r="491" spans="1:18" ht="15.5" x14ac:dyDescent="0.35">
      <c r="A491" s="1">
        <v>30304059</v>
      </c>
      <c r="B491" s="99" t="s">
        <v>3919</v>
      </c>
      <c r="C491" s="2" t="s">
        <v>13600</v>
      </c>
      <c r="D491" s="2">
        <v>1</v>
      </c>
      <c r="E491" s="1" t="s">
        <v>41</v>
      </c>
      <c r="F491" s="2"/>
      <c r="G491" s="2"/>
      <c r="H491" s="2">
        <v>0</v>
      </c>
      <c r="I491" s="2"/>
      <c r="J491" s="2"/>
      <c r="K491" s="2"/>
      <c r="L491" s="3">
        <v>169.74</v>
      </c>
      <c r="M491" s="3">
        <v>169.74</v>
      </c>
      <c r="N491" s="3">
        <v>0</v>
      </c>
      <c r="O491" s="3">
        <v>0</v>
      </c>
      <c r="P491" s="3">
        <v>169.74</v>
      </c>
      <c r="Q491" s="3">
        <v>350</v>
      </c>
      <c r="R491" s="1" t="s">
        <v>132</v>
      </c>
    </row>
    <row r="492" spans="1:18" ht="15.5" x14ac:dyDescent="0.35">
      <c r="A492" s="1">
        <v>30304067</v>
      </c>
      <c r="B492" s="99" t="s">
        <v>3918</v>
      </c>
      <c r="C492" s="2" t="s">
        <v>13600</v>
      </c>
      <c r="D492" s="2">
        <v>1</v>
      </c>
      <c r="E492" s="1" t="s">
        <v>133</v>
      </c>
      <c r="F492" s="2"/>
      <c r="G492" s="2">
        <v>1</v>
      </c>
      <c r="H492" s="2">
        <v>3</v>
      </c>
      <c r="I492" s="2"/>
      <c r="J492" s="2"/>
      <c r="K492" s="2"/>
      <c r="L492" s="3">
        <v>310.33999999999997</v>
      </c>
      <c r="M492" s="3">
        <v>310.33999999999997</v>
      </c>
      <c r="N492" s="3">
        <v>0</v>
      </c>
      <c r="O492" s="3">
        <v>0</v>
      </c>
      <c r="P492" s="3">
        <v>310.33999999999997</v>
      </c>
      <c r="Q492" s="3">
        <v>350</v>
      </c>
      <c r="R492" s="1" t="s">
        <v>132</v>
      </c>
    </row>
    <row r="493" spans="1:18" ht="15.5" x14ac:dyDescent="0.35">
      <c r="A493" s="1">
        <v>30304075</v>
      </c>
      <c r="B493" s="99" t="s">
        <v>3917</v>
      </c>
      <c r="C493" s="2" t="s">
        <v>13600</v>
      </c>
      <c r="D493" s="2">
        <v>1</v>
      </c>
      <c r="E493" s="1" t="s">
        <v>388</v>
      </c>
      <c r="F493" s="2"/>
      <c r="G493" s="2">
        <v>1</v>
      </c>
      <c r="H493" s="2">
        <v>3</v>
      </c>
      <c r="I493" s="2"/>
      <c r="J493" s="2"/>
      <c r="K493" s="2"/>
      <c r="L493" s="3">
        <v>574.25</v>
      </c>
      <c r="M493" s="3">
        <v>574.25</v>
      </c>
      <c r="N493" s="3">
        <v>0</v>
      </c>
      <c r="O493" s="3">
        <v>0</v>
      </c>
      <c r="P493" s="3">
        <v>574.25</v>
      </c>
      <c r="Q493" s="3">
        <v>350</v>
      </c>
      <c r="R493" s="1" t="s">
        <v>132</v>
      </c>
    </row>
    <row r="494" spans="1:18" ht="15.5" x14ac:dyDescent="0.35">
      <c r="A494" s="1">
        <v>30304083</v>
      </c>
      <c r="B494" s="99" t="s">
        <v>3916</v>
      </c>
      <c r="C494" s="2" t="s">
        <v>13598</v>
      </c>
      <c r="D494" s="2">
        <v>1</v>
      </c>
      <c r="E494" s="1" t="s">
        <v>398</v>
      </c>
      <c r="F494" s="2"/>
      <c r="G494" s="2">
        <v>1</v>
      </c>
      <c r="H494" s="2">
        <v>3</v>
      </c>
      <c r="I494" s="2"/>
      <c r="J494" s="2"/>
      <c r="K494" s="2"/>
      <c r="L494" s="3">
        <v>1140.53</v>
      </c>
      <c r="M494" s="3">
        <v>1140.53</v>
      </c>
      <c r="N494" s="3">
        <v>0</v>
      </c>
      <c r="O494" s="3">
        <v>0</v>
      </c>
      <c r="P494" s="3">
        <v>1140.53</v>
      </c>
      <c r="Q494" s="3">
        <v>228.10599999999999</v>
      </c>
      <c r="R494" s="1" t="s">
        <v>132</v>
      </c>
    </row>
    <row r="495" spans="1:18" ht="15.5" x14ac:dyDescent="0.35">
      <c r="A495" s="1">
        <v>30304091</v>
      </c>
      <c r="B495" s="99" t="s">
        <v>3915</v>
      </c>
      <c r="C495" s="2" t="s">
        <v>13600</v>
      </c>
      <c r="D495" s="2">
        <v>1</v>
      </c>
      <c r="E495" s="1" t="s">
        <v>388</v>
      </c>
      <c r="F495" s="2">
        <v>31.33</v>
      </c>
      <c r="G495" s="2"/>
      <c r="H495" s="2">
        <v>0</v>
      </c>
      <c r="I495" s="2"/>
      <c r="J495" s="2"/>
      <c r="K495" s="2"/>
      <c r="L495" s="3">
        <v>574.25</v>
      </c>
      <c r="M495" s="3">
        <v>574.25</v>
      </c>
      <c r="N495" s="3">
        <v>477.78</v>
      </c>
      <c r="O495" s="3">
        <v>0</v>
      </c>
      <c r="P495" s="3">
        <v>1052.03</v>
      </c>
      <c r="Q495" s="3">
        <v>350</v>
      </c>
      <c r="R495" s="1" t="s">
        <v>132</v>
      </c>
    </row>
    <row r="496" spans="1:18" ht="15.5" x14ac:dyDescent="0.35">
      <c r="A496" s="1">
        <v>30304105</v>
      </c>
      <c r="B496" s="99" t="s">
        <v>3914</v>
      </c>
      <c r="C496" s="2" t="s">
        <v>13600</v>
      </c>
      <c r="D496" s="2">
        <v>1</v>
      </c>
      <c r="E496" s="1" t="s">
        <v>393</v>
      </c>
      <c r="F496" s="2">
        <v>34.47</v>
      </c>
      <c r="G496" s="2"/>
      <c r="H496" s="2">
        <v>0</v>
      </c>
      <c r="I496" s="2"/>
      <c r="J496" s="2"/>
      <c r="K496" s="2"/>
      <c r="L496" s="3">
        <v>883.25</v>
      </c>
      <c r="M496" s="3">
        <v>883.25</v>
      </c>
      <c r="N496" s="3">
        <v>525.66999999999996</v>
      </c>
      <c r="O496" s="3">
        <v>0</v>
      </c>
      <c r="P496" s="3">
        <v>1408.92</v>
      </c>
      <c r="Q496" s="3">
        <v>350</v>
      </c>
      <c r="R496" s="1" t="s">
        <v>132</v>
      </c>
    </row>
    <row r="497" spans="1:18" ht="15.5" x14ac:dyDescent="0.35">
      <c r="A497" s="1">
        <v>30305012</v>
      </c>
      <c r="B497" s="99" t="s">
        <v>3913</v>
      </c>
      <c r="C497" s="2" t="s">
        <v>13598</v>
      </c>
      <c r="D497" s="2">
        <v>1</v>
      </c>
      <c r="E497" s="1" t="s">
        <v>23</v>
      </c>
      <c r="F497" s="2"/>
      <c r="G497" s="2"/>
      <c r="H497" s="2">
        <v>1</v>
      </c>
      <c r="I497" s="2"/>
      <c r="J497" s="2"/>
      <c r="K497" s="2"/>
      <c r="L497" s="3">
        <v>116.71</v>
      </c>
      <c r="M497" s="3">
        <v>116.71</v>
      </c>
      <c r="N497" s="3">
        <v>0</v>
      </c>
      <c r="O497" s="3">
        <v>0</v>
      </c>
      <c r="P497" s="3">
        <v>116.71</v>
      </c>
      <c r="Q497" s="3">
        <v>23.341999999999999</v>
      </c>
      <c r="R497" s="1" t="s">
        <v>132</v>
      </c>
    </row>
    <row r="498" spans="1:18" ht="15.5" x14ac:dyDescent="0.35">
      <c r="A498" s="1">
        <v>30305020</v>
      </c>
      <c r="B498" s="99" t="s">
        <v>3912</v>
      </c>
      <c r="C498" s="2" t="s">
        <v>13600</v>
      </c>
      <c r="D498" s="2">
        <v>1</v>
      </c>
      <c r="E498" s="1" t="s">
        <v>484</v>
      </c>
      <c r="F498" s="2"/>
      <c r="G498" s="2">
        <v>1</v>
      </c>
      <c r="H498" s="2">
        <v>4</v>
      </c>
      <c r="I498" s="2"/>
      <c r="J498" s="2"/>
      <c r="K498" s="2"/>
      <c r="L498" s="3">
        <v>802.34</v>
      </c>
      <c r="M498" s="3">
        <v>802.34</v>
      </c>
      <c r="N498" s="3">
        <v>0</v>
      </c>
      <c r="O498" s="3">
        <v>0</v>
      </c>
      <c r="P498" s="3">
        <v>802.34</v>
      </c>
      <c r="Q498" s="3">
        <v>350</v>
      </c>
      <c r="R498" s="1" t="s">
        <v>132</v>
      </c>
    </row>
    <row r="499" spans="1:18" ht="15.5" x14ac:dyDescent="0.35">
      <c r="A499" s="1">
        <v>30305039</v>
      </c>
      <c r="B499" s="99" t="s">
        <v>3911</v>
      </c>
      <c r="C499" s="2" t="s">
        <v>13600</v>
      </c>
      <c r="D499" s="2">
        <v>1</v>
      </c>
      <c r="E499" s="1" t="s">
        <v>388</v>
      </c>
      <c r="F499" s="2"/>
      <c r="G499" s="2">
        <v>1</v>
      </c>
      <c r="H499" s="2">
        <v>3</v>
      </c>
      <c r="I499" s="2"/>
      <c r="J499" s="2"/>
      <c r="K499" s="2"/>
      <c r="L499" s="3">
        <v>574.25</v>
      </c>
      <c r="M499" s="3">
        <v>574.25</v>
      </c>
      <c r="N499" s="3">
        <v>0</v>
      </c>
      <c r="O499" s="3">
        <v>0</v>
      </c>
      <c r="P499" s="3">
        <v>574.25</v>
      </c>
      <c r="Q499" s="3">
        <v>350</v>
      </c>
      <c r="R499" s="1" t="s">
        <v>132</v>
      </c>
    </row>
    <row r="500" spans="1:18" ht="15.5" x14ac:dyDescent="0.35">
      <c r="A500" s="1">
        <v>30305047</v>
      </c>
      <c r="B500" s="99" t="s">
        <v>3910</v>
      </c>
      <c r="C500" s="2" t="s">
        <v>13600</v>
      </c>
      <c r="D500" s="2">
        <v>1</v>
      </c>
      <c r="E500" s="1" t="s">
        <v>388</v>
      </c>
      <c r="F500" s="2"/>
      <c r="G500" s="2">
        <v>1</v>
      </c>
      <c r="H500" s="2">
        <v>4</v>
      </c>
      <c r="I500" s="2"/>
      <c r="J500" s="2"/>
      <c r="K500" s="2"/>
      <c r="L500" s="3">
        <v>574.25</v>
      </c>
      <c r="M500" s="3">
        <v>574.25</v>
      </c>
      <c r="N500" s="3">
        <v>0</v>
      </c>
      <c r="O500" s="3">
        <v>0</v>
      </c>
      <c r="P500" s="3">
        <v>574.25</v>
      </c>
      <c r="Q500" s="3">
        <v>350</v>
      </c>
      <c r="R500" s="1" t="s">
        <v>132</v>
      </c>
    </row>
    <row r="501" spans="1:18" ht="15.5" x14ac:dyDescent="0.35">
      <c r="A501" s="1">
        <v>30306019</v>
      </c>
      <c r="B501" s="99" t="s">
        <v>3909</v>
      </c>
      <c r="C501" s="2" t="s">
        <v>13598</v>
      </c>
      <c r="D501" s="2">
        <v>1</v>
      </c>
      <c r="E501" s="1" t="s">
        <v>151</v>
      </c>
      <c r="F501" s="2">
        <v>3.56</v>
      </c>
      <c r="G501" s="2"/>
      <c r="H501" s="2">
        <v>3</v>
      </c>
      <c r="I501" s="2"/>
      <c r="J501" s="2"/>
      <c r="K501" s="2"/>
      <c r="L501" s="3">
        <v>270.54000000000002</v>
      </c>
      <c r="M501" s="3">
        <v>270.54000000000002</v>
      </c>
      <c r="N501" s="3">
        <v>54.29</v>
      </c>
      <c r="O501" s="3">
        <v>0</v>
      </c>
      <c r="P501" s="3">
        <v>324.83</v>
      </c>
      <c r="Q501" s="3">
        <v>64.965999999999994</v>
      </c>
      <c r="R501" s="1" t="s">
        <v>132</v>
      </c>
    </row>
    <row r="502" spans="1:18" ht="15.5" x14ac:dyDescent="0.35">
      <c r="A502" s="1">
        <v>30306027</v>
      </c>
      <c r="B502" s="99" t="s">
        <v>3908</v>
      </c>
      <c r="C502" s="2" t="s">
        <v>13600</v>
      </c>
      <c r="D502" s="2">
        <v>1</v>
      </c>
      <c r="E502" s="1" t="s">
        <v>161</v>
      </c>
      <c r="F502" s="2">
        <v>24.3</v>
      </c>
      <c r="G502" s="2">
        <v>1</v>
      </c>
      <c r="H502" s="2">
        <v>5</v>
      </c>
      <c r="I502" s="2"/>
      <c r="J502" s="2"/>
      <c r="K502" s="2"/>
      <c r="L502" s="3">
        <v>948.22</v>
      </c>
      <c r="M502" s="3">
        <v>948.22</v>
      </c>
      <c r="N502" s="3">
        <v>370.58</v>
      </c>
      <c r="O502" s="3">
        <v>0</v>
      </c>
      <c r="P502" s="3">
        <v>1318.8</v>
      </c>
      <c r="Q502" s="3">
        <v>350</v>
      </c>
      <c r="R502" s="1" t="s">
        <v>132</v>
      </c>
    </row>
    <row r="503" spans="1:18" ht="15.5" x14ac:dyDescent="0.35">
      <c r="A503" s="1">
        <v>30306035</v>
      </c>
      <c r="B503" s="99" t="s">
        <v>3907</v>
      </c>
      <c r="C503" s="2" t="s">
        <v>13600</v>
      </c>
      <c r="D503" s="2">
        <v>1</v>
      </c>
      <c r="E503" s="1" t="s">
        <v>484</v>
      </c>
      <c r="F503" s="2"/>
      <c r="G503" s="2">
        <v>1</v>
      </c>
      <c r="H503" s="2">
        <v>4</v>
      </c>
      <c r="I503" s="2"/>
      <c r="J503" s="2"/>
      <c r="K503" s="2"/>
      <c r="L503" s="3">
        <v>802.34</v>
      </c>
      <c r="M503" s="3">
        <v>802.34</v>
      </c>
      <c r="N503" s="3">
        <v>0</v>
      </c>
      <c r="O503" s="3">
        <v>0</v>
      </c>
      <c r="P503" s="3">
        <v>802.34</v>
      </c>
      <c r="Q503" s="3">
        <v>350</v>
      </c>
      <c r="R503" s="1" t="s">
        <v>132</v>
      </c>
    </row>
    <row r="504" spans="1:18" ht="15.5" x14ac:dyDescent="0.35">
      <c r="A504" s="1">
        <v>30306043</v>
      </c>
      <c r="B504" s="99" t="s">
        <v>3906</v>
      </c>
      <c r="C504" s="2" t="s">
        <v>13600</v>
      </c>
      <c r="D504" s="2">
        <v>1</v>
      </c>
      <c r="E504" s="1" t="s">
        <v>388</v>
      </c>
      <c r="F504" s="2"/>
      <c r="G504" s="2">
        <v>1</v>
      </c>
      <c r="H504" s="2">
        <v>3</v>
      </c>
      <c r="I504" s="2"/>
      <c r="J504" s="2"/>
      <c r="K504" s="2"/>
      <c r="L504" s="3">
        <v>574.25</v>
      </c>
      <c r="M504" s="3">
        <v>574.25</v>
      </c>
      <c r="N504" s="3">
        <v>0</v>
      </c>
      <c r="O504" s="3">
        <v>0</v>
      </c>
      <c r="P504" s="3">
        <v>574.25</v>
      </c>
      <c r="Q504" s="3">
        <v>350</v>
      </c>
      <c r="R504" s="1" t="s">
        <v>132</v>
      </c>
    </row>
    <row r="505" spans="1:18" ht="15.5" x14ac:dyDescent="0.35">
      <c r="A505" s="1">
        <v>30306051</v>
      </c>
      <c r="B505" s="99" t="s">
        <v>3905</v>
      </c>
      <c r="C505" s="2" t="s">
        <v>13600</v>
      </c>
      <c r="D505" s="2">
        <v>1</v>
      </c>
      <c r="E505" s="1" t="s">
        <v>388</v>
      </c>
      <c r="F505" s="2"/>
      <c r="G505" s="2">
        <v>1</v>
      </c>
      <c r="H505" s="2">
        <v>3</v>
      </c>
      <c r="I505" s="2"/>
      <c r="J505" s="2"/>
      <c r="K505" s="2"/>
      <c r="L505" s="3">
        <v>574.25</v>
      </c>
      <c r="M505" s="3">
        <v>574.25</v>
      </c>
      <c r="N505" s="3">
        <v>0</v>
      </c>
      <c r="O505" s="3">
        <v>0</v>
      </c>
      <c r="P505" s="3">
        <v>574.25</v>
      </c>
      <c r="Q505" s="3">
        <v>350</v>
      </c>
      <c r="R505" s="1" t="s">
        <v>132</v>
      </c>
    </row>
    <row r="506" spans="1:18" ht="15.5" x14ac:dyDescent="0.35">
      <c r="A506" s="1">
        <v>30306060</v>
      </c>
      <c r="B506" s="99" t="s">
        <v>3904</v>
      </c>
      <c r="C506" s="2" t="s">
        <v>13600</v>
      </c>
      <c r="D506" s="2">
        <v>1</v>
      </c>
      <c r="E506" s="1" t="s">
        <v>388</v>
      </c>
      <c r="F506" s="2"/>
      <c r="G506" s="2">
        <v>1</v>
      </c>
      <c r="H506" s="2">
        <v>3</v>
      </c>
      <c r="I506" s="2"/>
      <c r="J506" s="2"/>
      <c r="K506" s="2"/>
      <c r="L506" s="3">
        <v>574.25</v>
      </c>
      <c r="M506" s="3">
        <v>574.25</v>
      </c>
      <c r="N506" s="3">
        <v>0</v>
      </c>
      <c r="O506" s="3">
        <v>0</v>
      </c>
      <c r="P506" s="3">
        <v>574.25</v>
      </c>
      <c r="Q506" s="3">
        <v>350</v>
      </c>
      <c r="R506" s="1" t="s">
        <v>132</v>
      </c>
    </row>
    <row r="507" spans="1:18" ht="15.5" x14ac:dyDescent="0.35">
      <c r="A507" s="1">
        <v>30306078</v>
      </c>
      <c r="B507" s="99" t="s">
        <v>3903</v>
      </c>
      <c r="C507" s="2" t="s">
        <v>13598</v>
      </c>
      <c r="D507" s="2">
        <v>1</v>
      </c>
      <c r="E507" s="1" t="s">
        <v>151</v>
      </c>
      <c r="F507" s="2">
        <v>3.56</v>
      </c>
      <c r="G507" s="2"/>
      <c r="H507" s="2">
        <v>3</v>
      </c>
      <c r="I507" s="2"/>
      <c r="J507" s="2"/>
      <c r="K507" s="2"/>
      <c r="L507" s="3">
        <v>270.54000000000002</v>
      </c>
      <c r="M507" s="3">
        <v>270.54000000000002</v>
      </c>
      <c r="N507" s="3">
        <v>54.29</v>
      </c>
      <c r="O507" s="3">
        <v>0</v>
      </c>
      <c r="P507" s="3">
        <v>324.83</v>
      </c>
      <c r="Q507" s="3">
        <v>64.965999999999994</v>
      </c>
      <c r="R507" s="1" t="s">
        <v>132</v>
      </c>
    </row>
    <row r="508" spans="1:18" ht="15.5" x14ac:dyDescent="0.35">
      <c r="A508" s="1">
        <v>30307015</v>
      </c>
      <c r="B508" s="99" t="s">
        <v>3902</v>
      </c>
      <c r="C508" s="2" t="s">
        <v>13600</v>
      </c>
      <c r="D508" s="2">
        <v>1</v>
      </c>
      <c r="E508" s="1" t="s">
        <v>151</v>
      </c>
      <c r="F508" s="2"/>
      <c r="G508" s="2">
        <v>1</v>
      </c>
      <c r="H508" s="2">
        <v>3</v>
      </c>
      <c r="I508" s="2"/>
      <c r="J508" s="2"/>
      <c r="K508" s="2"/>
      <c r="L508" s="3">
        <v>270.54000000000002</v>
      </c>
      <c r="M508" s="3">
        <v>270.54000000000002</v>
      </c>
      <c r="N508" s="3">
        <v>0</v>
      </c>
      <c r="O508" s="3">
        <v>0</v>
      </c>
      <c r="P508" s="3">
        <v>270.54000000000002</v>
      </c>
      <c r="Q508" s="3">
        <v>350</v>
      </c>
      <c r="R508" s="1" t="s">
        <v>132</v>
      </c>
    </row>
    <row r="509" spans="1:18" ht="15.5" x14ac:dyDescent="0.35">
      <c r="A509" s="1">
        <v>30307023</v>
      </c>
      <c r="B509" s="99" t="s">
        <v>3901</v>
      </c>
      <c r="C509" s="2" t="s">
        <v>13600</v>
      </c>
      <c r="D509" s="2">
        <v>1</v>
      </c>
      <c r="E509" s="1" t="s">
        <v>41</v>
      </c>
      <c r="F509" s="2"/>
      <c r="G509" s="2">
        <v>1</v>
      </c>
      <c r="H509" s="2">
        <v>2</v>
      </c>
      <c r="I509" s="2"/>
      <c r="J509" s="2"/>
      <c r="K509" s="2"/>
      <c r="L509" s="3">
        <v>169.74</v>
      </c>
      <c r="M509" s="3">
        <v>169.74</v>
      </c>
      <c r="N509" s="3">
        <v>0</v>
      </c>
      <c r="O509" s="3">
        <v>0</v>
      </c>
      <c r="P509" s="3">
        <v>169.74</v>
      </c>
      <c r="Q509" s="3">
        <v>350</v>
      </c>
      <c r="R509" s="1" t="s">
        <v>132</v>
      </c>
    </row>
    <row r="510" spans="1:18" ht="15.5" x14ac:dyDescent="0.35">
      <c r="A510" s="1">
        <v>30307031</v>
      </c>
      <c r="B510" s="99" t="s">
        <v>3900</v>
      </c>
      <c r="C510" s="2" t="s">
        <v>13600</v>
      </c>
      <c r="D510" s="2">
        <v>1</v>
      </c>
      <c r="E510" s="1" t="s">
        <v>151</v>
      </c>
      <c r="F510" s="2"/>
      <c r="G510" s="2">
        <v>1</v>
      </c>
      <c r="H510" s="2">
        <v>3</v>
      </c>
      <c r="I510" s="2"/>
      <c r="J510" s="2"/>
      <c r="K510" s="2"/>
      <c r="L510" s="3">
        <v>270.54000000000002</v>
      </c>
      <c r="M510" s="3">
        <v>270.54000000000002</v>
      </c>
      <c r="N510" s="3">
        <v>0</v>
      </c>
      <c r="O510" s="3">
        <v>0</v>
      </c>
      <c r="P510" s="3">
        <v>270.54000000000002</v>
      </c>
      <c r="Q510" s="3">
        <v>350</v>
      </c>
      <c r="R510" s="1" t="s">
        <v>132</v>
      </c>
    </row>
    <row r="511" spans="1:18" ht="15.5" x14ac:dyDescent="0.35">
      <c r="A511" s="1">
        <v>30307040</v>
      </c>
      <c r="B511" s="99" t="s">
        <v>3899</v>
      </c>
      <c r="C511" s="2" t="s">
        <v>13600</v>
      </c>
      <c r="D511" s="2">
        <v>1</v>
      </c>
      <c r="E511" s="1" t="s">
        <v>151</v>
      </c>
      <c r="F511" s="2"/>
      <c r="G511" s="2">
        <v>1</v>
      </c>
      <c r="H511" s="2">
        <v>3</v>
      </c>
      <c r="I511" s="2"/>
      <c r="J511" s="2"/>
      <c r="K511" s="2"/>
      <c r="L511" s="3">
        <v>270.54000000000002</v>
      </c>
      <c r="M511" s="3">
        <v>270.54000000000002</v>
      </c>
      <c r="N511" s="3">
        <v>0</v>
      </c>
      <c r="O511" s="3">
        <v>0</v>
      </c>
      <c r="P511" s="3">
        <v>270.54000000000002</v>
      </c>
      <c r="Q511" s="3">
        <v>350</v>
      </c>
      <c r="R511" s="1" t="s">
        <v>132</v>
      </c>
    </row>
    <row r="512" spans="1:18" ht="15.5" x14ac:dyDescent="0.35">
      <c r="A512" s="1">
        <v>30307058</v>
      </c>
      <c r="B512" s="99" t="s">
        <v>3898</v>
      </c>
      <c r="C512" s="2" t="s">
        <v>13600</v>
      </c>
      <c r="D512" s="2">
        <v>1</v>
      </c>
      <c r="E512" s="1" t="s">
        <v>151</v>
      </c>
      <c r="F512" s="2"/>
      <c r="G512" s="2">
        <v>1</v>
      </c>
      <c r="H512" s="2">
        <v>3</v>
      </c>
      <c r="I512" s="2"/>
      <c r="J512" s="2"/>
      <c r="K512" s="2"/>
      <c r="L512" s="3">
        <v>270.54000000000002</v>
      </c>
      <c r="M512" s="3">
        <v>270.54000000000002</v>
      </c>
      <c r="N512" s="3">
        <v>0</v>
      </c>
      <c r="O512" s="3">
        <v>0</v>
      </c>
      <c r="P512" s="3">
        <v>270.54000000000002</v>
      </c>
      <c r="Q512" s="3">
        <v>350</v>
      </c>
      <c r="R512" s="1" t="s">
        <v>132</v>
      </c>
    </row>
    <row r="513" spans="1:18" ht="15.5" x14ac:dyDescent="0.35">
      <c r="A513" s="1">
        <v>30307066</v>
      </c>
      <c r="B513" s="99" t="s">
        <v>3897</v>
      </c>
      <c r="C513" s="2" t="s">
        <v>13600</v>
      </c>
      <c r="D513" s="2">
        <v>1</v>
      </c>
      <c r="E513" s="1" t="s">
        <v>388</v>
      </c>
      <c r="F513" s="2"/>
      <c r="G513" s="2">
        <v>1</v>
      </c>
      <c r="H513" s="2">
        <v>3</v>
      </c>
      <c r="I513" s="2"/>
      <c r="J513" s="2"/>
      <c r="K513" s="2"/>
      <c r="L513" s="3">
        <v>574.25</v>
      </c>
      <c r="M513" s="3">
        <v>574.25</v>
      </c>
      <c r="N513" s="3">
        <v>0</v>
      </c>
      <c r="O513" s="3">
        <v>0</v>
      </c>
      <c r="P513" s="3">
        <v>574.25</v>
      </c>
      <c r="Q513" s="3">
        <v>350</v>
      </c>
      <c r="R513" s="1" t="s">
        <v>132</v>
      </c>
    </row>
    <row r="514" spans="1:18" ht="15.5" x14ac:dyDescent="0.35">
      <c r="A514" s="1">
        <v>30307074</v>
      </c>
      <c r="B514" s="99" t="s">
        <v>3896</v>
      </c>
      <c r="C514" s="2" t="s">
        <v>13600</v>
      </c>
      <c r="D514" s="2">
        <v>1</v>
      </c>
      <c r="E514" s="1" t="s">
        <v>388</v>
      </c>
      <c r="F514" s="2"/>
      <c r="G514" s="2">
        <v>1</v>
      </c>
      <c r="H514" s="2">
        <v>3</v>
      </c>
      <c r="I514" s="2"/>
      <c r="J514" s="2"/>
      <c r="K514" s="2"/>
      <c r="L514" s="3">
        <v>574.25</v>
      </c>
      <c r="M514" s="3">
        <v>574.25</v>
      </c>
      <c r="N514" s="3">
        <v>0</v>
      </c>
      <c r="O514" s="3">
        <v>0</v>
      </c>
      <c r="P514" s="3">
        <v>574.25</v>
      </c>
      <c r="Q514" s="3">
        <v>350</v>
      </c>
      <c r="R514" s="1" t="s">
        <v>132</v>
      </c>
    </row>
    <row r="515" spans="1:18" ht="15.5" x14ac:dyDescent="0.35">
      <c r="A515" s="1">
        <v>30307082</v>
      </c>
      <c r="B515" s="99" t="s">
        <v>3895</v>
      </c>
      <c r="C515" s="2" t="s">
        <v>13600</v>
      </c>
      <c r="D515" s="2">
        <v>1</v>
      </c>
      <c r="E515" s="1" t="s">
        <v>148</v>
      </c>
      <c r="F515" s="2"/>
      <c r="G515" s="2"/>
      <c r="H515" s="2">
        <v>3</v>
      </c>
      <c r="I515" s="2"/>
      <c r="J515" s="2"/>
      <c r="K515" s="2"/>
      <c r="L515" s="3">
        <v>689.63</v>
      </c>
      <c r="M515" s="3">
        <v>689.63</v>
      </c>
      <c r="N515" s="3">
        <v>0</v>
      </c>
      <c r="O515" s="3">
        <v>0</v>
      </c>
      <c r="P515" s="3">
        <v>689.63</v>
      </c>
      <c r="Q515" s="3">
        <v>350</v>
      </c>
      <c r="R515" s="1" t="s">
        <v>132</v>
      </c>
    </row>
    <row r="516" spans="1:18" ht="15.5" x14ac:dyDescent="0.35">
      <c r="A516" s="1">
        <v>30307090</v>
      </c>
      <c r="B516" s="99" t="s">
        <v>3894</v>
      </c>
      <c r="C516" s="2" t="s">
        <v>13600</v>
      </c>
      <c r="D516" s="2">
        <v>1</v>
      </c>
      <c r="E516" s="1" t="s">
        <v>151</v>
      </c>
      <c r="F516" s="2"/>
      <c r="G516" s="2">
        <v>1</v>
      </c>
      <c r="H516" s="2">
        <v>3</v>
      </c>
      <c r="I516" s="2"/>
      <c r="J516" s="2"/>
      <c r="K516" s="2"/>
      <c r="L516" s="3">
        <v>270.54000000000002</v>
      </c>
      <c r="M516" s="3">
        <v>270.54000000000002</v>
      </c>
      <c r="N516" s="3">
        <v>0</v>
      </c>
      <c r="O516" s="3">
        <v>0</v>
      </c>
      <c r="P516" s="3">
        <v>270.54000000000002</v>
      </c>
      <c r="Q516" s="3">
        <v>350</v>
      </c>
      <c r="R516" s="1" t="s">
        <v>132</v>
      </c>
    </row>
    <row r="517" spans="1:18" ht="15.5" x14ac:dyDescent="0.35">
      <c r="A517" s="1">
        <v>30307104</v>
      </c>
      <c r="B517" s="99" t="s">
        <v>3893</v>
      </c>
      <c r="C517" s="2" t="s">
        <v>13600</v>
      </c>
      <c r="D517" s="2">
        <v>1</v>
      </c>
      <c r="E517" s="1" t="s">
        <v>161</v>
      </c>
      <c r="F517" s="2"/>
      <c r="G517" s="2">
        <v>1</v>
      </c>
      <c r="H517" s="2">
        <v>5</v>
      </c>
      <c r="I517" s="2"/>
      <c r="J517" s="2"/>
      <c r="K517" s="2"/>
      <c r="L517" s="3">
        <v>948.22</v>
      </c>
      <c r="M517" s="3">
        <v>948.22</v>
      </c>
      <c r="N517" s="3">
        <v>0</v>
      </c>
      <c r="O517" s="3">
        <v>0</v>
      </c>
      <c r="P517" s="3">
        <v>948.22</v>
      </c>
      <c r="Q517" s="3">
        <v>350</v>
      </c>
      <c r="R517" s="1" t="s">
        <v>132</v>
      </c>
    </row>
    <row r="518" spans="1:18" ht="15.5" x14ac:dyDescent="0.35">
      <c r="A518" s="1">
        <v>30307112</v>
      </c>
      <c r="B518" s="99" t="s">
        <v>3892</v>
      </c>
      <c r="C518" s="2" t="s">
        <v>13600</v>
      </c>
      <c r="D518" s="2">
        <v>1</v>
      </c>
      <c r="E518" s="1" t="s">
        <v>388</v>
      </c>
      <c r="F518" s="2"/>
      <c r="G518" s="2">
        <v>1</v>
      </c>
      <c r="H518" s="2">
        <v>4</v>
      </c>
      <c r="I518" s="2"/>
      <c r="J518" s="2"/>
      <c r="K518" s="2"/>
      <c r="L518" s="3">
        <v>574.25</v>
      </c>
      <c r="M518" s="3">
        <v>574.25</v>
      </c>
      <c r="N518" s="3">
        <v>0</v>
      </c>
      <c r="O518" s="3">
        <v>0</v>
      </c>
      <c r="P518" s="3">
        <v>574.25</v>
      </c>
      <c r="Q518" s="3">
        <v>350</v>
      </c>
      <c r="R518" s="1" t="s">
        <v>132</v>
      </c>
    </row>
    <row r="519" spans="1:18" ht="15.5" x14ac:dyDescent="0.35">
      <c r="A519" s="1">
        <v>30307120</v>
      </c>
      <c r="B519" s="99" t="s">
        <v>3891</v>
      </c>
      <c r="C519" s="2" t="s">
        <v>13600</v>
      </c>
      <c r="D519" s="2">
        <v>1</v>
      </c>
      <c r="E519" s="1" t="s">
        <v>393</v>
      </c>
      <c r="F519" s="2">
        <v>20.329999999999998</v>
      </c>
      <c r="G519" s="2">
        <v>1</v>
      </c>
      <c r="H519" s="2">
        <v>5</v>
      </c>
      <c r="I519" s="2"/>
      <c r="J519" s="2"/>
      <c r="K519" s="2"/>
      <c r="L519" s="3">
        <v>883.25</v>
      </c>
      <c r="M519" s="3">
        <v>883.25</v>
      </c>
      <c r="N519" s="3">
        <v>310.02999999999997</v>
      </c>
      <c r="O519" s="3">
        <v>0</v>
      </c>
      <c r="P519" s="3">
        <v>1193.28</v>
      </c>
      <c r="Q519" s="3">
        <v>350</v>
      </c>
      <c r="R519" s="1" t="s">
        <v>132</v>
      </c>
    </row>
    <row r="520" spans="1:18" ht="15.5" x14ac:dyDescent="0.35">
      <c r="A520" s="1">
        <v>30307139</v>
      </c>
      <c r="B520" s="99" t="s">
        <v>3890</v>
      </c>
      <c r="C520" s="2" t="s">
        <v>13598</v>
      </c>
      <c r="D520" s="2">
        <v>1</v>
      </c>
      <c r="E520" s="1" t="s">
        <v>388</v>
      </c>
      <c r="F520" s="2"/>
      <c r="G520" s="2">
        <v>1</v>
      </c>
      <c r="H520" s="2">
        <v>2</v>
      </c>
      <c r="I520" s="2"/>
      <c r="J520" s="2"/>
      <c r="K520" s="2"/>
      <c r="L520" s="3">
        <v>574.25</v>
      </c>
      <c r="M520" s="3">
        <v>574.25</v>
      </c>
      <c r="N520" s="3">
        <v>0</v>
      </c>
      <c r="O520" s="3">
        <v>0</v>
      </c>
      <c r="P520" s="3">
        <v>574.25</v>
      </c>
      <c r="Q520" s="3">
        <v>114.85000000000001</v>
      </c>
      <c r="R520" s="1" t="s">
        <v>132</v>
      </c>
    </row>
    <row r="521" spans="1:18" ht="31" x14ac:dyDescent="0.35">
      <c r="A521" s="1">
        <v>30307147</v>
      </c>
      <c r="B521" s="99" t="s">
        <v>3889</v>
      </c>
      <c r="C521" s="2" t="s">
        <v>13598</v>
      </c>
      <c r="D521" s="2">
        <v>1</v>
      </c>
      <c r="E521" s="1" t="s">
        <v>388</v>
      </c>
      <c r="F521" s="2"/>
      <c r="G521" s="2">
        <v>1</v>
      </c>
      <c r="H521" s="2">
        <v>2</v>
      </c>
      <c r="I521" s="2"/>
      <c r="J521" s="2"/>
      <c r="K521" s="2"/>
      <c r="L521" s="3">
        <v>574.25</v>
      </c>
      <c r="M521" s="3">
        <v>574.25</v>
      </c>
      <c r="N521" s="3">
        <v>0</v>
      </c>
      <c r="O521" s="3">
        <v>0</v>
      </c>
      <c r="P521" s="3">
        <v>574.25</v>
      </c>
      <c r="Q521" s="3">
        <v>114.85000000000001</v>
      </c>
      <c r="R521" s="1" t="s">
        <v>132</v>
      </c>
    </row>
    <row r="522" spans="1:18" ht="15.5" x14ac:dyDescent="0.35">
      <c r="A522" s="1">
        <v>30308011</v>
      </c>
      <c r="B522" s="99" t="s">
        <v>3888</v>
      </c>
      <c r="C522" s="2" t="s">
        <v>13598</v>
      </c>
      <c r="D522" s="2">
        <v>1</v>
      </c>
      <c r="E522" s="1" t="s">
        <v>23</v>
      </c>
      <c r="F522" s="2"/>
      <c r="G522" s="2"/>
      <c r="H522" s="2">
        <v>1</v>
      </c>
      <c r="I522" s="2"/>
      <c r="J522" s="2"/>
      <c r="K522" s="2"/>
      <c r="L522" s="3">
        <v>116.71</v>
      </c>
      <c r="M522" s="3">
        <v>116.71</v>
      </c>
      <c r="N522" s="3">
        <v>0</v>
      </c>
      <c r="O522" s="3">
        <v>0</v>
      </c>
      <c r="P522" s="3">
        <v>116.71</v>
      </c>
      <c r="Q522" s="3">
        <v>23.341999999999999</v>
      </c>
      <c r="R522" s="1" t="s">
        <v>132</v>
      </c>
    </row>
    <row r="523" spans="1:18" ht="15.5" x14ac:dyDescent="0.35">
      <c r="A523" s="1">
        <v>30308020</v>
      </c>
      <c r="B523" s="99" t="s">
        <v>3887</v>
      </c>
      <c r="C523" s="2" t="s">
        <v>13600</v>
      </c>
      <c r="D523" s="2">
        <v>1</v>
      </c>
      <c r="E523" s="1" t="s">
        <v>484</v>
      </c>
      <c r="F523" s="2"/>
      <c r="G523" s="2"/>
      <c r="H523" s="2">
        <v>4</v>
      </c>
      <c r="I523" s="2"/>
      <c r="J523" s="2"/>
      <c r="K523" s="2"/>
      <c r="L523" s="3">
        <v>802.34</v>
      </c>
      <c r="M523" s="3">
        <v>802.34</v>
      </c>
      <c r="N523" s="3">
        <v>0</v>
      </c>
      <c r="O523" s="3">
        <v>0</v>
      </c>
      <c r="P523" s="3">
        <v>802.34</v>
      </c>
      <c r="Q523" s="3">
        <v>350</v>
      </c>
      <c r="R523" s="1" t="s">
        <v>132</v>
      </c>
    </row>
    <row r="524" spans="1:18" ht="15.5" x14ac:dyDescent="0.35">
      <c r="A524" s="1">
        <v>30308038</v>
      </c>
      <c r="B524" s="99" t="s">
        <v>3886</v>
      </c>
      <c r="C524" s="2" t="s">
        <v>13600</v>
      </c>
      <c r="D524" s="2">
        <v>1</v>
      </c>
      <c r="E524" s="1" t="s">
        <v>388</v>
      </c>
      <c r="F524" s="2"/>
      <c r="G524" s="2"/>
      <c r="H524" s="2">
        <v>1</v>
      </c>
      <c r="I524" s="2"/>
      <c r="J524" s="2"/>
      <c r="K524" s="2"/>
      <c r="L524" s="3">
        <v>574.25</v>
      </c>
      <c r="M524" s="3">
        <v>574.25</v>
      </c>
      <c r="N524" s="3">
        <v>0</v>
      </c>
      <c r="O524" s="3">
        <v>0</v>
      </c>
      <c r="P524" s="3">
        <v>574.25</v>
      </c>
      <c r="Q524" s="3">
        <v>350</v>
      </c>
      <c r="R524" s="1" t="s">
        <v>132</v>
      </c>
    </row>
    <row r="525" spans="1:18" ht="15.5" x14ac:dyDescent="0.35">
      <c r="A525" s="1">
        <v>30309018</v>
      </c>
      <c r="B525" s="99" t="s">
        <v>3885</v>
      </c>
      <c r="C525" s="2" t="s">
        <v>13600</v>
      </c>
      <c r="D525" s="2">
        <v>1</v>
      </c>
      <c r="E525" s="1" t="s">
        <v>388</v>
      </c>
      <c r="F525" s="2"/>
      <c r="G525" s="2">
        <v>1</v>
      </c>
      <c r="H525" s="2">
        <v>3</v>
      </c>
      <c r="I525" s="2"/>
      <c r="J525" s="2"/>
      <c r="K525" s="2"/>
      <c r="L525" s="3">
        <v>574.25</v>
      </c>
      <c r="M525" s="3">
        <v>574.25</v>
      </c>
      <c r="N525" s="3">
        <v>0</v>
      </c>
      <c r="O525" s="3">
        <v>0</v>
      </c>
      <c r="P525" s="3">
        <v>574.25</v>
      </c>
      <c r="Q525" s="3">
        <v>350</v>
      </c>
      <c r="R525" s="1" t="s">
        <v>132</v>
      </c>
    </row>
    <row r="526" spans="1:18" ht="15.5" x14ac:dyDescent="0.35">
      <c r="A526" s="1">
        <v>30309026</v>
      </c>
      <c r="B526" s="99" t="s">
        <v>3884</v>
      </c>
      <c r="C526" s="2" t="s">
        <v>13598</v>
      </c>
      <c r="D526" s="2">
        <v>1</v>
      </c>
      <c r="E526" s="1" t="s">
        <v>18</v>
      </c>
      <c r="F526" s="2"/>
      <c r="G526" s="2"/>
      <c r="H526" s="2">
        <v>1</v>
      </c>
      <c r="I526" s="2"/>
      <c r="J526" s="2"/>
      <c r="K526" s="2"/>
      <c r="L526" s="3">
        <v>53.06</v>
      </c>
      <c r="M526" s="3">
        <v>53.06</v>
      </c>
      <c r="N526" s="3">
        <v>0</v>
      </c>
      <c r="O526" s="3">
        <v>0</v>
      </c>
      <c r="P526" s="3">
        <v>53.06</v>
      </c>
      <c r="Q526" s="3">
        <v>10.612000000000002</v>
      </c>
      <c r="R526" s="1" t="s">
        <v>132</v>
      </c>
    </row>
    <row r="527" spans="1:18" ht="15.5" x14ac:dyDescent="0.35">
      <c r="A527" s="1">
        <v>30309034</v>
      </c>
      <c r="B527" s="99" t="s">
        <v>3883</v>
      </c>
      <c r="C527" s="2" t="s">
        <v>13600</v>
      </c>
      <c r="D527" s="2">
        <v>1</v>
      </c>
      <c r="E527" s="1" t="s">
        <v>484</v>
      </c>
      <c r="F527" s="2"/>
      <c r="G527" s="2">
        <v>1</v>
      </c>
      <c r="H527" s="2">
        <v>5</v>
      </c>
      <c r="I527" s="2"/>
      <c r="J527" s="2"/>
      <c r="K527" s="2"/>
      <c r="L527" s="3">
        <v>802.34</v>
      </c>
      <c r="M527" s="3">
        <v>802.34</v>
      </c>
      <c r="N527" s="3">
        <v>0</v>
      </c>
      <c r="O527" s="3">
        <v>0</v>
      </c>
      <c r="P527" s="3">
        <v>802.34</v>
      </c>
      <c r="Q527" s="3">
        <v>350</v>
      </c>
      <c r="R527" s="1" t="s">
        <v>132</v>
      </c>
    </row>
    <row r="528" spans="1:18" ht="15.5" x14ac:dyDescent="0.35">
      <c r="A528" s="1">
        <v>30310016</v>
      </c>
      <c r="B528" s="99" t="s">
        <v>3882</v>
      </c>
      <c r="C528" s="2" t="s">
        <v>13600</v>
      </c>
      <c r="D528" s="2">
        <v>1</v>
      </c>
      <c r="E528" s="1" t="s">
        <v>110</v>
      </c>
      <c r="F528" s="2"/>
      <c r="G528" s="2"/>
      <c r="H528" s="2">
        <v>1</v>
      </c>
      <c r="I528" s="2"/>
      <c r="J528" s="2"/>
      <c r="K528" s="2"/>
      <c r="L528" s="3">
        <v>222.81</v>
      </c>
      <c r="M528" s="3">
        <v>222.81</v>
      </c>
      <c r="N528" s="3">
        <v>0</v>
      </c>
      <c r="O528" s="3">
        <v>0</v>
      </c>
      <c r="P528" s="3">
        <v>222.81</v>
      </c>
      <c r="Q528" s="3">
        <v>350</v>
      </c>
      <c r="R528" s="1" t="s">
        <v>132</v>
      </c>
    </row>
    <row r="529" spans="1:18" ht="15.5" x14ac:dyDescent="0.35">
      <c r="A529" s="1">
        <v>30310024</v>
      </c>
      <c r="B529" s="99" t="s">
        <v>3881</v>
      </c>
      <c r="C529" s="2" t="s">
        <v>13600</v>
      </c>
      <c r="D529" s="2">
        <v>1</v>
      </c>
      <c r="E529" s="1" t="s">
        <v>151</v>
      </c>
      <c r="F529" s="2"/>
      <c r="G529" s="2">
        <v>1</v>
      </c>
      <c r="H529" s="2">
        <v>2</v>
      </c>
      <c r="I529" s="2"/>
      <c r="J529" s="2"/>
      <c r="K529" s="2"/>
      <c r="L529" s="3">
        <v>270.54000000000002</v>
      </c>
      <c r="M529" s="3">
        <v>270.54000000000002</v>
      </c>
      <c r="N529" s="3">
        <v>0</v>
      </c>
      <c r="O529" s="3">
        <v>0</v>
      </c>
      <c r="P529" s="3">
        <v>270.54000000000002</v>
      </c>
      <c r="Q529" s="3">
        <v>350</v>
      </c>
      <c r="R529" s="1" t="s">
        <v>132</v>
      </c>
    </row>
    <row r="530" spans="1:18" ht="15.5" x14ac:dyDescent="0.35">
      <c r="A530" s="1">
        <v>30310032</v>
      </c>
      <c r="B530" s="99" t="s">
        <v>3880</v>
      </c>
      <c r="C530" s="2" t="s">
        <v>13598</v>
      </c>
      <c r="D530" s="2">
        <v>1</v>
      </c>
      <c r="E530" s="1" t="s">
        <v>407</v>
      </c>
      <c r="F530" s="2"/>
      <c r="G530" s="2">
        <v>1</v>
      </c>
      <c r="H530" s="2">
        <v>4</v>
      </c>
      <c r="I530" s="2"/>
      <c r="J530" s="2"/>
      <c r="K530" s="2"/>
      <c r="L530" s="3">
        <v>620.66</v>
      </c>
      <c r="M530" s="3">
        <v>620.66</v>
      </c>
      <c r="N530" s="3">
        <v>0</v>
      </c>
      <c r="O530" s="3">
        <v>0</v>
      </c>
      <c r="P530" s="3">
        <v>620.66</v>
      </c>
      <c r="Q530" s="3">
        <v>124.13200000000001</v>
      </c>
      <c r="R530" s="1" t="s">
        <v>132</v>
      </c>
    </row>
    <row r="531" spans="1:18" ht="15.5" x14ac:dyDescent="0.35">
      <c r="A531" s="1">
        <v>30310040</v>
      </c>
      <c r="B531" s="99" t="s">
        <v>3879</v>
      </c>
      <c r="C531" s="2" t="s">
        <v>13600</v>
      </c>
      <c r="D531" s="2">
        <v>1</v>
      </c>
      <c r="E531" s="1" t="s">
        <v>148</v>
      </c>
      <c r="F531" s="2"/>
      <c r="G531" s="2">
        <v>1</v>
      </c>
      <c r="H531" s="2">
        <v>4</v>
      </c>
      <c r="I531" s="2"/>
      <c r="J531" s="2"/>
      <c r="K531" s="2"/>
      <c r="L531" s="3">
        <v>689.63</v>
      </c>
      <c r="M531" s="3">
        <v>689.63</v>
      </c>
      <c r="N531" s="3">
        <v>0</v>
      </c>
      <c r="O531" s="3">
        <v>0</v>
      </c>
      <c r="P531" s="3">
        <v>689.63</v>
      </c>
      <c r="Q531" s="3">
        <v>350</v>
      </c>
      <c r="R531" s="1" t="s">
        <v>132</v>
      </c>
    </row>
    <row r="532" spans="1:18" ht="15.5" x14ac:dyDescent="0.35">
      <c r="A532" s="1">
        <v>30310059</v>
      </c>
      <c r="B532" s="99" t="s">
        <v>3878</v>
      </c>
      <c r="C532" s="2" t="s">
        <v>13600</v>
      </c>
      <c r="D532" s="2">
        <v>1</v>
      </c>
      <c r="E532" s="1" t="s">
        <v>151</v>
      </c>
      <c r="F532" s="2"/>
      <c r="G532" s="2">
        <v>1</v>
      </c>
      <c r="H532" s="2">
        <v>4</v>
      </c>
      <c r="I532" s="2"/>
      <c r="J532" s="2"/>
      <c r="K532" s="2"/>
      <c r="L532" s="3">
        <v>270.54000000000002</v>
      </c>
      <c r="M532" s="3">
        <v>270.54000000000002</v>
      </c>
      <c r="N532" s="3">
        <v>0</v>
      </c>
      <c r="O532" s="3">
        <v>0</v>
      </c>
      <c r="P532" s="3">
        <v>270.54000000000002</v>
      </c>
      <c r="Q532" s="3">
        <v>350</v>
      </c>
      <c r="R532" s="1" t="s">
        <v>132</v>
      </c>
    </row>
    <row r="533" spans="1:18" ht="15.5" x14ac:dyDescent="0.35">
      <c r="A533" s="1">
        <v>30310067</v>
      </c>
      <c r="B533" s="99" t="s">
        <v>3877</v>
      </c>
      <c r="C533" s="2" t="s">
        <v>13598</v>
      </c>
      <c r="D533" s="2">
        <v>1</v>
      </c>
      <c r="E533" s="1" t="s">
        <v>151</v>
      </c>
      <c r="F533" s="2"/>
      <c r="G533" s="2"/>
      <c r="H533" s="2">
        <v>2</v>
      </c>
      <c r="I533" s="2"/>
      <c r="J533" s="2"/>
      <c r="K533" s="2"/>
      <c r="L533" s="3">
        <v>270.54000000000002</v>
      </c>
      <c r="M533" s="3">
        <v>270.54000000000002</v>
      </c>
      <c r="N533" s="3">
        <v>0</v>
      </c>
      <c r="O533" s="3">
        <v>0</v>
      </c>
      <c r="P533" s="3">
        <v>270.54000000000002</v>
      </c>
      <c r="Q533" s="3">
        <v>54.108000000000004</v>
      </c>
      <c r="R533" s="1" t="s">
        <v>132</v>
      </c>
    </row>
    <row r="534" spans="1:18" ht="15.5" x14ac:dyDescent="0.35">
      <c r="A534" s="1">
        <v>30310075</v>
      </c>
      <c r="B534" s="99" t="s">
        <v>3876</v>
      </c>
      <c r="C534" s="2" t="s">
        <v>13600</v>
      </c>
      <c r="D534" s="2">
        <v>1</v>
      </c>
      <c r="E534" s="1" t="s">
        <v>484</v>
      </c>
      <c r="F534" s="2"/>
      <c r="G534" s="2">
        <v>1</v>
      </c>
      <c r="H534" s="2">
        <v>5</v>
      </c>
      <c r="I534" s="2"/>
      <c r="J534" s="2"/>
      <c r="K534" s="2"/>
      <c r="L534" s="3">
        <v>802.34</v>
      </c>
      <c r="M534" s="3">
        <v>802.34</v>
      </c>
      <c r="N534" s="3">
        <v>0</v>
      </c>
      <c r="O534" s="3">
        <v>0</v>
      </c>
      <c r="P534" s="3">
        <v>802.34</v>
      </c>
      <c r="Q534" s="3">
        <v>350</v>
      </c>
      <c r="R534" s="1" t="s">
        <v>132</v>
      </c>
    </row>
    <row r="535" spans="1:18" ht="15.5" x14ac:dyDescent="0.35">
      <c r="A535" s="1">
        <v>30310083</v>
      </c>
      <c r="B535" s="99" t="s">
        <v>3875</v>
      </c>
      <c r="C535" s="2" t="s">
        <v>13600</v>
      </c>
      <c r="D535" s="2">
        <v>1</v>
      </c>
      <c r="E535" s="1" t="s">
        <v>151</v>
      </c>
      <c r="F535" s="2"/>
      <c r="G535" s="2"/>
      <c r="H535" s="2">
        <v>2</v>
      </c>
      <c r="I535" s="2"/>
      <c r="J535" s="2"/>
      <c r="K535" s="2"/>
      <c r="L535" s="3">
        <v>270.54000000000002</v>
      </c>
      <c r="M535" s="3">
        <v>270.54000000000002</v>
      </c>
      <c r="N535" s="3">
        <v>0</v>
      </c>
      <c r="O535" s="3">
        <v>0</v>
      </c>
      <c r="P535" s="3">
        <v>270.54000000000002</v>
      </c>
      <c r="Q535" s="3">
        <v>350</v>
      </c>
      <c r="R535" s="1" t="s">
        <v>132</v>
      </c>
    </row>
    <row r="536" spans="1:18" ht="15.5" x14ac:dyDescent="0.35">
      <c r="A536" s="1">
        <v>30310091</v>
      </c>
      <c r="B536" s="99" t="s">
        <v>3874</v>
      </c>
      <c r="C536" s="2" t="s">
        <v>13600</v>
      </c>
      <c r="D536" s="2">
        <v>1</v>
      </c>
      <c r="E536" s="1" t="s">
        <v>393</v>
      </c>
      <c r="F536" s="2"/>
      <c r="G536" s="2"/>
      <c r="H536" s="2">
        <v>5</v>
      </c>
      <c r="I536" s="2"/>
      <c r="J536" s="2"/>
      <c r="K536" s="2"/>
      <c r="L536" s="3">
        <v>883.25</v>
      </c>
      <c r="M536" s="3">
        <v>883.25</v>
      </c>
      <c r="N536" s="3">
        <v>0</v>
      </c>
      <c r="O536" s="3">
        <v>0</v>
      </c>
      <c r="P536" s="3">
        <v>883.25</v>
      </c>
      <c r="Q536" s="3">
        <v>350</v>
      </c>
      <c r="R536" s="1" t="s">
        <v>132</v>
      </c>
    </row>
    <row r="537" spans="1:18" ht="15.5" x14ac:dyDescent="0.35">
      <c r="A537" s="1">
        <v>30310105</v>
      </c>
      <c r="B537" s="99" t="s">
        <v>3873</v>
      </c>
      <c r="C537" s="2" t="s">
        <v>13600</v>
      </c>
      <c r="D537" s="2">
        <v>1</v>
      </c>
      <c r="E537" s="1" t="s">
        <v>151</v>
      </c>
      <c r="F537" s="2"/>
      <c r="G537" s="2">
        <v>1</v>
      </c>
      <c r="H537" s="2">
        <v>3</v>
      </c>
      <c r="I537" s="2"/>
      <c r="J537" s="2"/>
      <c r="K537" s="2"/>
      <c r="L537" s="3">
        <v>270.54000000000002</v>
      </c>
      <c r="M537" s="3">
        <v>270.54000000000002</v>
      </c>
      <c r="N537" s="3">
        <v>0</v>
      </c>
      <c r="O537" s="3">
        <v>0</v>
      </c>
      <c r="P537" s="3">
        <v>270.54000000000002</v>
      </c>
      <c r="Q537" s="3">
        <v>350</v>
      </c>
      <c r="R537" s="1" t="s">
        <v>132</v>
      </c>
    </row>
    <row r="538" spans="1:18" ht="15.5" x14ac:dyDescent="0.35">
      <c r="A538" s="1">
        <v>30310113</v>
      </c>
      <c r="B538" s="99" t="s">
        <v>3872</v>
      </c>
      <c r="C538" s="2" t="s">
        <v>13600</v>
      </c>
      <c r="D538" s="2">
        <v>1</v>
      </c>
      <c r="E538" s="1" t="s">
        <v>151</v>
      </c>
      <c r="F538" s="2"/>
      <c r="G538" s="2"/>
      <c r="H538" s="2">
        <v>3</v>
      </c>
      <c r="I538" s="2"/>
      <c r="J538" s="2"/>
      <c r="K538" s="2"/>
      <c r="L538" s="3">
        <v>270.54000000000002</v>
      </c>
      <c r="M538" s="3">
        <v>270.54000000000002</v>
      </c>
      <c r="N538" s="3">
        <v>0</v>
      </c>
      <c r="O538" s="3">
        <v>0</v>
      </c>
      <c r="P538" s="3">
        <v>270.54000000000002</v>
      </c>
      <c r="Q538" s="3">
        <v>350</v>
      </c>
      <c r="R538" s="1" t="s">
        <v>132</v>
      </c>
    </row>
    <row r="539" spans="1:18" ht="15.5" x14ac:dyDescent="0.35">
      <c r="A539" s="1">
        <v>30311012</v>
      </c>
      <c r="B539" s="99" t="s">
        <v>3871</v>
      </c>
      <c r="C539" s="2" t="s">
        <v>13598</v>
      </c>
      <c r="D539" s="2">
        <v>1</v>
      </c>
      <c r="E539" s="1" t="s">
        <v>23</v>
      </c>
      <c r="F539" s="2"/>
      <c r="G539" s="2"/>
      <c r="H539" s="2">
        <v>2</v>
      </c>
      <c r="I539" s="2"/>
      <c r="J539" s="2"/>
      <c r="K539" s="2"/>
      <c r="L539" s="3">
        <v>116.71</v>
      </c>
      <c r="M539" s="3">
        <v>116.71</v>
      </c>
      <c r="N539" s="3">
        <v>0</v>
      </c>
      <c r="O539" s="3">
        <v>0</v>
      </c>
      <c r="P539" s="3">
        <v>116.71</v>
      </c>
      <c r="Q539" s="3">
        <v>23.341999999999999</v>
      </c>
      <c r="R539" s="1" t="s">
        <v>132</v>
      </c>
    </row>
    <row r="540" spans="1:18" ht="15.5" x14ac:dyDescent="0.35">
      <c r="A540" s="1">
        <v>30311020</v>
      </c>
      <c r="B540" s="99" t="s">
        <v>3870</v>
      </c>
      <c r="C540" s="2" t="s">
        <v>13600</v>
      </c>
      <c r="D540" s="2">
        <v>1</v>
      </c>
      <c r="E540" s="1" t="s">
        <v>388</v>
      </c>
      <c r="F540" s="2"/>
      <c r="G540" s="2">
        <v>1</v>
      </c>
      <c r="H540" s="2">
        <v>4</v>
      </c>
      <c r="I540" s="2"/>
      <c r="J540" s="2"/>
      <c r="K540" s="2"/>
      <c r="L540" s="3">
        <v>574.25</v>
      </c>
      <c r="M540" s="3">
        <v>574.25</v>
      </c>
      <c r="N540" s="3">
        <v>0</v>
      </c>
      <c r="O540" s="3">
        <v>0</v>
      </c>
      <c r="P540" s="3">
        <v>574.25</v>
      </c>
      <c r="Q540" s="3">
        <v>350</v>
      </c>
      <c r="R540" s="1" t="s">
        <v>132</v>
      </c>
    </row>
    <row r="541" spans="1:18" ht="15.5" x14ac:dyDescent="0.35">
      <c r="A541" s="1">
        <v>30311039</v>
      </c>
      <c r="B541" s="99" t="s">
        <v>3869</v>
      </c>
      <c r="C541" s="2" t="s">
        <v>13600</v>
      </c>
      <c r="D541" s="2">
        <v>1</v>
      </c>
      <c r="E541" s="1" t="s">
        <v>407</v>
      </c>
      <c r="F541" s="2"/>
      <c r="G541" s="2">
        <v>1</v>
      </c>
      <c r="H541" s="2">
        <v>4</v>
      </c>
      <c r="I541" s="2"/>
      <c r="J541" s="2"/>
      <c r="K541" s="2"/>
      <c r="L541" s="3">
        <v>620.66</v>
      </c>
      <c r="M541" s="3">
        <v>620.66</v>
      </c>
      <c r="N541" s="3">
        <v>0</v>
      </c>
      <c r="O541" s="3">
        <v>0</v>
      </c>
      <c r="P541" s="3">
        <v>620.66</v>
      </c>
      <c r="Q541" s="3">
        <v>350</v>
      </c>
      <c r="R541" s="1" t="s">
        <v>132</v>
      </c>
    </row>
    <row r="542" spans="1:18" ht="15.5" x14ac:dyDescent="0.35">
      <c r="A542" s="1">
        <v>30311047</v>
      </c>
      <c r="B542" s="99" t="s">
        <v>3868</v>
      </c>
      <c r="C542" s="2" t="s">
        <v>13600</v>
      </c>
      <c r="D542" s="2">
        <v>1</v>
      </c>
      <c r="E542" s="1" t="s">
        <v>388</v>
      </c>
      <c r="F542" s="2"/>
      <c r="G542" s="2">
        <v>1</v>
      </c>
      <c r="H542" s="2">
        <v>4</v>
      </c>
      <c r="I542" s="2"/>
      <c r="J542" s="2"/>
      <c r="K542" s="2"/>
      <c r="L542" s="3">
        <v>574.25</v>
      </c>
      <c r="M542" s="3">
        <v>574.25</v>
      </c>
      <c r="N542" s="3">
        <v>0</v>
      </c>
      <c r="O542" s="3">
        <v>0</v>
      </c>
      <c r="P542" s="3">
        <v>574.25</v>
      </c>
      <c r="Q542" s="3">
        <v>350</v>
      </c>
      <c r="R542" s="1" t="s">
        <v>132</v>
      </c>
    </row>
    <row r="543" spans="1:18" ht="15.5" x14ac:dyDescent="0.35">
      <c r="A543" s="1">
        <v>30311055</v>
      </c>
      <c r="B543" s="99" t="s">
        <v>3867</v>
      </c>
      <c r="C543" s="2" t="s">
        <v>13598</v>
      </c>
      <c r="D543" s="2">
        <v>1</v>
      </c>
      <c r="E543" s="1" t="s">
        <v>41</v>
      </c>
      <c r="F543" s="2"/>
      <c r="G543" s="2"/>
      <c r="H543" s="2">
        <v>0</v>
      </c>
      <c r="I543" s="2"/>
      <c r="J543" s="2"/>
      <c r="K543" s="2"/>
      <c r="L543" s="3">
        <v>169.74</v>
      </c>
      <c r="M543" s="3">
        <v>169.74</v>
      </c>
      <c r="N543" s="3">
        <v>0</v>
      </c>
      <c r="O543" s="3">
        <v>0</v>
      </c>
      <c r="P543" s="3">
        <v>169.74</v>
      </c>
      <c r="Q543" s="3">
        <v>33.948</v>
      </c>
      <c r="R543" s="1" t="s">
        <v>132</v>
      </c>
    </row>
    <row r="544" spans="1:18" ht="15.5" x14ac:dyDescent="0.35">
      <c r="A544" s="1">
        <v>30312019</v>
      </c>
      <c r="B544" s="99" t="s">
        <v>3866</v>
      </c>
      <c r="C544" s="2" t="s">
        <v>13600</v>
      </c>
      <c r="D544" s="2">
        <v>1</v>
      </c>
      <c r="E544" s="1" t="s">
        <v>388</v>
      </c>
      <c r="F544" s="2"/>
      <c r="G544" s="2">
        <v>1</v>
      </c>
      <c r="H544" s="2">
        <v>3</v>
      </c>
      <c r="I544" s="2"/>
      <c r="J544" s="2"/>
      <c r="K544" s="2"/>
      <c r="L544" s="3">
        <v>574.25</v>
      </c>
      <c r="M544" s="3">
        <v>574.25</v>
      </c>
      <c r="N544" s="3">
        <v>0</v>
      </c>
      <c r="O544" s="3">
        <v>0</v>
      </c>
      <c r="P544" s="3">
        <v>574.25</v>
      </c>
      <c r="Q544" s="3">
        <v>350</v>
      </c>
      <c r="R544" s="1" t="s">
        <v>132</v>
      </c>
    </row>
    <row r="545" spans="1:18" ht="15.5" x14ac:dyDescent="0.35">
      <c r="A545" s="1">
        <v>30312027</v>
      </c>
      <c r="B545" s="99" t="s">
        <v>3865</v>
      </c>
      <c r="C545" s="2" t="s">
        <v>13600</v>
      </c>
      <c r="D545" s="2">
        <v>1</v>
      </c>
      <c r="E545" s="1" t="s">
        <v>110</v>
      </c>
      <c r="F545" s="2"/>
      <c r="G545" s="2">
        <v>1</v>
      </c>
      <c r="H545" s="2">
        <v>4</v>
      </c>
      <c r="I545" s="2"/>
      <c r="J545" s="2"/>
      <c r="K545" s="2"/>
      <c r="L545" s="3">
        <v>222.81</v>
      </c>
      <c r="M545" s="3">
        <v>222.81</v>
      </c>
      <c r="N545" s="3">
        <v>0</v>
      </c>
      <c r="O545" s="3">
        <v>0</v>
      </c>
      <c r="P545" s="3">
        <v>222.81</v>
      </c>
      <c r="Q545" s="3">
        <v>350</v>
      </c>
      <c r="R545" s="1" t="s">
        <v>132</v>
      </c>
    </row>
    <row r="546" spans="1:18" ht="15.5" x14ac:dyDescent="0.35">
      <c r="A546" s="1">
        <v>30312035</v>
      </c>
      <c r="B546" s="99" t="s">
        <v>3864</v>
      </c>
      <c r="C546" s="2" t="s">
        <v>13600</v>
      </c>
      <c r="D546" s="2">
        <v>1</v>
      </c>
      <c r="E546" s="1" t="s">
        <v>393</v>
      </c>
      <c r="F546" s="2"/>
      <c r="G546" s="2">
        <v>1</v>
      </c>
      <c r="H546" s="2">
        <v>4</v>
      </c>
      <c r="I546" s="2"/>
      <c r="J546" s="2"/>
      <c r="K546" s="2"/>
      <c r="L546" s="3">
        <v>883.25</v>
      </c>
      <c r="M546" s="3">
        <v>883.25</v>
      </c>
      <c r="N546" s="3">
        <v>0</v>
      </c>
      <c r="O546" s="3">
        <v>0</v>
      </c>
      <c r="P546" s="3">
        <v>883.25</v>
      </c>
      <c r="Q546" s="3">
        <v>350</v>
      </c>
      <c r="R546" s="1" t="s">
        <v>132</v>
      </c>
    </row>
    <row r="547" spans="1:18" ht="15.5" x14ac:dyDescent="0.35">
      <c r="A547" s="1">
        <v>30312043</v>
      </c>
      <c r="B547" s="99" t="s">
        <v>3863</v>
      </c>
      <c r="C547" s="2" t="s">
        <v>13600</v>
      </c>
      <c r="D547" s="2">
        <v>1</v>
      </c>
      <c r="E547" s="1" t="s">
        <v>151</v>
      </c>
      <c r="F547" s="2">
        <v>4.9800000000000004</v>
      </c>
      <c r="G547" s="2"/>
      <c r="H547" s="2">
        <v>2</v>
      </c>
      <c r="I547" s="2"/>
      <c r="J547" s="2"/>
      <c r="K547" s="2"/>
      <c r="L547" s="3">
        <v>270.54000000000002</v>
      </c>
      <c r="M547" s="3">
        <v>270.54000000000002</v>
      </c>
      <c r="N547" s="3">
        <v>75.95</v>
      </c>
      <c r="O547" s="3">
        <v>0</v>
      </c>
      <c r="P547" s="3">
        <v>346.49</v>
      </c>
      <c r="Q547" s="3">
        <v>350</v>
      </c>
      <c r="R547" s="1" t="s">
        <v>132</v>
      </c>
    </row>
    <row r="548" spans="1:18" ht="15.5" x14ac:dyDescent="0.35">
      <c r="A548" s="1">
        <v>30312051</v>
      </c>
      <c r="B548" s="99" t="s">
        <v>3862</v>
      </c>
      <c r="C548" s="2" t="s">
        <v>13598</v>
      </c>
      <c r="D548" s="2">
        <v>1</v>
      </c>
      <c r="E548" s="1" t="s">
        <v>110</v>
      </c>
      <c r="F548" s="2"/>
      <c r="G548" s="2"/>
      <c r="H548" s="2">
        <v>4</v>
      </c>
      <c r="I548" s="2"/>
      <c r="J548" s="2"/>
      <c r="K548" s="2"/>
      <c r="L548" s="3">
        <v>222.81</v>
      </c>
      <c r="M548" s="3">
        <v>222.81</v>
      </c>
      <c r="N548" s="3">
        <v>0</v>
      </c>
      <c r="O548" s="3">
        <v>0</v>
      </c>
      <c r="P548" s="3">
        <v>222.81</v>
      </c>
      <c r="Q548" s="3">
        <v>44.562000000000005</v>
      </c>
      <c r="R548" s="1" t="s">
        <v>132</v>
      </c>
    </row>
    <row r="549" spans="1:18" ht="15.5" x14ac:dyDescent="0.35">
      <c r="A549" s="1">
        <v>30312060</v>
      </c>
      <c r="B549" s="99" t="s">
        <v>3861</v>
      </c>
      <c r="C549" s="2" t="s">
        <v>13600</v>
      </c>
      <c r="D549" s="2">
        <v>1</v>
      </c>
      <c r="E549" s="1" t="s">
        <v>409</v>
      </c>
      <c r="F549" s="2">
        <v>0.99</v>
      </c>
      <c r="G549" s="2">
        <v>1</v>
      </c>
      <c r="H549" s="2">
        <v>2</v>
      </c>
      <c r="I549" s="2"/>
      <c r="J549" s="2"/>
      <c r="K549" s="2"/>
      <c r="L549" s="3">
        <v>438.97</v>
      </c>
      <c r="M549" s="3">
        <v>438.97</v>
      </c>
      <c r="N549" s="3">
        <v>15.1</v>
      </c>
      <c r="O549" s="3">
        <v>0</v>
      </c>
      <c r="P549" s="3">
        <v>454.07</v>
      </c>
      <c r="Q549" s="3">
        <v>350</v>
      </c>
      <c r="R549" s="1" t="s">
        <v>132</v>
      </c>
    </row>
    <row r="550" spans="1:18" ht="15.5" x14ac:dyDescent="0.35">
      <c r="A550" s="1">
        <v>30312078</v>
      </c>
      <c r="B550" s="99" t="s">
        <v>3860</v>
      </c>
      <c r="C550" s="2" t="s">
        <v>13600</v>
      </c>
      <c r="D550" s="2">
        <v>1</v>
      </c>
      <c r="E550" s="1" t="s">
        <v>110</v>
      </c>
      <c r="F550" s="2"/>
      <c r="G550" s="2">
        <v>1</v>
      </c>
      <c r="H550" s="2">
        <v>2</v>
      </c>
      <c r="I550" s="2"/>
      <c r="J550" s="2"/>
      <c r="K550" s="2"/>
      <c r="L550" s="3">
        <v>222.81</v>
      </c>
      <c r="M550" s="3">
        <v>222.81</v>
      </c>
      <c r="N550" s="3">
        <v>0</v>
      </c>
      <c r="O550" s="3">
        <v>0</v>
      </c>
      <c r="P550" s="3">
        <v>222.81</v>
      </c>
      <c r="Q550" s="3">
        <v>350</v>
      </c>
      <c r="R550" s="1" t="s">
        <v>132</v>
      </c>
    </row>
    <row r="551" spans="1:18" ht="15.5" x14ac:dyDescent="0.35">
      <c r="A551" s="1">
        <v>30312086</v>
      </c>
      <c r="B551" s="99" t="s">
        <v>3859</v>
      </c>
      <c r="C551" s="2" t="s">
        <v>13600</v>
      </c>
      <c r="D551" s="2">
        <v>1</v>
      </c>
      <c r="E551" s="1" t="s">
        <v>484</v>
      </c>
      <c r="F551" s="2"/>
      <c r="G551" s="2">
        <v>1</v>
      </c>
      <c r="H551" s="2">
        <v>5</v>
      </c>
      <c r="I551" s="2"/>
      <c r="J551" s="2"/>
      <c r="K551" s="2"/>
      <c r="L551" s="3">
        <v>802.34</v>
      </c>
      <c r="M551" s="3">
        <v>802.34</v>
      </c>
      <c r="N551" s="3">
        <v>0</v>
      </c>
      <c r="O551" s="3">
        <v>0</v>
      </c>
      <c r="P551" s="3">
        <v>802.34</v>
      </c>
      <c r="Q551" s="3">
        <v>350</v>
      </c>
      <c r="R551" s="1" t="s">
        <v>132</v>
      </c>
    </row>
    <row r="552" spans="1:18" ht="15.5" x14ac:dyDescent="0.35">
      <c r="A552" s="1">
        <v>30312094</v>
      </c>
      <c r="B552" s="99" t="s">
        <v>3858</v>
      </c>
      <c r="C552" s="2" t="s">
        <v>13600</v>
      </c>
      <c r="D552" s="2">
        <v>1</v>
      </c>
      <c r="E552" s="1" t="s">
        <v>409</v>
      </c>
      <c r="F552" s="2"/>
      <c r="G552" s="2"/>
      <c r="H552" s="2">
        <v>3</v>
      </c>
      <c r="I552" s="2"/>
      <c r="J552" s="2"/>
      <c r="K552" s="2"/>
      <c r="L552" s="3">
        <v>438.97</v>
      </c>
      <c r="M552" s="3">
        <v>438.97</v>
      </c>
      <c r="N552" s="3">
        <v>0</v>
      </c>
      <c r="O552" s="3">
        <v>0</v>
      </c>
      <c r="P552" s="3">
        <v>438.97</v>
      </c>
      <c r="Q552" s="3">
        <v>350</v>
      </c>
      <c r="R552" s="1" t="s">
        <v>132</v>
      </c>
    </row>
    <row r="553" spans="1:18" ht="15.5" x14ac:dyDescent="0.35">
      <c r="A553" s="1">
        <v>30312108</v>
      </c>
      <c r="B553" s="99" t="s">
        <v>3857</v>
      </c>
      <c r="C553" s="2" t="s">
        <v>13598</v>
      </c>
      <c r="D553" s="2">
        <v>1</v>
      </c>
      <c r="E553" s="1" t="s">
        <v>110</v>
      </c>
      <c r="F553" s="2"/>
      <c r="G553" s="2">
        <v>2</v>
      </c>
      <c r="H553" s="2"/>
      <c r="I553" s="2"/>
      <c r="J553" s="2"/>
      <c r="K553" s="2"/>
      <c r="L553" s="3">
        <v>222.81</v>
      </c>
      <c r="M553" s="3">
        <v>222.81</v>
      </c>
      <c r="N553" s="3">
        <v>0</v>
      </c>
      <c r="O553" s="3">
        <v>0</v>
      </c>
      <c r="P553" s="3">
        <v>222.81</v>
      </c>
      <c r="Q553" s="3">
        <v>44.562000000000005</v>
      </c>
      <c r="R553" s="1" t="s">
        <v>132</v>
      </c>
    </row>
    <row r="554" spans="1:18" ht="15.5" x14ac:dyDescent="0.35">
      <c r="A554" s="1">
        <v>30312116</v>
      </c>
      <c r="B554" s="99" t="s">
        <v>3856</v>
      </c>
      <c r="C554" s="2" t="s">
        <v>13598</v>
      </c>
      <c r="D554" s="2">
        <v>1</v>
      </c>
      <c r="E554" s="1" t="s">
        <v>151</v>
      </c>
      <c r="F554" s="2"/>
      <c r="G554" s="2"/>
      <c r="H554" s="2">
        <v>4</v>
      </c>
      <c r="I554" s="2"/>
      <c r="J554" s="2"/>
      <c r="K554" s="2"/>
      <c r="L554" s="3">
        <v>270.54000000000002</v>
      </c>
      <c r="M554" s="3">
        <v>270.54000000000002</v>
      </c>
      <c r="N554" s="3">
        <v>0</v>
      </c>
      <c r="O554" s="3">
        <v>0</v>
      </c>
      <c r="P554" s="3">
        <v>270.54000000000002</v>
      </c>
      <c r="Q554" s="3">
        <v>54.108000000000004</v>
      </c>
      <c r="R554" s="1" t="s">
        <v>132</v>
      </c>
    </row>
    <row r="555" spans="1:18" ht="15.5" x14ac:dyDescent="0.35">
      <c r="A555" s="1">
        <v>30312124</v>
      </c>
      <c r="B555" s="99" t="s">
        <v>3855</v>
      </c>
      <c r="C555" s="2" t="s">
        <v>13598</v>
      </c>
      <c r="D555" s="2">
        <v>1</v>
      </c>
      <c r="E555" s="1" t="s">
        <v>398</v>
      </c>
      <c r="F555" s="2"/>
      <c r="G555" s="2">
        <v>1</v>
      </c>
      <c r="H555" s="2">
        <v>5</v>
      </c>
      <c r="I555" s="2"/>
      <c r="J555" s="2"/>
      <c r="K555" s="2"/>
      <c r="L555" s="3">
        <v>1140.53</v>
      </c>
      <c r="M555" s="3">
        <v>1140.53</v>
      </c>
      <c r="N555" s="3">
        <v>0</v>
      </c>
      <c r="O555" s="3">
        <v>0</v>
      </c>
      <c r="P555" s="3">
        <v>1140.53</v>
      </c>
      <c r="Q555" s="3">
        <v>228.10599999999999</v>
      </c>
      <c r="R555" s="1" t="s">
        <v>132</v>
      </c>
    </row>
    <row r="556" spans="1:18" ht="15.5" x14ac:dyDescent="0.35">
      <c r="A556" s="1">
        <v>30312132</v>
      </c>
      <c r="B556" s="99" t="s">
        <v>3854</v>
      </c>
      <c r="C556" s="2" t="s">
        <v>13598</v>
      </c>
      <c r="D556" s="2">
        <v>1</v>
      </c>
      <c r="E556" s="1" t="s">
        <v>3853</v>
      </c>
      <c r="F556" s="2"/>
      <c r="G556" s="2">
        <v>1</v>
      </c>
      <c r="H556" s="2">
        <v>6</v>
      </c>
      <c r="I556" s="2"/>
      <c r="J556" s="2"/>
      <c r="K556" s="2"/>
      <c r="L556" s="3">
        <v>802.34</v>
      </c>
      <c r="M556" s="3">
        <v>802.34</v>
      </c>
      <c r="N556" s="3">
        <v>0</v>
      </c>
      <c r="O556" s="3">
        <v>0</v>
      </c>
      <c r="P556" s="3">
        <v>802.34</v>
      </c>
      <c r="Q556" s="3">
        <v>160.46800000000002</v>
      </c>
      <c r="R556" s="1" t="s">
        <v>132</v>
      </c>
    </row>
    <row r="557" spans="1:18" ht="15.5" x14ac:dyDescent="0.35">
      <c r="A557" s="1">
        <v>30313015</v>
      </c>
      <c r="B557" s="99" t="s">
        <v>3852</v>
      </c>
      <c r="C557" s="2" t="s">
        <v>13600</v>
      </c>
      <c r="D557" s="2">
        <v>1</v>
      </c>
      <c r="E557" s="1" t="s">
        <v>409</v>
      </c>
      <c r="F557" s="2"/>
      <c r="G557" s="2">
        <v>1</v>
      </c>
      <c r="H557" s="2">
        <v>4</v>
      </c>
      <c r="I557" s="2"/>
      <c r="J557" s="2"/>
      <c r="K557" s="2"/>
      <c r="L557" s="3">
        <v>438.97</v>
      </c>
      <c r="M557" s="3">
        <v>438.97</v>
      </c>
      <c r="N557" s="3">
        <v>0</v>
      </c>
      <c r="O557" s="3">
        <v>0</v>
      </c>
      <c r="P557" s="3">
        <v>438.97</v>
      </c>
      <c r="Q557" s="3">
        <v>350</v>
      </c>
      <c r="R557" s="1" t="s">
        <v>132</v>
      </c>
    </row>
    <row r="558" spans="1:18" ht="15.5" x14ac:dyDescent="0.35">
      <c r="A558" s="1">
        <v>30313023</v>
      </c>
      <c r="B558" s="99" t="s">
        <v>3851</v>
      </c>
      <c r="C558" s="2" t="s">
        <v>13600</v>
      </c>
      <c r="D558" s="2">
        <v>1</v>
      </c>
      <c r="E558" s="1" t="s">
        <v>409</v>
      </c>
      <c r="F558" s="2"/>
      <c r="G558" s="2">
        <v>1</v>
      </c>
      <c r="H558" s="2">
        <v>2</v>
      </c>
      <c r="I558" s="2"/>
      <c r="J558" s="2"/>
      <c r="K558" s="2"/>
      <c r="L558" s="3">
        <v>438.97</v>
      </c>
      <c r="M558" s="3">
        <v>438.97</v>
      </c>
      <c r="N558" s="3">
        <v>0</v>
      </c>
      <c r="O558" s="3">
        <v>0</v>
      </c>
      <c r="P558" s="3">
        <v>438.97</v>
      </c>
      <c r="Q558" s="3">
        <v>350</v>
      </c>
      <c r="R558" s="1" t="s">
        <v>132</v>
      </c>
    </row>
    <row r="559" spans="1:18" ht="15.5" x14ac:dyDescent="0.35">
      <c r="A559" s="1">
        <v>30313031</v>
      </c>
      <c r="B559" s="99" t="s">
        <v>3850</v>
      </c>
      <c r="C559" s="2" t="s">
        <v>13600</v>
      </c>
      <c r="D559" s="2">
        <v>1</v>
      </c>
      <c r="E559" s="1" t="s">
        <v>148</v>
      </c>
      <c r="F559" s="2"/>
      <c r="G559" s="2">
        <v>1</v>
      </c>
      <c r="H559" s="2">
        <v>4</v>
      </c>
      <c r="I559" s="2"/>
      <c r="J559" s="2"/>
      <c r="K559" s="2"/>
      <c r="L559" s="3">
        <v>689.63</v>
      </c>
      <c r="M559" s="3">
        <v>689.63</v>
      </c>
      <c r="N559" s="3">
        <v>0</v>
      </c>
      <c r="O559" s="3">
        <v>0</v>
      </c>
      <c r="P559" s="3">
        <v>689.63</v>
      </c>
      <c r="Q559" s="3">
        <v>350</v>
      </c>
      <c r="R559" s="1" t="s">
        <v>132</v>
      </c>
    </row>
    <row r="560" spans="1:18" ht="15.5" x14ac:dyDescent="0.35">
      <c r="A560" s="1">
        <v>30313040</v>
      </c>
      <c r="B560" s="99" t="s">
        <v>3849</v>
      </c>
      <c r="C560" s="2" t="s">
        <v>13598</v>
      </c>
      <c r="D560" s="2">
        <v>1</v>
      </c>
      <c r="E560" s="1" t="s">
        <v>18</v>
      </c>
      <c r="F560" s="2"/>
      <c r="G560" s="2"/>
      <c r="H560" s="2">
        <v>0</v>
      </c>
      <c r="I560" s="2"/>
      <c r="J560" s="2"/>
      <c r="K560" s="2"/>
      <c r="L560" s="3">
        <v>53.06</v>
      </c>
      <c r="M560" s="3">
        <v>53.06</v>
      </c>
      <c r="N560" s="3">
        <v>0</v>
      </c>
      <c r="O560" s="3">
        <v>0</v>
      </c>
      <c r="P560" s="3">
        <v>53.06</v>
      </c>
      <c r="Q560" s="3">
        <v>10.612000000000002</v>
      </c>
      <c r="R560" s="1" t="s">
        <v>132</v>
      </c>
    </row>
    <row r="561" spans="1:18" ht="15.5" x14ac:dyDescent="0.35">
      <c r="A561" s="1">
        <v>30313058</v>
      </c>
      <c r="B561" s="99" t="s">
        <v>3848</v>
      </c>
      <c r="C561" s="2" t="s">
        <v>13600</v>
      </c>
      <c r="D561" s="2">
        <v>1</v>
      </c>
      <c r="E561" s="1" t="s">
        <v>409</v>
      </c>
      <c r="F561" s="2"/>
      <c r="G561" s="2">
        <v>1</v>
      </c>
      <c r="H561" s="2">
        <v>4</v>
      </c>
      <c r="I561" s="2"/>
      <c r="J561" s="2"/>
      <c r="K561" s="2"/>
      <c r="L561" s="3">
        <v>438.97</v>
      </c>
      <c r="M561" s="3">
        <v>438.97</v>
      </c>
      <c r="N561" s="3">
        <v>0</v>
      </c>
      <c r="O561" s="3">
        <v>0</v>
      </c>
      <c r="P561" s="3">
        <v>438.97</v>
      </c>
      <c r="Q561" s="3">
        <v>350</v>
      </c>
      <c r="R561" s="1" t="s">
        <v>132</v>
      </c>
    </row>
    <row r="562" spans="1:18" ht="15.5" x14ac:dyDescent="0.35">
      <c r="A562" s="1">
        <v>30313066</v>
      </c>
      <c r="B562" s="99" t="s">
        <v>3847</v>
      </c>
      <c r="C562" s="2" t="s">
        <v>13598</v>
      </c>
      <c r="D562" s="2">
        <v>1</v>
      </c>
      <c r="E562" s="1" t="s">
        <v>34</v>
      </c>
      <c r="F562" s="2"/>
      <c r="G562" s="2"/>
      <c r="H562" s="2">
        <v>0</v>
      </c>
      <c r="I562" s="2"/>
      <c r="J562" s="2"/>
      <c r="K562" s="2"/>
      <c r="L562" s="3">
        <v>71.62</v>
      </c>
      <c r="M562" s="3">
        <v>71.62</v>
      </c>
      <c r="N562" s="3">
        <v>0</v>
      </c>
      <c r="O562" s="3">
        <v>0</v>
      </c>
      <c r="P562" s="3">
        <v>71.62</v>
      </c>
      <c r="Q562" s="3">
        <v>14.324000000000002</v>
      </c>
      <c r="R562" s="1" t="s">
        <v>132</v>
      </c>
    </row>
    <row r="563" spans="1:18" ht="15.5" x14ac:dyDescent="0.35">
      <c r="A563" s="1">
        <v>30401011</v>
      </c>
      <c r="B563" s="99" t="s">
        <v>3846</v>
      </c>
      <c r="C563" s="2" t="s">
        <v>13598</v>
      </c>
      <c r="D563" s="2">
        <v>1</v>
      </c>
      <c r="E563" s="1" t="s">
        <v>34</v>
      </c>
      <c r="F563" s="2"/>
      <c r="G563" s="2"/>
      <c r="H563" s="2">
        <v>0</v>
      </c>
      <c r="I563" s="2"/>
      <c r="J563" s="2"/>
      <c r="K563" s="2"/>
      <c r="L563" s="3">
        <v>71.62</v>
      </c>
      <c r="M563" s="3">
        <v>71.62</v>
      </c>
      <c r="N563" s="3">
        <v>0</v>
      </c>
      <c r="O563" s="3">
        <v>0</v>
      </c>
      <c r="P563" s="3">
        <v>71.62</v>
      </c>
      <c r="Q563" s="3">
        <v>14.324000000000002</v>
      </c>
      <c r="R563" s="1" t="s">
        <v>0</v>
      </c>
    </row>
    <row r="564" spans="1:18" ht="15.5" x14ac:dyDescent="0.35">
      <c r="A564" s="1">
        <v>30401020</v>
      </c>
      <c r="B564" s="99" t="s">
        <v>3845</v>
      </c>
      <c r="C564" s="2" t="s">
        <v>13600</v>
      </c>
      <c r="D564" s="2">
        <v>1</v>
      </c>
      <c r="E564" s="1" t="s">
        <v>446</v>
      </c>
      <c r="F564" s="2"/>
      <c r="G564" s="2">
        <v>4</v>
      </c>
      <c r="H564" s="2">
        <v>7</v>
      </c>
      <c r="I564" s="2"/>
      <c r="J564" s="2"/>
      <c r="K564" s="2"/>
      <c r="L564" s="3">
        <v>1323.54</v>
      </c>
      <c r="M564" s="3">
        <v>1323.54</v>
      </c>
      <c r="N564" s="3">
        <v>0</v>
      </c>
      <c r="O564" s="3">
        <v>0</v>
      </c>
      <c r="P564" s="3">
        <v>1323.54</v>
      </c>
      <c r="Q564" s="3">
        <v>350</v>
      </c>
      <c r="R564" s="1" t="s">
        <v>132</v>
      </c>
    </row>
    <row r="565" spans="1:18" ht="15.5" x14ac:dyDescent="0.35">
      <c r="A565" s="1">
        <v>30401038</v>
      </c>
      <c r="B565" s="99" t="s">
        <v>3844</v>
      </c>
      <c r="C565" s="2" t="s">
        <v>13600</v>
      </c>
      <c r="D565" s="2">
        <v>1</v>
      </c>
      <c r="E565" s="1" t="s">
        <v>41</v>
      </c>
      <c r="F565" s="2"/>
      <c r="G565" s="2">
        <v>2</v>
      </c>
      <c r="H565" s="2">
        <v>2</v>
      </c>
      <c r="I565" s="2"/>
      <c r="J565" s="2"/>
      <c r="K565" s="2"/>
      <c r="L565" s="3">
        <v>169.74</v>
      </c>
      <c r="M565" s="3">
        <v>169.74</v>
      </c>
      <c r="N565" s="3">
        <v>0</v>
      </c>
      <c r="O565" s="3">
        <v>0</v>
      </c>
      <c r="P565" s="3">
        <v>169.74</v>
      </c>
      <c r="Q565" s="3">
        <v>350</v>
      </c>
      <c r="R565" s="1" t="s">
        <v>132</v>
      </c>
    </row>
    <row r="566" spans="1:18" ht="15.5" x14ac:dyDescent="0.35">
      <c r="A566" s="1">
        <v>30401046</v>
      </c>
      <c r="B566" s="99" t="s">
        <v>3843</v>
      </c>
      <c r="C566" s="2" t="s">
        <v>13598</v>
      </c>
      <c r="D566" s="2">
        <v>1</v>
      </c>
      <c r="E566" s="1" t="s">
        <v>484</v>
      </c>
      <c r="F566" s="2"/>
      <c r="G566" s="2">
        <v>1</v>
      </c>
      <c r="H566" s="2">
        <v>3</v>
      </c>
      <c r="I566" s="2"/>
      <c r="J566" s="2"/>
      <c r="K566" s="2"/>
      <c r="L566" s="3">
        <v>802.34</v>
      </c>
      <c r="M566" s="3">
        <v>802.34</v>
      </c>
      <c r="N566" s="3">
        <v>0</v>
      </c>
      <c r="O566" s="3">
        <v>0</v>
      </c>
      <c r="P566" s="3">
        <v>802.34</v>
      </c>
      <c r="Q566" s="3">
        <v>160.46800000000002</v>
      </c>
      <c r="R566" s="1" t="s">
        <v>132</v>
      </c>
    </row>
    <row r="567" spans="1:18" ht="15.5" x14ac:dyDescent="0.35">
      <c r="A567" s="1">
        <v>30401054</v>
      </c>
      <c r="B567" s="99" t="s">
        <v>3842</v>
      </c>
      <c r="C567" s="2" t="s">
        <v>13600</v>
      </c>
      <c r="D567" s="2">
        <v>1</v>
      </c>
      <c r="E567" s="1" t="s">
        <v>311</v>
      </c>
      <c r="F567" s="2"/>
      <c r="G567" s="2">
        <v>1</v>
      </c>
      <c r="H567" s="2">
        <v>2</v>
      </c>
      <c r="I567" s="2"/>
      <c r="J567" s="2"/>
      <c r="K567" s="2"/>
      <c r="L567" s="3">
        <v>291.76</v>
      </c>
      <c r="M567" s="3">
        <v>291.76</v>
      </c>
      <c r="N567" s="3">
        <v>0</v>
      </c>
      <c r="O567" s="3">
        <v>0</v>
      </c>
      <c r="P567" s="3">
        <v>291.76</v>
      </c>
      <c r="Q567" s="3">
        <v>350</v>
      </c>
      <c r="R567" s="1" t="s">
        <v>132</v>
      </c>
    </row>
    <row r="568" spans="1:18" ht="15.5" x14ac:dyDescent="0.35">
      <c r="A568" s="1">
        <v>30401062</v>
      </c>
      <c r="B568" s="99" t="s">
        <v>3841</v>
      </c>
      <c r="C568" s="2" t="s">
        <v>13600</v>
      </c>
      <c r="D568" s="2">
        <v>1</v>
      </c>
      <c r="E568" s="1" t="s">
        <v>484</v>
      </c>
      <c r="F568" s="2"/>
      <c r="G568" s="2">
        <v>1</v>
      </c>
      <c r="H568" s="2">
        <v>2</v>
      </c>
      <c r="I568" s="2"/>
      <c r="J568" s="2"/>
      <c r="K568" s="2"/>
      <c r="L568" s="3">
        <v>802.34</v>
      </c>
      <c r="M568" s="3">
        <v>802.34</v>
      </c>
      <c r="N568" s="3">
        <v>0</v>
      </c>
      <c r="O568" s="3">
        <v>0</v>
      </c>
      <c r="P568" s="3">
        <v>802.34</v>
      </c>
      <c r="Q568" s="3">
        <v>350</v>
      </c>
      <c r="R568" s="1" t="s">
        <v>132</v>
      </c>
    </row>
    <row r="569" spans="1:18" ht="15.5" x14ac:dyDescent="0.35">
      <c r="A569" s="1">
        <v>30401070</v>
      </c>
      <c r="B569" s="99" t="s">
        <v>3840</v>
      </c>
      <c r="C569" s="2" t="s">
        <v>13600</v>
      </c>
      <c r="D569" s="2">
        <v>1</v>
      </c>
      <c r="E569" s="1" t="s">
        <v>148</v>
      </c>
      <c r="F569" s="2"/>
      <c r="G569" s="2">
        <v>3</v>
      </c>
      <c r="H569" s="2">
        <v>5</v>
      </c>
      <c r="I569" s="2"/>
      <c r="J569" s="2"/>
      <c r="K569" s="2"/>
      <c r="L569" s="3">
        <v>689.63</v>
      </c>
      <c r="M569" s="3">
        <v>689.63</v>
      </c>
      <c r="N569" s="3">
        <v>0</v>
      </c>
      <c r="O569" s="3">
        <v>0</v>
      </c>
      <c r="P569" s="3">
        <v>689.63</v>
      </c>
      <c r="Q569" s="3">
        <v>350</v>
      </c>
      <c r="R569" s="1" t="s">
        <v>132</v>
      </c>
    </row>
    <row r="570" spans="1:18" ht="15.5" x14ac:dyDescent="0.35">
      <c r="A570" s="1">
        <v>30401089</v>
      </c>
      <c r="B570" s="99" t="s">
        <v>3839</v>
      </c>
      <c r="C570" s="2" t="s">
        <v>13600</v>
      </c>
      <c r="D570" s="2">
        <v>1</v>
      </c>
      <c r="E570" s="1" t="s">
        <v>161</v>
      </c>
      <c r="F570" s="2"/>
      <c r="G570" s="2">
        <v>3</v>
      </c>
      <c r="H570" s="2">
        <v>7</v>
      </c>
      <c r="I570" s="2"/>
      <c r="J570" s="2"/>
      <c r="K570" s="2"/>
      <c r="L570" s="3">
        <v>948.22</v>
      </c>
      <c r="M570" s="3">
        <v>948.22</v>
      </c>
      <c r="N570" s="3">
        <v>0</v>
      </c>
      <c r="O570" s="3">
        <v>0</v>
      </c>
      <c r="P570" s="3">
        <v>948.22</v>
      </c>
      <c r="Q570" s="3">
        <v>350</v>
      </c>
      <c r="R570" s="1" t="s">
        <v>132</v>
      </c>
    </row>
    <row r="571" spans="1:18" ht="15.5" x14ac:dyDescent="0.35">
      <c r="A571" s="1">
        <v>30401097</v>
      </c>
      <c r="B571" s="99" t="s">
        <v>3838</v>
      </c>
      <c r="C571" s="2" t="s">
        <v>13600</v>
      </c>
      <c r="D571" s="2">
        <v>1</v>
      </c>
      <c r="E571" s="1" t="s">
        <v>311</v>
      </c>
      <c r="F571" s="2"/>
      <c r="G571" s="2">
        <v>2</v>
      </c>
      <c r="H571" s="2">
        <v>3</v>
      </c>
      <c r="I571" s="2"/>
      <c r="J571" s="2"/>
      <c r="K571" s="2"/>
      <c r="L571" s="3">
        <v>291.76</v>
      </c>
      <c r="M571" s="3">
        <v>291.76</v>
      </c>
      <c r="N571" s="3">
        <v>0</v>
      </c>
      <c r="O571" s="3">
        <v>0</v>
      </c>
      <c r="P571" s="3">
        <v>291.76</v>
      </c>
      <c r="Q571" s="3">
        <v>350</v>
      </c>
      <c r="R571" s="1" t="s">
        <v>132</v>
      </c>
    </row>
    <row r="572" spans="1:18" ht="15.5" x14ac:dyDescent="0.35">
      <c r="A572" s="1">
        <v>30401100</v>
      </c>
      <c r="B572" s="99" t="s">
        <v>3837</v>
      </c>
      <c r="C572" s="2" t="s">
        <v>13600</v>
      </c>
      <c r="D572" s="2">
        <v>1</v>
      </c>
      <c r="E572" s="1" t="s">
        <v>311</v>
      </c>
      <c r="F572" s="2"/>
      <c r="G572" s="2">
        <v>1</v>
      </c>
      <c r="H572" s="2">
        <v>1</v>
      </c>
      <c r="I572" s="2"/>
      <c r="J572" s="2"/>
      <c r="K572" s="2"/>
      <c r="L572" s="3">
        <v>291.76</v>
      </c>
      <c r="M572" s="3">
        <v>291.76</v>
      </c>
      <c r="N572" s="3">
        <v>0</v>
      </c>
      <c r="O572" s="3">
        <v>0</v>
      </c>
      <c r="P572" s="3">
        <v>291.76</v>
      </c>
      <c r="Q572" s="3">
        <v>350</v>
      </c>
      <c r="R572" s="1" t="s">
        <v>132</v>
      </c>
    </row>
    <row r="573" spans="1:18" ht="15.5" x14ac:dyDescent="0.35">
      <c r="A573" s="1">
        <v>30402018</v>
      </c>
      <c r="B573" s="99" t="s">
        <v>3836</v>
      </c>
      <c r="C573" s="2" t="s">
        <v>13600</v>
      </c>
      <c r="D573" s="2">
        <v>1</v>
      </c>
      <c r="E573" s="1" t="s">
        <v>20</v>
      </c>
      <c r="F573" s="2"/>
      <c r="G573" s="2"/>
      <c r="H573" s="2">
        <v>1</v>
      </c>
      <c r="I573" s="2"/>
      <c r="J573" s="2"/>
      <c r="K573" s="2"/>
      <c r="L573" s="3">
        <v>39.79</v>
      </c>
      <c r="M573" s="3">
        <v>39.79</v>
      </c>
      <c r="N573" s="3">
        <v>0</v>
      </c>
      <c r="O573" s="3">
        <v>0</v>
      </c>
      <c r="P573" s="3">
        <v>39.79</v>
      </c>
      <c r="Q573" s="3">
        <v>350</v>
      </c>
      <c r="R573" s="1" t="s">
        <v>0</v>
      </c>
    </row>
    <row r="574" spans="1:18" ht="15.5" x14ac:dyDescent="0.35">
      <c r="A574" s="1">
        <v>30402026</v>
      </c>
      <c r="B574" s="99" t="s">
        <v>3835</v>
      </c>
      <c r="C574" s="2" t="s">
        <v>13598</v>
      </c>
      <c r="D574" s="2">
        <v>1</v>
      </c>
      <c r="E574" s="1" t="s">
        <v>13</v>
      </c>
      <c r="F574" s="2"/>
      <c r="G574" s="2"/>
      <c r="H574" s="2">
        <v>1</v>
      </c>
      <c r="I574" s="2"/>
      <c r="J574" s="2"/>
      <c r="K574" s="2"/>
      <c r="L574" s="3">
        <v>148.54</v>
      </c>
      <c r="M574" s="3">
        <v>148.54</v>
      </c>
      <c r="N574" s="3">
        <v>0</v>
      </c>
      <c r="O574" s="3">
        <v>0</v>
      </c>
      <c r="P574" s="3">
        <v>148.54</v>
      </c>
      <c r="Q574" s="3">
        <v>29.707999999999998</v>
      </c>
      <c r="R574" s="1" t="s">
        <v>132</v>
      </c>
    </row>
    <row r="575" spans="1:18" ht="15.5" x14ac:dyDescent="0.35">
      <c r="A575" s="1">
        <v>30402034</v>
      </c>
      <c r="B575" s="99" t="s">
        <v>3834</v>
      </c>
      <c r="C575" s="2" t="s">
        <v>13598</v>
      </c>
      <c r="D575" s="2">
        <v>1</v>
      </c>
      <c r="E575" s="1" t="s">
        <v>448</v>
      </c>
      <c r="F575" s="2"/>
      <c r="G575" s="2">
        <v>1</v>
      </c>
      <c r="H575" s="2">
        <v>1</v>
      </c>
      <c r="I575" s="2"/>
      <c r="J575" s="2"/>
      <c r="K575" s="2"/>
      <c r="L575" s="3">
        <v>371.34</v>
      </c>
      <c r="M575" s="3">
        <v>371.34</v>
      </c>
      <c r="N575" s="3">
        <v>0</v>
      </c>
      <c r="O575" s="3">
        <v>0</v>
      </c>
      <c r="P575" s="3">
        <v>371.34</v>
      </c>
      <c r="Q575" s="3">
        <v>74.268000000000001</v>
      </c>
      <c r="R575" s="1" t="s">
        <v>132</v>
      </c>
    </row>
    <row r="576" spans="1:18" ht="15.5" x14ac:dyDescent="0.35">
      <c r="A576" s="1">
        <v>30402042</v>
      </c>
      <c r="B576" s="99" t="s">
        <v>3833</v>
      </c>
      <c r="C576" s="2" t="s">
        <v>13600</v>
      </c>
      <c r="D576" s="2">
        <v>1</v>
      </c>
      <c r="E576" s="1" t="s">
        <v>13</v>
      </c>
      <c r="F576" s="2"/>
      <c r="G576" s="2"/>
      <c r="H576" s="2">
        <v>0</v>
      </c>
      <c r="I576" s="2"/>
      <c r="J576" s="2"/>
      <c r="K576" s="2"/>
      <c r="L576" s="3">
        <v>148.54</v>
      </c>
      <c r="M576" s="3">
        <v>148.54</v>
      </c>
      <c r="N576" s="3">
        <v>0</v>
      </c>
      <c r="O576" s="3">
        <v>0</v>
      </c>
      <c r="P576" s="3">
        <v>148.54</v>
      </c>
      <c r="Q576" s="3">
        <v>350</v>
      </c>
      <c r="R576" s="1" t="s">
        <v>132</v>
      </c>
    </row>
    <row r="577" spans="1:18" ht="15.5" x14ac:dyDescent="0.35">
      <c r="A577" s="1">
        <v>30402050</v>
      </c>
      <c r="B577" s="99" t="s">
        <v>3832</v>
      </c>
      <c r="C577" s="2" t="s">
        <v>13600</v>
      </c>
      <c r="D577" s="2">
        <v>1</v>
      </c>
      <c r="E577" s="1" t="s">
        <v>281</v>
      </c>
      <c r="F577" s="2"/>
      <c r="G577" s="2"/>
      <c r="H577" s="2">
        <v>1</v>
      </c>
      <c r="I577" s="2"/>
      <c r="J577" s="2"/>
      <c r="K577" s="2"/>
      <c r="L577" s="3">
        <v>202.9</v>
      </c>
      <c r="M577" s="3">
        <v>202.9</v>
      </c>
      <c r="N577" s="3">
        <v>0</v>
      </c>
      <c r="O577" s="3">
        <v>0</v>
      </c>
      <c r="P577" s="3">
        <v>202.9</v>
      </c>
      <c r="Q577" s="3">
        <v>350</v>
      </c>
      <c r="R577" s="1" t="s">
        <v>132</v>
      </c>
    </row>
    <row r="578" spans="1:18" ht="15.5" x14ac:dyDescent="0.35">
      <c r="A578" s="1">
        <v>30402069</v>
      </c>
      <c r="B578" s="99" t="s">
        <v>3831</v>
      </c>
      <c r="C578" s="2" t="s">
        <v>13600</v>
      </c>
      <c r="D578" s="2">
        <v>1</v>
      </c>
      <c r="E578" s="1" t="s">
        <v>407</v>
      </c>
      <c r="F578" s="2"/>
      <c r="G578" s="2">
        <v>1</v>
      </c>
      <c r="H578" s="2">
        <v>3</v>
      </c>
      <c r="I578" s="2"/>
      <c r="J578" s="2"/>
      <c r="K578" s="2"/>
      <c r="L578" s="3">
        <v>620.66</v>
      </c>
      <c r="M578" s="3">
        <v>620.66</v>
      </c>
      <c r="N578" s="3">
        <v>0</v>
      </c>
      <c r="O578" s="3">
        <v>0</v>
      </c>
      <c r="P578" s="3">
        <v>620.66</v>
      </c>
      <c r="Q578" s="3">
        <v>350</v>
      </c>
      <c r="R578" s="1" t="s">
        <v>132</v>
      </c>
    </row>
    <row r="579" spans="1:18" ht="15.5" x14ac:dyDescent="0.35">
      <c r="A579" s="1">
        <v>30402077</v>
      </c>
      <c r="B579" s="99" t="s">
        <v>3830</v>
      </c>
      <c r="C579" s="2" t="s">
        <v>13600</v>
      </c>
      <c r="D579" s="2">
        <v>1</v>
      </c>
      <c r="E579" s="1" t="s">
        <v>34</v>
      </c>
      <c r="F579" s="2"/>
      <c r="G579" s="2"/>
      <c r="H579" s="2">
        <v>1</v>
      </c>
      <c r="I579" s="2"/>
      <c r="J579" s="2"/>
      <c r="K579" s="2"/>
      <c r="L579" s="3">
        <v>71.62</v>
      </c>
      <c r="M579" s="3">
        <v>71.62</v>
      </c>
      <c r="N579" s="3">
        <v>0</v>
      </c>
      <c r="O579" s="3">
        <v>0</v>
      </c>
      <c r="P579" s="3">
        <v>71.62</v>
      </c>
      <c r="Q579" s="3">
        <v>350</v>
      </c>
      <c r="R579" s="1" t="s">
        <v>0</v>
      </c>
    </row>
    <row r="580" spans="1:18" ht="15.5" x14ac:dyDescent="0.35">
      <c r="A580" s="1">
        <v>30402085</v>
      </c>
      <c r="B580" s="99" t="s">
        <v>3829</v>
      </c>
      <c r="C580" s="2" t="s">
        <v>13600</v>
      </c>
      <c r="D580" s="2">
        <v>1</v>
      </c>
      <c r="E580" s="1" t="s">
        <v>311</v>
      </c>
      <c r="F580" s="2"/>
      <c r="G580" s="2">
        <v>1</v>
      </c>
      <c r="H580" s="2">
        <v>1</v>
      </c>
      <c r="I580" s="2"/>
      <c r="J580" s="2"/>
      <c r="K580" s="2"/>
      <c r="L580" s="3">
        <v>291.76</v>
      </c>
      <c r="M580" s="3">
        <v>291.76</v>
      </c>
      <c r="N580" s="3">
        <v>0</v>
      </c>
      <c r="O580" s="3">
        <v>0</v>
      </c>
      <c r="P580" s="3">
        <v>291.76</v>
      </c>
      <c r="Q580" s="3">
        <v>350</v>
      </c>
      <c r="R580" s="1" t="s">
        <v>132</v>
      </c>
    </row>
    <row r="581" spans="1:18" ht="15.5" x14ac:dyDescent="0.35">
      <c r="A581" s="1">
        <v>30402093</v>
      </c>
      <c r="B581" s="99" t="s">
        <v>3828</v>
      </c>
      <c r="C581" s="2" t="s">
        <v>13600</v>
      </c>
      <c r="D581" s="2">
        <v>1</v>
      </c>
      <c r="E581" s="1" t="s">
        <v>281</v>
      </c>
      <c r="F581" s="2"/>
      <c r="G581" s="2"/>
      <c r="H581" s="2">
        <v>1</v>
      </c>
      <c r="I581" s="2"/>
      <c r="J581" s="2"/>
      <c r="K581" s="2"/>
      <c r="L581" s="3">
        <v>202.9</v>
      </c>
      <c r="M581" s="3">
        <v>202.9</v>
      </c>
      <c r="N581" s="3">
        <v>0</v>
      </c>
      <c r="O581" s="3">
        <v>0</v>
      </c>
      <c r="P581" s="3">
        <v>202.9</v>
      </c>
      <c r="Q581" s="3">
        <v>350</v>
      </c>
      <c r="R581" s="1" t="s">
        <v>132</v>
      </c>
    </row>
    <row r="582" spans="1:18" ht="15.5" x14ac:dyDescent="0.35">
      <c r="A582" s="1">
        <v>30403014</v>
      </c>
      <c r="B582" s="99" t="s">
        <v>3827</v>
      </c>
      <c r="C582" s="2" t="s">
        <v>13600</v>
      </c>
      <c r="D582" s="2">
        <v>1</v>
      </c>
      <c r="E582" s="1" t="s">
        <v>31</v>
      </c>
      <c r="F582" s="2"/>
      <c r="G582" s="2"/>
      <c r="H582" s="2">
        <v>1</v>
      </c>
      <c r="I582" s="2"/>
      <c r="J582" s="2"/>
      <c r="K582" s="2"/>
      <c r="L582" s="3">
        <v>26.53</v>
      </c>
      <c r="M582" s="3">
        <v>26.53</v>
      </c>
      <c r="N582" s="3">
        <v>0</v>
      </c>
      <c r="O582" s="3">
        <v>0</v>
      </c>
      <c r="P582" s="3">
        <v>26.53</v>
      </c>
      <c r="Q582" s="3">
        <v>350</v>
      </c>
      <c r="R582" s="1" t="s">
        <v>0</v>
      </c>
    </row>
    <row r="583" spans="1:18" ht="15.5" x14ac:dyDescent="0.35">
      <c r="A583" s="1">
        <v>30403030</v>
      </c>
      <c r="B583" s="99" t="s">
        <v>3826</v>
      </c>
      <c r="C583" s="2" t="s">
        <v>13600</v>
      </c>
      <c r="D583" s="2">
        <v>1</v>
      </c>
      <c r="E583" s="1" t="s">
        <v>484</v>
      </c>
      <c r="F583" s="2"/>
      <c r="G583" s="2">
        <v>1</v>
      </c>
      <c r="H583" s="2">
        <v>4</v>
      </c>
      <c r="I583" s="2"/>
      <c r="J583" s="2"/>
      <c r="K583" s="2"/>
      <c r="L583" s="3">
        <v>802.34</v>
      </c>
      <c r="M583" s="3">
        <v>802.34</v>
      </c>
      <c r="N583" s="3">
        <v>0</v>
      </c>
      <c r="O583" s="3">
        <v>0</v>
      </c>
      <c r="P583" s="3">
        <v>802.34</v>
      </c>
      <c r="Q583" s="3">
        <v>350</v>
      </c>
      <c r="R583" s="1" t="s">
        <v>132</v>
      </c>
    </row>
    <row r="584" spans="1:18" ht="15.5" x14ac:dyDescent="0.35">
      <c r="A584" s="1">
        <v>30403049</v>
      </c>
      <c r="B584" s="99" t="s">
        <v>3825</v>
      </c>
      <c r="C584" s="2" t="s">
        <v>13600</v>
      </c>
      <c r="D584" s="2">
        <v>1</v>
      </c>
      <c r="E584" s="1" t="s">
        <v>161</v>
      </c>
      <c r="F584" s="2"/>
      <c r="G584" s="2">
        <v>1</v>
      </c>
      <c r="H584" s="2">
        <v>4</v>
      </c>
      <c r="I584" s="2"/>
      <c r="J584" s="2"/>
      <c r="K584" s="2"/>
      <c r="L584" s="3">
        <v>948.22</v>
      </c>
      <c r="M584" s="3">
        <v>948.22</v>
      </c>
      <c r="N584" s="3">
        <v>0</v>
      </c>
      <c r="O584" s="3">
        <v>0</v>
      </c>
      <c r="P584" s="3">
        <v>948.22</v>
      </c>
      <c r="Q584" s="3">
        <v>350</v>
      </c>
      <c r="R584" s="1" t="s">
        <v>132</v>
      </c>
    </row>
    <row r="585" spans="1:18" ht="15.5" x14ac:dyDescent="0.35">
      <c r="A585" s="1">
        <v>30403057</v>
      </c>
      <c r="B585" s="99" t="s">
        <v>3824</v>
      </c>
      <c r="C585" s="2" t="s">
        <v>13600</v>
      </c>
      <c r="D585" s="2">
        <v>1</v>
      </c>
      <c r="E585" s="1" t="s">
        <v>224</v>
      </c>
      <c r="F585" s="2"/>
      <c r="G585" s="2">
        <v>1</v>
      </c>
      <c r="H585" s="2">
        <v>3</v>
      </c>
      <c r="I585" s="2"/>
      <c r="J585" s="2"/>
      <c r="K585" s="2"/>
      <c r="L585" s="3">
        <v>338.19</v>
      </c>
      <c r="M585" s="3">
        <v>338.19</v>
      </c>
      <c r="N585" s="3">
        <v>0</v>
      </c>
      <c r="O585" s="3">
        <v>0</v>
      </c>
      <c r="P585" s="3">
        <v>338.19</v>
      </c>
      <c r="Q585" s="3">
        <v>350</v>
      </c>
      <c r="R585" s="1" t="s">
        <v>132</v>
      </c>
    </row>
    <row r="586" spans="1:18" ht="15.5" x14ac:dyDescent="0.35">
      <c r="A586" s="1">
        <v>30403065</v>
      </c>
      <c r="B586" s="99" t="s">
        <v>3823</v>
      </c>
      <c r="C586" s="2" t="s">
        <v>13600</v>
      </c>
      <c r="D586" s="2">
        <v>1</v>
      </c>
      <c r="E586" s="1" t="s">
        <v>2103</v>
      </c>
      <c r="F586" s="2"/>
      <c r="G586" s="2">
        <v>2</v>
      </c>
      <c r="H586" s="2">
        <v>5</v>
      </c>
      <c r="I586" s="2"/>
      <c r="J586" s="2"/>
      <c r="K586" s="2"/>
      <c r="L586" s="3">
        <v>1452.19</v>
      </c>
      <c r="M586" s="3">
        <v>1452.19</v>
      </c>
      <c r="N586" s="3">
        <v>0</v>
      </c>
      <c r="O586" s="3">
        <v>0</v>
      </c>
      <c r="P586" s="3">
        <v>1452.19</v>
      </c>
      <c r="Q586" s="3">
        <v>350</v>
      </c>
      <c r="R586" s="1" t="s">
        <v>132</v>
      </c>
    </row>
    <row r="587" spans="1:18" ht="15.5" x14ac:dyDescent="0.35">
      <c r="A587" s="1">
        <v>30403073</v>
      </c>
      <c r="B587" s="99" t="s">
        <v>3822</v>
      </c>
      <c r="C587" s="2" t="s">
        <v>13600</v>
      </c>
      <c r="D587" s="2">
        <v>1</v>
      </c>
      <c r="E587" s="1" t="s">
        <v>159</v>
      </c>
      <c r="F587" s="2"/>
      <c r="G587" s="2">
        <v>1</v>
      </c>
      <c r="H587" s="2">
        <v>4</v>
      </c>
      <c r="I587" s="2"/>
      <c r="J587" s="2"/>
      <c r="K587" s="2"/>
      <c r="L587" s="3">
        <v>736.04</v>
      </c>
      <c r="M587" s="3">
        <v>736.04</v>
      </c>
      <c r="N587" s="3">
        <v>0</v>
      </c>
      <c r="O587" s="3">
        <v>0</v>
      </c>
      <c r="P587" s="3">
        <v>736.04</v>
      </c>
      <c r="Q587" s="3">
        <v>350</v>
      </c>
      <c r="R587" s="1" t="s">
        <v>132</v>
      </c>
    </row>
    <row r="588" spans="1:18" ht="15.5" x14ac:dyDescent="0.35">
      <c r="A588" s="1">
        <v>30403081</v>
      </c>
      <c r="B588" s="99" t="s">
        <v>3821</v>
      </c>
      <c r="C588" s="2" t="s">
        <v>13600</v>
      </c>
      <c r="D588" s="2">
        <v>1</v>
      </c>
      <c r="E588" s="1" t="s">
        <v>484</v>
      </c>
      <c r="F588" s="2"/>
      <c r="G588" s="2">
        <v>1</v>
      </c>
      <c r="H588" s="2">
        <v>4</v>
      </c>
      <c r="I588" s="2"/>
      <c r="J588" s="2"/>
      <c r="K588" s="2"/>
      <c r="L588" s="3">
        <v>802.34</v>
      </c>
      <c r="M588" s="3">
        <v>802.34</v>
      </c>
      <c r="N588" s="3">
        <v>0</v>
      </c>
      <c r="O588" s="3">
        <v>0</v>
      </c>
      <c r="P588" s="3">
        <v>802.34</v>
      </c>
      <c r="Q588" s="3">
        <v>350</v>
      </c>
      <c r="R588" s="1" t="s">
        <v>132</v>
      </c>
    </row>
    <row r="589" spans="1:18" ht="15.5" x14ac:dyDescent="0.35">
      <c r="A589" s="1">
        <v>30403090</v>
      </c>
      <c r="B589" s="99" t="s">
        <v>3820</v>
      </c>
      <c r="C589" s="2" t="s">
        <v>13600</v>
      </c>
      <c r="D589" s="2">
        <v>1</v>
      </c>
      <c r="E589" s="1" t="s">
        <v>161</v>
      </c>
      <c r="F589" s="2"/>
      <c r="G589" s="2">
        <v>2</v>
      </c>
      <c r="H589" s="2">
        <v>4</v>
      </c>
      <c r="I589" s="2"/>
      <c r="J589" s="2"/>
      <c r="K589" s="2"/>
      <c r="L589" s="3">
        <v>948.22</v>
      </c>
      <c r="M589" s="3">
        <v>948.22</v>
      </c>
      <c r="N589" s="3">
        <v>0</v>
      </c>
      <c r="O589" s="3">
        <v>0</v>
      </c>
      <c r="P589" s="3">
        <v>948.22</v>
      </c>
      <c r="Q589" s="3">
        <v>350</v>
      </c>
      <c r="R589" s="1" t="s">
        <v>132</v>
      </c>
    </row>
    <row r="590" spans="1:18" ht="15.5" x14ac:dyDescent="0.35">
      <c r="A590" s="1">
        <v>30403103</v>
      </c>
      <c r="B590" s="99" t="s">
        <v>3819</v>
      </c>
      <c r="C590" s="2" t="s">
        <v>13600</v>
      </c>
      <c r="D590" s="2">
        <v>1</v>
      </c>
      <c r="E590" s="1" t="s">
        <v>18</v>
      </c>
      <c r="F590" s="2"/>
      <c r="G590" s="2"/>
      <c r="H590" s="2">
        <v>0</v>
      </c>
      <c r="I590" s="2"/>
      <c r="J590" s="2"/>
      <c r="K590" s="2"/>
      <c r="L590" s="3">
        <v>53.06</v>
      </c>
      <c r="M590" s="3">
        <v>53.06</v>
      </c>
      <c r="N590" s="3">
        <v>0</v>
      </c>
      <c r="O590" s="3">
        <v>0</v>
      </c>
      <c r="P590" s="3">
        <v>53.06</v>
      </c>
      <c r="Q590" s="3">
        <v>350</v>
      </c>
      <c r="R590" s="1" t="s">
        <v>0</v>
      </c>
    </row>
    <row r="591" spans="1:18" ht="15.5" x14ac:dyDescent="0.35">
      <c r="A591" s="1">
        <v>30403111</v>
      </c>
      <c r="B591" s="99" t="s">
        <v>3818</v>
      </c>
      <c r="C591" s="2" t="s">
        <v>13600</v>
      </c>
      <c r="D591" s="2">
        <v>1</v>
      </c>
      <c r="E591" s="1" t="s">
        <v>398</v>
      </c>
      <c r="F591" s="2"/>
      <c r="G591" s="2">
        <v>2</v>
      </c>
      <c r="H591" s="2">
        <v>5</v>
      </c>
      <c r="I591" s="2"/>
      <c r="J591" s="2"/>
      <c r="K591" s="2"/>
      <c r="L591" s="3">
        <v>1140.53</v>
      </c>
      <c r="M591" s="3">
        <v>1140.53</v>
      </c>
      <c r="N591" s="3">
        <v>0</v>
      </c>
      <c r="O591" s="3">
        <v>0</v>
      </c>
      <c r="P591" s="3">
        <v>1140.53</v>
      </c>
      <c r="Q591" s="3">
        <v>350</v>
      </c>
      <c r="R591" s="1" t="s">
        <v>132</v>
      </c>
    </row>
    <row r="592" spans="1:18" ht="15.5" x14ac:dyDescent="0.35">
      <c r="A592" s="1">
        <v>30403120</v>
      </c>
      <c r="B592" s="99" t="s">
        <v>3817</v>
      </c>
      <c r="C592" s="2" t="s">
        <v>13600</v>
      </c>
      <c r="D592" s="2">
        <v>1</v>
      </c>
      <c r="E592" s="1" t="s">
        <v>484</v>
      </c>
      <c r="F592" s="2"/>
      <c r="G592" s="2">
        <v>1</v>
      </c>
      <c r="H592" s="2">
        <v>4</v>
      </c>
      <c r="I592" s="2"/>
      <c r="J592" s="2"/>
      <c r="K592" s="2"/>
      <c r="L592" s="3">
        <v>802.34</v>
      </c>
      <c r="M592" s="3">
        <v>802.34</v>
      </c>
      <c r="N592" s="3">
        <v>0</v>
      </c>
      <c r="O592" s="3">
        <v>0</v>
      </c>
      <c r="P592" s="3">
        <v>802.34</v>
      </c>
      <c r="Q592" s="3">
        <v>350</v>
      </c>
      <c r="R592" s="1" t="s">
        <v>132</v>
      </c>
    </row>
    <row r="593" spans="1:18" ht="15.5" x14ac:dyDescent="0.35">
      <c r="A593" s="1">
        <v>30403138</v>
      </c>
      <c r="B593" s="99" t="s">
        <v>3816</v>
      </c>
      <c r="C593" s="2" t="s">
        <v>13600</v>
      </c>
      <c r="D593" s="2">
        <v>1</v>
      </c>
      <c r="E593" s="1" t="s">
        <v>148</v>
      </c>
      <c r="F593" s="2"/>
      <c r="G593" s="2">
        <v>1</v>
      </c>
      <c r="H593" s="2">
        <v>3</v>
      </c>
      <c r="I593" s="2"/>
      <c r="J593" s="2"/>
      <c r="K593" s="2"/>
      <c r="L593" s="3">
        <v>689.63</v>
      </c>
      <c r="M593" s="3">
        <v>689.63</v>
      </c>
      <c r="N593" s="3">
        <v>0</v>
      </c>
      <c r="O593" s="3">
        <v>0</v>
      </c>
      <c r="P593" s="3">
        <v>689.63</v>
      </c>
      <c r="Q593" s="3">
        <v>350</v>
      </c>
      <c r="R593" s="1" t="s">
        <v>132</v>
      </c>
    </row>
    <row r="594" spans="1:18" ht="15.5" x14ac:dyDescent="0.35">
      <c r="A594" s="1">
        <v>30403146</v>
      </c>
      <c r="B594" s="99" t="s">
        <v>3815</v>
      </c>
      <c r="C594" s="2" t="s">
        <v>13600</v>
      </c>
      <c r="D594" s="2">
        <v>1</v>
      </c>
      <c r="E594" s="1" t="s">
        <v>281</v>
      </c>
      <c r="F594" s="2"/>
      <c r="G594" s="2"/>
      <c r="H594" s="2">
        <v>2</v>
      </c>
      <c r="I594" s="2"/>
      <c r="J594" s="2"/>
      <c r="K594" s="2"/>
      <c r="L594" s="3">
        <v>202.9</v>
      </c>
      <c r="M594" s="3">
        <v>202.9</v>
      </c>
      <c r="N594" s="3">
        <v>0</v>
      </c>
      <c r="O594" s="3">
        <v>0</v>
      </c>
      <c r="P594" s="3">
        <v>202.9</v>
      </c>
      <c r="Q594" s="3">
        <v>350</v>
      </c>
      <c r="R594" s="1" t="s">
        <v>132</v>
      </c>
    </row>
    <row r="595" spans="1:18" ht="15.5" x14ac:dyDescent="0.35">
      <c r="A595" s="1">
        <v>30403154</v>
      </c>
      <c r="B595" s="99" t="s">
        <v>3814</v>
      </c>
      <c r="C595" s="2" t="s">
        <v>13600</v>
      </c>
      <c r="D595" s="2">
        <v>1</v>
      </c>
      <c r="E595" s="1" t="s">
        <v>377</v>
      </c>
      <c r="F595" s="2"/>
      <c r="G595" s="2"/>
      <c r="H595" s="2">
        <v>2</v>
      </c>
      <c r="I595" s="2"/>
      <c r="J595" s="2"/>
      <c r="K595" s="2"/>
      <c r="L595" s="3">
        <v>405.81</v>
      </c>
      <c r="M595" s="3">
        <v>405.81</v>
      </c>
      <c r="N595" s="3">
        <v>0</v>
      </c>
      <c r="O595" s="3">
        <v>0</v>
      </c>
      <c r="P595" s="3">
        <v>405.81</v>
      </c>
      <c r="Q595" s="3">
        <v>350</v>
      </c>
      <c r="R595" s="1" t="s">
        <v>132</v>
      </c>
    </row>
    <row r="596" spans="1:18" ht="15.5" x14ac:dyDescent="0.35">
      <c r="A596" s="1">
        <v>30403162</v>
      </c>
      <c r="B596" s="99" t="s">
        <v>3813</v>
      </c>
      <c r="C596" s="2" t="s">
        <v>13600</v>
      </c>
      <c r="D596" s="2">
        <v>1</v>
      </c>
      <c r="E596" s="1" t="s">
        <v>281</v>
      </c>
      <c r="F596" s="2"/>
      <c r="G596" s="2"/>
      <c r="H596" s="2">
        <v>1</v>
      </c>
      <c r="I596" s="2"/>
      <c r="J596" s="2"/>
      <c r="K596" s="2"/>
      <c r="L596" s="3">
        <v>202.9</v>
      </c>
      <c r="M596" s="3">
        <v>202.9</v>
      </c>
      <c r="N596" s="3">
        <v>0</v>
      </c>
      <c r="O596" s="3">
        <v>0</v>
      </c>
      <c r="P596" s="3">
        <v>202.9</v>
      </c>
      <c r="Q596" s="3">
        <v>350</v>
      </c>
      <c r="R596" s="1" t="s">
        <v>132</v>
      </c>
    </row>
    <row r="597" spans="1:18" ht="15.5" x14ac:dyDescent="0.35">
      <c r="A597" s="1">
        <v>30404010</v>
      </c>
      <c r="B597" s="99" t="s">
        <v>3812</v>
      </c>
      <c r="C597" s="2" t="s">
        <v>13600</v>
      </c>
      <c r="D597" s="2">
        <v>1</v>
      </c>
      <c r="E597" s="1" t="s">
        <v>396</v>
      </c>
      <c r="F597" s="2"/>
      <c r="G597" s="2">
        <v>2</v>
      </c>
      <c r="H597" s="2">
        <v>4</v>
      </c>
      <c r="I597" s="2"/>
      <c r="J597" s="2"/>
      <c r="K597" s="2"/>
      <c r="L597" s="3">
        <v>1027.79</v>
      </c>
      <c r="M597" s="3">
        <v>1027.79</v>
      </c>
      <c r="N597" s="3">
        <v>0</v>
      </c>
      <c r="O597" s="3">
        <v>0</v>
      </c>
      <c r="P597" s="3">
        <v>1027.79</v>
      </c>
      <c r="Q597" s="3">
        <v>350</v>
      </c>
      <c r="R597" s="1" t="s">
        <v>132</v>
      </c>
    </row>
    <row r="598" spans="1:18" ht="31" x14ac:dyDescent="0.35">
      <c r="A598" s="1">
        <v>30404029</v>
      </c>
      <c r="B598" s="99" t="s">
        <v>3811</v>
      </c>
      <c r="C598" s="2" t="s">
        <v>13600</v>
      </c>
      <c r="D598" s="2">
        <v>1</v>
      </c>
      <c r="E598" s="1" t="s">
        <v>155</v>
      </c>
      <c r="F598" s="2"/>
      <c r="G598" s="2">
        <v>2</v>
      </c>
      <c r="H598" s="2">
        <v>4</v>
      </c>
      <c r="I598" s="2"/>
      <c r="J598" s="2"/>
      <c r="K598" s="2"/>
      <c r="L598" s="3">
        <v>1206.83</v>
      </c>
      <c r="M598" s="3">
        <v>1206.83</v>
      </c>
      <c r="N598" s="3">
        <v>0</v>
      </c>
      <c r="O598" s="3">
        <v>0</v>
      </c>
      <c r="P598" s="3">
        <v>1206.83</v>
      </c>
      <c r="Q598" s="3">
        <v>350</v>
      </c>
      <c r="R598" s="1" t="s">
        <v>132</v>
      </c>
    </row>
    <row r="599" spans="1:18" ht="31" x14ac:dyDescent="0.35">
      <c r="A599" s="1">
        <v>30404037</v>
      </c>
      <c r="B599" s="99" t="s">
        <v>3810</v>
      </c>
      <c r="C599" s="2" t="s">
        <v>13600</v>
      </c>
      <c r="D599" s="2">
        <v>1</v>
      </c>
      <c r="E599" s="1" t="s">
        <v>446</v>
      </c>
      <c r="F599" s="2"/>
      <c r="G599" s="2">
        <v>2</v>
      </c>
      <c r="H599" s="2">
        <v>5</v>
      </c>
      <c r="I599" s="2"/>
      <c r="J599" s="2"/>
      <c r="K599" s="2"/>
      <c r="L599" s="3">
        <v>1323.54</v>
      </c>
      <c r="M599" s="3">
        <v>1323.54</v>
      </c>
      <c r="N599" s="3">
        <v>0</v>
      </c>
      <c r="O599" s="3">
        <v>0</v>
      </c>
      <c r="P599" s="3">
        <v>1323.54</v>
      </c>
      <c r="Q599" s="3">
        <v>350</v>
      </c>
      <c r="R599" s="1" t="s">
        <v>132</v>
      </c>
    </row>
    <row r="600" spans="1:18" ht="15.5" x14ac:dyDescent="0.35">
      <c r="A600" s="1">
        <v>30404045</v>
      </c>
      <c r="B600" s="99" t="s">
        <v>3809</v>
      </c>
      <c r="C600" s="2" t="s">
        <v>13600</v>
      </c>
      <c r="D600" s="2">
        <v>1</v>
      </c>
      <c r="E600" s="1" t="s">
        <v>155</v>
      </c>
      <c r="F600" s="2"/>
      <c r="G600" s="2">
        <v>2</v>
      </c>
      <c r="H600" s="2">
        <v>5</v>
      </c>
      <c r="I600" s="2"/>
      <c r="J600" s="2"/>
      <c r="K600" s="2"/>
      <c r="L600" s="3">
        <v>1206.83</v>
      </c>
      <c r="M600" s="3">
        <v>1206.83</v>
      </c>
      <c r="N600" s="3">
        <v>0</v>
      </c>
      <c r="O600" s="3">
        <v>0</v>
      </c>
      <c r="P600" s="3">
        <v>1206.83</v>
      </c>
      <c r="Q600" s="3">
        <v>350</v>
      </c>
      <c r="R600" s="1" t="s">
        <v>132</v>
      </c>
    </row>
    <row r="601" spans="1:18" ht="31" x14ac:dyDescent="0.35">
      <c r="A601" s="1">
        <v>30404053</v>
      </c>
      <c r="B601" s="99" t="s">
        <v>3808</v>
      </c>
      <c r="C601" s="2" t="s">
        <v>13600</v>
      </c>
      <c r="D601" s="2">
        <v>1</v>
      </c>
      <c r="E601" s="1" t="s">
        <v>446</v>
      </c>
      <c r="F601" s="2"/>
      <c r="G601" s="2">
        <v>2</v>
      </c>
      <c r="H601" s="2">
        <v>6</v>
      </c>
      <c r="I601" s="2"/>
      <c r="J601" s="2"/>
      <c r="K601" s="2"/>
      <c r="L601" s="3">
        <v>1323.54</v>
      </c>
      <c r="M601" s="3">
        <v>1323.54</v>
      </c>
      <c r="N601" s="3">
        <v>0</v>
      </c>
      <c r="O601" s="3">
        <v>0</v>
      </c>
      <c r="P601" s="3">
        <v>1323.54</v>
      </c>
      <c r="Q601" s="3">
        <v>350</v>
      </c>
      <c r="R601" s="1" t="s">
        <v>132</v>
      </c>
    </row>
    <row r="602" spans="1:18" ht="15.5" x14ac:dyDescent="0.35">
      <c r="A602" s="1">
        <v>30404061</v>
      </c>
      <c r="B602" s="99" t="s">
        <v>3807</v>
      </c>
      <c r="C602" s="2" t="s">
        <v>13600</v>
      </c>
      <c r="D602" s="2">
        <v>1</v>
      </c>
      <c r="E602" s="1" t="s">
        <v>155</v>
      </c>
      <c r="F602" s="2"/>
      <c r="G602" s="2">
        <v>2</v>
      </c>
      <c r="H602" s="2">
        <v>6</v>
      </c>
      <c r="I602" s="2"/>
      <c r="J602" s="2"/>
      <c r="K602" s="2"/>
      <c r="L602" s="3">
        <v>1206.83</v>
      </c>
      <c r="M602" s="3">
        <v>1206.83</v>
      </c>
      <c r="N602" s="3">
        <v>0</v>
      </c>
      <c r="O602" s="3">
        <v>0</v>
      </c>
      <c r="P602" s="3">
        <v>1206.83</v>
      </c>
      <c r="Q602" s="3">
        <v>350</v>
      </c>
      <c r="R602" s="1" t="s">
        <v>132</v>
      </c>
    </row>
    <row r="603" spans="1:18" ht="15.5" x14ac:dyDescent="0.35">
      <c r="A603" s="1">
        <v>30404070</v>
      </c>
      <c r="B603" s="99" t="s">
        <v>3806</v>
      </c>
      <c r="C603" s="2" t="s">
        <v>13598</v>
      </c>
      <c r="D603" s="2">
        <v>1</v>
      </c>
      <c r="E603" s="1" t="s">
        <v>31</v>
      </c>
      <c r="F603" s="2"/>
      <c r="G603" s="2"/>
      <c r="H603" s="2">
        <v>1</v>
      </c>
      <c r="I603" s="2"/>
      <c r="J603" s="2"/>
      <c r="K603" s="2"/>
      <c r="L603" s="3">
        <v>26.53</v>
      </c>
      <c r="M603" s="3">
        <v>26.53</v>
      </c>
      <c r="N603" s="3">
        <v>0</v>
      </c>
      <c r="O603" s="3">
        <v>0</v>
      </c>
      <c r="P603" s="3">
        <v>26.53</v>
      </c>
      <c r="Q603" s="3">
        <v>5.3060000000000009</v>
      </c>
      <c r="R603" s="1" t="s">
        <v>132</v>
      </c>
    </row>
    <row r="604" spans="1:18" ht="15.5" x14ac:dyDescent="0.35">
      <c r="A604" s="1">
        <v>30404088</v>
      </c>
      <c r="B604" s="99" t="s">
        <v>3805</v>
      </c>
      <c r="C604" s="2" t="s">
        <v>13600</v>
      </c>
      <c r="D604" s="2">
        <v>1</v>
      </c>
      <c r="E604" s="1" t="s">
        <v>155</v>
      </c>
      <c r="F604" s="2"/>
      <c r="G604" s="2">
        <v>1</v>
      </c>
      <c r="H604" s="2">
        <v>4</v>
      </c>
      <c r="I604" s="2"/>
      <c r="J604" s="2"/>
      <c r="K604" s="2"/>
      <c r="L604" s="3">
        <v>1206.83</v>
      </c>
      <c r="M604" s="3">
        <v>1206.83</v>
      </c>
      <c r="N604" s="3">
        <v>0</v>
      </c>
      <c r="O604" s="3">
        <v>0</v>
      </c>
      <c r="P604" s="3">
        <v>1206.83</v>
      </c>
      <c r="Q604" s="3">
        <v>350</v>
      </c>
      <c r="R604" s="1" t="s">
        <v>132</v>
      </c>
    </row>
    <row r="605" spans="1:18" ht="15.5" x14ac:dyDescent="0.35">
      <c r="A605" s="1">
        <v>30404096</v>
      </c>
      <c r="B605" s="99" t="s">
        <v>3804</v>
      </c>
      <c r="C605" s="2" t="s">
        <v>13600</v>
      </c>
      <c r="D605" s="2">
        <v>1</v>
      </c>
      <c r="E605" s="1" t="s">
        <v>155</v>
      </c>
      <c r="F605" s="2"/>
      <c r="G605" s="2">
        <v>2</v>
      </c>
      <c r="H605" s="2">
        <v>6</v>
      </c>
      <c r="I605" s="2"/>
      <c r="J605" s="2"/>
      <c r="K605" s="2"/>
      <c r="L605" s="3">
        <v>1206.83</v>
      </c>
      <c r="M605" s="3">
        <v>1206.83</v>
      </c>
      <c r="N605" s="3">
        <v>0</v>
      </c>
      <c r="O605" s="3">
        <v>0</v>
      </c>
      <c r="P605" s="3">
        <v>1206.83</v>
      </c>
      <c r="Q605" s="3">
        <v>350</v>
      </c>
      <c r="R605" s="1" t="s">
        <v>132</v>
      </c>
    </row>
    <row r="606" spans="1:18" ht="15.5" x14ac:dyDescent="0.35">
      <c r="A606" s="1">
        <v>30404100</v>
      </c>
      <c r="B606" s="99" t="s">
        <v>3803</v>
      </c>
      <c r="C606" s="2" t="s">
        <v>13600</v>
      </c>
      <c r="D606" s="2">
        <v>1</v>
      </c>
      <c r="E606" s="1" t="s">
        <v>446</v>
      </c>
      <c r="F606" s="2"/>
      <c r="G606" s="2">
        <v>2</v>
      </c>
      <c r="H606" s="2">
        <v>4</v>
      </c>
      <c r="I606" s="2"/>
      <c r="J606" s="2"/>
      <c r="K606" s="2"/>
      <c r="L606" s="3">
        <v>1323.54</v>
      </c>
      <c r="M606" s="3">
        <v>1323.54</v>
      </c>
      <c r="N606" s="3">
        <v>0</v>
      </c>
      <c r="O606" s="3">
        <v>0</v>
      </c>
      <c r="P606" s="3">
        <v>1323.54</v>
      </c>
      <c r="Q606" s="3">
        <v>350</v>
      </c>
      <c r="R606" s="1" t="s">
        <v>132</v>
      </c>
    </row>
    <row r="607" spans="1:18" ht="15.5" x14ac:dyDescent="0.35">
      <c r="A607" s="1">
        <v>30404126</v>
      </c>
      <c r="B607" s="99" t="s">
        <v>3802</v>
      </c>
      <c r="C607" s="2" t="s">
        <v>13600</v>
      </c>
      <c r="D607" s="2">
        <v>1</v>
      </c>
      <c r="E607" s="1" t="s">
        <v>446</v>
      </c>
      <c r="F607" s="2"/>
      <c r="G607" s="2">
        <v>3</v>
      </c>
      <c r="H607" s="2">
        <v>6</v>
      </c>
      <c r="I607" s="2"/>
      <c r="J607" s="2"/>
      <c r="K607" s="2"/>
      <c r="L607" s="3">
        <v>1323.54</v>
      </c>
      <c r="M607" s="3">
        <v>1323.54</v>
      </c>
      <c r="N607" s="3">
        <v>0</v>
      </c>
      <c r="O607" s="3">
        <v>0</v>
      </c>
      <c r="P607" s="3">
        <v>1323.54</v>
      </c>
      <c r="Q607" s="3">
        <v>350</v>
      </c>
      <c r="R607" s="1" t="s">
        <v>132</v>
      </c>
    </row>
    <row r="608" spans="1:18" ht="15.5" x14ac:dyDescent="0.35">
      <c r="A608" s="1">
        <v>30404134</v>
      </c>
      <c r="B608" s="99" t="s">
        <v>3801</v>
      </c>
      <c r="C608" s="2" t="s">
        <v>13600</v>
      </c>
      <c r="D608" s="2">
        <v>1</v>
      </c>
      <c r="E608" s="1" t="s">
        <v>446</v>
      </c>
      <c r="F608" s="2"/>
      <c r="G608" s="2">
        <v>2</v>
      </c>
      <c r="H608" s="2">
        <v>6</v>
      </c>
      <c r="I608" s="2"/>
      <c r="J608" s="2"/>
      <c r="K608" s="2"/>
      <c r="L608" s="3">
        <v>1323.54</v>
      </c>
      <c r="M608" s="3">
        <v>1323.54</v>
      </c>
      <c r="N608" s="3">
        <v>0</v>
      </c>
      <c r="O608" s="3">
        <v>0</v>
      </c>
      <c r="P608" s="3">
        <v>1323.54</v>
      </c>
      <c r="Q608" s="3">
        <v>350</v>
      </c>
      <c r="R608" s="1" t="s">
        <v>132</v>
      </c>
    </row>
    <row r="609" spans="1:18" ht="15.5" x14ac:dyDescent="0.35">
      <c r="A609" s="1">
        <v>30501016</v>
      </c>
      <c r="B609" s="99" t="s">
        <v>3800</v>
      </c>
      <c r="C609" s="2" t="s">
        <v>13598</v>
      </c>
      <c r="D609" s="2">
        <v>1</v>
      </c>
      <c r="E609" s="1" t="s">
        <v>13</v>
      </c>
      <c r="F609" s="2"/>
      <c r="G609" s="2"/>
      <c r="H609" s="2">
        <v>2</v>
      </c>
      <c r="I609" s="2"/>
      <c r="J609" s="2"/>
      <c r="K609" s="2"/>
      <c r="L609" s="3">
        <v>148.54</v>
      </c>
      <c r="M609" s="3">
        <v>148.54</v>
      </c>
      <c r="N609" s="3">
        <v>0</v>
      </c>
      <c r="O609" s="3">
        <v>0</v>
      </c>
      <c r="P609" s="3">
        <v>148.54</v>
      </c>
      <c r="Q609" s="3">
        <v>29.707999999999998</v>
      </c>
      <c r="R609" s="1" t="s">
        <v>132</v>
      </c>
    </row>
    <row r="610" spans="1:18" ht="15.5" x14ac:dyDescent="0.35">
      <c r="A610" s="1">
        <v>30501024</v>
      </c>
      <c r="B610" s="99" t="s">
        <v>3799</v>
      </c>
      <c r="C610" s="2" t="s">
        <v>13600</v>
      </c>
      <c r="D610" s="2">
        <v>1</v>
      </c>
      <c r="E610" s="1" t="s">
        <v>281</v>
      </c>
      <c r="F610" s="2"/>
      <c r="G610" s="2">
        <v>1</v>
      </c>
      <c r="H610" s="2">
        <v>3</v>
      </c>
      <c r="I610" s="2"/>
      <c r="J610" s="2"/>
      <c r="K610" s="2"/>
      <c r="L610" s="3">
        <v>202.9</v>
      </c>
      <c r="M610" s="3">
        <v>202.9</v>
      </c>
      <c r="N610" s="3">
        <v>0</v>
      </c>
      <c r="O610" s="3">
        <v>0</v>
      </c>
      <c r="P610" s="3">
        <v>202.9</v>
      </c>
      <c r="Q610" s="3">
        <v>350</v>
      </c>
      <c r="R610" s="1" t="s">
        <v>132</v>
      </c>
    </row>
    <row r="611" spans="1:18" ht="15.5" x14ac:dyDescent="0.35">
      <c r="A611" s="1">
        <v>30501040</v>
      </c>
      <c r="B611" s="99" t="s">
        <v>3798</v>
      </c>
      <c r="C611" s="2" t="s">
        <v>13600</v>
      </c>
      <c r="D611" s="2">
        <v>1</v>
      </c>
      <c r="E611" s="1" t="s">
        <v>388</v>
      </c>
      <c r="F611" s="2"/>
      <c r="G611" s="2">
        <v>1</v>
      </c>
      <c r="H611" s="2">
        <v>3</v>
      </c>
      <c r="I611" s="2"/>
      <c r="J611" s="2"/>
      <c r="K611" s="2"/>
      <c r="L611" s="3">
        <v>574.25</v>
      </c>
      <c r="M611" s="3">
        <v>574.25</v>
      </c>
      <c r="N611" s="3">
        <v>0</v>
      </c>
      <c r="O611" s="3">
        <v>0</v>
      </c>
      <c r="P611" s="3">
        <v>574.25</v>
      </c>
      <c r="Q611" s="3">
        <v>350</v>
      </c>
      <c r="R611" s="1" t="s">
        <v>132</v>
      </c>
    </row>
    <row r="612" spans="1:18" ht="15.5" x14ac:dyDescent="0.35">
      <c r="A612" s="1">
        <v>30501059</v>
      </c>
      <c r="B612" s="99" t="s">
        <v>3797</v>
      </c>
      <c r="C612" s="2" t="s">
        <v>13598</v>
      </c>
      <c r="D612" s="2">
        <v>1</v>
      </c>
      <c r="E612" s="1" t="s">
        <v>34</v>
      </c>
      <c r="F612" s="2"/>
      <c r="G612" s="2"/>
      <c r="H612" s="2">
        <v>1</v>
      </c>
      <c r="I612" s="2"/>
      <c r="J612" s="2"/>
      <c r="K612" s="2"/>
      <c r="L612" s="3">
        <v>71.62</v>
      </c>
      <c r="M612" s="3">
        <v>71.62</v>
      </c>
      <c r="N612" s="3">
        <v>0</v>
      </c>
      <c r="O612" s="3">
        <v>0</v>
      </c>
      <c r="P612" s="3">
        <v>71.62</v>
      </c>
      <c r="Q612" s="3">
        <v>14.324000000000002</v>
      </c>
      <c r="R612" s="1" t="s">
        <v>0</v>
      </c>
    </row>
    <row r="613" spans="1:18" ht="15.5" x14ac:dyDescent="0.35">
      <c r="A613" s="1">
        <v>30501067</v>
      </c>
      <c r="B613" s="99" t="s">
        <v>3796</v>
      </c>
      <c r="C613" s="2" t="s">
        <v>13600</v>
      </c>
      <c r="D613" s="2">
        <v>1</v>
      </c>
      <c r="E613" s="1" t="s">
        <v>13</v>
      </c>
      <c r="F613" s="2"/>
      <c r="G613" s="2"/>
      <c r="H613" s="2">
        <v>1</v>
      </c>
      <c r="I613" s="2"/>
      <c r="J613" s="2"/>
      <c r="K613" s="2"/>
      <c r="L613" s="3">
        <v>148.54</v>
      </c>
      <c r="M613" s="3">
        <v>148.54</v>
      </c>
      <c r="N613" s="3">
        <v>0</v>
      </c>
      <c r="O613" s="3">
        <v>0</v>
      </c>
      <c r="P613" s="3">
        <v>148.54</v>
      </c>
      <c r="Q613" s="3">
        <v>350</v>
      </c>
      <c r="R613" s="1" t="s">
        <v>0</v>
      </c>
    </row>
    <row r="614" spans="1:18" ht="15.5" x14ac:dyDescent="0.35">
      <c r="A614" s="1">
        <v>30501075</v>
      </c>
      <c r="B614" s="99" t="s">
        <v>3795</v>
      </c>
      <c r="C614" s="2" t="s">
        <v>13598</v>
      </c>
      <c r="D614" s="2">
        <v>1</v>
      </c>
      <c r="E614" s="1" t="s">
        <v>34</v>
      </c>
      <c r="F614" s="2"/>
      <c r="G614" s="2"/>
      <c r="H614" s="2">
        <v>1</v>
      </c>
      <c r="I614" s="2"/>
      <c r="J614" s="2"/>
      <c r="K614" s="2"/>
      <c r="L614" s="3">
        <v>71.62</v>
      </c>
      <c r="M614" s="3">
        <v>71.62</v>
      </c>
      <c r="N614" s="3">
        <v>0</v>
      </c>
      <c r="O614" s="3">
        <v>0</v>
      </c>
      <c r="P614" s="3">
        <v>71.62</v>
      </c>
      <c r="Q614" s="3">
        <v>14.324000000000002</v>
      </c>
      <c r="R614" s="1" t="s">
        <v>0</v>
      </c>
    </row>
    <row r="615" spans="1:18" ht="15.5" x14ac:dyDescent="0.35">
      <c r="A615" s="1">
        <v>30501083</v>
      </c>
      <c r="B615" s="99" t="s">
        <v>3794</v>
      </c>
      <c r="C615" s="2" t="s">
        <v>13598</v>
      </c>
      <c r="D615" s="2">
        <v>1</v>
      </c>
      <c r="E615" s="1" t="s">
        <v>4</v>
      </c>
      <c r="F615" s="2"/>
      <c r="G615" s="2"/>
      <c r="H615" s="2">
        <v>0</v>
      </c>
      <c r="I615" s="2"/>
      <c r="J615" s="2"/>
      <c r="K615" s="2"/>
      <c r="L615" s="3">
        <v>84.88</v>
      </c>
      <c r="M615" s="3">
        <v>84.88</v>
      </c>
      <c r="N615" s="3">
        <v>0</v>
      </c>
      <c r="O615" s="3">
        <v>0</v>
      </c>
      <c r="P615" s="3">
        <v>84.88</v>
      </c>
      <c r="Q615" s="3">
        <v>16.975999999999999</v>
      </c>
      <c r="R615" s="1" t="s">
        <v>0</v>
      </c>
    </row>
    <row r="616" spans="1:18" ht="15.5" x14ac:dyDescent="0.35">
      <c r="A616" s="1">
        <v>30501091</v>
      </c>
      <c r="B616" s="99" t="s">
        <v>3793</v>
      </c>
      <c r="C616" s="2" t="s">
        <v>13600</v>
      </c>
      <c r="D616" s="2">
        <v>1</v>
      </c>
      <c r="E616" s="1" t="s">
        <v>41</v>
      </c>
      <c r="F616" s="2"/>
      <c r="G616" s="2"/>
      <c r="H616" s="2">
        <v>1</v>
      </c>
      <c r="I616" s="2"/>
      <c r="J616" s="2"/>
      <c r="K616" s="2"/>
      <c r="L616" s="3">
        <v>169.74</v>
      </c>
      <c r="M616" s="3">
        <v>169.74</v>
      </c>
      <c r="N616" s="3">
        <v>0</v>
      </c>
      <c r="O616" s="3">
        <v>0</v>
      </c>
      <c r="P616" s="3">
        <v>169.74</v>
      </c>
      <c r="Q616" s="3">
        <v>350</v>
      </c>
      <c r="R616" s="1" t="s">
        <v>132</v>
      </c>
    </row>
    <row r="617" spans="1:18" ht="15.5" x14ac:dyDescent="0.35">
      <c r="A617" s="1">
        <v>30501113</v>
      </c>
      <c r="B617" s="99" t="s">
        <v>3792</v>
      </c>
      <c r="C617" s="2" t="s">
        <v>13600</v>
      </c>
      <c r="D617" s="2">
        <v>1</v>
      </c>
      <c r="E617" s="1" t="s">
        <v>34</v>
      </c>
      <c r="F617" s="2"/>
      <c r="G617" s="2"/>
      <c r="H617" s="2">
        <v>3</v>
      </c>
      <c r="I617" s="2"/>
      <c r="J617" s="2"/>
      <c r="K617" s="2"/>
      <c r="L617" s="3">
        <v>71.62</v>
      </c>
      <c r="M617" s="3">
        <v>71.62</v>
      </c>
      <c r="N617" s="3">
        <v>0</v>
      </c>
      <c r="O617" s="3">
        <v>0</v>
      </c>
      <c r="P617" s="3">
        <v>71.62</v>
      </c>
      <c r="Q617" s="3">
        <v>350</v>
      </c>
      <c r="R617" s="1" t="s">
        <v>132</v>
      </c>
    </row>
    <row r="618" spans="1:18" ht="15.5" x14ac:dyDescent="0.35">
      <c r="A618" s="1">
        <v>30501121</v>
      </c>
      <c r="B618" s="99" t="s">
        <v>3791</v>
      </c>
      <c r="C618" s="2" t="s">
        <v>13600</v>
      </c>
      <c r="D618" s="2">
        <v>1</v>
      </c>
      <c r="E618" s="1" t="s">
        <v>159</v>
      </c>
      <c r="F618" s="2"/>
      <c r="G618" s="2">
        <v>1</v>
      </c>
      <c r="H618" s="2">
        <v>3</v>
      </c>
      <c r="I618" s="2"/>
      <c r="J618" s="2"/>
      <c r="K618" s="2"/>
      <c r="L618" s="3">
        <v>736.04</v>
      </c>
      <c r="M618" s="3">
        <v>736.04</v>
      </c>
      <c r="N618" s="3">
        <v>0</v>
      </c>
      <c r="O618" s="3">
        <v>0</v>
      </c>
      <c r="P618" s="3">
        <v>736.04</v>
      </c>
      <c r="Q618" s="3">
        <v>350</v>
      </c>
      <c r="R618" s="1" t="s">
        <v>132</v>
      </c>
    </row>
    <row r="619" spans="1:18" ht="15.5" x14ac:dyDescent="0.35">
      <c r="A619" s="1">
        <v>30501130</v>
      </c>
      <c r="B619" s="99" t="s">
        <v>3790</v>
      </c>
      <c r="C619" s="2" t="s">
        <v>13600</v>
      </c>
      <c r="D619" s="2">
        <v>1</v>
      </c>
      <c r="E619" s="1" t="s">
        <v>159</v>
      </c>
      <c r="F619" s="2"/>
      <c r="G619" s="2">
        <v>1</v>
      </c>
      <c r="H619" s="2">
        <v>3</v>
      </c>
      <c r="I619" s="2"/>
      <c r="J619" s="2"/>
      <c r="K619" s="2"/>
      <c r="L619" s="3">
        <v>736.04</v>
      </c>
      <c r="M619" s="3">
        <v>736.04</v>
      </c>
      <c r="N619" s="3">
        <v>0</v>
      </c>
      <c r="O619" s="3">
        <v>0</v>
      </c>
      <c r="P619" s="3">
        <v>736.04</v>
      </c>
      <c r="Q619" s="3">
        <v>350</v>
      </c>
      <c r="R619" s="1" t="s">
        <v>132</v>
      </c>
    </row>
    <row r="620" spans="1:18" ht="15.5" x14ac:dyDescent="0.35">
      <c r="A620" s="1">
        <v>30501148</v>
      </c>
      <c r="B620" s="99" t="s">
        <v>3789</v>
      </c>
      <c r="C620" s="2" t="s">
        <v>13600</v>
      </c>
      <c r="D620" s="2">
        <v>1</v>
      </c>
      <c r="E620" s="1" t="s">
        <v>159</v>
      </c>
      <c r="F620" s="2"/>
      <c r="G620" s="2">
        <v>1</v>
      </c>
      <c r="H620" s="2">
        <v>4</v>
      </c>
      <c r="I620" s="2"/>
      <c r="J620" s="2"/>
      <c r="K620" s="2"/>
      <c r="L620" s="3">
        <v>736.04</v>
      </c>
      <c r="M620" s="3">
        <v>736.04</v>
      </c>
      <c r="N620" s="3">
        <v>0</v>
      </c>
      <c r="O620" s="3">
        <v>0</v>
      </c>
      <c r="P620" s="3">
        <v>736.04</v>
      </c>
      <c r="Q620" s="3">
        <v>350</v>
      </c>
      <c r="R620" s="1" t="s">
        <v>132</v>
      </c>
    </row>
    <row r="621" spans="1:18" ht="15.5" x14ac:dyDescent="0.35">
      <c r="A621" s="1">
        <v>30501156</v>
      </c>
      <c r="B621" s="99" t="s">
        <v>3788</v>
      </c>
      <c r="C621" s="2" t="s">
        <v>13600</v>
      </c>
      <c r="D621" s="2">
        <v>1</v>
      </c>
      <c r="E621" s="1" t="s">
        <v>16</v>
      </c>
      <c r="F621" s="2"/>
      <c r="G621" s="2">
        <v>1</v>
      </c>
      <c r="H621" s="2">
        <v>2</v>
      </c>
      <c r="I621" s="2"/>
      <c r="J621" s="2"/>
      <c r="K621" s="2"/>
      <c r="L621" s="3">
        <v>250.65</v>
      </c>
      <c r="M621" s="3">
        <v>250.65</v>
      </c>
      <c r="N621" s="3">
        <v>0</v>
      </c>
      <c r="O621" s="3">
        <v>0</v>
      </c>
      <c r="P621" s="3">
        <v>250.65</v>
      </c>
      <c r="Q621" s="3">
        <v>350</v>
      </c>
      <c r="R621" s="1" t="s">
        <v>132</v>
      </c>
    </row>
    <row r="622" spans="1:18" ht="15.5" x14ac:dyDescent="0.35">
      <c r="A622" s="1">
        <v>30501164</v>
      </c>
      <c r="B622" s="99" t="s">
        <v>3787</v>
      </c>
      <c r="C622" s="2" t="s">
        <v>13600</v>
      </c>
      <c r="D622" s="2">
        <v>1</v>
      </c>
      <c r="E622" s="1" t="s">
        <v>13</v>
      </c>
      <c r="F622" s="2"/>
      <c r="G622" s="2"/>
      <c r="H622" s="2">
        <v>1</v>
      </c>
      <c r="I622" s="2"/>
      <c r="J622" s="2"/>
      <c r="K622" s="2"/>
      <c r="L622" s="3">
        <v>148.54</v>
      </c>
      <c r="M622" s="3">
        <v>148.54</v>
      </c>
      <c r="N622" s="3">
        <v>0</v>
      </c>
      <c r="O622" s="3">
        <v>0</v>
      </c>
      <c r="P622" s="3">
        <v>148.54</v>
      </c>
      <c r="Q622" s="3">
        <v>350</v>
      </c>
      <c r="R622" s="1" t="s">
        <v>132</v>
      </c>
    </row>
    <row r="623" spans="1:18" ht="15.5" x14ac:dyDescent="0.35">
      <c r="A623" s="1">
        <v>30501172</v>
      </c>
      <c r="B623" s="99" t="s">
        <v>3786</v>
      </c>
      <c r="C623" s="2" t="s">
        <v>13600</v>
      </c>
      <c r="D623" s="2">
        <v>1</v>
      </c>
      <c r="E623" s="1" t="s">
        <v>311</v>
      </c>
      <c r="F623" s="2"/>
      <c r="G623" s="2">
        <v>1</v>
      </c>
      <c r="H623" s="2">
        <v>3</v>
      </c>
      <c r="I623" s="2"/>
      <c r="J623" s="2"/>
      <c r="K623" s="2"/>
      <c r="L623" s="3">
        <v>291.76</v>
      </c>
      <c r="M623" s="3">
        <v>291.76</v>
      </c>
      <c r="N623" s="3">
        <v>0</v>
      </c>
      <c r="O623" s="3">
        <v>0</v>
      </c>
      <c r="P623" s="3">
        <v>291.76</v>
      </c>
      <c r="Q623" s="3">
        <v>350</v>
      </c>
      <c r="R623" s="1" t="s">
        <v>132</v>
      </c>
    </row>
    <row r="624" spans="1:18" ht="15.5" x14ac:dyDescent="0.35">
      <c r="A624" s="1">
        <v>30501180</v>
      </c>
      <c r="B624" s="99" t="s">
        <v>3785</v>
      </c>
      <c r="C624" s="2" t="s">
        <v>13600</v>
      </c>
      <c r="D624" s="2">
        <v>1</v>
      </c>
      <c r="E624" s="1" t="s">
        <v>446</v>
      </c>
      <c r="F624" s="2"/>
      <c r="G624" s="2">
        <v>4</v>
      </c>
      <c r="H624" s="2">
        <v>7</v>
      </c>
      <c r="I624" s="2"/>
      <c r="J624" s="2"/>
      <c r="K624" s="2"/>
      <c r="L624" s="3">
        <v>1323.54</v>
      </c>
      <c r="M624" s="3">
        <v>1323.54</v>
      </c>
      <c r="N624" s="3">
        <v>0</v>
      </c>
      <c r="O624" s="3">
        <v>0</v>
      </c>
      <c r="P624" s="3">
        <v>1323.54</v>
      </c>
      <c r="Q624" s="3">
        <v>350</v>
      </c>
      <c r="R624" s="1" t="s">
        <v>132</v>
      </c>
    </row>
    <row r="625" spans="1:18" ht="15.5" x14ac:dyDescent="0.35">
      <c r="A625" s="1">
        <v>30501199</v>
      </c>
      <c r="B625" s="99" t="s">
        <v>3784</v>
      </c>
      <c r="C625" s="2" t="s">
        <v>13600</v>
      </c>
      <c r="D625" s="2">
        <v>1</v>
      </c>
      <c r="E625" s="1" t="s">
        <v>311</v>
      </c>
      <c r="F625" s="2"/>
      <c r="G625" s="2">
        <v>1</v>
      </c>
      <c r="H625" s="2">
        <v>3</v>
      </c>
      <c r="I625" s="2"/>
      <c r="J625" s="2"/>
      <c r="K625" s="2"/>
      <c r="L625" s="3">
        <v>291.76</v>
      </c>
      <c r="M625" s="3">
        <v>291.76</v>
      </c>
      <c r="N625" s="3">
        <v>0</v>
      </c>
      <c r="O625" s="3">
        <v>0</v>
      </c>
      <c r="P625" s="3">
        <v>291.76</v>
      </c>
      <c r="Q625" s="3">
        <v>350</v>
      </c>
      <c r="R625" s="1" t="s">
        <v>132</v>
      </c>
    </row>
    <row r="626" spans="1:18" ht="15.5" x14ac:dyDescent="0.35">
      <c r="A626" s="1">
        <v>30501202</v>
      </c>
      <c r="B626" s="99" t="s">
        <v>3783</v>
      </c>
      <c r="C626" s="2" t="s">
        <v>13600</v>
      </c>
      <c r="D626" s="2">
        <v>1</v>
      </c>
      <c r="E626" s="1" t="s">
        <v>383</v>
      </c>
      <c r="F626" s="2"/>
      <c r="G626" s="2">
        <v>1</v>
      </c>
      <c r="H626" s="2">
        <v>5</v>
      </c>
      <c r="I626" s="2"/>
      <c r="J626" s="2"/>
      <c r="K626" s="2"/>
      <c r="L626" s="3">
        <v>649.84</v>
      </c>
      <c r="M626" s="3">
        <v>649.84</v>
      </c>
      <c r="N626" s="3">
        <v>0</v>
      </c>
      <c r="O626" s="3">
        <v>0</v>
      </c>
      <c r="P626" s="3">
        <v>649.84</v>
      </c>
      <c r="Q626" s="3">
        <v>350</v>
      </c>
      <c r="R626" s="1" t="s">
        <v>132</v>
      </c>
    </row>
    <row r="627" spans="1:18" ht="15.5" x14ac:dyDescent="0.35">
      <c r="A627" s="1">
        <v>30501210</v>
      </c>
      <c r="B627" s="99" t="s">
        <v>3782</v>
      </c>
      <c r="C627" s="2" t="s">
        <v>13600</v>
      </c>
      <c r="D627" s="2">
        <v>1</v>
      </c>
      <c r="E627" s="1" t="s">
        <v>383</v>
      </c>
      <c r="F627" s="2"/>
      <c r="G627" s="2">
        <v>1</v>
      </c>
      <c r="H627" s="2">
        <v>5</v>
      </c>
      <c r="I627" s="2"/>
      <c r="J627" s="2"/>
      <c r="K627" s="2"/>
      <c r="L627" s="3">
        <v>649.84</v>
      </c>
      <c r="M627" s="3">
        <v>649.84</v>
      </c>
      <c r="N627" s="3">
        <v>0</v>
      </c>
      <c r="O627" s="3">
        <v>0</v>
      </c>
      <c r="P627" s="3">
        <v>649.84</v>
      </c>
      <c r="Q627" s="3">
        <v>350</v>
      </c>
      <c r="R627" s="1" t="s">
        <v>132</v>
      </c>
    </row>
    <row r="628" spans="1:18" ht="15.5" x14ac:dyDescent="0.35">
      <c r="A628" s="1">
        <v>30501229</v>
      </c>
      <c r="B628" s="99" t="s">
        <v>3781</v>
      </c>
      <c r="C628" s="2" t="s">
        <v>13600</v>
      </c>
      <c r="D628" s="2">
        <v>1</v>
      </c>
      <c r="E628" s="1" t="s">
        <v>311</v>
      </c>
      <c r="F628" s="2"/>
      <c r="G628" s="2">
        <v>1</v>
      </c>
      <c r="H628" s="2">
        <v>3</v>
      </c>
      <c r="I628" s="2"/>
      <c r="J628" s="2"/>
      <c r="K628" s="2"/>
      <c r="L628" s="3">
        <v>291.76</v>
      </c>
      <c r="M628" s="3">
        <v>291.76</v>
      </c>
      <c r="N628" s="3">
        <v>0</v>
      </c>
      <c r="O628" s="3">
        <v>0</v>
      </c>
      <c r="P628" s="3">
        <v>291.76</v>
      </c>
      <c r="Q628" s="3">
        <v>350</v>
      </c>
      <c r="R628" s="1" t="s">
        <v>132</v>
      </c>
    </row>
    <row r="629" spans="1:18" ht="15.5" x14ac:dyDescent="0.35">
      <c r="A629" s="1">
        <v>30501237</v>
      </c>
      <c r="B629" s="99" t="s">
        <v>3780</v>
      </c>
      <c r="C629" s="2" t="s">
        <v>13600</v>
      </c>
      <c r="D629" s="2">
        <v>1</v>
      </c>
      <c r="E629" s="1" t="s">
        <v>151</v>
      </c>
      <c r="F629" s="2"/>
      <c r="G629" s="2"/>
      <c r="H629" s="2">
        <v>2</v>
      </c>
      <c r="I629" s="2"/>
      <c r="J629" s="2"/>
      <c r="K629" s="2"/>
      <c r="L629" s="3">
        <v>270.54000000000002</v>
      </c>
      <c r="M629" s="3">
        <v>270.54000000000002</v>
      </c>
      <c r="N629" s="3">
        <v>0</v>
      </c>
      <c r="O629" s="3">
        <v>0</v>
      </c>
      <c r="P629" s="3">
        <v>270.54000000000002</v>
      </c>
      <c r="Q629" s="3">
        <v>350</v>
      </c>
      <c r="R629" s="1" t="s">
        <v>132</v>
      </c>
    </row>
    <row r="630" spans="1:18" ht="15.5" x14ac:dyDescent="0.35">
      <c r="A630" s="1">
        <v>30501245</v>
      </c>
      <c r="B630" s="99" t="s">
        <v>3779</v>
      </c>
      <c r="C630" s="2" t="s">
        <v>13600</v>
      </c>
      <c r="D630" s="2">
        <v>1</v>
      </c>
      <c r="E630" s="1" t="s">
        <v>159</v>
      </c>
      <c r="F630" s="2"/>
      <c r="G630" s="2">
        <v>1</v>
      </c>
      <c r="H630" s="2">
        <v>3</v>
      </c>
      <c r="I630" s="2"/>
      <c r="J630" s="2"/>
      <c r="K630" s="2"/>
      <c r="L630" s="3">
        <v>736.04</v>
      </c>
      <c r="M630" s="3">
        <v>736.04</v>
      </c>
      <c r="N630" s="3">
        <v>0</v>
      </c>
      <c r="O630" s="3">
        <v>0</v>
      </c>
      <c r="P630" s="3">
        <v>736.04</v>
      </c>
      <c r="Q630" s="3">
        <v>350</v>
      </c>
      <c r="R630" s="1" t="s">
        <v>132</v>
      </c>
    </row>
    <row r="631" spans="1:18" ht="15.5" x14ac:dyDescent="0.35">
      <c r="A631" s="1">
        <v>30501253</v>
      </c>
      <c r="B631" s="99" t="s">
        <v>3778</v>
      </c>
      <c r="C631" s="2" t="s">
        <v>13600</v>
      </c>
      <c r="D631" s="2">
        <v>1</v>
      </c>
      <c r="E631" s="1" t="s">
        <v>159</v>
      </c>
      <c r="F631" s="2"/>
      <c r="G631" s="2">
        <v>1</v>
      </c>
      <c r="H631" s="2">
        <v>3</v>
      </c>
      <c r="I631" s="2"/>
      <c r="J631" s="2"/>
      <c r="K631" s="2"/>
      <c r="L631" s="3">
        <v>736.04</v>
      </c>
      <c r="M631" s="3">
        <v>736.04</v>
      </c>
      <c r="N631" s="3">
        <v>0</v>
      </c>
      <c r="O631" s="3">
        <v>0</v>
      </c>
      <c r="P631" s="3">
        <v>736.04</v>
      </c>
      <c r="Q631" s="3">
        <v>350</v>
      </c>
      <c r="R631" s="1" t="s">
        <v>132</v>
      </c>
    </row>
    <row r="632" spans="1:18" ht="15.5" x14ac:dyDescent="0.35">
      <c r="A632" s="1">
        <v>30501261</v>
      </c>
      <c r="B632" s="99" t="s">
        <v>3777</v>
      </c>
      <c r="C632" s="2" t="s">
        <v>13600</v>
      </c>
      <c r="D632" s="2">
        <v>1</v>
      </c>
      <c r="E632" s="1" t="s">
        <v>407</v>
      </c>
      <c r="F632" s="2"/>
      <c r="G632" s="2">
        <v>1</v>
      </c>
      <c r="H632" s="2">
        <v>2</v>
      </c>
      <c r="I632" s="2"/>
      <c r="J632" s="2"/>
      <c r="K632" s="2"/>
      <c r="L632" s="3">
        <v>620.66</v>
      </c>
      <c r="M632" s="3">
        <v>620.66</v>
      </c>
      <c r="N632" s="3">
        <v>0</v>
      </c>
      <c r="O632" s="3">
        <v>0</v>
      </c>
      <c r="P632" s="3">
        <v>620.66</v>
      </c>
      <c r="Q632" s="3">
        <v>350</v>
      </c>
      <c r="R632" s="1" t="s">
        <v>132</v>
      </c>
    </row>
    <row r="633" spans="1:18" ht="15.5" x14ac:dyDescent="0.35">
      <c r="A633" s="1">
        <v>30501270</v>
      </c>
      <c r="B633" s="99" t="s">
        <v>3776</v>
      </c>
      <c r="C633" s="2" t="s">
        <v>13600</v>
      </c>
      <c r="D633" s="2">
        <v>1</v>
      </c>
      <c r="E633" s="1" t="s">
        <v>159</v>
      </c>
      <c r="F633" s="2"/>
      <c r="G633" s="2">
        <v>1</v>
      </c>
      <c r="H633" s="2">
        <v>3</v>
      </c>
      <c r="I633" s="2"/>
      <c r="J633" s="2"/>
      <c r="K633" s="2"/>
      <c r="L633" s="3">
        <v>736.04</v>
      </c>
      <c r="M633" s="3">
        <v>736.04</v>
      </c>
      <c r="N633" s="3">
        <v>0</v>
      </c>
      <c r="O633" s="3">
        <v>0</v>
      </c>
      <c r="P633" s="3">
        <v>736.04</v>
      </c>
      <c r="Q633" s="3">
        <v>350</v>
      </c>
      <c r="R633" s="1" t="s">
        <v>132</v>
      </c>
    </row>
    <row r="634" spans="1:18" ht="15.5" x14ac:dyDescent="0.35">
      <c r="A634" s="1">
        <v>30501288</v>
      </c>
      <c r="B634" s="99" t="s">
        <v>3775</v>
      </c>
      <c r="C634" s="2" t="s">
        <v>13600</v>
      </c>
      <c r="D634" s="2">
        <v>1</v>
      </c>
      <c r="E634" s="1" t="s">
        <v>41</v>
      </c>
      <c r="F634" s="2"/>
      <c r="G634" s="2"/>
      <c r="H634" s="2">
        <v>2</v>
      </c>
      <c r="I634" s="2"/>
      <c r="J634" s="2"/>
      <c r="K634" s="2"/>
      <c r="L634" s="3">
        <v>169.74</v>
      </c>
      <c r="M634" s="3">
        <v>169.74</v>
      </c>
      <c r="N634" s="3">
        <v>0</v>
      </c>
      <c r="O634" s="3">
        <v>0</v>
      </c>
      <c r="P634" s="3">
        <v>169.74</v>
      </c>
      <c r="Q634" s="3">
        <v>350</v>
      </c>
      <c r="R634" s="1" t="s">
        <v>132</v>
      </c>
    </row>
    <row r="635" spans="1:18" ht="15.5" x14ac:dyDescent="0.35">
      <c r="A635" s="1">
        <v>30501296</v>
      </c>
      <c r="B635" s="99" t="s">
        <v>3774</v>
      </c>
      <c r="C635" s="2" t="s">
        <v>13600</v>
      </c>
      <c r="D635" s="2">
        <v>1</v>
      </c>
      <c r="E635" s="1" t="s">
        <v>484</v>
      </c>
      <c r="F635" s="2"/>
      <c r="G635" s="2">
        <v>1</v>
      </c>
      <c r="H635" s="2">
        <v>3</v>
      </c>
      <c r="I635" s="2"/>
      <c r="J635" s="2"/>
      <c r="K635" s="2"/>
      <c r="L635" s="3">
        <v>802.34</v>
      </c>
      <c r="M635" s="3">
        <v>802.34</v>
      </c>
      <c r="N635" s="3">
        <v>0</v>
      </c>
      <c r="O635" s="3">
        <v>0</v>
      </c>
      <c r="P635" s="3">
        <v>802.34</v>
      </c>
      <c r="Q635" s="3">
        <v>350</v>
      </c>
      <c r="R635" s="1" t="s">
        <v>132</v>
      </c>
    </row>
    <row r="636" spans="1:18" ht="15.5" x14ac:dyDescent="0.35">
      <c r="A636" s="1">
        <v>30501300</v>
      </c>
      <c r="B636" s="99" t="s">
        <v>3773</v>
      </c>
      <c r="C636" s="2" t="s">
        <v>13600</v>
      </c>
      <c r="D636" s="2">
        <v>1</v>
      </c>
      <c r="E636" s="1" t="s">
        <v>484</v>
      </c>
      <c r="F636" s="2"/>
      <c r="G636" s="2">
        <v>2</v>
      </c>
      <c r="H636" s="2">
        <v>4</v>
      </c>
      <c r="I636" s="2"/>
      <c r="J636" s="2"/>
      <c r="K636" s="2"/>
      <c r="L636" s="3">
        <v>802.34</v>
      </c>
      <c r="M636" s="3">
        <v>802.34</v>
      </c>
      <c r="N636" s="3">
        <v>0</v>
      </c>
      <c r="O636" s="3">
        <v>0</v>
      </c>
      <c r="P636" s="3">
        <v>802.34</v>
      </c>
      <c r="Q636" s="3">
        <v>350</v>
      </c>
      <c r="R636" s="1" t="s">
        <v>132</v>
      </c>
    </row>
    <row r="637" spans="1:18" ht="15.5" x14ac:dyDescent="0.35">
      <c r="A637" s="1">
        <v>30501318</v>
      </c>
      <c r="B637" s="99" t="s">
        <v>3772</v>
      </c>
      <c r="C637" s="2" t="s">
        <v>13600</v>
      </c>
      <c r="D637" s="2">
        <v>1</v>
      </c>
      <c r="E637" s="1" t="s">
        <v>383</v>
      </c>
      <c r="F637" s="2"/>
      <c r="G637" s="2">
        <v>1</v>
      </c>
      <c r="H637" s="2">
        <v>5</v>
      </c>
      <c r="I637" s="2"/>
      <c r="J637" s="2"/>
      <c r="K637" s="2"/>
      <c r="L637" s="3">
        <v>649.84</v>
      </c>
      <c r="M637" s="3">
        <v>649.84</v>
      </c>
      <c r="N637" s="3">
        <v>0</v>
      </c>
      <c r="O637" s="3">
        <v>0</v>
      </c>
      <c r="P637" s="3">
        <v>649.84</v>
      </c>
      <c r="Q637" s="3">
        <v>350</v>
      </c>
      <c r="R637" s="1" t="s">
        <v>132</v>
      </c>
    </row>
    <row r="638" spans="1:18" ht="15.5" x14ac:dyDescent="0.35">
      <c r="A638" s="1">
        <v>30501326</v>
      </c>
      <c r="B638" s="99" t="s">
        <v>3771</v>
      </c>
      <c r="C638" s="2" t="s">
        <v>13600</v>
      </c>
      <c r="D638" s="2">
        <v>1</v>
      </c>
      <c r="E638" s="1" t="s">
        <v>311</v>
      </c>
      <c r="F638" s="2"/>
      <c r="G638" s="2">
        <v>2</v>
      </c>
      <c r="H638" s="2">
        <v>4</v>
      </c>
      <c r="I638" s="2"/>
      <c r="J638" s="2"/>
      <c r="K638" s="2"/>
      <c r="L638" s="3">
        <v>291.76</v>
      </c>
      <c r="M638" s="3">
        <v>291.76</v>
      </c>
      <c r="N638" s="3">
        <v>0</v>
      </c>
      <c r="O638" s="3">
        <v>0</v>
      </c>
      <c r="P638" s="3">
        <v>291.76</v>
      </c>
      <c r="Q638" s="3">
        <v>350</v>
      </c>
      <c r="R638" s="1" t="s">
        <v>132</v>
      </c>
    </row>
    <row r="639" spans="1:18" ht="15.5" x14ac:dyDescent="0.35">
      <c r="A639" s="1">
        <v>30501334</v>
      </c>
      <c r="B639" s="99" t="s">
        <v>3770</v>
      </c>
      <c r="C639" s="2" t="s">
        <v>13600</v>
      </c>
      <c r="D639" s="2">
        <v>1</v>
      </c>
      <c r="E639" s="1" t="s">
        <v>388</v>
      </c>
      <c r="F639" s="2"/>
      <c r="G639" s="2">
        <v>2</v>
      </c>
      <c r="H639" s="2">
        <v>4</v>
      </c>
      <c r="I639" s="2"/>
      <c r="J639" s="2"/>
      <c r="K639" s="2"/>
      <c r="L639" s="3">
        <v>574.25</v>
      </c>
      <c r="M639" s="3">
        <v>574.25</v>
      </c>
      <c r="N639" s="3">
        <v>0</v>
      </c>
      <c r="O639" s="3">
        <v>0</v>
      </c>
      <c r="P639" s="3">
        <v>574.25</v>
      </c>
      <c r="Q639" s="3">
        <v>350</v>
      </c>
      <c r="R639" s="1" t="s">
        <v>132</v>
      </c>
    </row>
    <row r="640" spans="1:18" ht="15.5" x14ac:dyDescent="0.35">
      <c r="A640" s="1">
        <v>30501342</v>
      </c>
      <c r="B640" s="99" t="s">
        <v>3769</v>
      </c>
      <c r="C640" s="2" t="s">
        <v>13600</v>
      </c>
      <c r="D640" s="2">
        <v>1</v>
      </c>
      <c r="E640" s="1" t="s">
        <v>383</v>
      </c>
      <c r="F640" s="2"/>
      <c r="G640" s="2">
        <v>1</v>
      </c>
      <c r="H640" s="2">
        <v>4</v>
      </c>
      <c r="I640" s="2"/>
      <c r="J640" s="2"/>
      <c r="K640" s="2"/>
      <c r="L640" s="3">
        <v>649.84</v>
      </c>
      <c r="M640" s="3">
        <v>649.84</v>
      </c>
      <c r="N640" s="3">
        <v>0</v>
      </c>
      <c r="O640" s="3">
        <v>0</v>
      </c>
      <c r="P640" s="3">
        <v>649.84</v>
      </c>
      <c r="Q640" s="3">
        <v>350</v>
      </c>
      <c r="R640" s="1" t="s">
        <v>132</v>
      </c>
    </row>
    <row r="641" spans="1:18" ht="15.5" x14ac:dyDescent="0.35">
      <c r="A641" s="1">
        <v>30501350</v>
      </c>
      <c r="B641" s="99" t="s">
        <v>3768</v>
      </c>
      <c r="C641" s="2" t="s">
        <v>13600</v>
      </c>
      <c r="D641" s="2">
        <v>1</v>
      </c>
      <c r="E641" s="1" t="s">
        <v>161</v>
      </c>
      <c r="F641" s="2"/>
      <c r="G641" s="2">
        <v>1</v>
      </c>
      <c r="H641" s="2">
        <v>5</v>
      </c>
      <c r="I641" s="2"/>
      <c r="J641" s="2"/>
      <c r="K641" s="2"/>
      <c r="L641" s="3">
        <v>948.22</v>
      </c>
      <c r="M641" s="3">
        <v>948.22</v>
      </c>
      <c r="N641" s="3">
        <v>0</v>
      </c>
      <c r="O641" s="3">
        <v>0</v>
      </c>
      <c r="P641" s="3">
        <v>948.22</v>
      </c>
      <c r="Q641" s="3">
        <v>350</v>
      </c>
      <c r="R641" s="1" t="s">
        <v>132</v>
      </c>
    </row>
    <row r="642" spans="1:18" ht="15.5" x14ac:dyDescent="0.35">
      <c r="A642" s="1">
        <v>30501369</v>
      </c>
      <c r="B642" s="99" t="s">
        <v>3767</v>
      </c>
      <c r="C642" s="2" t="s">
        <v>13600</v>
      </c>
      <c r="D642" s="2">
        <v>1</v>
      </c>
      <c r="E642" s="1" t="s">
        <v>383</v>
      </c>
      <c r="F642" s="2"/>
      <c r="G642" s="2">
        <v>1</v>
      </c>
      <c r="H642" s="2">
        <v>3</v>
      </c>
      <c r="I642" s="2"/>
      <c r="J642" s="2"/>
      <c r="K642" s="2"/>
      <c r="L642" s="3">
        <v>649.84</v>
      </c>
      <c r="M642" s="3">
        <v>649.84</v>
      </c>
      <c r="N642" s="3">
        <v>0</v>
      </c>
      <c r="O642" s="3">
        <v>0</v>
      </c>
      <c r="P642" s="3">
        <v>649.84</v>
      </c>
      <c r="Q642" s="3">
        <v>350</v>
      </c>
      <c r="R642" s="1" t="s">
        <v>132</v>
      </c>
    </row>
    <row r="643" spans="1:18" ht="15.5" x14ac:dyDescent="0.35">
      <c r="A643" s="1">
        <v>30501377</v>
      </c>
      <c r="B643" s="99" t="s">
        <v>3766</v>
      </c>
      <c r="C643" s="2" t="s">
        <v>13598</v>
      </c>
      <c r="D643" s="2">
        <v>1</v>
      </c>
      <c r="E643" s="1" t="s">
        <v>34</v>
      </c>
      <c r="F643" s="2"/>
      <c r="G643" s="2"/>
      <c r="H643" s="2">
        <v>1</v>
      </c>
      <c r="I643" s="2"/>
      <c r="J643" s="2"/>
      <c r="K643" s="2"/>
      <c r="L643" s="3">
        <v>71.62</v>
      </c>
      <c r="M643" s="3">
        <v>71.62</v>
      </c>
      <c r="N643" s="3">
        <v>0</v>
      </c>
      <c r="O643" s="3">
        <v>0</v>
      </c>
      <c r="P643" s="3">
        <v>71.62</v>
      </c>
      <c r="Q643" s="3">
        <v>14.324000000000002</v>
      </c>
      <c r="R643" s="1" t="s">
        <v>132</v>
      </c>
    </row>
    <row r="644" spans="1:18" ht="15.5" x14ac:dyDescent="0.35">
      <c r="A644" s="1">
        <v>30501385</v>
      </c>
      <c r="B644" s="99" t="s">
        <v>3765</v>
      </c>
      <c r="C644" s="2" t="s">
        <v>13600</v>
      </c>
      <c r="D644" s="2">
        <v>1</v>
      </c>
      <c r="E644" s="1" t="s">
        <v>224</v>
      </c>
      <c r="F644" s="2"/>
      <c r="G644" s="2">
        <v>1</v>
      </c>
      <c r="H644" s="2">
        <v>3</v>
      </c>
      <c r="I644" s="2"/>
      <c r="J644" s="2"/>
      <c r="K644" s="2"/>
      <c r="L644" s="3">
        <v>338.19</v>
      </c>
      <c r="M644" s="3">
        <v>338.19</v>
      </c>
      <c r="N644" s="3">
        <v>0</v>
      </c>
      <c r="O644" s="3">
        <v>0</v>
      </c>
      <c r="P644" s="3">
        <v>338.19</v>
      </c>
      <c r="Q644" s="3">
        <v>350</v>
      </c>
      <c r="R644" s="1" t="s">
        <v>132</v>
      </c>
    </row>
    <row r="645" spans="1:18" ht="15.5" x14ac:dyDescent="0.35">
      <c r="A645" s="1">
        <v>30501393</v>
      </c>
      <c r="B645" s="99" t="s">
        <v>3764</v>
      </c>
      <c r="C645" s="2" t="s">
        <v>13600</v>
      </c>
      <c r="D645" s="2">
        <v>1</v>
      </c>
      <c r="E645" s="1" t="s">
        <v>484</v>
      </c>
      <c r="F645" s="2"/>
      <c r="G645" s="2">
        <v>1</v>
      </c>
      <c r="H645" s="2">
        <v>5</v>
      </c>
      <c r="I645" s="2"/>
      <c r="J645" s="2"/>
      <c r="K645" s="2"/>
      <c r="L645" s="3">
        <v>802.34</v>
      </c>
      <c r="M645" s="3">
        <v>802.34</v>
      </c>
      <c r="N645" s="3">
        <v>0</v>
      </c>
      <c r="O645" s="3">
        <v>0</v>
      </c>
      <c r="P645" s="3">
        <v>802.34</v>
      </c>
      <c r="Q645" s="3">
        <v>350</v>
      </c>
      <c r="R645" s="1" t="s">
        <v>132</v>
      </c>
    </row>
    <row r="646" spans="1:18" ht="15.5" x14ac:dyDescent="0.35">
      <c r="A646" s="1">
        <v>30501407</v>
      </c>
      <c r="B646" s="99" t="s">
        <v>3763</v>
      </c>
      <c r="C646" s="2" t="s">
        <v>13600</v>
      </c>
      <c r="D646" s="2">
        <v>1</v>
      </c>
      <c r="E646" s="1" t="s">
        <v>311</v>
      </c>
      <c r="F646" s="2"/>
      <c r="G646" s="2">
        <v>1</v>
      </c>
      <c r="H646" s="2">
        <v>3</v>
      </c>
      <c r="I646" s="2"/>
      <c r="J646" s="2"/>
      <c r="K646" s="2"/>
      <c r="L646" s="3">
        <v>291.76</v>
      </c>
      <c r="M646" s="3">
        <v>291.76</v>
      </c>
      <c r="N646" s="3">
        <v>0</v>
      </c>
      <c r="O646" s="3">
        <v>0</v>
      </c>
      <c r="P646" s="3">
        <v>291.76</v>
      </c>
      <c r="Q646" s="3">
        <v>350</v>
      </c>
      <c r="R646" s="1" t="s">
        <v>132</v>
      </c>
    </row>
    <row r="647" spans="1:18" ht="15.5" x14ac:dyDescent="0.35">
      <c r="A647" s="1">
        <v>30501415</v>
      </c>
      <c r="B647" s="99" t="s">
        <v>3762</v>
      </c>
      <c r="C647" s="2" t="s">
        <v>13598</v>
      </c>
      <c r="D647" s="2">
        <v>1</v>
      </c>
      <c r="E647" s="1" t="s">
        <v>484</v>
      </c>
      <c r="F647" s="2"/>
      <c r="G647" s="2">
        <v>1</v>
      </c>
      <c r="H647" s="2">
        <v>3</v>
      </c>
      <c r="I647" s="2"/>
      <c r="J647" s="2"/>
      <c r="K647" s="2"/>
      <c r="L647" s="3">
        <v>802.34</v>
      </c>
      <c r="M647" s="3">
        <v>802.34</v>
      </c>
      <c r="N647" s="3">
        <v>0</v>
      </c>
      <c r="O647" s="3">
        <v>0</v>
      </c>
      <c r="P647" s="3">
        <v>802.34</v>
      </c>
      <c r="Q647" s="3">
        <v>160.46800000000002</v>
      </c>
      <c r="R647" s="1" t="s">
        <v>132</v>
      </c>
    </row>
    <row r="648" spans="1:18" ht="15.5" x14ac:dyDescent="0.35">
      <c r="A648" s="1">
        <v>30501423</v>
      </c>
      <c r="B648" s="99" t="s">
        <v>3761</v>
      </c>
      <c r="C648" s="2" t="s">
        <v>13600</v>
      </c>
      <c r="D648" s="2">
        <v>1</v>
      </c>
      <c r="E648" s="1" t="s">
        <v>159</v>
      </c>
      <c r="F648" s="2"/>
      <c r="G648" s="2">
        <v>1</v>
      </c>
      <c r="H648" s="2">
        <v>2</v>
      </c>
      <c r="I648" s="2"/>
      <c r="J648" s="2"/>
      <c r="K648" s="2"/>
      <c r="L648" s="3">
        <v>736.04</v>
      </c>
      <c r="M648" s="3">
        <v>736.04</v>
      </c>
      <c r="N648" s="3">
        <v>0</v>
      </c>
      <c r="O648" s="3">
        <v>0</v>
      </c>
      <c r="P648" s="3">
        <v>736.04</v>
      </c>
      <c r="Q648" s="3">
        <v>350</v>
      </c>
      <c r="R648" s="1" t="s">
        <v>132</v>
      </c>
    </row>
    <row r="649" spans="1:18" ht="15.5" x14ac:dyDescent="0.35">
      <c r="A649" s="1">
        <v>30501431</v>
      </c>
      <c r="B649" s="99" t="s">
        <v>3760</v>
      </c>
      <c r="C649" s="2" t="s">
        <v>13600</v>
      </c>
      <c r="D649" s="2">
        <v>1</v>
      </c>
      <c r="E649" s="1" t="s">
        <v>409</v>
      </c>
      <c r="F649" s="2"/>
      <c r="G649" s="2">
        <v>1</v>
      </c>
      <c r="H649" s="2">
        <v>3</v>
      </c>
      <c r="I649" s="2"/>
      <c r="J649" s="2"/>
      <c r="K649" s="2"/>
      <c r="L649" s="3">
        <v>438.97</v>
      </c>
      <c r="M649" s="3">
        <v>438.97</v>
      </c>
      <c r="N649" s="3">
        <v>0</v>
      </c>
      <c r="O649" s="3">
        <v>0</v>
      </c>
      <c r="P649" s="3">
        <v>438.97</v>
      </c>
      <c r="Q649" s="3">
        <v>350</v>
      </c>
      <c r="R649" s="1" t="s">
        <v>132</v>
      </c>
    </row>
    <row r="650" spans="1:18" ht="15.5" x14ac:dyDescent="0.35">
      <c r="A650" s="1">
        <v>30501440</v>
      </c>
      <c r="B650" s="99" t="s">
        <v>3759</v>
      </c>
      <c r="C650" s="2" t="s">
        <v>13600</v>
      </c>
      <c r="D650" s="2">
        <v>1</v>
      </c>
      <c r="E650" s="1" t="s">
        <v>224</v>
      </c>
      <c r="F650" s="2"/>
      <c r="G650" s="2">
        <v>1</v>
      </c>
      <c r="H650" s="2">
        <v>3</v>
      </c>
      <c r="I650" s="2"/>
      <c r="J650" s="2"/>
      <c r="K650" s="2"/>
      <c r="L650" s="3">
        <v>338.19</v>
      </c>
      <c r="M650" s="3">
        <v>338.19</v>
      </c>
      <c r="N650" s="3">
        <v>0</v>
      </c>
      <c r="O650" s="3">
        <v>0</v>
      </c>
      <c r="P650" s="3">
        <v>338.19</v>
      </c>
      <c r="Q650" s="3">
        <v>350</v>
      </c>
      <c r="R650" s="1" t="s">
        <v>132</v>
      </c>
    </row>
    <row r="651" spans="1:18" ht="15.5" x14ac:dyDescent="0.35">
      <c r="A651" s="1">
        <v>30501458</v>
      </c>
      <c r="B651" s="99" t="s">
        <v>3758</v>
      </c>
      <c r="C651" s="2" t="s">
        <v>13600</v>
      </c>
      <c r="D651" s="2">
        <v>1</v>
      </c>
      <c r="E651" s="1" t="s">
        <v>13</v>
      </c>
      <c r="F651" s="2"/>
      <c r="G651" s="2">
        <v>1</v>
      </c>
      <c r="H651" s="2">
        <v>1</v>
      </c>
      <c r="I651" s="2"/>
      <c r="J651" s="2"/>
      <c r="K651" s="2"/>
      <c r="L651" s="3">
        <v>148.54</v>
      </c>
      <c r="M651" s="3">
        <v>148.54</v>
      </c>
      <c r="N651" s="3">
        <v>0</v>
      </c>
      <c r="O651" s="3">
        <v>0</v>
      </c>
      <c r="P651" s="3">
        <v>148.54</v>
      </c>
      <c r="Q651" s="3">
        <v>350</v>
      </c>
      <c r="R651" s="1" t="s">
        <v>132</v>
      </c>
    </row>
    <row r="652" spans="1:18" ht="15.5" x14ac:dyDescent="0.35">
      <c r="A652" s="1">
        <v>30501466</v>
      </c>
      <c r="B652" s="99" t="s">
        <v>3757</v>
      </c>
      <c r="C652" s="2" t="s">
        <v>13598</v>
      </c>
      <c r="D652" s="2">
        <v>1</v>
      </c>
      <c r="E652" s="1" t="s">
        <v>16</v>
      </c>
      <c r="F652" s="2"/>
      <c r="G652" s="2">
        <v>1</v>
      </c>
      <c r="H652" s="2">
        <v>3</v>
      </c>
      <c r="I652" s="2"/>
      <c r="J652" s="2"/>
      <c r="K652" s="2"/>
      <c r="L652" s="3">
        <v>250.65</v>
      </c>
      <c r="M652" s="3">
        <v>250.65</v>
      </c>
      <c r="N652" s="3">
        <v>0</v>
      </c>
      <c r="O652" s="3">
        <v>0</v>
      </c>
      <c r="P652" s="3">
        <v>250.65</v>
      </c>
      <c r="Q652" s="3">
        <v>50.13</v>
      </c>
      <c r="R652" s="1" t="s">
        <v>132</v>
      </c>
    </row>
    <row r="653" spans="1:18" ht="15.5" x14ac:dyDescent="0.35">
      <c r="A653" s="1">
        <v>30501474</v>
      </c>
      <c r="B653" s="99" t="s">
        <v>3756</v>
      </c>
      <c r="C653" s="2" t="s">
        <v>13600</v>
      </c>
      <c r="D653" s="2">
        <v>1</v>
      </c>
      <c r="E653" s="1" t="s">
        <v>281</v>
      </c>
      <c r="F653" s="2">
        <v>33.799999999999997</v>
      </c>
      <c r="G653" s="2"/>
      <c r="H653" s="2">
        <v>2</v>
      </c>
      <c r="I653" s="2"/>
      <c r="J653" s="2"/>
      <c r="K653" s="2"/>
      <c r="L653" s="3">
        <v>202.9</v>
      </c>
      <c r="M653" s="3">
        <v>202.9</v>
      </c>
      <c r="N653" s="3">
        <v>515.45000000000005</v>
      </c>
      <c r="O653" s="3">
        <v>0</v>
      </c>
      <c r="P653" s="3">
        <v>718.35</v>
      </c>
      <c r="Q653" s="3">
        <v>350</v>
      </c>
      <c r="R653" s="1" t="s">
        <v>132</v>
      </c>
    </row>
    <row r="654" spans="1:18" ht="31" x14ac:dyDescent="0.35">
      <c r="A654" s="1">
        <v>30501482</v>
      </c>
      <c r="B654" s="99" t="s">
        <v>3755</v>
      </c>
      <c r="C654" s="2" t="s">
        <v>13598</v>
      </c>
      <c r="D654" s="2">
        <v>1</v>
      </c>
      <c r="E654" s="1" t="s">
        <v>396</v>
      </c>
      <c r="F654" s="2">
        <v>38.5</v>
      </c>
      <c r="G654" s="2">
        <v>1</v>
      </c>
      <c r="H654" s="2">
        <v>4</v>
      </c>
      <c r="I654" s="2"/>
      <c r="J654" s="2"/>
      <c r="K654" s="2"/>
      <c r="L654" s="3">
        <v>1027.79</v>
      </c>
      <c r="M654" s="3">
        <v>1027.79</v>
      </c>
      <c r="N654" s="3">
        <v>587.13</v>
      </c>
      <c r="O654" s="3">
        <v>0</v>
      </c>
      <c r="P654" s="3">
        <v>1614.92</v>
      </c>
      <c r="Q654" s="3">
        <v>322.98400000000004</v>
      </c>
      <c r="R654" s="1" t="s">
        <v>132</v>
      </c>
    </row>
    <row r="655" spans="1:18" ht="15.5" x14ac:dyDescent="0.35">
      <c r="A655" s="1">
        <v>30501490</v>
      </c>
      <c r="B655" s="99" t="s">
        <v>3754</v>
      </c>
      <c r="C655" s="2" t="s">
        <v>13598</v>
      </c>
      <c r="D655" s="2">
        <v>1</v>
      </c>
      <c r="E655" s="1" t="s">
        <v>396</v>
      </c>
      <c r="F655" s="2">
        <v>38.5</v>
      </c>
      <c r="G655" s="2">
        <v>1</v>
      </c>
      <c r="H655" s="2">
        <v>5</v>
      </c>
      <c r="I655" s="2"/>
      <c r="J655" s="2"/>
      <c r="K655" s="2"/>
      <c r="L655" s="3">
        <v>1027.79</v>
      </c>
      <c r="M655" s="3">
        <v>1027.79</v>
      </c>
      <c r="N655" s="3">
        <v>587.13</v>
      </c>
      <c r="O655" s="3">
        <v>0</v>
      </c>
      <c r="P655" s="3">
        <v>1614.92</v>
      </c>
      <c r="Q655" s="3">
        <v>322.98400000000004</v>
      </c>
      <c r="R655" s="1" t="s">
        <v>132</v>
      </c>
    </row>
    <row r="656" spans="1:18" ht="15.5" x14ac:dyDescent="0.35">
      <c r="A656" s="1">
        <v>30501504</v>
      </c>
      <c r="B656" s="99" t="s">
        <v>3753</v>
      </c>
      <c r="C656" s="2" t="s">
        <v>13598</v>
      </c>
      <c r="D656" s="2">
        <v>1</v>
      </c>
      <c r="E656" s="1" t="s">
        <v>393</v>
      </c>
      <c r="F656" s="2">
        <v>33.799999999999997</v>
      </c>
      <c r="G656" s="2">
        <v>1</v>
      </c>
      <c r="H656" s="2">
        <v>3</v>
      </c>
      <c r="I656" s="2"/>
      <c r="J656" s="2"/>
      <c r="K656" s="2"/>
      <c r="L656" s="3">
        <v>883.25</v>
      </c>
      <c r="M656" s="3">
        <v>883.25</v>
      </c>
      <c r="N656" s="3">
        <v>515.45000000000005</v>
      </c>
      <c r="O656" s="3">
        <v>0</v>
      </c>
      <c r="P656" s="3">
        <v>1398.7</v>
      </c>
      <c r="Q656" s="3">
        <v>279.74</v>
      </c>
      <c r="R656" s="1" t="s">
        <v>132</v>
      </c>
    </row>
    <row r="657" spans="1:18" ht="15.5" x14ac:dyDescent="0.35">
      <c r="A657" s="1">
        <v>30501512</v>
      </c>
      <c r="B657" s="99" t="s">
        <v>3752</v>
      </c>
      <c r="C657" s="2" t="s">
        <v>13598</v>
      </c>
      <c r="D657" s="2">
        <v>1</v>
      </c>
      <c r="E657" s="1" t="s">
        <v>396</v>
      </c>
      <c r="F657" s="2">
        <v>38.5</v>
      </c>
      <c r="G657" s="2">
        <v>1</v>
      </c>
      <c r="H657" s="2">
        <v>4</v>
      </c>
      <c r="I657" s="2"/>
      <c r="J657" s="2"/>
      <c r="K657" s="2"/>
      <c r="L657" s="3">
        <v>1027.79</v>
      </c>
      <c r="M657" s="3">
        <v>1027.79</v>
      </c>
      <c r="N657" s="3">
        <v>587.13</v>
      </c>
      <c r="O657" s="3">
        <v>0</v>
      </c>
      <c r="P657" s="3">
        <v>1614.92</v>
      </c>
      <c r="Q657" s="3">
        <v>322.98400000000004</v>
      </c>
      <c r="R657" s="1" t="s">
        <v>132</v>
      </c>
    </row>
    <row r="658" spans="1:18" ht="15.5" x14ac:dyDescent="0.35">
      <c r="A658" s="1">
        <v>30501520</v>
      </c>
      <c r="B658" s="99" t="s">
        <v>3751</v>
      </c>
      <c r="C658" s="2" t="s">
        <v>13598</v>
      </c>
      <c r="D658" s="2">
        <v>1</v>
      </c>
      <c r="E658" s="1" t="s">
        <v>446</v>
      </c>
      <c r="F658" s="2">
        <v>38.5</v>
      </c>
      <c r="G658" s="2">
        <v>1</v>
      </c>
      <c r="H658" s="2">
        <v>6</v>
      </c>
      <c r="I658" s="2"/>
      <c r="J658" s="2"/>
      <c r="K658" s="2"/>
      <c r="L658" s="3">
        <v>1323.54</v>
      </c>
      <c r="M658" s="3">
        <v>1323.54</v>
      </c>
      <c r="N658" s="3">
        <v>587.13</v>
      </c>
      <c r="O658" s="3">
        <v>0</v>
      </c>
      <c r="P658" s="3">
        <v>1910.67</v>
      </c>
      <c r="Q658" s="3">
        <v>382.13400000000001</v>
      </c>
      <c r="R658" s="1" t="s">
        <v>132</v>
      </c>
    </row>
    <row r="659" spans="1:18" ht="15.5" x14ac:dyDescent="0.35">
      <c r="A659" s="1">
        <v>30501539</v>
      </c>
      <c r="B659" s="99" t="s">
        <v>3750</v>
      </c>
      <c r="C659" s="2" t="s">
        <v>13598</v>
      </c>
      <c r="D659" s="2">
        <v>1</v>
      </c>
      <c r="E659" s="1" t="s">
        <v>159</v>
      </c>
      <c r="F659" s="2">
        <v>33.799999999999997</v>
      </c>
      <c r="G659" s="2">
        <v>1</v>
      </c>
      <c r="H659" s="2">
        <v>5</v>
      </c>
      <c r="I659" s="2"/>
      <c r="J659" s="2"/>
      <c r="K659" s="2"/>
      <c r="L659" s="3">
        <v>736.04</v>
      </c>
      <c r="M659" s="3">
        <v>736.04</v>
      </c>
      <c r="N659" s="3">
        <v>515.45000000000005</v>
      </c>
      <c r="O659" s="3">
        <v>0</v>
      </c>
      <c r="P659" s="3">
        <v>1251.49</v>
      </c>
      <c r="Q659" s="3">
        <v>250.298</v>
      </c>
      <c r="R659" s="1" t="s">
        <v>132</v>
      </c>
    </row>
    <row r="660" spans="1:18" ht="15.5" x14ac:dyDescent="0.35">
      <c r="A660" s="1">
        <v>30502012</v>
      </c>
      <c r="B660" s="99" t="s">
        <v>3749</v>
      </c>
      <c r="C660" s="2" t="s">
        <v>13600</v>
      </c>
      <c r="D660" s="2">
        <v>1</v>
      </c>
      <c r="E660" s="1" t="s">
        <v>393</v>
      </c>
      <c r="F660" s="2"/>
      <c r="G660" s="2">
        <v>3</v>
      </c>
      <c r="H660" s="2">
        <v>6</v>
      </c>
      <c r="I660" s="2"/>
      <c r="J660" s="2"/>
      <c r="K660" s="2"/>
      <c r="L660" s="3">
        <v>883.25</v>
      </c>
      <c r="M660" s="3">
        <v>883.25</v>
      </c>
      <c r="N660" s="3">
        <v>0</v>
      </c>
      <c r="O660" s="3">
        <v>0</v>
      </c>
      <c r="P660" s="3">
        <v>883.25</v>
      </c>
      <c r="Q660" s="3">
        <v>350</v>
      </c>
      <c r="R660" s="1" t="s">
        <v>132</v>
      </c>
    </row>
    <row r="661" spans="1:18" ht="15.5" x14ac:dyDescent="0.35">
      <c r="A661" s="1">
        <v>30502020</v>
      </c>
      <c r="B661" s="99" t="s">
        <v>3748</v>
      </c>
      <c r="C661" s="2" t="s">
        <v>13600</v>
      </c>
      <c r="D661" s="2">
        <v>1</v>
      </c>
      <c r="E661" s="1" t="s">
        <v>224</v>
      </c>
      <c r="F661" s="2"/>
      <c r="G661" s="2">
        <v>1</v>
      </c>
      <c r="H661" s="2">
        <v>2</v>
      </c>
      <c r="I661" s="2"/>
      <c r="J661" s="2"/>
      <c r="K661" s="2"/>
      <c r="L661" s="3">
        <v>338.19</v>
      </c>
      <c r="M661" s="3">
        <v>338.19</v>
      </c>
      <c r="N661" s="3">
        <v>0</v>
      </c>
      <c r="O661" s="3">
        <v>0</v>
      </c>
      <c r="P661" s="3">
        <v>338.19</v>
      </c>
      <c r="Q661" s="3">
        <v>350</v>
      </c>
      <c r="R661" s="1" t="s">
        <v>132</v>
      </c>
    </row>
    <row r="662" spans="1:18" ht="15.5" x14ac:dyDescent="0.35">
      <c r="A662" s="1">
        <v>30502039</v>
      </c>
      <c r="B662" s="99" t="s">
        <v>3747</v>
      </c>
      <c r="C662" s="2" t="s">
        <v>13600</v>
      </c>
      <c r="D662" s="2">
        <v>1</v>
      </c>
      <c r="E662" s="1" t="s">
        <v>159</v>
      </c>
      <c r="F662" s="2"/>
      <c r="G662" s="2">
        <v>2</v>
      </c>
      <c r="H662" s="2">
        <v>4</v>
      </c>
      <c r="I662" s="2"/>
      <c r="J662" s="2"/>
      <c r="K662" s="2"/>
      <c r="L662" s="3">
        <v>736.04</v>
      </c>
      <c r="M662" s="3">
        <v>736.04</v>
      </c>
      <c r="N662" s="3">
        <v>0</v>
      </c>
      <c r="O662" s="3">
        <v>0</v>
      </c>
      <c r="P662" s="3">
        <v>736.04</v>
      </c>
      <c r="Q662" s="3">
        <v>350</v>
      </c>
      <c r="R662" s="1" t="s">
        <v>132</v>
      </c>
    </row>
    <row r="663" spans="1:18" ht="15.5" x14ac:dyDescent="0.35">
      <c r="A663" s="1">
        <v>30502047</v>
      </c>
      <c r="B663" s="99" t="s">
        <v>3746</v>
      </c>
      <c r="C663" s="2" t="s">
        <v>13600</v>
      </c>
      <c r="D663" s="2">
        <v>1</v>
      </c>
      <c r="E663" s="1" t="s">
        <v>311</v>
      </c>
      <c r="F663" s="2"/>
      <c r="G663" s="2">
        <v>1</v>
      </c>
      <c r="H663" s="2">
        <v>2</v>
      </c>
      <c r="I663" s="2"/>
      <c r="J663" s="2"/>
      <c r="K663" s="2"/>
      <c r="L663" s="3">
        <v>291.76</v>
      </c>
      <c r="M663" s="3">
        <v>291.76</v>
      </c>
      <c r="N663" s="3">
        <v>0</v>
      </c>
      <c r="O663" s="3">
        <v>0</v>
      </c>
      <c r="P663" s="3">
        <v>291.76</v>
      </c>
      <c r="Q663" s="3">
        <v>350</v>
      </c>
      <c r="R663" s="1" t="s">
        <v>132</v>
      </c>
    </row>
    <row r="664" spans="1:18" ht="15.5" x14ac:dyDescent="0.35">
      <c r="A664" s="1">
        <v>30502063</v>
      </c>
      <c r="B664" s="99" t="s">
        <v>3745</v>
      </c>
      <c r="C664" s="2" t="s">
        <v>13600</v>
      </c>
      <c r="D664" s="2">
        <v>1</v>
      </c>
      <c r="E664" s="1" t="s">
        <v>161</v>
      </c>
      <c r="F664" s="2"/>
      <c r="G664" s="2">
        <v>2</v>
      </c>
      <c r="H664" s="2">
        <v>4</v>
      </c>
      <c r="I664" s="2"/>
      <c r="J664" s="2"/>
      <c r="K664" s="2"/>
      <c r="L664" s="3">
        <v>948.22</v>
      </c>
      <c r="M664" s="3">
        <v>948.22</v>
      </c>
      <c r="N664" s="3">
        <v>0</v>
      </c>
      <c r="O664" s="3">
        <v>0</v>
      </c>
      <c r="P664" s="3">
        <v>948.22</v>
      </c>
      <c r="Q664" s="3">
        <v>350</v>
      </c>
      <c r="R664" s="1" t="s">
        <v>132</v>
      </c>
    </row>
    <row r="665" spans="1:18" ht="15.5" x14ac:dyDescent="0.35">
      <c r="A665" s="1">
        <v>30502071</v>
      </c>
      <c r="B665" s="99" t="s">
        <v>3744</v>
      </c>
      <c r="C665" s="2" t="s">
        <v>13600</v>
      </c>
      <c r="D665" s="2">
        <v>1</v>
      </c>
      <c r="E665" s="1" t="s">
        <v>407</v>
      </c>
      <c r="F665" s="2"/>
      <c r="G665" s="2">
        <v>1</v>
      </c>
      <c r="H665" s="2">
        <v>2</v>
      </c>
      <c r="I665" s="2"/>
      <c r="J665" s="2"/>
      <c r="K665" s="2"/>
      <c r="L665" s="3">
        <v>620.66</v>
      </c>
      <c r="M665" s="3">
        <v>620.66</v>
      </c>
      <c r="N665" s="3">
        <v>0</v>
      </c>
      <c r="O665" s="3">
        <v>0</v>
      </c>
      <c r="P665" s="3">
        <v>620.66</v>
      </c>
      <c r="Q665" s="3">
        <v>350</v>
      </c>
      <c r="R665" s="1" t="s">
        <v>132</v>
      </c>
    </row>
    <row r="666" spans="1:18" ht="15.5" x14ac:dyDescent="0.35">
      <c r="A666" s="1">
        <v>30502080</v>
      </c>
      <c r="B666" s="99" t="s">
        <v>3743</v>
      </c>
      <c r="C666" s="2" t="s">
        <v>13600</v>
      </c>
      <c r="D666" s="2">
        <v>1</v>
      </c>
      <c r="E666" s="1" t="s">
        <v>407</v>
      </c>
      <c r="F666" s="2"/>
      <c r="G666" s="2">
        <v>1</v>
      </c>
      <c r="H666" s="2">
        <v>2</v>
      </c>
      <c r="I666" s="2"/>
      <c r="J666" s="2"/>
      <c r="K666" s="2"/>
      <c r="L666" s="3">
        <v>620.66</v>
      </c>
      <c r="M666" s="3">
        <v>620.66</v>
      </c>
      <c r="N666" s="3">
        <v>0</v>
      </c>
      <c r="O666" s="3">
        <v>0</v>
      </c>
      <c r="P666" s="3">
        <v>620.66</v>
      </c>
      <c r="Q666" s="3">
        <v>350</v>
      </c>
      <c r="R666" s="1" t="s">
        <v>132</v>
      </c>
    </row>
    <row r="667" spans="1:18" ht="15.5" x14ac:dyDescent="0.35">
      <c r="A667" s="1">
        <v>30502098</v>
      </c>
      <c r="B667" s="99" t="s">
        <v>3742</v>
      </c>
      <c r="C667" s="2" t="s">
        <v>13600</v>
      </c>
      <c r="D667" s="2">
        <v>1</v>
      </c>
      <c r="E667" s="1" t="s">
        <v>446</v>
      </c>
      <c r="F667" s="2"/>
      <c r="G667" s="2">
        <v>4</v>
      </c>
      <c r="H667" s="2">
        <v>7</v>
      </c>
      <c r="I667" s="2"/>
      <c r="J667" s="2"/>
      <c r="K667" s="2"/>
      <c r="L667" s="3">
        <v>1323.54</v>
      </c>
      <c r="M667" s="3">
        <v>1323.54</v>
      </c>
      <c r="N667" s="3">
        <v>0</v>
      </c>
      <c r="O667" s="3">
        <v>0</v>
      </c>
      <c r="P667" s="3">
        <v>1323.54</v>
      </c>
      <c r="Q667" s="3">
        <v>350</v>
      </c>
      <c r="R667" s="1" t="s">
        <v>132</v>
      </c>
    </row>
    <row r="668" spans="1:18" ht="15.5" x14ac:dyDescent="0.35">
      <c r="A668" s="1">
        <v>30502101</v>
      </c>
      <c r="B668" s="99" t="s">
        <v>3741</v>
      </c>
      <c r="C668" s="2" t="s">
        <v>13600</v>
      </c>
      <c r="D668" s="2">
        <v>1</v>
      </c>
      <c r="E668" s="1" t="s">
        <v>311</v>
      </c>
      <c r="F668" s="2"/>
      <c r="G668" s="2">
        <v>1</v>
      </c>
      <c r="H668" s="2">
        <v>3</v>
      </c>
      <c r="I668" s="2"/>
      <c r="J668" s="2"/>
      <c r="K668" s="2"/>
      <c r="L668" s="3">
        <v>291.76</v>
      </c>
      <c r="M668" s="3">
        <v>291.76</v>
      </c>
      <c r="N668" s="3">
        <v>0</v>
      </c>
      <c r="O668" s="3">
        <v>0</v>
      </c>
      <c r="P668" s="3">
        <v>291.76</v>
      </c>
      <c r="Q668" s="3">
        <v>350</v>
      </c>
      <c r="R668" s="1" t="s">
        <v>132</v>
      </c>
    </row>
    <row r="669" spans="1:18" ht="15.5" x14ac:dyDescent="0.35">
      <c r="A669" s="1">
        <v>30502110</v>
      </c>
      <c r="B669" s="99" t="s">
        <v>3740</v>
      </c>
      <c r="C669" s="2" t="s">
        <v>13600</v>
      </c>
      <c r="D669" s="2">
        <v>1</v>
      </c>
      <c r="E669" s="1" t="s">
        <v>383</v>
      </c>
      <c r="F669" s="2"/>
      <c r="G669" s="2">
        <v>1</v>
      </c>
      <c r="H669" s="2">
        <v>3</v>
      </c>
      <c r="I669" s="2"/>
      <c r="J669" s="2"/>
      <c r="K669" s="2"/>
      <c r="L669" s="3">
        <v>649.84</v>
      </c>
      <c r="M669" s="3">
        <v>649.84</v>
      </c>
      <c r="N669" s="3">
        <v>0</v>
      </c>
      <c r="O669" s="3">
        <v>0</v>
      </c>
      <c r="P669" s="3">
        <v>649.84</v>
      </c>
      <c r="Q669" s="3">
        <v>350</v>
      </c>
      <c r="R669" s="1" t="s">
        <v>132</v>
      </c>
    </row>
    <row r="670" spans="1:18" ht="15.5" x14ac:dyDescent="0.35">
      <c r="A670" s="1">
        <v>30502128</v>
      </c>
      <c r="B670" s="99" t="s">
        <v>3739</v>
      </c>
      <c r="C670" s="2" t="s">
        <v>13600</v>
      </c>
      <c r="D670" s="2">
        <v>1</v>
      </c>
      <c r="E670" s="1" t="s">
        <v>383</v>
      </c>
      <c r="F670" s="2"/>
      <c r="G670" s="2">
        <v>1</v>
      </c>
      <c r="H670" s="2">
        <v>2</v>
      </c>
      <c r="I670" s="2"/>
      <c r="J670" s="2"/>
      <c r="K670" s="2"/>
      <c r="L670" s="3">
        <v>649.84</v>
      </c>
      <c r="M670" s="3">
        <v>649.84</v>
      </c>
      <c r="N670" s="3">
        <v>0</v>
      </c>
      <c r="O670" s="3">
        <v>0</v>
      </c>
      <c r="P670" s="3">
        <v>649.84</v>
      </c>
      <c r="Q670" s="3">
        <v>350</v>
      </c>
      <c r="R670" s="1" t="s">
        <v>132</v>
      </c>
    </row>
    <row r="671" spans="1:18" ht="15.5" x14ac:dyDescent="0.35">
      <c r="A671" s="1">
        <v>30502136</v>
      </c>
      <c r="B671" s="99" t="s">
        <v>3738</v>
      </c>
      <c r="C671" s="2" t="s">
        <v>13600</v>
      </c>
      <c r="D671" s="2">
        <v>1</v>
      </c>
      <c r="E671" s="1" t="s">
        <v>161</v>
      </c>
      <c r="F671" s="2"/>
      <c r="G671" s="2">
        <v>3</v>
      </c>
      <c r="H671" s="2">
        <v>5</v>
      </c>
      <c r="I671" s="2"/>
      <c r="J671" s="2"/>
      <c r="K671" s="2"/>
      <c r="L671" s="3">
        <v>948.22</v>
      </c>
      <c r="M671" s="3">
        <v>948.22</v>
      </c>
      <c r="N671" s="3">
        <v>0</v>
      </c>
      <c r="O671" s="3">
        <v>0</v>
      </c>
      <c r="P671" s="3">
        <v>948.22</v>
      </c>
      <c r="Q671" s="3">
        <v>350</v>
      </c>
      <c r="R671" s="1" t="s">
        <v>132</v>
      </c>
    </row>
    <row r="672" spans="1:18" ht="15.5" x14ac:dyDescent="0.35">
      <c r="A672" s="1">
        <v>30502144</v>
      </c>
      <c r="B672" s="99" t="s">
        <v>3737</v>
      </c>
      <c r="C672" s="2" t="s">
        <v>13600</v>
      </c>
      <c r="D672" s="2">
        <v>1</v>
      </c>
      <c r="E672" s="1" t="s">
        <v>383</v>
      </c>
      <c r="F672" s="2"/>
      <c r="G672" s="2">
        <v>3</v>
      </c>
      <c r="H672" s="2">
        <v>3</v>
      </c>
      <c r="I672" s="2"/>
      <c r="J672" s="2"/>
      <c r="K672" s="2"/>
      <c r="L672" s="3">
        <v>649.84</v>
      </c>
      <c r="M672" s="3">
        <v>649.84</v>
      </c>
      <c r="N672" s="3">
        <v>0</v>
      </c>
      <c r="O672" s="3">
        <v>0</v>
      </c>
      <c r="P672" s="3">
        <v>649.84</v>
      </c>
      <c r="Q672" s="3">
        <v>350</v>
      </c>
      <c r="R672" s="1" t="s">
        <v>132</v>
      </c>
    </row>
    <row r="673" spans="1:18" ht="15.5" x14ac:dyDescent="0.35">
      <c r="A673" s="1">
        <v>30502152</v>
      </c>
      <c r="B673" s="99" t="s">
        <v>3736</v>
      </c>
      <c r="C673" s="2" t="s">
        <v>13600</v>
      </c>
      <c r="D673" s="2">
        <v>1</v>
      </c>
      <c r="E673" s="1" t="s">
        <v>393</v>
      </c>
      <c r="F673" s="2"/>
      <c r="G673" s="2">
        <v>3</v>
      </c>
      <c r="H673" s="2">
        <v>6</v>
      </c>
      <c r="I673" s="2"/>
      <c r="J673" s="2"/>
      <c r="K673" s="2"/>
      <c r="L673" s="3">
        <v>883.25</v>
      </c>
      <c r="M673" s="3">
        <v>883.25</v>
      </c>
      <c r="N673" s="3">
        <v>0</v>
      </c>
      <c r="O673" s="3">
        <v>0</v>
      </c>
      <c r="P673" s="3">
        <v>883.25</v>
      </c>
      <c r="Q673" s="3">
        <v>350</v>
      </c>
      <c r="R673" s="1" t="s">
        <v>132</v>
      </c>
    </row>
    <row r="674" spans="1:18" ht="15.5" x14ac:dyDescent="0.35">
      <c r="A674" s="1">
        <v>30502160</v>
      </c>
      <c r="B674" s="99" t="s">
        <v>3735</v>
      </c>
      <c r="C674" s="2" t="s">
        <v>13600</v>
      </c>
      <c r="D674" s="2">
        <v>1</v>
      </c>
      <c r="E674" s="1" t="s">
        <v>224</v>
      </c>
      <c r="F674" s="2"/>
      <c r="G674" s="2">
        <v>1</v>
      </c>
      <c r="H674" s="2">
        <v>2</v>
      </c>
      <c r="I674" s="2"/>
      <c r="J674" s="2"/>
      <c r="K674" s="2"/>
      <c r="L674" s="3">
        <v>338.19</v>
      </c>
      <c r="M674" s="3">
        <v>338.19</v>
      </c>
      <c r="N674" s="3">
        <v>0</v>
      </c>
      <c r="O674" s="3">
        <v>0</v>
      </c>
      <c r="P674" s="3">
        <v>338.19</v>
      </c>
      <c r="Q674" s="3">
        <v>350</v>
      </c>
      <c r="R674" s="1" t="s">
        <v>132</v>
      </c>
    </row>
    <row r="675" spans="1:18" ht="15.5" x14ac:dyDescent="0.35">
      <c r="A675" s="1">
        <v>30502179</v>
      </c>
      <c r="B675" s="99" t="s">
        <v>3734</v>
      </c>
      <c r="C675" s="2" t="s">
        <v>13598</v>
      </c>
      <c r="D675" s="2">
        <v>1</v>
      </c>
      <c r="E675" s="1" t="s">
        <v>13</v>
      </c>
      <c r="F675" s="2"/>
      <c r="G675" s="2"/>
      <c r="H675" s="2">
        <v>1</v>
      </c>
      <c r="I675" s="2"/>
      <c r="J675" s="2"/>
      <c r="K675" s="2"/>
      <c r="L675" s="3">
        <v>148.54</v>
      </c>
      <c r="M675" s="3">
        <v>148.54</v>
      </c>
      <c r="N675" s="3">
        <v>0</v>
      </c>
      <c r="O675" s="3">
        <v>0</v>
      </c>
      <c r="P675" s="3">
        <v>148.54</v>
      </c>
      <c r="Q675" s="3">
        <v>29.707999999999998</v>
      </c>
      <c r="R675" s="1" t="s">
        <v>132</v>
      </c>
    </row>
    <row r="676" spans="1:18" ht="15.5" x14ac:dyDescent="0.35">
      <c r="A676" s="1">
        <v>30502187</v>
      </c>
      <c r="B676" s="99" t="s">
        <v>3733</v>
      </c>
      <c r="C676" s="2" t="s">
        <v>13600</v>
      </c>
      <c r="D676" s="2">
        <v>1</v>
      </c>
      <c r="E676" s="1" t="s">
        <v>388</v>
      </c>
      <c r="F676" s="2"/>
      <c r="G676" s="2">
        <v>2</v>
      </c>
      <c r="H676" s="2">
        <v>4</v>
      </c>
      <c r="I676" s="2"/>
      <c r="J676" s="2"/>
      <c r="K676" s="2"/>
      <c r="L676" s="3">
        <v>574.25</v>
      </c>
      <c r="M676" s="3">
        <v>574.25</v>
      </c>
      <c r="N676" s="3">
        <v>0</v>
      </c>
      <c r="O676" s="3">
        <v>0</v>
      </c>
      <c r="P676" s="3">
        <v>574.25</v>
      </c>
      <c r="Q676" s="3">
        <v>350</v>
      </c>
      <c r="R676" s="1" t="s">
        <v>132</v>
      </c>
    </row>
    <row r="677" spans="1:18" ht="15.5" x14ac:dyDescent="0.35">
      <c r="A677" s="1">
        <v>30502195</v>
      </c>
      <c r="B677" s="99" t="s">
        <v>3732</v>
      </c>
      <c r="C677" s="2" t="s">
        <v>13598</v>
      </c>
      <c r="D677" s="2">
        <v>1</v>
      </c>
      <c r="E677" s="1" t="s">
        <v>16</v>
      </c>
      <c r="F677" s="2"/>
      <c r="G677" s="2"/>
      <c r="H677" s="2">
        <v>1</v>
      </c>
      <c r="I677" s="2"/>
      <c r="J677" s="2"/>
      <c r="K677" s="2"/>
      <c r="L677" s="3">
        <v>250.65</v>
      </c>
      <c r="M677" s="3">
        <v>250.65</v>
      </c>
      <c r="N677" s="3">
        <v>0</v>
      </c>
      <c r="O677" s="3">
        <v>0</v>
      </c>
      <c r="P677" s="3">
        <v>250.65</v>
      </c>
      <c r="Q677" s="3">
        <v>50.13</v>
      </c>
      <c r="R677" s="1" t="s">
        <v>132</v>
      </c>
    </row>
    <row r="678" spans="1:18" ht="15.5" x14ac:dyDescent="0.35">
      <c r="A678" s="1">
        <v>30502209</v>
      </c>
      <c r="B678" s="99" t="s">
        <v>3731</v>
      </c>
      <c r="C678" s="2" t="s">
        <v>13600</v>
      </c>
      <c r="D678" s="2">
        <v>1</v>
      </c>
      <c r="E678" s="1" t="s">
        <v>407</v>
      </c>
      <c r="F678" s="2"/>
      <c r="G678" s="2">
        <v>1</v>
      </c>
      <c r="H678" s="2">
        <v>3</v>
      </c>
      <c r="I678" s="2"/>
      <c r="J678" s="2"/>
      <c r="K678" s="2"/>
      <c r="L678" s="3">
        <v>620.66</v>
      </c>
      <c r="M678" s="3">
        <v>620.66</v>
      </c>
      <c r="N678" s="3">
        <v>0</v>
      </c>
      <c r="O678" s="3">
        <v>0</v>
      </c>
      <c r="P678" s="3">
        <v>620.66</v>
      </c>
      <c r="Q678" s="3">
        <v>350</v>
      </c>
      <c r="R678" s="1" t="s">
        <v>132</v>
      </c>
    </row>
    <row r="679" spans="1:18" ht="15.5" x14ac:dyDescent="0.35">
      <c r="A679" s="1">
        <v>30502217</v>
      </c>
      <c r="B679" s="99" t="s">
        <v>3730</v>
      </c>
      <c r="C679" s="2" t="s">
        <v>13600</v>
      </c>
      <c r="D679" s="2">
        <v>1</v>
      </c>
      <c r="E679" s="1" t="s">
        <v>383</v>
      </c>
      <c r="F679" s="2"/>
      <c r="G679" s="2">
        <v>1</v>
      </c>
      <c r="H679" s="2">
        <v>3</v>
      </c>
      <c r="I679" s="2"/>
      <c r="J679" s="2"/>
      <c r="K679" s="2"/>
      <c r="L679" s="3">
        <v>649.84</v>
      </c>
      <c r="M679" s="3">
        <v>649.84</v>
      </c>
      <c r="N679" s="3">
        <v>0</v>
      </c>
      <c r="O679" s="3">
        <v>0</v>
      </c>
      <c r="P679" s="3">
        <v>649.84</v>
      </c>
      <c r="Q679" s="3">
        <v>350</v>
      </c>
      <c r="R679" s="1" t="s">
        <v>132</v>
      </c>
    </row>
    <row r="680" spans="1:18" ht="15.5" x14ac:dyDescent="0.35">
      <c r="A680" s="1">
        <v>30502225</v>
      </c>
      <c r="B680" s="99" t="s">
        <v>3729</v>
      </c>
      <c r="C680" s="2" t="s">
        <v>13600</v>
      </c>
      <c r="D680" s="2">
        <v>1</v>
      </c>
      <c r="E680" s="1" t="s">
        <v>383</v>
      </c>
      <c r="F680" s="2"/>
      <c r="G680" s="2">
        <v>1</v>
      </c>
      <c r="H680" s="2">
        <v>3</v>
      </c>
      <c r="I680" s="2"/>
      <c r="J680" s="2"/>
      <c r="K680" s="2"/>
      <c r="L680" s="3">
        <v>649.84</v>
      </c>
      <c r="M680" s="3">
        <v>649.84</v>
      </c>
      <c r="N680" s="3">
        <v>0</v>
      </c>
      <c r="O680" s="3">
        <v>0</v>
      </c>
      <c r="P680" s="3">
        <v>649.84</v>
      </c>
      <c r="Q680" s="3">
        <v>350</v>
      </c>
      <c r="R680" s="1" t="s">
        <v>132</v>
      </c>
    </row>
    <row r="681" spans="1:18" ht="15.5" x14ac:dyDescent="0.35">
      <c r="A681" s="1">
        <v>30502233</v>
      </c>
      <c r="B681" s="99" t="s">
        <v>3728</v>
      </c>
      <c r="C681" s="2" t="s">
        <v>13600</v>
      </c>
      <c r="D681" s="2">
        <v>1</v>
      </c>
      <c r="E681" s="1" t="s">
        <v>388</v>
      </c>
      <c r="F681" s="2"/>
      <c r="G681" s="2">
        <v>1</v>
      </c>
      <c r="H681" s="2">
        <v>2</v>
      </c>
      <c r="I681" s="2"/>
      <c r="J681" s="2"/>
      <c r="K681" s="2"/>
      <c r="L681" s="3">
        <v>574.25</v>
      </c>
      <c r="M681" s="3">
        <v>574.25</v>
      </c>
      <c r="N681" s="3">
        <v>0</v>
      </c>
      <c r="O681" s="3">
        <v>0</v>
      </c>
      <c r="P681" s="3">
        <v>574.25</v>
      </c>
      <c r="Q681" s="3">
        <v>350</v>
      </c>
      <c r="R681" s="1" t="s">
        <v>132</v>
      </c>
    </row>
    <row r="682" spans="1:18" ht="15.5" x14ac:dyDescent="0.35">
      <c r="A682" s="1">
        <v>30502241</v>
      </c>
      <c r="B682" s="99" t="s">
        <v>3727</v>
      </c>
      <c r="C682" s="2" t="s">
        <v>13600</v>
      </c>
      <c r="D682" s="2">
        <v>1</v>
      </c>
      <c r="E682" s="1" t="s">
        <v>407</v>
      </c>
      <c r="F682" s="2"/>
      <c r="G682" s="2">
        <v>1</v>
      </c>
      <c r="H682" s="2">
        <v>3</v>
      </c>
      <c r="I682" s="2"/>
      <c r="J682" s="2"/>
      <c r="K682" s="2"/>
      <c r="L682" s="3">
        <v>620.66</v>
      </c>
      <c r="M682" s="3">
        <v>620.66</v>
      </c>
      <c r="N682" s="3">
        <v>0</v>
      </c>
      <c r="O682" s="3">
        <v>0</v>
      </c>
      <c r="P682" s="3">
        <v>620.66</v>
      </c>
      <c r="Q682" s="3">
        <v>350</v>
      </c>
      <c r="R682" s="1" t="s">
        <v>132</v>
      </c>
    </row>
    <row r="683" spans="1:18" ht="15.5" x14ac:dyDescent="0.35">
      <c r="A683" s="1">
        <v>30502250</v>
      </c>
      <c r="B683" s="99" t="s">
        <v>3726</v>
      </c>
      <c r="C683" s="2" t="s">
        <v>13600</v>
      </c>
      <c r="D683" s="2">
        <v>1</v>
      </c>
      <c r="E683" s="1" t="s">
        <v>407</v>
      </c>
      <c r="F683" s="2"/>
      <c r="G683" s="2">
        <v>1</v>
      </c>
      <c r="H683" s="2">
        <v>2</v>
      </c>
      <c r="I683" s="2"/>
      <c r="J683" s="2"/>
      <c r="K683" s="2"/>
      <c r="L683" s="3">
        <v>620.66</v>
      </c>
      <c r="M683" s="3">
        <v>620.66</v>
      </c>
      <c r="N683" s="3">
        <v>0</v>
      </c>
      <c r="O683" s="3">
        <v>0</v>
      </c>
      <c r="P683" s="3">
        <v>620.66</v>
      </c>
      <c r="Q683" s="3">
        <v>350</v>
      </c>
      <c r="R683" s="1" t="s">
        <v>132</v>
      </c>
    </row>
    <row r="684" spans="1:18" ht="15.5" x14ac:dyDescent="0.35">
      <c r="A684" s="1">
        <v>30502268</v>
      </c>
      <c r="B684" s="99" t="s">
        <v>3725</v>
      </c>
      <c r="C684" s="2" t="s">
        <v>13600</v>
      </c>
      <c r="D684" s="2">
        <v>1</v>
      </c>
      <c r="E684" s="1" t="s">
        <v>407</v>
      </c>
      <c r="F684" s="2"/>
      <c r="G684" s="2">
        <v>1</v>
      </c>
      <c r="H684" s="2">
        <v>2</v>
      </c>
      <c r="I684" s="2"/>
      <c r="J684" s="2"/>
      <c r="K684" s="2"/>
      <c r="L684" s="3">
        <v>620.66</v>
      </c>
      <c r="M684" s="3">
        <v>620.66</v>
      </c>
      <c r="N684" s="3">
        <v>0</v>
      </c>
      <c r="O684" s="3">
        <v>0</v>
      </c>
      <c r="P684" s="3">
        <v>620.66</v>
      </c>
      <c r="Q684" s="3">
        <v>350</v>
      </c>
      <c r="R684" s="1" t="s">
        <v>132</v>
      </c>
    </row>
    <row r="685" spans="1:18" ht="15.5" x14ac:dyDescent="0.35">
      <c r="A685" s="1">
        <v>30502276</v>
      </c>
      <c r="B685" s="99" t="s">
        <v>3724</v>
      </c>
      <c r="C685" s="2" t="s">
        <v>13600</v>
      </c>
      <c r="D685" s="2">
        <v>1</v>
      </c>
      <c r="E685" s="1" t="s">
        <v>383</v>
      </c>
      <c r="F685" s="2"/>
      <c r="G685" s="2">
        <v>1</v>
      </c>
      <c r="H685" s="2">
        <v>2</v>
      </c>
      <c r="I685" s="2"/>
      <c r="J685" s="2"/>
      <c r="K685" s="2"/>
      <c r="L685" s="3">
        <v>649.84</v>
      </c>
      <c r="M685" s="3">
        <v>649.84</v>
      </c>
      <c r="N685" s="3">
        <v>0</v>
      </c>
      <c r="O685" s="3">
        <v>0</v>
      </c>
      <c r="P685" s="3">
        <v>649.84</v>
      </c>
      <c r="Q685" s="3">
        <v>350</v>
      </c>
      <c r="R685" s="1" t="s">
        <v>132</v>
      </c>
    </row>
    <row r="686" spans="1:18" ht="31" x14ac:dyDescent="0.35">
      <c r="A686" s="1">
        <v>30502284</v>
      </c>
      <c r="B686" s="99" t="s">
        <v>3723</v>
      </c>
      <c r="C686" s="2" t="s">
        <v>13600</v>
      </c>
      <c r="D686" s="2">
        <v>1</v>
      </c>
      <c r="E686" s="1" t="s">
        <v>407</v>
      </c>
      <c r="F686" s="2"/>
      <c r="G686" s="2">
        <v>1</v>
      </c>
      <c r="H686" s="2">
        <v>5</v>
      </c>
      <c r="I686" s="2"/>
      <c r="J686" s="2"/>
      <c r="K686" s="2"/>
      <c r="L686" s="3">
        <v>620.66</v>
      </c>
      <c r="M686" s="3">
        <v>620.66</v>
      </c>
      <c r="N686" s="3">
        <v>0</v>
      </c>
      <c r="O686" s="3">
        <v>0</v>
      </c>
      <c r="P686" s="3">
        <v>620.66</v>
      </c>
      <c r="Q686" s="3">
        <v>350</v>
      </c>
      <c r="R686" s="1" t="s">
        <v>132</v>
      </c>
    </row>
    <row r="687" spans="1:18" ht="15.5" x14ac:dyDescent="0.35">
      <c r="A687" s="1">
        <v>30502292</v>
      </c>
      <c r="B687" s="99" t="s">
        <v>3722</v>
      </c>
      <c r="C687" s="2" t="s">
        <v>13600</v>
      </c>
      <c r="D687" s="2">
        <v>1</v>
      </c>
      <c r="E687" s="1" t="s">
        <v>409</v>
      </c>
      <c r="F687" s="2">
        <v>33.799999999999997</v>
      </c>
      <c r="G687" s="2">
        <v>1</v>
      </c>
      <c r="H687" s="2">
        <v>4</v>
      </c>
      <c r="I687" s="2"/>
      <c r="J687" s="2"/>
      <c r="K687" s="2"/>
      <c r="L687" s="3">
        <v>438.97</v>
      </c>
      <c r="M687" s="3">
        <v>438.97</v>
      </c>
      <c r="N687" s="3">
        <v>515.45000000000005</v>
      </c>
      <c r="O687" s="3">
        <v>0</v>
      </c>
      <c r="P687" s="3">
        <v>954.42</v>
      </c>
      <c r="Q687" s="3">
        <v>350</v>
      </c>
      <c r="R687" s="1" t="s">
        <v>132</v>
      </c>
    </row>
    <row r="688" spans="1:18" ht="15.5" x14ac:dyDescent="0.35">
      <c r="A688" s="1">
        <v>30502306</v>
      </c>
      <c r="B688" s="99" t="s">
        <v>3721</v>
      </c>
      <c r="C688" s="2" t="s">
        <v>13598</v>
      </c>
      <c r="D688" s="2">
        <v>1</v>
      </c>
      <c r="E688" s="1" t="s">
        <v>396</v>
      </c>
      <c r="F688" s="2">
        <v>38.5</v>
      </c>
      <c r="G688" s="2">
        <v>2</v>
      </c>
      <c r="H688" s="2">
        <v>5</v>
      </c>
      <c r="I688" s="2"/>
      <c r="J688" s="2"/>
      <c r="K688" s="2"/>
      <c r="L688" s="3">
        <v>1027.79</v>
      </c>
      <c r="M688" s="3">
        <v>1027.79</v>
      </c>
      <c r="N688" s="3">
        <v>587.13</v>
      </c>
      <c r="O688" s="3">
        <v>0</v>
      </c>
      <c r="P688" s="3">
        <v>1614.92</v>
      </c>
      <c r="Q688" s="3">
        <v>322.98400000000004</v>
      </c>
      <c r="R688" s="1" t="s">
        <v>132</v>
      </c>
    </row>
    <row r="689" spans="1:18" ht="15.5" x14ac:dyDescent="0.35">
      <c r="A689" s="1">
        <v>30502314</v>
      </c>
      <c r="B689" s="99" t="s">
        <v>3720</v>
      </c>
      <c r="C689" s="2" t="s">
        <v>13600</v>
      </c>
      <c r="D689" s="2">
        <v>1</v>
      </c>
      <c r="E689" s="1" t="s">
        <v>484</v>
      </c>
      <c r="F689" s="2">
        <v>33.799999999999997</v>
      </c>
      <c r="G689" s="2">
        <v>1</v>
      </c>
      <c r="H689" s="2">
        <v>3</v>
      </c>
      <c r="I689" s="2"/>
      <c r="J689" s="2"/>
      <c r="K689" s="2"/>
      <c r="L689" s="3">
        <v>802.34</v>
      </c>
      <c r="M689" s="3">
        <v>802.34</v>
      </c>
      <c r="N689" s="3">
        <v>515.45000000000005</v>
      </c>
      <c r="O689" s="3">
        <v>0</v>
      </c>
      <c r="P689" s="3">
        <v>1317.79</v>
      </c>
      <c r="Q689" s="3">
        <v>350</v>
      </c>
      <c r="R689" s="1" t="s">
        <v>132</v>
      </c>
    </row>
    <row r="690" spans="1:18" ht="15.5" x14ac:dyDescent="0.35">
      <c r="A690" s="1">
        <v>30502322</v>
      </c>
      <c r="B690" s="99" t="s">
        <v>3719</v>
      </c>
      <c r="C690" s="2" t="s">
        <v>13600</v>
      </c>
      <c r="D690" s="2">
        <v>1</v>
      </c>
      <c r="E690" s="1" t="s">
        <v>484</v>
      </c>
      <c r="F690" s="2">
        <v>33.799999999999997</v>
      </c>
      <c r="G690" s="2">
        <v>1</v>
      </c>
      <c r="H690" s="2">
        <v>4</v>
      </c>
      <c r="I690" s="2"/>
      <c r="J690" s="2"/>
      <c r="K690" s="2"/>
      <c r="L690" s="3">
        <v>802.34</v>
      </c>
      <c r="M690" s="3">
        <v>802.34</v>
      </c>
      <c r="N690" s="3">
        <v>515.45000000000005</v>
      </c>
      <c r="O690" s="3">
        <v>0</v>
      </c>
      <c r="P690" s="3">
        <v>1317.79</v>
      </c>
      <c r="Q690" s="3">
        <v>350</v>
      </c>
      <c r="R690" s="1" t="s">
        <v>132</v>
      </c>
    </row>
    <row r="691" spans="1:18" ht="15.5" x14ac:dyDescent="0.35">
      <c r="A691" s="1">
        <v>30502349</v>
      </c>
      <c r="B691" s="99" t="s">
        <v>3718</v>
      </c>
      <c r="C691" s="2" t="s">
        <v>13600</v>
      </c>
      <c r="D691" s="2">
        <v>1</v>
      </c>
      <c r="E691" s="1" t="s">
        <v>484</v>
      </c>
      <c r="F691" s="2">
        <v>33.799999999999997</v>
      </c>
      <c r="G691" s="2">
        <v>1</v>
      </c>
      <c r="H691" s="2">
        <v>3</v>
      </c>
      <c r="I691" s="2"/>
      <c r="J691" s="2"/>
      <c r="K691" s="2"/>
      <c r="L691" s="3">
        <v>802.34</v>
      </c>
      <c r="M691" s="3">
        <v>802.34</v>
      </c>
      <c r="N691" s="3">
        <v>515.45000000000005</v>
      </c>
      <c r="O691" s="3">
        <v>0</v>
      </c>
      <c r="P691" s="3">
        <v>1317.79</v>
      </c>
      <c r="Q691" s="3">
        <v>350</v>
      </c>
      <c r="R691" s="1" t="s">
        <v>132</v>
      </c>
    </row>
    <row r="692" spans="1:18" ht="15.5" x14ac:dyDescent="0.35">
      <c r="A692" s="1">
        <v>30502357</v>
      </c>
      <c r="B692" s="99" t="s">
        <v>3717</v>
      </c>
      <c r="C692" s="2" t="s">
        <v>13600</v>
      </c>
      <c r="D692" s="2">
        <v>1</v>
      </c>
      <c r="E692" s="1" t="s">
        <v>484</v>
      </c>
      <c r="F692" s="2">
        <v>33.799999999999997</v>
      </c>
      <c r="G692" s="2">
        <v>1</v>
      </c>
      <c r="H692" s="2">
        <v>3</v>
      </c>
      <c r="I692" s="2"/>
      <c r="J692" s="2"/>
      <c r="K692" s="2"/>
      <c r="L692" s="3">
        <v>802.34</v>
      </c>
      <c r="M692" s="3">
        <v>802.34</v>
      </c>
      <c r="N692" s="3">
        <v>515.45000000000005</v>
      </c>
      <c r="O692" s="3">
        <v>0</v>
      </c>
      <c r="P692" s="3">
        <v>1317.79</v>
      </c>
      <c r="Q692" s="3">
        <v>350</v>
      </c>
      <c r="R692" s="1" t="s">
        <v>132</v>
      </c>
    </row>
    <row r="693" spans="1:18" ht="15.5" x14ac:dyDescent="0.35">
      <c r="A693" s="1">
        <v>30502365</v>
      </c>
      <c r="B693" s="99" t="s">
        <v>3716</v>
      </c>
      <c r="C693" s="2" t="s">
        <v>13598</v>
      </c>
      <c r="D693" s="2">
        <v>1</v>
      </c>
      <c r="E693" s="1" t="s">
        <v>484</v>
      </c>
      <c r="F693" s="2">
        <v>33.799999999999997</v>
      </c>
      <c r="G693" s="2">
        <v>1</v>
      </c>
      <c r="H693" s="2">
        <v>3</v>
      </c>
      <c r="I693" s="2"/>
      <c r="J693" s="2"/>
      <c r="K693" s="2"/>
      <c r="L693" s="3">
        <v>802.34</v>
      </c>
      <c r="M693" s="3">
        <v>802.34</v>
      </c>
      <c r="N693" s="3">
        <v>515.45000000000005</v>
      </c>
      <c r="O693" s="3">
        <v>0</v>
      </c>
      <c r="P693" s="3">
        <v>1317.79</v>
      </c>
      <c r="Q693" s="3">
        <v>263.55799999999999</v>
      </c>
      <c r="R693" s="1" t="s">
        <v>132</v>
      </c>
    </row>
    <row r="694" spans="1:18" ht="15.5" x14ac:dyDescent="0.35">
      <c r="A694" s="1">
        <v>30601010</v>
      </c>
      <c r="B694" s="99" t="s">
        <v>3715</v>
      </c>
      <c r="C694" s="2" t="s">
        <v>13600</v>
      </c>
      <c r="D694" s="2">
        <v>1</v>
      </c>
      <c r="E694" s="1" t="s">
        <v>398</v>
      </c>
      <c r="F694" s="2"/>
      <c r="G694" s="2">
        <v>2</v>
      </c>
      <c r="H694" s="2">
        <v>5</v>
      </c>
      <c r="I694" s="2"/>
      <c r="J694" s="2"/>
      <c r="K694" s="2"/>
      <c r="L694" s="3">
        <v>1140.53</v>
      </c>
      <c r="M694" s="3">
        <v>1140.53</v>
      </c>
      <c r="N694" s="3">
        <v>0</v>
      </c>
      <c r="O694" s="3">
        <v>0</v>
      </c>
      <c r="P694" s="3">
        <v>1140.53</v>
      </c>
      <c r="Q694" s="3">
        <v>350</v>
      </c>
      <c r="R694" s="1" t="s">
        <v>132</v>
      </c>
    </row>
    <row r="695" spans="1:18" ht="15.5" x14ac:dyDescent="0.35">
      <c r="A695" s="1">
        <v>30601029</v>
      </c>
      <c r="B695" s="99" t="s">
        <v>3714</v>
      </c>
      <c r="C695" s="2" t="s">
        <v>13600</v>
      </c>
      <c r="D695" s="2">
        <v>1</v>
      </c>
      <c r="E695" s="1" t="s">
        <v>383</v>
      </c>
      <c r="F695" s="2"/>
      <c r="G695" s="2">
        <v>1</v>
      </c>
      <c r="H695" s="2">
        <v>2</v>
      </c>
      <c r="I695" s="2"/>
      <c r="J695" s="2"/>
      <c r="K695" s="2"/>
      <c r="L695" s="3">
        <v>649.84</v>
      </c>
      <c r="M695" s="3">
        <v>649.84</v>
      </c>
      <c r="N695" s="3">
        <v>0</v>
      </c>
      <c r="O695" s="3">
        <v>0</v>
      </c>
      <c r="P695" s="3">
        <v>649.84</v>
      </c>
      <c r="Q695" s="3">
        <v>350</v>
      </c>
      <c r="R695" s="1" t="s">
        <v>132</v>
      </c>
    </row>
    <row r="696" spans="1:18" ht="15.5" x14ac:dyDescent="0.35">
      <c r="A696" s="1">
        <v>30601037</v>
      </c>
      <c r="B696" s="99" t="s">
        <v>3713</v>
      </c>
      <c r="C696" s="2" t="s">
        <v>13600</v>
      </c>
      <c r="D696" s="2">
        <v>1</v>
      </c>
      <c r="E696" s="1" t="s">
        <v>393</v>
      </c>
      <c r="F696" s="2"/>
      <c r="G696" s="2">
        <v>1</v>
      </c>
      <c r="H696" s="2">
        <v>4</v>
      </c>
      <c r="I696" s="2"/>
      <c r="J696" s="2"/>
      <c r="K696" s="2"/>
      <c r="L696" s="3">
        <v>883.25</v>
      </c>
      <c r="M696" s="3">
        <v>883.25</v>
      </c>
      <c r="N696" s="3">
        <v>0</v>
      </c>
      <c r="O696" s="3">
        <v>0</v>
      </c>
      <c r="P696" s="3">
        <v>883.25</v>
      </c>
      <c r="Q696" s="3">
        <v>350</v>
      </c>
      <c r="R696" s="1" t="s">
        <v>132</v>
      </c>
    </row>
    <row r="697" spans="1:18" ht="15.5" x14ac:dyDescent="0.35">
      <c r="A697" s="1">
        <v>30601045</v>
      </c>
      <c r="B697" s="99" t="s">
        <v>3712</v>
      </c>
      <c r="C697" s="2" t="s">
        <v>13600</v>
      </c>
      <c r="D697" s="2">
        <v>1</v>
      </c>
      <c r="E697" s="1" t="s">
        <v>396</v>
      </c>
      <c r="F697" s="2"/>
      <c r="G697" s="2">
        <v>2</v>
      </c>
      <c r="H697" s="2">
        <v>5</v>
      </c>
      <c r="I697" s="2"/>
      <c r="J697" s="2"/>
      <c r="K697" s="2"/>
      <c r="L697" s="3">
        <v>1027.79</v>
      </c>
      <c r="M697" s="3">
        <v>1027.79</v>
      </c>
      <c r="N697" s="3">
        <v>0</v>
      </c>
      <c r="O697" s="3">
        <v>0</v>
      </c>
      <c r="P697" s="3">
        <v>1027.79</v>
      </c>
      <c r="Q697" s="3">
        <v>350</v>
      </c>
      <c r="R697" s="1" t="s">
        <v>132</v>
      </c>
    </row>
    <row r="698" spans="1:18" ht="15.5" x14ac:dyDescent="0.35">
      <c r="A698" s="1">
        <v>30601053</v>
      </c>
      <c r="B698" s="99" t="s">
        <v>3711</v>
      </c>
      <c r="C698" s="2" t="s">
        <v>13600</v>
      </c>
      <c r="D698" s="2">
        <v>1</v>
      </c>
      <c r="E698" s="1" t="s">
        <v>311</v>
      </c>
      <c r="F698" s="2"/>
      <c r="G698" s="2">
        <v>1</v>
      </c>
      <c r="H698" s="2">
        <v>3</v>
      </c>
      <c r="I698" s="2"/>
      <c r="J698" s="2"/>
      <c r="K698" s="2"/>
      <c r="L698" s="3">
        <v>291.76</v>
      </c>
      <c r="M698" s="3">
        <v>291.76</v>
      </c>
      <c r="N698" s="3">
        <v>0</v>
      </c>
      <c r="O698" s="3">
        <v>0</v>
      </c>
      <c r="P698" s="3">
        <v>291.76</v>
      </c>
      <c r="Q698" s="3">
        <v>350</v>
      </c>
      <c r="R698" s="1" t="s">
        <v>132</v>
      </c>
    </row>
    <row r="699" spans="1:18" ht="15.5" x14ac:dyDescent="0.35">
      <c r="A699" s="1">
        <v>30601070</v>
      </c>
      <c r="B699" s="99" t="s">
        <v>3710</v>
      </c>
      <c r="C699" s="2" t="s">
        <v>13600</v>
      </c>
      <c r="D699" s="2">
        <v>1</v>
      </c>
      <c r="E699" s="1" t="s">
        <v>396</v>
      </c>
      <c r="F699" s="2"/>
      <c r="G699" s="2">
        <v>2</v>
      </c>
      <c r="H699" s="2">
        <v>6</v>
      </c>
      <c r="I699" s="2"/>
      <c r="J699" s="2"/>
      <c r="K699" s="2"/>
      <c r="L699" s="3">
        <v>1027.79</v>
      </c>
      <c r="M699" s="3">
        <v>1027.79</v>
      </c>
      <c r="N699" s="3">
        <v>0</v>
      </c>
      <c r="O699" s="3">
        <v>0</v>
      </c>
      <c r="P699" s="3">
        <v>1027.79</v>
      </c>
      <c r="Q699" s="3">
        <v>350</v>
      </c>
      <c r="R699" s="1" t="s">
        <v>132</v>
      </c>
    </row>
    <row r="700" spans="1:18" ht="15.5" x14ac:dyDescent="0.35">
      <c r="A700" s="1">
        <v>30601088</v>
      </c>
      <c r="B700" s="99" t="s">
        <v>3709</v>
      </c>
      <c r="C700" s="2" t="s">
        <v>13600</v>
      </c>
      <c r="D700" s="2">
        <v>1</v>
      </c>
      <c r="E700" s="1" t="s">
        <v>161</v>
      </c>
      <c r="F700" s="2"/>
      <c r="G700" s="2">
        <v>2</v>
      </c>
      <c r="H700" s="2">
        <v>4</v>
      </c>
      <c r="I700" s="2"/>
      <c r="J700" s="2"/>
      <c r="K700" s="2"/>
      <c r="L700" s="3">
        <v>948.22</v>
      </c>
      <c r="M700" s="3">
        <v>948.22</v>
      </c>
      <c r="N700" s="3">
        <v>0</v>
      </c>
      <c r="O700" s="3">
        <v>0</v>
      </c>
      <c r="P700" s="3">
        <v>948.22</v>
      </c>
      <c r="Q700" s="3">
        <v>350</v>
      </c>
      <c r="R700" s="1" t="s">
        <v>132</v>
      </c>
    </row>
    <row r="701" spans="1:18" ht="15.5" x14ac:dyDescent="0.35">
      <c r="A701" s="1">
        <v>30601096</v>
      </c>
      <c r="B701" s="99" t="s">
        <v>3708</v>
      </c>
      <c r="C701" s="2" t="s">
        <v>13600</v>
      </c>
      <c r="D701" s="2">
        <v>1</v>
      </c>
      <c r="E701" s="1" t="s">
        <v>396</v>
      </c>
      <c r="F701" s="2"/>
      <c r="G701" s="2">
        <v>2</v>
      </c>
      <c r="H701" s="2">
        <v>5</v>
      </c>
      <c r="I701" s="2"/>
      <c r="J701" s="2"/>
      <c r="K701" s="2"/>
      <c r="L701" s="3">
        <v>1027.79</v>
      </c>
      <c r="M701" s="3">
        <v>1027.79</v>
      </c>
      <c r="N701" s="3">
        <v>0</v>
      </c>
      <c r="O701" s="3">
        <v>0</v>
      </c>
      <c r="P701" s="3">
        <v>1027.79</v>
      </c>
      <c r="Q701" s="3">
        <v>350</v>
      </c>
      <c r="R701" s="1" t="s">
        <v>132</v>
      </c>
    </row>
    <row r="702" spans="1:18" ht="15.5" x14ac:dyDescent="0.35">
      <c r="A702" s="1">
        <v>30601100</v>
      </c>
      <c r="B702" s="99" t="s">
        <v>3707</v>
      </c>
      <c r="C702" s="2" t="s">
        <v>13600</v>
      </c>
      <c r="D702" s="2">
        <v>1</v>
      </c>
      <c r="E702" s="1" t="s">
        <v>161</v>
      </c>
      <c r="F702" s="2"/>
      <c r="G702" s="2">
        <v>1</v>
      </c>
      <c r="H702" s="2">
        <v>4</v>
      </c>
      <c r="I702" s="2"/>
      <c r="J702" s="2"/>
      <c r="K702" s="2"/>
      <c r="L702" s="3">
        <v>948.22</v>
      </c>
      <c r="M702" s="3">
        <v>948.22</v>
      </c>
      <c r="N702" s="3">
        <v>0</v>
      </c>
      <c r="O702" s="3">
        <v>0</v>
      </c>
      <c r="P702" s="3">
        <v>948.22</v>
      </c>
      <c r="Q702" s="3">
        <v>350</v>
      </c>
      <c r="R702" s="1" t="s">
        <v>132</v>
      </c>
    </row>
    <row r="703" spans="1:18" ht="15.5" x14ac:dyDescent="0.35">
      <c r="A703" s="1">
        <v>30601118</v>
      </c>
      <c r="B703" s="99" t="s">
        <v>3706</v>
      </c>
      <c r="C703" s="2" t="s">
        <v>13600</v>
      </c>
      <c r="D703" s="2">
        <v>1</v>
      </c>
      <c r="E703" s="1" t="s">
        <v>161</v>
      </c>
      <c r="F703" s="2"/>
      <c r="G703" s="2">
        <v>2</v>
      </c>
      <c r="H703" s="2">
        <v>5</v>
      </c>
      <c r="I703" s="2"/>
      <c r="J703" s="2"/>
      <c r="K703" s="2"/>
      <c r="L703" s="3">
        <v>948.22</v>
      </c>
      <c r="M703" s="3">
        <v>948.22</v>
      </c>
      <c r="N703" s="3">
        <v>0</v>
      </c>
      <c r="O703" s="3">
        <v>0</v>
      </c>
      <c r="P703" s="3">
        <v>948.22</v>
      </c>
      <c r="Q703" s="3">
        <v>350</v>
      </c>
      <c r="R703" s="1" t="s">
        <v>132</v>
      </c>
    </row>
    <row r="704" spans="1:18" ht="15.5" x14ac:dyDescent="0.35">
      <c r="A704" s="1">
        <v>30601126</v>
      </c>
      <c r="B704" s="99" t="s">
        <v>3705</v>
      </c>
      <c r="C704" s="2" t="s">
        <v>13600</v>
      </c>
      <c r="D704" s="2">
        <v>1</v>
      </c>
      <c r="E704" s="1" t="s">
        <v>161</v>
      </c>
      <c r="F704" s="2"/>
      <c r="G704" s="2">
        <v>3</v>
      </c>
      <c r="H704" s="2">
        <v>6</v>
      </c>
      <c r="I704" s="2"/>
      <c r="J704" s="2"/>
      <c r="K704" s="2"/>
      <c r="L704" s="3">
        <v>948.22</v>
      </c>
      <c r="M704" s="3">
        <v>948.22</v>
      </c>
      <c r="N704" s="3">
        <v>0</v>
      </c>
      <c r="O704" s="3">
        <v>0</v>
      </c>
      <c r="P704" s="3">
        <v>948.22</v>
      </c>
      <c r="Q704" s="3">
        <v>350</v>
      </c>
      <c r="R704" s="1" t="s">
        <v>132</v>
      </c>
    </row>
    <row r="705" spans="1:18" ht="15.5" x14ac:dyDescent="0.35">
      <c r="A705" s="1">
        <v>30601134</v>
      </c>
      <c r="B705" s="99" t="s">
        <v>3704</v>
      </c>
      <c r="C705" s="2" t="s">
        <v>13600</v>
      </c>
      <c r="D705" s="2">
        <v>1</v>
      </c>
      <c r="E705" s="1" t="s">
        <v>155</v>
      </c>
      <c r="F705" s="2"/>
      <c r="G705" s="2">
        <v>2</v>
      </c>
      <c r="H705" s="2">
        <v>6</v>
      </c>
      <c r="I705" s="2"/>
      <c r="J705" s="2"/>
      <c r="K705" s="2"/>
      <c r="L705" s="3">
        <v>1206.83</v>
      </c>
      <c r="M705" s="3">
        <v>1206.83</v>
      </c>
      <c r="N705" s="3">
        <v>0</v>
      </c>
      <c r="O705" s="3">
        <v>0</v>
      </c>
      <c r="P705" s="3">
        <v>1206.83</v>
      </c>
      <c r="Q705" s="3">
        <v>350</v>
      </c>
      <c r="R705" s="1" t="s">
        <v>132</v>
      </c>
    </row>
    <row r="706" spans="1:18" ht="15.5" x14ac:dyDescent="0.35">
      <c r="A706" s="1">
        <v>30601142</v>
      </c>
      <c r="B706" s="99" t="s">
        <v>3703</v>
      </c>
      <c r="C706" s="2" t="s">
        <v>13600</v>
      </c>
      <c r="D706" s="2">
        <v>1</v>
      </c>
      <c r="E706" s="1" t="s">
        <v>388</v>
      </c>
      <c r="F706" s="2"/>
      <c r="G706" s="2">
        <v>1</v>
      </c>
      <c r="H706" s="2">
        <v>2</v>
      </c>
      <c r="I706" s="2"/>
      <c r="J706" s="2"/>
      <c r="K706" s="2"/>
      <c r="L706" s="3">
        <v>574.25</v>
      </c>
      <c r="M706" s="3">
        <v>574.25</v>
      </c>
      <c r="N706" s="3">
        <v>0</v>
      </c>
      <c r="O706" s="3">
        <v>0</v>
      </c>
      <c r="P706" s="3">
        <v>574.25</v>
      </c>
      <c r="Q706" s="3">
        <v>350</v>
      </c>
      <c r="R706" s="1" t="s">
        <v>132</v>
      </c>
    </row>
    <row r="707" spans="1:18" ht="15.5" x14ac:dyDescent="0.35">
      <c r="A707" s="1">
        <v>30601150</v>
      </c>
      <c r="B707" s="99" t="s">
        <v>3702</v>
      </c>
      <c r="C707" s="2" t="s">
        <v>13600</v>
      </c>
      <c r="D707" s="2">
        <v>1</v>
      </c>
      <c r="E707" s="1" t="s">
        <v>161</v>
      </c>
      <c r="F707" s="2"/>
      <c r="G707" s="2">
        <v>2</v>
      </c>
      <c r="H707" s="2">
        <v>6</v>
      </c>
      <c r="I707" s="2"/>
      <c r="J707" s="2"/>
      <c r="K707" s="2"/>
      <c r="L707" s="3">
        <v>948.22</v>
      </c>
      <c r="M707" s="3">
        <v>948.22</v>
      </c>
      <c r="N707" s="3">
        <v>0</v>
      </c>
      <c r="O707" s="3">
        <v>0</v>
      </c>
      <c r="P707" s="3">
        <v>948.22</v>
      </c>
      <c r="Q707" s="3">
        <v>350</v>
      </c>
      <c r="R707" s="1" t="s">
        <v>132</v>
      </c>
    </row>
    <row r="708" spans="1:18" ht="15.5" x14ac:dyDescent="0.35">
      <c r="A708" s="1">
        <v>30601169</v>
      </c>
      <c r="B708" s="99" t="s">
        <v>3701</v>
      </c>
      <c r="C708" s="2" t="s">
        <v>13600</v>
      </c>
      <c r="D708" s="2">
        <v>1</v>
      </c>
      <c r="E708" s="1" t="s">
        <v>398</v>
      </c>
      <c r="F708" s="2"/>
      <c r="G708" s="2">
        <v>2</v>
      </c>
      <c r="H708" s="2">
        <v>5</v>
      </c>
      <c r="I708" s="2"/>
      <c r="J708" s="2"/>
      <c r="K708" s="2"/>
      <c r="L708" s="3">
        <v>1140.53</v>
      </c>
      <c r="M708" s="3">
        <v>1140.53</v>
      </c>
      <c r="N708" s="3">
        <v>0</v>
      </c>
      <c r="O708" s="3">
        <v>0</v>
      </c>
      <c r="P708" s="3">
        <v>1140.53</v>
      </c>
      <c r="Q708" s="3">
        <v>350</v>
      </c>
      <c r="R708" s="1" t="s">
        <v>132</v>
      </c>
    </row>
    <row r="709" spans="1:18" ht="15.5" x14ac:dyDescent="0.35">
      <c r="A709" s="1">
        <v>30601177</v>
      </c>
      <c r="B709" s="99" t="s">
        <v>3700</v>
      </c>
      <c r="C709" s="2" t="s">
        <v>13600</v>
      </c>
      <c r="D709" s="2">
        <v>1</v>
      </c>
      <c r="E709" s="1" t="s">
        <v>159</v>
      </c>
      <c r="F709" s="2"/>
      <c r="G709" s="2">
        <v>1</v>
      </c>
      <c r="H709" s="2">
        <v>4</v>
      </c>
      <c r="I709" s="2"/>
      <c r="J709" s="2"/>
      <c r="K709" s="2"/>
      <c r="L709" s="3">
        <v>736.04</v>
      </c>
      <c r="M709" s="3">
        <v>736.04</v>
      </c>
      <c r="N709" s="3">
        <v>0</v>
      </c>
      <c r="O709" s="3">
        <v>0</v>
      </c>
      <c r="P709" s="3">
        <v>736.04</v>
      </c>
      <c r="Q709" s="3">
        <v>350</v>
      </c>
      <c r="R709" s="1" t="s">
        <v>132</v>
      </c>
    </row>
    <row r="710" spans="1:18" ht="15.5" x14ac:dyDescent="0.35">
      <c r="A710" s="1">
        <v>30601185</v>
      </c>
      <c r="B710" s="99" t="s">
        <v>3699</v>
      </c>
      <c r="C710" s="2" t="s">
        <v>13600</v>
      </c>
      <c r="D710" s="2">
        <v>1</v>
      </c>
      <c r="E710" s="1" t="s">
        <v>383</v>
      </c>
      <c r="F710" s="2"/>
      <c r="G710" s="2">
        <v>1</v>
      </c>
      <c r="H710" s="2">
        <v>4</v>
      </c>
      <c r="I710" s="2"/>
      <c r="J710" s="2"/>
      <c r="K710" s="2"/>
      <c r="L710" s="3">
        <v>649.84</v>
      </c>
      <c r="M710" s="3">
        <v>649.84</v>
      </c>
      <c r="N710" s="3">
        <v>0</v>
      </c>
      <c r="O710" s="3">
        <v>0</v>
      </c>
      <c r="P710" s="3">
        <v>649.84</v>
      </c>
      <c r="Q710" s="3">
        <v>350</v>
      </c>
      <c r="R710" s="1" t="s">
        <v>132</v>
      </c>
    </row>
    <row r="711" spans="1:18" ht="15.5" x14ac:dyDescent="0.35">
      <c r="A711" s="1">
        <v>30601193</v>
      </c>
      <c r="B711" s="99" t="s">
        <v>3698</v>
      </c>
      <c r="C711" s="2" t="s">
        <v>13600</v>
      </c>
      <c r="D711" s="2">
        <v>1</v>
      </c>
      <c r="E711" s="1" t="s">
        <v>393</v>
      </c>
      <c r="F711" s="2"/>
      <c r="G711" s="2">
        <v>2</v>
      </c>
      <c r="H711" s="2">
        <v>5</v>
      </c>
      <c r="I711" s="2"/>
      <c r="J711" s="2"/>
      <c r="K711" s="2"/>
      <c r="L711" s="3">
        <v>883.25</v>
      </c>
      <c r="M711" s="3">
        <v>883.25</v>
      </c>
      <c r="N711" s="3">
        <v>0</v>
      </c>
      <c r="O711" s="3">
        <v>0</v>
      </c>
      <c r="P711" s="3">
        <v>883.25</v>
      </c>
      <c r="Q711" s="3">
        <v>350</v>
      </c>
      <c r="R711" s="1" t="s">
        <v>132</v>
      </c>
    </row>
    <row r="712" spans="1:18" ht="15.5" x14ac:dyDescent="0.35">
      <c r="A712" s="1">
        <v>30601207</v>
      </c>
      <c r="B712" s="99" t="s">
        <v>3697</v>
      </c>
      <c r="C712" s="2" t="s">
        <v>13600</v>
      </c>
      <c r="D712" s="2">
        <v>1</v>
      </c>
      <c r="E712" s="1" t="s">
        <v>393</v>
      </c>
      <c r="F712" s="2"/>
      <c r="G712" s="2">
        <v>1</v>
      </c>
      <c r="H712" s="2">
        <v>2</v>
      </c>
      <c r="I712" s="2"/>
      <c r="J712" s="2"/>
      <c r="K712" s="2"/>
      <c r="L712" s="3">
        <v>883.25</v>
      </c>
      <c r="M712" s="3">
        <v>883.25</v>
      </c>
      <c r="N712" s="3">
        <v>0</v>
      </c>
      <c r="O712" s="3">
        <v>0</v>
      </c>
      <c r="P712" s="3">
        <v>883.25</v>
      </c>
      <c r="Q712" s="3">
        <v>350</v>
      </c>
      <c r="R712" s="1" t="s">
        <v>132</v>
      </c>
    </row>
    <row r="713" spans="1:18" ht="15.5" x14ac:dyDescent="0.35">
      <c r="A713" s="1">
        <v>30601215</v>
      </c>
      <c r="B713" s="99" t="s">
        <v>3696</v>
      </c>
      <c r="C713" s="2" t="s">
        <v>13600</v>
      </c>
      <c r="D713" s="2">
        <v>1</v>
      </c>
      <c r="E713" s="1" t="s">
        <v>393</v>
      </c>
      <c r="F713" s="2"/>
      <c r="G713" s="2">
        <v>2</v>
      </c>
      <c r="H713" s="2">
        <v>4</v>
      </c>
      <c r="I713" s="2"/>
      <c r="J713" s="2"/>
      <c r="K713" s="2"/>
      <c r="L713" s="3">
        <v>883.25</v>
      </c>
      <c r="M713" s="3">
        <v>883.25</v>
      </c>
      <c r="N713" s="3">
        <v>0</v>
      </c>
      <c r="O713" s="3">
        <v>0</v>
      </c>
      <c r="P713" s="3">
        <v>883.25</v>
      </c>
      <c r="Q713" s="3">
        <v>350</v>
      </c>
      <c r="R713" s="1" t="s">
        <v>132</v>
      </c>
    </row>
    <row r="714" spans="1:18" ht="15.5" x14ac:dyDescent="0.35">
      <c r="A714" s="1">
        <v>30601223</v>
      </c>
      <c r="B714" s="99" t="s">
        <v>3695</v>
      </c>
      <c r="C714" s="2" t="s">
        <v>13600</v>
      </c>
      <c r="D714" s="2">
        <v>1</v>
      </c>
      <c r="E714" s="1" t="s">
        <v>41</v>
      </c>
      <c r="F714" s="2"/>
      <c r="G714" s="2">
        <v>1</v>
      </c>
      <c r="H714" s="2">
        <v>2</v>
      </c>
      <c r="I714" s="2"/>
      <c r="J714" s="2"/>
      <c r="K714" s="2"/>
      <c r="L714" s="3">
        <v>169.74</v>
      </c>
      <c r="M714" s="3">
        <v>169.74</v>
      </c>
      <c r="N714" s="3">
        <v>0</v>
      </c>
      <c r="O714" s="3">
        <v>0</v>
      </c>
      <c r="P714" s="3">
        <v>169.74</v>
      </c>
      <c r="Q714" s="3">
        <v>350</v>
      </c>
      <c r="R714" s="1" t="s">
        <v>132</v>
      </c>
    </row>
    <row r="715" spans="1:18" ht="15.5" x14ac:dyDescent="0.35">
      <c r="A715" s="1">
        <v>30601231</v>
      </c>
      <c r="B715" s="99" t="s">
        <v>3694</v>
      </c>
      <c r="C715" s="2" t="s">
        <v>13600</v>
      </c>
      <c r="D715" s="2">
        <v>1</v>
      </c>
      <c r="E715" s="1" t="s">
        <v>34</v>
      </c>
      <c r="F715" s="2"/>
      <c r="G715" s="2"/>
      <c r="H715" s="2">
        <v>0</v>
      </c>
      <c r="I715" s="2"/>
      <c r="J715" s="2"/>
      <c r="K715" s="2"/>
      <c r="L715" s="3">
        <v>71.62</v>
      </c>
      <c r="M715" s="3">
        <v>71.62</v>
      </c>
      <c r="N715" s="3">
        <v>0</v>
      </c>
      <c r="O715" s="3">
        <v>0</v>
      </c>
      <c r="P715" s="3">
        <v>71.62</v>
      </c>
      <c r="Q715" s="3">
        <v>350</v>
      </c>
      <c r="R715" s="1" t="s">
        <v>0</v>
      </c>
    </row>
    <row r="716" spans="1:18" ht="15.5" x14ac:dyDescent="0.35">
      <c r="A716" s="1">
        <v>30601240</v>
      </c>
      <c r="B716" s="99" t="s">
        <v>3693</v>
      </c>
      <c r="C716" s="2" t="s">
        <v>13600</v>
      </c>
      <c r="D716" s="2">
        <v>1</v>
      </c>
      <c r="E716" s="1" t="s">
        <v>383</v>
      </c>
      <c r="F716" s="2"/>
      <c r="G716" s="2">
        <v>1</v>
      </c>
      <c r="H716" s="2">
        <v>3</v>
      </c>
      <c r="I716" s="2"/>
      <c r="J716" s="2"/>
      <c r="K716" s="2"/>
      <c r="L716" s="3">
        <v>649.84</v>
      </c>
      <c r="M716" s="3">
        <v>649.84</v>
      </c>
      <c r="N716" s="3">
        <v>0</v>
      </c>
      <c r="O716" s="3">
        <v>0</v>
      </c>
      <c r="P716" s="3">
        <v>649.84</v>
      </c>
      <c r="Q716" s="3">
        <v>350</v>
      </c>
      <c r="R716" s="1" t="s">
        <v>132</v>
      </c>
    </row>
    <row r="717" spans="1:18" ht="15.5" x14ac:dyDescent="0.35">
      <c r="A717" s="1">
        <v>30601258</v>
      </c>
      <c r="B717" s="99" t="s">
        <v>3692</v>
      </c>
      <c r="C717" s="2" t="s">
        <v>13600</v>
      </c>
      <c r="D717" s="2">
        <v>1</v>
      </c>
      <c r="E717" s="1" t="s">
        <v>311</v>
      </c>
      <c r="F717" s="2"/>
      <c r="G717" s="2">
        <v>1</v>
      </c>
      <c r="H717" s="2">
        <v>2</v>
      </c>
      <c r="I717" s="2"/>
      <c r="J717" s="2"/>
      <c r="K717" s="2"/>
      <c r="L717" s="3">
        <v>291.76</v>
      </c>
      <c r="M717" s="3">
        <v>291.76</v>
      </c>
      <c r="N717" s="3">
        <v>0</v>
      </c>
      <c r="O717" s="3">
        <v>0</v>
      </c>
      <c r="P717" s="3">
        <v>291.76</v>
      </c>
      <c r="Q717" s="3">
        <v>350</v>
      </c>
      <c r="R717" s="1" t="s">
        <v>132</v>
      </c>
    </row>
    <row r="718" spans="1:18" ht="15.5" x14ac:dyDescent="0.35">
      <c r="A718" s="1">
        <v>30601266</v>
      </c>
      <c r="B718" s="99" t="s">
        <v>3691</v>
      </c>
      <c r="C718" s="2" t="s">
        <v>13598</v>
      </c>
      <c r="D718" s="2">
        <v>1</v>
      </c>
      <c r="E718" s="1" t="s">
        <v>13</v>
      </c>
      <c r="F718" s="2"/>
      <c r="G718" s="2"/>
      <c r="H718" s="2">
        <v>1</v>
      </c>
      <c r="I718" s="2"/>
      <c r="J718" s="2"/>
      <c r="K718" s="2"/>
      <c r="L718" s="3">
        <v>148.54</v>
      </c>
      <c r="M718" s="3">
        <v>148.54</v>
      </c>
      <c r="N718" s="3">
        <v>0</v>
      </c>
      <c r="O718" s="3">
        <v>0</v>
      </c>
      <c r="P718" s="3">
        <v>148.54</v>
      </c>
      <c r="Q718" s="3">
        <v>29.707999999999998</v>
      </c>
      <c r="R718" s="1" t="s">
        <v>0</v>
      </c>
    </row>
    <row r="719" spans="1:18" ht="15.5" x14ac:dyDescent="0.35">
      <c r="A719" s="1">
        <v>30601274</v>
      </c>
      <c r="B719" s="99" t="s">
        <v>3690</v>
      </c>
      <c r="C719" s="2" t="s">
        <v>13598</v>
      </c>
      <c r="D719" s="2">
        <v>1</v>
      </c>
      <c r="E719" s="1" t="s">
        <v>2185</v>
      </c>
      <c r="F719" s="2">
        <v>42.9</v>
      </c>
      <c r="G719" s="2">
        <v>2</v>
      </c>
      <c r="H719" s="2">
        <v>5</v>
      </c>
      <c r="I719" s="2"/>
      <c r="J719" s="2"/>
      <c r="K719" s="2"/>
      <c r="L719" s="3">
        <v>1505.22</v>
      </c>
      <c r="M719" s="3">
        <v>1505.22</v>
      </c>
      <c r="N719" s="3">
        <v>654.23</v>
      </c>
      <c r="O719" s="3">
        <v>0</v>
      </c>
      <c r="P719" s="3">
        <v>2159.4499999999998</v>
      </c>
      <c r="Q719" s="3">
        <v>431.89</v>
      </c>
      <c r="R719" s="1" t="s">
        <v>132</v>
      </c>
    </row>
    <row r="720" spans="1:18" ht="15.5" x14ac:dyDescent="0.35">
      <c r="A720" s="1">
        <v>30601282</v>
      </c>
      <c r="B720" s="99" t="s">
        <v>3689</v>
      </c>
      <c r="C720" s="2" t="s">
        <v>13598</v>
      </c>
      <c r="D720" s="2">
        <v>1</v>
      </c>
      <c r="E720" s="1" t="s">
        <v>155</v>
      </c>
      <c r="F720" s="2">
        <v>38.5</v>
      </c>
      <c r="G720" s="2">
        <v>2</v>
      </c>
      <c r="H720" s="2">
        <v>5</v>
      </c>
      <c r="I720" s="2"/>
      <c r="J720" s="2"/>
      <c r="K720" s="2"/>
      <c r="L720" s="3">
        <v>1206.83</v>
      </c>
      <c r="M720" s="3">
        <v>1206.83</v>
      </c>
      <c r="N720" s="3">
        <v>587.13</v>
      </c>
      <c r="O720" s="3">
        <v>0</v>
      </c>
      <c r="P720" s="3">
        <v>1793.96</v>
      </c>
      <c r="Q720" s="3">
        <v>358.79200000000003</v>
      </c>
      <c r="R720" s="1" t="s">
        <v>132</v>
      </c>
    </row>
    <row r="721" spans="1:18" ht="15.5" x14ac:dyDescent="0.35">
      <c r="A721" s="1">
        <v>30601290</v>
      </c>
      <c r="B721" s="99" t="s">
        <v>3688</v>
      </c>
      <c r="C721" s="2" t="s">
        <v>13598</v>
      </c>
      <c r="D721" s="2">
        <v>1</v>
      </c>
      <c r="E721" s="1" t="s">
        <v>393</v>
      </c>
      <c r="F721" s="2"/>
      <c r="G721" s="2">
        <v>2</v>
      </c>
      <c r="H721" s="2">
        <v>5</v>
      </c>
      <c r="I721" s="2"/>
      <c r="J721" s="2"/>
      <c r="K721" s="2"/>
      <c r="L721" s="3">
        <v>883.25</v>
      </c>
      <c r="M721" s="3">
        <v>883.25</v>
      </c>
      <c r="N721" s="3">
        <v>0</v>
      </c>
      <c r="O721" s="3">
        <v>0</v>
      </c>
      <c r="P721" s="3">
        <v>883.25</v>
      </c>
      <c r="Q721" s="3">
        <v>176.65</v>
      </c>
      <c r="R721" s="1" t="s">
        <v>132</v>
      </c>
    </row>
    <row r="722" spans="1:18" ht="15.5" x14ac:dyDescent="0.35">
      <c r="A722" s="1">
        <v>30601304</v>
      </c>
      <c r="B722" s="99" t="s">
        <v>3687</v>
      </c>
      <c r="C722" s="2" t="s">
        <v>13600</v>
      </c>
      <c r="D722" s="2">
        <v>1</v>
      </c>
      <c r="E722" s="1" t="s">
        <v>20</v>
      </c>
      <c r="F722" s="2"/>
      <c r="G722" s="2"/>
      <c r="H722" s="2">
        <v>0</v>
      </c>
      <c r="I722" s="2"/>
      <c r="J722" s="2"/>
      <c r="K722" s="2"/>
      <c r="L722" s="3">
        <v>39.79</v>
      </c>
      <c r="M722" s="3">
        <v>39.79</v>
      </c>
      <c r="N722" s="3">
        <v>0</v>
      </c>
      <c r="O722" s="3">
        <v>0</v>
      </c>
      <c r="P722" s="3">
        <v>39.79</v>
      </c>
      <c r="Q722" s="3">
        <v>350</v>
      </c>
      <c r="R722" s="1" t="s">
        <v>0</v>
      </c>
    </row>
    <row r="723" spans="1:18" ht="15.5" x14ac:dyDescent="0.35">
      <c r="A723" s="1">
        <v>30602017</v>
      </c>
      <c r="B723" s="99" t="s">
        <v>3686</v>
      </c>
      <c r="C723" s="2" t="s">
        <v>13598</v>
      </c>
      <c r="D723" s="2">
        <v>1</v>
      </c>
      <c r="E723" s="1" t="s">
        <v>13</v>
      </c>
      <c r="F723" s="2"/>
      <c r="G723" s="2">
        <v>1</v>
      </c>
      <c r="H723" s="2">
        <v>2</v>
      </c>
      <c r="I723" s="2"/>
      <c r="J723" s="2"/>
      <c r="K723" s="2"/>
      <c r="L723" s="3">
        <v>148.54</v>
      </c>
      <c r="M723" s="3">
        <v>148.54</v>
      </c>
      <c r="N723" s="3">
        <v>0</v>
      </c>
      <c r="O723" s="3">
        <v>0</v>
      </c>
      <c r="P723" s="3">
        <v>148.54</v>
      </c>
      <c r="Q723" s="3">
        <v>29.707999999999998</v>
      </c>
      <c r="R723" s="1" t="s">
        <v>132</v>
      </c>
    </row>
    <row r="724" spans="1:18" ht="15.5" x14ac:dyDescent="0.35">
      <c r="A724" s="1">
        <v>30602025</v>
      </c>
      <c r="B724" s="99" t="s">
        <v>3685</v>
      </c>
      <c r="C724" s="2" t="s">
        <v>13600</v>
      </c>
      <c r="D724" s="2">
        <v>1</v>
      </c>
      <c r="E724" s="1" t="s">
        <v>25</v>
      </c>
      <c r="F724" s="2"/>
      <c r="G724" s="2"/>
      <c r="H724" s="2">
        <v>0</v>
      </c>
      <c r="I724" s="2"/>
      <c r="J724" s="2"/>
      <c r="K724" s="2"/>
      <c r="L724" s="3">
        <v>13.26</v>
      </c>
      <c r="M724" s="3">
        <v>13.26</v>
      </c>
      <c r="N724" s="3">
        <v>0</v>
      </c>
      <c r="O724" s="3">
        <v>0</v>
      </c>
      <c r="P724" s="3">
        <v>13.26</v>
      </c>
      <c r="Q724" s="3">
        <v>350</v>
      </c>
      <c r="R724" s="1" t="s">
        <v>0</v>
      </c>
    </row>
    <row r="725" spans="1:18" ht="15.5" x14ac:dyDescent="0.35">
      <c r="A725" s="1">
        <v>30602033</v>
      </c>
      <c r="B725" s="99" t="s">
        <v>3684</v>
      </c>
      <c r="C725" s="2" t="s">
        <v>13598</v>
      </c>
      <c r="D725" s="2">
        <v>1</v>
      </c>
      <c r="E725" s="1" t="s">
        <v>407</v>
      </c>
      <c r="F725" s="2"/>
      <c r="G725" s="2">
        <v>1</v>
      </c>
      <c r="H725" s="2">
        <v>5</v>
      </c>
      <c r="I725" s="2"/>
      <c r="J725" s="2"/>
      <c r="K725" s="2"/>
      <c r="L725" s="3">
        <v>620.66</v>
      </c>
      <c r="M725" s="3">
        <v>620.66</v>
      </c>
      <c r="N725" s="3">
        <v>0</v>
      </c>
      <c r="O725" s="3">
        <v>0</v>
      </c>
      <c r="P725" s="3">
        <v>620.66</v>
      </c>
      <c r="Q725" s="3">
        <v>124.13200000000001</v>
      </c>
      <c r="R725" s="1" t="s">
        <v>132</v>
      </c>
    </row>
    <row r="726" spans="1:18" ht="15.5" x14ac:dyDescent="0.35">
      <c r="A726" s="1">
        <v>30602041</v>
      </c>
      <c r="B726" s="99" t="s">
        <v>3683</v>
      </c>
      <c r="C726" s="2" t="s">
        <v>13600</v>
      </c>
      <c r="D726" s="2">
        <v>1</v>
      </c>
      <c r="E726" s="1" t="s">
        <v>13</v>
      </c>
      <c r="F726" s="2"/>
      <c r="G726" s="2">
        <v>1</v>
      </c>
      <c r="H726" s="2">
        <v>2</v>
      </c>
      <c r="I726" s="2"/>
      <c r="J726" s="2"/>
      <c r="K726" s="2"/>
      <c r="L726" s="3">
        <v>148.54</v>
      </c>
      <c r="M726" s="3">
        <v>148.54</v>
      </c>
      <c r="N726" s="3">
        <v>0</v>
      </c>
      <c r="O726" s="3">
        <v>0</v>
      </c>
      <c r="P726" s="3">
        <v>148.54</v>
      </c>
      <c r="Q726" s="3">
        <v>350</v>
      </c>
      <c r="R726" s="1" t="s">
        <v>132</v>
      </c>
    </row>
    <row r="727" spans="1:18" ht="15.5" x14ac:dyDescent="0.35">
      <c r="A727" s="1">
        <v>30602050</v>
      </c>
      <c r="B727" s="99" t="s">
        <v>3682</v>
      </c>
      <c r="C727" s="2" t="s">
        <v>13598</v>
      </c>
      <c r="D727" s="2">
        <v>1</v>
      </c>
      <c r="E727" s="1" t="s">
        <v>23</v>
      </c>
      <c r="F727" s="2"/>
      <c r="G727" s="2">
        <v>1</v>
      </c>
      <c r="H727" s="2">
        <v>2</v>
      </c>
      <c r="I727" s="2"/>
      <c r="J727" s="2"/>
      <c r="K727" s="2"/>
      <c r="L727" s="3">
        <v>116.71</v>
      </c>
      <c r="M727" s="3">
        <v>116.71</v>
      </c>
      <c r="N727" s="3">
        <v>0</v>
      </c>
      <c r="O727" s="3">
        <v>0</v>
      </c>
      <c r="P727" s="3">
        <v>116.71</v>
      </c>
      <c r="Q727" s="3">
        <v>23.341999999999999</v>
      </c>
      <c r="R727" s="1" t="s">
        <v>132</v>
      </c>
    </row>
    <row r="728" spans="1:18" ht="15.5" x14ac:dyDescent="0.35">
      <c r="A728" s="1">
        <v>30602068</v>
      </c>
      <c r="B728" s="99" t="s">
        <v>3681</v>
      </c>
      <c r="C728" s="2" t="s">
        <v>13600</v>
      </c>
      <c r="D728" s="2">
        <v>1</v>
      </c>
      <c r="E728" s="1" t="s">
        <v>31</v>
      </c>
      <c r="F728" s="2"/>
      <c r="G728" s="2"/>
      <c r="H728" s="2">
        <v>1</v>
      </c>
      <c r="I728" s="2"/>
      <c r="J728" s="2"/>
      <c r="K728" s="2"/>
      <c r="L728" s="3">
        <v>26.53</v>
      </c>
      <c r="M728" s="3">
        <v>26.53</v>
      </c>
      <c r="N728" s="3">
        <v>0</v>
      </c>
      <c r="O728" s="3">
        <v>0</v>
      </c>
      <c r="P728" s="3">
        <v>26.53</v>
      </c>
      <c r="Q728" s="3">
        <v>350</v>
      </c>
      <c r="R728" s="1" t="s">
        <v>132</v>
      </c>
    </row>
    <row r="729" spans="1:18" ht="15.5" x14ac:dyDescent="0.35">
      <c r="A729" s="1">
        <v>30602076</v>
      </c>
      <c r="B729" s="99" t="s">
        <v>3680</v>
      </c>
      <c r="C729" s="2" t="s">
        <v>13600</v>
      </c>
      <c r="D729" s="2">
        <v>1</v>
      </c>
      <c r="E729" s="1" t="s">
        <v>407</v>
      </c>
      <c r="F729" s="2"/>
      <c r="G729" s="2">
        <v>1</v>
      </c>
      <c r="H729" s="2">
        <v>3</v>
      </c>
      <c r="I729" s="2"/>
      <c r="J729" s="2"/>
      <c r="K729" s="2"/>
      <c r="L729" s="3">
        <v>620.66</v>
      </c>
      <c r="M729" s="3">
        <v>620.66</v>
      </c>
      <c r="N729" s="3">
        <v>0</v>
      </c>
      <c r="O729" s="3">
        <v>0</v>
      </c>
      <c r="P729" s="3">
        <v>620.66</v>
      </c>
      <c r="Q729" s="3">
        <v>350</v>
      </c>
      <c r="R729" s="1" t="s">
        <v>132</v>
      </c>
    </row>
    <row r="730" spans="1:18" ht="15.5" x14ac:dyDescent="0.35">
      <c r="A730" s="1">
        <v>30602084</v>
      </c>
      <c r="B730" s="99" t="s">
        <v>3679</v>
      </c>
      <c r="C730" s="2" t="s">
        <v>13600</v>
      </c>
      <c r="D730" s="2">
        <v>1</v>
      </c>
      <c r="E730" s="1" t="s">
        <v>151</v>
      </c>
      <c r="F730" s="2"/>
      <c r="G730" s="2">
        <v>1</v>
      </c>
      <c r="H730" s="2">
        <v>2</v>
      </c>
      <c r="I730" s="2"/>
      <c r="J730" s="2"/>
      <c r="K730" s="2"/>
      <c r="L730" s="3">
        <v>270.54000000000002</v>
      </c>
      <c r="M730" s="3">
        <v>270.54000000000002</v>
      </c>
      <c r="N730" s="3">
        <v>0</v>
      </c>
      <c r="O730" s="3">
        <v>0</v>
      </c>
      <c r="P730" s="3">
        <v>270.54000000000002</v>
      </c>
      <c r="Q730" s="3">
        <v>350</v>
      </c>
      <c r="R730" s="1" t="s">
        <v>132</v>
      </c>
    </row>
    <row r="731" spans="1:18" ht="15.5" x14ac:dyDescent="0.35">
      <c r="A731" s="1">
        <v>30602092</v>
      </c>
      <c r="B731" s="99" t="s">
        <v>3678</v>
      </c>
      <c r="C731" s="2" t="s">
        <v>13598</v>
      </c>
      <c r="D731" s="2">
        <v>1</v>
      </c>
      <c r="E731" s="1" t="s">
        <v>151</v>
      </c>
      <c r="F731" s="2"/>
      <c r="G731" s="2">
        <v>1</v>
      </c>
      <c r="H731" s="2">
        <v>2</v>
      </c>
      <c r="I731" s="2"/>
      <c r="J731" s="2"/>
      <c r="K731" s="2"/>
      <c r="L731" s="3">
        <v>270.54000000000002</v>
      </c>
      <c r="M731" s="3">
        <v>270.54000000000002</v>
      </c>
      <c r="N731" s="3">
        <v>0</v>
      </c>
      <c r="O731" s="3">
        <v>0</v>
      </c>
      <c r="P731" s="3">
        <v>270.54000000000002</v>
      </c>
      <c r="Q731" s="3">
        <v>54.108000000000004</v>
      </c>
      <c r="R731" s="1" t="s">
        <v>132</v>
      </c>
    </row>
    <row r="732" spans="1:18" ht="15.5" x14ac:dyDescent="0.35">
      <c r="A732" s="1">
        <v>30602106</v>
      </c>
      <c r="B732" s="99" t="s">
        <v>3677</v>
      </c>
      <c r="C732" s="2" t="s">
        <v>13600</v>
      </c>
      <c r="D732" s="2">
        <v>1</v>
      </c>
      <c r="E732" s="1" t="s">
        <v>151</v>
      </c>
      <c r="F732" s="2"/>
      <c r="G732" s="2">
        <v>1</v>
      </c>
      <c r="H732" s="2">
        <v>3</v>
      </c>
      <c r="I732" s="2"/>
      <c r="J732" s="2"/>
      <c r="K732" s="2"/>
      <c r="L732" s="3">
        <v>270.54000000000002</v>
      </c>
      <c r="M732" s="3">
        <v>270.54000000000002</v>
      </c>
      <c r="N732" s="3">
        <v>0</v>
      </c>
      <c r="O732" s="3">
        <v>0</v>
      </c>
      <c r="P732" s="3">
        <v>270.54000000000002</v>
      </c>
      <c r="Q732" s="3">
        <v>350</v>
      </c>
      <c r="R732" s="1" t="s">
        <v>132</v>
      </c>
    </row>
    <row r="733" spans="1:18" ht="15.5" x14ac:dyDescent="0.35">
      <c r="A733" s="1">
        <v>30602114</v>
      </c>
      <c r="B733" s="99" t="s">
        <v>3676</v>
      </c>
      <c r="C733" s="2" t="s">
        <v>13600</v>
      </c>
      <c r="D733" s="2">
        <v>1</v>
      </c>
      <c r="E733" s="1" t="s">
        <v>388</v>
      </c>
      <c r="F733" s="2"/>
      <c r="G733" s="2">
        <v>1</v>
      </c>
      <c r="H733" s="2">
        <v>2</v>
      </c>
      <c r="I733" s="2"/>
      <c r="J733" s="2"/>
      <c r="K733" s="2"/>
      <c r="L733" s="3">
        <v>574.25</v>
      </c>
      <c r="M733" s="3">
        <v>574.25</v>
      </c>
      <c r="N733" s="3">
        <v>0</v>
      </c>
      <c r="O733" s="3">
        <v>0</v>
      </c>
      <c r="P733" s="3">
        <v>574.25</v>
      </c>
      <c r="Q733" s="3">
        <v>350</v>
      </c>
      <c r="R733" s="1" t="s">
        <v>132</v>
      </c>
    </row>
    <row r="734" spans="1:18" ht="15.5" x14ac:dyDescent="0.35">
      <c r="A734" s="1">
        <v>30602122</v>
      </c>
      <c r="B734" s="99" t="s">
        <v>3675</v>
      </c>
      <c r="C734" s="2" t="s">
        <v>13598</v>
      </c>
      <c r="D734" s="2">
        <v>1</v>
      </c>
      <c r="E734" s="1" t="s">
        <v>484</v>
      </c>
      <c r="F734" s="2"/>
      <c r="G734" s="2">
        <v>2</v>
      </c>
      <c r="H734" s="2">
        <v>5</v>
      </c>
      <c r="I734" s="2"/>
      <c r="J734" s="2"/>
      <c r="K734" s="2"/>
      <c r="L734" s="3">
        <v>802.34</v>
      </c>
      <c r="M734" s="3">
        <v>802.34</v>
      </c>
      <c r="N734" s="3">
        <v>0</v>
      </c>
      <c r="O734" s="3">
        <v>0</v>
      </c>
      <c r="P734" s="3">
        <v>802.34</v>
      </c>
      <c r="Q734" s="3">
        <v>160.46800000000002</v>
      </c>
      <c r="R734" s="1" t="s">
        <v>132</v>
      </c>
    </row>
    <row r="735" spans="1:18" ht="15.5" x14ac:dyDescent="0.35">
      <c r="A735" s="1">
        <v>30602130</v>
      </c>
      <c r="B735" s="99" t="s">
        <v>3674</v>
      </c>
      <c r="C735" s="2" t="s">
        <v>13600</v>
      </c>
      <c r="D735" s="2">
        <v>1</v>
      </c>
      <c r="E735" s="1" t="s">
        <v>383</v>
      </c>
      <c r="F735" s="2"/>
      <c r="G735" s="2">
        <v>2</v>
      </c>
      <c r="H735" s="2">
        <v>4</v>
      </c>
      <c r="I735" s="2"/>
      <c r="J735" s="2"/>
      <c r="K735" s="2"/>
      <c r="L735" s="3">
        <v>649.84</v>
      </c>
      <c r="M735" s="3">
        <v>649.84</v>
      </c>
      <c r="N735" s="3">
        <v>0</v>
      </c>
      <c r="O735" s="3">
        <v>0</v>
      </c>
      <c r="P735" s="3">
        <v>649.84</v>
      </c>
      <c r="Q735" s="3">
        <v>350</v>
      </c>
      <c r="R735" s="1" t="s">
        <v>132</v>
      </c>
    </row>
    <row r="736" spans="1:18" ht="15.5" x14ac:dyDescent="0.35">
      <c r="A736" s="1">
        <v>30602149</v>
      </c>
      <c r="B736" s="99" t="s">
        <v>3673</v>
      </c>
      <c r="C736" s="2" t="s">
        <v>13600</v>
      </c>
      <c r="D736" s="2">
        <v>1</v>
      </c>
      <c r="E736" s="1" t="s">
        <v>396</v>
      </c>
      <c r="F736" s="2"/>
      <c r="G736" s="2">
        <v>2</v>
      </c>
      <c r="H736" s="2">
        <v>5</v>
      </c>
      <c r="I736" s="2"/>
      <c r="J736" s="2"/>
      <c r="K736" s="2"/>
      <c r="L736" s="3">
        <v>1027.79</v>
      </c>
      <c r="M736" s="3">
        <v>1027.79</v>
      </c>
      <c r="N736" s="3">
        <v>0</v>
      </c>
      <c r="O736" s="3">
        <v>0</v>
      </c>
      <c r="P736" s="3">
        <v>1027.79</v>
      </c>
      <c r="Q736" s="3">
        <v>350</v>
      </c>
      <c r="R736" s="1" t="s">
        <v>132</v>
      </c>
    </row>
    <row r="737" spans="1:18" ht="15.5" x14ac:dyDescent="0.35">
      <c r="A737" s="1">
        <v>30602157</v>
      </c>
      <c r="B737" s="99" t="s">
        <v>3672</v>
      </c>
      <c r="C737" s="2" t="s">
        <v>13600</v>
      </c>
      <c r="D737" s="2">
        <v>1</v>
      </c>
      <c r="E737" s="1" t="s">
        <v>159</v>
      </c>
      <c r="F737" s="2"/>
      <c r="G737" s="2">
        <v>1</v>
      </c>
      <c r="H737" s="2">
        <v>3</v>
      </c>
      <c r="I737" s="2"/>
      <c r="J737" s="2"/>
      <c r="K737" s="2"/>
      <c r="L737" s="3">
        <v>736.04</v>
      </c>
      <c r="M737" s="3">
        <v>736.04</v>
      </c>
      <c r="N737" s="3">
        <v>0</v>
      </c>
      <c r="O737" s="3">
        <v>0</v>
      </c>
      <c r="P737" s="3">
        <v>736.04</v>
      </c>
      <c r="Q737" s="3">
        <v>350</v>
      </c>
      <c r="R737" s="1" t="s">
        <v>132</v>
      </c>
    </row>
    <row r="738" spans="1:18" ht="15.5" x14ac:dyDescent="0.35">
      <c r="A738" s="1">
        <v>30602165</v>
      </c>
      <c r="B738" s="99" t="s">
        <v>3671</v>
      </c>
      <c r="C738" s="2" t="s">
        <v>13600</v>
      </c>
      <c r="D738" s="2">
        <v>1</v>
      </c>
      <c r="E738" s="1" t="s">
        <v>396</v>
      </c>
      <c r="F738" s="2"/>
      <c r="G738" s="2">
        <v>1</v>
      </c>
      <c r="H738" s="2">
        <v>5</v>
      </c>
      <c r="I738" s="2"/>
      <c r="J738" s="2"/>
      <c r="K738" s="2"/>
      <c r="L738" s="3">
        <v>1027.79</v>
      </c>
      <c r="M738" s="3">
        <v>1027.79</v>
      </c>
      <c r="N738" s="3">
        <v>0</v>
      </c>
      <c r="O738" s="3">
        <v>0</v>
      </c>
      <c r="P738" s="3">
        <v>1027.79</v>
      </c>
      <c r="Q738" s="3">
        <v>350</v>
      </c>
      <c r="R738" s="1" t="s">
        <v>132</v>
      </c>
    </row>
    <row r="739" spans="1:18" ht="15.5" x14ac:dyDescent="0.35">
      <c r="A739" s="1">
        <v>30602173</v>
      </c>
      <c r="B739" s="99" t="s">
        <v>3670</v>
      </c>
      <c r="C739" s="2" t="s">
        <v>13600</v>
      </c>
      <c r="D739" s="2">
        <v>1</v>
      </c>
      <c r="E739" s="1" t="s">
        <v>407</v>
      </c>
      <c r="F739" s="2"/>
      <c r="G739" s="2">
        <v>1</v>
      </c>
      <c r="H739" s="2">
        <v>5</v>
      </c>
      <c r="I739" s="2"/>
      <c r="J739" s="2"/>
      <c r="K739" s="2"/>
      <c r="L739" s="3">
        <v>620.66</v>
      </c>
      <c r="M739" s="3">
        <v>620.66</v>
      </c>
      <c r="N739" s="3">
        <v>0</v>
      </c>
      <c r="O739" s="3">
        <v>0</v>
      </c>
      <c r="P739" s="3">
        <v>620.66</v>
      </c>
      <c r="Q739" s="3">
        <v>350</v>
      </c>
      <c r="R739" s="1" t="s">
        <v>132</v>
      </c>
    </row>
    <row r="740" spans="1:18" ht="15.5" x14ac:dyDescent="0.35">
      <c r="A740" s="1">
        <v>30602181</v>
      </c>
      <c r="B740" s="99" t="s">
        <v>3669</v>
      </c>
      <c r="C740" s="2" t="s">
        <v>13598</v>
      </c>
      <c r="D740" s="2">
        <v>1</v>
      </c>
      <c r="E740" s="1" t="s">
        <v>23</v>
      </c>
      <c r="F740" s="2"/>
      <c r="G740" s="2"/>
      <c r="H740" s="2">
        <v>2</v>
      </c>
      <c r="I740" s="2"/>
      <c r="J740" s="2"/>
      <c r="K740" s="2"/>
      <c r="L740" s="3">
        <v>116.71</v>
      </c>
      <c r="M740" s="3">
        <v>116.71</v>
      </c>
      <c r="N740" s="3">
        <v>0</v>
      </c>
      <c r="O740" s="3">
        <v>0</v>
      </c>
      <c r="P740" s="3">
        <v>116.71</v>
      </c>
      <c r="Q740" s="3">
        <v>23.341999999999999</v>
      </c>
      <c r="R740" s="1" t="s">
        <v>132</v>
      </c>
    </row>
    <row r="741" spans="1:18" ht="15.5" x14ac:dyDescent="0.35">
      <c r="A741" s="1">
        <v>30602190</v>
      </c>
      <c r="B741" s="99" t="s">
        <v>3668</v>
      </c>
      <c r="C741" s="2" t="s">
        <v>13600</v>
      </c>
      <c r="D741" s="2">
        <v>1</v>
      </c>
      <c r="E741" s="1" t="s">
        <v>484</v>
      </c>
      <c r="F741" s="2"/>
      <c r="G741" s="2">
        <v>1</v>
      </c>
      <c r="H741" s="2">
        <v>4</v>
      </c>
      <c r="I741" s="2"/>
      <c r="J741" s="2"/>
      <c r="K741" s="2"/>
      <c r="L741" s="3">
        <v>802.34</v>
      </c>
      <c r="M741" s="3">
        <v>802.34</v>
      </c>
      <c r="N741" s="3">
        <v>0</v>
      </c>
      <c r="O741" s="3">
        <v>0</v>
      </c>
      <c r="P741" s="3">
        <v>802.34</v>
      </c>
      <c r="Q741" s="3">
        <v>350</v>
      </c>
      <c r="R741" s="1" t="s">
        <v>132</v>
      </c>
    </row>
    <row r="742" spans="1:18" ht="15.5" x14ac:dyDescent="0.35">
      <c r="A742" s="1">
        <v>30602203</v>
      </c>
      <c r="B742" s="99" t="s">
        <v>3667</v>
      </c>
      <c r="C742" s="2" t="s">
        <v>13600</v>
      </c>
      <c r="D742" s="2">
        <v>1</v>
      </c>
      <c r="E742" s="1" t="s">
        <v>388</v>
      </c>
      <c r="F742" s="2"/>
      <c r="G742" s="2">
        <v>1</v>
      </c>
      <c r="H742" s="2">
        <v>3</v>
      </c>
      <c r="I742" s="2"/>
      <c r="J742" s="2"/>
      <c r="K742" s="2"/>
      <c r="L742" s="3">
        <v>574.25</v>
      </c>
      <c r="M742" s="3">
        <v>574.25</v>
      </c>
      <c r="N742" s="3">
        <v>0</v>
      </c>
      <c r="O742" s="3">
        <v>0</v>
      </c>
      <c r="P742" s="3">
        <v>574.25</v>
      </c>
      <c r="Q742" s="3">
        <v>350</v>
      </c>
      <c r="R742" s="1" t="s">
        <v>132</v>
      </c>
    </row>
    <row r="743" spans="1:18" ht="15.5" x14ac:dyDescent="0.35">
      <c r="A743" s="1">
        <v>30602211</v>
      </c>
      <c r="B743" s="99" t="s">
        <v>3666</v>
      </c>
      <c r="C743" s="2" t="s">
        <v>13600</v>
      </c>
      <c r="D743" s="2">
        <v>1</v>
      </c>
      <c r="E743" s="1" t="s">
        <v>151</v>
      </c>
      <c r="F743" s="2"/>
      <c r="G743" s="2">
        <v>1</v>
      </c>
      <c r="H743" s="2">
        <v>3</v>
      </c>
      <c r="I743" s="2"/>
      <c r="J743" s="2"/>
      <c r="K743" s="2"/>
      <c r="L743" s="3">
        <v>270.54000000000002</v>
      </c>
      <c r="M743" s="3">
        <v>270.54000000000002</v>
      </c>
      <c r="N743" s="3">
        <v>0</v>
      </c>
      <c r="O743" s="3">
        <v>0</v>
      </c>
      <c r="P743" s="3">
        <v>270.54000000000002</v>
      </c>
      <c r="Q743" s="3">
        <v>350</v>
      </c>
      <c r="R743" s="1" t="s">
        <v>132</v>
      </c>
    </row>
    <row r="744" spans="1:18" ht="15.5" x14ac:dyDescent="0.35">
      <c r="A744" s="1">
        <v>30602238</v>
      </c>
      <c r="B744" s="99" t="s">
        <v>3665</v>
      </c>
      <c r="C744" s="2" t="s">
        <v>13600</v>
      </c>
      <c r="D744" s="2">
        <v>1</v>
      </c>
      <c r="E744" s="1" t="s">
        <v>161</v>
      </c>
      <c r="F744" s="2"/>
      <c r="G744" s="2">
        <v>2</v>
      </c>
      <c r="H744" s="2">
        <v>6</v>
      </c>
      <c r="I744" s="2"/>
      <c r="J744" s="2"/>
      <c r="K744" s="2"/>
      <c r="L744" s="3">
        <v>948.22</v>
      </c>
      <c r="M744" s="3">
        <v>948.22</v>
      </c>
      <c r="N744" s="3">
        <v>0</v>
      </c>
      <c r="O744" s="3">
        <v>0</v>
      </c>
      <c r="P744" s="3">
        <v>948.22</v>
      </c>
      <c r="Q744" s="3">
        <v>350</v>
      </c>
      <c r="R744" s="1" t="s">
        <v>132</v>
      </c>
    </row>
    <row r="745" spans="1:18" ht="15.5" x14ac:dyDescent="0.35">
      <c r="A745" s="1">
        <v>30602246</v>
      </c>
      <c r="B745" s="99" t="s">
        <v>3664</v>
      </c>
      <c r="C745" s="2" t="s">
        <v>13600</v>
      </c>
      <c r="D745" s="2">
        <v>1</v>
      </c>
      <c r="E745" s="1" t="s">
        <v>393</v>
      </c>
      <c r="F745" s="2"/>
      <c r="G745" s="2">
        <v>2</v>
      </c>
      <c r="H745" s="2">
        <v>5</v>
      </c>
      <c r="I745" s="2"/>
      <c r="J745" s="2"/>
      <c r="K745" s="2"/>
      <c r="L745" s="3">
        <v>883.25</v>
      </c>
      <c r="M745" s="3">
        <v>883.25</v>
      </c>
      <c r="N745" s="3">
        <v>0</v>
      </c>
      <c r="O745" s="3">
        <v>0</v>
      </c>
      <c r="P745" s="3">
        <v>883.25</v>
      </c>
      <c r="Q745" s="3">
        <v>350</v>
      </c>
      <c r="R745" s="1" t="s">
        <v>132</v>
      </c>
    </row>
    <row r="746" spans="1:18" ht="15.5" x14ac:dyDescent="0.35">
      <c r="A746" s="1">
        <v>30602254</v>
      </c>
      <c r="B746" s="99" t="s">
        <v>3663</v>
      </c>
      <c r="C746" s="2" t="s">
        <v>13600</v>
      </c>
      <c r="D746" s="2">
        <v>1</v>
      </c>
      <c r="E746" s="1" t="s">
        <v>407</v>
      </c>
      <c r="F746" s="2"/>
      <c r="G746" s="2">
        <v>2</v>
      </c>
      <c r="H746" s="2">
        <v>4</v>
      </c>
      <c r="I746" s="2"/>
      <c r="J746" s="2"/>
      <c r="K746" s="2"/>
      <c r="L746" s="3">
        <v>620.66</v>
      </c>
      <c r="M746" s="3">
        <v>620.66</v>
      </c>
      <c r="N746" s="3">
        <v>0</v>
      </c>
      <c r="O746" s="3">
        <v>0</v>
      </c>
      <c r="P746" s="3">
        <v>620.66</v>
      </c>
      <c r="Q746" s="3">
        <v>350</v>
      </c>
      <c r="R746" s="1" t="s">
        <v>132</v>
      </c>
    </row>
    <row r="747" spans="1:18" ht="15.5" x14ac:dyDescent="0.35">
      <c r="A747" s="1">
        <v>30602262</v>
      </c>
      <c r="B747" s="99" t="s">
        <v>3662</v>
      </c>
      <c r="C747" s="2" t="s">
        <v>13600</v>
      </c>
      <c r="D747" s="2">
        <v>1</v>
      </c>
      <c r="E747" s="1" t="s">
        <v>393</v>
      </c>
      <c r="F747" s="2"/>
      <c r="G747" s="2">
        <v>2</v>
      </c>
      <c r="H747" s="2">
        <v>5</v>
      </c>
      <c r="I747" s="2"/>
      <c r="J747" s="2"/>
      <c r="K747" s="2"/>
      <c r="L747" s="3">
        <v>883.25</v>
      </c>
      <c r="M747" s="3">
        <v>883.25</v>
      </c>
      <c r="N747" s="3">
        <v>0</v>
      </c>
      <c r="O747" s="3">
        <v>0</v>
      </c>
      <c r="P747" s="3">
        <v>883.25</v>
      </c>
      <c r="Q747" s="3">
        <v>350</v>
      </c>
      <c r="R747" s="1" t="s">
        <v>132</v>
      </c>
    </row>
    <row r="748" spans="1:18" ht="15.5" x14ac:dyDescent="0.35">
      <c r="A748" s="1">
        <v>30602289</v>
      </c>
      <c r="B748" s="99" t="s">
        <v>3661</v>
      </c>
      <c r="C748" s="2" t="s">
        <v>13600</v>
      </c>
      <c r="D748" s="2">
        <v>1</v>
      </c>
      <c r="E748" s="1" t="s">
        <v>407</v>
      </c>
      <c r="F748" s="2"/>
      <c r="G748" s="2">
        <v>2</v>
      </c>
      <c r="H748" s="2">
        <v>4</v>
      </c>
      <c r="I748" s="2"/>
      <c r="J748" s="2"/>
      <c r="K748" s="2"/>
      <c r="L748" s="3">
        <v>620.66</v>
      </c>
      <c r="M748" s="3">
        <v>620.66</v>
      </c>
      <c r="N748" s="3">
        <v>0</v>
      </c>
      <c r="O748" s="3">
        <v>0</v>
      </c>
      <c r="P748" s="3">
        <v>620.66</v>
      </c>
      <c r="Q748" s="3">
        <v>350</v>
      </c>
      <c r="R748" s="1" t="s">
        <v>132</v>
      </c>
    </row>
    <row r="749" spans="1:18" ht="15.5" x14ac:dyDescent="0.35">
      <c r="A749" s="1">
        <v>30602297</v>
      </c>
      <c r="B749" s="99" t="s">
        <v>3660</v>
      </c>
      <c r="C749" s="2" t="s">
        <v>13600</v>
      </c>
      <c r="D749" s="2">
        <v>1</v>
      </c>
      <c r="E749" s="1" t="s">
        <v>148</v>
      </c>
      <c r="F749" s="2"/>
      <c r="G749" s="2">
        <v>2</v>
      </c>
      <c r="H749" s="2">
        <v>4</v>
      </c>
      <c r="I749" s="2"/>
      <c r="J749" s="2"/>
      <c r="K749" s="2"/>
      <c r="L749" s="3">
        <v>689.63</v>
      </c>
      <c r="M749" s="3">
        <v>689.63</v>
      </c>
      <c r="N749" s="3">
        <v>0</v>
      </c>
      <c r="O749" s="3">
        <v>0</v>
      </c>
      <c r="P749" s="3">
        <v>689.63</v>
      </c>
      <c r="Q749" s="3">
        <v>350</v>
      </c>
      <c r="R749" s="1" t="s">
        <v>132</v>
      </c>
    </row>
    <row r="750" spans="1:18" ht="15.5" x14ac:dyDescent="0.35">
      <c r="A750" s="1">
        <v>30602300</v>
      </c>
      <c r="B750" s="99" t="s">
        <v>3659</v>
      </c>
      <c r="C750" s="2" t="s">
        <v>13600</v>
      </c>
      <c r="D750" s="2">
        <v>1</v>
      </c>
      <c r="E750" s="1" t="s">
        <v>311</v>
      </c>
      <c r="F750" s="2"/>
      <c r="G750" s="2">
        <v>1</v>
      </c>
      <c r="H750" s="2">
        <v>3</v>
      </c>
      <c r="I750" s="2"/>
      <c r="J750" s="2"/>
      <c r="K750" s="2"/>
      <c r="L750" s="3">
        <v>291.76</v>
      </c>
      <c r="M750" s="3">
        <v>291.76</v>
      </c>
      <c r="N750" s="3">
        <v>0</v>
      </c>
      <c r="O750" s="3">
        <v>0</v>
      </c>
      <c r="P750" s="3">
        <v>291.76</v>
      </c>
      <c r="Q750" s="3">
        <v>350</v>
      </c>
      <c r="R750" s="1" t="s">
        <v>132</v>
      </c>
    </row>
    <row r="751" spans="1:18" ht="15.5" x14ac:dyDescent="0.35">
      <c r="A751" s="1">
        <v>30602319</v>
      </c>
      <c r="B751" s="99" t="s">
        <v>3658</v>
      </c>
      <c r="C751" s="2" t="s">
        <v>13600</v>
      </c>
      <c r="D751" s="2">
        <v>1</v>
      </c>
      <c r="E751" s="1" t="s">
        <v>16</v>
      </c>
      <c r="F751" s="2"/>
      <c r="G751" s="2">
        <v>1</v>
      </c>
      <c r="H751" s="2">
        <v>3</v>
      </c>
      <c r="I751" s="2"/>
      <c r="J751" s="2"/>
      <c r="K751" s="2"/>
      <c r="L751" s="3">
        <v>250.65</v>
      </c>
      <c r="M751" s="3">
        <v>250.65</v>
      </c>
      <c r="N751" s="3">
        <v>0</v>
      </c>
      <c r="O751" s="3">
        <v>0</v>
      </c>
      <c r="P751" s="3">
        <v>250.65</v>
      </c>
      <c r="Q751" s="3">
        <v>350</v>
      </c>
      <c r="R751" s="1" t="s">
        <v>132</v>
      </c>
    </row>
    <row r="752" spans="1:18" ht="15.5" x14ac:dyDescent="0.35">
      <c r="A752" s="1">
        <v>30602327</v>
      </c>
      <c r="B752" s="99" t="s">
        <v>3657</v>
      </c>
      <c r="C752" s="2" t="s">
        <v>13600</v>
      </c>
      <c r="D752" s="2">
        <v>1</v>
      </c>
      <c r="E752" s="1" t="s">
        <v>16</v>
      </c>
      <c r="F752" s="2"/>
      <c r="G752" s="2">
        <v>1</v>
      </c>
      <c r="H752" s="2">
        <v>3</v>
      </c>
      <c r="I752" s="2"/>
      <c r="J752" s="2"/>
      <c r="K752" s="2"/>
      <c r="L752" s="3">
        <v>250.65</v>
      </c>
      <c r="M752" s="3">
        <v>250.65</v>
      </c>
      <c r="N752" s="3">
        <v>0</v>
      </c>
      <c r="O752" s="3">
        <v>0</v>
      </c>
      <c r="P752" s="3">
        <v>250.65</v>
      </c>
      <c r="Q752" s="3">
        <v>350</v>
      </c>
      <c r="R752" s="1" t="s">
        <v>132</v>
      </c>
    </row>
    <row r="753" spans="1:18" ht="15.5" x14ac:dyDescent="0.35">
      <c r="A753" s="1">
        <v>30602335</v>
      </c>
      <c r="B753" s="99" t="s">
        <v>3656</v>
      </c>
      <c r="C753" s="2" t="s">
        <v>13598</v>
      </c>
      <c r="D753" s="2">
        <v>1</v>
      </c>
      <c r="E753" s="1" t="s">
        <v>13</v>
      </c>
      <c r="F753" s="2"/>
      <c r="G753" s="2"/>
      <c r="H753" s="2">
        <v>0</v>
      </c>
      <c r="I753" s="2"/>
      <c r="J753" s="2"/>
      <c r="K753" s="2"/>
      <c r="L753" s="3">
        <v>148.54</v>
      </c>
      <c r="M753" s="3">
        <v>148.54</v>
      </c>
      <c r="N753" s="3">
        <v>0</v>
      </c>
      <c r="O753" s="3">
        <v>0</v>
      </c>
      <c r="P753" s="3">
        <v>148.54</v>
      </c>
      <c r="Q753" s="3">
        <v>29.707999999999998</v>
      </c>
      <c r="R753" s="1" t="s">
        <v>132</v>
      </c>
    </row>
    <row r="754" spans="1:18" ht="15.5" x14ac:dyDescent="0.35">
      <c r="A754" s="1">
        <v>30602343</v>
      </c>
      <c r="B754" s="99" t="s">
        <v>3655</v>
      </c>
      <c r="C754" s="2" t="s">
        <v>13598</v>
      </c>
      <c r="D754" s="2">
        <v>1</v>
      </c>
      <c r="E754" s="1" t="s">
        <v>398</v>
      </c>
      <c r="F754" s="2"/>
      <c r="G754" s="2">
        <v>2</v>
      </c>
      <c r="H754" s="2">
        <v>5</v>
      </c>
      <c r="I754" s="2"/>
      <c r="J754" s="2"/>
      <c r="K754" s="2"/>
      <c r="L754" s="3">
        <v>1140.53</v>
      </c>
      <c r="M754" s="3">
        <v>1140.53</v>
      </c>
      <c r="N754" s="3">
        <v>0</v>
      </c>
      <c r="O754" s="3">
        <v>0</v>
      </c>
      <c r="P754" s="3">
        <v>1140.53</v>
      </c>
      <c r="Q754" s="3">
        <v>228.10599999999999</v>
      </c>
      <c r="R754" s="1" t="s">
        <v>132</v>
      </c>
    </row>
    <row r="755" spans="1:18" ht="15.5" x14ac:dyDescent="0.35">
      <c r="A755" s="1">
        <v>30701015</v>
      </c>
      <c r="B755" s="99" t="s">
        <v>3654</v>
      </c>
      <c r="C755" s="2" t="s">
        <v>13600</v>
      </c>
      <c r="D755" s="2">
        <v>1</v>
      </c>
      <c r="E755" s="1" t="s">
        <v>2042</v>
      </c>
      <c r="F755" s="2"/>
      <c r="G755" s="2">
        <v>2</v>
      </c>
      <c r="H755" s="2">
        <v>6</v>
      </c>
      <c r="I755" s="2"/>
      <c r="J755" s="2"/>
      <c r="K755" s="2"/>
      <c r="L755" s="3">
        <v>1982.66</v>
      </c>
      <c r="M755" s="3">
        <v>1982.66</v>
      </c>
      <c r="N755" s="3">
        <v>0</v>
      </c>
      <c r="O755" s="3">
        <v>0</v>
      </c>
      <c r="P755" s="3">
        <v>1982.66</v>
      </c>
      <c r="Q755" s="3">
        <v>350</v>
      </c>
      <c r="R755" s="1" t="s">
        <v>132</v>
      </c>
    </row>
    <row r="756" spans="1:18" ht="15.5" x14ac:dyDescent="0.35">
      <c r="A756" s="1">
        <v>30701023</v>
      </c>
      <c r="B756" s="99" t="s">
        <v>3653</v>
      </c>
      <c r="C756" s="2" t="s">
        <v>13600</v>
      </c>
      <c r="D756" s="2">
        <v>1</v>
      </c>
      <c r="E756" s="1" t="s">
        <v>194</v>
      </c>
      <c r="F756" s="2"/>
      <c r="G756" s="2">
        <v>2</v>
      </c>
      <c r="H756" s="2">
        <v>6</v>
      </c>
      <c r="I756" s="2"/>
      <c r="J756" s="2"/>
      <c r="K756" s="2"/>
      <c r="L756" s="3">
        <v>2181.58</v>
      </c>
      <c r="M756" s="3">
        <v>2181.58</v>
      </c>
      <c r="N756" s="3">
        <v>0</v>
      </c>
      <c r="O756" s="3">
        <v>0</v>
      </c>
      <c r="P756" s="3">
        <v>2181.58</v>
      </c>
      <c r="Q756" s="3">
        <v>350</v>
      </c>
      <c r="R756" s="1" t="s">
        <v>132</v>
      </c>
    </row>
    <row r="757" spans="1:18" ht="15.5" x14ac:dyDescent="0.35">
      <c r="A757" s="1">
        <v>30701031</v>
      </c>
      <c r="B757" s="99" t="s">
        <v>3652</v>
      </c>
      <c r="C757" s="2" t="s">
        <v>13598</v>
      </c>
      <c r="D757" s="2">
        <v>1</v>
      </c>
      <c r="E757" s="1" t="s">
        <v>2042</v>
      </c>
      <c r="F757" s="2"/>
      <c r="G757" s="2">
        <v>2</v>
      </c>
      <c r="H757" s="2">
        <v>6</v>
      </c>
      <c r="I757" s="2"/>
      <c r="J757" s="2"/>
      <c r="K757" s="2"/>
      <c r="L757" s="3">
        <v>1982.66</v>
      </c>
      <c r="M757" s="3">
        <v>1982.66</v>
      </c>
      <c r="N757" s="3">
        <v>0</v>
      </c>
      <c r="O757" s="3">
        <v>0</v>
      </c>
      <c r="P757" s="3">
        <v>1982.66</v>
      </c>
      <c r="Q757" s="3">
        <v>396.53200000000004</v>
      </c>
      <c r="R757" s="1" t="s">
        <v>132</v>
      </c>
    </row>
    <row r="758" spans="1:18" ht="15.5" x14ac:dyDescent="0.35">
      <c r="A758" s="1">
        <v>30701040</v>
      </c>
      <c r="B758" s="99" t="s">
        <v>3651</v>
      </c>
      <c r="C758" s="2" t="s">
        <v>13600</v>
      </c>
      <c r="D758" s="2">
        <v>1</v>
      </c>
      <c r="E758" s="1" t="s">
        <v>2042</v>
      </c>
      <c r="F758" s="2"/>
      <c r="G758" s="2">
        <v>2</v>
      </c>
      <c r="H758" s="2">
        <v>6</v>
      </c>
      <c r="I758" s="2"/>
      <c r="J758" s="2"/>
      <c r="K758" s="2"/>
      <c r="L758" s="3">
        <v>1982.66</v>
      </c>
      <c r="M758" s="3">
        <v>1982.66</v>
      </c>
      <c r="N758" s="3">
        <v>0</v>
      </c>
      <c r="O758" s="3">
        <v>0</v>
      </c>
      <c r="P758" s="3">
        <v>1982.66</v>
      </c>
      <c r="Q758" s="3">
        <v>350</v>
      </c>
      <c r="R758" s="1" t="s">
        <v>132</v>
      </c>
    </row>
    <row r="759" spans="1:18" ht="15.5" x14ac:dyDescent="0.35">
      <c r="A759" s="1">
        <v>30701058</v>
      </c>
      <c r="B759" s="99" t="s">
        <v>3650</v>
      </c>
      <c r="C759" s="2" t="s">
        <v>13600</v>
      </c>
      <c r="D759" s="2">
        <v>1</v>
      </c>
      <c r="E759" s="1" t="s">
        <v>2042</v>
      </c>
      <c r="F759" s="2"/>
      <c r="G759" s="2">
        <v>2</v>
      </c>
      <c r="H759" s="2">
        <v>6</v>
      </c>
      <c r="I759" s="2"/>
      <c r="J759" s="2"/>
      <c r="K759" s="2"/>
      <c r="L759" s="3">
        <v>1982.66</v>
      </c>
      <c r="M759" s="3">
        <v>1982.66</v>
      </c>
      <c r="N759" s="3">
        <v>0</v>
      </c>
      <c r="O759" s="3">
        <v>0</v>
      </c>
      <c r="P759" s="3">
        <v>1982.66</v>
      </c>
      <c r="Q759" s="3">
        <v>350</v>
      </c>
      <c r="R759" s="1" t="s">
        <v>132</v>
      </c>
    </row>
    <row r="760" spans="1:18" ht="15.5" x14ac:dyDescent="0.35">
      <c r="A760" s="1">
        <v>30701066</v>
      </c>
      <c r="B760" s="99" t="s">
        <v>3649</v>
      </c>
      <c r="C760" s="2" t="s">
        <v>13600</v>
      </c>
      <c r="D760" s="2">
        <v>1</v>
      </c>
      <c r="E760" s="1" t="s">
        <v>2042</v>
      </c>
      <c r="F760" s="2"/>
      <c r="G760" s="2">
        <v>2</v>
      </c>
      <c r="H760" s="2">
        <v>5</v>
      </c>
      <c r="I760" s="2"/>
      <c r="J760" s="2"/>
      <c r="K760" s="2"/>
      <c r="L760" s="3">
        <v>1982.66</v>
      </c>
      <c r="M760" s="3">
        <v>1982.66</v>
      </c>
      <c r="N760" s="3">
        <v>0</v>
      </c>
      <c r="O760" s="3">
        <v>0</v>
      </c>
      <c r="P760" s="3">
        <v>1982.66</v>
      </c>
      <c r="Q760" s="3">
        <v>350</v>
      </c>
      <c r="R760" s="1" t="s">
        <v>132</v>
      </c>
    </row>
    <row r="761" spans="1:18" ht="15.5" x14ac:dyDescent="0.35">
      <c r="A761" s="1">
        <v>30701074</v>
      </c>
      <c r="B761" s="99" t="s">
        <v>3648</v>
      </c>
      <c r="C761" s="2" t="s">
        <v>13600</v>
      </c>
      <c r="D761" s="2">
        <v>1</v>
      </c>
      <c r="E761" s="1" t="s">
        <v>165</v>
      </c>
      <c r="F761" s="2"/>
      <c r="G761" s="2">
        <v>1</v>
      </c>
      <c r="H761" s="2">
        <v>5</v>
      </c>
      <c r="I761" s="2"/>
      <c r="J761" s="2"/>
      <c r="K761" s="2"/>
      <c r="L761" s="3">
        <v>1617.95</v>
      </c>
      <c r="M761" s="3">
        <v>1617.95</v>
      </c>
      <c r="N761" s="3">
        <v>0</v>
      </c>
      <c r="O761" s="3">
        <v>0</v>
      </c>
      <c r="P761" s="3">
        <v>1617.95</v>
      </c>
      <c r="Q761" s="3">
        <v>350</v>
      </c>
      <c r="R761" s="1" t="s">
        <v>132</v>
      </c>
    </row>
    <row r="762" spans="1:18" ht="15.5" x14ac:dyDescent="0.35">
      <c r="A762" s="1">
        <v>30701082</v>
      </c>
      <c r="B762" s="99" t="s">
        <v>3647</v>
      </c>
      <c r="C762" s="2" t="s">
        <v>13600</v>
      </c>
      <c r="D762" s="2">
        <v>1</v>
      </c>
      <c r="E762" s="1" t="s">
        <v>2042</v>
      </c>
      <c r="F762" s="2"/>
      <c r="G762" s="2">
        <v>2</v>
      </c>
      <c r="H762" s="2">
        <v>6</v>
      </c>
      <c r="I762" s="2"/>
      <c r="J762" s="2"/>
      <c r="K762" s="2"/>
      <c r="L762" s="3">
        <v>1982.66</v>
      </c>
      <c r="M762" s="3">
        <v>1982.66</v>
      </c>
      <c r="N762" s="3">
        <v>0</v>
      </c>
      <c r="O762" s="3">
        <v>0</v>
      </c>
      <c r="P762" s="3">
        <v>1982.66</v>
      </c>
      <c r="Q762" s="3">
        <v>350</v>
      </c>
      <c r="R762" s="1" t="s">
        <v>132</v>
      </c>
    </row>
    <row r="763" spans="1:18" ht="15.5" x14ac:dyDescent="0.35">
      <c r="A763" s="1">
        <v>30701090</v>
      </c>
      <c r="B763" s="99" t="s">
        <v>3646</v>
      </c>
      <c r="C763" s="2" t="s">
        <v>13600</v>
      </c>
      <c r="D763" s="2">
        <v>1</v>
      </c>
      <c r="E763" s="1" t="s">
        <v>2042</v>
      </c>
      <c r="F763" s="2"/>
      <c r="G763" s="2">
        <v>2</v>
      </c>
      <c r="H763" s="2">
        <v>6</v>
      </c>
      <c r="I763" s="2"/>
      <c r="J763" s="2"/>
      <c r="K763" s="2"/>
      <c r="L763" s="3">
        <v>1982.66</v>
      </c>
      <c r="M763" s="3">
        <v>1982.66</v>
      </c>
      <c r="N763" s="3">
        <v>0</v>
      </c>
      <c r="O763" s="3">
        <v>0</v>
      </c>
      <c r="P763" s="3">
        <v>1982.66</v>
      </c>
      <c r="Q763" s="3">
        <v>350</v>
      </c>
      <c r="R763" s="1" t="s">
        <v>132</v>
      </c>
    </row>
    <row r="764" spans="1:18" ht="15.5" x14ac:dyDescent="0.35">
      <c r="A764" s="1">
        <v>30701104</v>
      </c>
      <c r="B764" s="99" t="s">
        <v>3645</v>
      </c>
      <c r="C764" s="2" t="s">
        <v>13600</v>
      </c>
      <c r="D764" s="2">
        <v>1</v>
      </c>
      <c r="E764" s="1" t="s">
        <v>165</v>
      </c>
      <c r="F764" s="2"/>
      <c r="G764" s="2">
        <v>2</v>
      </c>
      <c r="H764" s="2">
        <v>6</v>
      </c>
      <c r="I764" s="2"/>
      <c r="J764" s="2"/>
      <c r="K764" s="2"/>
      <c r="L764" s="3">
        <v>1617.95</v>
      </c>
      <c r="M764" s="3">
        <v>1617.95</v>
      </c>
      <c r="N764" s="3">
        <v>0</v>
      </c>
      <c r="O764" s="3">
        <v>0</v>
      </c>
      <c r="P764" s="3">
        <v>1617.95</v>
      </c>
      <c r="Q764" s="3">
        <v>350</v>
      </c>
      <c r="R764" s="1" t="s">
        <v>132</v>
      </c>
    </row>
    <row r="765" spans="1:18" ht="15.5" x14ac:dyDescent="0.35">
      <c r="A765" s="1">
        <v>30701112</v>
      </c>
      <c r="B765" s="99" t="s">
        <v>3644</v>
      </c>
      <c r="C765" s="2" t="s">
        <v>13600</v>
      </c>
      <c r="D765" s="2">
        <v>1</v>
      </c>
      <c r="E765" s="1" t="s">
        <v>165</v>
      </c>
      <c r="F765" s="2"/>
      <c r="G765" s="2">
        <v>2</v>
      </c>
      <c r="H765" s="2">
        <v>6</v>
      </c>
      <c r="I765" s="2"/>
      <c r="J765" s="2"/>
      <c r="K765" s="2"/>
      <c r="L765" s="3">
        <v>1617.95</v>
      </c>
      <c r="M765" s="3">
        <v>1617.95</v>
      </c>
      <c r="N765" s="3">
        <v>0</v>
      </c>
      <c r="O765" s="3">
        <v>0</v>
      </c>
      <c r="P765" s="3">
        <v>1617.95</v>
      </c>
      <c r="Q765" s="3">
        <v>350</v>
      </c>
      <c r="R765" s="1" t="s">
        <v>132</v>
      </c>
    </row>
    <row r="766" spans="1:18" ht="15.5" x14ac:dyDescent="0.35">
      <c r="A766" s="1">
        <v>30701120</v>
      </c>
      <c r="B766" s="99" t="s">
        <v>3643</v>
      </c>
      <c r="C766" s="2" t="s">
        <v>13600</v>
      </c>
      <c r="D766" s="2">
        <v>1</v>
      </c>
      <c r="E766" s="1" t="s">
        <v>2042</v>
      </c>
      <c r="F766" s="2"/>
      <c r="G766" s="2">
        <v>2</v>
      </c>
      <c r="H766" s="2">
        <v>6</v>
      </c>
      <c r="I766" s="2"/>
      <c r="J766" s="2"/>
      <c r="K766" s="2"/>
      <c r="L766" s="3">
        <v>1982.66</v>
      </c>
      <c r="M766" s="3">
        <v>1982.66</v>
      </c>
      <c r="N766" s="3">
        <v>0</v>
      </c>
      <c r="O766" s="3">
        <v>0</v>
      </c>
      <c r="P766" s="3">
        <v>1982.66</v>
      </c>
      <c r="Q766" s="3">
        <v>350</v>
      </c>
      <c r="R766" s="1" t="s">
        <v>132</v>
      </c>
    </row>
    <row r="767" spans="1:18" ht="15.5" x14ac:dyDescent="0.35">
      <c r="A767" s="1">
        <v>30701139</v>
      </c>
      <c r="B767" s="99" t="s">
        <v>3642</v>
      </c>
      <c r="C767" s="2" t="s">
        <v>13600</v>
      </c>
      <c r="D767" s="2">
        <v>1</v>
      </c>
      <c r="E767" s="1" t="s">
        <v>165</v>
      </c>
      <c r="F767" s="2"/>
      <c r="G767" s="2">
        <v>2</v>
      </c>
      <c r="H767" s="2">
        <v>6</v>
      </c>
      <c r="I767" s="2"/>
      <c r="J767" s="2"/>
      <c r="K767" s="2"/>
      <c r="L767" s="3">
        <v>1617.95</v>
      </c>
      <c r="M767" s="3">
        <v>1617.95</v>
      </c>
      <c r="N767" s="3">
        <v>0</v>
      </c>
      <c r="O767" s="3">
        <v>0</v>
      </c>
      <c r="P767" s="3">
        <v>1617.95</v>
      </c>
      <c r="Q767" s="3">
        <v>350</v>
      </c>
      <c r="R767" s="1" t="s">
        <v>132</v>
      </c>
    </row>
    <row r="768" spans="1:18" ht="15.5" x14ac:dyDescent="0.35">
      <c r="A768" s="1">
        <v>30701147</v>
      </c>
      <c r="B768" s="99" t="s">
        <v>3641</v>
      </c>
      <c r="C768" s="2" t="s">
        <v>13600</v>
      </c>
      <c r="D768" s="2">
        <v>1</v>
      </c>
      <c r="E768" s="1" t="s">
        <v>165</v>
      </c>
      <c r="F768" s="2"/>
      <c r="G768" s="2">
        <v>2</v>
      </c>
      <c r="H768" s="2">
        <v>6</v>
      </c>
      <c r="I768" s="2"/>
      <c r="J768" s="2"/>
      <c r="K768" s="2"/>
      <c r="L768" s="3">
        <v>1617.95</v>
      </c>
      <c r="M768" s="3">
        <v>1617.95</v>
      </c>
      <c r="N768" s="3">
        <v>0</v>
      </c>
      <c r="O768" s="3">
        <v>0</v>
      </c>
      <c r="P768" s="3">
        <v>1617.95</v>
      </c>
      <c r="Q768" s="3">
        <v>350</v>
      </c>
      <c r="R768" s="1" t="s">
        <v>132</v>
      </c>
    </row>
    <row r="769" spans="1:18" ht="15.5" x14ac:dyDescent="0.35">
      <c r="A769" s="1">
        <v>30701155</v>
      </c>
      <c r="B769" s="99" t="s">
        <v>3640</v>
      </c>
      <c r="C769" s="2" t="s">
        <v>13600</v>
      </c>
      <c r="D769" s="2">
        <v>1</v>
      </c>
      <c r="E769" s="1" t="s">
        <v>165</v>
      </c>
      <c r="F769" s="2"/>
      <c r="G769" s="2">
        <v>1</v>
      </c>
      <c r="H769" s="2">
        <v>5</v>
      </c>
      <c r="I769" s="2"/>
      <c r="J769" s="2"/>
      <c r="K769" s="2"/>
      <c r="L769" s="3">
        <v>1617.95</v>
      </c>
      <c r="M769" s="3">
        <v>1617.95</v>
      </c>
      <c r="N769" s="3">
        <v>0</v>
      </c>
      <c r="O769" s="3">
        <v>0</v>
      </c>
      <c r="P769" s="3">
        <v>1617.95</v>
      </c>
      <c r="Q769" s="3">
        <v>350</v>
      </c>
      <c r="R769" s="1" t="s">
        <v>132</v>
      </c>
    </row>
    <row r="770" spans="1:18" ht="15.5" x14ac:dyDescent="0.35">
      <c r="A770" s="1">
        <v>30701163</v>
      </c>
      <c r="B770" s="99" t="s">
        <v>3639</v>
      </c>
      <c r="C770" s="2" t="s">
        <v>13600</v>
      </c>
      <c r="D770" s="2">
        <v>1</v>
      </c>
      <c r="E770" s="1" t="s">
        <v>165</v>
      </c>
      <c r="F770" s="2"/>
      <c r="G770" s="2">
        <v>2</v>
      </c>
      <c r="H770" s="2">
        <v>6</v>
      </c>
      <c r="I770" s="2"/>
      <c r="J770" s="2"/>
      <c r="K770" s="2"/>
      <c r="L770" s="3">
        <v>1617.95</v>
      </c>
      <c r="M770" s="3">
        <v>1617.95</v>
      </c>
      <c r="N770" s="3">
        <v>0</v>
      </c>
      <c r="O770" s="3">
        <v>0</v>
      </c>
      <c r="P770" s="3">
        <v>1617.95</v>
      </c>
      <c r="Q770" s="3">
        <v>350</v>
      </c>
      <c r="R770" s="1" t="s">
        <v>132</v>
      </c>
    </row>
    <row r="771" spans="1:18" ht="15.5" x14ac:dyDescent="0.35">
      <c r="A771" s="1">
        <v>30701171</v>
      </c>
      <c r="B771" s="99" t="s">
        <v>3638</v>
      </c>
      <c r="C771" s="2" t="s">
        <v>13600</v>
      </c>
      <c r="D771" s="2">
        <v>1</v>
      </c>
      <c r="E771" s="1" t="s">
        <v>2042</v>
      </c>
      <c r="F771" s="2"/>
      <c r="G771" s="2">
        <v>2</v>
      </c>
      <c r="H771" s="2">
        <v>6</v>
      </c>
      <c r="I771" s="2"/>
      <c r="J771" s="2"/>
      <c r="K771" s="2"/>
      <c r="L771" s="3">
        <v>1982.66</v>
      </c>
      <c r="M771" s="3">
        <v>1982.66</v>
      </c>
      <c r="N771" s="3">
        <v>0</v>
      </c>
      <c r="O771" s="3">
        <v>0</v>
      </c>
      <c r="P771" s="3">
        <v>1982.66</v>
      </c>
      <c r="Q771" s="3">
        <v>350</v>
      </c>
      <c r="R771" s="1" t="s">
        <v>132</v>
      </c>
    </row>
    <row r="772" spans="1:18" ht="15.5" x14ac:dyDescent="0.35">
      <c r="A772" s="1">
        <v>30701180</v>
      </c>
      <c r="B772" s="99" t="s">
        <v>3637</v>
      </c>
      <c r="C772" s="2" t="s">
        <v>13600</v>
      </c>
      <c r="D772" s="2">
        <v>1</v>
      </c>
      <c r="E772" s="1" t="s">
        <v>2042</v>
      </c>
      <c r="F772" s="2"/>
      <c r="G772" s="2">
        <v>2</v>
      </c>
      <c r="H772" s="2">
        <v>6</v>
      </c>
      <c r="I772" s="2"/>
      <c r="J772" s="2"/>
      <c r="K772" s="2"/>
      <c r="L772" s="3">
        <v>1982.66</v>
      </c>
      <c r="M772" s="3">
        <v>1982.66</v>
      </c>
      <c r="N772" s="3">
        <v>0</v>
      </c>
      <c r="O772" s="3">
        <v>0</v>
      </c>
      <c r="P772" s="3">
        <v>1982.66</v>
      </c>
      <c r="Q772" s="3">
        <v>350</v>
      </c>
      <c r="R772" s="1" t="s">
        <v>132</v>
      </c>
    </row>
    <row r="773" spans="1:18" ht="15.5" x14ac:dyDescent="0.35">
      <c r="A773" s="1">
        <v>30701198</v>
      </c>
      <c r="B773" s="99" t="s">
        <v>3636</v>
      </c>
      <c r="C773" s="2" t="s">
        <v>13600</v>
      </c>
      <c r="D773" s="2">
        <v>1</v>
      </c>
      <c r="E773" s="1" t="s">
        <v>194</v>
      </c>
      <c r="F773" s="2"/>
      <c r="G773" s="2">
        <v>3</v>
      </c>
      <c r="H773" s="2">
        <v>6</v>
      </c>
      <c r="I773" s="2"/>
      <c r="J773" s="2"/>
      <c r="K773" s="2"/>
      <c r="L773" s="3">
        <v>2181.58</v>
      </c>
      <c r="M773" s="3">
        <v>2181.58</v>
      </c>
      <c r="N773" s="3">
        <v>0</v>
      </c>
      <c r="O773" s="3">
        <v>0</v>
      </c>
      <c r="P773" s="3">
        <v>2181.58</v>
      </c>
      <c r="Q773" s="3">
        <v>350</v>
      </c>
      <c r="R773" s="1" t="s">
        <v>132</v>
      </c>
    </row>
    <row r="774" spans="1:18" ht="15.5" x14ac:dyDescent="0.35">
      <c r="A774" s="1">
        <v>30701201</v>
      </c>
      <c r="B774" s="99" t="s">
        <v>3635</v>
      </c>
      <c r="C774" s="2" t="s">
        <v>13600</v>
      </c>
      <c r="D774" s="2">
        <v>1</v>
      </c>
      <c r="E774" s="1" t="s">
        <v>383</v>
      </c>
      <c r="F774" s="2"/>
      <c r="G774" s="2">
        <v>2</v>
      </c>
      <c r="H774" s="2">
        <v>4</v>
      </c>
      <c r="I774" s="2"/>
      <c r="J774" s="2"/>
      <c r="K774" s="2"/>
      <c r="L774" s="3">
        <v>649.84</v>
      </c>
      <c r="M774" s="3">
        <v>649.84</v>
      </c>
      <c r="N774" s="3">
        <v>0</v>
      </c>
      <c r="O774" s="3">
        <v>0</v>
      </c>
      <c r="P774" s="3">
        <v>649.84</v>
      </c>
      <c r="Q774" s="3">
        <v>350</v>
      </c>
      <c r="R774" s="1" t="s">
        <v>132</v>
      </c>
    </row>
    <row r="775" spans="1:18" ht="15.5" x14ac:dyDescent="0.35">
      <c r="A775" s="1">
        <v>30701210</v>
      </c>
      <c r="B775" s="99" t="s">
        <v>3634</v>
      </c>
      <c r="C775" s="2" t="s">
        <v>13600</v>
      </c>
      <c r="D775" s="2">
        <v>1</v>
      </c>
      <c r="E775" s="1" t="s">
        <v>194</v>
      </c>
      <c r="F775" s="2"/>
      <c r="G775" s="2">
        <v>3</v>
      </c>
      <c r="H775" s="2">
        <v>6</v>
      </c>
      <c r="I775" s="2"/>
      <c r="J775" s="2"/>
      <c r="K775" s="2"/>
      <c r="L775" s="3">
        <v>2181.58</v>
      </c>
      <c r="M775" s="3">
        <v>2181.58</v>
      </c>
      <c r="N775" s="3">
        <v>0</v>
      </c>
      <c r="O775" s="3">
        <v>0</v>
      </c>
      <c r="P775" s="3">
        <v>2181.58</v>
      </c>
      <c r="Q775" s="3">
        <v>350</v>
      </c>
      <c r="R775" s="1" t="s">
        <v>132</v>
      </c>
    </row>
    <row r="776" spans="1:18" ht="15.5" x14ac:dyDescent="0.35">
      <c r="A776" s="1">
        <v>30702011</v>
      </c>
      <c r="B776" s="99" t="s">
        <v>3625</v>
      </c>
      <c r="C776" s="2" t="s">
        <v>13600</v>
      </c>
      <c r="D776" s="2">
        <v>1</v>
      </c>
      <c r="E776" s="1" t="s">
        <v>2042</v>
      </c>
      <c r="F776" s="2"/>
      <c r="G776" s="2">
        <v>2</v>
      </c>
      <c r="H776" s="2">
        <v>6</v>
      </c>
      <c r="I776" s="2"/>
      <c r="J776" s="2"/>
      <c r="K776" s="2"/>
      <c r="L776" s="3">
        <v>1982.66</v>
      </c>
      <c r="M776" s="3">
        <v>1982.66</v>
      </c>
      <c r="N776" s="3">
        <v>0</v>
      </c>
      <c r="O776" s="3">
        <v>0</v>
      </c>
      <c r="P776" s="3">
        <v>1982.66</v>
      </c>
      <c r="Q776" s="3">
        <v>350</v>
      </c>
      <c r="R776" s="1" t="s">
        <v>132</v>
      </c>
    </row>
    <row r="777" spans="1:18" ht="15.5" x14ac:dyDescent="0.35">
      <c r="A777" s="1">
        <v>30702020</v>
      </c>
      <c r="B777" s="99" t="s">
        <v>3633</v>
      </c>
      <c r="C777" s="2" t="s">
        <v>13600</v>
      </c>
      <c r="D777" s="2">
        <v>1</v>
      </c>
      <c r="E777" s="1" t="s">
        <v>165</v>
      </c>
      <c r="F777" s="2"/>
      <c r="G777" s="2">
        <v>2</v>
      </c>
      <c r="H777" s="2">
        <v>6</v>
      </c>
      <c r="I777" s="2"/>
      <c r="J777" s="2"/>
      <c r="K777" s="2"/>
      <c r="L777" s="3">
        <v>1617.95</v>
      </c>
      <c r="M777" s="3">
        <v>1617.95</v>
      </c>
      <c r="N777" s="3">
        <v>0</v>
      </c>
      <c r="O777" s="3">
        <v>0</v>
      </c>
      <c r="P777" s="3">
        <v>1617.95</v>
      </c>
      <c r="Q777" s="3">
        <v>350</v>
      </c>
      <c r="R777" s="1" t="s">
        <v>132</v>
      </c>
    </row>
    <row r="778" spans="1:18" ht="15.5" x14ac:dyDescent="0.35">
      <c r="A778" s="1">
        <v>30702038</v>
      </c>
      <c r="B778" s="99" t="s">
        <v>3632</v>
      </c>
      <c r="C778" s="2" t="s">
        <v>13600</v>
      </c>
      <c r="D778" s="2">
        <v>1</v>
      </c>
      <c r="E778" s="1" t="s">
        <v>165</v>
      </c>
      <c r="F778" s="2"/>
      <c r="G778" s="2">
        <v>2</v>
      </c>
      <c r="H778" s="2">
        <v>6</v>
      </c>
      <c r="I778" s="2"/>
      <c r="J778" s="2"/>
      <c r="K778" s="2"/>
      <c r="L778" s="3">
        <v>1617.95</v>
      </c>
      <c r="M778" s="3">
        <v>1617.95</v>
      </c>
      <c r="N778" s="3">
        <v>0</v>
      </c>
      <c r="O778" s="3">
        <v>0</v>
      </c>
      <c r="P778" s="3">
        <v>1617.95</v>
      </c>
      <c r="Q778" s="3">
        <v>350</v>
      </c>
      <c r="R778" s="1" t="s">
        <v>132</v>
      </c>
    </row>
    <row r="779" spans="1:18" ht="15.5" x14ac:dyDescent="0.35">
      <c r="A779" s="1">
        <v>30702046</v>
      </c>
      <c r="B779" s="99" t="s">
        <v>3631</v>
      </c>
      <c r="C779" s="2" t="s">
        <v>13600</v>
      </c>
      <c r="D779" s="2">
        <v>1</v>
      </c>
      <c r="E779" s="1" t="s">
        <v>2042</v>
      </c>
      <c r="F779" s="2"/>
      <c r="G779" s="2">
        <v>2</v>
      </c>
      <c r="H779" s="2">
        <v>6</v>
      </c>
      <c r="I779" s="2"/>
      <c r="J779" s="2"/>
      <c r="K779" s="2"/>
      <c r="L779" s="3">
        <v>1982.66</v>
      </c>
      <c r="M779" s="3">
        <v>1982.66</v>
      </c>
      <c r="N779" s="3">
        <v>0</v>
      </c>
      <c r="O779" s="3">
        <v>0</v>
      </c>
      <c r="P779" s="3">
        <v>1982.66</v>
      </c>
      <c r="Q779" s="3">
        <v>350</v>
      </c>
      <c r="R779" s="1" t="s">
        <v>132</v>
      </c>
    </row>
    <row r="780" spans="1:18" ht="15.5" x14ac:dyDescent="0.35">
      <c r="A780" s="1">
        <v>30702054</v>
      </c>
      <c r="B780" s="99" t="s">
        <v>3618</v>
      </c>
      <c r="C780" s="2" t="s">
        <v>13600</v>
      </c>
      <c r="D780" s="2">
        <v>1</v>
      </c>
      <c r="E780" s="1" t="s">
        <v>2042</v>
      </c>
      <c r="F780" s="2"/>
      <c r="G780" s="2">
        <v>2</v>
      </c>
      <c r="H780" s="2">
        <v>6</v>
      </c>
      <c r="I780" s="2"/>
      <c r="J780" s="2"/>
      <c r="K780" s="2"/>
      <c r="L780" s="3">
        <v>1982.66</v>
      </c>
      <c r="M780" s="3">
        <v>1982.66</v>
      </c>
      <c r="N780" s="3">
        <v>0</v>
      </c>
      <c r="O780" s="3">
        <v>0</v>
      </c>
      <c r="P780" s="3">
        <v>1982.66</v>
      </c>
      <c r="Q780" s="3">
        <v>350</v>
      </c>
      <c r="R780" s="1" t="s">
        <v>132</v>
      </c>
    </row>
    <row r="781" spans="1:18" ht="15.5" x14ac:dyDescent="0.35">
      <c r="A781" s="1">
        <v>30702062</v>
      </c>
      <c r="B781" s="99" t="s">
        <v>3614</v>
      </c>
      <c r="C781" s="2" t="s">
        <v>13600</v>
      </c>
      <c r="D781" s="2">
        <v>1</v>
      </c>
      <c r="E781" s="1" t="s">
        <v>2042</v>
      </c>
      <c r="F781" s="2"/>
      <c r="G781" s="2">
        <v>2</v>
      </c>
      <c r="H781" s="2">
        <v>6</v>
      </c>
      <c r="I781" s="2"/>
      <c r="J781" s="2"/>
      <c r="K781" s="2"/>
      <c r="L781" s="3">
        <v>1982.66</v>
      </c>
      <c r="M781" s="3">
        <v>1982.66</v>
      </c>
      <c r="N781" s="3">
        <v>0</v>
      </c>
      <c r="O781" s="3">
        <v>0</v>
      </c>
      <c r="P781" s="3">
        <v>1982.66</v>
      </c>
      <c r="Q781" s="3">
        <v>350</v>
      </c>
      <c r="R781" s="1" t="s">
        <v>132</v>
      </c>
    </row>
    <row r="782" spans="1:18" ht="15.5" x14ac:dyDescent="0.35">
      <c r="A782" s="1">
        <v>30702070</v>
      </c>
      <c r="B782" s="99" t="s">
        <v>3612</v>
      </c>
      <c r="C782" s="2" t="s">
        <v>13600</v>
      </c>
      <c r="D782" s="2">
        <v>1</v>
      </c>
      <c r="E782" s="1" t="s">
        <v>2042</v>
      </c>
      <c r="F782" s="2"/>
      <c r="G782" s="2">
        <v>2</v>
      </c>
      <c r="H782" s="2">
        <v>6</v>
      </c>
      <c r="I782" s="2"/>
      <c r="J782" s="2"/>
      <c r="K782" s="2"/>
      <c r="L782" s="3">
        <v>1982.66</v>
      </c>
      <c r="M782" s="3">
        <v>1982.66</v>
      </c>
      <c r="N782" s="3">
        <v>0</v>
      </c>
      <c r="O782" s="3">
        <v>0</v>
      </c>
      <c r="P782" s="3">
        <v>1982.66</v>
      </c>
      <c r="Q782" s="3">
        <v>350</v>
      </c>
      <c r="R782" s="1" t="s">
        <v>132</v>
      </c>
    </row>
    <row r="783" spans="1:18" ht="15.5" x14ac:dyDescent="0.35">
      <c r="A783" s="1">
        <v>30702089</v>
      </c>
      <c r="B783" s="99" t="s">
        <v>3630</v>
      </c>
      <c r="C783" s="2" t="s">
        <v>13600</v>
      </c>
      <c r="D783" s="2">
        <v>1</v>
      </c>
      <c r="E783" s="1" t="s">
        <v>165</v>
      </c>
      <c r="F783" s="2"/>
      <c r="G783" s="2">
        <v>2</v>
      </c>
      <c r="H783" s="2">
        <v>6</v>
      </c>
      <c r="I783" s="2"/>
      <c r="J783" s="2"/>
      <c r="K783" s="2"/>
      <c r="L783" s="3">
        <v>1617.95</v>
      </c>
      <c r="M783" s="3">
        <v>1617.95</v>
      </c>
      <c r="N783" s="3">
        <v>0</v>
      </c>
      <c r="O783" s="3">
        <v>0</v>
      </c>
      <c r="P783" s="3">
        <v>1617.95</v>
      </c>
      <c r="Q783" s="3">
        <v>350</v>
      </c>
      <c r="R783" s="1" t="s">
        <v>132</v>
      </c>
    </row>
    <row r="784" spans="1:18" ht="15.5" x14ac:dyDescent="0.35">
      <c r="A784" s="1">
        <v>30703018</v>
      </c>
      <c r="B784" s="99" t="s">
        <v>3629</v>
      </c>
      <c r="C784" s="2" t="s">
        <v>13600</v>
      </c>
      <c r="D784" s="2">
        <v>1</v>
      </c>
      <c r="E784" s="1" t="s">
        <v>165</v>
      </c>
      <c r="F784" s="2"/>
      <c r="G784" s="2">
        <v>2</v>
      </c>
      <c r="H784" s="2">
        <v>6</v>
      </c>
      <c r="I784" s="2"/>
      <c r="J784" s="2"/>
      <c r="K784" s="2"/>
      <c r="L784" s="3">
        <v>1617.95</v>
      </c>
      <c r="M784" s="3">
        <v>1617.95</v>
      </c>
      <c r="N784" s="3">
        <v>0</v>
      </c>
      <c r="O784" s="3">
        <v>0</v>
      </c>
      <c r="P784" s="3">
        <v>1617.95</v>
      </c>
      <c r="Q784" s="3">
        <v>350</v>
      </c>
      <c r="R784" s="1" t="s">
        <v>132</v>
      </c>
    </row>
    <row r="785" spans="1:18" ht="15.5" x14ac:dyDescent="0.35">
      <c r="A785" s="1">
        <v>30703026</v>
      </c>
      <c r="B785" s="99" t="s">
        <v>3628</v>
      </c>
      <c r="C785" s="2" t="s">
        <v>13600</v>
      </c>
      <c r="D785" s="2">
        <v>1</v>
      </c>
      <c r="E785" s="1" t="s">
        <v>161</v>
      </c>
      <c r="F785" s="2"/>
      <c r="G785" s="2">
        <v>1</v>
      </c>
      <c r="H785" s="2">
        <v>6</v>
      </c>
      <c r="I785" s="2"/>
      <c r="J785" s="2"/>
      <c r="K785" s="2"/>
      <c r="L785" s="3">
        <v>948.22</v>
      </c>
      <c r="M785" s="3">
        <v>948.22</v>
      </c>
      <c r="N785" s="3">
        <v>0</v>
      </c>
      <c r="O785" s="3">
        <v>0</v>
      </c>
      <c r="P785" s="3">
        <v>948.22</v>
      </c>
      <c r="Q785" s="3">
        <v>350</v>
      </c>
      <c r="R785" s="1" t="s">
        <v>132</v>
      </c>
    </row>
    <row r="786" spans="1:18" ht="15.5" x14ac:dyDescent="0.35">
      <c r="A786" s="1">
        <v>30703034</v>
      </c>
      <c r="B786" s="99" t="s">
        <v>3627</v>
      </c>
      <c r="C786" s="2" t="s">
        <v>13600</v>
      </c>
      <c r="D786" s="2">
        <v>1</v>
      </c>
      <c r="E786" s="1" t="s">
        <v>393</v>
      </c>
      <c r="F786" s="2"/>
      <c r="G786" s="2">
        <v>1</v>
      </c>
      <c r="H786" s="2">
        <v>5</v>
      </c>
      <c r="I786" s="2"/>
      <c r="J786" s="2"/>
      <c r="K786" s="2"/>
      <c r="L786" s="3">
        <v>883.25</v>
      </c>
      <c r="M786" s="3">
        <v>883.25</v>
      </c>
      <c r="N786" s="3">
        <v>0</v>
      </c>
      <c r="O786" s="3">
        <v>0</v>
      </c>
      <c r="P786" s="3">
        <v>883.25</v>
      </c>
      <c r="Q786" s="3">
        <v>350</v>
      </c>
      <c r="R786" s="1" t="s">
        <v>132</v>
      </c>
    </row>
    <row r="787" spans="1:18" ht="15.5" x14ac:dyDescent="0.35">
      <c r="A787" s="1">
        <v>30703042</v>
      </c>
      <c r="B787" s="99" t="s">
        <v>3626</v>
      </c>
      <c r="C787" s="2" t="s">
        <v>13600</v>
      </c>
      <c r="D787" s="2">
        <v>1</v>
      </c>
      <c r="E787" s="1" t="s">
        <v>2185</v>
      </c>
      <c r="F787" s="2"/>
      <c r="G787" s="2">
        <v>2</v>
      </c>
      <c r="H787" s="2">
        <v>6</v>
      </c>
      <c r="I787" s="2"/>
      <c r="J787" s="2"/>
      <c r="K787" s="2"/>
      <c r="L787" s="3">
        <v>1505.22</v>
      </c>
      <c r="M787" s="3">
        <v>1505.22</v>
      </c>
      <c r="N787" s="3">
        <v>0</v>
      </c>
      <c r="O787" s="3">
        <v>0</v>
      </c>
      <c r="P787" s="3">
        <v>1505.22</v>
      </c>
      <c r="Q787" s="3">
        <v>350</v>
      </c>
      <c r="R787" s="1" t="s">
        <v>132</v>
      </c>
    </row>
    <row r="788" spans="1:18" ht="15.5" x14ac:dyDescent="0.35">
      <c r="A788" s="1">
        <v>30703050</v>
      </c>
      <c r="B788" s="99" t="s">
        <v>3625</v>
      </c>
      <c r="C788" s="2" t="s">
        <v>13600</v>
      </c>
      <c r="D788" s="2">
        <v>1</v>
      </c>
      <c r="E788" s="1" t="s">
        <v>165</v>
      </c>
      <c r="F788" s="2"/>
      <c r="G788" s="2">
        <v>2</v>
      </c>
      <c r="H788" s="2">
        <v>6</v>
      </c>
      <c r="I788" s="2"/>
      <c r="J788" s="2"/>
      <c r="K788" s="2"/>
      <c r="L788" s="3">
        <v>1617.95</v>
      </c>
      <c r="M788" s="3">
        <v>1617.95</v>
      </c>
      <c r="N788" s="3">
        <v>0</v>
      </c>
      <c r="O788" s="3">
        <v>0</v>
      </c>
      <c r="P788" s="3">
        <v>1617.95</v>
      </c>
      <c r="Q788" s="3">
        <v>350</v>
      </c>
      <c r="R788" s="1" t="s">
        <v>132</v>
      </c>
    </row>
    <row r="789" spans="1:18" ht="15.5" x14ac:dyDescent="0.35">
      <c r="A789" s="1">
        <v>30703069</v>
      </c>
      <c r="B789" s="99" t="s">
        <v>3624</v>
      </c>
      <c r="C789" s="2" t="s">
        <v>13600</v>
      </c>
      <c r="D789" s="2">
        <v>1</v>
      </c>
      <c r="E789" s="1" t="s">
        <v>165</v>
      </c>
      <c r="F789" s="2"/>
      <c r="G789" s="2">
        <v>2</v>
      </c>
      <c r="H789" s="2">
        <v>6</v>
      </c>
      <c r="I789" s="2"/>
      <c r="J789" s="2"/>
      <c r="K789" s="2"/>
      <c r="L789" s="3">
        <v>1617.95</v>
      </c>
      <c r="M789" s="3">
        <v>1617.95</v>
      </c>
      <c r="N789" s="3">
        <v>0</v>
      </c>
      <c r="O789" s="3">
        <v>0</v>
      </c>
      <c r="P789" s="3">
        <v>1617.95</v>
      </c>
      <c r="Q789" s="3">
        <v>350</v>
      </c>
      <c r="R789" s="1" t="s">
        <v>132</v>
      </c>
    </row>
    <row r="790" spans="1:18" ht="15.5" x14ac:dyDescent="0.35">
      <c r="A790" s="1">
        <v>30703077</v>
      </c>
      <c r="B790" s="99" t="s">
        <v>3623</v>
      </c>
      <c r="C790" s="2" t="s">
        <v>13600</v>
      </c>
      <c r="D790" s="2">
        <v>1</v>
      </c>
      <c r="E790" s="1" t="s">
        <v>165</v>
      </c>
      <c r="F790" s="2"/>
      <c r="G790" s="2">
        <v>1</v>
      </c>
      <c r="H790" s="2">
        <v>5</v>
      </c>
      <c r="I790" s="2"/>
      <c r="J790" s="2"/>
      <c r="K790" s="2"/>
      <c r="L790" s="3">
        <v>1617.95</v>
      </c>
      <c r="M790" s="3">
        <v>1617.95</v>
      </c>
      <c r="N790" s="3">
        <v>0</v>
      </c>
      <c r="O790" s="3">
        <v>0</v>
      </c>
      <c r="P790" s="3">
        <v>1617.95</v>
      </c>
      <c r="Q790" s="3">
        <v>350</v>
      </c>
      <c r="R790" s="1" t="s">
        <v>132</v>
      </c>
    </row>
    <row r="791" spans="1:18" ht="62" x14ac:dyDescent="0.35">
      <c r="A791" s="1">
        <v>30703085</v>
      </c>
      <c r="B791" s="99" t="s">
        <v>3622</v>
      </c>
      <c r="C791" s="2" t="s">
        <v>13600</v>
      </c>
      <c r="D791" s="2">
        <v>1</v>
      </c>
      <c r="E791" s="1" t="s">
        <v>13</v>
      </c>
      <c r="F791" s="2"/>
      <c r="G791" s="2"/>
      <c r="H791" s="2">
        <v>1</v>
      </c>
      <c r="I791" s="2"/>
      <c r="J791" s="2"/>
      <c r="K791" s="2"/>
      <c r="L791" s="3">
        <v>148.54</v>
      </c>
      <c r="M791" s="3">
        <v>148.54</v>
      </c>
      <c r="N791" s="3">
        <v>0</v>
      </c>
      <c r="O791" s="3">
        <v>0</v>
      </c>
      <c r="P791" s="3">
        <v>148.54</v>
      </c>
      <c r="Q791" s="3">
        <v>350</v>
      </c>
      <c r="R791" s="1" t="s">
        <v>132</v>
      </c>
    </row>
    <row r="792" spans="1:18" ht="15.5" x14ac:dyDescent="0.35">
      <c r="A792" s="1">
        <v>30703093</v>
      </c>
      <c r="B792" s="99" t="s">
        <v>3621</v>
      </c>
      <c r="C792" s="2" t="s">
        <v>13598</v>
      </c>
      <c r="D792" s="2">
        <v>1</v>
      </c>
      <c r="E792" s="1" t="s">
        <v>165</v>
      </c>
      <c r="F792" s="2"/>
      <c r="G792" s="2">
        <v>1</v>
      </c>
      <c r="H792" s="2">
        <v>5</v>
      </c>
      <c r="I792" s="2"/>
      <c r="J792" s="2"/>
      <c r="K792" s="2"/>
      <c r="L792" s="3">
        <v>1617.95</v>
      </c>
      <c r="M792" s="3">
        <v>1617.95</v>
      </c>
      <c r="N792" s="3">
        <v>0</v>
      </c>
      <c r="O792" s="3">
        <v>0</v>
      </c>
      <c r="P792" s="3">
        <v>1617.95</v>
      </c>
      <c r="Q792" s="3">
        <v>323.59000000000003</v>
      </c>
      <c r="R792" s="1" t="s">
        <v>132</v>
      </c>
    </row>
    <row r="793" spans="1:18" ht="15.5" x14ac:dyDescent="0.35">
      <c r="A793" s="1">
        <v>30703107</v>
      </c>
      <c r="B793" s="99" t="s">
        <v>3620</v>
      </c>
      <c r="C793" s="2" t="s">
        <v>13600</v>
      </c>
      <c r="D793" s="2">
        <v>1</v>
      </c>
      <c r="E793" s="1" t="s">
        <v>165</v>
      </c>
      <c r="F793" s="2"/>
      <c r="G793" s="2">
        <v>1</v>
      </c>
      <c r="H793" s="2">
        <v>5</v>
      </c>
      <c r="I793" s="2"/>
      <c r="J793" s="2"/>
      <c r="K793" s="2"/>
      <c r="L793" s="3">
        <v>1617.95</v>
      </c>
      <c r="M793" s="3">
        <v>1617.95</v>
      </c>
      <c r="N793" s="3">
        <v>0</v>
      </c>
      <c r="O793" s="3">
        <v>0</v>
      </c>
      <c r="P793" s="3">
        <v>1617.95</v>
      </c>
      <c r="Q793" s="3">
        <v>350</v>
      </c>
      <c r="R793" s="1" t="s">
        <v>132</v>
      </c>
    </row>
    <row r="794" spans="1:18" ht="15.5" x14ac:dyDescent="0.35">
      <c r="A794" s="1">
        <v>30703115</v>
      </c>
      <c r="B794" s="99" t="s">
        <v>3619</v>
      </c>
      <c r="C794" s="2" t="s">
        <v>13600</v>
      </c>
      <c r="D794" s="2">
        <v>1</v>
      </c>
      <c r="E794" s="1" t="s">
        <v>2042</v>
      </c>
      <c r="F794" s="2"/>
      <c r="G794" s="2">
        <v>2</v>
      </c>
      <c r="H794" s="2">
        <v>6</v>
      </c>
      <c r="I794" s="2"/>
      <c r="J794" s="2"/>
      <c r="K794" s="2"/>
      <c r="L794" s="3">
        <v>1982.66</v>
      </c>
      <c r="M794" s="3">
        <v>1982.66</v>
      </c>
      <c r="N794" s="3">
        <v>0</v>
      </c>
      <c r="O794" s="3">
        <v>0</v>
      </c>
      <c r="P794" s="3">
        <v>1982.66</v>
      </c>
      <c r="Q794" s="3">
        <v>350</v>
      </c>
      <c r="R794" s="1" t="s">
        <v>132</v>
      </c>
    </row>
    <row r="795" spans="1:18" ht="15.5" x14ac:dyDescent="0.35">
      <c r="A795" s="1">
        <v>30703123</v>
      </c>
      <c r="B795" s="99" t="s">
        <v>3618</v>
      </c>
      <c r="C795" s="2" t="s">
        <v>13600</v>
      </c>
      <c r="D795" s="2">
        <v>1</v>
      </c>
      <c r="E795" s="1" t="s">
        <v>2042</v>
      </c>
      <c r="F795" s="2"/>
      <c r="G795" s="2">
        <v>2</v>
      </c>
      <c r="H795" s="2">
        <v>6</v>
      </c>
      <c r="I795" s="2"/>
      <c r="J795" s="2"/>
      <c r="K795" s="2"/>
      <c r="L795" s="3">
        <v>1982.66</v>
      </c>
      <c r="M795" s="3">
        <v>1982.66</v>
      </c>
      <c r="N795" s="3">
        <v>0</v>
      </c>
      <c r="O795" s="3">
        <v>0</v>
      </c>
      <c r="P795" s="3">
        <v>1982.66</v>
      </c>
      <c r="Q795" s="3">
        <v>350</v>
      </c>
      <c r="R795" s="1" t="s">
        <v>132</v>
      </c>
    </row>
    <row r="796" spans="1:18" ht="15.5" x14ac:dyDescent="0.35">
      <c r="A796" s="1">
        <v>30703131</v>
      </c>
      <c r="B796" s="99" t="s">
        <v>3617</v>
      </c>
      <c r="C796" s="2" t="s">
        <v>13600</v>
      </c>
      <c r="D796" s="2">
        <v>1</v>
      </c>
      <c r="E796" s="1" t="s">
        <v>2042</v>
      </c>
      <c r="F796" s="2"/>
      <c r="G796" s="2">
        <v>2</v>
      </c>
      <c r="H796" s="2">
        <v>6</v>
      </c>
      <c r="I796" s="2"/>
      <c r="J796" s="2"/>
      <c r="K796" s="2"/>
      <c r="L796" s="3">
        <v>1982.66</v>
      </c>
      <c r="M796" s="3">
        <v>1982.66</v>
      </c>
      <c r="N796" s="3">
        <v>0</v>
      </c>
      <c r="O796" s="3">
        <v>0</v>
      </c>
      <c r="P796" s="3">
        <v>1982.66</v>
      </c>
      <c r="Q796" s="3">
        <v>350</v>
      </c>
      <c r="R796" s="1" t="s">
        <v>132</v>
      </c>
    </row>
    <row r="797" spans="1:18" ht="15.5" x14ac:dyDescent="0.35">
      <c r="A797" s="1">
        <v>30703140</v>
      </c>
      <c r="B797" s="99" t="s">
        <v>3616</v>
      </c>
      <c r="C797" s="2" t="s">
        <v>13600</v>
      </c>
      <c r="D797" s="2">
        <v>1</v>
      </c>
      <c r="E797" s="1" t="s">
        <v>2042</v>
      </c>
      <c r="F797" s="2"/>
      <c r="G797" s="2">
        <v>2</v>
      </c>
      <c r="H797" s="2">
        <v>6</v>
      </c>
      <c r="I797" s="2"/>
      <c r="J797" s="2"/>
      <c r="K797" s="2"/>
      <c r="L797" s="3">
        <v>1982.66</v>
      </c>
      <c r="M797" s="3">
        <v>1982.66</v>
      </c>
      <c r="N797" s="3">
        <v>0</v>
      </c>
      <c r="O797" s="3">
        <v>0</v>
      </c>
      <c r="P797" s="3">
        <v>1982.66</v>
      </c>
      <c r="Q797" s="3">
        <v>350</v>
      </c>
      <c r="R797" s="1" t="s">
        <v>132</v>
      </c>
    </row>
    <row r="798" spans="1:18" ht="15.5" x14ac:dyDescent="0.35">
      <c r="A798" s="1">
        <v>30703158</v>
      </c>
      <c r="B798" s="99" t="s">
        <v>3615</v>
      </c>
      <c r="C798" s="2" t="s">
        <v>13600</v>
      </c>
      <c r="D798" s="2">
        <v>1</v>
      </c>
      <c r="E798" s="1" t="s">
        <v>2042</v>
      </c>
      <c r="F798" s="2"/>
      <c r="G798" s="2">
        <v>2</v>
      </c>
      <c r="H798" s="2">
        <v>6</v>
      </c>
      <c r="I798" s="2"/>
      <c r="J798" s="2"/>
      <c r="K798" s="2"/>
      <c r="L798" s="3">
        <v>1982.66</v>
      </c>
      <c r="M798" s="3">
        <v>1982.66</v>
      </c>
      <c r="N798" s="3">
        <v>0</v>
      </c>
      <c r="O798" s="3">
        <v>0</v>
      </c>
      <c r="P798" s="3">
        <v>1982.66</v>
      </c>
      <c r="Q798" s="3">
        <v>350</v>
      </c>
      <c r="R798" s="1" t="s">
        <v>132</v>
      </c>
    </row>
    <row r="799" spans="1:18" ht="15.5" x14ac:dyDescent="0.35">
      <c r="A799" s="1">
        <v>30703166</v>
      </c>
      <c r="B799" s="99" t="s">
        <v>3614</v>
      </c>
      <c r="C799" s="2" t="s">
        <v>13600</v>
      </c>
      <c r="D799" s="2">
        <v>1</v>
      </c>
      <c r="E799" s="1" t="s">
        <v>2042</v>
      </c>
      <c r="F799" s="2"/>
      <c r="G799" s="2">
        <v>2</v>
      </c>
      <c r="H799" s="2">
        <v>6</v>
      </c>
      <c r="I799" s="2"/>
      <c r="J799" s="2"/>
      <c r="K799" s="2"/>
      <c r="L799" s="3">
        <v>1982.66</v>
      </c>
      <c r="M799" s="3">
        <v>1982.66</v>
      </c>
      <c r="N799" s="3">
        <v>0</v>
      </c>
      <c r="O799" s="3">
        <v>0</v>
      </c>
      <c r="P799" s="3">
        <v>1982.66</v>
      </c>
      <c r="Q799" s="3">
        <v>350</v>
      </c>
      <c r="R799" s="1" t="s">
        <v>132</v>
      </c>
    </row>
    <row r="800" spans="1:18" ht="15.5" x14ac:dyDescent="0.35">
      <c r="A800" s="1">
        <v>30703174</v>
      </c>
      <c r="B800" s="99" t="s">
        <v>3613</v>
      </c>
      <c r="C800" s="2" t="s">
        <v>13600</v>
      </c>
      <c r="D800" s="2">
        <v>1</v>
      </c>
      <c r="E800" s="1" t="s">
        <v>165</v>
      </c>
      <c r="F800" s="2"/>
      <c r="G800" s="2">
        <v>1</v>
      </c>
      <c r="H800" s="2">
        <v>5</v>
      </c>
      <c r="I800" s="2"/>
      <c r="J800" s="2"/>
      <c r="K800" s="2"/>
      <c r="L800" s="3">
        <v>1617.95</v>
      </c>
      <c r="M800" s="3">
        <v>1617.95</v>
      </c>
      <c r="N800" s="3">
        <v>0</v>
      </c>
      <c r="O800" s="3">
        <v>0</v>
      </c>
      <c r="P800" s="3">
        <v>1617.95</v>
      </c>
      <c r="Q800" s="3">
        <v>350</v>
      </c>
      <c r="R800" s="1" t="s">
        <v>132</v>
      </c>
    </row>
    <row r="801" spans="1:18" ht="15.5" x14ac:dyDescent="0.35">
      <c r="A801" s="1">
        <v>30703182</v>
      </c>
      <c r="B801" s="99" t="s">
        <v>3612</v>
      </c>
      <c r="C801" s="2" t="s">
        <v>13600</v>
      </c>
      <c r="D801" s="2">
        <v>1</v>
      </c>
      <c r="E801" s="1" t="s">
        <v>2042</v>
      </c>
      <c r="F801" s="2"/>
      <c r="G801" s="2">
        <v>2</v>
      </c>
      <c r="H801" s="2">
        <v>6</v>
      </c>
      <c r="I801" s="2"/>
      <c r="J801" s="2"/>
      <c r="K801" s="2"/>
      <c r="L801" s="3">
        <v>1982.66</v>
      </c>
      <c r="M801" s="3">
        <v>1982.66</v>
      </c>
      <c r="N801" s="3">
        <v>0</v>
      </c>
      <c r="O801" s="3">
        <v>0</v>
      </c>
      <c r="P801" s="3">
        <v>1982.66</v>
      </c>
      <c r="Q801" s="3">
        <v>350</v>
      </c>
      <c r="R801" s="1" t="s">
        <v>132</v>
      </c>
    </row>
    <row r="802" spans="1:18" ht="15.5" x14ac:dyDescent="0.35">
      <c r="A802" s="1">
        <v>30704014</v>
      </c>
      <c r="B802" s="99" t="s">
        <v>3611</v>
      </c>
      <c r="C802" s="2" t="s">
        <v>13600</v>
      </c>
      <c r="D802" s="2">
        <v>1</v>
      </c>
      <c r="E802" s="1" t="s">
        <v>2042</v>
      </c>
      <c r="F802" s="2"/>
      <c r="G802" s="2">
        <v>2</v>
      </c>
      <c r="H802" s="2">
        <v>6</v>
      </c>
      <c r="I802" s="2"/>
      <c r="J802" s="2"/>
      <c r="K802" s="2"/>
      <c r="L802" s="3">
        <v>1982.66</v>
      </c>
      <c r="M802" s="3">
        <v>1982.66</v>
      </c>
      <c r="N802" s="3">
        <v>0</v>
      </c>
      <c r="O802" s="3">
        <v>0</v>
      </c>
      <c r="P802" s="3">
        <v>1982.66</v>
      </c>
      <c r="Q802" s="3">
        <v>350</v>
      </c>
      <c r="R802" s="1" t="s">
        <v>132</v>
      </c>
    </row>
    <row r="803" spans="1:18" ht="15.5" x14ac:dyDescent="0.35">
      <c r="A803" s="1">
        <v>30704022</v>
      </c>
      <c r="B803" s="99" t="s">
        <v>3610</v>
      </c>
      <c r="C803" s="2" t="s">
        <v>13600</v>
      </c>
      <c r="D803" s="2">
        <v>1</v>
      </c>
      <c r="E803" s="1" t="s">
        <v>2042</v>
      </c>
      <c r="F803" s="2"/>
      <c r="G803" s="2">
        <v>2</v>
      </c>
      <c r="H803" s="2">
        <v>6</v>
      </c>
      <c r="I803" s="2"/>
      <c r="J803" s="2"/>
      <c r="K803" s="2"/>
      <c r="L803" s="3">
        <v>1982.66</v>
      </c>
      <c r="M803" s="3">
        <v>1982.66</v>
      </c>
      <c r="N803" s="3">
        <v>0</v>
      </c>
      <c r="O803" s="3">
        <v>0</v>
      </c>
      <c r="P803" s="3">
        <v>1982.66</v>
      </c>
      <c r="Q803" s="3">
        <v>350</v>
      </c>
      <c r="R803" s="1" t="s">
        <v>132</v>
      </c>
    </row>
    <row r="804" spans="1:18" ht="15.5" x14ac:dyDescent="0.35">
      <c r="A804" s="1">
        <v>30704030</v>
      </c>
      <c r="B804" s="99" t="s">
        <v>3609</v>
      </c>
      <c r="C804" s="2" t="s">
        <v>13600</v>
      </c>
      <c r="D804" s="2">
        <v>1</v>
      </c>
      <c r="E804" s="1" t="s">
        <v>2042</v>
      </c>
      <c r="F804" s="2"/>
      <c r="G804" s="2">
        <v>2</v>
      </c>
      <c r="H804" s="2">
        <v>6</v>
      </c>
      <c r="I804" s="2"/>
      <c r="J804" s="2"/>
      <c r="K804" s="2"/>
      <c r="L804" s="3">
        <v>1982.66</v>
      </c>
      <c r="M804" s="3">
        <v>1982.66</v>
      </c>
      <c r="N804" s="3">
        <v>0</v>
      </c>
      <c r="O804" s="3">
        <v>0</v>
      </c>
      <c r="P804" s="3">
        <v>1982.66</v>
      </c>
      <c r="Q804" s="3">
        <v>350</v>
      </c>
      <c r="R804" s="1" t="s">
        <v>132</v>
      </c>
    </row>
    <row r="805" spans="1:18" ht="15.5" x14ac:dyDescent="0.35">
      <c r="A805" s="1">
        <v>30704049</v>
      </c>
      <c r="B805" s="99" t="s">
        <v>3608</v>
      </c>
      <c r="C805" s="2" t="s">
        <v>13600</v>
      </c>
      <c r="D805" s="2">
        <v>1</v>
      </c>
      <c r="E805" s="1" t="s">
        <v>194</v>
      </c>
      <c r="F805" s="2"/>
      <c r="G805" s="2">
        <v>2</v>
      </c>
      <c r="H805" s="2">
        <v>6</v>
      </c>
      <c r="I805" s="2"/>
      <c r="J805" s="2"/>
      <c r="K805" s="2"/>
      <c r="L805" s="3">
        <v>2181.58</v>
      </c>
      <c r="M805" s="3">
        <v>2181.58</v>
      </c>
      <c r="N805" s="3">
        <v>0</v>
      </c>
      <c r="O805" s="3">
        <v>0</v>
      </c>
      <c r="P805" s="3">
        <v>2181.58</v>
      </c>
      <c r="Q805" s="3">
        <v>350</v>
      </c>
      <c r="R805" s="1" t="s">
        <v>132</v>
      </c>
    </row>
    <row r="806" spans="1:18" ht="15.5" x14ac:dyDescent="0.35">
      <c r="A806" s="1">
        <v>30704057</v>
      </c>
      <c r="B806" s="99" t="s">
        <v>3607</v>
      </c>
      <c r="C806" s="2" t="s">
        <v>13600</v>
      </c>
      <c r="D806" s="2">
        <v>1</v>
      </c>
      <c r="E806" s="1" t="s">
        <v>194</v>
      </c>
      <c r="F806" s="2"/>
      <c r="G806" s="2">
        <v>2</v>
      </c>
      <c r="H806" s="2">
        <v>6</v>
      </c>
      <c r="I806" s="2"/>
      <c r="J806" s="2"/>
      <c r="K806" s="2"/>
      <c r="L806" s="3">
        <v>2181.58</v>
      </c>
      <c r="M806" s="3">
        <v>2181.58</v>
      </c>
      <c r="N806" s="3">
        <v>0</v>
      </c>
      <c r="O806" s="3">
        <v>0</v>
      </c>
      <c r="P806" s="3">
        <v>2181.58</v>
      </c>
      <c r="Q806" s="3">
        <v>350</v>
      </c>
      <c r="R806" s="1" t="s">
        <v>132</v>
      </c>
    </row>
    <row r="807" spans="1:18" ht="15.5" x14ac:dyDescent="0.35">
      <c r="A807" s="1">
        <v>30704065</v>
      </c>
      <c r="B807" s="99" t="s">
        <v>3606</v>
      </c>
      <c r="C807" s="2" t="s">
        <v>13600</v>
      </c>
      <c r="D807" s="2">
        <v>1</v>
      </c>
      <c r="E807" s="1" t="s">
        <v>194</v>
      </c>
      <c r="F807" s="2"/>
      <c r="G807" s="2">
        <v>2</v>
      </c>
      <c r="H807" s="2">
        <v>6</v>
      </c>
      <c r="I807" s="2"/>
      <c r="J807" s="2"/>
      <c r="K807" s="2"/>
      <c r="L807" s="3">
        <v>2181.58</v>
      </c>
      <c r="M807" s="3">
        <v>2181.58</v>
      </c>
      <c r="N807" s="3">
        <v>0</v>
      </c>
      <c r="O807" s="3">
        <v>0</v>
      </c>
      <c r="P807" s="3">
        <v>2181.58</v>
      </c>
      <c r="Q807" s="3">
        <v>350</v>
      </c>
      <c r="R807" s="1" t="s">
        <v>132</v>
      </c>
    </row>
    <row r="808" spans="1:18" ht="15.5" x14ac:dyDescent="0.35">
      <c r="A808" s="1">
        <v>30704073</v>
      </c>
      <c r="B808" s="99" t="s">
        <v>3605</v>
      </c>
      <c r="C808" s="2" t="s">
        <v>13600</v>
      </c>
      <c r="D808" s="2">
        <v>1</v>
      </c>
      <c r="E808" s="1" t="s">
        <v>194</v>
      </c>
      <c r="F808" s="2"/>
      <c r="G808" s="2">
        <v>2</v>
      </c>
      <c r="H808" s="2">
        <v>6</v>
      </c>
      <c r="I808" s="2"/>
      <c r="J808" s="2"/>
      <c r="K808" s="2"/>
      <c r="L808" s="3">
        <v>2181.58</v>
      </c>
      <c r="M808" s="3">
        <v>2181.58</v>
      </c>
      <c r="N808" s="3">
        <v>0</v>
      </c>
      <c r="O808" s="3">
        <v>0</v>
      </c>
      <c r="P808" s="3">
        <v>2181.58</v>
      </c>
      <c r="Q808" s="3">
        <v>350</v>
      </c>
      <c r="R808" s="1" t="s">
        <v>132</v>
      </c>
    </row>
    <row r="809" spans="1:18" ht="15.5" x14ac:dyDescent="0.35">
      <c r="A809" s="1">
        <v>30704081</v>
      </c>
      <c r="B809" s="99" t="s">
        <v>3604</v>
      </c>
      <c r="C809" s="2" t="s">
        <v>13600</v>
      </c>
      <c r="D809" s="2">
        <v>1</v>
      </c>
      <c r="E809" s="1" t="s">
        <v>194</v>
      </c>
      <c r="F809" s="2"/>
      <c r="G809" s="2">
        <v>1</v>
      </c>
      <c r="H809" s="2">
        <v>6</v>
      </c>
      <c r="I809" s="2"/>
      <c r="J809" s="2"/>
      <c r="K809" s="2"/>
      <c r="L809" s="3">
        <v>2181.58</v>
      </c>
      <c r="M809" s="3">
        <v>2181.58</v>
      </c>
      <c r="N809" s="3">
        <v>0</v>
      </c>
      <c r="O809" s="3">
        <v>0</v>
      </c>
      <c r="P809" s="3">
        <v>2181.58</v>
      </c>
      <c r="Q809" s="3">
        <v>350</v>
      </c>
      <c r="R809" s="1" t="s">
        <v>132</v>
      </c>
    </row>
    <row r="810" spans="1:18" ht="31" x14ac:dyDescent="0.35">
      <c r="A810" s="1">
        <v>30705010</v>
      </c>
      <c r="B810" s="99" t="s">
        <v>3603</v>
      </c>
      <c r="C810" s="2" t="s">
        <v>13600</v>
      </c>
      <c r="D810" s="2">
        <v>1</v>
      </c>
      <c r="E810" s="1" t="s">
        <v>194</v>
      </c>
      <c r="F810" s="2"/>
      <c r="G810" s="2">
        <v>2</v>
      </c>
      <c r="H810" s="2">
        <v>7</v>
      </c>
      <c r="I810" s="2"/>
      <c r="J810" s="2"/>
      <c r="K810" s="2"/>
      <c r="L810" s="3">
        <v>2181.58</v>
      </c>
      <c r="M810" s="3">
        <v>2181.58</v>
      </c>
      <c r="N810" s="3">
        <v>0</v>
      </c>
      <c r="O810" s="3">
        <v>0</v>
      </c>
      <c r="P810" s="3">
        <v>2181.58</v>
      </c>
      <c r="Q810" s="3">
        <v>350</v>
      </c>
      <c r="R810" s="1" t="s">
        <v>132</v>
      </c>
    </row>
    <row r="811" spans="1:18" ht="31" x14ac:dyDescent="0.35">
      <c r="A811" s="1">
        <v>30705029</v>
      </c>
      <c r="B811" s="99" t="s">
        <v>3602</v>
      </c>
      <c r="C811" s="2" t="s">
        <v>13600</v>
      </c>
      <c r="D811" s="2">
        <v>1</v>
      </c>
      <c r="E811" s="1" t="s">
        <v>194</v>
      </c>
      <c r="F811" s="2"/>
      <c r="G811" s="2">
        <v>2</v>
      </c>
      <c r="H811" s="2">
        <v>7</v>
      </c>
      <c r="I811" s="2"/>
      <c r="J811" s="2"/>
      <c r="K811" s="2"/>
      <c r="L811" s="3">
        <v>2181.58</v>
      </c>
      <c r="M811" s="3">
        <v>2181.58</v>
      </c>
      <c r="N811" s="3">
        <v>0</v>
      </c>
      <c r="O811" s="3">
        <v>0</v>
      </c>
      <c r="P811" s="3">
        <v>2181.58</v>
      </c>
      <c r="Q811" s="3">
        <v>350</v>
      </c>
      <c r="R811" s="1" t="s">
        <v>132</v>
      </c>
    </row>
    <row r="812" spans="1:18" ht="31" x14ac:dyDescent="0.35">
      <c r="A812" s="1">
        <v>30705037</v>
      </c>
      <c r="B812" s="99" t="s">
        <v>3601</v>
      </c>
      <c r="C812" s="2" t="s">
        <v>13600</v>
      </c>
      <c r="D812" s="2">
        <v>1</v>
      </c>
      <c r="E812" s="1" t="s">
        <v>194</v>
      </c>
      <c r="F812" s="2"/>
      <c r="G812" s="2">
        <v>2</v>
      </c>
      <c r="H812" s="2">
        <v>7</v>
      </c>
      <c r="I812" s="2"/>
      <c r="J812" s="2"/>
      <c r="K812" s="2"/>
      <c r="L812" s="3">
        <v>2181.58</v>
      </c>
      <c r="M812" s="3">
        <v>2181.58</v>
      </c>
      <c r="N812" s="3">
        <v>0</v>
      </c>
      <c r="O812" s="3">
        <v>0</v>
      </c>
      <c r="P812" s="3">
        <v>2181.58</v>
      </c>
      <c r="Q812" s="3">
        <v>350</v>
      </c>
      <c r="R812" s="1" t="s">
        <v>132</v>
      </c>
    </row>
    <row r="813" spans="1:18" ht="31" x14ac:dyDescent="0.35">
      <c r="A813" s="1">
        <v>30705045</v>
      </c>
      <c r="B813" s="99" t="s">
        <v>3600</v>
      </c>
      <c r="C813" s="2" t="s">
        <v>13600</v>
      </c>
      <c r="D813" s="2">
        <v>1</v>
      </c>
      <c r="E813" s="1" t="s">
        <v>194</v>
      </c>
      <c r="F813" s="2"/>
      <c r="G813" s="2">
        <v>2</v>
      </c>
      <c r="H813" s="2">
        <v>7</v>
      </c>
      <c r="I813" s="2"/>
      <c r="J813" s="2"/>
      <c r="K813" s="2"/>
      <c r="L813" s="3">
        <v>2181.58</v>
      </c>
      <c r="M813" s="3">
        <v>2181.58</v>
      </c>
      <c r="N813" s="3">
        <v>0</v>
      </c>
      <c r="O813" s="3">
        <v>0</v>
      </c>
      <c r="P813" s="3">
        <v>2181.58</v>
      </c>
      <c r="Q813" s="3">
        <v>350</v>
      </c>
      <c r="R813" s="1" t="s">
        <v>132</v>
      </c>
    </row>
    <row r="814" spans="1:18" ht="15.5" x14ac:dyDescent="0.35">
      <c r="A814" s="1">
        <v>30705053</v>
      </c>
      <c r="B814" s="99" t="s">
        <v>3599</v>
      </c>
      <c r="C814" s="2" t="s">
        <v>13600</v>
      </c>
      <c r="D814" s="2">
        <v>1</v>
      </c>
      <c r="E814" s="1" t="s">
        <v>194</v>
      </c>
      <c r="F814" s="2"/>
      <c r="G814" s="2">
        <v>2</v>
      </c>
      <c r="H814" s="2">
        <v>7</v>
      </c>
      <c r="I814" s="2"/>
      <c r="J814" s="2"/>
      <c r="K814" s="2"/>
      <c r="L814" s="3">
        <v>2181.58</v>
      </c>
      <c r="M814" s="3">
        <v>2181.58</v>
      </c>
      <c r="N814" s="3">
        <v>0</v>
      </c>
      <c r="O814" s="3">
        <v>0</v>
      </c>
      <c r="P814" s="3">
        <v>2181.58</v>
      </c>
      <c r="Q814" s="3">
        <v>350</v>
      </c>
      <c r="R814" s="1" t="s">
        <v>132</v>
      </c>
    </row>
    <row r="815" spans="1:18" ht="31" x14ac:dyDescent="0.35">
      <c r="A815" s="1">
        <v>30705061</v>
      </c>
      <c r="B815" s="99" t="s">
        <v>3598</v>
      </c>
      <c r="C815" s="2" t="s">
        <v>13600</v>
      </c>
      <c r="D815" s="2">
        <v>1</v>
      </c>
      <c r="E815" s="1" t="s">
        <v>194</v>
      </c>
      <c r="F815" s="2"/>
      <c r="G815" s="2">
        <v>2</v>
      </c>
      <c r="H815" s="2">
        <v>7</v>
      </c>
      <c r="I815" s="2"/>
      <c r="J815" s="2"/>
      <c r="K815" s="2"/>
      <c r="L815" s="3">
        <v>2181.58</v>
      </c>
      <c r="M815" s="3">
        <v>2181.58</v>
      </c>
      <c r="N815" s="3">
        <v>0</v>
      </c>
      <c r="O815" s="3">
        <v>0</v>
      </c>
      <c r="P815" s="3">
        <v>2181.58</v>
      </c>
      <c r="Q815" s="3">
        <v>350</v>
      </c>
      <c r="R815" s="1" t="s">
        <v>132</v>
      </c>
    </row>
    <row r="816" spans="1:18" ht="31" x14ac:dyDescent="0.35">
      <c r="A816" s="1">
        <v>30705070</v>
      </c>
      <c r="B816" s="99" t="s">
        <v>3597</v>
      </c>
      <c r="C816" s="2" t="s">
        <v>13600</v>
      </c>
      <c r="D816" s="2">
        <v>1</v>
      </c>
      <c r="E816" s="1" t="s">
        <v>194</v>
      </c>
      <c r="F816" s="2"/>
      <c r="G816" s="2">
        <v>2</v>
      </c>
      <c r="H816" s="2">
        <v>7</v>
      </c>
      <c r="I816" s="2"/>
      <c r="J816" s="2"/>
      <c r="K816" s="2"/>
      <c r="L816" s="3">
        <v>2181.58</v>
      </c>
      <c r="M816" s="3">
        <v>2181.58</v>
      </c>
      <c r="N816" s="3">
        <v>0</v>
      </c>
      <c r="O816" s="3">
        <v>0</v>
      </c>
      <c r="P816" s="3">
        <v>2181.58</v>
      </c>
      <c r="Q816" s="3">
        <v>350</v>
      </c>
      <c r="R816" s="1" t="s">
        <v>132</v>
      </c>
    </row>
    <row r="817" spans="1:18" ht="15.5" x14ac:dyDescent="0.35">
      <c r="A817" s="1">
        <v>30705100</v>
      </c>
      <c r="B817" s="99" t="s">
        <v>3596</v>
      </c>
      <c r="C817" s="2" t="s">
        <v>13600</v>
      </c>
      <c r="D817" s="2">
        <v>1</v>
      </c>
      <c r="E817" s="1" t="s">
        <v>194</v>
      </c>
      <c r="F817" s="2"/>
      <c r="G817" s="2">
        <v>2</v>
      </c>
      <c r="H817" s="2">
        <v>7</v>
      </c>
      <c r="I817" s="2"/>
      <c r="J817" s="2"/>
      <c r="K817" s="2"/>
      <c r="L817" s="3">
        <v>2181.58</v>
      </c>
      <c r="M817" s="3">
        <v>2181.58</v>
      </c>
      <c r="N817" s="3">
        <v>0</v>
      </c>
      <c r="O817" s="3">
        <v>0</v>
      </c>
      <c r="P817" s="3">
        <v>2181.58</v>
      </c>
      <c r="Q817" s="3">
        <v>350</v>
      </c>
      <c r="R817" s="1" t="s">
        <v>132</v>
      </c>
    </row>
    <row r="818" spans="1:18" ht="15.5" x14ac:dyDescent="0.35">
      <c r="A818" s="1">
        <v>30706017</v>
      </c>
      <c r="B818" s="99" t="s">
        <v>3595</v>
      </c>
      <c r="C818" s="2" t="s">
        <v>13600</v>
      </c>
      <c r="D818" s="2">
        <v>1</v>
      </c>
      <c r="E818" s="1" t="s">
        <v>194</v>
      </c>
      <c r="F818" s="2"/>
      <c r="G818" s="2">
        <v>3</v>
      </c>
      <c r="H818" s="2">
        <v>6</v>
      </c>
      <c r="I818" s="2"/>
      <c r="J818" s="2"/>
      <c r="K818" s="2"/>
      <c r="L818" s="3">
        <v>2181.58</v>
      </c>
      <c r="M818" s="3">
        <v>2181.58</v>
      </c>
      <c r="N818" s="3">
        <v>0</v>
      </c>
      <c r="O818" s="3">
        <v>0</v>
      </c>
      <c r="P818" s="3">
        <v>2181.58</v>
      </c>
      <c r="Q818" s="3">
        <v>350</v>
      </c>
      <c r="R818" s="1" t="s">
        <v>132</v>
      </c>
    </row>
    <row r="819" spans="1:18" ht="15.5" x14ac:dyDescent="0.35">
      <c r="A819" s="1">
        <v>30706025</v>
      </c>
      <c r="B819" s="99" t="s">
        <v>3594</v>
      </c>
      <c r="C819" s="2" t="s">
        <v>13600</v>
      </c>
      <c r="D819" s="2">
        <v>1</v>
      </c>
      <c r="E819" s="1" t="s">
        <v>194</v>
      </c>
      <c r="F819" s="2"/>
      <c r="G819" s="2">
        <v>3</v>
      </c>
      <c r="H819" s="2">
        <v>6</v>
      </c>
      <c r="I819" s="2"/>
      <c r="J819" s="2"/>
      <c r="K819" s="2"/>
      <c r="L819" s="3">
        <v>2181.58</v>
      </c>
      <c r="M819" s="3">
        <v>2181.58</v>
      </c>
      <c r="N819" s="3">
        <v>0</v>
      </c>
      <c r="O819" s="3">
        <v>0</v>
      </c>
      <c r="P819" s="3">
        <v>2181.58</v>
      </c>
      <c r="Q819" s="3">
        <v>350</v>
      </c>
      <c r="R819" s="1" t="s">
        <v>132</v>
      </c>
    </row>
    <row r="820" spans="1:18" ht="15.5" x14ac:dyDescent="0.35">
      <c r="A820" s="1">
        <v>30706033</v>
      </c>
      <c r="B820" s="99" t="s">
        <v>3593</v>
      </c>
      <c r="C820" s="2" t="s">
        <v>13600</v>
      </c>
      <c r="D820" s="2">
        <v>1</v>
      </c>
      <c r="E820" s="1" t="s">
        <v>194</v>
      </c>
      <c r="F820" s="2"/>
      <c r="G820" s="2">
        <v>3</v>
      </c>
      <c r="H820" s="2">
        <v>6</v>
      </c>
      <c r="I820" s="2"/>
      <c r="J820" s="2"/>
      <c r="K820" s="2"/>
      <c r="L820" s="3">
        <v>2181.58</v>
      </c>
      <c r="M820" s="3">
        <v>2181.58</v>
      </c>
      <c r="N820" s="3">
        <v>0</v>
      </c>
      <c r="O820" s="3">
        <v>0</v>
      </c>
      <c r="P820" s="3">
        <v>2181.58</v>
      </c>
      <c r="Q820" s="3">
        <v>350</v>
      </c>
      <c r="R820" s="1" t="s">
        <v>132</v>
      </c>
    </row>
    <row r="821" spans="1:18" ht="15.5" x14ac:dyDescent="0.35">
      <c r="A821" s="1">
        <v>30707013</v>
      </c>
      <c r="B821" s="99" t="s">
        <v>3592</v>
      </c>
      <c r="C821" s="2" t="s">
        <v>13600</v>
      </c>
      <c r="D821" s="2">
        <v>1</v>
      </c>
      <c r="E821" s="1" t="s">
        <v>194</v>
      </c>
      <c r="F821" s="2"/>
      <c r="G821" s="2">
        <v>2</v>
      </c>
      <c r="H821" s="2">
        <v>6</v>
      </c>
      <c r="I821" s="2"/>
      <c r="J821" s="2"/>
      <c r="K821" s="2"/>
      <c r="L821" s="3">
        <v>2181.58</v>
      </c>
      <c r="M821" s="3">
        <v>2181.58</v>
      </c>
      <c r="N821" s="3">
        <v>0</v>
      </c>
      <c r="O821" s="3">
        <v>0</v>
      </c>
      <c r="P821" s="3">
        <v>2181.58</v>
      </c>
      <c r="Q821" s="3">
        <v>350</v>
      </c>
      <c r="R821" s="1" t="s">
        <v>132</v>
      </c>
    </row>
    <row r="822" spans="1:18" ht="15.5" x14ac:dyDescent="0.35">
      <c r="A822" s="1">
        <v>30707021</v>
      </c>
      <c r="B822" s="99" t="s">
        <v>3591</v>
      </c>
      <c r="C822" s="2" t="s">
        <v>13600</v>
      </c>
      <c r="D822" s="2">
        <v>1</v>
      </c>
      <c r="E822" s="1" t="s">
        <v>194</v>
      </c>
      <c r="F822" s="2"/>
      <c r="G822" s="2">
        <v>3</v>
      </c>
      <c r="H822" s="2">
        <v>6</v>
      </c>
      <c r="I822" s="2"/>
      <c r="J822" s="2"/>
      <c r="K822" s="2"/>
      <c r="L822" s="3">
        <v>2181.58</v>
      </c>
      <c r="M822" s="3">
        <v>2181.58</v>
      </c>
      <c r="N822" s="3">
        <v>0</v>
      </c>
      <c r="O822" s="3">
        <v>0</v>
      </c>
      <c r="P822" s="3">
        <v>2181.58</v>
      </c>
      <c r="Q822" s="3">
        <v>350</v>
      </c>
      <c r="R822" s="1" t="s">
        <v>132</v>
      </c>
    </row>
    <row r="823" spans="1:18" ht="15.5" x14ac:dyDescent="0.35">
      <c r="A823" s="1">
        <v>30707030</v>
      </c>
      <c r="B823" s="99" t="s">
        <v>3590</v>
      </c>
      <c r="C823" s="2" t="s">
        <v>13600</v>
      </c>
      <c r="D823" s="2">
        <v>1</v>
      </c>
      <c r="E823" s="1" t="s">
        <v>194</v>
      </c>
      <c r="F823" s="2"/>
      <c r="G823" s="2">
        <v>3</v>
      </c>
      <c r="H823" s="2">
        <v>6</v>
      </c>
      <c r="I823" s="2"/>
      <c r="J823" s="2"/>
      <c r="K823" s="2"/>
      <c r="L823" s="3">
        <v>2181.58</v>
      </c>
      <c r="M823" s="3">
        <v>2181.58</v>
      </c>
      <c r="N823" s="3">
        <v>0</v>
      </c>
      <c r="O823" s="3">
        <v>0</v>
      </c>
      <c r="P823" s="3">
        <v>2181.58</v>
      </c>
      <c r="Q823" s="3">
        <v>350</v>
      </c>
      <c r="R823" s="1" t="s">
        <v>132</v>
      </c>
    </row>
    <row r="824" spans="1:18" ht="15.5" x14ac:dyDescent="0.35">
      <c r="A824" s="1">
        <v>30707048</v>
      </c>
      <c r="B824" s="99" t="s">
        <v>3589</v>
      </c>
      <c r="C824" s="2" t="s">
        <v>13600</v>
      </c>
      <c r="D824" s="2">
        <v>1</v>
      </c>
      <c r="E824" s="1" t="s">
        <v>194</v>
      </c>
      <c r="F824" s="2"/>
      <c r="G824" s="2">
        <v>2</v>
      </c>
      <c r="H824" s="2">
        <v>6</v>
      </c>
      <c r="I824" s="2"/>
      <c r="J824" s="2"/>
      <c r="K824" s="2"/>
      <c r="L824" s="3">
        <v>2181.58</v>
      </c>
      <c r="M824" s="3">
        <v>2181.58</v>
      </c>
      <c r="N824" s="3">
        <v>0</v>
      </c>
      <c r="O824" s="3">
        <v>0</v>
      </c>
      <c r="P824" s="3">
        <v>2181.58</v>
      </c>
      <c r="Q824" s="3">
        <v>350</v>
      </c>
      <c r="R824" s="1" t="s">
        <v>132</v>
      </c>
    </row>
    <row r="825" spans="1:18" ht="15.5" x14ac:dyDescent="0.35">
      <c r="A825" s="1">
        <v>30707056</v>
      </c>
      <c r="B825" s="99" t="s">
        <v>3588</v>
      </c>
      <c r="C825" s="2" t="s">
        <v>13600</v>
      </c>
      <c r="D825" s="2">
        <v>1</v>
      </c>
      <c r="E825" s="1" t="s">
        <v>194</v>
      </c>
      <c r="F825" s="2"/>
      <c r="G825" s="2">
        <v>3</v>
      </c>
      <c r="H825" s="2">
        <v>6</v>
      </c>
      <c r="I825" s="2"/>
      <c r="J825" s="2"/>
      <c r="K825" s="2"/>
      <c r="L825" s="3">
        <v>2181.58</v>
      </c>
      <c r="M825" s="3">
        <v>2181.58</v>
      </c>
      <c r="N825" s="3">
        <v>0</v>
      </c>
      <c r="O825" s="3">
        <v>0</v>
      </c>
      <c r="P825" s="3">
        <v>2181.58</v>
      </c>
      <c r="Q825" s="3">
        <v>350</v>
      </c>
      <c r="R825" s="1" t="s">
        <v>132</v>
      </c>
    </row>
    <row r="826" spans="1:18" ht="15.5" x14ac:dyDescent="0.35">
      <c r="A826" s="1">
        <v>30707064</v>
      </c>
      <c r="B826" s="99" t="s">
        <v>3587</v>
      </c>
      <c r="C826" s="2" t="s">
        <v>13600</v>
      </c>
      <c r="D826" s="2">
        <v>1</v>
      </c>
      <c r="E826" s="1" t="s">
        <v>194</v>
      </c>
      <c r="F826" s="2"/>
      <c r="G826" s="2">
        <v>2</v>
      </c>
      <c r="H826" s="2">
        <v>6</v>
      </c>
      <c r="I826" s="2"/>
      <c r="J826" s="2"/>
      <c r="K826" s="2"/>
      <c r="L826" s="3">
        <v>2181.58</v>
      </c>
      <c r="M826" s="3">
        <v>2181.58</v>
      </c>
      <c r="N826" s="3">
        <v>0</v>
      </c>
      <c r="O826" s="3">
        <v>0</v>
      </c>
      <c r="P826" s="3">
        <v>2181.58</v>
      </c>
      <c r="Q826" s="3">
        <v>350</v>
      </c>
      <c r="R826" s="1" t="s">
        <v>132</v>
      </c>
    </row>
    <row r="827" spans="1:18" ht="15.5" x14ac:dyDescent="0.35">
      <c r="A827" s="1">
        <v>30709016</v>
      </c>
      <c r="B827" s="99" t="s">
        <v>3586</v>
      </c>
      <c r="C827" s="2" t="s">
        <v>13598</v>
      </c>
      <c r="D827" s="2">
        <v>1</v>
      </c>
      <c r="E827" s="1" t="s">
        <v>23</v>
      </c>
      <c r="F827" s="2"/>
      <c r="G827" s="2"/>
      <c r="H827" s="2">
        <v>2</v>
      </c>
      <c r="I827" s="2"/>
      <c r="J827" s="2"/>
      <c r="K827" s="2"/>
      <c r="L827" s="3">
        <v>116.71</v>
      </c>
      <c r="M827" s="3">
        <v>116.71</v>
      </c>
      <c r="N827" s="3">
        <v>0</v>
      </c>
      <c r="O827" s="3">
        <v>0</v>
      </c>
      <c r="P827" s="3">
        <v>116.71</v>
      </c>
      <c r="Q827" s="3">
        <v>23.341999999999999</v>
      </c>
      <c r="R827" s="1" t="s">
        <v>132</v>
      </c>
    </row>
    <row r="828" spans="1:18" ht="15.5" x14ac:dyDescent="0.35">
      <c r="A828" s="1">
        <v>30709024</v>
      </c>
      <c r="B828" s="99" t="s">
        <v>3585</v>
      </c>
      <c r="C828" s="2" t="s">
        <v>13600</v>
      </c>
      <c r="D828" s="2">
        <v>1</v>
      </c>
      <c r="E828" s="1" t="s">
        <v>31</v>
      </c>
      <c r="F828" s="2"/>
      <c r="G828" s="2"/>
      <c r="H828" s="2">
        <v>1</v>
      </c>
      <c r="I828" s="2"/>
      <c r="J828" s="2"/>
      <c r="K828" s="2"/>
      <c r="L828" s="3">
        <v>26.53</v>
      </c>
      <c r="M828" s="3">
        <v>26.53</v>
      </c>
      <c r="N828" s="3">
        <v>0</v>
      </c>
      <c r="O828" s="3">
        <v>0</v>
      </c>
      <c r="P828" s="3">
        <v>26.53</v>
      </c>
      <c r="Q828" s="3">
        <v>350</v>
      </c>
      <c r="R828" s="1" t="s">
        <v>132</v>
      </c>
    </row>
    <row r="829" spans="1:18" ht="15.5" x14ac:dyDescent="0.35">
      <c r="A829" s="1">
        <v>30709032</v>
      </c>
      <c r="B829" s="99" t="s">
        <v>3584</v>
      </c>
      <c r="C829" s="2" t="s">
        <v>13598</v>
      </c>
      <c r="D829" s="2">
        <v>1</v>
      </c>
      <c r="E829" s="1" t="s">
        <v>18</v>
      </c>
      <c r="F829" s="2"/>
      <c r="G829" s="2"/>
      <c r="H829" s="2">
        <v>1</v>
      </c>
      <c r="I829" s="2"/>
      <c r="J829" s="2"/>
      <c r="K829" s="2"/>
      <c r="L829" s="3">
        <v>53.06</v>
      </c>
      <c r="M829" s="3">
        <v>53.06</v>
      </c>
      <c r="N829" s="3">
        <v>0</v>
      </c>
      <c r="O829" s="3">
        <v>0</v>
      </c>
      <c r="P829" s="3">
        <v>53.06</v>
      </c>
      <c r="Q829" s="3">
        <v>10.612000000000002</v>
      </c>
      <c r="R829" s="1" t="s">
        <v>132</v>
      </c>
    </row>
    <row r="830" spans="1:18" ht="15.5" x14ac:dyDescent="0.35">
      <c r="A830" s="1">
        <v>30710014</v>
      </c>
      <c r="B830" s="99" t="s">
        <v>3583</v>
      </c>
      <c r="C830" s="2" t="s">
        <v>13598</v>
      </c>
      <c r="D830" s="2">
        <v>1</v>
      </c>
      <c r="E830" s="1" t="s">
        <v>13</v>
      </c>
      <c r="F830" s="2"/>
      <c r="G830" s="2"/>
      <c r="H830" s="2">
        <v>1</v>
      </c>
      <c r="I830" s="2"/>
      <c r="J830" s="2"/>
      <c r="K830" s="2"/>
      <c r="L830" s="3">
        <v>148.54</v>
      </c>
      <c r="M830" s="3">
        <v>148.54</v>
      </c>
      <c r="N830" s="3">
        <v>0</v>
      </c>
      <c r="O830" s="3">
        <v>0</v>
      </c>
      <c r="P830" s="3">
        <v>148.54</v>
      </c>
      <c r="Q830" s="3">
        <v>29.707999999999998</v>
      </c>
      <c r="R830" s="1" t="s">
        <v>132</v>
      </c>
    </row>
    <row r="831" spans="1:18" ht="15.5" x14ac:dyDescent="0.35">
      <c r="A831" s="1">
        <v>30710022</v>
      </c>
      <c r="B831" s="99" t="s">
        <v>3582</v>
      </c>
      <c r="C831" s="2" t="s">
        <v>13600</v>
      </c>
      <c r="D831" s="2">
        <v>1</v>
      </c>
      <c r="E831" s="1" t="s">
        <v>13</v>
      </c>
      <c r="F831" s="2"/>
      <c r="G831" s="2">
        <v>1</v>
      </c>
      <c r="H831" s="2">
        <v>2</v>
      </c>
      <c r="I831" s="2"/>
      <c r="J831" s="2"/>
      <c r="K831" s="2"/>
      <c r="L831" s="3">
        <v>148.54</v>
      </c>
      <c r="M831" s="3">
        <v>148.54</v>
      </c>
      <c r="N831" s="3">
        <v>0</v>
      </c>
      <c r="O831" s="3">
        <v>0</v>
      </c>
      <c r="P831" s="3">
        <v>148.54</v>
      </c>
      <c r="Q831" s="3">
        <v>350</v>
      </c>
      <c r="R831" s="1" t="s">
        <v>132</v>
      </c>
    </row>
    <row r="832" spans="1:18" ht="15.5" x14ac:dyDescent="0.35">
      <c r="A832" s="1">
        <v>30710030</v>
      </c>
      <c r="B832" s="99" t="s">
        <v>3581</v>
      </c>
      <c r="C832" s="2" t="s">
        <v>13600</v>
      </c>
      <c r="D832" s="2">
        <v>1</v>
      </c>
      <c r="E832" s="1" t="s">
        <v>41</v>
      </c>
      <c r="F832" s="2"/>
      <c r="G832" s="2">
        <v>1</v>
      </c>
      <c r="H832" s="2">
        <v>2</v>
      </c>
      <c r="I832" s="2"/>
      <c r="J832" s="2"/>
      <c r="K832" s="2"/>
      <c r="L832" s="3">
        <v>169.74</v>
      </c>
      <c r="M832" s="3">
        <v>169.74</v>
      </c>
      <c r="N832" s="3">
        <v>0</v>
      </c>
      <c r="O832" s="3">
        <v>0</v>
      </c>
      <c r="P832" s="3">
        <v>169.74</v>
      </c>
      <c r="Q832" s="3">
        <v>350</v>
      </c>
      <c r="R832" s="1" t="s">
        <v>132</v>
      </c>
    </row>
    <row r="833" spans="1:18" ht="15.5" x14ac:dyDescent="0.35">
      <c r="A833" s="1">
        <v>30710049</v>
      </c>
      <c r="B833" s="99" t="s">
        <v>3580</v>
      </c>
      <c r="C833" s="2" t="s">
        <v>13600</v>
      </c>
      <c r="D833" s="2">
        <v>1</v>
      </c>
      <c r="E833" s="1" t="s">
        <v>224</v>
      </c>
      <c r="F833" s="2"/>
      <c r="G833" s="2">
        <v>1</v>
      </c>
      <c r="H833" s="2">
        <v>3</v>
      </c>
      <c r="I833" s="2"/>
      <c r="J833" s="2"/>
      <c r="K833" s="2"/>
      <c r="L833" s="3">
        <v>338.19</v>
      </c>
      <c r="M833" s="3">
        <v>338.19</v>
      </c>
      <c r="N833" s="3">
        <v>0</v>
      </c>
      <c r="O833" s="3">
        <v>0</v>
      </c>
      <c r="P833" s="3">
        <v>338.19</v>
      </c>
      <c r="Q833" s="3">
        <v>350</v>
      </c>
      <c r="R833" s="1" t="s">
        <v>132</v>
      </c>
    </row>
    <row r="834" spans="1:18" ht="15.5" x14ac:dyDescent="0.35">
      <c r="A834" s="1">
        <v>30710057</v>
      </c>
      <c r="B834" s="99" t="s">
        <v>3579</v>
      </c>
      <c r="C834" s="2" t="s">
        <v>13600</v>
      </c>
      <c r="D834" s="2">
        <v>1</v>
      </c>
      <c r="E834" s="1" t="s">
        <v>13</v>
      </c>
      <c r="F834" s="2"/>
      <c r="G834" s="2"/>
      <c r="H834" s="2">
        <v>2</v>
      </c>
      <c r="I834" s="2"/>
      <c r="J834" s="2"/>
      <c r="K834" s="2"/>
      <c r="L834" s="3">
        <v>148.54</v>
      </c>
      <c r="M834" s="3">
        <v>148.54</v>
      </c>
      <c r="N834" s="3">
        <v>0</v>
      </c>
      <c r="O834" s="3">
        <v>0</v>
      </c>
      <c r="P834" s="3">
        <v>148.54</v>
      </c>
      <c r="Q834" s="3">
        <v>350</v>
      </c>
      <c r="R834" s="1" t="s">
        <v>132</v>
      </c>
    </row>
    <row r="835" spans="1:18" ht="15.5" x14ac:dyDescent="0.35">
      <c r="A835" s="1">
        <v>30711010</v>
      </c>
      <c r="B835" s="99" t="s">
        <v>3578</v>
      </c>
      <c r="C835" s="2" t="s">
        <v>13598</v>
      </c>
      <c r="D835" s="2">
        <v>1</v>
      </c>
      <c r="E835" s="1" t="s">
        <v>25</v>
      </c>
      <c r="F835" s="2"/>
      <c r="G835" s="2"/>
      <c r="H835" s="2">
        <v>0</v>
      </c>
      <c r="I835" s="2"/>
      <c r="J835" s="2"/>
      <c r="K835" s="2"/>
      <c r="L835" s="3">
        <v>13.26</v>
      </c>
      <c r="M835" s="3">
        <v>13.26</v>
      </c>
      <c r="N835" s="3">
        <v>0</v>
      </c>
      <c r="O835" s="3">
        <v>0</v>
      </c>
      <c r="P835" s="3">
        <v>13.26</v>
      </c>
      <c r="Q835" s="3">
        <v>2.6520000000000001</v>
      </c>
      <c r="R835" s="1" t="s">
        <v>0</v>
      </c>
    </row>
    <row r="836" spans="1:18" ht="15.5" x14ac:dyDescent="0.35">
      <c r="A836" s="1">
        <v>30711029</v>
      </c>
      <c r="B836" s="99" t="s">
        <v>3577</v>
      </c>
      <c r="C836" s="2" t="s">
        <v>13598</v>
      </c>
      <c r="D836" s="2">
        <v>1</v>
      </c>
      <c r="E836" s="1" t="s">
        <v>31</v>
      </c>
      <c r="F836" s="2"/>
      <c r="G836" s="2"/>
      <c r="H836" s="2">
        <v>0</v>
      </c>
      <c r="I836" s="2"/>
      <c r="J836" s="2"/>
      <c r="K836" s="2"/>
      <c r="L836" s="3">
        <v>26.53</v>
      </c>
      <c r="M836" s="3">
        <v>26.53</v>
      </c>
      <c r="N836" s="3">
        <v>0</v>
      </c>
      <c r="O836" s="3">
        <v>0</v>
      </c>
      <c r="P836" s="3">
        <v>26.53</v>
      </c>
      <c r="Q836" s="3">
        <v>5.3060000000000009</v>
      </c>
      <c r="R836" s="1" t="s">
        <v>0</v>
      </c>
    </row>
    <row r="837" spans="1:18" ht="15.5" x14ac:dyDescent="0.35">
      <c r="A837" s="1">
        <v>30711037</v>
      </c>
      <c r="B837" s="99" t="s">
        <v>3576</v>
      </c>
      <c r="C837" s="2" t="s">
        <v>13598</v>
      </c>
      <c r="D837" s="2">
        <v>1</v>
      </c>
      <c r="E837" s="1" t="s">
        <v>25</v>
      </c>
      <c r="F837" s="2"/>
      <c r="G837" s="2"/>
      <c r="H837" s="2">
        <v>0</v>
      </c>
      <c r="I837" s="2"/>
      <c r="J837" s="2"/>
      <c r="K837" s="2"/>
      <c r="L837" s="3">
        <v>13.26</v>
      </c>
      <c r="M837" s="3">
        <v>13.26</v>
      </c>
      <c r="N837" s="3">
        <v>0</v>
      </c>
      <c r="O837" s="3">
        <v>0</v>
      </c>
      <c r="P837" s="3">
        <v>13.26</v>
      </c>
      <c r="Q837" s="3">
        <v>2.6520000000000001</v>
      </c>
      <c r="R837" s="1" t="s">
        <v>0</v>
      </c>
    </row>
    <row r="838" spans="1:18" ht="15.5" x14ac:dyDescent="0.35">
      <c r="A838" s="1">
        <v>30712017</v>
      </c>
      <c r="B838" s="99" t="s">
        <v>3575</v>
      </c>
      <c r="C838" s="2" t="s">
        <v>13598</v>
      </c>
      <c r="D838" s="2">
        <v>1</v>
      </c>
      <c r="E838" s="1" t="s">
        <v>31</v>
      </c>
      <c r="F838" s="2"/>
      <c r="G838" s="2"/>
      <c r="H838" s="2">
        <v>0</v>
      </c>
      <c r="I838" s="2"/>
      <c r="J838" s="2"/>
      <c r="K838" s="2"/>
      <c r="L838" s="3">
        <v>26.53</v>
      </c>
      <c r="M838" s="3">
        <v>26.53</v>
      </c>
      <c r="N838" s="3">
        <v>0</v>
      </c>
      <c r="O838" s="3">
        <v>0</v>
      </c>
      <c r="P838" s="3">
        <v>26.53</v>
      </c>
      <c r="Q838" s="3">
        <v>5.3060000000000009</v>
      </c>
      <c r="R838" s="1" t="s">
        <v>0</v>
      </c>
    </row>
    <row r="839" spans="1:18" ht="15.5" x14ac:dyDescent="0.35">
      <c r="A839" s="1">
        <v>30712025</v>
      </c>
      <c r="B839" s="99" t="s">
        <v>3574</v>
      </c>
      <c r="C839" s="2" t="s">
        <v>13598</v>
      </c>
      <c r="D839" s="2">
        <v>1</v>
      </c>
      <c r="E839" s="1" t="s">
        <v>31</v>
      </c>
      <c r="F839" s="2"/>
      <c r="G839" s="2"/>
      <c r="H839" s="2">
        <v>0</v>
      </c>
      <c r="I839" s="2"/>
      <c r="J839" s="2"/>
      <c r="K839" s="2"/>
      <c r="L839" s="3">
        <v>26.53</v>
      </c>
      <c r="M839" s="3">
        <v>26.53</v>
      </c>
      <c r="N839" s="3">
        <v>0</v>
      </c>
      <c r="O839" s="3">
        <v>0</v>
      </c>
      <c r="P839" s="3">
        <v>26.53</v>
      </c>
      <c r="Q839" s="3">
        <v>5.3060000000000009</v>
      </c>
      <c r="R839" s="1" t="s">
        <v>0</v>
      </c>
    </row>
    <row r="840" spans="1:18" ht="15.5" x14ac:dyDescent="0.35">
      <c r="A840" s="1">
        <v>30712033</v>
      </c>
      <c r="B840" s="99" t="s">
        <v>3573</v>
      </c>
      <c r="C840" s="2" t="s">
        <v>13598</v>
      </c>
      <c r="D840" s="2">
        <v>1</v>
      </c>
      <c r="E840" s="1" t="s">
        <v>31</v>
      </c>
      <c r="F840" s="2"/>
      <c r="G840" s="2"/>
      <c r="H840" s="2">
        <v>0</v>
      </c>
      <c r="I840" s="2"/>
      <c r="J840" s="2"/>
      <c r="K840" s="2"/>
      <c r="L840" s="3">
        <v>26.53</v>
      </c>
      <c r="M840" s="3">
        <v>26.53</v>
      </c>
      <c r="N840" s="3">
        <v>0</v>
      </c>
      <c r="O840" s="3">
        <v>0</v>
      </c>
      <c r="P840" s="3">
        <v>26.53</v>
      </c>
      <c r="Q840" s="3">
        <v>5.3060000000000009</v>
      </c>
      <c r="R840" s="1" t="s">
        <v>0</v>
      </c>
    </row>
    <row r="841" spans="1:18" ht="15.5" x14ac:dyDescent="0.35">
      <c r="A841" s="1">
        <v>30712041</v>
      </c>
      <c r="B841" s="99" t="s">
        <v>3572</v>
      </c>
      <c r="C841" s="2" t="s">
        <v>13598</v>
      </c>
      <c r="D841" s="2">
        <v>1</v>
      </c>
      <c r="E841" s="1" t="s">
        <v>20</v>
      </c>
      <c r="F841" s="2"/>
      <c r="G841" s="2"/>
      <c r="H841" s="2">
        <v>0</v>
      </c>
      <c r="I841" s="2"/>
      <c r="J841" s="2"/>
      <c r="K841" s="2"/>
      <c r="L841" s="3">
        <v>39.79</v>
      </c>
      <c r="M841" s="3">
        <v>39.79</v>
      </c>
      <c r="N841" s="3">
        <v>0</v>
      </c>
      <c r="O841" s="3">
        <v>0</v>
      </c>
      <c r="P841" s="3">
        <v>39.79</v>
      </c>
      <c r="Q841" s="3">
        <v>7.9580000000000002</v>
      </c>
      <c r="R841" s="1" t="s">
        <v>0</v>
      </c>
    </row>
    <row r="842" spans="1:18" ht="15.5" x14ac:dyDescent="0.35">
      <c r="A842" s="1">
        <v>30712050</v>
      </c>
      <c r="B842" s="99" t="s">
        <v>3571</v>
      </c>
      <c r="C842" s="2" t="s">
        <v>13598</v>
      </c>
      <c r="D842" s="2">
        <v>1</v>
      </c>
      <c r="E842" s="1" t="s">
        <v>20</v>
      </c>
      <c r="F842" s="2"/>
      <c r="G842" s="2"/>
      <c r="H842" s="2">
        <v>0</v>
      </c>
      <c r="I842" s="2"/>
      <c r="J842" s="2"/>
      <c r="K842" s="2"/>
      <c r="L842" s="3">
        <v>39.79</v>
      </c>
      <c r="M842" s="3">
        <v>39.79</v>
      </c>
      <c r="N842" s="3">
        <v>0</v>
      </c>
      <c r="O842" s="3">
        <v>0</v>
      </c>
      <c r="P842" s="3">
        <v>39.79</v>
      </c>
      <c r="Q842" s="3">
        <v>7.9580000000000002</v>
      </c>
      <c r="R842" s="1" t="s">
        <v>0</v>
      </c>
    </row>
    <row r="843" spans="1:18" ht="15.5" x14ac:dyDescent="0.35">
      <c r="A843" s="1">
        <v>30712068</v>
      </c>
      <c r="B843" s="99" t="s">
        <v>3570</v>
      </c>
      <c r="C843" s="2" t="s">
        <v>13598</v>
      </c>
      <c r="D843" s="2">
        <v>1</v>
      </c>
      <c r="E843" s="1" t="s">
        <v>20</v>
      </c>
      <c r="F843" s="2"/>
      <c r="G843" s="2"/>
      <c r="H843" s="2">
        <v>0</v>
      </c>
      <c r="I843" s="2"/>
      <c r="J843" s="2"/>
      <c r="K843" s="2"/>
      <c r="L843" s="3">
        <v>39.79</v>
      </c>
      <c r="M843" s="3">
        <v>39.79</v>
      </c>
      <c r="N843" s="3">
        <v>0</v>
      </c>
      <c r="O843" s="3">
        <v>0</v>
      </c>
      <c r="P843" s="3">
        <v>39.79</v>
      </c>
      <c r="Q843" s="3">
        <v>7.9580000000000002</v>
      </c>
      <c r="R843" s="1" t="s">
        <v>0</v>
      </c>
    </row>
    <row r="844" spans="1:18" ht="15.5" x14ac:dyDescent="0.35">
      <c r="A844" s="1">
        <v>30712076</v>
      </c>
      <c r="B844" s="99" t="s">
        <v>3569</v>
      </c>
      <c r="C844" s="2" t="s">
        <v>13598</v>
      </c>
      <c r="D844" s="2">
        <v>1</v>
      </c>
      <c r="E844" s="1" t="s">
        <v>281</v>
      </c>
      <c r="F844" s="2"/>
      <c r="G844" s="2"/>
      <c r="H844" s="2">
        <v>0</v>
      </c>
      <c r="I844" s="2"/>
      <c r="J844" s="2"/>
      <c r="K844" s="2"/>
      <c r="L844" s="3">
        <v>202.9</v>
      </c>
      <c r="M844" s="3">
        <v>202.9</v>
      </c>
      <c r="N844" s="3">
        <v>0</v>
      </c>
      <c r="O844" s="3">
        <v>0</v>
      </c>
      <c r="P844" s="3">
        <v>202.9</v>
      </c>
      <c r="Q844" s="3">
        <v>40.580000000000005</v>
      </c>
      <c r="R844" s="1" t="s">
        <v>0</v>
      </c>
    </row>
    <row r="845" spans="1:18" ht="15.5" x14ac:dyDescent="0.35">
      <c r="A845" s="1">
        <v>30712084</v>
      </c>
      <c r="B845" s="99" t="s">
        <v>3568</v>
      </c>
      <c r="C845" s="2" t="s">
        <v>13598</v>
      </c>
      <c r="D845" s="2">
        <v>1</v>
      </c>
      <c r="E845" s="1" t="s">
        <v>20</v>
      </c>
      <c r="F845" s="2"/>
      <c r="G845" s="2"/>
      <c r="H845" s="2">
        <v>0</v>
      </c>
      <c r="I845" s="2"/>
      <c r="J845" s="2"/>
      <c r="K845" s="2"/>
      <c r="L845" s="3">
        <v>39.79</v>
      </c>
      <c r="M845" s="3">
        <v>39.79</v>
      </c>
      <c r="N845" s="3">
        <v>0</v>
      </c>
      <c r="O845" s="3">
        <v>0</v>
      </c>
      <c r="P845" s="3">
        <v>39.79</v>
      </c>
      <c r="Q845" s="3">
        <v>7.9580000000000002</v>
      </c>
      <c r="R845" s="1" t="s">
        <v>0</v>
      </c>
    </row>
    <row r="846" spans="1:18" ht="15.5" x14ac:dyDescent="0.35">
      <c r="A846" s="1">
        <v>30712092</v>
      </c>
      <c r="B846" s="99" t="s">
        <v>3567</v>
      </c>
      <c r="C846" s="2" t="s">
        <v>13598</v>
      </c>
      <c r="D846" s="2">
        <v>1</v>
      </c>
      <c r="E846" s="1" t="s">
        <v>31</v>
      </c>
      <c r="F846" s="2"/>
      <c r="G846" s="2"/>
      <c r="H846" s="2">
        <v>0</v>
      </c>
      <c r="I846" s="2"/>
      <c r="J846" s="2"/>
      <c r="K846" s="2"/>
      <c r="L846" s="3">
        <v>26.53</v>
      </c>
      <c r="M846" s="3">
        <v>26.53</v>
      </c>
      <c r="N846" s="3">
        <v>0</v>
      </c>
      <c r="O846" s="3">
        <v>0</v>
      </c>
      <c r="P846" s="3">
        <v>26.53</v>
      </c>
      <c r="Q846" s="3">
        <v>5.3060000000000009</v>
      </c>
      <c r="R846" s="1" t="s">
        <v>0</v>
      </c>
    </row>
    <row r="847" spans="1:18" ht="15.5" x14ac:dyDescent="0.35">
      <c r="A847" s="1">
        <v>30712106</v>
      </c>
      <c r="B847" s="99" t="s">
        <v>3566</v>
      </c>
      <c r="C847" s="2" t="s">
        <v>13598</v>
      </c>
      <c r="D847" s="2">
        <v>1</v>
      </c>
      <c r="E847" s="1" t="s">
        <v>4</v>
      </c>
      <c r="F847" s="2"/>
      <c r="G847" s="2"/>
      <c r="H847" s="2">
        <v>0</v>
      </c>
      <c r="I847" s="2"/>
      <c r="J847" s="2"/>
      <c r="K847" s="2"/>
      <c r="L847" s="3">
        <v>84.88</v>
      </c>
      <c r="M847" s="3">
        <v>84.88</v>
      </c>
      <c r="N847" s="3">
        <v>0</v>
      </c>
      <c r="O847" s="3">
        <v>0</v>
      </c>
      <c r="P847" s="3">
        <v>84.88</v>
      </c>
      <c r="Q847" s="3">
        <v>16.975999999999999</v>
      </c>
      <c r="R847" s="1" t="s">
        <v>0</v>
      </c>
    </row>
    <row r="848" spans="1:18" ht="15.5" x14ac:dyDescent="0.35">
      <c r="A848" s="1">
        <v>30712114</v>
      </c>
      <c r="B848" s="99" t="s">
        <v>3565</v>
      </c>
      <c r="C848" s="2" t="s">
        <v>13598</v>
      </c>
      <c r="D848" s="2">
        <v>1</v>
      </c>
      <c r="E848" s="1" t="s">
        <v>4</v>
      </c>
      <c r="F848" s="2"/>
      <c r="G848" s="2"/>
      <c r="H848" s="2">
        <v>0</v>
      </c>
      <c r="I848" s="2"/>
      <c r="J848" s="2"/>
      <c r="K848" s="2"/>
      <c r="L848" s="3">
        <v>84.88</v>
      </c>
      <c r="M848" s="3">
        <v>84.88</v>
      </c>
      <c r="N848" s="3">
        <v>0</v>
      </c>
      <c r="O848" s="3">
        <v>0</v>
      </c>
      <c r="P848" s="3">
        <v>84.88</v>
      </c>
      <c r="Q848" s="3">
        <v>16.975999999999999</v>
      </c>
      <c r="R848" s="1" t="s">
        <v>0</v>
      </c>
    </row>
    <row r="849" spans="1:18" ht="15.5" x14ac:dyDescent="0.35">
      <c r="A849" s="1">
        <v>30712122</v>
      </c>
      <c r="B849" s="99" t="s">
        <v>3564</v>
      </c>
      <c r="C849" s="2" t="s">
        <v>13598</v>
      </c>
      <c r="D849" s="2">
        <v>1</v>
      </c>
      <c r="E849" s="1" t="s">
        <v>34</v>
      </c>
      <c r="F849" s="2"/>
      <c r="G849" s="2"/>
      <c r="H849" s="2">
        <v>0</v>
      </c>
      <c r="I849" s="2"/>
      <c r="J849" s="2"/>
      <c r="K849" s="2"/>
      <c r="L849" s="3">
        <v>71.62</v>
      </c>
      <c r="M849" s="3">
        <v>71.62</v>
      </c>
      <c r="N849" s="3">
        <v>0</v>
      </c>
      <c r="O849" s="3">
        <v>0</v>
      </c>
      <c r="P849" s="3">
        <v>71.62</v>
      </c>
      <c r="Q849" s="3">
        <v>14.324000000000002</v>
      </c>
      <c r="R849" s="1" t="s">
        <v>0</v>
      </c>
    </row>
    <row r="850" spans="1:18" ht="15.5" x14ac:dyDescent="0.35">
      <c r="A850" s="1">
        <v>30712130</v>
      </c>
      <c r="B850" s="99" t="s">
        <v>3563</v>
      </c>
      <c r="C850" s="2" t="s">
        <v>13598</v>
      </c>
      <c r="D850" s="2">
        <v>1</v>
      </c>
      <c r="E850" s="1" t="s">
        <v>20</v>
      </c>
      <c r="F850" s="2"/>
      <c r="G850" s="2"/>
      <c r="H850" s="2">
        <v>0</v>
      </c>
      <c r="I850" s="2"/>
      <c r="J850" s="2"/>
      <c r="K850" s="2"/>
      <c r="L850" s="3">
        <v>39.79</v>
      </c>
      <c r="M850" s="3">
        <v>39.79</v>
      </c>
      <c r="N850" s="3">
        <v>0</v>
      </c>
      <c r="O850" s="3">
        <v>0</v>
      </c>
      <c r="P850" s="3">
        <v>39.79</v>
      </c>
      <c r="Q850" s="3">
        <v>7.9580000000000002</v>
      </c>
      <c r="R850" s="1" t="s">
        <v>0</v>
      </c>
    </row>
    <row r="851" spans="1:18" ht="15.5" x14ac:dyDescent="0.35">
      <c r="A851" s="1">
        <v>30712149</v>
      </c>
      <c r="B851" s="99" t="s">
        <v>3562</v>
      </c>
      <c r="C851" s="2" t="s">
        <v>13598</v>
      </c>
      <c r="D851" s="2">
        <v>1</v>
      </c>
      <c r="E851" s="1" t="s">
        <v>4</v>
      </c>
      <c r="F851" s="2"/>
      <c r="G851" s="2"/>
      <c r="H851" s="2">
        <v>0</v>
      </c>
      <c r="I851" s="2"/>
      <c r="J851" s="2"/>
      <c r="K851" s="2"/>
      <c r="L851" s="3">
        <v>84.88</v>
      </c>
      <c r="M851" s="3">
        <v>84.88</v>
      </c>
      <c r="N851" s="3">
        <v>0</v>
      </c>
      <c r="O851" s="3">
        <v>0</v>
      </c>
      <c r="P851" s="3">
        <v>84.88</v>
      </c>
      <c r="Q851" s="3">
        <v>16.975999999999999</v>
      </c>
      <c r="R851" s="1" t="s">
        <v>0</v>
      </c>
    </row>
    <row r="852" spans="1:18" ht="15.5" x14ac:dyDescent="0.35">
      <c r="A852" s="1">
        <v>30713021</v>
      </c>
      <c r="B852" s="99" t="s">
        <v>3561</v>
      </c>
      <c r="C852" s="2" t="s">
        <v>13598</v>
      </c>
      <c r="D852" s="2">
        <v>1</v>
      </c>
      <c r="E852" s="1" t="s">
        <v>34</v>
      </c>
      <c r="F852" s="2"/>
      <c r="G852" s="2"/>
      <c r="H852" s="2">
        <v>2</v>
      </c>
      <c r="I852" s="2"/>
      <c r="J852" s="2"/>
      <c r="K852" s="2"/>
      <c r="L852" s="3">
        <v>71.62</v>
      </c>
      <c r="M852" s="3">
        <v>71.62</v>
      </c>
      <c r="N852" s="3">
        <v>0</v>
      </c>
      <c r="O852" s="3">
        <v>0</v>
      </c>
      <c r="P852" s="3">
        <v>71.62</v>
      </c>
      <c r="Q852" s="3">
        <v>14.324000000000002</v>
      </c>
      <c r="R852" s="1" t="s">
        <v>0</v>
      </c>
    </row>
    <row r="853" spans="1:18" ht="15.5" x14ac:dyDescent="0.35">
      <c r="A853" s="1">
        <v>30713030</v>
      </c>
      <c r="B853" s="99" t="s">
        <v>3560</v>
      </c>
      <c r="C853" s="2" t="s">
        <v>13598</v>
      </c>
      <c r="D853" s="2">
        <v>1</v>
      </c>
      <c r="E853" s="1" t="s">
        <v>34</v>
      </c>
      <c r="F853" s="2"/>
      <c r="G853" s="2"/>
      <c r="H853" s="2">
        <v>2</v>
      </c>
      <c r="I853" s="2"/>
      <c r="J853" s="2"/>
      <c r="K853" s="2"/>
      <c r="L853" s="3">
        <v>71.62</v>
      </c>
      <c r="M853" s="3">
        <v>71.62</v>
      </c>
      <c r="N853" s="3">
        <v>0</v>
      </c>
      <c r="O853" s="3">
        <v>0</v>
      </c>
      <c r="P853" s="3">
        <v>71.62</v>
      </c>
      <c r="Q853" s="3">
        <v>14.324000000000002</v>
      </c>
      <c r="R853" s="1" t="s">
        <v>0</v>
      </c>
    </row>
    <row r="854" spans="1:18" ht="15.5" x14ac:dyDescent="0.35">
      <c r="A854" s="1">
        <v>30713048</v>
      </c>
      <c r="B854" s="99" t="s">
        <v>3559</v>
      </c>
      <c r="C854" s="2" t="s">
        <v>13600</v>
      </c>
      <c r="D854" s="2">
        <v>1</v>
      </c>
      <c r="E854" s="1" t="s">
        <v>388</v>
      </c>
      <c r="F854" s="2"/>
      <c r="G854" s="2">
        <v>1</v>
      </c>
      <c r="H854" s="2">
        <v>4</v>
      </c>
      <c r="I854" s="2"/>
      <c r="J854" s="2"/>
      <c r="K854" s="2"/>
      <c r="L854" s="3">
        <v>574.25</v>
      </c>
      <c r="M854" s="3">
        <v>574.25</v>
      </c>
      <c r="N854" s="3">
        <v>0</v>
      </c>
      <c r="O854" s="3">
        <v>0</v>
      </c>
      <c r="P854" s="3">
        <v>574.25</v>
      </c>
      <c r="Q854" s="3">
        <v>350</v>
      </c>
      <c r="R854" s="1" t="s">
        <v>0</v>
      </c>
    </row>
    <row r="855" spans="1:18" ht="15.5" x14ac:dyDescent="0.35">
      <c r="A855" s="1">
        <v>30713064</v>
      </c>
      <c r="B855" s="99" t="s">
        <v>3558</v>
      </c>
      <c r="C855" s="2" t="s">
        <v>13600</v>
      </c>
      <c r="D855" s="2">
        <v>1</v>
      </c>
      <c r="E855" s="1" t="s">
        <v>13</v>
      </c>
      <c r="F855" s="2"/>
      <c r="G855" s="2"/>
      <c r="H855" s="2">
        <v>1</v>
      </c>
      <c r="I855" s="2"/>
      <c r="J855" s="2"/>
      <c r="K855" s="2"/>
      <c r="L855" s="3">
        <v>148.54</v>
      </c>
      <c r="M855" s="3">
        <v>148.54</v>
      </c>
      <c r="N855" s="3">
        <v>0</v>
      </c>
      <c r="O855" s="3">
        <v>0</v>
      </c>
      <c r="P855" s="3">
        <v>148.54</v>
      </c>
      <c r="Q855" s="3">
        <v>350</v>
      </c>
      <c r="R855" s="1" t="s">
        <v>0</v>
      </c>
    </row>
    <row r="856" spans="1:18" ht="15.5" x14ac:dyDescent="0.35">
      <c r="A856" s="1">
        <v>30713072</v>
      </c>
      <c r="B856" s="99" t="s">
        <v>3557</v>
      </c>
      <c r="C856" s="2" t="s">
        <v>13600</v>
      </c>
      <c r="D856" s="2">
        <v>1</v>
      </c>
      <c r="E856" s="1" t="s">
        <v>13</v>
      </c>
      <c r="F856" s="2"/>
      <c r="G856" s="2">
        <v>1</v>
      </c>
      <c r="H856" s="2">
        <v>1</v>
      </c>
      <c r="I856" s="2"/>
      <c r="J856" s="2"/>
      <c r="K856" s="2"/>
      <c r="L856" s="3">
        <v>148.54</v>
      </c>
      <c r="M856" s="3">
        <v>148.54</v>
      </c>
      <c r="N856" s="3">
        <v>0</v>
      </c>
      <c r="O856" s="3">
        <v>0</v>
      </c>
      <c r="P856" s="3">
        <v>148.54</v>
      </c>
      <c r="Q856" s="3">
        <v>350</v>
      </c>
      <c r="R856" s="1" t="s">
        <v>0</v>
      </c>
    </row>
    <row r="857" spans="1:18" ht="31" x14ac:dyDescent="0.35">
      <c r="A857" s="1">
        <v>30713137</v>
      </c>
      <c r="B857" s="99" t="s">
        <v>3556</v>
      </c>
      <c r="C857" s="2" t="s">
        <v>13598</v>
      </c>
      <c r="D857" s="2">
        <v>1</v>
      </c>
      <c r="E857" s="1" t="s">
        <v>18</v>
      </c>
      <c r="F857" s="2"/>
      <c r="G857" s="2"/>
      <c r="H857" s="2">
        <v>0</v>
      </c>
      <c r="I857" s="2"/>
      <c r="J857" s="2"/>
      <c r="K857" s="2"/>
      <c r="L857" s="3">
        <v>53.06</v>
      </c>
      <c r="M857" s="3">
        <v>53.06</v>
      </c>
      <c r="N857" s="3">
        <v>0</v>
      </c>
      <c r="O857" s="3">
        <v>0</v>
      </c>
      <c r="P857" s="3">
        <v>53.06</v>
      </c>
      <c r="Q857" s="3">
        <v>10.612000000000002</v>
      </c>
      <c r="R857" s="1" t="s">
        <v>132</v>
      </c>
    </row>
    <row r="858" spans="1:18" ht="31" x14ac:dyDescent="0.35">
      <c r="A858" s="1">
        <v>30713145</v>
      </c>
      <c r="B858" s="99" t="s">
        <v>3555</v>
      </c>
      <c r="C858" s="2" t="s">
        <v>13598</v>
      </c>
      <c r="D858" s="2">
        <v>1</v>
      </c>
      <c r="E858" s="1" t="s">
        <v>18</v>
      </c>
      <c r="F858" s="2"/>
      <c r="G858" s="2"/>
      <c r="H858" s="2">
        <v>0</v>
      </c>
      <c r="I858" s="2"/>
      <c r="J858" s="2"/>
      <c r="K858" s="2"/>
      <c r="L858" s="3">
        <v>53.06</v>
      </c>
      <c r="M858" s="3">
        <v>53.06</v>
      </c>
      <c r="N858" s="3">
        <v>0</v>
      </c>
      <c r="O858" s="3">
        <v>0</v>
      </c>
      <c r="P858" s="3">
        <v>53.06</v>
      </c>
      <c r="Q858" s="3">
        <v>10.612000000000002</v>
      </c>
      <c r="R858" s="1" t="s">
        <v>132</v>
      </c>
    </row>
    <row r="859" spans="1:18" ht="15.5" x14ac:dyDescent="0.35">
      <c r="A859" s="1">
        <v>30713153</v>
      </c>
      <c r="B859" s="99" t="s">
        <v>3554</v>
      </c>
      <c r="C859" s="2" t="s">
        <v>13600</v>
      </c>
      <c r="D859" s="2">
        <v>1</v>
      </c>
      <c r="E859" s="1" t="s">
        <v>133</v>
      </c>
      <c r="F859" s="2"/>
      <c r="G859" s="2">
        <v>1</v>
      </c>
      <c r="H859" s="2">
        <v>3</v>
      </c>
      <c r="I859" s="2"/>
      <c r="J859" s="2"/>
      <c r="K859" s="2"/>
      <c r="L859" s="3">
        <v>310.33999999999997</v>
      </c>
      <c r="M859" s="3">
        <v>310.33999999999997</v>
      </c>
      <c r="N859" s="3">
        <v>0</v>
      </c>
      <c r="O859" s="3">
        <v>0</v>
      </c>
      <c r="P859" s="3">
        <v>310.33999999999997</v>
      </c>
      <c r="Q859" s="3">
        <v>350</v>
      </c>
      <c r="R859" s="1" t="s">
        <v>132</v>
      </c>
    </row>
    <row r="860" spans="1:18" ht="15.5" x14ac:dyDescent="0.35">
      <c r="A860" s="1">
        <v>30714010</v>
      </c>
      <c r="B860" s="99" t="s">
        <v>3553</v>
      </c>
      <c r="C860" s="2" t="s">
        <v>13600</v>
      </c>
      <c r="D860" s="2">
        <v>1</v>
      </c>
      <c r="E860" s="1" t="s">
        <v>41</v>
      </c>
      <c r="F860" s="2"/>
      <c r="G860" s="2">
        <v>1</v>
      </c>
      <c r="H860" s="2">
        <v>2</v>
      </c>
      <c r="I860" s="2"/>
      <c r="J860" s="2"/>
      <c r="K860" s="2"/>
      <c r="L860" s="3">
        <v>169.74</v>
      </c>
      <c r="M860" s="3">
        <v>169.74</v>
      </c>
      <c r="N860" s="3">
        <v>0</v>
      </c>
      <c r="O860" s="3">
        <v>0</v>
      </c>
      <c r="P860" s="3">
        <v>169.74</v>
      </c>
      <c r="Q860" s="3">
        <v>350</v>
      </c>
      <c r="R860" s="1" t="s">
        <v>132</v>
      </c>
    </row>
    <row r="861" spans="1:18" ht="15.5" x14ac:dyDescent="0.35">
      <c r="A861" s="1">
        <v>30714028</v>
      </c>
      <c r="B861" s="99" t="s">
        <v>3552</v>
      </c>
      <c r="C861" s="2" t="s">
        <v>13600</v>
      </c>
      <c r="D861" s="2">
        <v>1</v>
      </c>
      <c r="E861" s="1" t="s">
        <v>41</v>
      </c>
      <c r="F861" s="2"/>
      <c r="G861" s="2">
        <v>1</v>
      </c>
      <c r="H861" s="2">
        <v>2</v>
      </c>
      <c r="I861" s="2"/>
      <c r="J861" s="2"/>
      <c r="K861" s="2"/>
      <c r="L861" s="3">
        <v>169.74</v>
      </c>
      <c r="M861" s="3">
        <v>169.74</v>
      </c>
      <c r="N861" s="3">
        <v>0</v>
      </c>
      <c r="O861" s="3">
        <v>0</v>
      </c>
      <c r="P861" s="3">
        <v>169.74</v>
      </c>
      <c r="Q861" s="3">
        <v>350</v>
      </c>
      <c r="R861" s="1" t="s">
        <v>132</v>
      </c>
    </row>
    <row r="862" spans="1:18" ht="15.5" x14ac:dyDescent="0.35">
      <c r="A862" s="1">
        <v>30714036</v>
      </c>
      <c r="B862" s="99" t="s">
        <v>3551</v>
      </c>
      <c r="C862" s="2" t="s">
        <v>13600</v>
      </c>
      <c r="D862" s="2">
        <v>1</v>
      </c>
      <c r="E862" s="1" t="s">
        <v>41</v>
      </c>
      <c r="F862" s="2"/>
      <c r="G862" s="2">
        <v>1</v>
      </c>
      <c r="H862" s="2">
        <v>2</v>
      </c>
      <c r="I862" s="2"/>
      <c r="J862" s="2"/>
      <c r="K862" s="2"/>
      <c r="L862" s="3">
        <v>169.74</v>
      </c>
      <c r="M862" s="3">
        <v>169.74</v>
      </c>
      <c r="N862" s="3">
        <v>0</v>
      </c>
      <c r="O862" s="3">
        <v>0</v>
      </c>
      <c r="P862" s="3">
        <v>169.74</v>
      </c>
      <c r="Q862" s="3">
        <v>350</v>
      </c>
      <c r="R862" s="1" t="s">
        <v>132</v>
      </c>
    </row>
    <row r="863" spans="1:18" ht="15.5" x14ac:dyDescent="0.35">
      <c r="A863" s="1">
        <v>30715016</v>
      </c>
      <c r="B863" s="99" t="s">
        <v>3550</v>
      </c>
      <c r="C863" s="2" t="s">
        <v>13600</v>
      </c>
      <c r="D863" s="2">
        <v>1</v>
      </c>
      <c r="E863" s="1" t="s">
        <v>396</v>
      </c>
      <c r="F863" s="2"/>
      <c r="G863" s="2">
        <v>2</v>
      </c>
      <c r="H863" s="2">
        <v>6</v>
      </c>
      <c r="I863" s="2"/>
      <c r="J863" s="2"/>
      <c r="K863" s="2"/>
      <c r="L863" s="3">
        <v>1027.79</v>
      </c>
      <c r="M863" s="3">
        <v>1027.79</v>
      </c>
      <c r="N863" s="3">
        <v>0</v>
      </c>
      <c r="O863" s="3">
        <v>0</v>
      </c>
      <c r="P863" s="3">
        <v>1027.79</v>
      </c>
      <c r="Q863" s="3">
        <v>350</v>
      </c>
      <c r="R863" s="1" t="s">
        <v>132</v>
      </c>
    </row>
    <row r="864" spans="1:18" ht="15.5" x14ac:dyDescent="0.35">
      <c r="A864" s="1">
        <v>30715024</v>
      </c>
      <c r="B864" s="99" t="s">
        <v>3549</v>
      </c>
      <c r="C864" s="2" t="s">
        <v>13600</v>
      </c>
      <c r="D864" s="2">
        <v>1</v>
      </c>
      <c r="E864" s="1" t="s">
        <v>396</v>
      </c>
      <c r="F864" s="2"/>
      <c r="G864" s="2">
        <v>2</v>
      </c>
      <c r="H864" s="2">
        <v>6</v>
      </c>
      <c r="I864" s="2"/>
      <c r="J864" s="2"/>
      <c r="K864" s="2"/>
      <c r="L864" s="3">
        <v>1027.79</v>
      </c>
      <c r="M864" s="3">
        <v>1027.79</v>
      </c>
      <c r="N864" s="3">
        <v>0</v>
      </c>
      <c r="O864" s="3">
        <v>0</v>
      </c>
      <c r="P864" s="3">
        <v>1027.79</v>
      </c>
      <c r="Q864" s="3">
        <v>350</v>
      </c>
      <c r="R864" s="1" t="s">
        <v>132</v>
      </c>
    </row>
    <row r="865" spans="1:18" ht="15.5" x14ac:dyDescent="0.35">
      <c r="A865" s="1">
        <v>30715032</v>
      </c>
      <c r="B865" s="99" t="s">
        <v>3548</v>
      </c>
      <c r="C865" s="2" t="s">
        <v>13600</v>
      </c>
      <c r="D865" s="2">
        <v>1</v>
      </c>
      <c r="E865" s="1" t="s">
        <v>311</v>
      </c>
      <c r="F865" s="2"/>
      <c r="G865" s="2">
        <v>1</v>
      </c>
      <c r="H865" s="2">
        <v>2</v>
      </c>
      <c r="I865" s="2"/>
      <c r="J865" s="2"/>
      <c r="K865" s="2"/>
      <c r="L865" s="3">
        <v>291.76</v>
      </c>
      <c r="M865" s="3">
        <v>291.76</v>
      </c>
      <c r="N865" s="3">
        <v>0</v>
      </c>
      <c r="O865" s="3">
        <v>0</v>
      </c>
      <c r="P865" s="3">
        <v>291.76</v>
      </c>
      <c r="Q865" s="3">
        <v>350</v>
      </c>
      <c r="R865" s="1" t="s">
        <v>132</v>
      </c>
    </row>
    <row r="866" spans="1:18" ht="15.5" x14ac:dyDescent="0.35">
      <c r="A866" s="1">
        <v>30715040</v>
      </c>
      <c r="B866" s="99" t="s">
        <v>3547</v>
      </c>
      <c r="C866" s="2" t="s">
        <v>13600</v>
      </c>
      <c r="D866" s="2">
        <v>1</v>
      </c>
      <c r="E866" s="1" t="s">
        <v>13</v>
      </c>
      <c r="F866" s="2"/>
      <c r="G866" s="2">
        <v>1</v>
      </c>
      <c r="H866" s="2">
        <v>2</v>
      </c>
      <c r="I866" s="2"/>
      <c r="J866" s="2"/>
      <c r="K866" s="2"/>
      <c r="L866" s="3">
        <v>148.54</v>
      </c>
      <c r="M866" s="3">
        <v>148.54</v>
      </c>
      <c r="N866" s="3">
        <v>0</v>
      </c>
      <c r="O866" s="3">
        <v>0</v>
      </c>
      <c r="P866" s="3">
        <v>148.54</v>
      </c>
      <c r="Q866" s="3">
        <v>350</v>
      </c>
      <c r="R866" s="1" t="s">
        <v>132</v>
      </c>
    </row>
    <row r="867" spans="1:18" ht="15.5" x14ac:dyDescent="0.35">
      <c r="A867" s="1">
        <v>30715059</v>
      </c>
      <c r="B867" s="99" t="s">
        <v>3546</v>
      </c>
      <c r="C867" s="2" t="s">
        <v>13598</v>
      </c>
      <c r="D867" s="2">
        <v>1</v>
      </c>
      <c r="E867" s="1" t="s">
        <v>155</v>
      </c>
      <c r="F867" s="2"/>
      <c r="G867" s="2">
        <v>2</v>
      </c>
      <c r="H867" s="2">
        <v>7</v>
      </c>
      <c r="I867" s="2"/>
      <c r="J867" s="2"/>
      <c r="K867" s="2"/>
      <c r="L867" s="3">
        <v>1206.83</v>
      </c>
      <c r="M867" s="3">
        <v>1206.83</v>
      </c>
      <c r="N867" s="3">
        <v>0</v>
      </c>
      <c r="O867" s="3">
        <v>0</v>
      </c>
      <c r="P867" s="3">
        <v>1206.83</v>
      </c>
      <c r="Q867" s="3">
        <v>241.36599999999999</v>
      </c>
      <c r="R867" s="1" t="s">
        <v>132</v>
      </c>
    </row>
    <row r="868" spans="1:18" ht="15.5" x14ac:dyDescent="0.35">
      <c r="A868" s="1">
        <v>30715067</v>
      </c>
      <c r="B868" s="99" t="s">
        <v>3545</v>
      </c>
      <c r="C868" s="2" t="s">
        <v>13600</v>
      </c>
      <c r="D868" s="2">
        <v>1</v>
      </c>
      <c r="E868" s="1" t="s">
        <v>396</v>
      </c>
      <c r="F868" s="2"/>
      <c r="G868" s="2">
        <v>2</v>
      </c>
      <c r="H868" s="2">
        <v>6</v>
      </c>
      <c r="I868" s="2"/>
      <c r="J868" s="2"/>
      <c r="K868" s="2"/>
      <c r="L868" s="3">
        <v>1027.79</v>
      </c>
      <c r="M868" s="3">
        <v>1027.79</v>
      </c>
      <c r="N868" s="3">
        <v>0</v>
      </c>
      <c r="O868" s="3">
        <v>0</v>
      </c>
      <c r="P868" s="3">
        <v>1027.79</v>
      </c>
      <c r="Q868" s="3">
        <v>350</v>
      </c>
      <c r="R868" s="1" t="s">
        <v>132</v>
      </c>
    </row>
    <row r="869" spans="1:18" ht="15.5" x14ac:dyDescent="0.35">
      <c r="A869" s="1">
        <v>30715075</v>
      </c>
      <c r="B869" s="99" t="s">
        <v>3544</v>
      </c>
      <c r="C869" s="2" t="s">
        <v>13600</v>
      </c>
      <c r="D869" s="2">
        <v>1</v>
      </c>
      <c r="E869" s="1" t="s">
        <v>383</v>
      </c>
      <c r="F869" s="2"/>
      <c r="G869" s="2">
        <v>1</v>
      </c>
      <c r="H869" s="2">
        <v>3</v>
      </c>
      <c r="I869" s="2"/>
      <c r="J869" s="2"/>
      <c r="K869" s="2"/>
      <c r="L869" s="3">
        <v>649.84</v>
      </c>
      <c r="M869" s="3">
        <v>649.84</v>
      </c>
      <c r="N869" s="3">
        <v>0</v>
      </c>
      <c r="O869" s="3">
        <v>0</v>
      </c>
      <c r="P869" s="3">
        <v>649.84</v>
      </c>
      <c r="Q869" s="3">
        <v>350</v>
      </c>
      <c r="R869" s="1" t="s">
        <v>132</v>
      </c>
    </row>
    <row r="870" spans="1:18" ht="15.5" x14ac:dyDescent="0.35">
      <c r="A870" s="1">
        <v>30715083</v>
      </c>
      <c r="B870" s="99" t="s">
        <v>3543</v>
      </c>
      <c r="C870" s="2" t="s">
        <v>13600</v>
      </c>
      <c r="D870" s="2">
        <v>1</v>
      </c>
      <c r="E870" s="1" t="s">
        <v>224</v>
      </c>
      <c r="F870" s="2"/>
      <c r="G870" s="2">
        <v>1</v>
      </c>
      <c r="H870" s="2">
        <v>3</v>
      </c>
      <c r="I870" s="2"/>
      <c r="J870" s="2"/>
      <c r="K870" s="2"/>
      <c r="L870" s="3">
        <v>338.19</v>
      </c>
      <c r="M870" s="3">
        <v>338.19</v>
      </c>
      <c r="N870" s="3">
        <v>0</v>
      </c>
      <c r="O870" s="3">
        <v>0</v>
      </c>
      <c r="P870" s="3">
        <v>338.19</v>
      </c>
      <c r="Q870" s="3">
        <v>350</v>
      </c>
      <c r="R870" s="1" t="s">
        <v>132</v>
      </c>
    </row>
    <row r="871" spans="1:18" ht="15.5" x14ac:dyDescent="0.35">
      <c r="A871" s="1">
        <v>30715091</v>
      </c>
      <c r="B871" s="99" t="s">
        <v>3542</v>
      </c>
      <c r="C871" s="2" t="s">
        <v>13600</v>
      </c>
      <c r="D871" s="2">
        <v>1</v>
      </c>
      <c r="E871" s="1" t="s">
        <v>393</v>
      </c>
      <c r="F871" s="2"/>
      <c r="G871" s="2">
        <v>2</v>
      </c>
      <c r="H871" s="2">
        <v>5</v>
      </c>
      <c r="I871" s="2"/>
      <c r="J871" s="2"/>
      <c r="K871" s="2"/>
      <c r="L871" s="3">
        <v>883.25</v>
      </c>
      <c r="M871" s="3">
        <v>883.25</v>
      </c>
      <c r="N871" s="3">
        <v>0</v>
      </c>
      <c r="O871" s="3">
        <v>0</v>
      </c>
      <c r="P871" s="3">
        <v>883.25</v>
      </c>
      <c r="Q871" s="3">
        <v>350</v>
      </c>
      <c r="R871" s="1" t="s">
        <v>132</v>
      </c>
    </row>
    <row r="872" spans="1:18" ht="15.5" x14ac:dyDescent="0.35">
      <c r="A872" s="1">
        <v>30715105</v>
      </c>
      <c r="B872" s="99" t="s">
        <v>3541</v>
      </c>
      <c r="C872" s="2" t="s">
        <v>13600</v>
      </c>
      <c r="D872" s="2">
        <v>1</v>
      </c>
      <c r="E872" s="1" t="s">
        <v>155</v>
      </c>
      <c r="F872" s="2"/>
      <c r="G872" s="2">
        <v>2</v>
      </c>
      <c r="H872" s="2">
        <v>6</v>
      </c>
      <c r="I872" s="2"/>
      <c r="J872" s="2"/>
      <c r="K872" s="2"/>
      <c r="L872" s="3">
        <v>1206.83</v>
      </c>
      <c r="M872" s="3">
        <v>1206.83</v>
      </c>
      <c r="N872" s="3">
        <v>0</v>
      </c>
      <c r="O872" s="3">
        <v>0</v>
      </c>
      <c r="P872" s="3">
        <v>1206.83</v>
      </c>
      <c r="Q872" s="3">
        <v>350</v>
      </c>
      <c r="R872" s="1" t="s">
        <v>132</v>
      </c>
    </row>
    <row r="873" spans="1:18" ht="15.5" x14ac:dyDescent="0.35">
      <c r="A873" s="1">
        <v>30715113</v>
      </c>
      <c r="B873" s="99" t="s">
        <v>3540</v>
      </c>
      <c r="C873" s="2" t="s">
        <v>13600</v>
      </c>
      <c r="D873" s="2">
        <v>1</v>
      </c>
      <c r="E873" s="1" t="s">
        <v>161</v>
      </c>
      <c r="F873" s="2"/>
      <c r="G873" s="2">
        <v>2</v>
      </c>
      <c r="H873" s="2">
        <v>5</v>
      </c>
      <c r="I873" s="2"/>
      <c r="J873" s="2"/>
      <c r="K873" s="2"/>
      <c r="L873" s="3">
        <v>948.22</v>
      </c>
      <c r="M873" s="3">
        <v>948.22</v>
      </c>
      <c r="N873" s="3">
        <v>0</v>
      </c>
      <c r="O873" s="3">
        <v>0</v>
      </c>
      <c r="P873" s="3">
        <v>948.22</v>
      </c>
      <c r="Q873" s="3">
        <v>350</v>
      </c>
      <c r="R873" s="1" t="s">
        <v>132</v>
      </c>
    </row>
    <row r="874" spans="1:18" ht="15.5" x14ac:dyDescent="0.35">
      <c r="A874" s="1">
        <v>30715121</v>
      </c>
      <c r="B874" s="99" t="s">
        <v>3539</v>
      </c>
      <c r="C874" s="2" t="s">
        <v>13598</v>
      </c>
      <c r="D874" s="2">
        <v>1</v>
      </c>
      <c r="E874" s="1" t="s">
        <v>4</v>
      </c>
      <c r="F874" s="2"/>
      <c r="G874" s="2"/>
      <c r="H874" s="2">
        <v>0</v>
      </c>
      <c r="I874" s="2"/>
      <c r="J874" s="2"/>
      <c r="K874" s="2"/>
      <c r="L874" s="3">
        <v>84.88</v>
      </c>
      <c r="M874" s="3">
        <v>84.88</v>
      </c>
      <c r="N874" s="3">
        <v>0</v>
      </c>
      <c r="O874" s="3">
        <v>0</v>
      </c>
      <c r="P874" s="3">
        <v>84.88</v>
      </c>
      <c r="Q874" s="3">
        <v>16.975999999999999</v>
      </c>
      <c r="R874" s="1" t="s">
        <v>0</v>
      </c>
    </row>
    <row r="875" spans="1:18" ht="15.5" x14ac:dyDescent="0.35">
      <c r="A875" s="1">
        <v>30715130</v>
      </c>
      <c r="B875" s="99" t="s">
        <v>3538</v>
      </c>
      <c r="C875" s="2" t="s">
        <v>13600</v>
      </c>
      <c r="D875" s="2">
        <v>1</v>
      </c>
      <c r="E875" s="1" t="s">
        <v>23</v>
      </c>
      <c r="F875" s="2"/>
      <c r="G875" s="2"/>
      <c r="H875" s="2">
        <v>2</v>
      </c>
      <c r="I875" s="2"/>
      <c r="J875" s="2"/>
      <c r="K875" s="2"/>
      <c r="L875" s="3">
        <v>116.71</v>
      </c>
      <c r="M875" s="3">
        <v>116.71</v>
      </c>
      <c r="N875" s="3">
        <v>0</v>
      </c>
      <c r="O875" s="3">
        <v>0</v>
      </c>
      <c r="P875" s="3">
        <v>116.71</v>
      </c>
      <c r="Q875" s="3">
        <v>350</v>
      </c>
      <c r="R875" s="1" t="s">
        <v>0</v>
      </c>
    </row>
    <row r="876" spans="1:18" ht="15.5" x14ac:dyDescent="0.35">
      <c r="A876" s="1">
        <v>30715148</v>
      </c>
      <c r="B876" s="99" t="s">
        <v>3537</v>
      </c>
      <c r="C876" s="2" t="s">
        <v>13600</v>
      </c>
      <c r="D876" s="2">
        <v>1</v>
      </c>
      <c r="E876" s="1" t="s">
        <v>388</v>
      </c>
      <c r="F876" s="2"/>
      <c r="G876" s="2">
        <v>1</v>
      </c>
      <c r="H876" s="2">
        <v>2</v>
      </c>
      <c r="I876" s="2"/>
      <c r="J876" s="2"/>
      <c r="K876" s="2"/>
      <c r="L876" s="3">
        <v>574.25</v>
      </c>
      <c r="M876" s="3">
        <v>574.25</v>
      </c>
      <c r="N876" s="3">
        <v>0</v>
      </c>
      <c r="O876" s="3">
        <v>0</v>
      </c>
      <c r="P876" s="3">
        <v>574.25</v>
      </c>
      <c r="Q876" s="3">
        <v>350</v>
      </c>
      <c r="R876" s="1" t="s">
        <v>132</v>
      </c>
    </row>
    <row r="877" spans="1:18" ht="15.5" x14ac:dyDescent="0.35">
      <c r="A877" s="1">
        <v>30715156</v>
      </c>
      <c r="B877" s="99" t="s">
        <v>3536</v>
      </c>
      <c r="C877" s="2" t="s">
        <v>13600</v>
      </c>
      <c r="D877" s="2">
        <v>1</v>
      </c>
      <c r="E877" s="1" t="s">
        <v>311</v>
      </c>
      <c r="F877" s="2"/>
      <c r="G877" s="2">
        <v>1</v>
      </c>
      <c r="H877" s="2">
        <v>2</v>
      </c>
      <c r="I877" s="2"/>
      <c r="J877" s="2"/>
      <c r="K877" s="2"/>
      <c r="L877" s="3">
        <v>291.76</v>
      </c>
      <c r="M877" s="3">
        <v>291.76</v>
      </c>
      <c r="N877" s="3">
        <v>0</v>
      </c>
      <c r="O877" s="3">
        <v>0</v>
      </c>
      <c r="P877" s="3">
        <v>291.76</v>
      </c>
      <c r="Q877" s="3">
        <v>350</v>
      </c>
      <c r="R877" s="1" t="s">
        <v>0</v>
      </c>
    </row>
    <row r="878" spans="1:18" ht="15.5" x14ac:dyDescent="0.35">
      <c r="A878" s="1">
        <v>30715164</v>
      </c>
      <c r="B878" s="99" t="s">
        <v>3535</v>
      </c>
      <c r="C878" s="2" t="s">
        <v>13600</v>
      </c>
      <c r="D878" s="2">
        <v>1</v>
      </c>
      <c r="E878" s="1" t="s">
        <v>148</v>
      </c>
      <c r="F878" s="2"/>
      <c r="G878" s="2">
        <v>2</v>
      </c>
      <c r="H878" s="2">
        <v>5</v>
      </c>
      <c r="I878" s="2"/>
      <c r="J878" s="2"/>
      <c r="K878" s="2"/>
      <c r="L878" s="3">
        <v>689.63</v>
      </c>
      <c r="M878" s="3">
        <v>689.63</v>
      </c>
      <c r="N878" s="3">
        <v>0</v>
      </c>
      <c r="O878" s="3">
        <v>0</v>
      </c>
      <c r="P878" s="3">
        <v>689.63</v>
      </c>
      <c r="Q878" s="3">
        <v>350</v>
      </c>
      <c r="R878" s="1" t="s">
        <v>132</v>
      </c>
    </row>
    <row r="879" spans="1:18" ht="15.5" x14ac:dyDescent="0.35">
      <c r="A879" s="1">
        <v>30715172</v>
      </c>
      <c r="B879" s="99" t="s">
        <v>3534</v>
      </c>
      <c r="C879" s="2" t="s">
        <v>13600</v>
      </c>
      <c r="D879" s="2">
        <v>1</v>
      </c>
      <c r="E879" s="1" t="s">
        <v>159</v>
      </c>
      <c r="F879" s="2"/>
      <c r="G879" s="2">
        <v>2</v>
      </c>
      <c r="H879" s="2">
        <v>4</v>
      </c>
      <c r="I879" s="2"/>
      <c r="J879" s="2"/>
      <c r="K879" s="2"/>
      <c r="L879" s="3">
        <v>736.04</v>
      </c>
      <c r="M879" s="3">
        <v>736.04</v>
      </c>
      <c r="N879" s="3">
        <v>0</v>
      </c>
      <c r="O879" s="3">
        <v>0</v>
      </c>
      <c r="P879" s="3">
        <v>736.04</v>
      </c>
      <c r="Q879" s="3">
        <v>350</v>
      </c>
      <c r="R879" s="1" t="s">
        <v>132</v>
      </c>
    </row>
    <row r="880" spans="1:18" ht="15.5" x14ac:dyDescent="0.35">
      <c r="A880" s="1">
        <v>30715180</v>
      </c>
      <c r="B880" s="99" t="s">
        <v>3533</v>
      </c>
      <c r="C880" s="2" t="s">
        <v>13600</v>
      </c>
      <c r="D880" s="2">
        <v>1</v>
      </c>
      <c r="E880" s="1" t="s">
        <v>393</v>
      </c>
      <c r="F880" s="2"/>
      <c r="G880" s="2">
        <v>1</v>
      </c>
      <c r="H880" s="2">
        <v>5</v>
      </c>
      <c r="I880" s="2"/>
      <c r="J880" s="2"/>
      <c r="K880" s="2"/>
      <c r="L880" s="3">
        <v>883.25</v>
      </c>
      <c r="M880" s="3">
        <v>883.25</v>
      </c>
      <c r="N880" s="3">
        <v>0</v>
      </c>
      <c r="O880" s="3">
        <v>0</v>
      </c>
      <c r="P880" s="3">
        <v>883.25</v>
      </c>
      <c r="Q880" s="3">
        <v>350</v>
      </c>
      <c r="R880" s="1" t="s">
        <v>132</v>
      </c>
    </row>
    <row r="881" spans="1:18" ht="15.5" x14ac:dyDescent="0.35">
      <c r="A881" s="1">
        <v>30715199</v>
      </c>
      <c r="B881" s="99" t="s">
        <v>3532</v>
      </c>
      <c r="C881" s="2" t="s">
        <v>13600</v>
      </c>
      <c r="D881" s="2">
        <v>1</v>
      </c>
      <c r="E881" s="1" t="s">
        <v>393</v>
      </c>
      <c r="F881" s="2"/>
      <c r="G881" s="2">
        <v>2</v>
      </c>
      <c r="H881" s="2">
        <v>5</v>
      </c>
      <c r="I881" s="2"/>
      <c r="J881" s="2"/>
      <c r="K881" s="2"/>
      <c r="L881" s="3">
        <v>883.25</v>
      </c>
      <c r="M881" s="3">
        <v>883.25</v>
      </c>
      <c r="N881" s="3">
        <v>0</v>
      </c>
      <c r="O881" s="3">
        <v>0</v>
      </c>
      <c r="P881" s="3">
        <v>883.25</v>
      </c>
      <c r="Q881" s="3">
        <v>350</v>
      </c>
      <c r="R881" s="1" t="s">
        <v>132</v>
      </c>
    </row>
    <row r="882" spans="1:18" ht="15.5" x14ac:dyDescent="0.35">
      <c r="A882" s="1">
        <v>30715210</v>
      </c>
      <c r="B882" s="99" t="s">
        <v>3531</v>
      </c>
      <c r="C882" s="2" t="s">
        <v>13600</v>
      </c>
      <c r="D882" s="2">
        <v>1</v>
      </c>
      <c r="E882" s="1" t="s">
        <v>383</v>
      </c>
      <c r="F882" s="2"/>
      <c r="G882" s="2">
        <v>2</v>
      </c>
      <c r="H882" s="2">
        <v>4</v>
      </c>
      <c r="I882" s="2"/>
      <c r="J882" s="2"/>
      <c r="K882" s="2"/>
      <c r="L882" s="3">
        <v>649.84</v>
      </c>
      <c r="M882" s="3">
        <v>649.84</v>
      </c>
      <c r="N882" s="3">
        <v>0</v>
      </c>
      <c r="O882" s="3">
        <v>0</v>
      </c>
      <c r="P882" s="3">
        <v>649.84</v>
      </c>
      <c r="Q882" s="3">
        <v>350</v>
      </c>
      <c r="R882" s="1" t="s">
        <v>132</v>
      </c>
    </row>
    <row r="883" spans="1:18" ht="15.5" x14ac:dyDescent="0.35">
      <c r="A883" s="1">
        <v>30715229</v>
      </c>
      <c r="B883" s="99" t="s">
        <v>3530</v>
      </c>
      <c r="C883" s="2" t="s">
        <v>13600</v>
      </c>
      <c r="D883" s="2">
        <v>1</v>
      </c>
      <c r="E883" s="1" t="s">
        <v>148</v>
      </c>
      <c r="F883" s="2"/>
      <c r="G883" s="2">
        <v>2</v>
      </c>
      <c r="H883" s="2">
        <v>5</v>
      </c>
      <c r="I883" s="2"/>
      <c r="J883" s="2"/>
      <c r="K883" s="2"/>
      <c r="L883" s="3">
        <v>689.63</v>
      </c>
      <c r="M883" s="3">
        <v>689.63</v>
      </c>
      <c r="N883" s="3">
        <v>0</v>
      </c>
      <c r="O883" s="3">
        <v>0</v>
      </c>
      <c r="P883" s="3">
        <v>689.63</v>
      </c>
      <c r="Q883" s="3">
        <v>350</v>
      </c>
      <c r="R883" s="1" t="s">
        <v>132</v>
      </c>
    </row>
    <row r="884" spans="1:18" ht="15.5" x14ac:dyDescent="0.35">
      <c r="A884" s="1">
        <v>30715237</v>
      </c>
      <c r="B884" s="99" t="s">
        <v>3529</v>
      </c>
      <c r="C884" s="2" t="s">
        <v>13600</v>
      </c>
      <c r="D884" s="2">
        <v>1</v>
      </c>
      <c r="E884" s="1" t="s">
        <v>13</v>
      </c>
      <c r="F884" s="2"/>
      <c r="G884" s="2"/>
      <c r="H884" s="2">
        <v>2</v>
      </c>
      <c r="I884" s="2"/>
      <c r="J884" s="2"/>
      <c r="K884" s="2"/>
      <c r="L884" s="3">
        <v>148.54</v>
      </c>
      <c r="M884" s="3">
        <v>148.54</v>
      </c>
      <c r="N884" s="3">
        <v>0</v>
      </c>
      <c r="O884" s="3">
        <v>0</v>
      </c>
      <c r="P884" s="3">
        <v>148.54</v>
      </c>
      <c r="Q884" s="3">
        <v>350</v>
      </c>
      <c r="R884" s="1" t="s">
        <v>132</v>
      </c>
    </row>
    <row r="885" spans="1:18" ht="15.5" x14ac:dyDescent="0.35">
      <c r="A885" s="1">
        <v>30715245</v>
      </c>
      <c r="B885" s="99" t="s">
        <v>3528</v>
      </c>
      <c r="C885" s="2" t="s">
        <v>13600</v>
      </c>
      <c r="D885" s="2">
        <v>1</v>
      </c>
      <c r="E885" s="1" t="s">
        <v>393</v>
      </c>
      <c r="F885" s="2"/>
      <c r="G885" s="2">
        <v>2</v>
      </c>
      <c r="H885" s="2">
        <v>6</v>
      </c>
      <c r="I885" s="2"/>
      <c r="J885" s="2"/>
      <c r="K885" s="2"/>
      <c r="L885" s="3">
        <v>883.25</v>
      </c>
      <c r="M885" s="3">
        <v>883.25</v>
      </c>
      <c r="N885" s="3">
        <v>0</v>
      </c>
      <c r="O885" s="3">
        <v>0</v>
      </c>
      <c r="P885" s="3">
        <v>883.25</v>
      </c>
      <c r="Q885" s="3">
        <v>350</v>
      </c>
      <c r="R885" s="1" t="s">
        <v>132</v>
      </c>
    </row>
    <row r="886" spans="1:18" ht="15.5" x14ac:dyDescent="0.35">
      <c r="A886" s="1">
        <v>30715253</v>
      </c>
      <c r="B886" s="99" t="s">
        <v>3527</v>
      </c>
      <c r="C886" s="2" t="s">
        <v>13600</v>
      </c>
      <c r="D886" s="2">
        <v>1</v>
      </c>
      <c r="E886" s="1" t="s">
        <v>34</v>
      </c>
      <c r="F886" s="2"/>
      <c r="G886" s="2"/>
      <c r="H886" s="2">
        <v>2</v>
      </c>
      <c r="I886" s="2"/>
      <c r="J886" s="2"/>
      <c r="K886" s="2"/>
      <c r="L886" s="3">
        <v>71.62</v>
      </c>
      <c r="M886" s="3">
        <v>71.62</v>
      </c>
      <c r="N886" s="3">
        <v>0</v>
      </c>
      <c r="O886" s="3">
        <v>0</v>
      </c>
      <c r="P886" s="3">
        <v>71.62</v>
      </c>
      <c r="Q886" s="3">
        <v>350</v>
      </c>
      <c r="R886" s="1" t="s">
        <v>132</v>
      </c>
    </row>
    <row r="887" spans="1:18" ht="15.5" x14ac:dyDescent="0.35">
      <c r="A887" s="1">
        <v>30715261</v>
      </c>
      <c r="B887" s="99" t="s">
        <v>3526</v>
      </c>
      <c r="C887" s="2" t="s">
        <v>13600</v>
      </c>
      <c r="D887" s="2">
        <v>1</v>
      </c>
      <c r="E887" s="1" t="s">
        <v>383</v>
      </c>
      <c r="F887" s="2"/>
      <c r="G887" s="2">
        <v>2</v>
      </c>
      <c r="H887" s="2">
        <v>4</v>
      </c>
      <c r="I887" s="2"/>
      <c r="J887" s="2"/>
      <c r="K887" s="2"/>
      <c r="L887" s="3">
        <v>649.84</v>
      </c>
      <c r="M887" s="3">
        <v>649.84</v>
      </c>
      <c r="N887" s="3">
        <v>0</v>
      </c>
      <c r="O887" s="3">
        <v>0</v>
      </c>
      <c r="P887" s="3">
        <v>649.84</v>
      </c>
      <c r="Q887" s="3">
        <v>350</v>
      </c>
      <c r="R887" s="1" t="s">
        <v>132</v>
      </c>
    </row>
    <row r="888" spans="1:18" ht="15.5" x14ac:dyDescent="0.35">
      <c r="A888" s="1">
        <v>30715270</v>
      </c>
      <c r="B888" s="99" t="s">
        <v>3525</v>
      </c>
      <c r="C888" s="2" t="s">
        <v>13600</v>
      </c>
      <c r="D888" s="2">
        <v>1</v>
      </c>
      <c r="E888" s="1" t="s">
        <v>407</v>
      </c>
      <c r="F888" s="2"/>
      <c r="G888" s="2">
        <v>1</v>
      </c>
      <c r="H888" s="2">
        <v>3</v>
      </c>
      <c r="I888" s="2"/>
      <c r="J888" s="2"/>
      <c r="K888" s="2"/>
      <c r="L888" s="3">
        <v>620.66</v>
      </c>
      <c r="M888" s="3">
        <v>620.66</v>
      </c>
      <c r="N888" s="3">
        <v>0</v>
      </c>
      <c r="O888" s="3">
        <v>0</v>
      </c>
      <c r="P888" s="3">
        <v>620.66</v>
      </c>
      <c r="Q888" s="3">
        <v>350</v>
      </c>
      <c r="R888" s="1" t="s">
        <v>132</v>
      </c>
    </row>
    <row r="889" spans="1:18" ht="15.5" x14ac:dyDescent="0.35">
      <c r="A889" s="1">
        <v>30715288</v>
      </c>
      <c r="B889" s="99" t="s">
        <v>3524</v>
      </c>
      <c r="C889" s="2" t="s">
        <v>13600</v>
      </c>
      <c r="D889" s="2">
        <v>1</v>
      </c>
      <c r="E889" s="1" t="s">
        <v>396</v>
      </c>
      <c r="F889" s="2"/>
      <c r="G889" s="2">
        <v>2</v>
      </c>
      <c r="H889" s="2">
        <v>6</v>
      </c>
      <c r="I889" s="2"/>
      <c r="J889" s="2"/>
      <c r="K889" s="2"/>
      <c r="L889" s="3">
        <v>1027.79</v>
      </c>
      <c r="M889" s="3">
        <v>1027.79</v>
      </c>
      <c r="N889" s="3">
        <v>0</v>
      </c>
      <c r="O889" s="3">
        <v>0</v>
      </c>
      <c r="P889" s="3">
        <v>1027.79</v>
      </c>
      <c r="Q889" s="3">
        <v>350</v>
      </c>
      <c r="R889" s="1" t="s">
        <v>132</v>
      </c>
    </row>
    <row r="890" spans="1:18" ht="15.5" x14ac:dyDescent="0.35">
      <c r="A890" s="1">
        <v>30715296</v>
      </c>
      <c r="B890" s="99" t="s">
        <v>3523</v>
      </c>
      <c r="C890" s="2" t="s">
        <v>13600</v>
      </c>
      <c r="D890" s="2">
        <v>1</v>
      </c>
      <c r="E890" s="1" t="s">
        <v>383</v>
      </c>
      <c r="F890" s="2"/>
      <c r="G890" s="2">
        <v>1</v>
      </c>
      <c r="H890" s="2">
        <v>2</v>
      </c>
      <c r="I890" s="2"/>
      <c r="J890" s="2"/>
      <c r="K890" s="2"/>
      <c r="L890" s="3">
        <v>649.84</v>
      </c>
      <c r="M890" s="3">
        <v>649.84</v>
      </c>
      <c r="N890" s="3">
        <v>0</v>
      </c>
      <c r="O890" s="3">
        <v>0</v>
      </c>
      <c r="P890" s="3">
        <v>649.84</v>
      </c>
      <c r="Q890" s="3">
        <v>350</v>
      </c>
      <c r="R890" s="1" t="s">
        <v>132</v>
      </c>
    </row>
    <row r="891" spans="1:18" ht="15.5" x14ac:dyDescent="0.35">
      <c r="A891" s="1">
        <v>30715300</v>
      </c>
      <c r="B891" s="99" t="s">
        <v>3522</v>
      </c>
      <c r="C891" s="2" t="s">
        <v>13600</v>
      </c>
      <c r="D891" s="2">
        <v>1</v>
      </c>
      <c r="E891" s="1" t="s">
        <v>446</v>
      </c>
      <c r="F891" s="2"/>
      <c r="G891" s="2">
        <v>2</v>
      </c>
      <c r="H891" s="2">
        <v>7</v>
      </c>
      <c r="I891" s="2"/>
      <c r="J891" s="2"/>
      <c r="K891" s="2"/>
      <c r="L891" s="3">
        <v>1323.54</v>
      </c>
      <c r="M891" s="3">
        <v>1323.54</v>
      </c>
      <c r="N891" s="3">
        <v>0</v>
      </c>
      <c r="O891" s="3">
        <v>0</v>
      </c>
      <c r="P891" s="3">
        <v>1323.54</v>
      </c>
      <c r="Q891" s="3">
        <v>350</v>
      </c>
      <c r="R891" s="1" t="s">
        <v>132</v>
      </c>
    </row>
    <row r="892" spans="1:18" ht="15.5" x14ac:dyDescent="0.35">
      <c r="A892" s="1">
        <v>30715318</v>
      </c>
      <c r="B892" s="99" t="s">
        <v>3521</v>
      </c>
      <c r="C892" s="2" t="s">
        <v>13600</v>
      </c>
      <c r="D892" s="2">
        <v>1</v>
      </c>
      <c r="E892" s="1" t="s">
        <v>446</v>
      </c>
      <c r="F892" s="2"/>
      <c r="G892" s="2">
        <v>2</v>
      </c>
      <c r="H892" s="2">
        <v>6</v>
      </c>
      <c r="I892" s="2"/>
      <c r="J892" s="2"/>
      <c r="K892" s="2"/>
      <c r="L892" s="3">
        <v>1323.54</v>
      </c>
      <c r="M892" s="3">
        <v>1323.54</v>
      </c>
      <c r="N892" s="3">
        <v>0</v>
      </c>
      <c r="O892" s="3">
        <v>0</v>
      </c>
      <c r="P892" s="3">
        <v>1323.54</v>
      </c>
      <c r="Q892" s="3">
        <v>350</v>
      </c>
      <c r="R892" s="1" t="s">
        <v>132</v>
      </c>
    </row>
    <row r="893" spans="1:18" ht="15.5" x14ac:dyDescent="0.35">
      <c r="A893" s="1">
        <v>30715326</v>
      </c>
      <c r="B893" s="99" t="s">
        <v>3520</v>
      </c>
      <c r="C893" s="2" t="s">
        <v>13600</v>
      </c>
      <c r="D893" s="2">
        <v>1</v>
      </c>
      <c r="E893" s="1" t="s">
        <v>396</v>
      </c>
      <c r="F893" s="2"/>
      <c r="G893" s="2">
        <v>2</v>
      </c>
      <c r="H893" s="2">
        <v>6</v>
      </c>
      <c r="I893" s="2"/>
      <c r="J893" s="2"/>
      <c r="K893" s="2"/>
      <c r="L893" s="3">
        <v>1027.79</v>
      </c>
      <c r="M893" s="3">
        <v>1027.79</v>
      </c>
      <c r="N893" s="3">
        <v>0</v>
      </c>
      <c r="O893" s="3">
        <v>0</v>
      </c>
      <c r="P893" s="3">
        <v>1027.79</v>
      </c>
      <c r="Q893" s="3">
        <v>350</v>
      </c>
      <c r="R893" s="1" t="s">
        <v>132</v>
      </c>
    </row>
    <row r="894" spans="1:18" ht="15.5" x14ac:dyDescent="0.35">
      <c r="A894" s="1">
        <v>30715334</v>
      </c>
      <c r="B894" s="99" t="s">
        <v>3519</v>
      </c>
      <c r="C894" s="2" t="s">
        <v>13600</v>
      </c>
      <c r="D894" s="2">
        <v>1</v>
      </c>
      <c r="E894" s="1" t="s">
        <v>396</v>
      </c>
      <c r="F894" s="2"/>
      <c r="G894" s="2">
        <v>2</v>
      </c>
      <c r="H894" s="2">
        <v>5</v>
      </c>
      <c r="I894" s="2"/>
      <c r="J894" s="2"/>
      <c r="K894" s="2"/>
      <c r="L894" s="3">
        <v>1027.79</v>
      </c>
      <c r="M894" s="3">
        <v>1027.79</v>
      </c>
      <c r="N894" s="3">
        <v>0</v>
      </c>
      <c r="O894" s="3">
        <v>0</v>
      </c>
      <c r="P894" s="3">
        <v>1027.79</v>
      </c>
      <c r="Q894" s="3">
        <v>350</v>
      </c>
      <c r="R894" s="1" t="s">
        <v>132</v>
      </c>
    </row>
    <row r="895" spans="1:18" ht="15.5" x14ac:dyDescent="0.35">
      <c r="A895" s="1">
        <v>30715342</v>
      </c>
      <c r="B895" s="99" t="s">
        <v>3518</v>
      </c>
      <c r="C895" s="2" t="s">
        <v>13600</v>
      </c>
      <c r="D895" s="2">
        <v>1</v>
      </c>
      <c r="E895" s="1" t="s">
        <v>41</v>
      </c>
      <c r="F895" s="2"/>
      <c r="G895" s="2"/>
      <c r="H895" s="2">
        <v>0</v>
      </c>
      <c r="I895" s="2"/>
      <c r="J895" s="2"/>
      <c r="K895" s="2"/>
      <c r="L895" s="3">
        <v>169.74</v>
      </c>
      <c r="M895" s="3">
        <v>169.74</v>
      </c>
      <c r="N895" s="3">
        <v>0</v>
      </c>
      <c r="O895" s="3">
        <v>0</v>
      </c>
      <c r="P895" s="3">
        <v>169.74</v>
      </c>
      <c r="Q895" s="3">
        <v>350</v>
      </c>
      <c r="R895" s="1" t="s">
        <v>132</v>
      </c>
    </row>
    <row r="896" spans="1:18" ht="31" x14ac:dyDescent="0.35">
      <c r="A896" s="1">
        <v>30715350</v>
      </c>
      <c r="B896" s="99" t="s">
        <v>3517</v>
      </c>
      <c r="C896" s="2" t="s">
        <v>13600</v>
      </c>
      <c r="D896" s="2">
        <v>1</v>
      </c>
      <c r="E896" s="1" t="s">
        <v>2357</v>
      </c>
      <c r="F896" s="2"/>
      <c r="G896" s="2">
        <v>2</v>
      </c>
      <c r="H896" s="2">
        <v>7</v>
      </c>
      <c r="I896" s="2"/>
      <c r="J896" s="2"/>
      <c r="K896" s="2"/>
      <c r="L896" s="3">
        <v>2393.77</v>
      </c>
      <c r="M896" s="3">
        <v>2393.77</v>
      </c>
      <c r="N896" s="3">
        <v>0</v>
      </c>
      <c r="O896" s="3">
        <v>0</v>
      </c>
      <c r="P896" s="3">
        <v>2393.77</v>
      </c>
      <c r="Q896" s="3">
        <v>350</v>
      </c>
      <c r="R896" s="1" t="s">
        <v>132</v>
      </c>
    </row>
    <row r="897" spans="1:18" ht="15.5" x14ac:dyDescent="0.35">
      <c r="A897" s="1">
        <v>30715369</v>
      </c>
      <c r="B897" s="99" t="s">
        <v>3516</v>
      </c>
      <c r="C897" s="2" t="s">
        <v>13600</v>
      </c>
      <c r="D897" s="2">
        <v>1</v>
      </c>
      <c r="E897" s="1" t="s">
        <v>393</v>
      </c>
      <c r="F897" s="2"/>
      <c r="G897" s="2">
        <v>2</v>
      </c>
      <c r="H897" s="2">
        <v>6</v>
      </c>
      <c r="I897" s="2"/>
      <c r="J897" s="2"/>
      <c r="K897" s="2"/>
      <c r="L897" s="3">
        <v>883.25</v>
      </c>
      <c r="M897" s="3">
        <v>883.25</v>
      </c>
      <c r="N897" s="3">
        <v>0</v>
      </c>
      <c r="O897" s="3">
        <v>0</v>
      </c>
      <c r="P897" s="3">
        <v>883.25</v>
      </c>
      <c r="Q897" s="3">
        <v>350</v>
      </c>
      <c r="R897" s="1" t="s">
        <v>132</v>
      </c>
    </row>
    <row r="898" spans="1:18" ht="15.5" x14ac:dyDescent="0.35">
      <c r="A898" s="1">
        <v>30715377</v>
      </c>
      <c r="B898" s="99" t="s">
        <v>3515</v>
      </c>
      <c r="C898" s="2" t="s">
        <v>13598</v>
      </c>
      <c r="D898" s="2">
        <v>1</v>
      </c>
      <c r="E898" s="1" t="s">
        <v>159</v>
      </c>
      <c r="F898" s="2"/>
      <c r="G898" s="2">
        <v>2</v>
      </c>
      <c r="H898" s="2">
        <v>6</v>
      </c>
      <c r="I898" s="2"/>
      <c r="J898" s="2"/>
      <c r="K898" s="2"/>
      <c r="L898" s="3">
        <v>736.04</v>
      </c>
      <c r="M898" s="3">
        <v>736.04</v>
      </c>
      <c r="N898" s="3">
        <v>0</v>
      </c>
      <c r="O898" s="3">
        <v>0</v>
      </c>
      <c r="P898" s="3">
        <v>736.04</v>
      </c>
      <c r="Q898" s="3">
        <v>147.208</v>
      </c>
      <c r="R898" s="1" t="s">
        <v>132</v>
      </c>
    </row>
    <row r="899" spans="1:18" ht="31" x14ac:dyDescent="0.35">
      <c r="A899" s="1">
        <v>30715385</v>
      </c>
      <c r="B899" s="99" t="s">
        <v>3514</v>
      </c>
      <c r="C899" s="2" t="s">
        <v>13600</v>
      </c>
      <c r="D899" s="2">
        <v>1</v>
      </c>
      <c r="E899" s="1" t="s">
        <v>396</v>
      </c>
      <c r="F899" s="2"/>
      <c r="G899" s="2">
        <v>2</v>
      </c>
      <c r="H899" s="2">
        <v>5</v>
      </c>
      <c r="I899" s="2"/>
      <c r="J899" s="2"/>
      <c r="K899" s="2"/>
      <c r="L899" s="3">
        <v>1027.79</v>
      </c>
      <c r="M899" s="3">
        <v>1027.79</v>
      </c>
      <c r="N899" s="3">
        <v>0</v>
      </c>
      <c r="O899" s="3">
        <v>0</v>
      </c>
      <c r="P899" s="3">
        <v>1027.79</v>
      </c>
      <c r="Q899" s="3">
        <v>350</v>
      </c>
      <c r="R899" s="1" t="s">
        <v>132</v>
      </c>
    </row>
    <row r="900" spans="1:18" ht="15.5" x14ac:dyDescent="0.35">
      <c r="A900" s="1">
        <v>30715393</v>
      </c>
      <c r="B900" s="99" t="s">
        <v>3513</v>
      </c>
      <c r="C900" s="2" t="s">
        <v>13600</v>
      </c>
      <c r="D900" s="2">
        <v>1</v>
      </c>
      <c r="E900" s="1" t="s">
        <v>398</v>
      </c>
      <c r="F900" s="2"/>
      <c r="G900" s="2">
        <v>2</v>
      </c>
      <c r="H900" s="2">
        <v>5</v>
      </c>
      <c r="I900" s="2"/>
      <c r="J900" s="2"/>
      <c r="K900" s="2"/>
      <c r="L900" s="3">
        <v>1140.53</v>
      </c>
      <c r="M900" s="3">
        <v>1140.53</v>
      </c>
      <c r="N900" s="3">
        <v>0</v>
      </c>
      <c r="O900" s="3">
        <v>0</v>
      </c>
      <c r="P900" s="3">
        <v>1140.53</v>
      </c>
      <c r="Q900" s="3">
        <v>350</v>
      </c>
      <c r="R900" s="1" t="s">
        <v>132</v>
      </c>
    </row>
    <row r="901" spans="1:18" ht="15.5" x14ac:dyDescent="0.35">
      <c r="A901" s="1">
        <v>30717019</v>
      </c>
      <c r="B901" s="99" t="s">
        <v>3512</v>
      </c>
      <c r="C901" s="2" t="s">
        <v>13600</v>
      </c>
      <c r="D901" s="2">
        <v>1</v>
      </c>
      <c r="E901" s="1" t="s">
        <v>383</v>
      </c>
      <c r="F901" s="2"/>
      <c r="G901" s="2">
        <v>2</v>
      </c>
      <c r="H901" s="2">
        <v>4</v>
      </c>
      <c r="I901" s="2"/>
      <c r="J901" s="2"/>
      <c r="K901" s="2"/>
      <c r="L901" s="3">
        <v>649.84</v>
      </c>
      <c r="M901" s="3">
        <v>649.84</v>
      </c>
      <c r="N901" s="3">
        <v>0</v>
      </c>
      <c r="O901" s="3">
        <v>0</v>
      </c>
      <c r="P901" s="3">
        <v>649.84</v>
      </c>
      <c r="Q901" s="3">
        <v>350</v>
      </c>
      <c r="R901" s="1" t="s">
        <v>132</v>
      </c>
    </row>
    <row r="902" spans="1:18" ht="15.5" x14ac:dyDescent="0.35">
      <c r="A902" s="1">
        <v>30717027</v>
      </c>
      <c r="B902" s="99" t="s">
        <v>3511</v>
      </c>
      <c r="C902" s="2" t="s">
        <v>13600</v>
      </c>
      <c r="D902" s="2">
        <v>1</v>
      </c>
      <c r="E902" s="1" t="s">
        <v>161</v>
      </c>
      <c r="F902" s="2"/>
      <c r="G902" s="2">
        <v>2</v>
      </c>
      <c r="H902" s="2">
        <v>5</v>
      </c>
      <c r="I902" s="2"/>
      <c r="J902" s="2"/>
      <c r="K902" s="2"/>
      <c r="L902" s="3">
        <v>948.22</v>
      </c>
      <c r="M902" s="3">
        <v>948.22</v>
      </c>
      <c r="N902" s="3">
        <v>0</v>
      </c>
      <c r="O902" s="3">
        <v>0</v>
      </c>
      <c r="P902" s="3">
        <v>948.22</v>
      </c>
      <c r="Q902" s="3">
        <v>350</v>
      </c>
      <c r="R902" s="1" t="s">
        <v>132</v>
      </c>
    </row>
    <row r="903" spans="1:18" ht="15.5" x14ac:dyDescent="0.35">
      <c r="A903" s="1">
        <v>30717035</v>
      </c>
      <c r="B903" s="99" t="s">
        <v>3510</v>
      </c>
      <c r="C903" s="2" t="s">
        <v>13600</v>
      </c>
      <c r="D903" s="2">
        <v>1</v>
      </c>
      <c r="E903" s="1" t="s">
        <v>224</v>
      </c>
      <c r="F903" s="2"/>
      <c r="G903" s="2">
        <v>1</v>
      </c>
      <c r="H903" s="2">
        <v>2</v>
      </c>
      <c r="I903" s="2"/>
      <c r="J903" s="2"/>
      <c r="K903" s="2"/>
      <c r="L903" s="3">
        <v>338.19</v>
      </c>
      <c r="M903" s="3">
        <v>338.19</v>
      </c>
      <c r="N903" s="3">
        <v>0</v>
      </c>
      <c r="O903" s="3">
        <v>0</v>
      </c>
      <c r="P903" s="3">
        <v>338.19</v>
      </c>
      <c r="Q903" s="3">
        <v>350</v>
      </c>
      <c r="R903" s="1" t="s">
        <v>132</v>
      </c>
    </row>
    <row r="904" spans="1:18" ht="15.5" x14ac:dyDescent="0.35">
      <c r="A904" s="1">
        <v>30717043</v>
      </c>
      <c r="B904" s="99" t="s">
        <v>3509</v>
      </c>
      <c r="C904" s="2" t="s">
        <v>13600</v>
      </c>
      <c r="D904" s="2">
        <v>1</v>
      </c>
      <c r="E904" s="1" t="s">
        <v>41</v>
      </c>
      <c r="F904" s="2"/>
      <c r="G904" s="2">
        <v>1</v>
      </c>
      <c r="H904" s="2">
        <v>1</v>
      </c>
      <c r="I904" s="2"/>
      <c r="J904" s="2"/>
      <c r="K904" s="2"/>
      <c r="L904" s="3">
        <v>169.74</v>
      </c>
      <c r="M904" s="3">
        <v>169.74</v>
      </c>
      <c r="N904" s="3">
        <v>0</v>
      </c>
      <c r="O904" s="3">
        <v>0</v>
      </c>
      <c r="P904" s="3">
        <v>169.74</v>
      </c>
      <c r="Q904" s="3">
        <v>350</v>
      </c>
      <c r="R904" s="1" t="s">
        <v>132</v>
      </c>
    </row>
    <row r="905" spans="1:18" ht="15.5" x14ac:dyDescent="0.35">
      <c r="A905" s="1">
        <v>30717051</v>
      </c>
      <c r="B905" s="99" t="s">
        <v>3508</v>
      </c>
      <c r="C905" s="2" t="s">
        <v>13600</v>
      </c>
      <c r="D905" s="2">
        <v>1</v>
      </c>
      <c r="E905" s="1" t="s">
        <v>407</v>
      </c>
      <c r="F905" s="2"/>
      <c r="G905" s="2">
        <v>2</v>
      </c>
      <c r="H905" s="2">
        <v>5</v>
      </c>
      <c r="I905" s="2"/>
      <c r="J905" s="2"/>
      <c r="K905" s="2"/>
      <c r="L905" s="3">
        <v>620.66</v>
      </c>
      <c r="M905" s="3">
        <v>620.66</v>
      </c>
      <c r="N905" s="3">
        <v>0</v>
      </c>
      <c r="O905" s="3">
        <v>0</v>
      </c>
      <c r="P905" s="3">
        <v>620.66</v>
      </c>
      <c r="Q905" s="3">
        <v>350</v>
      </c>
      <c r="R905" s="1" t="s">
        <v>132</v>
      </c>
    </row>
    <row r="906" spans="1:18" ht="15.5" x14ac:dyDescent="0.35">
      <c r="A906" s="1">
        <v>30717060</v>
      </c>
      <c r="B906" s="99" t="s">
        <v>3507</v>
      </c>
      <c r="C906" s="2" t="s">
        <v>13600</v>
      </c>
      <c r="D906" s="2">
        <v>1</v>
      </c>
      <c r="E906" s="1" t="s">
        <v>159</v>
      </c>
      <c r="F906" s="2"/>
      <c r="G906" s="2">
        <v>2</v>
      </c>
      <c r="H906" s="2">
        <v>4</v>
      </c>
      <c r="I906" s="2"/>
      <c r="J906" s="2"/>
      <c r="K906" s="2"/>
      <c r="L906" s="3">
        <v>736.04</v>
      </c>
      <c r="M906" s="3">
        <v>736.04</v>
      </c>
      <c r="N906" s="3">
        <v>0</v>
      </c>
      <c r="O906" s="3">
        <v>0</v>
      </c>
      <c r="P906" s="3">
        <v>736.04</v>
      </c>
      <c r="Q906" s="3">
        <v>350</v>
      </c>
      <c r="R906" s="1" t="s">
        <v>132</v>
      </c>
    </row>
    <row r="907" spans="1:18" ht="15.5" x14ac:dyDescent="0.35">
      <c r="A907" s="1">
        <v>30717078</v>
      </c>
      <c r="B907" s="99" t="s">
        <v>3506</v>
      </c>
      <c r="C907" s="2" t="s">
        <v>13600</v>
      </c>
      <c r="D907" s="2">
        <v>1</v>
      </c>
      <c r="E907" s="1" t="s">
        <v>409</v>
      </c>
      <c r="F907" s="2"/>
      <c r="G907" s="2">
        <v>1</v>
      </c>
      <c r="H907" s="2">
        <v>2</v>
      </c>
      <c r="I907" s="2"/>
      <c r="J907" s="2"/>
      <c r="K907" s="2"/>
      <c r="L907" s="3">
        <v>438.97</v>
      </c>
      <c r="M907" s="3">
        <v>438.97</v>
      </c>
      <c r="N907" s="3">
        <v>0</v>
      </c>
      <c r="O907" s="3">
        <v>0</v>
      </c>
      <c r="P907" s="3">
        <v>438.97</v>
      </c>
      <c r="Q907" s="3">
        <v>350</v>
      </c>
      <c r="R907" s="1" t="s">
        <v>132</v>
      </c>
    </row>
    <row r="908" spans="1:18" ht="15.5" x14ac:dyDescent="0.35">
      <c r="A908" s="1">
        <v>30717086</v>
      </c>
      <c r="B908" s="99" t="s">
        <v>3505</v>
      </c>
      <c r="C908" s="2" t="s">
        <v>13600</v>
      </c>
      <c r="D908" s="2">
        <v>1</v>
      </c>
      <c r="E908" s="1" t="s">
        <v>34</v>
      </c>
      <c r="F908" s="2"/>
      <c r="G908" s="2"/>
      <c r="H908" s="2">
        <v>0</v>
      </c>
      <c r="I908" s="2"/>
      <c r="J908" s="2"/>
      <c r="K908" s="2"/>
      <c r="L908" s="3">
        <v>71.62</v>
      </c>
      <c r="M908" s="3">
        <v>71.62</v>
      </c>
      <c r="N908" s="3">
        <v>0</v>
      </c>
      <c r="O908" s="3">
        <v>0</v>
      </c>
      <c r="P908" s="3">
        <v>71.62</v>
      </c>
      <c r="Q908" s="3">
        <v>350</v>
      </c>
      <c r="R908" s="1" t="s">
        <v>0</v>
      </c>
    </row>
    <row r="909" spans="1:18" ht="15.5" x14ac:dyDescent="0.35">
      <c r="A909" s="1">
        <v>30717094</v>
      </c>
      <c r="B909" s="99" t="s">
        <v>3504</v>
      </c>
      <c r="C909" s="2" t="s">
        <v>13600</v>
      </c>
      <c r="D909" s="2">
        <v>1</v>
      </c>
      <c r="E909" s="1" t="s">
        <v>23</v>
      </c>
      <c r="F909" s="2"/>
      <c r="G909" s="2">
        <v>1</v>
      </c>
      <c r="H909" s="2">
        <v>2</v>
      </c>
      <c r="I909" s="2"/>
      <c r="J909" s="2"/>
      <c r="K909" s="2"/>
      <c r="L909" s="3">
        <v>116.71</v>
      </c>
      <c r="M909" s="3">
        <v>116.71</v>
      </c>
      <c r="N909" s="3">
        <v>0</v>
      </c>
      <c r="O909" s="3">
        <v>0</v>
      </c>
      <c r="P909" s="3">
        <v>116.71</v>
      </c>
      <c r="Q909" s="3">
        <v>350</v>
      </c>
      <c r="R909" s="1" t="s">
        <v>0</v>
      </c>
    </row>
    <row r="910" spans="1:18" ht="15.5" x14ac:dyDescent="0.35">
      <c r="A910" s="1">
        <v>30717108</v>
      </c>
      <c r="B910" s="99" t="s">
        <v>3503</v>
      </c>
      <c r="C910" s="2" t="s">
        <v>13600</v>
      </c>
      <c r="D910" s="2">
        <v>1</v>
      </c>
      <c r="E910" s="1" t="s">
        <v>388</v>
      </c>
      <c r="F910" s="2"/>
      <c r="G910" s="2">
        <v>2</v>
      </c>
      <c r="H910" s="2">
        <v>3</v>
      </c>
      <c r="I910" s="2"/>
      <c r="J910" s="2"/>
      <c r="K910" s="2"/>
      <c r="L910" s="3">
        <v>574.25</v>
      </c>
      <c r="M910" s="3">
        <v>574.25</v>
      </c>
      <c r="N910" s="3">
        <v>0</v>
      </c>
      <c r="O910" s="3">
        <v>0</v>
      </c>
      <c r="P910" s="3">
        <v>574.25</v>
      </c>
      <c r="Q910" s="3">
        <v>350</v>
      </c>
      <c r="R910" s="1" t="s">
        <v>132</v>
      </c>
    </row>
    <row r="911" spans="1:18" ht="15.5" x14ac:dyDescent="0.35">
      <c r="A911" s="1">
        <v>30717116</v>
      </c>
      <c r="B911" s="99" t="s">
        <v>3502</v>
      </c>
      <c r="C911" s="2" t="s">
        <v>13600</v>
      </c>
      <c r="D911" s="2">
        <v>1</v>
      </c>
      <c r="E911" s="1" t="s">
        <v>148</v>
      </c>
      <c r="F911" s="2"/>
      <c r="G911" s="2">
        <v>2</v>
      </c>
      <c r="H911" s="2">
        <v>3</v>
      </c>
      <c r="I911" s="2"/>
      <c r="J911" s="2"/>
      <c r="K911" s="2"/>
      <c r="L911" s="3">
        <v>689.63</v>
      </c>
      <c r="M911" s="3">
        <v>689.63</v>
      </c>
      <c r="N911" s="3">
        <v>0</v>
      </c>
      <c r="O911" s="3">
        <v>0</v>
      </c>
      <c r="P911" s="3">
        <v>689.63</v>
      </c>
      <c r="Q911" s="3">
        <v>350</v>
      </c>
      <c r="R911" s="1" t="s">
        <v>132</v>
      </c>
    </row>
    <row r="912" spans="1:18" ht="15.5" x14ac:dyDescent="0.35">
      <c r="A912" s="1">
        <v>30717124</v>
      </c>
      <c r="B912" s="99" t="s">
        <v>3501</v>
      </c>
      <c r="C912" s="2" t="s">
        <v>13600</v>
      </c>
      <c r="D912" s="2">
        <v>1</v>
      </c>
      <c r="E912" s="1" t="s">
        <v>377</v>
      </c>
      <c r="F912" s="2"/>
      <c r="G912" s="2">
        <v>2</v>
      </c>
      <c r="H912" s="2">
        <v>3</v>
      </c>
      <c r="I912" s="2"/>
      <c r="J912" s="2"/>
      <c r="K912" s="2"/>
      <c r="L912" s="3">
        <v>405.81</v>
      </c>
      <c r="M912" s="3">
        <v>405.81</v>
      </c>
      <c r="N912" s="3">
        <v>0</v>
      </c>
      <c r="O912" s="3">
        <v>0</v>
      </c>
      <c r="P912" s="3">
        <v>405.81</v>
      </c>
      <c r="Q912" s="3">
        <v>350</v>
      </c>
      <c r="R912" s="1" t="s">
        <v>132</v>
      </c>
    </row>
    <row r="913" spans="1:18" ht="15.5" x14ac:dyDescent="0.35">
      <c r="A913" s="1">
        <v>30717132</v>
      </c>
      <c r="B913" s="99" t="s">
        <v>3500</v>
      </c>
      <c r="C913" s="2" t="s">
        <v>13600</v>
      </c>
      <c r="D913" s="2">
        <v>1</v>
      </c>
      <c r="E913" s="1" t="s">
        <v>148</v>
      </c>
      <c r="F913" s="2"/>
      <c r="G913" s="2">
        <v>2</v>
      </c>
      <c r="H913" s="2">
        <v>4</v>
      </c>
      <c r="I913" s="2"/>
      <c r="J913" s="2"/>
      <c r="K913" s="2"/>
      <c r="L913" s="3">
        <v>689.63</v>
      </c>
      <c r="M913" s="3">
        <v>689.63</v>
      </c>
      <c r="N913" s="3">
        <v>0</v>
      </c>
      <c r="O913" s="3">
        <v>0</v>
      </c>
      <c r="P913" s="3">
        <v>689.63</v>
      </c>
      <c r="Q913" s="3">
        <v>350</v>
      </c>
      <c r="R913" s="1" t="s">
        <v>132</v>
      </c>
    </row>
    <row r="914" spans="1:18" ht="15.5" x14ac:dyDescent="0.35">
      <c r="A914" s="1">
        <v>30717140</v>
      </c>
      <c r="B914" s="99" t="s">
        <v>3499</v>
      </c>
      <c r="C914" s="2" t="s">
        <v>13600</v>
      </c>
      <c r="D914" s="2">
        <v>1</v>
      </c>
      <c r="E914" s="1" t="s">
        <v>407</v>
      </c>
      <c r="F914" s="2"/>
      <c r="G914" s="2">
        <v>1</v>
      </c>
      <c r="H914" s="2">
        <v>2</v>
      </c>
      <c r="I914" s="2"/>
      <c r="J914" s="2"/>
      <c r="K914" s="2"/>
      <c r="L914" s="3">
        <v>620.66</v>
      </c>
      <c r="M914" s="3">
        <v>620.66</v>
      </c>
      <c r="N914" s="3">
        <v>0</v>
      </c>
      <c r="O914" s="3">
        <v>0</v>
      </c>
      <c r="P914" s="3">
        <v>620.66</v>
      </c>
      <c r="Q914" s="3">
        <v>350</v>
      </c>
      <c r="R914" s="1" t="s">
        <v>132</v>
      </c>
    </row>
    <row r="915" spans="1:18" ht="15.5" x14ac:dyDescent="0.35">
      <c r="A915" s="1">
        <v>30717159</v>
      </c>
      <c r="B915" s="99" t="s">
        <v>3498</v>
      </c>
      <c r="C915" s="2" t="s">
        <v>13600</v>
      </c>
      <c r="D915" s="2">
        <v>1</v>
      </c>
      <c r="E915" s="1" t="s">
        <v>155</v>
      </c>
      <c r="F915" s="2"/>
      <c r="G915" s="2">
        <v>2</v>
      </c>
      <c r="H915" s="2">
        <v>5</v>
      </c>
      <c r="I915" s="2"/>
      <c r="J915" s="2"/>
      <c r="K915" s="2"/>
      <c r="L915" s="3">
        <v>1206.83</v>
      </c>
      <c r="M915" s="3">
        <v>1206.83</v>
      </c>
      <c r="N915" s="3">
        <v>0</v>
      </c>
      <c r="O915" s="3">
        <v>0</v>
      </c>
      <c r="P915" s="3">
        <v>1206.83</v>
      </c>
      <c r="Q915" s="3">
        <v>350</v>
      </c>
      <c r="R915" s="1" t="s">
        <v>132</v>
      </c>
    </row>
    <row r="916" spans="1:18" ht="15.5" x14ac:dyDescent="0.35">
      <c r="A916" s="1">
        <v>30717167</v>
      </c>
      <c r="B916" s="99" t="s">
        <v>3497</v>
      </c>
      <c r="C916" s="2" t="s">
        <v>13600</v>
      </c>
      <c r="D916" s="2">
        <v>1</v>
      </c>
      <c r="E916" s="1" t="s">
        <v>388</v>
      </c>
      <c r="F916" s="2"/>
      <c r="G916" s="2">
        <v>1</v>
      </c>
      <c r="H916" s="2">
        <v>3</v>
      </c>
      <c r="I916" s="2"/>
      <c r="J916" s="2"/>
      <c r="K916" s="2"/>
      <c r="L916" s="3">
        <v>574.25</v>
      </c>
      <c r="M916" s="3">
        <v>574.25</v>
      </c>
      <c r="N916" s="3">
        <v>0</v>
      </c>
      <c r="O916" s="3">
        <v>0</v>
      </c>
      <c r="P916" s="3">
        <v>574.25</v>
      </c>
      <c r="Q916" s="3">
        <v>350</v>
      </c>
      <c r="R916" s="1" t="s">
        <v>132</v>
      </c>
    </row>
    <row r="917" spans="1:18" ht="15.5" x14ac:dyDescent="0.35">
      <c r="A917" s="1">
        <v>30718015</v>
      </c>
      <c r="B917" s="99" t="s">
        <v>3496</v>
      </c>
      <c r="C917" s="2" t="s">
        <v>13600</v>
      </c>
      <c r="D917" s="2">
        <v>1</v>
      </c>
      <c r="E917" s="1" t="s">
        <v>407</v>
      </c>
      <c r="F917" s="2"/>
      <c r="G917" s="2">
        <v>1</v>
      </c>
      <c r="H917" s="2">
        <v>3</v>
      </c>
      <c r="I917" s="2"/>
      <c r="J917" s="2"/>
      <c r="K917" s="2"/>
      <c r="L917" s="3">
        <v>620.66</v>
      </c>
      <c r="M917" s="3">
        <v>620.66</v>
      </c>
      <c r="N917" s="3">
        <v>0</v>
      </c>
      <c r="O917" s="3">
        <v>0</v>
      </c>
      <c r="P917" s="3">
        <v>620.66</v>
      </c>
      <c r="Q917" s="3">
        <v>350</v>
      </c>
      <c r="R917" s="1" t="s">
        <v>132</v>
      </c>
    </row>
    <row r="918" spans="1:18" ht="15.5" x14ac:dyDescent="0.35">
      <c r="A918" s="1">
        <v>30718023</v>
      </c>
      <c r="B918" s="99" t="s">
        <v>3495</v>
      </c>
      <c r="C918" s="2" t="s">
        <v>13600</v>
      </c>
      <c r="D918" s="2">
        <v>1</v>
      </c>
      <c r="E918" s="1" t="s">
        <v>311</v>
      </c>
      <c r="F918" s="2"/>
      <c r="G918" s="2">
        <v>1</v>
      </c>
      <c r="H918" s="2">
        <v>1</v>
      </c>
      <c r="I918" s="2"/>
      <c r="J918" s="2"/>
      <c r="K918" s="2"/>
      <c r="L918" s="3">
        <v>291.76</v>
      </c>
      <c r="M918" s="3">
        <v>291.76</v>
      </c>
      <c r="N918" s="3">
        <v>0</v>
      </c>
      <c r="O918" s="3">
        <v>0</v>
      </c>
      <c r="P918" s="3">
        <v>291.76</v>
      </c>
      <c r="Q918" s="3">
        <v>350</v>
      </c>
      <c r="R918" s="1" t="s">
        <v>132</v>
      </c>
    </row>
    <row r="919" spans="1:18" ht="15.5" x14ac:dyDescent="0.35">
      <c r="A919" s="1">
        <v>30718031</v>
      </c>
      <c r="B919" s="99" t="s">
        <v>3494</v>
      </c>
      <c r="C919" s="2" t="s">
        <v>13600</v>
      </c>
      <c r="D919" s="2">
        <v>1</v>
      </c>
      <c r="E919" s="1" t="s">
        <v>383</v>
      </c>
      <c r="F919" s="2"/>
      <c r="G919" s="2">
        <v>2</v>
      </c>
      <c r="H919" s="2">
        <v>4</v>
      </c>
      <c r="I919" s="2"/>
      <c r="J919" s="2"/>
      <c r="K919" s="2"/>
      <c r="L919" s="3">
        <v>649.84</v>
      </c>
      <c r="M919" s="3">
        <v>649.84</v>
      </c>
      <c r="N919" s="3">
        <v>0</v>
      </c>
      <c r="O919" s="3">
        <v>0</v>
      </c>
      <c r="P919" s="3">
        <v>649.84</v>
      </c>
      <c r="Q919" s="3">
        <v>350</v>
      </c>
      <c r="R919" s="1" t="s">
        <v>132</v>
      </c>
    </row>
    <row r="920" spans="1:18" ht="15.5" x14ac:dyDescent="0.35">
      <c r="A920" s="1">
        <v>30718040</v>
      </c>
      <c r="B920" s="99" t="s">
        <v>3493</v>
      </c>
      <c r="C920" s="2" t="s">
        <v>13600</v>
      </c>
      <c r="D920" s="2">
        <v>1</v>
      </c>
      <c r="E920" s="1" t="s">
        <v>13</v>
      </c>
      <c r="F920" s="2"/>
      <c r="G920" s="2">
        <v>1</v>
      </c>
      <c r="H920" s="2">
        <v>2</v>
      </c>
      <c r="I920" s="2"/>
      <c r="J920" s="2"/>
      <c r="K920" s="2"/>
      <c r="L920" s="3">
        <v>148.54</v>
      </c>
      <c r="M920" s="3">
        <v>148.54</v>
      </c>
      <c r="N920" s="3">
        <v>0</v>
      </c>
      <c r="O920" s="3">
        <v>0</v>
      </c>
      <c r="P920" s="3">
        <v>148.54</v>
      </c>
      <c r="Q920" s="3">
        <v>350</v>
      </c>
      <c r="R920" s="1" t="s">
        <v>0</v>
      </c>
    </row>
    <row r="921" spans="1:18" ht="15.5" x14ac:dyDescent="0.35">
      <c r="A921" s="1">
        <v>30718058</v>
      </c>
      <c r="B921" s="99" t="s">
        <v>3492</v>
      </c>
      <c r="C921" s="2" t="s">
        <v>13600</v>
      </c>
      <c r="D921" s="2">
        <v>1</v>
      </c>
      <c r="E921" s="1" t="s">
        <v>148</v>
      </c>
      <c r="F921" s="2"/>
      <c r="G921" s="2">
        <v>1</v>
      </c>
      <c r="H921" s="2">
        <v>4</v>
      </c>
      <c r="I921" s="2"/>
      <c r="J921" s="2"/>
      <c r="K921" s="2"/>
      <c r="L921" s="3">
        <v>689.63</v>
      </c>
      <c r="M921" s="3">
        <v>689.63</v>
      </c>
      <c r="N921" s="3">
        <v>0</v>
      </c>
      <c r="O921" s="3">
        <v>0</v>
      </c>
      <c r="P921" s="3">
        <v>689.63</v>
      </c>
      <c r="Q921" s="3">
        <v>350</v>
      </c>
      <c r="R921" s="1" t="s">
        <v>132</v>
      </c>
    </row>
    <row r="922" spans="1:18" ht="15.5" x14ac:dyDescent="0.35">
      <c r="A922" s="1">
        <v>30718066</v>
      </c>
      <c r="B922" s="99" t="s">
        <v>3491</v>
      </c>
      <c r="C922" s="2" t="s">
        <v>13600</v>
      </c>
      <c r="D922" s="2">
        <v>1</v>
      </c>
      <c r="E922" s="1" t="s">
        <v>34</v>
      </c>
      <c r="F922" s="2"/>
      <c r="G922" s="2"/>
      <c r="H922" s="2">
        <v>0</v>
      </c>
      <c r="I922" s="2"/>
      <c r="J922" s="2"/>
      <c r="K922" s="2"/>
      <c r="L922" s="3">
        <v>71.62</v>
      </c>
      <c r="M922" s="3">
        <v>71.62</v>
      </c>
      <c r="N922" s="3">
        <v>0</v>
      </c>
      <c r="O922" s="3">
        <v>0</v>
      </c>
      <c r="P922" s="3">
        <v>71.62</v>
      </c>
      <c r="Q922" s="3">
        <v>350</v>
      </c>
      <c r="R922" s="1" t="s">
        <v>0</v>
      </c>
    </row>
    <row r="923" spans="1:18" ht="15.5" x14ac:dyDescent="0.35">
      <c r="A923" s="1">
        <v>30718074</v>
      </c>
      <c r="B923" s="99" t="s">
        <v>3490</v>
      </c>
      <c r="C923" s="2" t="s">
        <v>13600</v>
      </c>
      <c r="D923" s="2">
        <v>1</v>
      </c>
      <c r="E923" s="1" t="s">
        <v>409</v>
      </c>
      <c r="F923" s="2"/>
      <c r="G923" s="2">
        <v>2</v>
      </c>
      <c r="H923" s="2">
        <v>4</v>
      </c>
      <c r="I923" s="2"/>
      <c r="J923" s="2"/>
      <c r="K923" s="2"/>
      <c r="L923" s="3">
        <v>438.97</v>
      </c>
      <c r="M923" s="3">
        <v>438.97</v>
      </c>
      <c r="N923" s="3">
        <v>0</v>
      </c>
      <c r="O923" s="3">
        <v>0</v>
      </c>
      <c r="P923" s="3">
        <v>438.97</v>
      </c>
      <c r="Q923" s="3">
        <v>350</v>
      </c>
      <c r="R923" s="1" t="s">
        <v>132</v>
      </c>
    </row>
    <row r="924" spans="1:18" ht="15.5" x14ac:dyDescent="0.35">
      <c r="A924" s="1">
        <v>30718082</v>
      </c>
      <c r="B924" s="99" t="s">
        <v>3489</v>
      </c>
      <c r="C924" s="2" t="s">
        <v>13600</v>
      </c>
      <c r="D924" s="2">
        <v>1</v>
      </c>
      <c r="E924" s="1" t="s">
        <v>407</v>
      </c>
      <c r="F924" s="2"/>
      <c r="G924" s="2">
        <v>1</v>
      </c>
      <c r="H924" s="2">
        <v>3</v>
      </c>
      <c r="I924" s="2"/>
      <c r="J924" s="2"/>
      <c r="K924" s="2"/>
      <c r="L924" s="3">
        <v>620.66</v>
      </c>
      <c r="M924" s="3">
        <v>620.66</v>
      </c>
      <c r="N924" s="3">
        <v>0</v>
      </c>
      <c r="O924" s="3">
        <v>0</v>
      </c>
      <c r="P924" s="3">
        <v>620.66</v>
      </c>
      <c r="Q924" s="3">
        <v>350</v>
      </c>
      <c r="R924" s="1" t="s">
        <v>132</v>
      </c>
    </row>
    <row r="925" spans="1:18" ht="15.5" x14ac:dyDescent="0.35">
      <c r="A925" s="1">
        <v>30718090</v>
      </c>
      <c r="B925" s="99" t="s">
        <v>3488</v>
      </c>
      <c r="C925" s="2" t="s">
        <v>13600</v>
      </c>
      <c r="D925" s="2">
        <v>1</v>
      </c>
      <c r="E925" s="1" t="s">
        <v>159</v>
      </c>
      <c r="F925" s="2"/>
      <c r="G925" s="2">
        <v>2</v>
      </c>
      <c r="H925" s="2">
        <v>4</v>
      </c>
      <c r="I925" s="2"/>
      <c r="J925" s="2"/>
      <c r="K925" s="2"/>
      <c r="L925" s="3">
        <v>736.04</v>
      </c>
      <c r="M925" s="3">
        <v>736.04</v>
      </c>
      <c r="N925" s="3">
        <v>0</v>
      </c>
      <c r="O925" s="3">
        <v>0</v>
      </c>
      <c r="P925" s="3">
        <v>736.04</v>
      </c>
      <c r="Q925" s="3">
        <v>350</v>
      </c>
      <c r="R925" s="1" t="s">
        <v>132</v>
      </c>
    </row>
    <row r="926" spans="1:18" ht="15.5" x14ac:dyDescent="0.35">
      <c r="A926" s="1">
        <v>30719011</v>
      </c>
      <c r="B926" s="99" t="s">
        <v>3487</v>
      </c>
      <c r="C926" s="2" t="s">
        <v>13600</v>
      </c>
      <c r="D926" s="2">
        <v>1</v>
      </c>
      <c r="E926" s="1" t="s">
        <v>383</v>
      </c>
      <c r="F926" s="2"/>
      <c r="G926" s="2">
        <v>1</v>
      </c>
      <c r="H926" s="2">
        <v>4</v>
      </c>
      <c r="I926" s="2"/>
      <c r="J926" s="2"/>
      <c r="K926" s="2"/>
      <c r="L926" s="3">
        <v>649.84</v>
      </c>
      <c r="M926" s="3">
        <v>649.84</v>
      </c>
      <c r="N926" s="3">
        <v>0</v>
      </c>
      <c r="O926" s="3">
        <v>0</v>
      </c>
      <c r="P926" s="3">
        <v>649.84</v>
      </c>
      <c r="Q926" s="3">
        <v>350</v>
      </c>
      <c r="R926" s="1" t="s">
        <v>132</v>
      </c>
    </row>
    <row r="927" spans="1:18" ht="15.5" x14ac:dyDescent="0.35">
      <c r="A927" s="1">
        <v>30719020</v>
      </c>
      <c r="B927" s="99" t="s">
        <v>3486</v>
      </c>
      <c r="C927" s="2" t="s">
        <v>13600</v>
      </c>
      <c r="D927" s="2">
        <v>1</v>
      </c>
      <c r="E927" s="1" t="s">
        <v>383</v>
      </c>
      <c r="F927" s="2"/>
      <c r="G927" s="2">
        <v>2</v>
      </c>
      <c r="H927" s="2">
        <v>5</v>
      </c>
      <c r="I927" s="2"/>
      <c r="J927" s="2"/>
      <c r="K927" s="2"/>
      <c r="L927" s="3">
        <v>649.84</v>
      </c>
      <c r="M927" s="3">
        <v>649.84</v>
      </c>
      <c r="N927" s="3">
        <v>0</v>
      </c>
      <c r="O927" s="3">
        <v>0</v>
      </c>
      <c r="P927" s="3">
        <v>649.84</v>
      </c>
      <c r="Q927" s="3">
        <v>350</v>
      </c>
      <c r="R927" s="1" t="s">
        <v>132</v>
      </c>
    </row>
    <row r="928" spans="1:18" ht="15.5" x14ac:dyDescent="0.35">
      <c r="A928" s="1">
        <v>30719038</v>
      </c>
      <c r="B928" s="99" t="s">
        <v>3485</v>
      </c>
      <c r="C928" s="2" t="s">
        <v>13600</v>
      </c>
      <c r="D928" s="2">
        <v>1</v>
      </c>
      <c r="E928" s="1" t="s">
        <v>224</v>
      </c>
      <c r="F928" s="2"/>
      <c r="G928" s="2">
        <v>1</v>
      </c>
      <c r="H928" s="2">
        <v>3</v>
      </c>
      <c r="I928" s="2"/>
      <c r="J928" s="2"/>
      <c r="K928" s="2"/>
      <c r="L928" s="3">
        <v>338.19</v>
      </c>
      <c r="M928" s="3">
        <v>338.19</v>
      </c>
      <c r="N928" s="3">
        <v>0</v>
      </c>
      <c r="O928" s="3">
        <v>0</v>
      </c>
      <c r="P928" s="3">
        <v>338.19</v>
      </c>
      <c r="Q928" s="3">
        <v>350</v>
      </c>
      <c r="R928" s="1" t="s">
        <v>132</v>
      </c>
    </row>
    <row r="929" spans="1:18" ht="15.5" x14ac:dyDescent="0.35">
      <c r="A929" s="1">
        <v>30719046</v>
      </c>
      <c r="B929" s="99" t="s">
        <v>3484</v>
      </c>
      <c r="C929" s="2" t="s">
        <v>13600</v>
      </c>
      <c r="D929" s="2">
        <v>1</v>
      </c>
      <c r="E929" s="1" t="s">
        <v>311</v>
      </c>
      <c r="F929" s="2"/>
      <c r="G929" s="2">
        <v>1</v>
      </c>
      <c r="H929" s="2">
        <v>1</v>
      </c>
      <c r="I929" s="2"/>
      <c r="J929" s="2"/>
      <c r="K929" s="2"/>
      <c r="L929" s="3">
        <v>291.76</v>
      </c>
      <c r="M929" s="3">
        <v>291.76</v>
      </c>
      <c r="N929" s="3">
        <v>0</v>
      </c>
      <c r="O929" s="3">
        <v>0</v>
      </c>
      <c r="P929" s="3">
        <v>291.76</v>
      </c>
      <c r="Q929" s="3">
        <v>350</v>
      </c>
      <c r="R929" s="1" t="s">
        <v>132</v>
      </c>
    </row>
    <row r="930" spans="1:18" ht="15.5" x14ac:dyDescent="0.35">
      <c r="A930" s="1">
        <v>30719054</v>
      </c>
      <c r="B930" s="99" t="s">
        <v>3483</v>
      </c>
      <c r="C930" s="2" t="s">
        <v>13600</v>
      </c>
      <c r="D930" s="2">
        <v>1</v>
      </c>
      <c r="E930" s="1" t="s">
        <v>13</v>
      </c>
      <c r="F930" s="2"/>
      <c r="G930" s="2">
        <v>1</v>
      </c>
      <c r="H930" s="2">
        <v>1</v>
      </c>
      <c r="I930" s="2"/>
      <c r="J930" s="2"/>
      <c r="K930" s="2"/>
      <c r="L930" s="3">
        <v>148.54</v>
      </c>
      <c r="M930" s="3">
        <v>148.54</v>
      </c>
      <c r="N930" s="3">
        <v>0</v>
      </c>
      <c r="O930" s="3">
        <v>0</v>
      </c>
      <c r="P930" s="3">
        <v>148.54</v>
      </c>
      <c r="Q930" s="3">
        <v>350</v>
      </c>
      <c r="R930" s="1" t="s">
        <v>132</v>
      </c>
    </row>
    <row r="931" spans="1:18" ht="15.5" x14ac:dyDescent="0.35">
      <c r="A931" s="1">
        <v>30719062</v>
      </c>
      <c r="B931" s="99" t="s">
        <v>3482</v>
      </c>
      <c r="C931" s="2" t="s">
        <v>13600</v>
      </c>
      <c r="D931" s="2">
        <v>1</v>
      </c>
      <c r="E931" s="1" t="s">
        <v>383</v>
      </c>
      <c r="F931" s="2"/>
      <c r="G931" s="2">
        <v>1</v>
      </c>
      <c r="H931" s="2">
        <v>3</v>
      </c>
      <c r="I931" s="2"/>
      <c r="J931" s="2"/>
      <c r="K931" s="2"/>
      <c r="L931" s="3">
        <v>649.84</v>
      </c>
      <c r="M931" s="3">
        <v>649.84</v>
      </c>
      <c r="N931" s="3">
        <v>0</v>
      </c>
      <c r="O931" s="3">
        <v>0</v>
      </c>
      <c r="P931" s="3">
        <v>649.84</v>
      </c>
      <c r="Q931" s="3">
        <v>350</v>
      </c>
      <c r="R931" s="1" t="s">
        <v>132</v>
      </c>
    </row>
    <row r="932" spans="1:18" ht="15.5" x14ac:dyDescent="0.35">
      <c r="A932" s="1">
        <v>30719070</v>
      </c>
      <c r="B932" s="99" t="s">
        <v>3481</v>
      </c>
      <c r="C932" s="2" t="s">
        <v>13600</v>
      </c>
      <c r="D932" s="2">
        <v>1</v>
      </c>
      <c r="E932" s="1" t="s">
        <v>18</v>
      </c>
      <c r="F932" s="2"/>
      <c r="G932" s="2"/>
      <c r="H932" s="2">
        <v>0</v>
      </c>
      <c r="I932" s="2"/>
      <c r="J932" s="2"/>
      <c r="K932" s="2"/>
      <c r="L932" s="3">
        <v>53.06</v>
      </c>
      <c r="M932" s="3">
        <v>53.06</v>
      </c>
      <c r="N932" s="3">
        <v>0</v>
      </c>
      <c r="O932" s="3">
        <v>0</v>
      </c>
      <c r="P932" s="3">
        <v>53.06</v>
      </c>
      <c r="Q932" s="3">
        <v>350</v>
      </c>
      <c r="R932" s="1" t="s">
        <v>0</v>
      </c>
    </row>
    <row r="933" spans="1:18" ht="15.5" x14ac:dyDescent="0.35">
      <c r="A933" s="1">
        <v>30719089</v>
      </c>
      <c r="B933" s="99" t="s">
        <v>3243</v>
      </c>
      <c r="C933" s="2" t="s">
        <v>13600</v>
      </c>
      <c r="D933" s="2">
        <v>1</v>
      </c>
      <c r="E933" s="1" t="s">
        <v>409</v>
      </c>
      <c r="F933" s="2"/>
      <c r="G933" s="2">
        <v>2</v>
      </c>
      <c r="H933" s="2">
        <v>4</v>
      </c>
      <c r="I933" s="2"/>
      <c r="J933" s="2"/>
      <c r="K933" s="2"/>
      <c r="L933" s="3">
        <v>438.97</v>
      </c>
      <c r="M933" s="3">
        <v>438.97</v>
      </c>
      <c r="N933" s="3">
        <v>0</v>
      </c>
      <c r="O933" s="3">
        <v>0</v>
      </c>
      <c r="P933" s="3">
        <v>438.97</v>
      </c>
      <c r="Q933" s="3">
        <v>350</v>
      </c>
      <c r="R933" s="1" t="s">
        <v>132</v>
      </c>
    </row>
    <row r="934" spans="1:18" ht="15.5" x14ac:dyDescent="0.35">
      <c r="A934" s="1">
        <v>30719097</v>
      </c>
      <c r="B934" s="99" t="s">
        <v>3480</v>
      </c>
      <c r="C934" s="2" t="s">
        <v>13600</v>
      </c>
      <c r="D934" s="2">
        <v>1</v>
      </c>
      <c r="E934" s="1" t="s">
        <v>281</v>
      </c>
      <c r="F934" s="2"/>
      <c r="G934" s="2"/>
      <c r="H934" s="2">
        <v>2</v>
      </c>
      <c r="I934" s="2"/>
      <c r="J934" s="2"/>
      <c r="K934" s="2"/>
      <c r="L934" s="3">
        <v>202.9</v>
      </c>
      <c r="M934" s="3">
        <v>202.9</v>
      </c>
      <c r="N934" s="3">
        <v>0</v>
      </c>
      <c r="O934" s="3">
        <v>0</v>
      </c>
      <c r="P934" s="3">
        <v>202.9</v>
      </c>
      <c r="Q934" s="3">
        <v>350</v>
      </c>
      <c r="R934" s="1" t="s">
        <v>0</v>
      </c>
    </row>
    <row r="935" spans="1:18" ht="15.5" x14ac:dyDescent="0.35">
      <c r="A935" s="1">
        <v>30719100</v>
      </c>
      <c r="B935" s="99" t="s">
        <v>3479</v>
      </c>
      <c r="C935" s="2" t="s">
        <v>13600</v>
      </c>
      <c r="D935" s="2">
        <v>1</v>
      </c>
      <c r="E935" s="1" t="s">
        <v>388</v>
      </c>
      <c r="F935" s="2"/>
      <c r="G935" s="2">
        <v>1</v>
      </c>
      <c r="H935" s="2">
        <v>3</v>
      </c>
      <c r="I935" s="2"/>
      <c r="J935" s="2"/>
      <c r="K935" s="2"/>
      <c r="L935" s="3">
        <v>574.25</v>
      </c>
      <c r="M935" s="3">
        <v>574.25</v>
      </c>
      <c r="N935" s="3">
        <v>0</v>
      </c>
      <c r="O935" s="3">
        <v>0</v>
      </c>
      <c r="P935" s="3">
        <v>574.25</v>
      </c>
      <c r="Q935" s="3">
        <v>350</v>
      </c>
      <c r="R935" s="1" t="s">
        <v>132</v>
      </c>
    </row>
    <row r="936" spans="1:18" ht="15.5" x14ac:dyDescent="0.35">
      <c r="A936" s="1">
        <v>30719119</v>
      </c>
      <c r="B936" s="99" t="s">
        <v>3478</v>
      </c>
      <c r="C936" s="2" t="s">
        <v>13600</v>
      </c>
      <c r="D936" s="2">
        <v>1</v>
      </c>
      <c r="E936" s="1" t="s">
        <v>23</v>
      </c>
      <c r="F936" s="2"/>
      <c r="G936" s="2"/>
      <c r="H936" s="2">
        <v>2</v>
      </c>
      <c r="I936" s="2"/>
      <c r="J936" s="2"/>
      <c r="K936" s="2"/>
      <c r="L936" s="3">
        <v>116.71</v>
      </c>
      <c r="M936" s="3">
        <v>116.71</v>
      </c>
      <c r="N936" s="3">
        <v>0</v>
      </c>
      <c r="O936" s="3">
        <v>0</v>
      </c>
      <c r="P936" s="3">
        <v>116.71</v>
      </c>
      <c r="Q936" s="3">
        <v>350</v>
      </c>
      <c r="R936" s="1" t="s">
        <v>0</v>
      </c>
    </row>
    <row r="937" spans="1:18" ht="15.5" x14ac:dyDescent="0.35">
      <c r="A937" s="1">
        <v>30719127</v>
      </c>
      <c r="B937" s="99" t="s">
        <v>3477</v>
      </c>
      <c r="C937" s="2" t="s">
        <v>13600</v>
      </c>
      <c r="D937" s="2">
        <v>1</v>
      </c>
      <c r="E937" s="1" t="s">
        <v>110</v>
      </c>
      <c r="F937" s="2"/>
      <c r="G937" s="2">
        <v>1</v>
      </c>
      <c r="H937" s="2">
        <v>2</v>
      </c>
      <c r="I937" s="2"/>
      <c r="J937" s="2"/>
      <c r="K937" s="2"/>
      <c r="L937" s="3">
        <v>222.81</v>
      </c>
      <c r="M937" s="3">
        <v>222.81</v>
      </c>
      <c r="N937" s="3">
        <v>0</v>
      </c>
      <c r="O937" s="3">
        <v>0</v>
      </c>
      <c r="P937" s="3">
        <v>222.81</v>
      </c>
      <c r="Q937" s="3">
        <v>350</v>
      </c>
      <c r="R937" s="1" t="s">
        <v>132</v>
      </c>
    </row>
    <row r="938" spans="1:18" ht="15.5" x14ac:dyDescent="0.35">
      <c r="A938" s="1">
        <v>30719135</v>
      </c>
      <c r="B938" s="99" t="s">
        <v>3476</v>
      </c>
      <c r="C938" s="2" t="s">
        <v>13600</v>
      </c>
      <c r="D938" s="2">
        <v>1</v>
      </c>
      <c r="E938" s="1" t="s">
        <v>388</v>
      </c>
      <c r="F938" s="2"/>
      <c r="G938" s="2">
        <v>1</v>
      </c>
      <c r="H938" s="2">
        <v>3</v>
      </c>
      <c r="I938" s="2"/>
      <c r="J938" s="2"/>
      <c r="K938" s="2"/>
      <c r="L938" s="3">
        <v>574.25</v>
      </c>
      <c r="M938" s="3">
        <v>574.25</v>
      </c>
      <c r="N938" s="3">
        <v>0</v>
      </c>
      <c r="O938" s="3">
        <v>0</v>
      </c>
      <c r="P938" s="3">
        <v>574.25</v>
      </c>
      <c r="Q938" s="3">
        <v>350</v>
      </c>
      <c r="R938" s="1" t="s">
        <v>132</v>
      </c>
    </row>
    <row r="939" spans="1:18" ht="15.5" x14ac:dyDescent="0.35">
      <c r="A939" s="1">
        <v>30720010</v>
      </c>
      <c r="B939" s="99" t="s">
        <v>3475</v>
      </c>
      <c r="C939" s="2" t="s">
        <v>13600</v>
      </c>
      <c r="D939" s="2">
        <v>1</v>
      </c>
      <c r="E939" s="1" t="s">
        <v>224</v>
      </c>
      <c r="F939" s="2"/>
      <c r="G939" s="2">
        <v>1</v>
      </c>
      <c r="H939" s="2">
        <v>3</v>
      </c>
      <c r="I939" s="2"/>
      <c r="J939" s="2"/>
      <c r="K939" s="2"/>
      <c r="L939" s="3">
        <v>338.19</v>
      </c>
      <c r="M939" s="3">
        <v>338.19</v>
      </c>
      <c r="N939" s="3">
        <v>0</v>
      </c>
      <c r="O939" s="3">
        <v>0</v>
      </c>
      <c r="P939" s="3">
        <v>338.19</v>
      </c>
      <c r="Q939" s="3">
        <v>350</v>
      </c>
      <c r="R939" s="1" t="s">
        <v>132</v>
      </c>
    </row>
    <row r="940" spans="1:18" ht="15.5" x14ac:dyDescent="0.35">
      <c r="A940" s="1">
        <v>30720028</v>
      </c>
      <c r="B940" s="99" t="s">
        <v>3474</v>
      </c>
      <c r="C940" s="2" t="s">
        <v>13600</v>
      </c>
      <c r="D940" s="2">
        <v>1</v>
      </c>
      <c r="E940" s="1" t="s">
        <v>388</v>
      </c>
      <c r="F940" s="2"/>
      <c r="G940" s="2">
        <v>2</v>
      </c>
      <c r="H940" s="2">
        <v>4</v>
      </c>
      <c r="I940" s="2"/>
      <c r="J940" s="2"/>
      <c r="K940" s="2"/>
      <c r="L940" s="3">
        <v>574.25</v>
      </c>
      <c r="M940" s="3">
        <v>574.25</v>
      </c>
      <c r="N940" s="3">
        <v>0</v>
      </c>
      <c r="O940" s="3">
        <v>0</v>
      </c>
      <c r="P940" s="3">
        <v>574.25</v>
      </c>
      <c r="Q940" s="3">
        <v>350</v>
      </c>
      <c r="R940" s="1" t="s">
        <v>132</v>
      </c>
    </row>
    <row r="941" spans="1:18" ht="15.5" x14ac:dyDescent="0.35">
      <c r="A941" s="1">
        <v>30720036</v>
      </c>
      <c r="B941" s="99" t="s">
        <v>3473</v>
      </c>
      <c r="C941" s="2" t="s">
        <v>13600</v>
      </c>
      <c r="D941" s="2">
        <v>1</v>
      </c>
      <c r="E941" s="1" t="s">
        <v>383</v>
      </c>
      <c r="F941" s="2"/>
      <c r="G941" s="2">
        <v>1</v>
      </c>
      <c r="H941" s="2">
        <v>3</v>
      </c>
      <c r="I941" s="2"/>
      <c r="J941" s="2"/>
      <c r="K941" s="2"/>
      <c r="L941" s="3">
        <v>649.84</v>
      </c>
      <c r="M941" s="3">
        <v>649.84</v>
      </c>
      <c r="N941" s="3">
        <v>0</v>
      </c>
      <c r="O941" s="3">
        <v>0</v>
      </c>
      <c r="P941" s="3">
        <v>649.84</v>
      </c>
      <c r="Q941" s="3">
        <v>350</v>
      </c>
      <c r="R941" s="1" t="s">
        <v>132</v>
      </c>
    </row>
    <row r="942" spans="1:18" ht="15.5" x14ac:dyDescent="0.35">
      <c r="A942" s="1">
        <v>30720044</v>
      </c>
      <c r="B942" s="99" t="s">
        <v>3472</v>
      </c>
      <c r="C942" s="2" t="s">
        <v>13600</v>
      </c>
      <c r="D942" s="2">
        <v>1</v>
      </c>
      <c r="E942" s="1" t="s">
        <v>13</v>
      </c>
      <c r="F942" s="2"/>
      <c r="G942" s="2">
        <v>1</v>
      </c>
      <c r="H942" s="2">
        <v>1</v>
      </c>
      <c r="I942" s="2"/>
      <c r="J942" s="2"/>
      <c r="K942" s="2"/>
      <c r="L942" s="3">
        <v>148.54</v>
      </c>
      <c r="M942" s="3">
        <v>148.54</v>
      </c>
      <c r="N942" s="3">
        <v>0</v>
      </c>
      <c r="O942" s="3">
        <v>0</v>
      </c>
      <c r="P942" s="3">
        <v>148.54</v>
      </c>
      <c r="Q942" s="3">
        <v>350</v>
      </c>
      <c r="R942" s="1" t="s">
        <v>132</v>
      </c>
    </row>
    <row r="943" spans="1:18" ht="15.5" x14ac:dyDescent="0.35">
      <c r="A943" s="1">
        <v>30720052</v>
      </c>
      <c r="B943" s="99" t="s">
        <v>3471</v>
      </c>
      <c r="C943" s="2" t="s">
        <v>13600</v>
      </c>
      <c r="D943" s="2">
        <v>1</v>
      </c>
      <c r="E943" s="1" t="s">
        <v>407</v>
      </c>
      <c r="F943" s="2"/>
      <c r="G943" s="2">
        <v>2</v>
      </c>
      <c r="H943" s="2">
        <v>4</v>
      </c>
      <c r="I943" s="2"/>
      <c r="J943" s="2"/>
      <c r="K943" s="2"/>
      <c r="L943" s="3">
        <v>620.66</v>
      </c>
      <c r="M943" s="3">
        <v>620.66</v>
      </c>
      <c r="N943" s="3">
        <v>0</v>
      </c>
      <c r="O943" s="3">
        <v>0</v>
      </c>
      <c r="P943" s="3">
        <v>620.66</v>
      </c>
      <c r="Q943" s="3">
        <v>350</v>
      </c>
      <c r="R943" s="1" t="s">
        <v>132</v>
      </c>
    </row>
    <row r="944" spans="1:18" ht="15.5" x14ac:dyDescent="0.35">
      <c r="A944" s="1">
        <v>30720060</v>
      </c>
      <c r="B944" s="99" t="s">
        <v>3470</v>
      </c>
      <c r="C944" s="2" t="s">
        <v>13600</v>
      </c>
      <c r="D944" s="2">
        <v>1</v>
      </c>
      <c r="E944" s="1" t="s">
        <v>224</v>
      </c>
      <c r="F944" s="2"/>
      <c r="G944" s="2">
        <v>2</v>
      </c>
      <c r="H944" s="2">
        <v>4</v>
      </c>
      <c r="I944" s="2"/>
      <c r="J944" s="2"/>
      <c r="K944" s="2"/>
      <c r="L944" s="3">
        <v>338.19</v>
      </c>
      <c r="M944" s="3">
        <v>338.19</v>
      </c>
      <c r="N944" s="3">
        <v>0</v>
      </c>
      <c r="O944" s="3">
        <v>0</v>
      </c>
      <c r="P944" s="3">
        <v>338.19</v>
      </c>
      <c r="Q944" s="3">
        <v>350</v>
      </c>
      <c r="R944" s="1" t="s">
        <v>132</v>
      </c>
    </row>
    <row r="945" spans="1:18" ht="15.5" x14ac:dyDescent="0.35">
      <c r="A945" s="1">
        <v>30720079</v>
      </c>
      <c r="B945" s="99" t="s">
        <v>3469</v>
      </c>
      <c r="C945" s="2" t="s">
        <v>13600</v>
      </c>
      <c r="D945" s="2">
        <v>1</v>
      </c>
      <c r="E945" s="1" t="s">
        <v>224</v>
      </c>
      <c r="F945" s="2"/>
      <c r="G945" s="2">
        <v>2</v>
      </c>
      <c r="H945" s="2">
        <v>3</v>
      </c>
      <c r="I945" s="2"/>
      <c r="J945" s="2"/>
      <c r="K945" s="2"/>
      <c r="L945" s="3">
        <v>338.19</v>
      </c>
      <c r="M945" s="3">
        <v>338.19</v>
      </c>
      <c r="N945" s="3">
        <v>0</v>
      </c>
      <c r="O945" s="3">
        <v>0</v>
      </c>
      <c r="P945" s="3">
        <v>338.19</v>
      </c>
      <c r="Q945" s="3">
        <v>350</v>
      </c>
      <c r="R945" s="1" t="s">
        <v>132</v>
      </c>
    </row>
    <row r="946" spans="1:18" ht="15.5" x14ac:dyDescent="0.35">
      <c r="A946" s="1">
        <v>30720087</v>
      </c>
      <c r="B946" s="99" t="s">
        <v>3468</v>
      </c>
      <c r="C946" s="2" t="s">
        <v>13600</v>
      </c>
      <c r="D946" s="2">
        <v>1</v>
      </c>
      <c r="E946" s="1" t="s">
        <v>18</v>
      </c>
      <c r="F946" s="2"/>
      <c r="G946" s="2"/>
      <c r="H946" s="2">
        <v>0</v>
      </c>
      <c r="I946" s="2"/>
      <c r="J946" s="2"/>
      <c r="K946" s="2"/>
      <c r="L946" s="3">
        <v>53.06</v>
      </c>
      <c r="M946" s="3">
        <v>53.06</v>
      </c>
      <c r="N946" s="3">
        <v>0</v>
      </c>
      <c r="O946" s="3">
        <v>0</v>
      </c>
      <c r="P946" s="3">
        <v>53.06</v>
      </c>
      <c r="Q946" s="3">
        <v>350</v>
      </c>
      <c r="R946" s="1" t="s">
        <v>0</v>
      </c>
    </row>
    <row r="947" spans="1:18" ht="31" x14ac:dyDescent="0.35">
      <c r="A947" s="1">
        <v>30720095</v>
      </c>
      <c r="B947" s="99" t="s">
        <v>3467</v>
      </c>
      <c r="C947" s="2" t="s">
        <v>13600</v>
      </c>
      <c r="D947" s="2">
        <v>1</v>
      </c>
      <c r="E947" s="1" t="s">
        <v>377</v>
      </c>
      <c r="F947" s="2"/>
      <c r="G947" s="2">
        <v>1</v>
      </c>
      <c r="H947" s="2">
        <v>3</v>
      </c>
      <c r="I947" s="2"/>
      <c r="J947" s="2"/>
      <c r="K947" s="2"/>
      <c r="L947" s="3">
        <v>405.81</v>
      </c>
      <c r="M947" s="3">
        <v>405.81</v>
      </c>
      <c r="N947" s="3">
        <v>0</v>
      </c>
      <c r="O947" s="3">
        <v>0</v>
      </c>
      <c r="P947" s="3">
        <v>405.81</v>
      </c>
      <c r="Q947" s="3">
        <v>350</v>
      </c>
      <c r="R947" s="1" t="s">
        <v>132</v>
      </c>
    </row>
    <row r="948" spans="1:18" ht="15.5" x14ac:dyDescent="0.35">
      <c r="A948" s="1">
        <v>30720109</v>
      </c>
      <c r="B948" s="99" t="s">
        <v>3466</v>
      </c>
      <c r="C948" s="2" t="s">
        <v>13600</v>
      </c>
      <c r="D948" s="2">
        <v>1</v>
      </c>
      <c r="E948" s="1" t="s">
        <v>281</v>
      </c>
      <c r="F948" s="2"/>
      <c r="G948" s="2">
        <v>1</v>
      </c>
      <c r="H948" s="2">
        <v>2</v>
      </c>
      <c r="I948" s="2"/>
      <c r="J948" s="2"/>
      <c r="K948" s="2"/>
      <c r="L948" s="3">
        <v>202.9</v>
      </c>
      <c r="M948" s="3">
        <v>202.9</v>
      </c>
      <c r="N948" s="3">
        <v>0</v>
      </c>
      <c r="O948" s="3">
        <v>0</v>
      </c>
      <c r="P948" s="3">
        <v>202.9</v>
      </c>
      <c r="Q948" s="3">
        <v>350</v>
      </c>
      <c r="R948" s="1" t="s">
        <v>0</v>
      </c>
    </row>
    <row r="949" spans="1:18" ht="15.5" x14ac:dyDescent="0.35">
      <c r="A949" s="1">
        <v>30720117</v>
      </c>
      <c r="B949" s="99" t="s">
        <v>3465</v>
      </c>
      <c r="C949" s="2" t="s">
        <v>13600</v>
      </c>
      <c r="D949" s="2">
        <v>1</v>
      </c>
      <c r="E949" s="1" t="s">
        <v>388</v>
      </c>
      <c r="F949" s="2"/>
      <c r="G949" s="2">
        <v>2</v>
      </c>
      <c r="H949" s="2">
        <v>3</v>
      </c>
      <c r="I949" s="2"/>
      <c r="J949" s="2"/>
      <c r="K949" s="2"/>
      <c r="L949" s="3">
        <v>574.25</v>
      </c>
      <c r="M949" s="3">
        <v>574.25</v>
      </c>
      <c r="N949" s="3">
        <v>0</v>
      </c>
      <c r="O949" s="3">
        <v>0</v>
      </c>
      <c r="P949" s="3">
        <v>574.25</v>
      </c>
      <c r="Q949" s="3">
        <v>350</v>
      </c>
      <c r="R949" s="1" t="s">
        <v>132</v>
      </c>
    </row>
    <row r="950" spans="1:18" ht="15.5" x14ac:dyDescent="0.35">
      <c r="A950" s="1">
        <v>30720125</v>
      </c>
      <c r="B950" s="99" t="s">
        <v>3464</v>
      </c>
      <c r="C950" s="2" t="s">
        <v>13600</v>
      </c>
      <c r="D950" s="2">
        <v>1</v>
      </c>
      <c r="E950" s="1" t="s">
        <v>311</v>
      </c>
      <c r="F950" s="2"/>
      <c r="G950" s="2">
        <v>2</v>
      </c>
      <c r="H950" s="2">
        <v>2</v>
      </c>
      <c r="I950" s="2"/>
      <c r="J950" s="2"/>
      <c r="K950" s="2"/>
      <c r="L950" s="3">
        <v>291.76</v>
      </c>
      <c r="M950" s="3">
        <v>291.76</v>
      </c>
      <c r="N950" s="3">
        <v>0</v>
      </c>
      <c r="O950" s="3">
        <v>0</v>
      </c>
      <c r="P950" s="3">
        <v>291.76</v>
      </c>
      <c r="Q950" s="3">
        <v>350</v>
      </c>
      <c r="R950" s="1" t="s">
        <v>132</v>
      </c>
    </row>
    <row r="951" spans="1:18" ht="15.5" x14ac:dyDescent="0.35">
      <c r="A951" s="1">
        <v>30720133</v>
      </c>
      <c r="B951" s="99" t="s">
        <v>3463</v>
      </c>
      <c r="C951" s="2" t="s">
        <v>13600</v>
      </c>
      <c r="D951" s="2">
        <v>1</v>
      </c>
      <c r="E951" s="1" t="s">
        <v>388</v>
      </c>
      <c r="F951" s="2"/>
      <c r="G951" s="2">
        <v>2</v>
      </c>
      <c r="H951" s="2">
        <v>4</v>
      </c>
      <c r="I951" s="2"/>
      <c r="J951" s="2"/>
      <c r="K951" s="2"/>
      <c r="L951" s="3">
        <v>574.25</v>
      </c>
      <c r="M951" s="3">
        <v>574.25</v>
      </c>
      <c r="N951" s="3">
        <v>0</v>
      </c>
      <c r="O951" s="3">
        <v>0</v>
      </c>
      <c r="P951" s="3">
        <v>574.25</v>
      </c>
      <c r="Q951" s="3">
        <v>350</v>
      </c>
      <c r="R951" s="1" t="s">
        <v>132</v>
      </c>
    </row>
    <row r="952" spans="1:18" ht="15.5" x14ac:dyDescent="0.35">
      <c r="A952" s="1">
        <v>30720141</v>
      </c>
      <c r="B952" s="99" t="s">
        <v>3462</v>
      </c>
      <c r="C952" s="2" t="s">
        <v>13600</v>
      </c>
      <c r="D952" s="2">
        <v>1</v>
      </c>
      <c r="E952" s="1" t="s">
        <v>16</v>
      </c>
      <c r="F952" s="2"/>
      <c r="G952" s="2">
        <v>1</v>
      </c>
      <c r="H952" s="2">
        <v>2</v>
      </c>
      <c r="I952" s="2"/>
      <c r="J952" s="2"/>
      <c r="K952" s="2"/>
      <c r="L952" s="3">
        <v>250.65</v>
      </c>
      <c r="M952" s="3">
        <v>250.65</v>
      </c>
      <c r="N952" s="3">
        <v>0</v>
      </c>
      <c r="O952" s="3">
        <v>0</v>
      </c>
      <c r="P952" s="3">
        <v>250.65</v>
      </c>
      <c r="Q952" s="3">
        <v>350</v>
      </c>
      <c r="R952" s="1" t="s">
        <v>132</v>
      </c>
    </row>
    <row r="953" spans="1:18" ht="15.5" x14ac:dyDescent="0.35">
      <c r="A953" s="1">
        <v>30720150</v>
      </c>
      <c r="B953" s="99" t="s">
        <v>3461</v>
      </c>
      <c r="C953" s="2" t="s">
        <v>13600</v>
      </c>
      <c r="D953" s="2">
        <v>1</v>
      </c>
      <c r="E953" s="1" t="s">
        <v>16</v>
      </c>
      <c r="F953" s="2"/>
      <c r="G953" s="2">
        <v>1</v>
      </c>
      <c r="H953" s="2">
        <v>2</v>
      </c>
      <c r="I953" s="2"/>
      <c r="J953" s="2"/>
      <c r="K953" s="2"/>
      <c r="L953" s="3">
        <v>250.65</v>
      </c>
      <c r="M953" s="3">
        <v>250.65</v>
      </c>
      <c r="N953" s="3">
        <v>0</v>
      </c>
      <c r="O953" s="3">
        <v>0</v>
      </c>
      <c r="P953" s="3">
        <v>250.65</v>
      </c>
      <c r="Q953" s="3">
        <v>350</v>
      </c>
      <c r="R953" s="1" t="s">
        <v>132</v>
      </c>
    </row>
    <row r="954" spans="1:18" ht="15.5" x14ac:dyDescent="0.35">
      <c r="A954" s="1">
        <v>30720168</v>
      </c>
      <c r="B954" s="99" t="s">
        <v>3460</v>
      </c>
      <c r="C954" s="2" t="s">
        <v>13600</v>
      </c>
      <c r="D954" s="2">
        <v>1</v>
      </c>
      <c r="E954" s="1" t="s">
        <v>224</v>
      </c>
      <c r="F954" s="2"/>
      <c r="G954" s="2">
        <v>1</v>
      </c>
      <c r="H954" s="2">
        <v>2</v>
      </c>
      <c r="I954" s="2"/>
      <c r="J954" s="2"/>
      <c r="K954" s="2"/>
      <c r="L954" s="3">
        <v>338.19</v>
      </c>
      <c r="M954" s="3">
        <v>338.19</v>
      </c>
      <c r="N954" s="3">
        <v>0</v>
      </c>
      <c r="O954" s="3">
        <v>0</v>
      </c>
      <c r="P954" s="3">
        <v>338.19</v>
      </c>
      <c r="Q954" s="3">
        <v>350</v>
      </c>
      <c r="R954" s="1" t="s">
        <v>132</v>
      </c>
    </row>
    <row r="955" spans="1:18" ht="15.5" x14ac:dyDescent="0.35">
      <c r="A955" s="1">
        <v>30720176</v>
      </c>
      <c r="B955" s="99" t="s">
        <v>3301</v>
      </c>
      <c r="C955" s="2" t="s">
        <v>13600</v>
      </c>
      <c r="D955" s="2">
        <v>1</v>
      </c>
      <c r="E955" s="1" t="s">
        <v>224</v>
      </c>
      <c r="F955" s="2"/>
      <c r="G955" s="2">
        <v>1</v>
      </c>
      <c r="H955" s="2">
        <v>4</v>
      </c>
      <c r="I955" s="2"/>
      <c r="J955" s="2"/>
      <c r="K955" s="2"/>
      <c r="L955" s="3">
        <v>338.19</v>
      </c>
      <c r="M955" s="3">
        <v>338.19</v>
      </c>
      <c r="N955" s="3">
        <v>0</v>
      </c>
      <c r="O955" s="3">
        <v>0</v>
      </c>
      <c r="P955" s="3">
        <v>338.19</v>
      </c>
      <c r="Q955" s="3">
        <v>350</v>
      </c>
      <c r="R955" s="1" t="s">
        <v>132</v>
      </c>
    </row>
    <row r="956" spans="1:18" ht="15.5" x14ac:dyDescent="0.35">
      <c r="A956" s="1">
        <v>30721016</v>
      </c>
      <c r="B956" s="99" t="s">
        <v>3459</v>
      </c>
      <c r="C956" s="2" t="s">
        <v>13600</v>
      </c>
      <c r="D956" s="2">
        <v>1</v>
      </c>
      <c r="E956" s="1" t="s">
        <v>159</v>
      </c>
      <c r="F956" s="2"/>
      <c r="G956" s="2">
        <v>2</v>
      </c>
      <c r="H956" s="2">
        <v>4</v>
      </c>
      <c r="I956" s="2"/>
      <c r="J956" s="2"/>
      <c r="K956" s="2"/>
      <c r="L956" s="3">
        <v>736.04</v>
      </c>
      <c r="M956" s="3">
        <v>736.04</v>
      </c>
      <c r="N956" s="3">
        <v>0</v>
      </c>
      <c r="O956" s="3">
        <v>0</v>
      </c>
      <c r="P956" s="3">
        <v>736.04</v>
      </c>
      <c r="Q956" s="3">
        <v>350</v>
      </c>
      <c r="R956" s="1" t="s">
        <v>132</v>
      </c>
    </row>
    <row r="957" spans="1:18" ht="15.5" x14ac:dyDescent="0.35">
      <c r="A957" s="1">
        <v>30721024</v>
      </c>
      <c r="B957" s="99" t="s">
        <v>3458</v>
      </c>
      <c r="C957" s="2" t="s">
        <v>13600</v>
      </c>
      <c r="D957" s="2">
        <v>1</v>
      </c>
      <c r="E957" s="1" t="s">
        <v>383</v>
      </c>
      <c r="F957" s="2"/>
      <c r="G957" s="2">
        <v>2</v>
      </c>
      <c r="H957" s="2">
        <v>3</v>
      </c>
      <c r="I957" s="2"/>
      <c r="J957" s="2"/>
      <c r="K957" s="2"/>
      <c r="L957" s="3">
        <v>649.84</v>
      </c>
      <c r="M957" s="3">
        <v>649.84</v>
      </c>
      <c r="N957" s="3">
        <v>0</v>
      </c>
      <c r="O957" s="3">
        <v>0</v>
      </c>
      <c r="P957" s="3">
        <v>649.84</v>
      </c>
      <c r="Q957" s="3">
        <v>350</v>
      </c>
      <c r="R957" s="1" t="s">
        <v>132</v>
      </c>
    </row>
    <row r="958" spans="1:18" ht="15.5" x14ac:dyDescent="0.35">
      <c r="A958" s="1">
        <v>30721032</v>
      </c>
      <c r="B958" s="99" t="s">
        <v>3457</v>
      </c>
      <c r="C958" s="2" t="s">
        <v>13600</v>
      </c>
      <c r="D958" s="2">
        <v>1</v>
      </c>
      <c r="E958" s="1" t="s">
        <v>16</v>
      </c>
      <c r="F958" s="2"/>
      <c r="G958" s="2">
        <v>1</v>
      </c>
      <c r="H958" s="2">
        <v>1</v>
      </c>
      <c r="I958" s="2"/>
      <c r="J958" s="2"/>
      <c r="K958" s="2"/>
      <c r="L958" s="3">
        <v>250.65</v>
      </c>
      <c r="M958" s="3">
        <v>250.65</v>
      </c>
      <c r="N958" s="3">
        <v>0</v>
      </c>
      <c r="O958" s="3">
        <v>0</v>
      </c>
      <c r="P958" s="3">
        <v>250.65</v>
      </c>
      <c r="Q958" s="3">
        <v>350</v>
      </c>
      <c r="R958" s="1" t="s">
        <v>132</v>
      </c>
    </row>
    <row r="959" spans="1:18" ht="15.5" x14ac:dyDescent="0.35">
      <c r="A959" s="1">
        <v>30721040</v>
      </c>
      <c r="B959" s="99" t="s">
        <v>3456</v>
      </c>
      <c r="C959" s="2" t="s">
        <v>13600</v>
      </c>
      <c r="D959" s="2">
        <v>1</v>
      </c>
      <c r="E959" s="1" t="s">
        <v>224</v>
      </c>
      <c r="F959" s="2"/>
      <c r="G959" s="2">
        <v>1</v>
      </c>
      <c r="H959" s="2">
        <v>3</v>
      </c>
      <c r="I959" s="2"/>
      <c r="J959" s="2"/>
      <c r="K959" s="2"/>
      <c r="L959" s="3">
        <v>338.19</v>
      </c>
      <c r="M959" s="3">
        <v>338.19</v>
      </c>
      <c r="N959" s="3">
        <v>0</v>
      </c>
      <c r="O959" s="3">
        <v>0</v>
      </c>
      <c r="P959" s="3">
        <v>338.19</v>
      </c>
      <c r="Q959" s="3">
        <v>350</v>
      </c>
      <c r="R959" s="1" t="s">
        <v>132</v>
      </c>
    </row>
    <row r="960" spans="1:18" ht="15.5" x14ac:dyDescent="0.35">
      <c r="A960" s="1">
        <v>30721059</v>
      </c>
      <c r="B960" s="99" t="s">
        <v>3455</v>
      </c>
      <c r="C960" s="2" t="s">
        <v>13600</v>
      </c>
      <c r="D960" s="2">
        <v>1</v>
      </c>
      <c r="E960" s="1" t="s">
        <v>388</v>
      </c>
      <c r="F960" s="2"/>
      <c r="G960" s="2">
        <v>1</v>
      </c>
      <c r="H960" s="2">
        <v>3</v>
      </c>
      <c r="I960" s="2"/>
      <c r="J960" s="2"/>
      <c r="K960" s="2"/>
      <c r="L960" s="3">
        <v>574.25</v>
      </c>
      <c r="M960" s="3">
        <v>574.25</v>
      </c>
      <c r="N960" s="3">
        <v>0</v>
      </c>
      <c r="O960" s="3">
        <v>0</v>
      </c>
      <c r="P960" s="3">
        <v>574.25</v>
      </c>
      <c r="Q960" s="3">
        <v>350</v>
      </c>
      <c r="R960" s="1" t="s">
        <v>132</v>
      </c>
    </row>
    <row r="961" spans="1:18" ht="15.5" x14ac:dyDescent="0.35">
      <c r="A961" s="1">
        <v>30721067</v>
      </c>
      <c r="B961" s="99" t="s">
        <v>3454</v>
      </c>
      <c r="C961" s="2" t="s">
        <v>13600</v>
      </c>
      <c r="D961" s="2">
        <v>1</v>
      </c>
      <c r="E961" s="1" t="s">
        <v>148</v>
      </c>
      <c r="F961" s="2"/>
      <c r="G961" s="2">
        <v>1</v>
      </c>
      <c r="H961" s="2">
        <v>5</v>
      </c>
      <c r="I961" s="2"/>
      <c r="J961" s="2"/>
      <c r="K961" s="2"/>
      <c r="L961" s="3">
        <v>689.63</v>
      </c>
      <c r="M961" s="3">
        <v>689.63</v>
      </c>
      <c r="N961" s="3">
        <v>0</v>
      </c>
      <c r="O961" s="3">
        <v>0</v>
      </c>
      <c r="P961" s="3">
        <v>689.63</v>
      </c>
      <c r="Q961" s="3">
        <v>350</v>
      </c>
      <c r="R961" s="1" t="s">
        <v>132</v>
      </c>
    </row>
    <row r="962" spans="1:18" ht="15.5" x14ac:dyDescent="0.35">
      <c r="A962" s="1">
        <v>30721075</v>
      </c>
      <c r="B962" s="99" t="s">
        <v>3453</v>
      </c>
      <c r="C962" s="2" t="s">
        <v>13600</v>
      </c>
      <c r="D962" s="2">
        <v>1</v>
      </c>
      <c r="E962" s="1" t="s">
        <v>383</v>
      </c>
      <c r="F962" s="2"/>
      <c r="G962" s="2">
        <v>1</v>
      </c>
      <c r="H962" s="2">
        <v>3</v>
      </c>
      <c r="I962" s="2"/>
      <c r="J962" s="2"/>
      <c r="K962" s="2"/>
      <c r="L962" s="3">
        <v>649.84</v>
      </c>
      <c r="M962" s="3">
        <v>649.84</v>
      </c>
      <c r="N962" s="3">
        <v>0</v>
      </c>
      <c r="O962" s="3">
        <v>0</v>
      </c>
      <c r="P962" s="3">
        <v>649.84</v>
      </c>
      <c r="Q962" s="3">
        <v>350</v>
      </c>
      <c r="R962" s="1" t="s">
        <v>132</v>
      </c>
    </row>
    <row r="963" spans="1:18" ht="15.5" x14ac:dyDescent="0.35">
      <c r="A963" s="1">
        <v>30721083</v>
      </c>
      <c r="B963" s="99" t="s">
        <v>3297</v>
      </c>
      <c r="C963" s="2" t="s">
        <v>13600</v>
      </c>
      <c r="D963" s="2">
        <v>1</v>
      </c>
      <c r="E963" s="1" t="s">
        <v>41</v>
      </c>
      <c r="F963" s="2"/>
      <c r="G963" s="2">
        <v>1</v>
      </c>
      <c r="H963" s="2">
        <v>1</v>
      </c>
      <c r="I963" s="2"/>
      <c r="J963" s="2"/>
      <c r="K963" s="2"/>
      <c r="L963" s="3">
        <v>169.74</v>
      </c>
      <c r="M963" s="3">
        <v>169.74</v>
      </c>
      <c r="N963" s="3">
        <v>0</v>
      </c>
      <c r="O963" s="3">
        <v>0</v>
      </c>
      <c r="P963" s="3">
        <v>169.74</v>
      </c>
      <c r="Q963" s="3">
        <v>350</v>
      </c>
      <c r="R963" s="1" t="s">
        <v>132</v>
      </c>
    </row>
    <row r="964" spans="1:18" ht="15.5" x14ac:dyDescent="0.35">
      <c r="A964" s="1">
        <v>30721091</v>
      </c>
      <c r="B964" s="99" t="s">
        <v>3452</v>
      </c>
      <c r="C964" s="2" t="s">
        <v>13600</v>
      </c>
      <c r="D964" s="2">
        <v>1</v>
      </c>
      <c r="E964" s="1" t="s">
        <v>13</v>
      </c>
      <c r="F964" s="2"/>
      <c r="G964" s="2">
        <v>1</v>
      </c>
      <c r="H964" s="2">
        <v>1</v>
      </c>
      <c r="I964" s="2"/>
      <c r="J964" s="2"/>
      <c r="K964" s="2"/>
      <c r="L964" s="3">
        <v>148.54</v>
      </c>
      <c r="M964" s="3">
        <v>148.54</v>
      </c>
      <c r="N964" s="3">
        <v>0</v>
      </c>
      <c r="O964" s="3">
        <v>0</v>
      </c>
      <c r="P964" s="3">
        <v>148.54</v>
      </c>
      <c r="Q964" s="3">
        <v>350</v>
      </c>
      <c r="R964" s="1" t="s">
        <v>132</v>
      </c>
    </row>
    <row r="965" spans="1:18" ht="15.5" x14ac:dyDescent="0.35">
      <c r="A965" s="1">
        <v>30721105</v>
      </c>
      <c r="B965" s="99" t="s">
        <v>3451</v>
      </c>
      <c r="C965" s="2" t="s">
        <v>13600</v>
      </c>
      <c r="D965" s="2">
        <v>1</v>
      </c>
      <c r="E965" s="1" t="s">
        <v>41</v>
      </c>
      <c r="F965" s="2"/>
      <c r="G965" s="2">
        <v>1</v>
      </c>
      <c r="H965" s="2">
        <v>1</v>
      </c>
      <c r="I965" s="2"/>
      <c r="J965" s="2"/>
      <c r="K965" s="2"/>
      <c r="L965" s="3">
        <v>169.74</v>
      </c>
      <c r="M965" s="3">
        <v>169.74</v>
      </c>
      <c r="N965" s="3">
        <v>0</v>
      </c>
      <c r="O965" s="3">
        <v>0</v>
      </c>
      <c r="P965" s="3">
        <v>169.74</v>
      </c>
      <c r="Q965" s="3">
        <v>350</v>
      </c>
      <c r="R965" s="1" t="s">
        <v>132</v>
      </c>
    </row>
    <row r="966" spans="1:18" ht="15.5" x14ac:dyDescent="0.35">
      <c r="A966" s="1">
        <v>30721113</v>
      </c>
      <c r="B966" s="99" t="s">
        <v>3450</v>
      </c>
      <c r="C966" s="2" t="s">
        <v>13600</v>
      </c>
      <c r="D966" s="2">
        <v>1</v>
      </c>
      <c r="E966" s="1" t="s">
        <v>377</v>
      </c>
      <c r="F966" s="2"/>
      <c r="G966" s="2">
        <v>1</v>
      </c>
      <c r="H966" s="2">
        <v>3</v>
      </c>
      <c r="I966" s="2"/>
      <c r="J966" s="2"/>
      <c r="K966" s="2"/>
      <c r="L966" s="3">
        <v>405.81</v>
      </c>
      <c r="M966" s="3">
        <v>405.81</v>
      </c>
      <c r="N966" s="3">
        <v>0</v>
      </c>
      <c r="O966" s="3">
        <v>0</v>
      </c>
      <c r="P966" s="3">
        <v>405.81</v>
      </c>
      <c r="Q966" s="3">
        <v>350</v>
      </c>
      <c r="R966" s="1" t="s">
        <v>132</v>
      </c>
    </row>
    <row r="967" spans="1:18" ht="15.5" x14ac:dyDescent="0.35">
      <c r="A967" s="1">
        <v>30721121</v>
      </c>
      <c r="B967" s="99" t="s">
        <v>3449</v>
      </c>
      <c r="C967" s="2" t="s">
        <v>13600</v>
      </c>
      <c r="D967" s="2">
        <v>1</v>
      </c>
      <c r="E967" s="1" t="s">
        <v>383</v>
      </c>
      <c r="F967" s="2"/>
      <c r="G967" s="2">
        <v>2</v>
      </c>
      <c r="H967" s="2">
        <v>3</v>
      </c>
      <c r="I967" s="2"/>
      <c r="J967" s="2"/>
      <c r="K967" s="2"/>
      <c r="L967" s="3">
        <v>649.84</v>
      </c>
      <c r="M967" s="3">
        <v>649.84</v>
      </c>
      <c r="N967" s="3">
        <v>0</v>
      </c>
      <c r="O967" s="3">
        <v>0</v>
      </c>
      <c r="P967" s="3">
        <v>649.84</v>
      </c>
      <c r="Q967" s="3">
        <v>350</v>
      </c>
      <c r="R967" s="1" t="s">
        <v>132</v>
      </c>
    </row>
    <row r="968" spans="1:18" ht="15.5" x14ac:dyDescent="0.35">
      <c r="A968" s="1">
        <v>30721130</v>
      </c>
      <c r="B968" s="99" t="s">
        <v>3448</v>
      </c>
      <c r="C968" s="2" t="s">
        <v>13600</v>
      </c>
      <c r="D968" s="2">
        <v>1</v>
      </c>
      <c r="E968" s="1" t="s">
        <v>18</v>
      </c>
      <c r="F968" s="2"/>
      <c r="G968" s="2"/>
      <c r="H968" s="2">
        <v>0</v>
      </c>
      <c r="I968" s="2"/>
      <c r="J968" s="2"/>
      <c r="K968" s="2"/>
      <c r="L968" s="3">
        <v>53.06</v>
      </c>
      <c r="M968" s="3">
        <v>53.06</v>
      </c>
      <c r="N968" s="3">
        <v>0</v>
      </c>
      <c r="O968" s="3">
        <v>0</v>
      </c>
      <c r="P968" s="3">
        <v>53.06</v>
      </c>
      <c r="Q968" s="3">
        <v>350</v>
      </c>
      <c r="R968" s="1" t="s">
        <v>0</v>
      </c>
    </row>
    <row r="969" spans="1:18" ht="15.5" x14ac:dyDescent="0.35">
      <c r="A969" s="1">
        <v>30721148</v>
      </c>
      <c r="B969" s="99" t="s">
        <v>3447</v>
      </c>
      <c r="C969" s="2" t="s">
        <v>13600</v>
      </c>
      <c r="D969" s="2">
        <v>1</v>
      </c>
      <c r="E969" s="1" t="s">
        <v>16</v>
      </c>
      <c r="F969" s="2"/>
      <c r="G969" s="2">
        <v>1</v>
      </c>
      <c r="H969" s="2">
        <v>2</v>
      </c>
      <c r="I969" s="2"/>
      <c r="J969" s="2"/>
      <c r="K969" s="2"/>
      <c r="L969" s="3">
        <v>250.65</v>
      </c>
      <c r="M969" s="3">
        <v>250.65</v>
      </c>
      <c r="N969" s="3">
        <v>0</v>
      </c>
      <c r="O969" s="3">
        <v>0</v>
      </c>
      <c r="P969" s="3">
        <v>250.65</v>
      </c>
      <c r="Q969" s="3">
        <v>350</v>
      </c>
      <c r="R969" s="1" t="s">
        <v>132</v>
      </c>
    </row>
    <row r="970" spans="1:18" ht="15.5" x14ac:dyDescent="0.35">
      <c r="A970" s="1">
        <v>30721156</v>
      </c>
      <c r="B970" s="99" t="s">
        <v>3446</v>
      </c>
      <c r="C970" s="2" t="s">
        <v>13600</v>
      </c>
      <c r="D970" s="2">
        <v>1</v>
      </c>
      <c r="E970" s="1" t="s">
        <v>4</v>
      </c>
      <c r="F970" s="2"/>
      <c r="G970" s="2">
        <v>1</v>
      </c>
      <c r="H970" s="2">
        <v>1</v>
      </c>
      <c r="I970" s="2"/>
      <c r="J970" s="2"/>
      <c r="K970" s="2"/>
      <c r="L970" s="3">
        <v>84.88</v>
      </c>
      <c r="M970" s="3">
        <v>84.88</v>
      </c>
      <c r="N970" s="3">
        <v>0</v>
      </c>
      <c r="O970" s="3">
        <v>0</v>
      </c>
      <c r="P970" s="3">
        <v>84.88</v>
      </c>
      <c r="Q970" s="3">
        <v>350</v>
      </c>
      <c r="R970" s="1" t="s">
        <v>0</v>
      </c>
    </row>
    <row r="971" spans="1:18" ht="15.5" x14ac:dyDescent="0.35">
      <c r="A971" s="1">
        <v>30721164</v>
      </c>
      <c r="B971" s="99" t="s">
        <v>3445</v>
      </c>
      <c r="C971" s="2" t="s">
        <v>13600</v>
      </c>
      <c r="D971" s="2">
        <v>1</v>
      </c>
      <c r="E971" s="1" t="s">
        <v>224</v>
      </c>
      <c r="F971" s="2"/>
      <c r="G971" s="2">
        <v>1</v>
      </c>
      <c r="H971" s="2">
        <v>3</v>
      </c>
      <c r="I971" s="2"/>
      <c r="J971" s="2"/>
      <c r="K971" s="2"/>
      <c r="L971" s="3">
        <v>338.19</v>
      </c>
      <c r="M971" s="3">
        <v>338.19</v>
      </c>
      <c r="N971" s="3">
        <v>0</v>
      </c>
      <c r="O971" s="3">
        <v>0</v>
      </c>
      <c r="P971" s="3">
        <v>338.19</v>
      </c>
      <c r="Q971" s="3">
        <v>350</v>
      </c>
      <c r="R971" s="1" t="s">
        <v>132</v>
      </c>
    </row>
    <row r="972" spans="1:18" ht="15.5" x14ac:dyDescent="0.35">
      <c r="A972" s="1">
        <v>30721172</v>
      </c>
      <c r="B972" s="99" t="s">
        <v>3444</v>
      </c>
      <c r="C972" s="2" t="s">
        <v>13600</v>
      </c>
      <c r="D972" s="2">
        <v>1</v>
      </c>
      <c r="E972" s="1" t="s">
        <v>4</v>
      </c>
      <c r="F972" s="2"/>
      <c r="G972" s="2"/>
      <c r="H972" s="2">
        <v>0</v>
      </c>
      <c r="I972" s="2"/>
      <c r="J972" s="2"/>
      <c r="K972" s="2"/>
      <c r="L972" s="3">
        <v>84.88</v>
      </c>
      <c r="M972" s="3">
        <v>84.88</v>
      </c>
      <c r="N972" s="3">
        <v>0</v>
      </c>
      <c r="O972" s="3">
        <v>0</v>
      </c>
      <c r="P972" s="3">
        <v>84.88</v>
      </c>
      <c r="Q972" s="3">
        <v>350</v>
      </c>
      <c r="R972" s="1" t="s">
        <v>0</v>
      </c>
    </row>
    <row r="973" spans="1:18" ht="15.5" x14ac:dyDescent="0.35">
      <c r="A973" s="1">
        <v>30721180</v>
      </c>
      <c r="B973" s="99" t="s">
        <v>3443</v>
      </c>
      <c r="C973" s="2" t="s">
        <v>13600</v>
      </c>
      <c r="D973" s="2">
        <v>1</v>
      </c>
      <c r="E973" s="1" t="s">
        <v>281</v>
      </c>
      <c r="F973" s="2"/>
      <c r="G973" s="2">
        <v>1</v>
      </c>
      <c r="H973" s="2">
        <v>2</v>
      </c>
      <c r="I973" s="2"/>
      <c r="J973" s="2"/>
      <c r="K973" s="2"/>
      <c r="L973" s="3">
        <v>202.9</v>
      </c>
      <c r="M973" s="3">
        <v>202.9</v>
      </c>
      <c r="N973" s="3">
        <v>0</v>
      </c>
      <c r="O973" s="3">
        <v>0</v>
      </c>
      <c r="P973" s="3">
        <v>202.9</v>
      </c>
      <c r="Q973" s="3">
        <v>350</v>
      </c>
      <c r="R973" s="1" t="s">
        <v>0</v>
      </c>
    </row>
    <row r="974" spans="1:18" ht="15.5" x14ac:dyDescent="0.35">
      <c r="A974" s="1">
        <v>30721199</v>
      </c>
      <c r="B974" s="99" t="s">
        <v>3442</v>
      </c>
      <c r="C974" s="2" t="s">
        <v>13600</v>
      </c>
      <c r="D974" s="2">
        <v>1</v>
      </c>
      <c r="E974" s="1" t="s">
        <v>377</v>
      </c>
      <c r="F974" s="2"/>
      <c r="G974" s="2">
        <v>1</v>
      </c>
      <c r="H974" s="2">
        <v>2</v>
      </c>
      <c r="I974" s="2"/>
      <c r="J974" s="2"/>
      <c r="K974" s="2"/>
      <c r="L974" s="3">
        <v>405.81</v>
      </c>
      <c r="M974" s="3">
        <v>405.81</v>
      </c>
      <c r="N974" s="3">
        <v>0</v>
      </c>
      <c r="O974" s="3">
        <v>0</v>
      </c>
      <c r="P974" s="3">
        <v>405.81</v>
      </c>
      <c r="Q974" s="3">
        <v>350</v>
      </c>
      <c r="R974" s="1" t="s">
        <v>132</v>
      </c>
    </row>
    <row r="975" spans="1:18" ht="15.5" x14ac:dyDescent="0.35">
      <c r="A975" s="1">
        <v>30721202</v>
      </c>
      <c r="B975" s="99" t="s">
        <v>3441</v>
      </c>
      <c r="C975" s="2" t="s">
        <v>13600</v>
      </c>
      <c r="D975" s="2">
        <v>1</v>
      </c>
      <c r="E975" s="1" t="s">
        <v>34</v>
      </c>
      <c r="F975" s="2"/>
      <c r="G975" s="2"/>
      <c r="H975" s="2">
        <v>1</v>
      </c>
      <c r="I975" s="2"/>
      <c r="J975" s="2"/>
      <c r="K975" s="2"/>
      <c r="L975" s="3">
        <v>71.62</v>
      </c>
      <c r="M975" s="3">
        <v>71.62</v>
      </c>
      <c r="N975" s="3">
        <v>0</v>
      </c>
      <c r="O975" s="3">
        <v>0</v>
      </c>
      <c r="P975" s="3">
        <v>71.62</v>
      </c>
      <c r="Q975" s="3">
        <v>350</v>
      </c>
      <c r="R975" s="1" t="s">
        <v>0</v>
      </c>
    </row>
    <row r="976" spans="1:18" ht="15.5" x14ac:dyDescent="0.35">
      <c r="A976" s="1">
        <v>30721210</v>
      </c>
      <c r="B976" s="99" t="s">
        <v>3440</v>
      </c>
      <c r="C976" s="2" t="s">
        <v>13600</v>
      </c>
      <c r="D976" s="2">
        <v>1</v>
      </c>
      <c r="E976" s="1" t="s">
        <v>497</v>
      </c>
      <c r="F976" s="2"/>
      <c r="G976" s="2">
        <v>2</v>
      </c>
      <c r="H976" s="2">
        <v>3</v>
      </c>
      <c r="I976" s="2"/>
      <c r="J976" s="2"/>
      <c r="K976" s="2"/>
      <c r="L976" s="3">
        <v>485.38</v>
      </c>
      <c r="M976" s="3">
        <v>485.38</v>
      </c>
      <c r="N976" s="3">
        <v>0</v>
      </c>
      <c r="O976" s="3">
        <v>0</v>
      </c>
      <c r="P976" s="3">
        <v>485.38</v>
      </c>
      <c r="Q976" s="3">
        <v>350</v>
      </c>
      <c r="R976" s="1" t="s">
        <v>132</v>
      </c>
    </row>
    <row r="977" spans="1:18" ht="15.5" x14ac:dyDescent="0.35">
      <c r="A977" s="1">
        <v>30721229</v>
      </c>
      <c r="B977" s="99" t="s">
        <v>3439</v>
      </c>
      <c r="C977" s="2" t="s">
        <v>13600</v>
      </c>
      <c r="D977" s="2">
        <v>1</v>
      </c>
      <c r="E977" s="1" t="s">
        <v>311</v>
      </c>
      <c r="F977" s="2"/>
      <c r="G977" s="2">
        <v>1</v>
      </c>
      <c r="H977" s="2">
        <v>2</v>
      </c>
      <c r="I977" s="2"/>
      <c r="J977" s="2"/>
      <c r="K977" s="2"/>
      <c r="L977" s="3">
        <v>291.76</v>
      </c>
      <c r="M977" s="3">
        <v>291.76</v>
      </c>
      <c r="N977" s="3">
        <v>0</v>
      </c>
      <c r="O977" s="3">
        <v>0</v>
      </c>
      <c r="P977" s="3">
        <v>291.76</v>
      </c>
      <c r="Q977" s="3">
        <v>350</v>
      </c>
      <c r="R977" s="1" t="s">
        <v>132</v>
      </c>
    </row>
    <row r="978" spans="1:18" ht="15.5" x14ac:dyDescent="0.35">
      <c r="A978" s="1">
        <v>30721237</v>
      </c>
      <c r="B978" s="99" t="s">
        <v>3438</v>
      </c>
      <c r="C978" s="2" t="s">
        <v>13600</v>
      </c>
      <c r="D978" s="2">
        <v>1</v>
      </c>
      <c r="E978" s="1" t="s">
        <v>311</v>
      </c>
      <c r="F978" s="2"/>
      <c r="G978" s="2">
        <v>1</v>
      </c>
      <c r="H978" s="2">
        <v>3</v>
      </c>
      <c r="I978" s="2"/>
      <c r="J978" s="2"/>
      <c r="K978" s="2"/>
      <c r="L978" s="3">
        <v>291.76</v>
      </c>
      <c r="M978" s="3">
        <v>291.76</v>
      </c>
      <c r="N978" s="3">
        <v>0</v>
      </c>
      <c r="O978" s="3">
        <v>0</v>
      </c>
      <c r="P978" s="3">
        <v>291.76</v>
      </c>
      <c r="Q978" s="3">
        <v>350</v>
      </c>
      <c r="R978" s="1" t="s">
        <v>132</v>
      </c>
    </row>
    <row r="979" spans="1:18" ht="15.5" x14ac:dyDescent="0.35">
      <c r="A979" s="1">
        <v>30721245</v>
      </c>
      <c r="B979" s="99" t="s">
        <v>3437</v>
      </c>
      <c r="C979" s="2" t="s">
        <v>13600</v>
      </c>
      <c r="D979" s="2">
        <v>1</v>
      </c>
      <c r="E979" s="1" t="s">
        <v>311</v>
      </c>
      <c r="F979" s="2"/>
      <c r="G979" s="2">
        <v>1</v>
      </c>
      <c r="H979" s="2">
        <v>2</v>
      </c>
      <c r="I979" s="2"/>
      <c r="J979" s="2"/>
      <c r="K979" s="2"/>
      <c r="L979" s="3">
        <v>291.76</v>
      </c>
      <c r="M979" s="3">
        <v>291.76</v>
      </c>
      <c r="N979" s="3">
        <v>0</v>
      </c>
      <c r="O979" s="3">
        <v>0</v>
      </c>
      <c r="P979" s="3">
        <v>291.76</v>
      </c>
      <c r="Q979" s="3">
        <v>350</v>
      </c>
      <c r="R979" s="1" t="s">
        <v>132</v>
      </c>
    </row>
    <row r="980" spans="1:18" ht="15.5" x14ac:dyDescent="0.35">
      <c r="A980" s="1">
        <v>30721253</v>
      </c>
      <c r="B980" s="99" t="s">
        <v>3436</v>
      </c>
      <c r="C980" s="2" t="s">
        <v>13600</v>
      </c>
      <c r="D980" s="2">
        <v>1</v>
      </c>
      <c r="E980" s="1" t="s">
        <v>159</v>
      </c>
      <c r="F980" s="2"/>
      <c r="G980" s="2">
        <v>2</v>
      </c>
      <c r="H980" s="2">
        <v>4</v>
      </c>
      <c r="I980" s="2"/>
      <c r="J980" s="2"/>
      <c r="K980" s="2"/>
      <c r="L980" s="3">
        <v>736.04</v>
      </c>
      <c r="M980" s="3">
        <v>736.04</v>
      </c>
      <c r="N980" s="3">
        <v>0</v>
      </c>
      <c r="O980" s="3">
        <v>0</v>
      </c>
      <c r="P980" s="3">
        <v>736.04</v>
      </c>
      <c r="Q980" s="3">
        <v>350</v>
      </c>
      <c r="R980" s="1" t="s">
        <v>132</v>
      </c>
    </row>
    <row r="981" spans="1:18" ht="31" x14ac:dyDescent="0.35">
      <c r="A981" s="1">
        <v>30722012</v>
      </c>
      <c r="B981" s="99" t="s">
        <v>3435</v>
      </c>
      <c r="C981" s="2" t="s">
        <v>13600</v>
      </c>
      <c r="D981" s="2">
        <v>1</v>
      </c>
      <c r="E981" s="1" t="s">
        <v>23</v>
      </c>
      <c r="F981" s="2"/>
      <c r="G981" s="2">
        <v>1</v>
      </c>
      <c r="H981" s="2">
        <v>2</v>
      </c>
      <c r="I981" s="2"/>
      <c r="J981" s="2"/>
      <c r="K981" s="2"/>
      <c r="L981" s="3">
        <v>116.71</v>
      </c>
      <c r="M981" s="3">
        <v>116.71</v>
      </c>
      <c r="N981" s="3">
        <v>0</v>
      </c>
      <c r="O981" s="3">
        <v>0</v>
      </c>
      <c r="P981" s="3">
        <v>116.71</v>
      </c>
      <c r="Q981" s="3">
        <v>350</v>
      </c>
      <c r="R981" s="1" t="s">
        <v>132</v>
      </c>
    </row>
    <row r="982" spans="1:18" ht="15.5" x14ac:dyDescent="0.35">
      <c r="A982" s="1">
        <v>30722039</v>
      </c>
      <c r="B982" s="99" t="s">
        <v>3434</v>
      </c>
      <c r="C982" s="2" t="s">
        <v>13600</v>
      </c>
      <c r="D982" s="2">
        <v>1</v>
      </c>
      <c r="E982" s="1" t="s">
        <v>34</v>
      </c>
      <c r="F982" s="2"/>
      <c r="G982" s="2"/>
      <c r="H982" s="2">
        <v>1</v>
      </c>
      <c r="I982" s="2"/>
      <c r="J982" s="2"/>
      <c r="K982" s="2"/>
      <c r="L982" s="3">
        <v>71.62</v>
      </c>
      <c r="M982" s="3">
        <v>71.62</v>
      </c>
      <c r="N982" s="3">
        <v>0</v>
      </c>
      <c r="O982" s="3">
        <v>0</v>
      </c>
      <c r="P982" s="3">
        <v>71.62</v>
      </c>
      <c r="Q982" s="3">
        <v>350</v>
      </c>
      <c r="R982" s="1" t="s">
        <v>132</v>
      </c>
    </row>
    <row r="983" spans="1:18" ht="15.5" x14ac:dyDescent="0.35">
      <c r="A983" s="1">
        <v>30722047</v>
      </c>
      <c r="B983" s="99" t="s">
        <v>3433</v>
      </c>
      <c r="C983" s="2" t="s">
        <v>13600</v>
      </c>
      <c r="D983" s="2">
        <v>1</v>
      </c>
      <c r="E983" s="1" t="s">
        <v>151</v>
      </c>
      <c r="F983" s="2"/>
      <c r="G983" s="2">
        <v>2</v>
      </c>
      <c r="H983" s="2">
        <v>3</v>
      </c>
      <c r="I983" s="2"/>
      <c r="J983" s="2"/>
      <c r="K983" s="2"/>
      <c r="L983" s="3">
        <v>270.54000000000002</v>
      </c>
      <c r="M983" s="3">
        <v>270.54000000000002</v>
      </c>
      <c r="N983" s="3">
        <v>0</v>
      </c>
      <c r="O983" s="3">
        <v>0</v>
      </c>
      <c r="P983" s="3">
        <v>270.54000000000002</v>
      </c>
      <c r="Q983" s="3">
        <v>350</v>
      </c>
      <c r="R983" s="1" t="s">
        <v>132</v>
      </c>
    </row>
    <row r="984" spans="1:18" ht="15.5" x14ac:dyDescent="0.35">
      <c r="A984" s="1">
        <v>30722055</v>
      </c>
      <c r="B984" s="99" t="s">
        <v>3432</v>
      </c>
      <c r="C984" s="2" t="s">
        <v>13600</v>
      </c>
      <c r="D984" s="2">
        <v>1</v>
      </c>
      <c r="E984" s="1" t="s">
        <v>16</v>
      </c>
      <c r="F984" s="2"/>
      <c r="G984" s="2">
        <v>1</v>
      </c>
      <c r="H984" s="2">
        <v>2</v>
      </c>
      <c r="I984" s="2"/>
      <c r="J984" s="2"/>
      <c r="K984" s="2"/>
      <c r="L984" s="3">
        <v>250.65</v>
      </c>
      <c r="M984" s="3">
        <v>250.65</v>
      </c>
      <c r="N984" s="3">
        <v>0</v>
      </c>
      <c r="O984" s="3">
        <v>0</v>
      </c>
      <c r="P984" s="3">
        <v>250.65</v>
      </c>
      <c r="Q984" s="3">
        <v>350</v>
      </c>
      <c r="R984" s="1" t="s">
        <v>132</v>
      </c>
    </row>
    <row r="985" spans="1:18" ht="15.5" x14ac:dyDescent="0.35">
      <c r="A985" s="1">
        <v>30722063</v>
      </c>
      <c r="B985" s="99" t="s">
        <v>3431</v>
      </c>
      <c r="C985" s="2" t="s">
        <v>13600</v>
      </c>
      <c r="D985" s="2">
        <v>1</v>
      </c>
      <c r="E985" s="1" t="s">
        <v>311</v>
      </c>
      <c r="F985" s="2"/>
      <c r="G985" s="2">
        <v>1</v>
      </c>
      <c r="H985" s="2">
        <v>3</v>
      </c>
      <c r="I985" s="2"/>
      <c r="J985" s="2"/>
      <c r="K985" s="2"/>
      <c r="L985" s="3">
        <v>291.76</v>
      </c>
      <c r="M985" s="3">
        <v>291.76</v>
      </c>
      <c r="N985" s="3">
        <v>0</v>
      </c>
      <c r="O985" s="3">
        <v>0</v>
      </c>
      <c r="P985" s="3">
        <v>291.76</v>
      </c>
      <c r="Q985" s="3">
        <v>350</v>
      </c>
      <c r="R985" s="1" t="s">
        <v>132</v>
      </c>
    </row>
    <row r="986" spans="1:18" ht="15.5" x14ac:dyDescent="0.35">
      <c r="A986" s="1">
        <v>30722071</v>
      </c>
      <c r="B986" s="99" t="s">
        <v>3430</v>
      </c>
      <c r="C986" s="2" t="s">
        <v>13600</v>
      </c>
      <c r="D986" s="2">
        <v>1</v>
      </c>
      <c r="E986" s="1" t="s">
        <v>13</v>
      </c>
      <c r="F986" s="2"/>
      <c r="G986" s="2">
        <v>1</v>
      </c>
      <c r="H986" s="2">
        <v>1</v>
      </c>
      <c r="I986" s="2"/>
      <c r="J986" s="2"/>
      <c r="K986" s="2"/>
      <c r="L986" s="3">
        <v>148.54</v>
      </c>
      <c r="M986" s="3">
        <v>148.54</v>
      </c>
      <c r="N986" s="3">
        <v>0</v>
      </c>
      <c r="O986" s="3">
        <v>0</v>
      </c>
      <c r="P986" s="3">
        <v>148.54</v>
      </c>
      <c r="Q986" s="3">
        <v>350</v>
      </c>
      <c r="R986" s="1" t="s">
        <v>132</v>
      </c>
    </row>
    <row r="987" spans="1:18" ht="15.5" x14ac:dyDescent="0.35">
      <c r="A987" s="1">
        <v>30722080</v>
      </c>
      <c r="B987" s="99" t="s">
        <v>3429</v>
      </c>
      <c r="C987" s="2" t="s">
        <v>13600</v>
      </c>
      <c r="D987" s="2">
        <v>1</v>
      </c>
      <c r="E987" s="1" t="s">
        <v>311</v>
      </c>
      <c r="F987" s="2"/>
      <c r="G987" s="2">
        <v>2</v>
      </c>
      <c r="H987" s="2">
        <v>3</v>
      </c>
      <c r="I987" s="2"/>
      <c r="J987" s="2"/>
      <c r="K987" s="2"/>
      <c r="L987" s="3">
        <v>291.76</v>
      </c>
      <c r="M987" s="3">
        <v>291.76</v>
      </c>
      <c r="N987" s="3">
        <v>0</v>
      </c>
      <c r="O987" s="3">
        <v>0</v>
      </c>
      <c r="P987" s="3">
        <v>291.76</v>
      </c>
      <c r="Q987" s="3">
        <v>350</v>
      </c>
      <c r="R987" s="1" t="s">
        <v>132</v>
      </c>
    </row>
    <row r="988" spans="1:18" ht="15.5" x14ac:dyDescent="0.35">
      <c r="A988" s="1">
        <v>30722098</v>
      </c>
      <c r="B988" s="99" t="s">
        <v>3428</v>
      </c>
      <c r="C988" s="2" t="s">
        <v>13600</v>
      </c>
      <c r="D988" s="2">
        <v>1</v>
      </c>
      <c r="E988" s="1" t="s">
        <v>224</v>
      </c>
      <c r="F988" s="2"/>
      <c r="G988" s="2">
        <v>2</v>
      </c>
      <c r="H988" s="2">
        <v>4</v>
      </c>
      <c r="I988" s="2"/>
      <c r="J988" s="2"/>
      <c r="K988" s="2"/>
      <c r="L988" s="3">
        <v>338.19</v>
      </c>
      <c r="M988" s="3">
        <v>338.19</v>
      </c>
      <c r="N988" s="3">
        <v>0</v>
      </c>
      <c r="O988" s="3">
        <v>0</v>
      </c>
      <c r="P988" s="3">
        <v>338.19</v>
      </c>
      <c r="Q988" s="3">
        <v>350</v>
      </c>
      <c r="R988" s="1" t="s">
        <v>132</v>
      </c>
    </row>
    <row r="989" spans="1:18" ht="15.5" x14ac:dyDescent="0.35">
      <c r="A989" s="1">
        <v>30722101</v>
      </c>
      <c r="B989" s="99" t="s">
        <v>3427</v>
      </c>
      <c r="C989" s="2" t="s">
        <v>13600</v>
      </c>
      <c r="D989" s="2">
        <v>1</v>
      </c>
      <c r="E989" s="1" t="s">
        <v>311</v>
      </c>
      <c r="F989" s="2"/>
      <c r="G989" s="2">
        <v>1</v>
      </c>
      <c r="H989" s="2">
        <v>3</v>
      </c>
      <c r="I989" s="2"/>
      <c r="J989" s="2"/>
      <c r="K989" s="2"/>
      <c r="L989" s="3">
        <v>291.76</v>
      </c>
      <c r="M989" s="3">
        <v>291.76</v>
      </c>
      <c r="N989" s="3">
        <v>0</v>
      </c>
      <c r="O989" s="3">
        <v>0</v>
      </c>
      <c r="P989" s="3">
        <v>291.76</v>
      </c>
      <c r="Q989" s="3">
        <v>350</v>
      </c>
      <c r="R989" s="1" t="s">
        <v>132</v>
      </c>
    </row>
    <row r="990" spans="1:18" ht="15.5" x14ac:dyDescent="0.35">
      <c r="A990" s="1">
        <v>30722110</v>
      </c>
      <c r="B990" s="99" t="s">
        <v>3426</v>
      </c>
      <c r="C990" s="2" t="s">
        <v>13600</v>
      </c>
      <c r="D990" s="2">
        <v>1</v>
      </c>
      <c r="E990" s="1" t="s">
        <v>16</v>
      </c>
      <c r="F990" s="2"/>
      <c r="G990" s="2">
        <v>1</v>
      </c>
      <c r="H990" s="2">
        <v>1</v>
      </c>
      <c r="I990" s="2"/>
      <c r="J990" s="2"/>
      <c r="K990" s="2"/>
      <c r="L990" s="3">
        <v>250.65</v>
      </c>
      <c r="M990" s="3">
        <v>250.65</v>
      </c>
      <c r="N990" s="3">
        <v>0</v>
      </c>
      <c r="O990" s="3">
        <v>0</v>
      </c>
      <c r="P990" s="3">
        <v>250.65</v>
      </c>
      <c r="Q990" s="3">
        <v>350</v>
      </c>
      <c r="R990" s="1" t="s">
        <v>132</v>
      </c>
    </row>
    <row r="991" spans="1:18" ht="15.5" x14ac:dyDescent="0.35">
      <c r="A991" s="1">
        <v>30722128</v>
      </c>
      <c r="B991" s="99" t="s">
        <v>3425</v>
      </c>
      <c r="C991" s="2" t="s">
        <v>13600</v>
      </c>
      <c r="D991" s="2">
        <v>1</v>
      </c>
      <c r="E991" s="1" t="s">
        <v>484</v>
      </c>
      <c r="F991" s="2"/>
      <c r="G991" s="2">
        <v>1</v>
      </c>
      <c r="H991" s="2">
        <v>4</v>
      </c>
      <c r="I991" s="2"/>
      <c r="J991" s="2"/>
      <c r="K991" s="2"/>
      <c r="L991" s="3">
        <v>802.34</v>
      </c>
      <c r="M991" s="3">
        <v>802.34</v>
      </c>
      <c r="N991" s="3">
        <v>0</v>
      </c>
      <c r="O991" s="3">
        <v>0</v>
      </c>
      <c r="P991" s="3">
        <v>802.34</v>
      </c>
      <c r="Q991" s="3">
        <v>350</v>
      </c>
      <c r="R991" s="1" t="s">
        <v>132</v>
      </c>
    </row>
    <row r="992" spans="1:18" ht="15.5" x14ac:dyDescent="0.35">
      <c r="A992" s="1">
        <v>30722136</v>
      </c>
      <c r="B992" s="99" t="s">
        <v>3424</v>
      </c>
      <c r="C992" s="2" t="s">
        <v>13600</v>
      </c>
      <c r="D992" s="2">
        <v>1</v>
      </c>
      <c r="E992" s="1" t="s">
        <v>484</v>
      </c>
      <c r="F992" s="2"/>
      <c r="G992" s="2">
        <v>1</v>
      </c>
      <c r="H992" s="2">
        <v>3</v>
      </c>
      <c r="I992" s="2"/>
      <c r="J992" s="2"/>
      <c r="K992" s="2"/>
      <c r="L992" s="3">
        <v>802.34</v>
      </c>
      <c r="M992" s="3">
        <v>802.34</v>
      </c>
      <c r="N992" s="3">
        <v>0</v>
      </c>
      <c r="O992" s="3">
        <v>0</v>
      </c>
      <c r="P992" s="3">
        <v>802.34</v>
      </c>
      <c r="Q992" s="3">
        <v>350</v>
      </c>
      <c r="R992" s="1" t="s">
        <v>132</v>
      </c>
    </row>
    <row r="993" spans="1:18" ht="15.5" x14ac:dyDescent="0.35">
      <c r="A993" s="1">
        <v>30722144</v>
      </c>
      <c r="B993" s="99" t="s">
        <v>3423</v>
      </c>
      <c r="C993" s="2" t="s">
        <v>13600</v>
      </c>
      <c r="D993" s="2">
        <v>1</v>
      </c>
      <c r="E993" s="1" t="s">
        <v>388</v>
      </c>
      <c r="F993" s="2"/>
      <c r="G993" s="2">
        <v>1</v>
      </c>
      <c r="H993" s="2">
        <v>3</v>
      </c>
      <c r="I993" s="2"/>
      <c r="J993" s="2"/>
      <c r="K993" s="2"/>
      <c r="L993" s="3">
        <v>574.25</v>
      </c>
      <c r="M993" s="3">
        <v>574.25</v>
      </c>
      <c r="N993" s="3">
        <v>0</v>
      </c>
      <c r="O993" s="3">
        <v>0</v>
      </c>
      <c r="P993" s="3">
        <v>574.25</v>
      </c>
      <c r="Q993" s="3">
        <v>350</v>
      </c>
      <c r="R993" s="1" t="s">
        <v>132</v>
      </c>
    </row>
    <row r="994" spans="1:18" ht="15.5" x14ac:dyDescent="0.35">
      <c r="A994" s="1">
        <v>30722152</v>
      </c>
      <c r="B994" s="99" t="s">
        <v>3422</v>
      </c>
      <c r="C994" s="2" t="s">
        <v>13600</v>
      </c>
      <c r="D994" s="2">
        <v>1</v>
      </c>
      <c r="E994" s="1" t="s">
        <v>23</v>
      </c>
      <c r="F994" s="2"/>
      <c r="G994" s="2">
        <v>1</v>
      </c>
      <c r="H994" s="2">
        <v>2</v>
      </c>
      <c r="I994" s="2"/>
      <c r="J994" s="2"/>
      <c r="K994" s="2"/>
      <c r="L994" s="3">
        <v>116.71</v>
      </c>
      <c r="M994" s="3">
        <v>116.71</v>
      </c>
      <c r="N994" s="3">
        <v>0</v>
      </c>
      <c r="O994" s="3">
        <v>0</v>
      </c>
      <c r="P994" s="3">
        <v>116.71</v>
      </c>
      <c r="Q994" s="3">
        <v>350</v>
      </c>
      <c r="R994" s="1" t="s">
        <v>132</v>
      </c>
    </row>
    <row r="995" spans="1:18" ht="15.5" x14ac:dyDescent="0.35">
      <c r="A995" s="1">
        <v>30722160</v>
      </c>
      <c r="B995" s="99" t="s">
        <v>3421</v>
      </c>
      <c r="C995" s="2" t="s">
        <v>13600</v>
      </c>
      <c r="D995" s="2">
        <v>1</v>
      </c>
      <c r="E995" s="1" t="s">
        <v>13</v>
      </c>
      <c r="F995" s="2"/>
      <c r="G995" s="2">
        <v>1</v>
      </c>
      <c r="H995" s="2">
        <v>1</v>
      </c>
      <c r="I995" s="2"/>
      <c r="J995" s="2"/>
      <c r="K995" s="2"/>
      <c r="L995" s="3">
        <v>148.54</v>
      </c>
      <c r="M995" s="3">
        <v>148.54</v>
      </c>
      <c r="N995" s="3">
        <v>0</v>
      </c>
      <c r="O995" s="3">
        <v>0</v>
      </c>
      <c r="P995" s="3">
        <v>148.54</v>
      </c>
      <c r="Q995" s="3">
        <v>350</v>
      </c>
      <c r="R995" s="1" t="s">
        <v>132</v>
      </c>
    </row>
    <row r="996" spans="1:18" ht="15.5" x14ac:dyDescent="0.35">
      <c r="A996" s="1">
        <v>30722179</v>
      </c>
      <c r="B996" s="99" t="s">
        <v>3420</v>
      </c>
      <c r="C996" s="2" t="s">
        <v>13600</v>
      </c>
      <c r="D996" s="2">
        <v>1</v>
      </c>
      <c r="E996" s="1" t="s">
        <v>311</v>
      </c>
      <c r="F996" s="2"/>
      <c r="G996" s="2">
        <v>1</v>
      </c>
      <c r="H996" s="2">
        <v>3</v>
      </c>
      <c r="I996" s="2"/>
      <c r="J996" s="2"/>
      <c r="K996" s="2"/>
      <c r="L996" s="3">
        <v>291.76</v>
      </c>
      <c r="M996" s="3">
        <v>291.76</v>
      </c>
      <c r="N996" s="3">
        <v>0</v>
      </c>
      <c r="O996" s="3">
        <v>0</v>
      </c>
      <c r="P996" s="3">
        <v>291.76</v>
      </c>
      <c r="Q996" s="3">
        <v>350</v>
      </c>
      <c r="R996" s="1" t="s">
        <v>132</v>
      </c>
    </row>
    <row r="997" spans="1:18" ht="15.5" x14ac:dyDescent="0.35">
      <c r="A997" s="1">
        <v>30722209</v>
      </c>
      <c r="B997" s="99" t="s">
        <v>3419</v>
      </c>
      <c r="C997" s="2" t="s">
        <v>13600</v>
      </c>
      <c r="D997" s="2">
        <v>1</v>
      </c>
      <c r="E997" s="1" t="s">
        <v>311</v>
      </c>
      <c r="F997" s="2"/>
      <c r="G997" s="2">
        <v>1</v>
      </c>
      <c r="H997" s="2">
        <v>2</v>
      </c>
      <c r="I997" s="2"/>
      <c r="J997" s="2"/>
      <c r="K997" s="2"/>
      <c r="L997" s="3">
        <v>291.76</v>
      </c>
      <c r="M997" s="3">
        <v>291.76</v>
      </c>
      <c r="N997" s="3">
        <v>0</v>
      </c>
      <c r="O997" s="3">
        <v>0</v>
      </c>
      <c r="P997" s="3">
        <v>291.76</v>
      </c>
      <c r="Q997" s="3">
        <v>350</v>
      </c>
      <c r="R997" s="1" t="s">
        <v>132</v>
      </c>
    </row>
    <row r="998" spans="1:18" ht="15.5" x14ac:dyDescent="0.35">
      <c r="A998" s="1">
        <v>30722217</v>
      </c>
      <c r="B998" s="99" t="s">
        <v>3418</v>
      </c>
      <c r="C998" s="2" t="s">
        <v>13600</v>
      </c>
      <c r="D998" s="2">
        <v>1</v>
      </c>
      <c r="E998" s="1" t="s">
        <v>41</v>
      </c>
      <c r="F998" s="2"/>
      <c r="G998" s="2">
        <v>1</v>
      </c>
      <c r="H998" s="2">
        <v>1</v>
      </c>
      <c r="I998" s="2"/>
      <c r="J998" s="2"/>
      <c r="K998" s="2"/>
      <c r="L998" s="3">
        <v>169.74</v>
      </c>
      <c r="M998" s="3">
        <v>169.74</v>
      </c>
      <c r="N998" s="3">
        <v>0</v>
      </c>
      <c r="O998" s="3">
        <v>0</v>
      </c>
      <c r="P998" s="3">
        <v>169.74</v>
      </c>
      <c r="Q998" s="3">
        <v>350</v>
      </c>
      <c r="R998" s="1" t="s">
        <v>132</v>
      </c>
    </row>
    <row r="999" spans="1:18" ht="15.5" x14ac:dyDescent="0.35">
      <c r="A999" s="1">
        <v>30722225</v>
      </c>
      <c r="B999" s="99" t="s">
        <v>3417</v>
      </c>
      <c r="C999" s="2" t="s">
        <v>13600</v>
      </c>
      <c r="D999" s="2">
        <v>1</v>
      </c>
      <c r="E999" s="1" t="s">
        <v>383</v>
      </c>
      <c r="F999" s="2"/>
      <c r="G999" s="2">
        <v>2</v>
      </c>
      <c r="H999" s="2">
        <v>4</v>
      </c>
      <c r="I999" s="2"/>
      <c r="J999" s="2"/>
      <c r="K999" s="2"/>
      <c r="L999" s="3">
        <v>649.84</v>
      </c>
      <c r="M999" s="3">
        <v>649.84</v>
      </c>
      <c r="N999" s="3">
        <v>0</v>
      </c>
      <c r="O999" s="3">
        <v>0</v>
      </c>
      <c r="P999" s="3">
        <v>649.84</v>
      </c>
      <c r="Q999" s="3">
        <v>350</v>
      </c>
      <c r="R999" s="1" t="s">
        <v>132</v>
      </c>
    </row>
    <row r="1000" spans="1:18" ht="15.5" x14ac:dyDescent="0.35">
      <c r="A1000" s="1">
        <v>30722233</v>
      </c>
      <c r="B1000" s="99" t="s">
        <v>3416</v>
      </c>
      <c r="C1000" s="2" t="s">
        <v>13600</v>
      </c>
      <c r="D1000" s="2">
        <v>1</v>
      </c>
      <c r="E1000" s="1" t="s">
        <v>224</v>
      </c>
      <c r="F1000" s="2"/>
      <c r="G1000" s="2">
        <v>1</v>
      </c>
      <c r="H1000" s="2">
        <v>3</v>
      </c>
      <c r="I1000" s="2"/>
      <c r="J1000" s="2"/>
      <c r="K1000" s="2"/>
      <c r="L1000" s="3">
        <v>338.19</v>
      </c>
      <c r="M1000" s="3">
        <v>338.19</v>
      </c>
      <c r="N1000" s="3">
        <v>0</v>
      </c>
      <c r="O1000" s="3">
        <v>0</v>
      </c>
      <c r="P1000" s="3">
        <v>338.19</v>
      </c>
      <c r="Q1000" s="3">
        <v>350</v>
      </c>
      <c r="R1000" s="1" t="s">
        <v>132</v>
      </c>
    </row>
    <row r="1001" spans="1:18" ht="15.5" x14ac:dyDescent="0.35">
      <c r="A1001" s="1">
        <v>30722241</v>
      </c>
      <c r="B1001" s="99" t="s">
        <v>3415</v>
      </c>
      <c r="C1001" s="2" t="s">
        <v>13600</v>
      </c>
      <c r="D1001" s="2">
        <v>1</v>
      </c>
      <c r="E1001" s="1" t="s">
        <v>13</v>
      </c>
      <c r="F1001" s="2"/>
      <c r="G1001" s="2">
        <v>1</v>
      </c>
      <c r="H1001" s="2">
        <v>1</v>
      </c>
      <c r="I1001" s="2"/>
      <c r="J1001" s="2"/>
      <c r="K1001" s="2"/>
      <c r="L1001" s="3">
        <v>148.54</v>
      </c>
      <c r="M1001" s="3">
        <v>148.54</v>
      </c>
      <c r="N1001" s="3">
        <v>0</v>
      </c>
      <c r="O1001" s="3">
        <v>0</v>
      </c>
      <c r="P1001" s="3">
        <v>148.54</v>
      </c>
      <c r="Q1001" s="3">
        <v>350</v>
      </c>
      <c r="R1001" s="1" t="s">
        <v>132</v>
      </c>
    </row>
    <row r="1002" spans="1:18" ht="15.5" x14ac:dyDescent="0.35">
      <c r="A1002" s="1">
        <v>30722250</v>
      </c>
      <c r="B1002" s="99" t="s">
        <v>3414</v>
      </c>
      <c r="C1002" s="2" t="s">
        <v>13600</v>
      </c>
      <c r="D1002" s="2">
        <v>1</v>
      </c>
      <c r="E1002" s="1" t="s">
        <v>311</v>
      </c>
      <c r="F1002" s="2"/>
      <c r="G1002" s="2">
        <v>2</v>
      </c>
      <c r="H1002" s="2">
        <v>2</v>
      </c>
      <c r="I1002" s="2"/>
      <c r="J1002" s="2"/>
      <c r="K1002" s="2"/>
      <c r="L1002" s="3">
        <v>291.76</v>
      </c>
      <c r="M1002" s="3">
        <v>291.76</v>
      </c>
      <c r="N1002" s="3">
        <v>0</v>
      </c>
      <c r="O1002" s="3">
        <v>0</v>
      </c>
      <c r="P1002" s="3">
        <v>291.76</v>
      </c>
      <c r="Q1002" s="3">
        <v>350</v>
      </c>
      <c r="R1002" s="1" t="s">
        <v>132</v>
      </c>
    </row>
    <row r="1003" spans="1:18" ht="15.5" x14ac:dyDescent="0.35">
      <c r="A1003" s="1">
        <v>30722268</v>
      </c>
      <c r="B1003" s="99" t="s">
        <v>3413</v>
      </c>
      <c r="C1003" s="2" t="s">
        <v>13600</v>
      </c>
      <c r="D1003" s="2">
        <v>1</v>
      </c>
      <c r="E1003" s="1" t="s">
        <v>311</v>
      </c>
      <c r="F1003" s="2"/>
      <c r="G1003" s="2">
        <v>2</v>
      </c>
      <c r="H1003" s="2">
        <v>2</v>
      </c>
      <c r="I1003" s="2"/>
      <c r="J1003" s="2"/>
      <c r="K1003" s="2"/>
      <c r="L1003" s="3">
        <v>291.76</v>
      </c>
      <c r="M1003" s="3">
        <v>291.76</v>
      </c>
      <c r="N1003" s="3">
        <v>0</v>
      </c>
      <c r="O1003" s="3">
        <v>0</v>
      </c>
      <c r="P1003" s="3">
        <v>291.76</v>
      </c>
      <c r="Q1003" s="3">
        <v>350</v>
      </c>
      <c r="R1003" s="1" t="s">
        <v>132</v>
      </c>
    </row>
    <row r="1004" spans="1:18" ht="15.5" x14ac:dyDescent="0.35">
      <c r="A1004" s="1">
        <v>30722276</v>
      </c>
      <c r="B1004" s="99" t="s">
        <v>3412</v>
      </c>
      <c r="C1004" s="2" t="s">
        <v>13600</v>
      </c>
      <c r="D1004" s="2">
        <v>1</v>
      </c>
      <c r="E1004" s="1" t="s">
        <v>41</v>
      </c>
      <c r="F1004" s="2"/>
      <c r="G1004" s="2">
        <v>1</v>
      </c>
      <c r="H1004" s="2">
        <v>1</v>
      </c>
      <c r="I1004" s="2"/>
      <c r="J1004" s="2"/>
      <c r="K1004" s="2"/>
      <c r="L1004" s="3">
        <v>169.74</v>
      </c>
      <c r="M1004" s="3">
        <v>169.74</v>
      </c>
      <c r="N1004" s="3">
        <v>0</v>
      </c>
      <c r="O1004" s="3">
        <v>0</v>
      </c>
      <c r="P1004" s="3">
        <v>169.74</v>
      </c>
      <c r="Q1004" s="3">
        <v>350</v>
      </c>
      <c r="R1004" s="1" t="s">
        <v>132</v>
      </c>
    </row>
    <row r="1005" spans="1:18" ht="15.5" x14ac:dyDescent="0.35">
      <c r="A1005" s="1">
        <v>30722284</v>
      </c>
      <c r="B1005" s="99" t="s">
        <v>3411</v>
      </c>
      <c r="C1005" s="2" t="s">
        <v>13600</v>
      </c>
      <c r="D1005" s="2">
        <v>1</v>
      </c>
      <c r="E1005" s="1" t="s">
        <v>16</v>
      </c>
      <c r="F1005" s="2"/>
      <c r="G1005" s="2">
        <v>1</v>
      </c>
      <c r="H1005" s="2">
        <v>2</v>
      </c>
      <c r="I1005" s="2"/>
      <c r="J1005" s="2"/>
      <c r="K1005" s="2"/>
      <c r="L1005" s="3">
        <v>250.65</v>
      </c>
      <c r="M1005" s="3">
        <v>250.65</v>
      </c>
      <c r="N1005" s="3">
        <v>0</v>
      </c>
      <c r="O1005" s="3">
        <v>0</v>
      </c>
      <c r="P1005" s="3">
        <v>250.65</v>
      </c>
      <c r="Q1005" s="3">
        <v>350</v>
      </c>
      <c r="R1005" s="1" t="s">
        <v>132</v>
      </c>
    </row>
    <row r="1006" spans="1:18" ht="15.5" x14ac:dyDescent="0.35">
      <c r="A1006" s="1">
        <v>30722292</v>
      </c>
      <c r="B1006" s="99" t="s">
        <v>3410</v>
      </c>
      <c r="C1006" s="2" t="s">
        <v>13600</v>
      </c>
      <c r="D1006" s="2">
        <v>1</v>
      </c>
      <c r="E1006" s="1" t="s">
        <v>13</v>
      </c>
      <c r="F1006" s="2"/>
      <c r="G1006" s="2"/>
      <c r="H1006" s="2">
        <v>0</v>
      </c>
      <c r="I1006" s="2"/>
      <c r="J1006" s="2"/>
      <c r="K1006" s="2"/>
      <c r="L1006" s="3">
        <v>148.54</v>
      </c>
      <c r="M1006" s="3">
        <v>148.54</v>
      </c>
      <c r="N1006" s="3">
        <v>0</v>
      </c>
      <c r="O1006" s="3">
        <v>0</v>
      </c>
      <c r="P1006" s="3">
        <v>148.54</v>
      </c>
      <c r="Q1006" s="3">
        <v>350</v>
      </c>
      <c r="R1006" s="1" t="s">
        <v>132</v>
      </c>
    </row>
    <row r="1007" spans="1:18" ht="15.5" x14ac:dyDescent="0.35">
      <c r="A1007" s="1">
        <v>30722306</v>
      </c>
      <c r="B1007" s="99" t="s">
        <v>3409</v>
      </c>
      <c r="C1007" s="2" t="s">
        <v>13600</v>
      </c>
      <c r="D1007" s="2">
        <v>1</v>
      </c>
      <c r="E1007" s="1" t="s">
        <v>224</v>
      </c>
      <c r="F1007" s="2"/>
      <c r="G1007" s="2">
        <v>1</v>
      </c>
      <c r="H1007" s="2">
        <v>3</v>
      </c>
      <c r="I1007" s="2"/>
      <c r="J1007" s="2"/>
      <c r="K1007" s="2"/>
      <c r="L1007" s="3">
        <v>338.19</v>
      </c>
      <c r="M1007" s="3">
        <v>338.19</v>
      </c>
      <c r="N1007" s="3">
        <v>0</v>
      </c>
      <c r="O1007" s="3">
        <v>0</v>
      </c>
      <c r="P1007" s="3">
        <v>338.19</v>
      </c>
      <c r="Q1007" s="3">
        <v>350</v>
      </c>
      <c r="R1007" s="1" t="s">
        <v>132</v>
      </c>
    </row>
    <row r="1008" spans="1:18" ht="15.5" x14ac:dyDescent="0.35">
      <c r="A1008" s="1">
        <v>30722314</v>
      </c>
      <c r="B1008" s="99" t="s">
        <v>3408</v>
      </c>
      <c r="C1008" s="2" t="s">
        <v>13600</v>
      </c>
      <c r="D1008" s="2">
        <v>1</v>
      </c>
      <c r="E1008" s="1" t="s">
        <v>34</v>
      </c>
      <c r="F1008" s="2"/>
      <c r="G1008" s="2">
        <v>1</v>
      </c>
      <c r="H1008" s="2">
        <v>1</v>
      </c>
      <c r="I1008" s="2"/>
      <c r="J1008" s="2"/>
      <c r="K1008" s="2"/>
      <c r="L1008" s="3">
        <v>71.62</v>
      </c>
      <c r="M1008" s="3">
        <v>71.62</v>
      </c>
      <c r="N1008" s="3">
        <v>0</v>
      </c>
      <c r="O1008" s="3">
        <v>0</v>
      </c>
      <c r="P1008" s="3">
        <v>71.62</v>
      </c>
      <c r="Q1008" s="3">
        <v>350</v>
      </c>
      <c r="R1008" s="1" t="s">
        <v>132</v>
      </c>
    </row>
    <row r="1009" spans="1:18" ht="15.5" x14ac:dyDescent="0.35">
      <c r="A1009" s="1">
        <v>30722322</v>
      </c>
      <c r="B1009" s="99" t="s">
        <v>3407</v>
      </c>
      <c r="C1009" s="2" t="s">
        <v>13600</v>
      </c>
      <c r="D1009" s="2">
        <v>1</v>
      </c>
      <c r="E1009" s="1" t="s">
        <v>159</v>
      </c>
      <c r="F1009" s="2"/>
      <c r="G1009" s="2">
        <v>1</v>
      </c>
      <c r="H1009" s="2">
        <v>3</v>
      </c>
      <c r="I1009" s="2"/>
      <c r="J1009" s="2"/>
      <c r="K1009" s="2"/>
      <c r="L1009" s="3">
        <v>736.04</v>
      </c>
      <c r="M1009" s="3">
        <v>736.04</v>
      </c>
      <c r="N1009" s="3">
        <v>0</v>
      </c>
      <c r="O1009" s="3">
        <v>0</v>
      </c>
      <c r="P1009" s="3">
        <v>736.04</v>
      </c>
      <c r="Q1009" s="3">
        <v>350</v>
      </c>
      <c r="R1009" s="1" t="s">
        <v>132</v>
      </c>
    </row>
    <row r="1010" spans="1:18" ht="15.5" x14ac:dyDescent="0.35">
      <c r="A1010" s="1">
        <v>30722330</v>
      </c>
      <c r="B1010" s="99" t="s">
        <v>3406</v>
      </c>
      <c r="C1010" s="2" t="s">
        <v>13600</v>
      </c>
      <c r="D1010" s="2">
        <v>1</v>
      </c>
      <c r="E1010" s="1" t="s">
        <v>16</v>
      </c>
      <c r="F1010" s="2"/>
      <c r="G1010" s="2">
        <v>1</v>
      </c>
      <c r="H1010" s="2">
        <v>2</v>
      </c>
      <c r="I1010" s="2"/>
      <c r="J1010" s="2"/>
      <c r="K1010" s="2"/>
      <c r="L1010" s="3">
        <v>250.65</v>
      </c>
      <c r="M1010" s="3">
        <v>250.65</v>
      </c>
      <c r="N1010" s="3">
        <v>0</v>
      </c>
      <c r="O1010" s="3">
        <v>0</v>
      </c>
      <c r="P1010" s="3">
        <v>250.65</v>
      </c>
      <c r="Q1010" s="3">
        <v>350</v>
      </c>
      <c r="R1010" s="1" t="s">
        <v>132</v>
      </c>
    </row>
    <row r="1011" spans="1:18" ht="15.5" x14ac:dyDescent="0.35">
      <c r="A1011" s="1">
        <v>30722349</v>
      </c>
      <c r="B1011" s="99" t="s">
        <v>3405</v>
      </c>
      <c r="C1011" s="2" t="s">
        <v>13600</v>
      </c>
      <c r="D1011" s="2">
        <v>1</v>
      </c>
      <c r="E1011" s="1" t="s">
        <v>4</v>
      </c>
      <c r="F1011" s="2"/>
      <c r="G1011" s="2"/>
      <c r="H1011" s="2">
        <v>0</v>
      </c>
      <c r="I1011" s="2"/>
      <c r="J1011" s="2"/>
      <c r="K1011" s="2"/>
      <c r="L1011" s="3">
        <v>84.88</v>
      </c>
      <c r="M1011" s="3">
        <v>84.88</v>
      </c>
      <c r="N1011" s="3">
        <v>0</v>
      </c>
      <c r="O1011" s="3">
        <v>0</v>
      </c>
      <c r="P1011" s="3">
        <v>84.88</v>
      </c>
      <c r="Q1011" s="3">
        <v>350</v>
      </c>
      <c r="R1011" s="1" t="s">
        <v>0</v>
      </c>
    </row>
    <row r="1012" spans="1:18" ht="15.5" x14ac:dyDescent="0.35">
      <c r="A1012" s="1">
        <v>30722357</v>
      </c>
      <c r="B1012" s="99" t="s">
        <v>3404</v>
      </c>
      <c r="C1012" s="2" t="s">
        <v>13600</v>
      </c>
      <c r="D1012" s="2">
        <v>1</v>
      </c>
      <c r="E1012" s="1" t="s">
        <v>31</v>
      </c>
      <c r="F1012" s="2"/>
      <c r="G1012" s="2"/>
      <c r="H1012" s="2">
        <v>1</v>
      </c>
      <c r="I1012" s="2"/>
      <c r="J1012" s="2"/>
      <c r="K1012" s="2"/>
      <c r="L1012" s="3">
        <v>26.53</v>
      </c>
      <c r="M1012" s="3">
        <v>26.53</v>
      </c>
      <c r="N1012" s="3">
        <v>0</v>
      </c>
      <c r="O1012" s="3">
        <v>0</v>
      </c>
      <c r="P1012" s="3">
        <v>26.53</v>
      </c>
      <c r="Q1012" s="3">
        <v>350</v>
      </c>
      <c r="R1012" s="1" t="s">
        <v>0</v>
      </c>
    </row>
    <row r="1013" spans="1:18" ht="15.5" x14ac:dyDescent="0.35">
      <c r="A1013" s="1">
        <v>30722365</v>
      </c>
      <c r="B1013" s="99" t="s">
        <v>3403</v>
      </c>
      <c r="C1013" s="2" t="s">
        <v>13600</v>
      </c>
      <c r="D1013" s="2">
        <v>1</v>
      </c>
      <c r="E1013" s="1" t="s">
        <v>16</v>
      </c>
      <c r="F1013" s="2"/>
      <c r="G1013" s="2">
        <v>1</v>
      </c>
      <c r="H1013" s="2">
        <v>2</v>
      </c>
      <c r="I1013" s="2"/>
      <c r="J1013" s="2"/>
      <c r="K1013" s="2"/>
      <c r="L1013" s="3">
        <v>250.65</v>
      </c>
      <c r="M1013" s="3">
        <v>250.65</v>
      </c>
      <c r="N1013" s="3">
        <v>0</v>
      </c>
      <c r="O1013" s="3">
        <v>0</v>
      </c>
      <c r="P1013" s="3">
        <v>250.65</v>
      </c>
      <c r="Q1013" s="3">
        <v>350</v>
      </c>
      <c r="R1013" s="1" t="s">
        <v>132</v>
      </c>
    </row>
    <row r="1014" spans="1:18" ht="15.5" x14ac:dyDescent="0.35">
      <c r="A1014" s="1">
        <v>30722373</v>
      </c>
      <c r="B1014" s="99" t="s">
        <v>3402</v>
      </c>
      <c r="C1014" s="2" t="s">
        <v>13600</v>
      </c>
      <c r="D1014" s="2">
        <v>1</v>
      </c>
      <c r="E1014" s="1" t="s">
        <v>18</v>
      </c>
      <c r="F1014" s="2"/>
      <c r="G1014" s="2"/>
      <c r="H1014" s="2">
        <v>0</v>
      </c>
      <c r="I1014" s="2"/>
      <c r="J1014" s="2"/>
      <c r="K1014" s="2"/>
      <c r="L1014" s="3">
        <v>53.06</v>
      </c>
      <c r="M1014" s="3">
        <v>53.06</v>
      </c>
      <c r="N1014" s="3">
        <v>0</v>
      </c>
      <c r="O1014" s="3">
        <v>0</v>
      </c>
      <c r="P1014" s="3">
        <v>53.06</v>
      </c>
      <c r="Q1014" s="3">
        <v>350</v>
      </c>
      <c r="R1014" s="1" t="s">
        <v>0</v>
      </c>
    </row>
    <row r="1015" spans="1:18" ht="15.5" x14ac:dyDescent="0.35">
      <c r="A1015" s="1">
        <v>30722381</v>
      </c>
      <c r="B1015" s="99" t="s">
        <v>3401</v>
      </c>
      <c r="C1015" s="2" t="s">
        <v>13600</v>
      </c>
      <c r="D1015" s="2">
        <v>1</v>
      </c>
      <c r="E1015" s="1" t="s">
        <v>34</v>
      </c>
      <c r="F1015" s="2"/>
      <c r="G1015" s="2"/>
      <c r="H1015" s="2">
        <v>0</v>
      </c>
      <c r="I1015" s="2"/>
      <c r="J1015" s="2"/>
      <c r="K1015" s="2"/>
      <c r="L1015" s="3">
        <v>71.62</v>
      </c>
      <c r="M1015" s="3">
        <v>71.62</v>
      </c>
      <c r="N1015" s="3">
        <v>0</v>
      </c>
      <c r="O1015" s="3">
        <v>0</v>
      </c>
      <c r="P1015" s="3">
        <v>71.62</v>
      </c>
      <c r="Q1015" s="3">
        <v>350</v>
      </c>
      <c r="R1015" s="1" t="s">
        <v>0</v>
      </c>
    </row>
    <row r="1016" spans="1:18" ht="15.5" x14ac:dyDescent="0.35">
      <c r="A1016" s="1">
        <v>30722390</v>
      </c>
      <c r="B1016" s="99" t="s">
        <v>3400</v>
      </c>
      <c r="C1016" s="2" t="s">
        <v>13600</v>
      </c>
      <c r="D1016" s="2">
        <v>1</v>
      </c>
      <c r="E1016" s="1" t="s">
        <v>41</v>
      </c>
      <c r="F1016" s="2"/>
      <c r="G1016" s="2">
        <v>1</v>
      </c>
      <c r="H1016" s="2">
        <v>3</v>
      </c>
      <c r="I1016" s="2"/>
      <c r="J1016" s="2"/>
      <c r="K1016" s="2"/>
      <c r="L1016" s="3">
        <v>169.74</v>
      </c>
      <c r="M1016" s="3">
        <v>169.74</v>
      </c>
      <c r="N1016" s="3">
        <v>0</v>
      </c>
      <c r="O1016" s="3">
        <v>0</v>
      </c>
      <c r="P1016" s="3">
        <v>169.74</v>
      </c>
      <c r="Q1016" s="3">
        <v>350</v>
      </c>
      <c r="R1016" s="1" t="s">
        <v>132</v>
      </c>
    </row>
    <row r="1017" spans="1:18" ht="15.5" x14ac:dyDescent="0.35">
      <c r="A1017" s="1">
        <v>30722403</v>
      </c>
      <c r="B1017" s="99" t="s">
        <v>3399</v>
      </c>
      <c r="C1017" s="2" t="s">
        <v>13600</v>
      </c>
      <c r="D1017" s="2">
        <v>1</v>
      </c>
      <c r="E1017" s="1" t="s">
        <v>20</v>
      </c>
      <c r="F1017" s="2"/>
      <c r="G1017" s="2"/>
      <c r="H1017" s="2">
        <v>1</v>
      </c>
      <c r="I1017" s="2"/>
      <c r="J1017" s="2"/>
      <c r="K1017" s="2"/>
      <c r="L1017" s="3">
        <v>39.79</v>
      </c>
      <c r="M1017" s="3">
        <v>39.79</v>
      </c>
      <c r="N1017" s="3">
        <v>0</v>
      </c>
      <c r="O1017" s="3">
        <v>0</v>
      </c>
      <c r="P1017" s="3">
        <v>39.79</v>
      </c>
      <c r="Q1017" s="3">
        <v>350</v>
      </c>
      <c r="R1017" s="1" t="s">
        <v>0</v>
      </c>
    </row>
    <row r="1018" spans="1:18" ht="15.5" x14ac:dyDescent="0.35">
      <c r="A1018" s="1">
        <v>30722411</v>
      </c>
      <c r="B1018" s="99" t="s">
        <v>3398</v>
      </c>
      <c r="C1018" s="2" t="s">
        <v>13600</v>
      </c>
      <c r="D1018" s="2">
        <v>1</v>
      </c>
      <c r="E1018" s="1" t="s">
        <v>16</v>
      </c>
      <c r="F1018" s="2"/>
      <c r="G1018" s="2">
        <v>1</v>
      </c>
      <c r="H1018" s="2">
        <v>1</v>
      </c>
      <c r="I1018" s="2"/>
      <c r="J1018" s="2"/>
      <c r="K1018" s="2"/>
      <c r="L1018" s="3">
        <v>250.65</v>
      </c>
      <c r="M1018" s="3">
        <v>250.65</v>
      </c>
      <c r="N1018" s="3">
        <v>0</v>
      </c>
      <c r="O1018" s="3">
        <v>0</v>
      </c>
      <c r="P1018" s="3">
        <v>250.65</v>
      </c>
      <c r="Q1018" s="3">
        <v>350</v>
      </c>
      <c r="R1018" s="1" t="s">
        <v>132</v>
      </c>
    </row>
    <row r="1019" spans="1:18" ht="15.5" x14ac:dyDescent="0.35">
      <c r="A1019" s="1">
        <v>30722420</v>
      </c>
      <c r="B1019" s="99" t="s">
        <v>3397</v>
      </c>
      <c r="C1019" s="2" t="s">
        <v>13600</v>
      </c>
      <c r="D1019" s="2">
        <v>1</v>
      </c>
      <c r="E1019" s="1" t="s">
        <v>34</v>
      </c>
      <c r="F1019" s="2"/>
      <c r="G1019" s="2"/>
      <c r="H1019" s="2">
        <v>1</v>
      </c>
      <c r="I1019" s="2"/>
      <c r="J1019" s="2"/>
      <c r="K1019" s="2"/>
      <c r="L1019" s="3">
        <v>71.62</v>
      </c>
      <c r="M1019" s="3">
        <v>71.62</v>
      </c>
      <c r="N1019" s="3">
        <v>0</v>
      </c>
      <c r="O1019" s="3">
        <v>0</v>
      </c>
      <c r="P1019" s="3">
        <v>71.62</v>
      </c>
      <c r="Q1019" s="3">
        <v>350</v>
      </c>
      <c r="R1019" s="1" t="s">
        <v>0</v>
      </c>
    </row>
    <row r="1020" spans="1:18" ht="15.5" x14ac:dyDescent="0.35">
      <c r="A1020" s="1">
        <v>30722438</v>
      </c>
      <c r="B1020" s="99" t="s">
        <v>3396</v>
      </c>
      <c r="C1020" s="2" t="s">
        <v>13600</v>
      </c>
      <c r="D1020" s="2">
        <v>1</v>
      </c>
      <c r="E1020" s="1" t="s">
        <v>16</v>
      </c>
      <c r="F1020" s="2"/>
      <c r="G1020" s="2">
        <v>1</v>
      </c>
      <c r="H1020" s="2">
        <v>2</v>
      </c>
      <c r="I1020" s="2"/>
      <c r="J1020" s="2"/>
      <c r="K1020" s="2"/>
      <c r="L1020" s="3">
        <v>250.65</v>
      </c>
      <c r="M1020" s="3">
        <v>250.65</v>
      </c>
      <c r="N1020" s="3">
        <v>0</v>
      </c>
      <c r="O1020" s="3">
        <v>0</v>
      </c>
      <c r="P1020" s="3">
        <v>250.65</v>
      </c>
      <c r="Q1020" s="3">
        <v>350</v>
      </c>
      <c r="R1020" s="1" t="s">
        <v>132</v>
      </c>
    </row>
    <row r="1021" spans="1:18" ht="15.5" x14ac:dyDescent="0.35">
      <c r="A1021" s="1">
        <v>30722446</v>
      </c>
      <c r="B1021" s="99" t="s">
        <v>3395</v>
      </c>
      <c r="C1021" s="2" t="s">
        <v>13598</v>
      </c>
      <c r="D1021" s="2">
        <v>1</v>
      </c>
      <c r="E1021" s="1" t="s">
        <v>34</v>
      </c>
      <c r="F1021" s="2"/>
      <c r="G1021" s="2"/>
      <c r="H1021" s="2">
        <v>1</v>
      </c>
      <c r="I1021" s="2"/>
      <c r="J1021" s="2"/>
      <c r="K1021" s="2"/>
      <c r="L1021" s="3">
        <v>71.62</v>
      </c>
      <c r="M1021" s="3">
        <v>71.62</v>
      </c>
      <c r="N1021" s="3">
        <v>0</v>
      </c>
      <c r="O1021" s="3">
        <v>0</v>
      </c>
      <c r="P1021" s="3">
        <v>71.62</v>
      </c>
      <c r="Q1021" s="3">
        <v>14.324000000000002</v>
      </c>
      <c r="R1021" s="1" t="s">
        <v>0</v>
      </c>
    </row>
    <row r="1022" spans="1:18" ht="15.5" x14ac:dyDescent="0.35">
      <c r="A1022" s="1">
        <v>30722454</v>
      </c>
      <c r="B1022" s="99" t="s">
        <v>3394</v>
      </c>
      <c r="C1022" s="2" t="s">
        <v>13600</v>
      </c>
      <c r="D1022" s="2">
        <v>1</v>
      </c>
      <c r="E1022" s="1" t="s">
        <v>159</v>
      </c>
      <c r="F1022" s="2"/>
      <c r="G1022" s="2">
        <v>2</v>
      </c>
      <c r="H1022" s="2">
        <v>3</v>
      </c>
      <c r="I1022" s="2"/>
      <c r="J1022" s="2"/>
      <c r="K1022" s="2"/>
      <c r="L1022" s="3">
        <v>736.04</v>
      </c>
      <c r="M1022" s="3">
        <v>736.04</v>
      </c>
      <c r="N1022" s="3">
        <v>0</v>
      </c>
      <c r="O1022" s="3">
        <v>0</v>
      </c>
      <c r="P1022" s="3">
        <v>736.04</v>
      </c>
      <c r="Q1022" s="3">
        <v>350</v>
      </c>
      <c r="R1022" s="1" t="s">
        <v>132</v>
      </c>
    </row>
    <row r="1023" spans="1:18" ht="15.5" x14ac:dyDescent="0.35">
      <c r="A1023" s="1">
        <v>30722462</v>
      </c>
      <c r="B1023" s="99" t="s">
        <v>3393</v>
      </c>
      <c r="C1023" s="2" t="s">
        <v>13600</v>
      </c>
      <c r="D1023" s="2">
        <v>1</v>
      </c>
      <c r="E1023" s="1" t="s">
        <v>311</v>
      </c>
      <c r="F1023" s="2"/>
      <c r="G1023" s="2">
        <v>1</v>
      </c>
      <c r="H1023" s="2">
        <v>1</v>
      </c>
      <c r="I1023" s="2"/>
      <c r="J1023" s="2"/>
      <c r="K1023" s="2"/>
      <c r="L1023" s="3">
        <v>291.76</v>
      </c>
      <c r="M1023" s="3">
        <v>291.76</v>
      </c>
      <c r="N1023" s="3">
        <v>0</v>
      </c>
      <c r="O1023" s="3">
        <v>0</v>
      </c>
      <c r="P1023" s="3">
        <v>291.76</v>
      </c>
      <c r="Q1023" s="3">
        <v>350</v>
      </c>
      <c r="R1023" s="1" t="s">
        <v>132</v>
      </c>
    </row>
    <row r="1024" spans="1:18" ht="15.5" x14ac:dyDescent="0.35">
      <c r="A1024" s="1">
        <v>30722470</v>
      </c>
      <c r="B1024" s="99" t="s">
        <v>3392</v>
      </c>
      <c r="C1024" s="2" t="s">
        <v>13600</v>
      </c>
      <c r="D1024" s="2">
        <v>1</v>
      </c>
      <c r="E1024" s="1" t="s">
        <v>311</v>
      </c>
      <c r="F1024" s="2"/>
      <c r="G1024" s="2">
        <v>1</v>
      </c>
      <c r="H1024" s="2">
        <v>2</v>
      </c>
      <c r="I1024" s="2"/>
      <c r="J1024" s="2"/>
      <c r="K1024" s="2"/>
      <c r="L1024" s="3">
        <v>291.76</v>
      </c>
      <c r="M1024" s="3">
        <v>291.76</v>
      </c>
      <c r="N1024" s="3">
        <v>0</v>
      </c>
      <c r="O1024" s="3">
        <v>0</v>
      </c>
      <c r="P1024" s="3">
        <v>291.76</v>
      </c>
      <c r="Q1024" s="3">
        <v>350</v>
      </c>
      <c r="R1024" s="1" t="s">
        <v>132</v>
      </c>
    </row>
    <row r="1025" spans="1:18" ht="15.5" x14ac:dyDescent="0.35">
      <c r="A1025" s="1">
        <v>30722489</v>
      </c>
      <c r="B1025" s="99" t="s">
        <v>3391</v>
      </c>
      <c r="C1025" s="2" t="s">
        <v>13600</v>
      </c>
      <c r="D1025" s="2">
        <v>1</v>
      </c>
      <c r="E1025" s="1" t="s">
        <v>224</v>
      </c>
      <c r="F1025" s="2"/>
      <c r="G1025" s="2">
        <v>1</v>
      </c>
      <c r="H1025" s="2">
        <v>4</v>
      </c>
      <c r="I1025" s="2"/>
      <c r="J1025" s="2"/>
      <c r="K1025" s="2"/>
      <c r="L1025" s="3">
        <v>338.19</v>
      </c>
      <c r="M1025" s="3">
        <v>338.19</v>
      </c>
      <c r="N1025" s="3">
        <v>0</v>
      </c>
      <c r="O1025" s="3">
        <v>0</v>
      </c>
      <c r="P1025" s="3">
        <v>338.19</v>
      </c>
      <c r="Q1025" s="3">
        <v>350</v>
      </c>
      <c r="R1025" s="1" t="s">
        <v>132</v>
      </c>
    </row>
    <row r="1026" spans="1:18" ht="15.5" x14ac:dyDescent="0.35">
      <c r="A1026" s="1">
        <v>30722497</v>
      </c>
      <c r="B1026" s="99" t="s">
        <v>3390</v>
      </c>
      <c r="C1026" s="2" t="s">
        <v>13600</v>
      </c>
      <c r="D1026" s="2">
        <v>1</v>
      </c>
      <c r="E1026" s="1" t="s">
        <v>4</v>
      </c>
      <c r="F1026" s="2"/>
      <c r="G1026" s="2"/>
      <c r="H1026" s="2">
        <v>1</v>
      </c>
      <c r="I1026" s="2"/>
      <c r="J1026" s="2"/>
      <c r="K1026" s="2"/>
      <c r="L1026" s="3">
        <v>84.88</v>
      </c>
      <c r="M1026" s="3">
        <v>84.88</v>
      </c>
      <c r="N1026" s="3">
        <v>0</v>
      </c>
      <c r="O1026" s="3">
        <v>0</v>
      </c>
      <c r="P1026" s="3">
        <v>84.88</v>
      </c>
      <c r="Q1026" s="3">
        <v>350</v>
      </c>
      <c r="R1026" s="1" t="s">
        <v>0</v>
      </c>
    </row>
    <row r="1027" spans="1:18" ht="15.5" x14ac:dyDescent="0.35">
      <c r="A1027" s="1">
        <v>30722500</v>
      </c>
      <c r="B1027" s="99" t="s">
        <v>3389</v>
      </c>
      <c r="C1027" s="2" t="s">
        <v>13600</v>
      </c>
      <c r="D1027" s="2">
        <v>1</v>
      </c>
      <c r="E1027" s="1" t="s">
        <v>41</v>
      </c>
      <c r="F1027" s="2"/>
      <c r="G1027" s="2">
        <v>1</v>
      </c>
      <c r="H1027" s="2">
        <v>1</v>
      </c>
      <c r="I1027" s="2"/>
      <c r="J1027" s="2"/>
      <c r="K1027" s="2"/>
      <c r="L1027" s="3">
        <v>169.74</v>
      </c>
      <c r="M1027" s="3">
        <v>169.74</v>
      </c>
      <c r="N1027" s="3">
        <v>0</v>
      </c>
      <c r="O1027" s="3">
        <v>0</v>
      </c>
      <c r="P1027" s="3">
        <v>169.74</v>
      </c>
      <c r="Q1027" s="3">
        <v>350</v>
      </c>
      <c r="R1027" s="1" t="s">
        <v>132</v>
      </c>
    </row>
    <row r="1028" spans="1:18" ht="15.5" x14ac:dyDescent="0.35">
      <c r="A1028" s="1">
        <v>30722519</v>
      </c>
      <c r="B1028" s="99" t="s">
        <v>3388</v>
      </c>
      <c r="C1028" s="2" t="s">
        <v>13600</v>
      </c>
      <c r="D1028" s="2">
        <v>1</v>
      </c>
      <c r="E1028" s="1" t="s">
        <v>13</v>
      </c>
      <c r="F1028" s="2"/>
      <c r="G1028" s="2">
        <v>1</v>
      </c>
      <c r="H1028" s="2">
        <v>2</v>
      </c>
      <c r="I1028" s="2"/>
      <c r="J1028" s="2"/>
      <c r="K1028" s="2"/>
      <c r="L1028" s="3">
        <v>148.54</v>
      </c>
      <c r="M1028" s="3">
        <v>148.54</v>
      </c>
      <c r="N1028" s="3">
        <v>0</v>
      </c>
      <c r="O1028" s="3">
        <v>0</v>
      </c>
      <c r="P1028" s="3">
        <v>148.54</v>
      </c>
      <c r="Q1028" s="3">
        <v>350</v>
      </c>
      <c r="R1028" s="1" t="s">
        <v>132</v>
      </c>
    </row>
    <row r="1029" spans="1:18" ht="15.5" x14ac:dyDescent="0.35">
      <c r="A1029" s="1">
        <v>30722527</v>
      </c>
      <c r="B1029" s="99" t="s">
        <v>3387</v>
      </c>
      <c r="C1029" s="2" t="s">
        <v>13600</v>
      </c>
      <c r="D1029" s="2">
        <v>1</v>
      </c>
      <c r="E1029" s="1" t="s">
        <v>311</v>
      </c>
      <c r="F1029" s="2"/>
      <c r="G1029" s="2">
        <v>1</v>
      </c>
      <c r="H1029" s="2">
        <v>3</v>
      </c>
      <c r="I1029" s="2"/>
      <c r="J1029" s="2"/>
      <c r="K1029" s="2"/>
      <c r="L1029" s="3">
        <v>291.76</v>
      </c>
      <c r="M1029" s="3">
        <v>291.76</v>
      </c>
      <c r="N1029" s="3">
        <v>0</v>
      </c>
      <c r="O1029" s="3">
        <v>0</v>
      </c>
      <c r="P1029" s="3">
        <v>291.76</v>
      </c>
      <c r="Q1029" s="3">
        <v>350</v>
      </c>
      <c r="R1029" s="1" t="s">
        <v>132</v>
      </c>
    </row>
    <row r="1030" spans="1:18" ht="15.5" x14ac:dyDescent="0.35">
      <c r="A1030" s="1">
        <v>30722535</v>
      </c>
      <c r="B1030" s="99" t="s">
        <v>3386</v>
      </c>
      <c r="C1030" s="2" t="s">
        <v>13600</v>
      </c>
      <c r="D1030" s="2">
        <v>1</v>
      </c>
      <c r="E1030" s="1" t="s">
        <v>311</v>
      </c>
      <c r="F1030" s="2"/>
      <c r="G1030" s="2">
        <v>1</v>
      </c>
      <c r="H1030" s="2">
        <v>3</v>
      </c>
      <c r="I1030" s="2"/>
      <c r="J1030" s="2"/>
      <c r="K1030" s="2"/>
      <c r="L1030" s="3">
        <v>291.76</v>
      </c>
      <c r="M1030" s="3">
        <v>291.76</v>
      </c>
      <c r="N1030" s="3">
        <v>0</v>
      </c>
      <c r="O1030" s="3">
        <v>0</v>
      </c>
      <c r="P1030" s="3">
        <v>291.76</v>
      </c>
      <c r="Q1030" s="3">
        <v>350</v>
      </c>
      <c r="R1030" s="1" t="s">
        <v>132</v>
      </c>
    </row>
    <row r="1031" spans="1:18" ht="15.5" x14ac:dyDescent="0.35">
      <c r="A1031" s="1">
        <v>30722543</v>
      </c>
      <c r="B1031" s="99" t="s">
        <v>3385</v>
      </c>
      <c r="C1031" s="2" t="s">
        <v>13600</v>
      </c>
      <c r="D1031" s="2">
        <v>1</v>
      </c>
      <c r="E1031" s="1" t="s">
        <v>41</v>
      </c>
      <c r="F1031" s="2"/>
      <c r="G1031" s="2">
        <v>1</v>
      </c>
      <c r="H1031" s="2">
        <v>2</v>
      </c>
      <c r="I1031" s="2"/>
      <c r="J1031" s="2"/>
      <c r="K1031" s="2"/>
      <c r="L1031" s="3">
        <v>169.74</v>
      </c>
      <c r="M1031" s="3">
        <v>169.74</v>
      </c>
      <c r="N1031" s="3">
        <v>0</v>
      </c>
      <c r="O1031" s="3">
        <v>0</v>
      </c>
      <c r="P1031" s="3">
        <v>169.74</v>
      </c>
      <c r="Q1031" s="3">
        <v>350</v>
      </c>
      <c r="R1031" s="1" t="s">
        <v>132</v>
      </c>
    </row>
    <row r="1032" spans="1:18" ht="15.5" x14ac:dyDescent="0.35">
      <c r="A1032" s="1">
        <v>30722551</v>
      </c>
      <c r="B1032" s="99" t="s">
        <v>3384</v>
      </c>
      <c r="C1032" s="2" t="s">
        <v>13598</v>
      </c>
      <c r="D1032" s="2">
        <v>1</v>
      </c>
      <c r="E1032" s="1" t="s">
        <v>16</v>
      </c>
      <c r="F1032" s="2"/>
      <c r="G1032" s="2">
        <v>1</v>
      </c>
      <c r="H1032" s="2">
        <v>2</v>
      </c>
      <c r="I1032" s="2"/>
      <c r="J1032" s="2"/>
      <c r="K1032" s="2"/>
      <c r="L1032" s="3">
        <v>250.65</v>
      </c>
      <c r="M1032" s="3">
        <v>250.65</v>
      </c>
      <c r="N1032" s="3">
        <v>0</v>
      </c>
      <c r="O1032" s="3">
        <v>0</v>
      </c>
      <c r="P1032" s="3">
        <v>250.65</v>
      </c>
      <c r="Q1032" s="3">
        <v>50.13</v>
      </c>
      <c r="R1032" s="1" t="s">
        <v>132</v>
      </c>
    </row>
    <row r="1033" spans="1:18" ht="15.5" x14ac:dyDescent="0.35">
      <c r="A1033" s="1">
        <v>30722560</v>
      </c>
      <c r="B1033" s="99" t="s">
        <v>3383</v>
      </c>
      <c r="C1033" s="2" t="s">
        <v>13600</v>
      </c>
      <c r="D1033" s="2">
        <v>1</v>
      </c>
      <c r="E1033" s="1" t="s">
        <v>159</v>
      </c>
      <c r="F1033" s="2"/>
      <c r="G1033" s="2">
        <v>2</v>
      </c>
      <c r="H1033" s="2">
        <v>5</v>
      </c>
      <c r="I1033" s="2"/>
      <c r="J1033" s="2"/>
      <c r="K1033" s="2"/>
      <c r="L1033" s="3">
        <v>736.04</v>
      </c>
      <c r="M1033" s="3">
        <v>736.04</v>
      </c>
      <c r="N1033" s="3">
        <v>0</v>
      </c>
      <c r="O1033" s="3">
        <v>0</v>
      </c>
      <c r="P1033" s="3">
        <v>736.04</v>
      </c>
      <c r="Q1033" s="3">
        <v>350</v>
      </c>
      <c r="R1033" s="1" t="s">
        <v>132</v>
      </c>
    </row>
    <row r="1034" spans="1:18" ht="15.5" x14ac:dyDescent="0.35">
      <c r="A1034" s="1">
        <v>30722578</v>
      </c>
      <c r="B1034" s="99" t="s">
        <v>3382</v>
      </c>
      <c r="C1034" s="2" t="s">
        <v>13600</v>
      </c>
      <c r="D1034" s="2">
        <v>1</v>
      </c>
      <c r="E1034" s="1" t="s">
        <v>16</v>
      </c>
      <c r="F1034" s="2"/>
      <c r="G1034" s="2">
        <v>1</v>
      </c>
      <c r="H1034" s="2">
        <v>2</v>
      </c>
      <c r="I1034" s="2"/>
      <c r="J1034" s="2"/>
      <c r="K1034" s="2"/>
      <c r="L1034" s="3">
        <v>250.65</v>
      </c>
      <c r="M1034" s="3">
        <v>250.65</v>
      </c>
      <c r="N1034" s="3">
        <v>0</v>
      </c>
      <c r="O1034" s="3">
        <v>0</v>
      </c>
      <c r="P1034" s="3">
        <v>250.65</v>
      </c>
      <c r="Q1034" s="3">
        <v>350</v>
      </c>
      <c r="R1034" s="1" t="s">
        <v>132</v>
      </c>
    </row>
    <row r="1035" spans="1:18" ht="15.5" x14ac:dyDescent="0.35">
      <c r="A1035" s="1">
        <v>30722586</v>
      </c>
      <c r="B1035" s="99" t="s">
        <v>3381</v>
      </c>
      <c r="C1035" s="2" t="s">
        <v>13600</v>
      </c>
      <c r="D1035" s="2">
        <v>1</v>
      </c>
      <c r="E1035" s="1" t="s">
        <v>23</v>
      </c>
      <c r="F1035" s="2"/>
      <c r="G1035" s="2">
        <v>1</v>
      </c>
      <c r="H1035" s="2">
        <v>1</v>
      </c>
      <c r="I1035" s="2"/>
      <c r="J1035" s="2"/>
      <c r="K1035" s="2"/>
      <c r="L1035" s="3">
        <v>116.71</v>
      </c>
      <c r="M1035" s="3">
        <v>116.71</v>
      </c>
      <c r="N1035" s="3">
        <v>0</v>
      </c>
      <c r="O1035" s="3">
        <v>0</v>
      </c>
      <c r="P1035" s="3">
        <v>116.71</v>
      </c>
      <c r="Q1035" s="3">
        <v>350</v>
      </c>
      <c r="R1035" s="1" t="s">
        <v>132</v>
      </c>
    </row>
    <row r="1036" spans="1:18" ht="15.5" x14ac:dyDescent="0.35">
      <c r="A1036" s="1">
        <v>30722594</v>
      </c>
      <c r="B1036" s="99" t="s">
        <v>3380</v>
      </c>
      <c r="C1036" s="2" t="s">
        <v>13600</v>
      </c>
      <c r="D1036" s="2">
        <v>1</v>
      </c>
      <c r="E1036" s="1" t="s">
        <v>224</v>
      </c>
      <c r="F1036" s="2"/>
      <c r="G1036" s="2">
        <v>2</v>
      </c>
      <c r="H1036" s="2">
        <v>3</v>
      </c>
      <c r="I1036" s="2"/>
      <c r="J1036" s="2"/>
      <c r="K1036" s="2"/>
      <c r="L1036" s="3">
        <v>338.19</v>
      </c>
      <c r="M1036" s="3">
        <v>338.19</v>
      </c>
      <c r="N1036" s="3">
        <v>0</v>
      </c>
      <c r="O1036" s="3">
        <v>0</v>
      </c>
      <c r="P1036" s="3">
        <v>338.19</v>
      </c>
      <c r="Q1036" s="3">
        <v>350</v>
      </c>
      <c r="R1036" s="1" t="s">
        <v>132</v>
      </c>
    </row>
    <row r="1037" spans="1:18" ht="15.5" x14ac:dyDescent="0.35">
      <c r="A1037" s="1">
        <v>30722608</v>
      </c>
      <c r="B1037" s="99" t="s">
        <v>3379</v>
      </c>
      <c r="C1037" s="2" t="s">
        <v>13600</v>
      </c>
      <c r="D1037" s="2">
        <v>1</v>
      </c>
      <c r="E1037" s="1" t="s">
        <v>224</v>
      </c>
      <c r="F1037" s="2"/>
      <c r="G1037" s="2">
        <v>1</v>
      </c>
      <c r="H1037" s="2">
        <v>3</v>
      </c>
      <c r="I1037" s="2"/>
      <c r="J1037" s="2"/>
      <c r="K1037" s="2"/>
      <c r="L1037" s="3">
        <v>338.19</v>
      </c>
      <c r="M1037" s="3">
        <v>338.19</v>
      </c>
      <c r="N1037" s="3">
        <v>0</v>
      </c>
      <c r="O1037" s="3">
        <v>0</v>
      </c>
      <c r="P1037" s="3">
        <v>338.19</v>
      </c>
      <c r="Q1037" s="3">
        <v>350</v>
      </c>
      <c r="R1037" s="1" t="s">
        <v>132</v>
      </c>
    </row>
    <row r="1038" spans="1:18" ht="15.5" x14ac:dyDescent="0.35">
      <c r="A1038" s="1">
        <v>30722616</v>
      </c>
      <c r="B1038" s="99" t="s">
        <v>3378</v>
      </c>
      <c r="C1038" s="2" t="s">
        <v>13600</v>
      </c>
      <c r="D1038" s="2">
        <v>1</v>
      </c>
      <c r="E1038" s="1" t="s">
        <v>407</v>
      </c>
      <c r="F1038" s="2"/>
      <c r="G1038" s="2">
        <v>2</v>
      </c>
      <c r="H1038" s="2">
        <v>3</v>
      </c>
      <c r="I1038" s="2"/>
      <c r="J1038" s="2"/>
      <c r="K1038" s="2"/>
      <c r="L1038" s="3">
        <v>620.66</v>
      </c>
      <c r="M1038" s="3">
        <v>620.66</v>
      </c>
      <c r="N1038" s="3">
        <v>0</v>
      </c>
      <c r="O1038" s="3">
        <v>0</v>
      </c>
      <c r="P1038" s="3">
        <v>620.66</v>
      </c>
      <c r="Q1038" s="3">
        <v>350</v>
      </c>
      <c r="R1038" s="1" t="s">
        <v>132</v>
      </c>
    </row>
    <row r="1039" spans="1:18" ht="15.5" x14ac:dyDescent="0.35">
      <c r="A1039" s="1">
        <v>30722624</v>
      </c>
      <c r="B1039" s="99" t="s">
        <v>3377</v>
      </c>
      <c r="C1039" s="2" t="s">
        <v>13600</v>
      </c>
      <c r="D1039" s="2">
        <v>1</v>
      </c>
      <c r="E1039" s="1" t="s">
        <v>41</v>
      </c>
      <c r="F1039" s="2"/>
      <c r="G1039" s="2">
        <v>1</v>
      </c>
      <c r="H1039" s="2">
        <v>3</v>
      </c>
      <c r="I1039" s="2"/>
      <c r="J1039" s="2"/>
      <c r="K1039" s="2"/>
      <c r="L1039" s="3">
        <v>169.74</v>
      </c>
      <c r="M1039" s="3">
        <v>169.74</v>
      </c>
      <c r="N1039" s="3">
        <v>0</v>
      </c>
      <c r="O1039" s="3">
        <v>0</v>
      </c>
      <c r="P1039" s="3">
        <v>169.74</v>
      </c>
      <c r="Q1039" s="3">
        <v>350</v>
      </c>
      <c r="R1039" s="1" t="s">
        <v>132</v>
      </c>
    </row>
    <row r="1040" spans="1:18" ht="15.5" x14ac:dyDescent="0.35">
      <c r="A1040" s="1">
        <v>30722632</v>
      </c>
      <c r="B1040" s="99" t="s">
        <v>3376</v>
      </c>
      <c r="C1040" s="2" t="s">
        <v>13600</v>
      </c>
      <c r="D1040" s="2">
        <v>1</v>
      </c>
      <c r="E1040" s="1" t="s">
        <v>484</v>
      </c>
      <c r="F1040" s="2"/>
      <c r="G1040" s="2">
        <v>1</v>
      </c>
      <c r="H1040" s="2">
        <v>3</v>
      </c>
      <c r="I1040" s="2"/>
      <c r="J1040" s="2"/>
      <c r="K1040" s="2"/>
      <c r="L1040" s="3">
        <v>802.34</v>
      </c>
      <c r="M1040" s="3">
        <v>802.34</v>
      </c>
      <c r="N1040" s="3">
        <v>0</v>
      </c>
      <c r="O1040" s="3">
        <v>0</v>
      </c>
      <c r="P1040" s="3">
        <v>802.34</v>
      </c>
      <c r="Q1040" s="3">
        <v>350</v>
      </c>
      <c r="R1040" s="1" t="s">
        <v>132</v>
      </c>
    </row>
    <row r="1041" spans="1:18" ht="15.5" x14ac:dyDescent="0.35">
      <c r="A1041" s="1">
        <v>30722640</v>
      </c>
      <c r="B1041" s="99" t="s">
        <v>3375</v>
      </c>
      <c r="C1041" s="2" t="s">
        <v>13598</v>
      </c>
      <c r="D1041" s="2">
        <v>1</v>
      </c>
      <c r="E1041" s="1" t="s">
        <v>311</v>
      </c>
      <c r="F1041" s="2"/>
      <c r="G1041" s="2">
        <v>1</v>
      </c>
      <c r="H1041" s="2">
        <v>1</v>
      </c>
      <c r="I1041" s="2"/>
      <c r="J1041" s="2"/>
      <c r="K1041" s="2"/>
      <c r="L1041" s="3">
        <v>291.76</v>
      </c>
      <c r="M1041" s="3">
        <v>291.76</v>
      </c>
      <c r="N1041" s="3">
        <v>0</v>
      </c>
      <c r="O1041" s="3">
        <v>0</v>
      </c>
      <c r="P1041" s="3">
        <v>291.76</v>
      </c>
      <c r="Q1041" s="3">
        <v>58.352000000000004</v>
      </c>
      <c r="R1041" s="1" t="s">
        <v>132</v>
      </c>
    </row>
    <row r="1042" spans="1:18" ht="15.5" x14ac:dyDescent="0.35">
      <c r="A1042" s="1">
        <v>30722659</v>
      </c>
      <c r="B1042" s="99" t="s">
        <v>3374</v>
      </c>
      <c r="C1042" s="2" t="s">
        <v>13600</v>
      </c>
      <c r="D1042" s="2">
        <v>1</v>
      </c>
      <c r="E1042" s="1" t="s">
        <v>161</v>
      </c>
      <c r="F1042" s="2"/>
      <c r="G1042" s="2">
        <v>2</v>
      </c>
      <c r="H1042" s="2">
        <v>4</v>
      </c>
      <c r="I1042" s="2"/>
      <c r="J1042" s="2"/>
      <c r="K1042" s="2"/>
      <c r="L1042" s="3">
        <v>948.22</v>
      </c>
      <c r="M1042" s="3">
        <v>948.22</v>
      </c>
      <c r="N1042" s="3">
        <v>0</v>
      </c>
      <c r="O1042" s="3">
        <v>0</v>
      </c>
      <c r="P1042" s="3">
        <v>948.22</v>
      </c>
      <c r="Q1042" s="3">
        <v>350</v>
      </c>
      <c r="R1042" s="1" t="s">
        <v>132</v>
      </c>
    </row>
    <row r="1043" spans="1:18" ht="31" x14ac:dyDescent="0.35">
      <c r="A1043" s="1">
        <v>30722667</v>
      </c>
      <c r="B1043" s="99" t="s">
        <v>3373</v>
      </c>
      <c r="C1043" s="2" t="s">
        <v>13600</v>
      </c>
      <c r="D1043" s="2">
        <v>1</v>
      </c>
      <c r="E1043" s="1" t="s">
        <v>194</v>
      </c>
      <c r="F1043" s="2"/>
      <c r="G1043" s="2">
        <v>3</v>
      </c>
      <c r="H1043" s="2">
        <v>6</v>
      </c>
      <c r="I1043" s="2"/>
      <c r="J1043" s="2"/>
      <c r="K1043" s="2"/>
      <c r="L1043" s="3">
        <v>2181.58</v>
      </c>
      <c r="M1043" s="3">
        <v>2181.58</v>
      </c>
      <c r="N1043" s="3">
        <v>0</v>
      </c>
      <c r="O1043" s="3">
        <v>0</v>
      </c>
      <c r="P1043" s="3">
        <v>2181.58</v>
      </c>
      <c r="Q1043" s="3">
        <v>350</v>
      </c>
      <c r="R1043" s="1" t="s">
        <v>132</v>
      </c>
    </row>
    <row r="1044" spans="1:18" ht="15.5" x14ac:dyDescent="0.35">
      <c r="A1044" s="1">
        <v>30722675</v>
      </c>
      <c r="B1044" s="99" t="s">
        <v>3372</v>
      </c>
      <c r="C1044" s="2" t="s">
        <v>13600</v>
      </c>
      <c r="D1044" s="2">
        <v>1</v>
      </c>
      <c r="E1044" s="1" t="s">
        <v>194</v>
      </c>
      <c r="F1044" s="2"/>
      <c r="G1044" s="2">
        <v>3</v>
      </c>
      <c r="H1044" s="2">
        <v>6</v>
      </c>
      <c r="I1044" s="2"/>
      <c r="J1044" s="2"/>
      <c r="K1044" s="2"/>
      <c r="L1044" s="3">
        <v>2181.58</v>
      </c>
      <c r="M1044" s="3">
        <v>2181.58</v>
      </c>
      <c r="N1044" s="3">
        <v>0</v>
      </c>
      <c r="O1044" s="3">
        <v>0</v>
      </c>
      <c r="P1044" s="3">
        <v>2181.58</v>
      </c>
      <c r="Q1044" s="3">
        <v>350</v>
      </c>
      <c r="R1044" s="1" t="s">
        <v>132</v>
      </c>
    </row>
    <row r="1045" spans="1:18" ht="15.5" x14ac:dyDescent="0.35">
      <c r="A1045" s="1">
        <v>30722683</v>
      </c>
      <c r="B1045" s="99" t="s">
        <v>3371</v>
      </c>
      <c r="C1045" s="2" t="s">
        <v>13600</v>
      </c>
      <c r="D1045" s="2">
        <v>1</v>
      </c>
      <c r="E1045" s="1" t="s">
        <v>194</v>
      </c>
      <c r="F1045" s="2"/>
      <c r="G1045" s="2">
        <v>3</v>
      </c>
      <c r="H1045" s="2">
        <v>6</v>
      </c>
      <c r="I1045" s="2"/>
      <c r="J1045" s="2"/>
      <c r="K1045" s="2"/>
      <c r="L1045" s="3">
        <v>2181.58</v>
      </c>
      <c r="M1045" s="3">
        <v>2181.58</v>
      </c>
      <c r="N1045" s="3">
        <v>0</v>
      </c>
      <c r="O1045" s="3">
        <v>0</v>
      </c>
      <c r="P1045" s="3">
        <v>2181.58</v>
      </c>
      <c r="Q1045" s="3">
        <v>350</v>
      </c>
      <c r="R1045" s="1" t="s">
        <v>132</v>
      </c>
    </row>
    <row r="1046" spans="1:18" ht="15.5" x14ac:dyDescent="0.35">
      <c r="A1046" s="1">
        <v>30722691</v>
      </c>
      <c r="B1046" s="99" t="s">
        <v>3370</v>
      </c>
      <c r="C1046" s="2" t="s">
        <v>13600</v>
      </c>
      <c r="D1046" s="2">
        <v>1</v>
      </c>
      <c r="E1046" s="1" t="s">
        <v>484</v>
      </c>
      <c r="F1046" s="2"/>
      <c r="G1046" s="2">
        <v>2</v>
      </c>
      <c r="H1046" s="2">
        <v>3</v>
      </c>
      <c r="I1046" s="2"/>
      <c r="J1046" s="2"/>
      <c r="K1046" s="2"/>
      <c r="L1046" s="3">
        <v>802.34</v>
      </c>
      <c r="M1046" s="3">
        <v>802.34</v>
      </c>
      <c r="N1046" s="3">
        <v>0</v>
      </c>
      <c r="O1046" s="3">
        <v>0</v>
      </c>
      <c r="P1046" s="3">
        <v>802.34</v>
      </c>
      <c r="Q1046" s="3">
        <v>350</v>
      </c>
      <c r="R1046" s="1" t="s">
        <v>132</v>
      </c>
    </row>
    <row r="1047" spans="1:18" ht="15.5" x14ac:dyDescent="0.35">
      <c r="A1047" s="1">
        <v>30722705</v>
      </c>
      <c r="B1047" s="99" t="s">
        <v>3369</v>
      </c>
      <c r="C1047" s="2" t="s">
        <v>13600</v>
      </c>
      <c r="D1047" s="2">
        <v>1</v>
      </c>
      <c r="E1047" s="1" t="s">
        <v>224</v>
      </c>
      <c r="F1047" s="2"/>
      <c r="G1047" s="2">
        <v>1</v>
      </c>
      <c r="H1047" s="2">
        <v>1</v>
      </c>
      <c r="I1047" s="2"/>
      <c r="J1047" s="2"/>
      <c r="K1047" s="2"/>
      <c r="L1047" s="3">
        <v>338.19</v>
      </c>
      <c r="M1047" s="3">
        <v>338.19</v>
      </c>
      <c r="N1047" s="3">
        <v>0</v>
      </c>
      <c r="O1047" s="3">
        <v>0</v>
      </c>
      <c r="P1047" s="3">
        <v>338.19</v>
      </c>
      <c r="Q1047" s="3">
        <v>350</v>
      </c>
      <c r="R1047" s="1" t="s">
        <v>132</v>
      </c>
    </row>
    <row r="1048" spans="1:18" ht="15.5" x14ac:dyDescent="0.35">
      <c r="A1048" s="1">
        <v>30722713</v>
      </c>
      <c r="B1048" s="99" t="s">
        <v>3368</v>
      </c>
      <c r="C1048" s="2" t="s">
        <v>13600</v>
      </c>
      <c r="D1048" s="2">
        <v>1</v>
      </c>
      <c r="E1048" s="1" t="s">
        <v>13</v>
      </c>
      <c r="F1048" s="2"/>
      <c r="G1048" s="2">
        <v>1</v>
      </c>
      <c r="H1048" s="2">
        <v>1</v>
      </c>
      <c r="I1048" s="2"/>
      <c r="J1048" s="2"/>
      <c r="K1048" s="2"/>
      <c r="L1048" s="3">
        <v>148.54</v>
      </c>
      <c r="M1048" s="3">
        <v>148.54</v>
      </c>
      <c r="N1048" s="3">
        <v>0</v>
      </c>
      <c r="O1048" s="3">
        <v>0</v>
      </c>
      <c r="P1048" s="3">
        <v>148.54</v>
      </c>
      <c r="Q1048" s="3">
        <v>350</v>
      </c>
      <c r="R1048" s="1" t="s">
        <v>132</v>
      </c>
    </row>
    <row r="1049" spans="1:18" ht="31" x14ac:dyDescent="0.35">
      <c r="A1049" s="1">
        <v>30722721</v>
      </c>
      <c r="B1049" s="99" t="s">
        <v>3367</v>
      </c>
      <c r="C1049" s="2" t="s">
        <v>13600</v>
      </c>
      <c r="D1049" s="2">
        <v>1</v>
      </c>
      <c r="E1049" s="1" t="s">
        <v>151</v>
      </c>
      <c r="F1049" s="2"/>
      <c r="G1049" s="2">
        <v>1</v>
      </c>
      <c r="H1049" s="2">
        <v>2</v>
      </c>
      <c r="I1049" s="2"/>
      <c r="J1049" s="2"/>
      <c r="K1049" s="2"/>
      <c r="L1049" s="3">
        <v>270.54000000000002</v>
      </c>
      <c r="M1049" s="3">
        <v>270.54000000000002</v>
      </c>
      <c r="N1049" s="3">
        <v>0</v>
      </c>
      <c r="O1049" s="3">
        <v>0</v>
      </c>
      <c r="P1049" s="3">
        <v>270.54000000000002</v>
      </c>
      <c r="Q1049" s="3">
        <v>350</v>
      </c>
      <c r="R1049" s="1" t="s">
        <v>132</v>
      </c>
    </row>
    <row r="1050" spans="1:18" ht="15.5" x14ac:dyDescent="0.35">
      <c r="A1050" s="1">
        <v>30722730</v>
      </c>
      <c r="B1050" s="99" t="s">
        <v>3366</v>
      </c>
      <c r="C1050" s="2" t="s">
        <v>13600</v>
      </c>
      <c r="D1050" s="2">
        <v>1</v>
      </c>
      <c r="E1050" s="1" t="s">
        <v>41</v>
      </c>
      <c r="F1050" s="2"/>
      <c r="G1050" s="2">
        <v>1</v>
      </c>
      <c r="H1050" s="2">
        <v>2</v>
      </c>
      <c r="I1050" s="2"/>
      <c r="J1050" s="2"/>
      <c r="K1050" s="2"/>
      <c r="L1050" s="3">
        <v>169.74</v>
      </c>
      <c r="M1050" s="3">
        <v>169.74</v>
      </c>
      <c r="N1050" s="3">
        <v>0</v>
      </c>
      <c r="O1050" s="3">
        <v>0</v>
      </c>
      <c r="P1050" s="3">
        <v>169.74</v>
      </c>
      <c r="Q1050" s="3">
        <v>350</v>
      </c>
      <c r="R1050" s="1" t="s">
        <v>132</v>
      </c>
    </row>
    <row r="1051" spans="1:18" ht="15.5" x14ac:dyDescent="0.35">
      <c r="A1051" s="1">
        <v>30722748</v>
      </c>
      <c r="B1051" s="99" t="s">
        <v>3365</v>
      </c>
      <c r="C1051" s="2" t="s">
        <v>13600</v>
      </c>
      <c r="D1051" s="2">
        <v>1</v>
      </c>
      <c r="E1051" s="1" t="s">
        <v>311</v>
      </c>
      <c r="F1051" s="2"/>
      <c r="G1051" s="2">
        <v>1</v>
      </c>
      <c r="H1051" s="2">
        <v>3</v>
      </c>
      <c r="I1051" s="2"/>
      <c r="J1051" s="2"/>
      <c r="K1051" s="2"/>
      <c r="L1051" s="3">
        <v>291.76</v>
      </c>
      <c r="M1051" s="3">
        <v>291.76</v>
      </c>
      <c r="N1051" s="3">
        <v>0</v>
      </c>
      <c r="O1051" s="3">
        <v>0</v>
      </c>
      <c r="P1051" s="3">
        <v>291.76</v>
      </c>
      <c r="Q1051" s="3">
        <v>350</v>
      </c>
      <c r="R1051" s="1" t="s">
        <v>132</v>
      </c>
    </row>
    <row r="1052" spans="1:18" ht="31" x14ac:dyDescent="0.35">
      <c r="A1052" s="1">
        <v>30722756</v>
      </c>
      <c r="B1052" s="99" t="s">
        <v>3364</v>
      </c>
      <c r="C1052" s="2" t="s">
        <v>13600</v>
      </c>
      <c r="D1052" s="2">
        <v>1</v>
      </c>
      <c r="E1052" s="1" t="s">
        <v>194</v>
      </c>
      <c r="F1052" s="2"/>
      <c r="G1052" s="2">
        <v>3</v>
      </c>
      <c r="H1052" s="2">
        <v>6</v>
      </c>
      <c r="I1052" s="2"/>
      <c r="J1052" s="2"/>
      <c r="K1052" s="2"/>
      <c r="L1052" s="3">
        <v>2181.58</v>
      </c>
      <c r="M1052" s="3">
        <v>2181.58</v>
      </c>
      <c r="N1052" s="3">
        <v>0</v>
      </c>
      <c r="O1052" s="3">
        <v>0</v>
      </c>
      <c r="P1052" s="3">
        <v>2181.58</v>
      </c>
      <c r="Q1052" s="3">
        <v>350</v>
      </c>
      <c r="R1052" s="1" t="s">
        <v>132</v>
      </c>
    </row>
    <row r="1053" spans="1:18" ht="15.5" x14ac:dyDescent="0.35">
      <c r="A1053" s="1">
        <v>30722764</v>
      </c>
      <c r="B1053" s="99" t="s">
        <v>3363</v>
      </c>
      <c r="C1053" s="2" t="s">
        <v>13600</v>
      </c>
      <c r="D1053" s="2">
        <v>1</v>
      </c>
      <c r="E1053" s="1" t="s">
        <v>20</v>
      </c>
      <c r="F1053" s="2"/>
      <c r="G1053" s="2"/>
      <c r="H1053" s="2">
        <v>1</v>
      </c>
      <c r="I1053" s="2"/>
      <c r="J1053" s="2"/>
      <c r="K1053" s="2"/>
      <c r="L1053" s="3">
        <v>39.79</v>
      </c>
      <c r="M1053" s="3">
        <v>39.79</v>
      </c>
      <c r="N1053" s="3">
        <v>0</v>
      </c>
      <c r="O1053" s="3">
        <v>0</v>
      </c>
      <c r="P1053" s="3">
        <v>39.79</v>
      </c>
      <c r="Q1053" s="3">
        <v>350</v>
      </c>
      <c r="R1053" s="1" t="s">
        <v>0</v>
      </c>
    </row>
    <row r="1054" spans="1:18" ht="15.5" x14ac:dyDescent="0.35">
      <c r="A1054" s="1">
        <v>30722772</v>
      </c>
      <c r="B1054" s="99" t="s">
        <v>3362</v>
      </c>
      <c r="C1054" s="2" t="s">
        <v>13600</v>
      </c>
      <c r="D1054" s="2">
        <v>1</v>
      </c>
      <c r="E1054" s="1" t="s">
        <v>41</v>
      </c>
      <c r="F1054" s="2"/>
      <c r="G1054" s="2">
        <v>1</v>
      </c>
      <c r="H1054" s="2">
        <v>1</v>
      </c>
      <c r="I1054" s="2"/>
      <c r="J1054" s="2"/>
      <c r="K1054" s="2"/>
      <c r="L1054" s="3">
        <v>169.74</v>
      </c>
      <c r="M1054" s="3">
        <v>169.74</v>
      </c>
      <c r="N1054" s="3">
        <v>0</v>
      </c>
      <c r="O1054" s="3">
        <v>0</v>
      </c>
      <c r="P1054" s="3">
        <v>169.74</v>
      </c>
      <c r="Q1054" s="3">
        <v>350</v>
      </c>
      <c r="R1054" s="1" t="s">
        <v>132</v>
      </c>
    </row>
    <row r="1055" spans="1:18" ht="15.5" x14ac:dyDescent="0.35">
      <c r="A1055" s="1">
        <v>30722780</v>
      </c>
      <c r="B1055" s="99" t="s">
        <v>3361</v>
      </c>
      <c r="C1055" s="2" t="s">
        <v>13600</v>
      </c>
      <c r="D1055" s="2">
        <v>1</v>
      </c>
      <c r="E1055" s="1" t="s">
        <v>34</v>
      </c>
      <c r="F1055" s="2"/>
      <c r="G1055" s="2">
        <v>1</v>
      </c>
      <c r="H1055" s="2">
        <v>2</v>
      </c>
      <c r="I1055" s="2"/>
      <c r="J1055" s="2"/>
      <c r="K1055" s="2"/>
      <c r="L1055" s="3">
        <v>71.62</v>
      </c>
      <c r="M1055" s="3">
        <v>71.62</v>
      </c>
      <c r="N1055" s="3">
        <v>0</v>
      </c>
      <c r="O1055" s="3">
        <v>0</v>
      </c>
      <c r="P1055" s="3">
        <v>71.62</v>
      </c>
      <c r="Q1055" s="3">
        <v>350</v>
      </c>
      <c r="R1055" s="1" t="s">
        <v>132</v>
      </c>
    </row>
    <row r="1056" spans="1:18" ht="15.5" x14ac:dyDescent="0.35">
      <c r="A1056" s="1">
        <v>30722799</v>
      </c>
      <c r="B1056" s="99" t="s">
        <v>3360</v>
      </c>
      <c r="C1056" s="2" t="s">
        <v>13600</v>
      </c>
      <c r="D1056" s="2">
        <v>1</v>
      </c>
      <c r="E1056" s="1" t="s">
        <v>311</v>
      </c>
      <c r="F1056" s="2"/>
      <c r="G1056" s="2">
        <v>2</v>
      </c>
      <c r="H1056" s="2">
        <v>3</v>
      </c>
      <c r="I1056" s="2"/>
      <c r="J1056" s="2"/>
      <c r="K1056" s="2"/>
      <c r="L1056" s="3">
        <v>291.76</v>
      </c>
      <c r="M1056" s="3">
        <v>291.76</v>
      </c>
      <c r="N1056" s="3">
        <v>0</v>
      </c>
      <c r="O1056" s="3">
        <v>0</v>
      </c>
      <c r="P1056" s="3">
        <v>291.76</v>
      </c>
      <c r="Q1056" s="3">
        <v>350</v>
      </c>
      <c r="R1056" s="1" t="s">
        <v>132</v>
      </c>
    </row>
    <row r="1057" spans="1:18" ht="15.5" x14ac:dyDescent="0.35">
      <c r="A1057" s="1">
        <v>30722802</v>
      </c>
      <c r="B1057" s="99" t="s">
        <v>3359</v>
      </c>
      <c r="C1057" s="2" t="s">
        <v>13600</v>
      </c>
      <c r="D1057" s="2">
        <v>1</v>
      </c>
      <c r="E1057" s="1" t="s">
        <v>383</v>
      </c>
      <c r="F1057" s="2"/>
      <c r="G1057" s="2">
        <v>2</v>
      </c>
      <c r="H1057" s="2">
        <v>4</v>
      </c>
      <c r="I1057" s="2"/>
      <c r="J1057" s="2"/>
      <c r="K1057" s="2"/>
      <c r="L1057" s="3">
        <v>649.84</v>
      </c>
      <c r="M1057" s="3">
        <v>649.84</v>
      </c>
      <c r="N1057" s="3">
        <v>0</v>
      </c>
      <c r="O1057" s="3">
        <v>0</v>
      </c>
      <c r="P1057" s="3">
        <v>649.84</v>
      </c>
      <c r="Q1057" s="3">
        <v>350</v>
      </c>
      <c r="R1057" s="1" t="s">
        <v>132</v>
      </c>
    </row>
    <row r="1058" spans="1:18" ht="15.5" x14ac:dyDescent="0.35">
      <c r="A1058" s="1">
        <v>30722810</v>
      </c>
      <c r="B1058" s="99" t="s">
        <v>3358</v>
      </c>
      <c r="C1058" s="2" t="s">
        <v>13600</v>
      </c>
      <c r="D1058" s="2">
        <v>1</v>
      </c>
      <c r="E1058" s="1" t="s">
        <v>23</v>
      </c>
      <c r="F1058" s="2"/>
      <c r="G1058" s="2">
        <v>1</v>
      </c>
      <c r="H1058" s="2">
        <v>1</v>
      </c>
      <c r="I1058" s="2"/>
      <c r="J1058" s="2"/>
      <c r="K1058" s="2"/>
      <c r="L1058" s="3">
        <v>116.71</v>
      </c>
      <c r="M1058" s="3">
        <v>116.71</v>
      </c>
      <c r="N1058" s="3">
        <v>0</v>
      </c>
      <c r="O1058" s="3">
        <v>0</v>
      </c>
      <c r="P1058" s="3">
        <v>116.71</v>
      </c>
      <c r="Q1058" s="3">
        <v>350</v>
      </c>
      <c r="R1058" s="1" t="s">
        <v>132</v>
      </c>
    </row>
    <row r="1059" spans="1:18" ht="15.5" x14ac:dyDescent="0.35">
      <c r="A1059" s="1">
        <v>30722829</v>
      </c>
      <c r="B1059" s="99" t="s">
        <v>3357</v>
      </c>
      <c r="C1059" s="2" t="s">
        <v>13600</v>
      </c>
      <c r="D1059" s="2">
        <v>1</v>
      </c>
      <c r="E1059" s="1" t="s">
        <v>311</v>
      </c>
      <c r="F1059" s="2"/>
      <c r="G1059" s="2">
        <v>1</v>
      </c>
      <c r="H1059" s="2">
        <v>3</v>
      </c>
      <c r="I1059" s="2"/>
      <c r="J1059" s="2"/>
      <c r="K1059" s="2"/>
      <c r="L1059" s="3">
        <v>291.76</v>
      </c>
      <c r="M1059" s="3">
        <v>291.76</v>
      </c>
      <c r="N1059" s="3">
        <v>0</v>
      </c>
      <c r="O1059" s="3">
        <v>0</v>
      </c>
      <c r="P1059" s="3">
        <v>291.76</v>
      </c>
      <c r="Q1059" s="3">
        <v>350</v>
      </c>
      <c r="R1059" s="1" t="s">
        <v>132</v>
      </c>
    </row>
    <row r="1060" spans="1:18" ht="15.5" x14ac:dyDescent="0.35">
      <c r="A1060" s="1">
        <v>30722845</v>
      </c>
      <c r="B1060" s="99" t="s">
        <v>3356</v>
      </c>
      <c r="C1060" s="2" t="s">
        <v>13600</v>
      </c>
      <c r="D1060" s="2">
        <v>1</v>
      </c>
      <c r="E1060" s="1" t="s">
        <v>159</v>
      </c>
      <c r="F1060" s="2"/>
      <c r="G1060" s="2">
        <v>2</v>
      </c>
      <c r="H1060" s="2">
        <v>4</v>
      </c>
      <c r="I1060" s="2"/>
      <c r="J1060" s="2"/>
      <c r="K1060" s="2"/>
      <c r="L1060" s="3">
        <v>736.04</v>
      </c>
      <c r="M1060" s="3">
        <v>736.04</v>
      </c>
      <c r="N1060" s="3">
        <v>0</v>
      </c>
      <c r="O1060" s="3">
        <v>0</v>
      </c>
      <c r="P1060" s="3">
        <v>736.04</v>
      </c>
      <c r="Q1060" s="3">
        <v>350</v>
      </c>
      <c r="R1060" s="1" t="s">
        <v>132</v>
      </c>
    </row>
    <row r="1061" spans="1:18" ht="15.5" x14ac:dyDescent="0.35">
      <c r="A1061" s="1">
        <v>30722853</v>
      </c>
      <c r="B1061" s="99" t="s">
        <v>3355</v>
      </c>
      <c r="C1061" s="2" t="s">
        <v>13600</v>
      </c>
      <c r="D1061" s="2">
        <v>1</v>
      </c>
      <c r="E1061" s="1" t="s">
        <v>484</v>
      </c>
      <c r="F1061" s="2"/>
      <c r="G1061" s="2">
        <v>1</v>
      </c>
      <c r="H1061" s="2">
        <v>4</v>
      </c>
      <c r="I1061" s="2"/>
      <c r="J1061" s="2"/>
      <c r="K1061" s="2"/>
      <c r="L1061" s="3">
        <v>802.34</v>
      </c>
      <c r="M1061" s="3">
        <v>802.34</v>
      </c>
      <c r="N1061" s="3">
        <v>0</v>
      </c>
      <c r="O1061" s="3">
        <v>0</v>
      </c>
      <c r="P1061" s="3">
        <v>802.34</v>
      </c>
      <c r="Q1061" s="3">
        <v>350</v>
      </c>
      <c r="R1061" s="1" t="s">
        <v>132</v>
      </c>
    </row>
    <row r="1062" spans="1:18" ht="15.5" x14ac:dyDescent="0.35">
      <c r="A1062" s="1">
        <v>30722861</v>
      </c>
      <c r="B1062" s="99" t="s">
        <v>3354</v>
      </c>
      <c r="C1062" s="2" t="s">
        <v>13600</v>
      </c>
      <c r="D1062" s="2">
        <v>1</v>
      </c>
      <c r="E1062" s="1" t="s">
        <v>159</v>
      </c>
      <c r="F1062" s="2"/>
      <c r="G1062" s="2">
        <v>1</v>
      </c>
      <c r="H1062" s="2">
        <v>4</v>
      </c>
      <c r="I1062" s="2"/>
      <c r="J1062" s="2"/>
      <c r="K1062" s="2"/>
      <c r="L1062" s="3">
        <v>736.04</v>
      </c>
      <c r="M1062" s="3">
        <v>736.04</v>
      </c>
      <c r="N1062" s="3">
        <v>0</v>
      </c>
      <c r="O1062" s="3">
        <v>0</v>
      </c>
      <c r="P1062" s="3">
        <v>736.04</v>
      </c>
      <c r="Q1062" s="3">
        <v>350</v>
      </c>
      <c r="R1062" s="1" t="s">
        <v>132</v>
      </c>
    </row>
    <row r="1063" spans="1:18" ht="15.5" x14ac:dyDescent="0.35">
      <c r="A1063" s="1">
        <v>30722870</v>
      </c>
      <c r="B1063" s="99" t="s">
        <v>3353</v>
      </c>
      <c r="C1063" s="2" t="s">
        <v>13600</v>
      </c>
      <c r="D1063" s="2">
        <v>1</v>
      </c>
      <c r="E1063" s="1" t="s">
        <v>311</v>
      </c>
      <c r="F1063" s="2"/>
      <c r="G1063" s="2">
        <v>2</v>
      </c>
      <c r="H1063" s="2">
        <v>5</v>
      </c>
      <c r="I1063" s="2"/>
      <c r="J1063" s="2"/>
      <c r="K1063" s="2"/>
      <c r="L1063" s="3">
        <v>291.76</v>
      </c>
      <c r="M1063" s="3">
        <v>291.76</v>
      </c>
      <c r="N1063" s="3">
        <v>0</v>
      </c>
      <c r="O1063" s="3">
        <v>0</v>
      </c>
      <c r="P1063" s="3">
        <v>291.76</v>
      </c>
      <c r="Q1063" s="3">
        <v>350</v>
      </c>
      <c r="R1063" s="1" t="s">
        <v>132</v>
      </c>
    </row>
    <row r="1064" spans="1:18" ht="31" x14ac:dyDescent="0.35">
      <c r="A1064" s="1">
        <v>30722888</v>
      </c>
      <c r="B1064" s="99" t="s">
        <v>3352</v>
      </c>
      <c r="C1064" s="2" t="s">
        <v>13600</v>
      </c>
      <c r="D1064" s="2">
        <v>1</v>
      </c>
      <c r="E1064" s="1" t="s">
        <v>161</v>
      </c>
      <c r="F1064" s="2"/>
      <c r="G1064" s="2">
        <v>2</v>
      </c>
      <c r="H1064" s="2">
        <v>5</v>
      </c>
      <c r="I1064" s="2"/>
      <c r="J1064" s="2"/>
      <c r="K1064" s="2"/>
      <c r="L1064" s="3">
        <v>948.22</v>
      </c>
      <c r="M1064" s="3">
        <v>948.22</v>
      </c>
      <c r="N1064" s="3">
        <v>0</v>
      </c>
      <c r="O1064" s="3">
        <v>0</v>
      </c>
      <c r="P1064" s="3">
        <v>948.22</v>
      </c>
      <c r="Q1064" s="3">
        <v>350</v>
      </c>
      <c r="R1064" s="1" t="s">
        <v>132</v>
      </c>
    </row>
    <row r="1065" spans="1:18" ht="15.5" x14ac:dyDescent="0.35">
      <c r="A1065" s="1">
        <v>30723019</v>
      </c>
      <c r="B1065" s="99" t="s">
        <v>3351</v>
      </c>
      <c r="C1065" s="2" t="s">
        <v>13600</v>
      </c>
      <c r="D1065" s="2">
        <v>1</v>
      </c>
      <c r="E1065" s="1" t="s">
        <v>13</v>
      </c>
      <c r="F1065" s="2"/>
      <c r="G1065" s="2">
        <v>1</v>
      </c>
      <c r="H1065" s="2">
        <v>1</v>
      </c>
      <c r="I1065" s="2"/>
      <c r="J1065" s="2"/>
      <c r="K1065" s="2"/>
      <c r="L1065" s="3">
        <v>148.54</v>
      </c>
      <c r="M1065" s="3">
        <v>148.54</v>
      </c>
      <c r="N1065" s="3">
        <v>0</v>
      </c>
      <c r="O1065" s="3">
        <v>0</v>
      </c>
      <c r="P1065" s="3">
        <v>148.54</v>
      </c>
      <c r="Q1065" s="3">
        <v>350</v>
      </c>
      <c r="R1065" s="1" t="s">
        <v>132</v>
      </c>
    </row>
    <row r="1066" spans="1:18" ht="15.5" x14ac:dyDescent="0.35">
      <c r="A1066" s="1">
        <v>30723027</v>
      </c>
      <c r="B1066" s="99" t="s">
        <v>3350</v>
      </c>
      <c r="C1066" s="2" t="s">
        <v>13600</v>
      </c>
      <c r="D1066" s="2">
        <v>1</v>
      </c>
      <c r="E1066" s="1" t="s">
        <v>155</v>
      </c>
      <c r="F1066" s="2"/>
      <c r="G1066" s="2">
        <v>2</v>
      </c>
      <c r="H1066" s="2">
        <v>4</v>
      </c>
      <c r="I1066" s="2"/>
      <c r="J1066" s="2"/>
      <c r="K1066" s="2"/>
      <c r="L1066" s="3">
        <v>1206.83</v>
      </c>
      <c r="M1066" s="3">
        <v>1206.83</v>
      </c>
      <c r="N1066" s="3">
        <v>0</v>
      </c>
      <c r="O1066" s="3">
        <v>0</v>
      </c>
      <c r="P1066" s="3">
        <v>1206.83</v>
      </c>
      <c r="Q1066" s="3">
        <v>350</v>
      </c>
      <c r="R1066" s="1" t="s">
        <v>132</v>
      </c>
    </row>
    <row r="1067" spans="1:18" ht="15.5" x14ac:dyDescent="0.35">
      <c r="A1067" s="1">
        <v>30723035</v>
      </c>
      <c r="B1067" s="99" t="s">
        <v>3349</v>
      </c>
      <c r="C1067" s="2" t="s">
        <v>13600</v>
      </c>
      <c r="D1067" s="2">
        <v>1</v>
      </c>
      <c r="E1067" s="1" t="s">
        <v>18</v>
      </c>
      <c r="F1067" s="2"/>
      <c r="G1067" s="2"/>
      <c r="H1067" s="2">
        <v>0</v>
      </c>
      <c r="I1067" s="2"/>
      <c r="J1067" s="2"/>
      <c r="K1067" s="2"/>
      <c r="L1067" s="3">
        <v>53.06</v>
      </c>
      <c r="M1067" s="3">
        <v>53.06</v>
      </c>
      <c r="N1067" s="3">
        <v>0</v>
      </c>
      <c r="O1067" s="3">
        <v>0</v>
      </c>
      <c r="P1067" s="3">
        <v>53.06</v>
      </c>
      <c r="Q1067" s="3">
        <v>350</v>
      </c>
      <c r="R1067" s="1" t="s">
        <v>0</v>
      </c>
    </row>
    <row r="1068" spans="1:18" ht="15.5" x14ac:dyDescent="0.35">
      <c r="A1068" s="1">
        <v>30723043</v>
      </c>
      <c r="B1068" s="99" t="s">
        <v>3348</v>
      </c>
      <c r="C1068" s="2" t="s">
        <v>13600</v>
      </c>
      <c r="D1068" s="2">
        <v>1</v>
      </c>
      <c r="E1068" s="1" t="s">
        <v>407</v>
      </c>
      <c r="F1068" s="2"/>
      <c r="G1068" s="2">
        <v>2</v>
      </c>
      <c r="H1068" s="2">
        <v>4</v>
      </c>
      <c r="I1068" s="2"/>
      <c r="J1068" s="2"/>
      <c r="K1068" s="2"/>
      <c r="L1068" s="3">
        <v>620.66</v>
      </c>
      <c r="M1068" s="3">
        <v>620.66</v>
      </c>
      <c r="N1068" s="3">
        <v>0</v>
      </c>
      <c r="O1068" s="3">
        <v>0</v>
      </c>
      <c r="P1068" s="3">
        <v>620.66</v>
      </c>
      <c r="Q1068" s="3">
        <v>350</v>
      </c>
      <c r="R1068" s="1" t="s">
        <v>132</v>
      </c>
    </row>
    <row r="1069" spans="1:18" ht="15.5" x14ac:dyDescent="0.35">
      <c r="A1069" s="1">
        <v>30723051</v>
      </c>
      <c r="B1069" s="99" t="s">
        <v>3347</v>
      </c>
      <c r="C1069" s="2" t="s">
        <v>13600</v>
      </c>
      <c r="D1069" s="2">
        <v>1</v>
      </c>
      <c r="E1069" s="1" t="s">
        <v>393</v>
      </c>
      <c r="F1069" s="2"/>
      <c r="G1069" s="2">
        <v>2</v>
      </c>
      <c r="H1069" s="2">
        <v>5</v>
      </c>
      <c r="I1069" s="2"/>
      <c r="J1069" s="2"/>
      <c r="K1069" s="2"/>
      <c r="L1069" s="3">
        <v>883.25</v>
      </c>
      <c r="M1069" s="3">
        <v>883.25</v>
      </c>
      <c r="N1069" s="3">
        <v>0</v>
      </c>
      <c r="O1069" s="3">
        <v>0</v>
      </c>
      <c r="P1069" s="3">
        <v>883.25</v>
      </c>
      <c r="Q1069" s="3">
        <v>350</v>
      </c>
      <c r="R1069" s="1" t="s">
        <v>132</v>
      </c>
    </row>
    <row r="1070" spans="1:18" ht="15.5" x14ac:dyDescent="0.35">
      <c r="A1070" s="1">
        <v>30723060</v>
      </c>
      <c r="B1070" s="99" t="s">
        <v>3346</v>
      </c>
      <c r="C1070" s="2" t="s">
        <v>13600</v>
      </c>
      <c r="D1070" s="2">
        <v>1</v>
      </c>
      <c r="E1070" s="1" t="s">
        <v>4</v>
      </c>
      <c r="F1070" s="2"/>
      <c r="G1070" s="2"/>
      <c r="H1070" s="2">
        <v>3</v>
      </c>
      <c r="I1070" s="2"/>
      <c r="J1070" s="2"/>
      <c r="K1070" s="2"/>
      <c r="L1070" s="3">
        <v>84.88</v>
      </c>
      <c r="M1070" s="3">
        <v>84.88</v>
      </c>
      <c r="N1070" s="3">
        <v>0</v>
      </c>
      <c r="O1070" s="3">
        <v>0</v>
      </c>
      <c r="P1070" s="3">
        <v>84.88</v>
      </c>
      <c r="Q1070" s="3">
        <v>350</v>
      </c>
      <c r="R1070" s="1" t="s">
        <v>0</v>
      </c>
    </row>
    <row r="1071" spans="1:18" ht="15.5" x14ac:dyDescent="0.35">
      <c r="A1071" s="1">
        <v>30723078</v>
      </c>
      <c r="B1071" s="99" t="s">
        <v>3345</v>
      </c>
      <c r="C1071" s="2" t="s">
        <v>13600</v>
      </c>
      <c r="D1071" s="2">
        <v>1</v>
      </c>
      <c r="E1071" s="1" t="s">
        <v>407</v>
      </c>
      <c r="F1071" s="2"/>
      <c r="G1071" s="2">
        <v>2</v>
      </c>
      <c r="H1071" s="2">
        <v>3</v>
      </c>
      <c r="I1071" s="2"/>
      <c r="J1071" s="2"/>
      <c r="K1071" s="2"/>
      <c r="L1071" s="3">
        <v>620.66</v>
      </c>
      <c r="M1071" s="3">
        <v>620.66</v>
      </c>
      <c r="N1071" s="3">
        <v>0</v>
      </c>
      <c r="O1071" s="3">
        <v>0</v>
      </c>
      <c r="P1071" s="3">
        <v>620.66</v>
      </c>
      <c r="Q1071" s="3">
        <v>350</v>
      </c>
      <c r="R1071" s="1" t="s">
        <v>132</v>
      </c>
    </row>
    <row r="1072" spans="1:18" ht="15.5" x14ac:dyDescent="0.35">
      <c r="A1072" s="1">
        <v>30723086</v>
      </c>
      <c r="B1072" s="99" t="s">
        <v>3344</v>
      </c>
      <c r="C1072" s="2" t="s">
        <v>13600</v>
      </c>
      <c r="D1072" s="2">
        <v>1</v>
      </c>
      <c r="E1072" s="1" t="s">
        <v>159</v>
      </c>
      <c r="F1072" s="2"/>
      <c r="G1072" s="2">
        <v>2</v>
      </c>
      <c r="H1072" s="2">
        <v>4</v>
      </c>
      <c r="I1072" s="2"/>
      <c r="J1072" s="2"/>
      <c r="K1072" s="2"/>
      <c r="L1072" s="3">
        <v>736.04</v>
      </c>
      <c r="M1072" s="3">
        <v>736.04</v>
      </c>
      <c r="N1072" s="3">
        <v>0</v>
      </c>
      <c r="O1072" s="3">
        <v>0</v>
      </c>
      <c r="P1072" s="3">
        <v>736.04</v>
      </c>
      <c r="Q1072" s="3">
        <v>350</v>
      </c>
      <c r="R1072" s="1" t="s">
        <v>132</v>
      </c>
    </row>
    <row r="1073" spans="1:18" ht="15.5" x14ac:dyDescent="0.35">
      <c r="A1073" s="1">
        <v>30724015</v>
      </c>
      <c r="B1073" s="99" t="s">
        <v>3300</v>
      </c>
      <c r="C1073" s="2" t="s">
        <v>13600</v>
      </c>
      <c r="D1073" s="2">
        <v>1</v>
      </c>
      <c r="E1073" s="1" t="s">
        <v>409</v>
      </c>
      <c r="F1073" s="2"/>
      <c r="G1073" s="2">
        <v>1</v>
      </c>
      <c r="H1073" s="2">
        <v>4</v>
      </c>
      <c r="I1073" s="2"/>
      <c r="J1073" s="2"/>
      <c r="K1073" s="2"/>
      <c r="L1073" s="3">
        <v>438.97</v>
      </c>
      <c r="M1073" s="3">
        <v>438.97</v>
      </c>
      <c r="N1073" s="3">
        <v>0</v>
      </c>
      <c r="O1073" s="3">
        <v>0</v>
      </c>
      <c r="P1073" s="3">
        <v>438.97</v>
      </c>
      <c r="Q1073" s="3">
        <v>350</v>
      </c>
      <c r="R1073" s="1" t="s">
        <v>132</v>
      </c>
    </row>
    <row r="1074" spans="1:18" ht="15.5" x14ac:dyDescent="0.35">
      <c r="A1074" s="1">
        <v>30724023</v>
      </c>
      <c r="B1074" s="99" t="s">
        <v>3343</v>
      </c>
      <c r="C1074" s="2" t="s">
        <v>13600</v>
      </c>
      <c r="D1074" s="2">
        <v>1</v>
      </c>
      <c r="E1074" s="1" t="s">
        <v>383</v>
      </c>
      <c r="F1074" s="2"/>
      <c r="G1074" s="2">
        <v>1</v>
      </c>
      <c r="H1074" s="2">
        <v>5</v>
      </c>
      <c r="I1074" s="2"/>
      <c r="J1074" s="2"/>
      <c r="K1074" s="2"/>
      <c r="L1074" s="3">
        <v>649.84</v>
      </c>
      <c r="M1074" s="3">
        <v>649.84</v>
      </c>
      <c r="N1074" s="3">
        <v>0</v>
      </c>
      <c r="O1074" s="3">
        <v>0</v>
      </c>
      <c r="P1074" s="3">
        <v>649.84</v>
      </c>
      <c r="Q1074" s="3">
        <v>350</v>
      </c>
      <c r="R1074" s="1" t="s">
        <v>132</v>
      </c>
    </row>
    <row r="1075" spans="1:18" ht="15.5" x14ac:dyDescent="0.35">
      <c r="A1075" s="1">
        <v>30724031</v>
      </c>
      <c r="B1075" s="99" t="s">
        <v>3342</v>
      </c>
      <c r="C1075" s="2" t="s">
        <v>13600</v>
      </c>
      <c r="D1075" s="2">
        <v>1</v>
      </c>
      <c r="E1075" s="1" t="s">
        <v>484</v>
      </c>
      <c r="F1075" s="2"/>
      <c r="G1075" s="2">
        <v>2</v>
      </c>
      <c r="H1075" s="2">
        <v>5</v>
      </c>
      <c r="I1075" s="2"/>
      <c r="J1075" s="2"/>
      <c r="K1075" s="2"/>
      <c r="L1075" s="3">
        <v>802.34</v>
      </c>
      <c r="M1075" s="3">
        <v>802.34</v>
      </c>
      <c r="N1075" s="3">
        <v>0</v>
      </c>
      <c r="O1075" s="3">
        <v>0</v>
      </c>
      <c r="P1075" s="3">
        <v>802.34</v>
      </c>
      <c r="Q1075" s="3">
        <v>350</v>
      </c>
      <c r="R1075" s="1" t="s">
        <v>132</v>
      </c>
    </row>
    <row r="1076" spans="1:18" ht="15.5" x14ac:dyDescent="0.35">
      <c r="A1076" s="1">
        <v>30724040</v>
      </c>
      <c r="B1076" s="99" t="s">
        <v>3341</v>
      </c>
      <c r="C1076" s="2" t="s">
        <v>13600</v>
      </c>
      <c r="D1076" s="2">
        <v>1</v>
      </c>
      <c r="E1076" s="1" t="s">
        <v>388</v>
      </c>
      <c r="F1076" s="2"/>
      <c r="G1076" s="2">
        <v>1</v>
      </c>
      <c r="H1076" s="2">
        <v>5</v>
      </c>
      <c r="I1076" s="2"/>
      <c r="J1076" s="2"/>
      <c r="K1076" s="2"/>
      <c r="L1076" s="3">
        <v>574.25</v>
      </c>
      <c r="M1076" s="3">
        <v>574.25</v>
      </c>
      <c r="N1076" s="3">
        <v>0</v>
      </c>
      <c r="O1076" s="3">
        <v>0</v>
      </c>
      <c r="P1076" s="3">
        <v>574.25</v>
      </c>
      <c r="Q1076" s="3">
        <v>350</v>
      </c>
      <c r="R1076" s="1" t="s">
        <v>132</v>
      </c>
    </row>
    <row r="1077" spans="1:18" ht="15.5" x14ac:dyDescent="0.35">
      <c r="A1077" s="1">
        <v>30724058</v>
      </c>
      <c r="B1077" s="99" t="s">
        <v>3340</v>
      </c>
      <c r="C1077" s="2" t="s">
        <v>13600</v>
      </c>
      <c r="D1077" s="2">
        <v>1</v>
      </c>
      <c r="E1077" s="1" t="s">
        <v>2103</v>
      </c>
      <c r="F1077" s="2"/>
      <c r="G1077" s="2">
        <v>3</v>
      </c>
      <c r="H1077" s="2">
        <v>6</v>
      </c>
      <c r="I1077" s="2"/>
      <c r="J1077" s="2"/>
      <c r="K1077" s="2"/>
      <c r="L1077" s="3">
        <v>1452.19</v>
      </c>
      <c r="M1077" s="3">
        <v>1452.19</v>
      </c>
      <c r="N1077" s="3">
        <v>0</v>
      </c>
      <c r="O1077" s="3">
        <v>0</v>
      </c>
      <c r="P1077" s="3">
        <v>1452.19</v>
      </c>
      <c r="Q1077" s="3">
        <v>350</v>
      </c>
      <c r="R1077" s="1" t="s">
        <v>132</v>
      </c>
    </row>
    <row r="1078" spans="1:18" ht="15.5" x14ac:dyDescent="0.35">
      <c r="A1078" s="1">
        <v>30724066</v>
      </c>
      <c r="B1078" s="99" t="s">
        <v>3339</v>
      </c>
      <c r="C1078" s="2" t="s">
        <v>13600</v>
      </c>
      <c r="D1078" s="2">
        <v>1</v>
      </c>
      <c r="E1078" s="1" t="s">
        <v>484</v>
      </c>
      <c r="F1078" s="2"/>
      <c r="G1078" s="2">
        <v>2</v>
      </c>
      <c r="H1078" s="2">
        <v>4</v>
      </c>
      <c r="I1078" s="2"/>
      <c r="J1078" s="2"/>
      <c r="K1078" s="2"/>
      <c r="L1078" s="3">
        <v>802.34</v>
      </c>
      <c r="M1078" s="3">
        <v>802.34</v>
      </c>
      <c r="N1078" s="3">
        <v>0</v>
      </c>
      <c r="O1078" s="3">
        <v>0</v>
      </c>
      <c r="P1078" s="3">
        <v>802.34</v>
      </c>
      <c r="Q1078" s="3">
        <v>350</v>
      </c>
      <c r="R1078" s="1" t="s">
        <v>132</v>
      </c>
    </row>
    <row r="1079" spans="1:18" ht="15.5" x14ac:dyDescent="0.35">
      <c r="A1079" s="1">
        <v>30724074</v>
      </c>
      <c r="B1079" s="99" t="s">
        <v>3338</v>
      </c>
      <c r="C1079" s="2" t="s">
        <v>13600</v>
      </c>
      <c r="D1079" s="2">
        <v>1</v>
      </c>
      <c r="E1079" s="1" t="s">
        <v>148</v>
      </c>
      <c r="F1079" s="2"/>
      <c r="G1079" s="2">
        <v>2</v>
      </c>
      <c r="H1079" s="2">
        <v>4</v>
      </c>
      <c r="I1079" s="2"/>
      <c r="J1079" s="2"/>
      <c r="K1079" s="2"/>
      <c r="L1079" s="3">
        <v>689.63</v>
      </c>
      <c r="M1079" s="3">
        <v>689.63</v>
      </c>
      <c r="N1079" s="3">
        <v>0</v>
      </c>
      <c r="O1079" s="3">
        <v>0</v>
      </c>
      <c r="P1079" s="3">
        <v>689.63</v>
      </c>
      <c r="Q1079" s="3">
        <v>350</v>
      </c>
      <c r="R1079" s="1" t="s">
        <v>132</v>
      </c>
    </row>
    <row r="1080" spans="1:18" ht="15.5" x14ac:dyDescent="0.35">
      <c r="A1080" s="1">
        <v>30724082</v>
      </c>
      <c r="B1080" s="99" t="s">
        <v>3337</v>
      </c>
      <c r="C1080" s="2" t="s">
        <v>13600</v>
      </c>
      <c r="D1080" s="2">
        <v>1</v>
      </c>
      <c r="E1080" s="1" t="s">
        <v>148</v>
      </c>
      <c r="F1080" s="2"/>
      <c r="G1080" s="2">
        <v>2</v>
      </c>
      <c r="H1080" s="2">
        <v>5</v>
      </c>
      <c r="I1080" s="2"/>
      <c r="J1080" s="2"/>
      <c r="K1080" s="2"/>
      <c r="L1080" s="3">
        <v>689.63</v>
      </c>
      <c r="M1080" s="3">
        <v>689.63</v>
      </c>
      <c r="N1080" s="3">
        <v>0</v>
      </c>
      <c r="O1080" s="3">
        <v>0</v>
      </c>
      <c r="P1080" s="3">
        <v>689.63</v>
      </c>
      <c r="Q1080" s="3">
        <v>350</v>
      </c>
      <c r="R1080" s="1" t="s">
        <v>132</v>
      </c>
    </row>
    <row r="1081" spans="1:18" ht="31" x14ac:dyDescent="0.35">
      <c r="A1081" s="1">
        <v>30724090</v>
      </c>
      <c r="B1081" s="99" t="s">
        <v>3336</v>
      </c>
      <c r="C1081" s="2" t="s">
        <v>13600</v>
      </c>
      <c r="D1081" s="2">
        <v>1</v>
      </c>
      <c r="E1081" s="1" t="s">
        <v>388</v>
      </c>
      <c r="F1081" s="2"/>
      <c r="G1081" s="2">
        <v>1</v>
      </c>
      <c r="H1081" s="2">
        <v>3</v>
      </c>
      <c r="I1081" s="2"/>
      <c r="J1081" s="2"/>
      <c r="K1081" s="2"/>
      <c r="L1081" s="3">
        <v>574.25</v>
      </c>
      <c r="M1081" s="3">
        <v>574.25</v>
      </c>
      <c r="N1081" s="3">
        <v>0</v>
      </c>
      <c r="O1081" s="3">
        <v>0</v>
      </c>
      <c r="P1081" s="3">
        <v>574.25</v>
      </c>
      <c r="Q1081" s="3">
        <v>350</v>
      </c>
      <c r="R1081" s="1" t="s">
        <v>132</v>
      </c>
    </row>
    <row r="1082" spans="1:18" ht="15.5" x14ac:dyDescent="0.35">
      <c r="A1082" s="1">
        <v>30724104</v>
      </c>
      <c r="B1082" s="99" t="s">
        <v>3335</v>
      </c>
      <c r="C1082" s="2" t="s">
        <v>13600</v>
      </c>
      <c r="D1082" s="2">
        <v>1</v>
      </c>
      <c r="E1082" s="1" t="s">
        <v>497</v>
      </c>
      <c r="F1082" s="2"/>
      <c r="G1082" s="2">
        <v>1</v>
      </c>
      <c r="H1082" s="2">
        <v>2</v>
      </c>
      <c r="I1082" s="2"/>
      <c r="J1082" s="2"/>
      <c r="K1082" s="2"/>
      <c r="L1082" s="3">
        <v>485.38</v>
      </c>
      <c r="M1082" s="3">
        <v>485.38</v>
      </c>
      <c r="N1082" s="3">
        <v>0</v>
      </c>
      <c r="O1082" s="3">
        <v>0</v>
      </c>
      <c r="P1082" s="3">
        <v>485.38</v>
      </c>
      <c r="Q1082" s="3">
        <v>350</v>
      </c>
      <c r="R1082" s="1" t="s">
        <v>132</v>
      </c>
    </row>
    <row r="1083" spans="1:18" ht="15.5" x14ac:dyDescent="0.35">
      <c r="A1083" s="1">
        <v>30724112</v>
      </c>
      <c r="B1083" s="99" t="s">
        <v>3334</v>
      </c>
      <c r="C1083" s="2" t="s">
        <v>13600</v>
      </c>
      <c r="D1083" s="2">
        <v>1</v>
      </c>
      <c r="E1083" s="1" t="s">
        <v>409</v>
      </c>
      <c r="F1083" s="2"/>
      <c r="G1083" s="2">
        <v>1</v>
      </c>
      <c r="H1083" s="2">
        <v>2</v>
      </c>
      <c r="I1083" s="2"/>
      <c r="J1083" s="2"/>
      <c r="K1083" s="2"/>
      <c r="L1083" s="3">
        <v>438.97</v>
      </c>
      <c r="M1083" s="3">
        <v>438.97</v>
      </c>
      <c r="N1083" s="3">
        <v>0</v>
      </c>
      <c r="O1083" s="3">
        <v>0</v>
      </c>
      <c r="P1083" s="3">
        <v>438.97</v>
      </c>
      <c r="Q1083" s="3">
        <v>350</v>
      </c>
      <c r="R1083" s="1" t="s">
        <v>132</v>
      </c>
    </row>
    <row r="1084" spans="1:18" ht="15.5" x14ac:dyDescent="0.35">
      <c r="A1084" s="1">
        <v>30724120</v>
      </c>
      <c r="B1084" s="99" t="s">
        <v>3333</v>
      </c>
      <c r="C1084" s="2" t="s">
        <v>13600</v>
      </c>
      <c r="D1084" s="2">
        <v>1</v>
      </c>
      <c r="E1084" s="1" t="s">
        <v>159</v>
      </c>
      <c r="F1084" s="2"/>
      <c r="G1084" s="2">
        <v>2</v>
      </c>
      <c r="H1084" s="2">
        <v>5</v>
      </c>
      <c r="I1084" s="2"/>
      <c r="J1084" s="2"/>
      <c r="K1084" s="2"/>
      <c r="L1084" s="3">
        <v>736.04</v>
      </c>
      <c r="M1084" s="3">
        <v>736.04</v>
      </c>
      <c r="N1084" s="3">
        <v>0</v>
      </c>
      <c r="O1084" s="3">
        <v>0</v>
      </c>
      <c r="P1084" s="3">
        <v>736.04</v>
      </c>
      <c r="Q1084" s="3">
        <v>350</v>
      </c>
      <c r="R1084" s="1" t="s">
        <v>132</v>
      </c>
    </row>
    <row r="1085" spans="1:18" ht="15.5" x14ac:dyDescent="0.35">
      <c r="A1085" s="1">
        <v>30724139</v>
      </c>
      <c r="B1085" s="99" t="s">
        <v>3332</v>
      </c>
      <c r="C1085" s="2" t="s">
        <v>13600</v>
      </c>
      <c r="D1085" s="2">
        <v>1</v>
      </c>
      <c r="E1085" s="1" t="s">
        <v>388</v>
      </c>
      <c r="F1085" s="2"/>
      <c r="G1085" s="2">
        <v>1</v>
      </c>
      <c r="H1085" s="2">
        <v>3</v>
      </c>
      <c r="I1085" s="2"/>
      <c r="J1085" s="2"/>
      <c r="K1085" s="2"/>
      <c r="L1085" s="3">
        <v>574.25</v>
      </c>
      <c r="M1085" s="3">
        <v>574.25</v>
      </c>
      <c r="N1085" s="3">
        <v>0</v>
      </c>
      <c r="O1085" s="3">
        <v>0</v>
      </c>
      <c r="P1085" s="3">
        <v>574.25</v>
      </c>
      <c r="Q1085" s="3">
        <v>350</v>
      </c>
      <c r="R1085" s="1" t="s">
        <v>132</v>
      </c>
    </row>
    <row r="1086" spans="1:18" ht="15.5" x14ac:dyDescent="0.35">
      <c r="A1086" s="1">
        <v>30724147</v>
      </c>
      <c r="B1086" s="99" t="s">
        <v>3331</v>
      </c>
      <c r="C1086" s="2" t="s">
        <v>13600</v>
      </c>
      <c r="D1086" s="2">
        <v>1</v>
      </c>
      <c r="E1086" s="1" t="s">
        <v>407</v>
      </c>
      <c r="F1086" s="2"/>
      <c r="G1086" s="2">
        <v>1</v>
      </c>
      <c r="H1086" s="2">
        <v>3</v>
      </c>
      <c r="I1086" s="2"/>
      <c r="J1086" s="2"/>
      <c r="K1086" s="2"/>
      <c r="L1086" s="3">
        <v>620.66</v>
      </c>
      <c r="M1086" s="3">
        <v>620.66</v>
      </c>
      <c r="N1086" s="3">
        <v>0</v>
      </c>
      <c r="O1086" s="3">
        <v>0</v>
      </c>
      <c r="P1086" s="3">
        <v>620.66</v>
      </c>
      <c r="Q1086" s="3">
        <v>350</v>
      </c>
      <c r="R1086" s="1" t="s">
        <v>132</v>
      </c>
    </row>
    <row r="1087" spans="1:18" ht="15.5" x14ac:dyDescent="0.35">
      <c r="A1087" s="1">
        <v>30724155</v>
      </c>
      <c r="B1087" s="99" t="s">
        <v>3330</v>
      </c>
      <c r="C1087" s="2" t="s">
        <v>13600</v>
      </c>
      <c r="D1087" s="2">
        <v>1</v>
      </c>
      <c r="E1087" s="1" t="s">
        <v>398</v>
      </c>
      <c r="F1087" s="2"/>
      <c r="G1087" s="2">
        <v>2</v>
      </c>
      <c r="H1087" s="2">
        <v>5</v>
      </c>
      <c r="I1087" s="2"/>
      <c r="J1087" s="2"/>
      <c r="K1087" s="2"/>
      <c r="L1087" s="3">
        <v>1140.53</v>
      </c>
      <c r="M1087" s="3">
        <v>1140.53</v>
      </c>
      <c r="N1087" s="3">
        <v>0</v>
      </c>
      <c r="O1087" s="3">
        <v>0</v>
      </c>
      <c r="P1087" s="3">
        <v>1140.53</v>
      </c>
      <c r="Q1087" s="3">
        <v>350</v>
      </c>
      <c r="R1087" s="1" t="s">
        <v>132</v>
      </c>
    </row>
    <row r="1088" spans="1:18" ht="15.5" x14ac:dyDescent="0.35">
      <c r="A1088" s="1">
        <v>30724163</v>
      </c>
      <c r="B1088" s="99" t="s">
        <v>3329</v>
      </c>
      <c r="C1088" s="2" t="s">
        <v>13600</v>
      </c>
      <c r="D1088" s="2">
        <v>1</v>
      </c>
      <c r="E1088" s="1" t="s">
        <v>16</v>
      </c>
      <c r="F1088" s="2"/>
      <c r="G1088" s="2">
        <v>1</v>
      </c>
      <c r="H1088" s="2">
        <v>2</v>
      </c>
      <c r="I1088" s="2"/>
      <c r="J1088" s="2"/>
      <c r="K1088" s="2"/>
      <c r="L1088" s="3">
        <v>250.65</v>
      </c>
      <c r="M1088" s="3">
        <v>250.65</v>
      </c>
      <c r="N1088" s="3">
        <v>0</v>
      </c>
      <c r="O1088" s="3">
        <v>0</v>
      </c>
      <c r="P1088" s="3">
        <v>250.65</v>
      </c>
      <c r="Q1088" s="3">
        <v>350</v>
      </c>
      <c r="R1088" s="1" t="s">
        <v>0</v>
      </c>
    </row>
    <row r="1089" spans="1:18" ht="15.5" x14ac:dyDescent="0.35">
      <c r="A1089" s="1">
        <v>30724171</v>
      </c>
      <c r="B1089" s="99" t="s">
        <v>3328</v>
      </c>
      <c r="C1089" s="2" t="s">
        <v>13600</v>
      </c>
      <c r="D1089" s="2">
        <v>1</v>
      </c>
      <c r="E1089" s="1" t="s">
        <v>13</v>
      </c>
      <c r="F1089" s="2"/>
      <c r="G1089" s="2">
        <v>1</v>
      </c>
      <c r="H1089" s="2">
        <v>2</v>
      </c>
      <c r="I1089" s="2"/>
      <c r="J1089" s="2"/>
      <c r="K1089" s="2"/>
      <c r="L1089" s="3">
        <v>148.54</v>
      </c>
      <c r="M1089" s="3">
        <v>148.54</v>
      </c>
      <c r="N1089" s="3">
        <v>0</v>
      </c>
      <c r="O1089" s="3">
        <v>0</v>
      </c>
      <c r="P1089" s="3">
        <v>148.54</v>
      </c>
      <c r="Q1089" s="3">
        <v>350</v>
      </c>
      <c r="R1089" s="1" t="s">
        <v>0</v>
      </c>
    </row>
    <row r="1090" spans="1:18" ht="15.5" x14ac:dyDescent="0.35">
      <c r="A1090" s="1">
        <v>30724180</v>
      </c>
      <c r="B1090" s="99" t="s">
        <v>3327</v>
      </c>
      <c r="C1090" s="2" t="s">
        <v>13600</v>
      </c>
      <c r="D1090" s="2">
        <v>1</v>
      </c>
      <c r="E1090" s="1" t="s">
        <v>159</v>
      </c>
      <c r="F1090" s="2"/>
      <c r="G1090" s="2">
        <v>2</v>
      </c>
      <c r="H1090" s="2">
        <v>5</v>
      </c>
      <c r="I1090" s="2"/>
      <c r="J1090" s="2"/>
      <c r="K1090" s="2"/>
      <c r="L1090" s="3">
        <v>736.04</v>
      </c>
      <c r="M1090" s="3">
        <v>736.04</v>
      </c>
      <c r="N1090" s="3">
        <v>0</v>
      </c>
      <c r="O1090" s="3">
        <v>0</v>
      </c>
      <c r="P1090" s="3">
        <v>736.04</v>
      </c>
      <c r="Q1090" s="3">
        <v>350</v>
      </c>
      <c r="R1090" s="1" t="s">
        <v>132</v>
      </c>
    </row>
    <row r="1091" spans="1:18" ht="15.5" x14ac:dyDescent="0.35">
      <c r="A1091" s="1">
        <v>30724198</v>
      </c>
      <c r="B1091" s="99" t="s">
        <v>3326</v>
      </c>
      <c r="C1091" s="2" t="s">
        <v>13600</v>
      </c>
      <c r="D1091" s="2">
        <v>1</v>
      </c>
      <c r="E1091" s="1" t="s">
        <v>484</v>
      </c>
      <c r="F1091" s="2"/>
      <c r="G1091" s="2">
        <v>2</v>
      </c>
      <c r="H1091" s="2">
        <v>5</v>
      </c>
      <c r="I1091" s="2"/>
      <c r="J1091" s="2"/>
      <c r="K1091" s="2"/>
      <c r="L1091" s="3">
        <v>802.34</v>
      </c>
      <c r="M1091" s="3">
        <v>802.34</v>
      </c>
      <c r="N1091" s="3">
        <v>0</v>
      </c>
      <c r="O1091" s="3">
        <v>0</v>
      </c>
      <c r="P1091" s="3">
        <v>802.34</v>
      </c>
      <c r="Q1091" s="3">
        <v>350</v>
      </c>
      <c r="R1091" s="1" t="s">
        <v>132</v>
      </c>
    </row>
    <row r="1092" spans="1:18" ht="15.5" x14ac:dyDescent="0.35">
      <c r="A1092" s="1">
        <v>30724201</v>
      </c>
      <c r="B1092" s="99" t="s">
        <v>3325</v>
      </c>
      <c r="C1092" s="2" t="s">
        <v>13600</v>
      </c>
      <c r="D1092" s="2">
        <v>1</v>
      </c>
      <c r="E1092" s="1" t="s">
        <v>383</v>
      </c>
      <c r="F1092" s="2"/>
      <c r="G1092" s="2">
        <v>2</v>
      </c>
      <c r="H1092" s="2">
        <v>4</v>
      </c>
      <c r="I1092" s="2"/>
      <c r="J1092" s="2"/>
      <c r="K1092" s="2"/>
      <c r="L1092" s="3">
        <v>649.84</v>
      </c>
      <c r="M1092" s="3">
        <v>649.84</v>
      </c>
      <c r="N1092" s="3">
        <v>0</v>
      </c>
      <c r="O1092" s="3">
        <v>0</v>
      </c>
      <c r="P1092" s="3">
        <v>649.84</v>
      </c>
      <c r="Q1092" s="3">
        <v>350</v>
      </c>
      <c r="R1092" s="1" t="s">
        <v>132</v>
      </c>
    </row>
    <row r="1093" spans="1:18" ht="15.5" x14ac:dyDescent="0.35">
      <c r="A1093" s="1">
        <v>30724210</v>
      </c>
      <c r="B1093" s="99" t="s">
        <v>3324</v>
      </c>
      <c r="C1093" s="2" t="s">
        <v>13600</v>
      </c>
      <c r="D1093" s="2">
        <v>1</v>
      </c>
      <c r="E1093" s="1" t="s">
        <v>388</v>
      </c>
      <c r="F1093" s="2"/>
      <c r="G1093" s="2">
        <v>1</v>
      </c>
      <c r="H1093" s="2">
        <v>3</v>
      </c>
      <c r="I1093" s="2"/>
      <c r="J1093" s="2"/>
      <c r="K1093" s="2"/>
      <c r="L1093" s="3">
        <v>574.25</v>
      </c>
      <c r="M1093" s="3">
        <v>574.25</v>
      </c>
      <c r="N1093" s="3">
        <v>0</v>
      </c>
      <c r="O1093" s="3">
        <v>0</v>
      </c>
      <c r="P1093" s="3">
        <v>574.25</v>
      </c>
      <c r="Q1093" s="3">
        <v>350</v>
      </c>
      <c r="R1093" s="1" t="s">
        <v>132</v>
      </c>
    </row>
    <row r="1094" spans="1:18" ht="15.5" x14ac:dyDescent="0.35">
      <c r="A1094" s="1">
        <v>30724228</v>
      </c>
      <c r="B1094" s="99" t="s">
        <v>3323</v>
      </c>
      <c r="C1094" s="2" t="s">
        <v>13600</v>
      </c>
      <c r="D1094" s="2">
        <v>1</v>
      </c>
      <c r="E1094" s="1" t="s">
        <v>388</v>
      </c>
      <c r="F1094" s="2"/>
      <c r="G1094" s="2">
        <v>2</v>
      </c>
      <c r="H1094" s="2">
        <v>5</v>
      </c>
      <c r="I1094" s="2"/>
      <c r="J1094" s="2"/>
      <c r="K1094" s="2"/>
      <c r="L1094" s="3">
        <v>574.25</v>
      </c>
      <c r="M1094" s="3">
        <v>574.25</v>
      </c>
      <c r="N1094" s="3">
        <v>0</v>
      </c>
      <c r="O1094" s="3">
        <v>0</v>
      </c>
      <c r="P1094" s="3">
        <v>574.25</v>
      </c>
      <c r="Q1094" s="3">
        <v>350</v>
      </c>
      <c r="R1094" s="1" t="s">
        <v>132</v>
      </c>
    </row>
    <row r="1095" spans="1:18" ht="31" x14ac:dyDescent="0.35">
      <c r="A1095" s="1">
        <v>30724236</v>
      </c>
      <c r="B1095" s="99" t="s">
        <v>3322</v>
      </c>
      <c r="C1095" s="2" t="s">
        <v>13600</v>
      </c>
      <c r="D1095" s="2">
        <v>1</v>
      </c>
      <c r="E1095" s="1" t="s">
        <v>159</v>
      </c>
      <c r="F1095" s="2"/>
      <c r="G1095" s="2">
        <v>2</v>
      </c>
      <c r="H1095" s="2">
        <v>5</v>
      </c>
      <c r="I1095" s="2"/>
      <c r="J1095" s="2"/>
      <c r="K1095" s="2"/>
      <c r="L1095" s="3">
        <v>736.04</v>
      </c>
      <c r="M1095" s="3">
        <v>736.04</v>
      </c>
      <c r="N1095" s="3">
        <v>0</v>
      </c>
      <c r="O1095" s="3">
        <v>0</v>
      </c>
      <c r="P1095" s="3">
        <v>736.04</v>
      </c>
      <c r="Q1095" s="3">
        <v>350</v>
      </c>
      <c r="R1095" s="1" t="s">
        <v>132</v>
      </c>
    </row>
    <row r="1096" spans="1:18" ht="15.5" x14ac:dyDescent="0.35">
      <c r="A1096" s="1">
        <v>30724244</v>
      </c>
      <c r="B1096" s="99" t="s">
        <v>3321</v>
      </c>
      <c r="C1096" s="2" t="s">
        <v>13600</v>
      </c>
      <c r="D1096" s="2">
        <v>1</v>
      </c>
      <c r="E1096" s="1" t="s">
        <v>148</v>
      </c>
      <c r="F1096" s="2"/>
      <c r="G1096" s="2">
        <v>2</v>
      </c>
      <c r="H1096" s="2">
        <v>5</v>
      </c>
      <c r="I1096" s="2"/>
      <c r="J1096" s="2"/>
      <c r="K1096" s="2"/>
      <c r="L1096" s="3">
        <v>689.63</v>
      </c>
      <c r="M1096" s="3">
        <v>689.63</v>
      </c>
      <c r="N1096" s="3">
        <v>0</v>
      </c>
      <c r="O1096" s="3">
        <v>0</v>
      </c>
      <c r="P1096" s="3">
        <v>689.63</v>
      </c>
      <c r="Q1096" s="3">
        <v>350</v>
      </c>
      <c r="R1096" s="1" t="s">
        <v>132</v>
      </c>
    </row>
    <row r="1097" spans="1:18" ht="15.5" x14ac:dyDescent="0.35">
      <c r="A1097" s="1">
        <v>30724252</v>
      </c>
      <c r="B1097" s="99" t="s">
        <v>3320</v>
      </c>
      <c r="C1097" s="2" t="s">
        <v>13598</v>
      </c>
      <c r="D1097" s="2">
        <v>1</v>
      </c>
      <c r="E1097" s="1" t="s">
        <v>41</v>
      </c>
      <c r="F1097" s="2"/>
      <c r="G1097" s="2">
        <v>1</v>
      </c>
      <c r="H1097" s="2">
        <v>1</v>
      </c>
      <c r="I1097" s="2"/>
      <c r="J1097" s="2"/>
      <c r="K1097" s="2"/>
      <c r="L1097" s="3">
        <v>169.74</v>
      </c>
      <c r="M1097" s="3">
        <v>169.74</v>
      </c>
      <c r="N1097" s="3">
        <v>0</v>
      </c>
      <c r="O1097" s="3">
        <v>0</v>
      </c>
      <c r="P1097" s="3">
        <v>169.74</v>
      </c>
      <c r="Q1097" s="3">
        <v>33.948</v>
      </c>
      <c r="R1097" s="1" t="s">
        <v>132</v>
      </c>
    </row>
    <row r="1098" spans="1:18" ht="15.5" x14ac:dyDescent="0.35">
      <c r="A1098" s="1">
        <v>30724260</v>
      </c>
      <c r="B1098" s="99" t="s">
        <v>3319</v>
      </c>
      <c r="C1098" s="2" t="s">
        <v>13600</v>
      </c>
      <c r="D1098" s="2">
        <v>1</v>
      </c>
      <c r="E1098" s="1" t="s">
        <v>388</v>
      </c>
      <c r="F1098" s="2"/>
      <c r="G1098" s="2">
        <v>2</v>
      </c>
      <c r="H1098" s="2">
        <v>6</v>
      </c>
      <c r="I1098" s="2"/>
      <c r="J1098" s="2"/>
      <c r="K1098" s="2"/>
      <c r="L1098" s="3">
        <v>574.25</v>
      </c>
      <c r="M1098" s="3">
        <v>574.25</v>
      </c>
      <c r="N1098" s="3">
        <v>0</v>
      </c>
      <c r="O1098" s="3">
        <v>0</v>
      </c>
      <c r="P1098" s="3">
        <v>574.25</v>
      </c>
      <c r="Q1098" s="3">
        <v>350</v>
      </c>
      <c r="R1098" s="1" t="s">
        <v>132</v>
      </c>
    </row>
    <row r="1099" spans="1:18" ht="15.5" x14ac:dyDescent="0.35">
      <c r="A1099" s="1">
        <v>30724279</v>
      </c>
      <c r="B1099" s="99" t="s">
        <v>3318</v>
      </c>
      <c r="C1099" s="2" t="s">
        <v>13600</v>
      </c>
      <c r="D1099" s="2">
        <v>1</v>
      </c>
      <c r="E1099" s="1" t="s">
        <v>2185</v>
      </c>
      <c r="F1099" s="2"/>
      <c r="G1099" s="2">
        <v>2</v>
      </c>
      <c r="H1099" s="2">
        <v>7</v>
      </c>
      <c r="I1099" s="2"/>
      <c r="J1099" s="2"/>
      <c r="K1099" s="2"/>
      <c r="L1099" s="3">
        <v>1505.22</v>
      </c>
      <c r="M1099" s="3">
        <v>1505.22</v>
      </c>
      <c r="N1099" s="3">
        <v>0</v>
      </c>
      <c r="O1099" s="3">
        <v>0</v>
      </c>
      <c r="P1099" s="3">
        <v>1505.22</v>
      </c>
      <c r="Q1099" s="3">
        <v>350</v>
      </c>
      <c r="R1099" s="1" t="s">
        <v>132</v>
      </c>
    </row>
    <row r="1100" spans="1:18" ht="31" x14ac:dyDescent="0.35">
      <c r="A1100" s="1">
        <v>30724287</v>
      </c>
      <c r="B1100" s="99" t="s">
        <v>3317</v>
      </c>
      <c r="C1100" s="2" t="s">
        <v>13600</v>
      </c>
      <c r="D1100" s="2">
        <v>1</v>
      </c>
      <c r="E1100" s="1" t="s">
        <v>383</v>
      </c>
      <c r="F1100" s="2"/>
      <c r="G1100" s="2">
        <v>3</v>
      </c>
      <c r="H1100" s="2">
        <v>5</v>
      </c>
      <c r="I1100" s="2"/>
      <c r="J1100" s="2"/>
      <c r="K1100" s="2"/>
      <c r="L1100" s="3">
        <v>649.84</v>
      </c>
      <c r="M1100" s="3">
        <v>649.84</v>
      </c>
      <c r="N1100" s="3">
        <v>0</v>
      </c>
      <c r="O1100" s="3">
        <v>0</v>
      </c>
      <c r="P1100" s="3">
        <v>649.84</v>
      </c>
      <c r="Q1100" s="3">
        <v>350</v>
      </c>
      <c r="R1100" s="1" t="s">
        <v>132</v>
      </c>
    </row>
    <row r="1101" spans="1:18" ht="15.5" x14ac:dyDescent="0.35">
      <c r="A1101" s="1">
        <v>30725011</v>
      </c>
      <c r="B1101" s="99" t="s">
        <v>3316</v>
      </c>
      <c r="C1101" s="2" t="s">
        <v>13600</v>
      </c>
      <c r="D1101" s="2">
        <v>1</v>
      </c>
      <c r="E1101" s="1" t="s">
        <v>383</v>
      </c>
      <c r="F1101" s="2"/>
      <c r="G1101" s="2">
        <v>2</v>
      </c>
      <c r="H1101" s="2">
        <v>5</v>
      </c>
      <c r="I1101" s="2"/>
      <c r="J1101" s="2"/>
      <c r="K1101" s="2"/>
      <c r="L1101" s="3">
        <v>649.84</v>
      </c>
      <c r="M1101" s="3">
        <v>649.84</v>
      </c>
      <c r="N1101" s="3">
        <v>0</v>
      </c>
      <c r="O1101" s="3">
        <v>0</v>
      </c>
      <c r="P1101" s="3">
        <v>649.84</v>
      </c>
      <c r="Q1101" s="3">
        <v>350</v>
      </c>
      <c r="R1101" s="1" t="s">
        <v>132</v>
      </c>
    </row>
    <row r="1102" spans="1:18" ht="15.5" x14ac:dyDescent="0.35">
      <c r="A1102" s="1">
        <v>30725020</v>
      </c>
      <c r="B1102" s="99" t="s">
        <v>3315</v>
      </c>
      <c r="C1102" s="2" t="s">
        <v>13600</v>
      </c>
      <c r="D1102" s="2">
        <v>1</v>
      </c>
      <c r="E1102" s="1" t="s">
        <v>407</v>
      </c>
      <c r="F1102" s="2"/>
      <c r="G1102" s="2">
        <v>2</v>
      </c>
      <c r="H1102" s="2">
        <v>4</v>
      </c>
      <c r="I1102" s="2"/>
      <c r="J1102" s="2"/>
      <c r="K1102" s="2"/>
      <c r="L1102" s="3">
        <v>620.66</v>
      </c>
      <c r="M1102" s="3">
        <v>620.66</v>
      </c>
      <c r="N1102" s="3">
        <v>0</v>
      </c>
      <c r="O1102" s="3">
        <v>0</v>
      </c>
      <c r="P1102" s="3">
        <v>620.66</v>
      </c>
      <c r="Q1102" s="3">
        <v>350</v>
      </c>
      <c r="R1102" s="1" t="s">
        <v>132</v>
      </c>
    </row>
    <row r="1103" spans="1:18" ht="15.5" x14ac:dyDescent="0.35">
      <c r="A1103" s="1">
        <v>30725038</v>
      </c>
      <c r="B1103" s="99" t="s">
        <v>3314</v>
      </c>
      <c r="C1103" s="2" t="s">
        <v>13600</v>
      </c>
      <c r="D1103" s="2">
        <v>1</v>
      </c>
      <c r="E1103" s="1" t="s">
        <v>383</v>
      </c>
      <c r="F1103" s="2"/>
      <c r="G1103" s="2">
        <v>2</v>
      </c>
      <c r="H1103" s="2">
        <v>3</v>
      </c>
      <c r="I1103" s="2"/>
      <c r="J1103" s="2"/>
      <c r="K1103" s="2"/>
      <c r="L1103" s="3">
        <v>649.84</v>
      </c>
      <c r="M1103" s="3">
        <v>649.84</v>
      </c>
      <c r="N1103" s="3">
        <v>0</v>
      </c>
      <c r="O1103" s="3">
        <v>0</v>
      </c>
      <c r="P1103" s="3">
        <v>649.84</v>
      </c>
      <c r="Q1103" s="3">
        <v>350</v>
      </c>
      <c r="R1103" s="1" t="s">
        <v>132</v>
      </c>
    </row>
    <row r="1104" spans="1:18" ht="15.5" x14ac:dyDescent="0.35">
      <c r="A1104" s="1">
        <v>30725046</v>
      </c>
      <c r="B1104" s="99" t="s">
        <v>3313</v>
      </c>
      <c r="C1104" s="2" t="s">
        <v>13600</v>
      </c>
      <c r="D1104" s="2">
        <v>1</v>
      </c>
      <c r="E1104" s="1" t="s">
        <v>41</v>
      </c>
      <c r="F1104" s="2"/>
      <c r="G1104" s="2">
        <v>1</v>
      </c>
      <c r="H1104" s="2">
        <v>1</v>
      </c>
      <c r="I1104" s="2"/>
      <c r="J1104" s="2"/>
      <c r="K1104" s="2"/>
      <c r="L1104" s="3">
        <v>169.74</v>
      </c>
      <c r="M1104" s="3">
        <v>169.74</v>
      </c>
      <c r="N1104" s="3">
        <v>0</v>
      </c>
      <c r="O1104" s="3">
        <v>0</v>
      </c>
      <c r="P1104" s="3">
        <v>169.74</v>
      </c>
      <c r="Q1104" s="3">
        <v>350</v>
      </c>
      <c r="R1104" s="1" t="s">
        <v>132</v>
      </c>
    </row>
    <row r="1105" spans="1:18" ht="15.5" x14ac:dyDescent="0.35">
      <c r="A1105" s="1">
        <v>30725054</v>
      </c>
      <c r="B1105" s="99" t="s">
        <v>3312</v>
      </c>
      <c r="C1105" s="2" t="s">
        <v>13600</v>
      </c>
      <c r="D1105" s="2">
        <v>1</v>
      </c>
      <c r="E1105" s="1" t="s">
        <v>383</v>
      </c>
      <c r="F1105" s="2"/>
      <c r="G1105" s="2">
        <v>2</v>
      </c>
      <c r="H1105" s="2">
        <v>4</v>
      </c>
      <c r="I1105" s="2"/>
      <c r="J1105" s="2"/>
      <c r="K1105" s="2"/>
      <c r="L1105" s="3">
        <v>649.84</v>
      </c>
      <c r="M1105" s="3">
        <v>649.84</v>
      </c>
      <c r="N1105" s="3">
        <v>0</v>
      </c>
      <c r="O1105" s="3">
        <v>0</v>
      </c>
      <c r="P1105" s="3">
        <v>649.84</v>
      </c>
      <c r="Q1105" s="3">
        <v>350</v>
      </c>
      <c r="R1105" s="1" t="s">
        <v>132</v>
      </c>
    </row>
    <row r="1106" spans="1:18" ht="15.5" x14ac:dyDescent="0.35">
      <c r="A1106" s="1">
        <v>30725062</v>
      </c>
      <c r="B1106" s="99" t="s">
        <v>3311</v>
      </c>
      <c r="C1106" s="2" t="s">
        <v>13600</v>
      </c>
      <c r="D1106" s="2">
        <v>1</v>
      </c>
      <c r="E1106" s="1" t="s">
        <v>23</v>
      </c>
      <c r="F1106" s="2"/>
      <c r="G1106" s="2">
        <v>1</v>
      </c>
      <c r="H1106" s="2">
        <v>1</v>
      </c>
      <c r="I1106" s="2"/>
      <c r="J1106" s="2"/>
      <c r="K1106" s="2"/>
      <c r="L1106" s="3">
        <v>116.71</v>
      </c>
      <c r="M1106" s="3">
        <v>116.71</v>
      </c>
      <c r="N1106" s="3">
        <v>0</v>
      </c>
      <c r="O1106" s="3">
        <v>0</v>
      </c>
      <c r="P1106" s="3">
        <v>116.71</v>
      </c>
      <c r="Q1106" s="3">
        <v>350</v>
      </c>
      <c r="R1106" s="1" t="s">
        <v>0</v>
      </c>
    </row>
    <row r="1107" spans="1:18" ht="15.5" x14ac:dyDescent="0.35">
      <c r="A1107" s="1">
        <v>30725070</v>
      </c>
      <c r="B1107" s="99" t="s">
        <v>3310</v>
      </c>
      <c r="C1107" s="2" t="s">
        <v>13600</v>
      </c>
      <c r="D1107" s="2">
        <v>1</v>
      </c>
      <c r="E1107" s="1" t="s">
        <v>159</v>
      </c>
      <c r="F1107" s="2"/>
      <c r="G1107" s="2">
        <v>2</v>
      </c>
      <c r="H1107" s="2">
        <v>4</v>
      </c>
      <c r="I1107" s="2"/>
      <c r="J1107" s="2"/>
      <c r="K1107" s="2"/>
      <c r="L1107" s="3">
        <v>736.04</v>
      </c>
      <c r="M1107" s="3">
        <v>736.04</v>
      </c>
      <c r="N1107" s="3">
        <v>0</v>
      </c>
      <c r="O1107" s="3">
        <v>0</v>
      </c>
      <c r="P1107" s="3">
        <v>736.04</v>
      </c>
      <c r="Q1107" s="3">
        <v>350</v>
      </c>
      <c r="R1107" s="1" t="s">
        <v>132</v>
      </c>
    </row>
    <row r="1108" spans="1:18" ht="15.5" x14ac:dyDescent="0.35">
      <c r="A1108" s="1">
        <v>30725089</v>
      </c>
      <c r="B1108" s="99" t="s">
        <v>3309</v>
      </c>
      <c r="C1108" s="2" t="s">
        <v>13600</v>
      </c>
      <c r="D1108" s="2">
        <v>1</v>
      </c>
      <c r="E1108" s="1" t="s">
        <v>407</v>
      </c>
      <c r="F1108" s="2"/>
      <c r="G1108" s="2">
        <v>2</v>
      </c>
      <c r="H1108" s="2">
        <v>4</v>
      </c>
      <c r="I1108" s="2"/>
      <c r="J1108" s="2"/>
      <c r="K1108" s="2"/>
      <c r="L1108" s="3">
        <v>620.66</v>
      </c>
      <c r="M1108" s="3">
        <v>620.66</v>
      </c>
      <c r="N1108" s="3">
        <v>0</v>
      </c>
      <c r="O1108" s="3">
        <v>0</v>
      </c>
      <c r="P1108" s="3">
        <v>620.66</v>
      </c>
      <c r="Q1108" s="3">
        <v>350</v>
      </c>
      <c r="R1108" s="1" t="s">
        <v>132</v>
      </c>
    </row>
    <row r="1109" spans="1:18" ht="15.5" x14ac:dyDescent="0.35">
      <c r="A1109" s="1">
        <v>30725097</v>
      </c>
      <c r="B1109" s="99" t="s">
        <v>3308</v>
      </c>
      <c r="C1109" s="2" t="s">
        <v>13600</v>
      </c>
      <c r="D1109" s="2">
        <v>1</v>
      </c>
      <c r="E1109" s="1" t="s">
        <v>16</v>
      </c>
      <c r="F1109" s="2"/>
      <c r="G1109" s="2">
        <v>1</v>
      </c>
      <c r="H1109" s="2">
        <v>2</v>
      </c>
      <c r="I1109" s="2"/>
      <c r="J1109" s="2"/>
      <c r="K1109" s="2"/>
      <c r="L1109" s="3">
        <v>250.65</v>
      </c>
      <c r="M1109" s="3">
        <v>250.65</v>
      </c>
      <c r="N1109" s="3">
        <v>0</v>
      </c>
      <c r="O1109" s="3">
        <v>0</v>
      </c>
      <c r="P1109" s="3">
        <v>250.65</v>
      </c>
      <c r="Q1109" s="3">
        <v>350</v>
      </c>
      <c r="R1109" s="1" t="s">
        <v>132</v>
      </c>
    </row>
    <row r="1110" spans="1:18" ht="15.5" x14ac:dyDescent="0.35">
      <c r="A1110" s="1">
        <v>30725100</v>
      </c>
      <c r="B1110" s="99" t="s">
        <v>3307</v>
      </c>
      <c r="C1110" s="2" t="s">
        <v>13600</v>
      </c>
      <c r="D1110" s="2">
        <v>1</v>
      </c>
      <c r="E1110" s="1" t="s">
        <v>23</v>
      </c>
      <c r="F1110" s="2"/>
      <c r="G1110" s="2"/>
      <c r="H1110" s="2">
        <v>0</v>
      </c>
      <c r="I1110" s="2"/>
      <c r="J1110" s="2"/>
      <c r="K1110" s="2"/>
      <c r="L1110" s="3">
        <v>116.71</v>
      </c>
      <c r="M1110" s="3">
        <v>116.71</v>
      </c>
      <c r="N1110" s="3">
        <v>0</v>
      </c>
      <c r="O1110" s="3">
        <v>0</v>
      </c>
      <c r="P1110" s="3">
        <v>116.71</v>
      </c>
      <c r="Q1110" s="3">
        <v>350</v>
      </c>
      <c r="R1110" s="1" t="s">
        <v>0</v>
      </c>
    </row>
    <row r="1111" spans="1:18" ht="15.5" x14ac:dyDescent="0.35">
      <c r="A1111" s="1">
        <v>30725119</v>
      </c>
      <c r="B1111" s="99" t="s">
        <v>3306</v>
      </c>
      <c r="C1111" s="2" t="s">
        <v>13600</v>
      </c>
      <c r="D1111" s="2">
        <v>1</v>
      </c>
      <c r="E1111" s="1" t="s">
        <v>16</v>
      </c>
      <c r="F1111" s="2"/>
      <c r="G1111" s="2">
        <v>1</v>
      </c>
      <c r="H1111" s="2">
        <v>2</v>
      </c>
      <c r="I1111" s="2"/>
      <c r="J1111" s="2"/>
      <c r="K1111" s="2"/>
      <c r="L1111" s="3">
        <v>250.65</v>
      </c>
      <c r="M1111" s="3">
        <v>250.65</v>
      </c>
      <c r="N1111" s="3">
        <v>0</v>
      </c>
      <c r="O1111" s="3">
        <v>0</v>
      </c>
      <c r="P1111" s="3">
        <v>250.65</v>
      </c>
      <c r="Q1111" s="3">
        <v>350</v>
      </c>
      <c r="R1111" s="1" t="s">
        <v>0</v>
      </c>
    </row>
    <row r="1112" spans="1:18" ht="15.5" x14ac:dyDescent="0.35">
      <c r="A1112" s="1">
        <v>30725127</v>
      </c>
      <c r="B1112" s="99" t="s">
        <v>3305</v>
      </c>
      <c r="C1112" s="2" t="s">
        <v>13600</v>
      </c>
      <c r="D1112" s="2">
        <v>1</v>
      </c>
      <c r="E1112" s="1" t="s">
        <v>383</v>
      </c>
      <c r="F1112" s="2"/>
      <c r="G1112" s="2">
        <v>2</v>
      </c>
      <c r="H1112" s="2">
        <v>5</v>
      </c>
      <c r="I1112" s="2"/>
      <c r="J1112" s="2"/>
      <c r="K1112" s="2"/>
      <c r="L1112" s="3">
        <v>649.84</v>
      </c>
      <c r="M1112" s="3">
        <v>649.84</v>
      </c>
      <c r="N1112" s="3">
        <v>0</v>
      </c>
      <c r="O1112" s="3">
        <v>0</v>
      </c>
      <c r="P1112" s="3">
        <v>649.84</v>
      </c>
      <c r="Q1112" s="3">
        <v>350</v>
      </c>
      <c r="R1112" s="1" t="s">
        <v>132</v>
      </c>
    </row>
    <row r="1113" spans="1:18" ht="31" x14ac:dyDescent="0.35">
      <c r="A1113" s="1">
        <v>30725135</v>
      </c>
      <c r="B1113" s="99" t="s">
        <v>3304</v>
      </c>
      <c r="C1113" s="2" t="s">
        <v>13598</v>
      </c>
      <c r="D1113" s="2">
        <v>1</v>
      </c>
      <c r="E1113" s="1" t="s">
        <v>383</v>
      </c>
      <c r="F1113" s="2"/>
      <c r="G1113" s="2">
        <v>2</v>
      </c>
      <c r="H1113" s="2">
        <v>4</v>
      </c>
      <c r="I1113" s="2"/>
      <c r="J1113" s="2"/>
      <c r="K1113" s="2"/>
      <c r="L1113" s="3">
        <v>649.84</v>
      </c>
      <c r="M1113" s="3">
        <v>649.84</v>
      </c>
      <c r="N1113" s="3">
        <v>0</v>
      </c>
      <c r="O1113" s="3">
        <v>0</v>
      </c>
      <c r="P1113" s="3">
        <v>649.84</v>
      </c>
      <c r="Q1113" s="3">
        <v>129.96800000000002</v>
      </c>
      <c r="R1113" s="1" t="s">
        <v>132</v>
      </c>
    </row>
    <row r="1114" spans="1:18" ht="15.5" x14ac:dyDescent="0.35">
      <c r="A1114" s="1">
        <v>30725143</v>
      </c>
      <c r="B1114" s="99" t="s">
        <v>3303</v>
      </c>
      <c r="C1114" s="2" t="s">
        <v>13600</v>
      </c>
      <c r="D1114" s="2">
        <v>1</v>
      </c>
      <c r="E1114" s="1" t="s">
        <v>393</v>
      </c>
      <c r="F1114" s="2"/>
      <c r="G1114" s="2">
        <v>2</v>
      </c>
      <c r="H1114" s="2">
        <v>4</v>
      </c>
      <c r="I1114" s="2"/>
      <c r="J1114" s="2"/>
      <c r="K1114" s="2"/>
      <c r="L1114" s="3">
        <v>883.25</v>
      </c>
      <c r="M1114" s="3">
        <v>883.25</v>
      </c>
      <c r="N1114" s="3">
        <v>0</v>
      </c>
      <c r="O1114" s="3">
        <v>0</v>
      </c>
      <c r="P1114" s="3">
        <v>883.25</v>
      </c>
      <c r="Q1114" s="3">
        <v>350</v>
      </c>
      <c r="R1114" s="1" t="s">
        <v>132</v>
      </c>
    </row>
    <row r="1115" spans="1:18" ht="15.5" x14ac:dyDescent="0.35">
      <c r="A1115" s="1">
        <v>30725151</v>
      </c>
      <c r="B1115" s="99" t="s">
        <v>3302</v>
      </c>
      <c r="C1115" s="2" t="s">
        <v>13600</v>
      </c>
      <c r="D1115" s="2">
        <v>1</v>
      </c>
      <c r="E1115" s="1" t="s">
        <v>393</v>
      </c>
      <c r="F1115" s="2"/>
      <c r="G1115" s="2">
        <v>2</v>
      </c>
      <c r="H1115" s="2">
        <v>5</v>
      </c>
      <c r="I1115" s="2"/>
      <c r="J1115" s="2"/>
      <c r="K1115" s="2"/>
      <c r="L1115" s="3">
        <v>883.25</v>
      </c>
      <c r="M1115" s="3">
        <v>883.25</v>
      </c>
      <c r="N1115" s="3">
        <v>0</v>
      </c>
      <c r="O1115" s="3">
        <v>0</v>
      </c>
      <c r="P1115" s="3">
        <v>883.25</v>
      </c>
      <c r="Q1115" s="3">
        <v>350</v>
      </c>
      <c r="R1115" s="1" t="s">
        <v>132</v>
      </c>
    </row>
    <row r="1116" spans="1:18" ht="15.5" x14ac:dyDescent="0.35">
      <c r="A1116" s="1">
        <v>30725160</v>
      </c>
      <c r="B1116" s="99" t="s">
        <v>3301</v>
      </c>
      <c r="C1116" s="2" t="s">
        <v>13600</v>
      </c>
      <c r="D1116" s="2">
        <v>1</v>
      </c>
      <c r="E1116" s="1" t="s">
        <v>407</v>
      </c>
      <c r="F1116" s="2"/>
      <c r="G1116" s="2">
        <v>2</v>
      </c>
      <c r="H1116" s="2">
        <v>4</v>
      </c>
      <c r="I1116" s="2"/>
      <c r="J1116" s="2"/>
      <c r="K1116" s="2"/>
      <c r="L1116" s="3">
        <v>620.66</v>
      </c>
      <c r="M1116" s="3">
        <v>620.66</v>
      </c>
      <c r="N1116" s="3">
        <v>0</v>
      </c>
      <c r="O1116" s="3">
        <v>0</v>
      </c>
      <c r="P1116" s="3">
        <v>620.66</v>
      </c>
      <c r="Q1116" s="3">
        <v>350</v>
      </c>
      <c r="R1116" s="1" t="s">
        <v>132</v>
      </c>
    </row>
    <row r="1117" spans="1:18" ht="15.5" x14ac:dyDescent="0.35">
      <c r="A1117" s="1">
        <v>30726018</v>
      </c>
      <c r="B1117" s="99" t="s">
        <v>3300</v>
      </c>
      <c r="C1117" s="2" t="s">
        <v>13600</v>
      </c>
      <c r="D1117" s="2">
        <v>1</v>
      </c>
      <c r="E1117" s="1" t="s">
        <v>409</v>
      </c>
      <c r="F1117" s="2"/>
      <c r="G1117" s="2">
        <v>1</v>
      </c>
      <c r="H1117" s="2">
        <v>3</v>
      </c>
      <c r="I1117" s="2"/>
      <c r="J1117" s="2"/>
      <c r="K1117" s="2"/>
      <c r="L1117" s="3">
        <v>438.97</v>
      </c>
      <c r="M1117" s="3">
        <v>438.97</v>
      </c>
      <c r="N1117" s="3">
        <v>0</v>
      </c>
      <c r="O1117" s="3">
        <v>0</v>
      </c>
      <c r="P1117" s="3">
        <v>438.97</v>
      </c>
      <c r="Q1117" s="3">
        <v>350</v>
      </c>
      <c r="R1117" s="1" t="s">
        <v>132</v>
      </c>
    </row>
    <row r="1118" spans="1:18" ht="15.5" x14ac:dyDescent="0.35">
      <c r="A1118" s="1">
        <v>30726026</v>
      </c>
      <c r="B1118" s="99" t="s">
        <v>3299</v>
      </c>
      <c r="C1118" s="2" t="s">
        <v>13600</v>
      </c>
      <c r="D1118" s="2">
        <v>1</v>
      </c>
      <c r="E1118" s="1" t="s">
        <v>407</v>
      </c>
      <c r="F1118" s="2"/>
      <c r="G1118" s="2">
        <v>2</v>
      </c>
      <c r="H1118" s="2">
        <v>4</v>
      </c>
      <c r="I1118" s="2"/>
      <c r="J1118" s="2"/>
      <c r="K1118" s="2"/>
      <c r="L1118" s="3">
        <v>620.66</v>
      </c>
      <c r="M1118" s="3">
        <v>620.66</v>
      </c>
      <c r="N1118" s="3">
        <v>0</v>
      </c>
      <c r="O1118" s="3">
        <v>0</v>
      </c>
      <c r="P1118" s="3">
        <v>620.66</v>
      </c>
      <c r="Q1118" s="3">
        <v>350</v>
      </c>
      <c r="R1118" s="1" t="s">
        <v>132</v>
      </c>
    </row>
    <row r="1119" spans="1:18" ht="15.5" x14ac:dyDescent="0.35">
      <c r="A1119" s="1">
        <v>30726034</v>
      </c>
      <c r="B1119" s="99" t="s">
        <v>3298</v>
      </c>
      <c r="C1119" s="2" t="s">
        <v>13600</v>
      </c>
      <c r="D1119" s="2">
        <v>1</v>
      </c>
      <c r="E1119" s="1" t="s">
        <v>396</v>
      </c>
      <c r="F1119" s="2"/>
      <c r="G1119" s="2">
        <v>2</v>
      </c>
      <c r="H1119" s="2">
        <v>6</v>
      </c>
      <c r="I1119" s="2"/>
      <c r="J1119" s="2"/>
      <c r="K1119" s="2"/>
      <c r="L1119" s="3">
        <v>1027.79</v>
      </c>
      <c r="M1119" s="3">
        <v>1027.79</v>
      </c>
      <c r="N1119" s="3">
        <v>0</v>
      </c>
      <c r="O1119" s="3">
        <v>0</v>
      </c>
      <c r="P1119" s="3">
        <v>1027.79</v>
      </c>
      <c r="Q1119" s="3">
        <v>350</v>
      </c>
      <c r="R1119" s="1" t="s">
        <v>132</v>
      </c>
    </row>
    <row r="1120" spans="1:18" ht="15.5" x14ac:dyDescent="0.35">
      <c r="A1120" s="1">
        <v>30726042</v>
      </c>
      <c r="B1120" s="99" t="s">
        <v>3297</v>
      </c>
      <c r="C1120" s="2" t="s">
        <v>13600</v>
      </c>
      <c r="D1120" s="2">
        <v>1</v>
      </c>
      <c r="E1120" s="1" t="s">
        <v>409</v>
      </c>
      <c r="F1120" s="2"/>
      <c r="G1120" s="2">
        <v>1</v>
      </c>
      <c r="H1120" s="2">
        <v>2</v>
      </c>
      <c r="I1120" s="2"/>
      <c r="J1120" s="2"/>
      <c r="K1120" s="2"/>
      <c r="L1120" s="3">
        <v>438.97</v>
      </c>
      <c r="M1120" s="3">
        <v>438.97</v>
      </c>
      <c r="N1120" s="3">
        <v>0</v>
      </c>
      <c r="O1120" s="3">
        <v>0</v>
      </c>
      <c r="P1120" s="3">
        <v>438.97</v>
      </c>
      <c r="Q1120" s="3">
        <v>350</v>
      </c>
      <c r="R1120" s="1" t="s">
        <v>132</v>
      </c>
    </row>
    <row r="1121" spans="1:18" ht="15.5" x14ac:dyDescent="0.35">
      <c r="A1121" s="1">
        <v>30726050</v>
      </c>
      <c r="B1121" s="99" t="s">
        <v>3296</v>
      </c>
      <c r="C1121" s="2" t="s">
        <v>13600</v>
      </c>
      <c r="D1121" s="2">
        <v>1</v>
      </c>
      <c r="E1121" s="1" t="s">
        <v>41</v>
      </c>
      <c r="F1121" s="2"/>
      <c r="G1121" s="2">
        <v>1</v>
      </c>
      <c r="H1121" s="2">
        <v>2</v>
      </c>
      <c r="I1121" s="2"/>
      <c r="J1121" s="2"/>
      <c r="K1121" s="2"/>
      <c r="L1121" s="3">
        <v>169.74</v>
      </c>
      <c r="M1121" s="3">
        <v>169.74</v>
      </c>
      <c r="N1121" s="3">
        <v>0</v>
      </c>
      <c r="O1121" s="3">
        <v>0</v>
      </c>
      <c r="P1121" s="3">
        <v>169.74</v>
      </c>
      <c r="Q1121" s="3">
        <v>350</v>
      </c>
      <c r="R1121" s="1" t="s">
        <v>132</v>
      </c>
    </row>
    <row r="1122" spans="1:18" ht="15.5" x14ac:dyDescent="0.35">
      <c r="A1122" s="1">
        <v>30726069</v>
      </c>
      <c r="B1122" s="99" t="s">
        <v>3295</v>
      </c>
      <c r="C1122" s="2" t="s">
        <v>13600</v>
      </c>
      <c r="D1122" s="2">
        <v>1</v>
      </c>
      <c r="E1122" s="1" t="s">
        <v>383</v>
      </c>
      <c r="F1122" s="2"/>
      <c r="G1122" s="2">
        <v>2</v>
      </c>
      <c r="H1122" s="2">
        <v>3</v>
      </c>
      <c r="I1122" s="2"/>
      <c r="J1122" s="2"/>
      <c r="K1122" s="2"/>
      <c r="L1122" s="3">
        <v>649.84</v>
      </c>
      <c r="M1122" s="3">
        <v>649.84</v>
      </c>
      <c r="N1122" s="3">
        <v>0</v>
      </c>
      <c r="O1122" s="3">
        <v>0</v>
      </c>
      <c r="P1122" s="3">
        <v>649.84</v>
      </c>
      <c r="Q1122" s="3">
        <v>350</v>
      </c>
      <c r="R1122" s="1" t="s">
        <v>132</v>
      </c>
    </row>
    <row r="1123" spans="1:18" ht="15.5" x14ac:dyDescent="0.35">
      <c r="A1123" s="1">
        <v>30726077</v>
      </c>
      <c r="B1123" s="99" t="s">
        <v>3294</v>
      </c>
      <c r="C1123" s="2" t="s">
        <v>13600</v>
      </c>
      <c r="D1123" s="2">
        <v>1</v>
      </c>
      <c r="E1123" s="1" t="s">
        <v>407</v>
      </c>
      <c r="F1123" s="2"/>
      <c r="G1123" s="2">
        <v>1</v>
      </c>
      <c r="H1123" s="2">
        <v>3</v>
      </c>
      <c r="I1123" s="2"/>
      <c r="J1123" s="2"/>
      <c r="K1123" s="2"/>
      <c r="L1123" s="3">
        <v>620.66</v>
      </c>
      <c r="M1123" s="3">
        <v>620.66</v>
      </c>
      <c r="N1123" s="3">
        <v>0</v>
      </c>
      <c r="O1123" s="3">
        <v>0</v>
      </c>
      <c r="P1123" s="3">
        <v>620.66</v>
      </c>
      <c r="Q1123" s="3">
        <v>350</v>
      </c>
      <c r="R1123" s="1" t="s">
        <v>132</v>
      </c>
    </row>
    <row r="1124" spans="1:18" ht="15.5" x14ac:dyDescent="0.35">
      <c r="A1124" s="1">
        <v>30726085</v>
      </c>
      <c r="B1124" s="99" t="s">
        <v>3293</v>
      </c>
      <c r="C1124" s="2" t="s">
        <v>13600</v>
      </c>
      <c r="D1124" s="2">
        <v>1</v>
      </c>
      <c r="E1124" s="1" t="s">
        <v>4</v>
      </c>
      <c r="F1124" s="2"/>
      <c r="G1124" s="2"/>
      <c r="H1124" s="2">
        <v>0</v>
      </c>
      <c r="I1124" s="2"/>
      <c r="J1124" s="2"/>
      <c r="K1124" s="2"/>
      <c r="L1124" s="3">
        <v>84.88</v>
      </c>
      <c r="M1124" s="3">
        <v>84.88</v>
      </c>
      <c r="N1124" s="3">
        <v>0</v>
      </c>
      <c r="O1124" s="3">
        <v>0</v>
      </c>
      <c r="P1124" s="3">
        <v>84.88</v>
      </c>
      <c r="Q1124" s="3">
        <v>350</v>
      </c>
      <c r="R1124" s="1" t="s">
        <v>0</v>
      </c>
    </row>
    <row r="1125" spans="1:18" ht="15.5" x14ac:dyDescent="0.35">
      <c r="A1125" s="1">
        <v>30726093</v>
      </c>
      <c r="B1125" s="99" t="s">
        <v>3292</v>
      </c>
      <c r="C1125" s="2" t="s">
        <v>13600</v>
      </c>
      <c r="D1125" s="2">
        <v>1</v>
      </c>
      <c r="E1125" s="1" t="s">
        <v>23</v>
      </c>
      <c r="F1125" s="2"/>
      <c r="G1125" s="2">
        <v>1</v>
      </c>
      <c r="H1125" s="2">
        <v>1</v>
      </c>
      <c r="I1125" s="2"/>
      <c r="J1125" s="2"/>
      <c r="K1125" s="2"/>
      <c r="L1125" s="3">
        <v>116.71</v>
      </c>
      <c r="M1125" s="3">
        <v>116.71</v>
      </c>
      <c r="N1125" s="3">
        <v>0</v>
      </c>
      <c r="O1125" s="3">
        <v>0</v>
      </c>
      <c r="P1125" s="3">
        <v>116.71</v>
      </c>
      <c r="Q1125" s="3">
        <v>350</v>
      </c>
      <c r="R1125" s="1" t="s">
        <v>0</v>
      </c>
    </row>
    <row r="1126" spans="1:18" ht="15.5" x14ac:dyDescent="0.35">
      <c r="A1126" s="1">
        <v>30726107</v>
      </c>
      <c r="B1126" s="99" t="s">
        <v>3291</v>
      </c>
      <c r="C1126" s="2" t="s">
        <v>13600</v>
      </c>
      <c r="D1126" s="2">
        <v>1</v>
      </c>
      <c r="E1126" s="1" t="s">
        <v>497</v>
      </c>
      <c r="F1126" s="2"/>
      <c r="G1126" s="2">
        <v>1</v>
      </c>
      <c r="H1126" s="2">
        <v>3</v>
      </c>
      <c r="I1126" s="2"/>
      <c r="J1126" s="2"/>
      <c r="K1126" s="2"/>
      <c r="L1126" s="3">
        <v>485.38</v>
      </c>
      <c r="M1126" s="3">
        <v>485.38</v>
      </c>
      <c r="N1126" s="3">
        <v>0</v>
      </c>
      <c r="O1126" s="3">
        <v>0</v>
      </c>
      <c r="P1126" s="3">
        <v>485.38</v>
      </c>
      <c r="Q1126" s="3">
        <v>350</v>
      </c>
      <c r="R1126" s="1" t="s">
        <v>132</v>
      </c>
    </row>
    <row r="1127" spans="1:18" ht="15.5" x14ac:dyDescent="0.35">
      <c r="A1127" s="1">
        <v>30726115</v>
      </c>
      <c r="B1127" s="99" t="s">
        <v>3290</v>
      </c>
      <c r="C1127" s="2" t="s">
        <v>13600</v>
      </c>
      <c r="D1127" s="2">
        <v>1</v>
      </c>
      <c r="E1127" s="1" t="s">
        <v>4</v>
      </c>
      <c r="F1127" s="2"/>
      <c r="G1127" s="2">
        <v>1</v>
      </c>
      <c r="H1127" s="2">
        <v>2</v>
      </c>
      <c r="I1127" s="2"/>
      <c r="J1127" s="2"/>
      <c r="K1127" s="2"/>
      <c r="L1127" s="3">
        <v>84.88</v>
      </c>
      <c r="M1127" s="3">
        <v>84.88</v>
      </c>
      <c r="N1127" s="3">
        <v>0</v>
      </c>
      <c r="O1127" s="3">
        <v>0</v>
      </c>
      <c r="P1127" s="3">
        <v>84.88</v>
      </c>
      <c r="Q1127" s="3">
        <v>350</v>
      </c>
      <c r="R1127" s="1" t="s">
        <v>0</v>
      </c>
    </row>
    <row r="1128" spans="1:18" ht="15.5" x14ac:dyDescent="0.35">
      <c r="A1128" s="1">
        <v>30726123</v>
      </c>
      <c r="B1128" s="99" t="s">
        <v>3289</v>
      </c>
      <c r="C1128" s="2" t="s">
        <v>13600</v>
      </c>
      <c r="D1128" s="2">
        <v>1</v>
      </c>
      <c r="E1128" s="1" t="s">
        <v>383</v>
      </c>
      <c r="F1128" s="2"/>
      <c r="G1128" s="2">
        <v>2</v>
      </c>
      <c r="H1128" s="2">
        <v>3</v>
      </c>
      <c r="I1128" s="2"/>
      <c r="J1128" s="2"/>
      <c r="K1128" s="2"/>
      <c r="L1128" s="3">
        <v>649.84</v>
      </c>
      <c r="M1128" s="3">
        <v>649.84</v>
      </c>
      <c r="N1128" s="3">
        <v>0</v>
      </c>
      <c r="O1128" s="3">
        <v>0</v>
      </c>
      <c r="P1128" s="3">
        <v>649.84</v>
      </c>
      <c r="Q1128" s="3">
        <v>350</v>
      </c>
      <c r="R1128" s="1" t="s">
        <v>132</v>
      </c>
    </row>
    <row r="1129" spans="1:18" ht="31" x14ac:dyDescent="0.35">
      <c r="A1129" s="1">
        <v>30726131</v>
      </c>
      <c r="B1129" s="99" t="s">
        <v>3288</v>
      </c>
      <c r="C1129" s="2" t="s">
        <v>13600</v>
      </c>
      <c r="D1129" s="2">
        <v>1</v>
      </c>
      <c r="E1129" s="1" t="s">
        <v>383</v>
      </c>
      <c r="F1129" s="2"/>
      <c r="G1129" s="2">
        <v>2</v>
      </c>
      <c r="H1129" s="2">
        <v>4</v>
      </c>
      <c r="I1129" s="2"/>
      <c r="J1129" s="2"/>
      <c r="K1129" s="2"/>
      <c r="L1129" s="3">
        <v>649.84</v>
      </c>
      <c r="M1129" s="3">
        <v>649.84</v>
      </c>
      <c r="N1129" s="3">
        <v>0</v>
      </c>
      <c r="O1129" s="3">
        <v>0</v>
      </c>
      <c r="P1129" s="3">
        <v>649.84</v>
      </c>
      <c r="Q1129" s="3">
        <v>350</v>
      </c>
      <c r="R1129" s="1" t="s">
        <v>132</v>
      </c>
    </row>
    <row r="1130" spans="1:18" ht="15.5" x14ac:dyDescent="0.35">
      <c r="A1130" s="1">
        <v>30726140</v>
      </c>
      <c r="B1130" s="99" t="s">
        <v>3287</v>
      </c>
      <c r="C1130" s="2" t="s">
        <v>13600</v>
      </c>
      <c r="D1130" s="2">
        <v>1</v>
      </c>
      <c r="E1130" s="1" t="s">
        <v>407</v>
      </c>
      <c r="F1130" s="2"/>
      <c r="G1130" s="2">
        <v>1</v>
      </c>
      <c r="H1130" s="2">
        <v>4</v>
      </c>
      <c r="I1130" s="2"/>
      <c r="J1130" s="2"/>
      <c r="K1130" s="2"/>
      <c r="L1130" s="3">
        <v>620.66</v>
      </c>
      <c r="M1130" s="3">
        <v>620.66</v>
      </c>
      <c r="N1130" s="3">
        <v>0</v>
      </c>
      <c r="O1130" s="3">
        <v>0</v>
      </c>
      <c r="P1130" s="3">
        <v>620.66</v>
      </c>
      <c r="Q1130" s="3">
        <v>350</v>
      </c>
      <c r="R1130" s="1" t="s">
        <v>132</v>
      </c>
    </row>
    <row r="1131" spans="1:18" ht="15.5" x14ac:dyDescent="0.35">
      <c r="A1131" s="1">
        <v>30726158</v>
      </c>
      <c r="B1131" s="99" t="s">
        <v>3286</v>
      </c>
      <c r="C1131" s="2" t="s">
        <v>13600</v>
      </c>
      <c r="D1131" s="2">
        <v>1</v>
      </c>
      <c r="E1131" s="1" t="s">
        <v>407</v>
      </c>
      <c r="F1131" s="2"/>
      <c r="G1131" s="2">
        <v>2</v>
      </c>
      <c r="H1131" s="2">
        <v>5</v>
      </c>
      <c r="I1131" s="2"/>
      <c r="J1131" s="2"/>
      <c r="K1131" s="2"/>
      <c r="L1131" s="3">
        <v>620.66</v>
      </c>
      <c r="M1131" s="3">
        <v>620.66</v>
      </c>
      <c r="N1131" s="3">
        <v>0</v>
      </c>
      <c r="O1131" s="3">
        <v>0</v>
      </c>
      <c r="P1131" s="3">
        <v>620.66</v>
      </c>
      <c r="Q1131" s="3">
        <v>350</v>
      </c>
      <c r="R1131" s="1" t="s">
        <v>132</v>
      </c>
    </row>
    <row r="1132" spans="1:18" ht="31" x14ac:dyDescent="0.35">
      <c r="A1132" s="1">
        <v>30726166</v>
      </c>
      <c r="B1132" s="99" t="s">
        <v>3285</v>
      </c>
      <c r="C1132" s="2" t="s">
        <v>13600</v>
      </c>
      <c r="D1132" s="2">
        <v>1</v>
      </c>
      <c r="E1132" s="1" t="s">
        <v>383</v>
      </c>
      <c r="F1132" s="2"/>
      <c r="G1132" s="2">
        <v>1</v>
      </c>
      <c r="H1132" s="2">
        <v>3</v>
      </c>
      <c r="I1132" s="2"/>
      <c r="J1132" s="2"/>
      <c r="K1132" s="2"/>
      <c r="L1132" s="3">
        <v>649.84</v>
      </c>
      <c r="M1132" s="3">
        <v>649.84</v>
      </c>
      <c r="N1132" s="3">
        <v>0</v>
      </c>
      <c r="O1132" s="3">
        <v>0</v>
      </c>
      <c r="P1132" s="3">
        <v>649.84</v>
      </c>
      <c r="Q1132" s="3">
        <v>350</v>
      </c>
      <c r="R1132" s="1" t="s">
        <v>132</v>
      </c>
    </row>
    <row r="1133" spans="1:18" ht="15.5" x14ac:dyDescent="0.35">
      <c r="A1133" s="1">
        <v>30726174</v>
      </c>
      <c r="B1133" s="99" t="s">
        <v>3284</v>
      </c>
      <c r="C1133" s="2" t="s">
        <v>13598</v>
      </c>
      <c r="D1133" s="2">
        <v>1</v>
      </c>
      <c r="E1133" s="1" t="s">
        <v>4</v>
      </c>
      <c r="F1133" s="2"/>
      <c r="G1133" s="2">
        <v>1</v>
      </c>
      <c r="H1133" s="2">
        <v>1</v>
      </c>
      <c r="I1133" s="2"/>
      <c r="J1133" s="2"/>
      <c r="K1133" s="2"/>
      <c r="L1133" s="3">
        <v>84.88</v>
      </c>
      <c r="M1133" s="3">
        <v>84.88</v>
      </c>
      <c r="N1133" s="3">
        <v>0</v>
      </c>
      <c r="O1133" s="3">
        <v>0</v>
      </c>
      <c r="P1133" s="3">
        <v>84.88</v>
      </c>
      <c r="Q1133" s="3">
        <v>16.975999999999999</v>
      </c>
      <c r="R1133" s="1" t="s">
        <v>0</v>
      </c>
    </row>
    <row r="1134" spans="1:18" ht="15.5" x14ac:dyDescent="0.35">
      <c r="A1134" s="1">
        <v>30726182</v>
      </c>
      <c r="B1134" s="99" t="s">
        <v>3283</v>
      </c>
      <c r="C1134" s="2" t="s">
        <v>13600</v>
      </c>
      <c r="D1134" s="2">
        <v>1</v>
      </c>
      <c r="E1134" s="1" t="s">
        <v>407</v>
      </c>
      <c r="F1134" s="2"/>
      <c r="G1134" s="2">
        <v>2</v>
      </c>
      <c r="H1134" s="2">
        <v>4</v>
      </c>
      <c r="I1134" s="2"/>
      <c r="J1134" s="2"/>
      <c r="K1134" s="2"/>
      <c r="L1134" s="3">
        <v>620.66</v>
      </c>
      <c r="M1134" s="3">
        <v>620.66</v>
      </c>
      <c r="N1134" s="3">
        <v>0</v>
      </c>
      <c r="O1134" s="3">
        <v>0</v>
      </c>
      <c r="P1134" s="3">
        <v>620.66</v>
      </c>
      <c r="Q1134" s="3">
        <v>350</v>
      </c>
      <c r="R1134" s="1" t="s">
        <v>132</v>
      </c>
    </row>
    <row r="1135" spans="1:18" ht="15.5" x14ac:dyDescent="0.35">
      <c r="A1135" s="1">
        <v>30726190</v>
      </c>
      <c r="B1135" s="99" t="s">
        <v>3282</v>
      </c>
      <c r="C1135" s="2" t="s">
        <v>13600</v>
      </c>
      <c r="D1135" s="2">
        <v>1</v>
      </c>
      <c r="E1135" s="1" t="s">
        <v>484</v>
      </c>
      <c r="F1135" s="2"/>
      <c r="G1135" s="2">
        <v>2</v>
      </c>
      <c r="H1135" s="2">
        <v>3</v>
      </c>
      <c r="I1135" s="2"/>
      <c r="J1135" s="2"/>
      <c r="K1135" s="2"/>
      <c r="L1135" s="3">
        <v>802.34</v>
      </c>
      <c r="M1135" s="3">
        <v>802.34</v>
      </c>
      <c r="N1135" s="3">
        <v>0</v>
      </c>
      <c r="O1135" s="3">
        <v>0</v>
      </c>
      <c r="P1135" s="3">
        <v>802.34</v>
      </c>
      <c r="Q1135" s="3">
        <v>350</v>
      </c>
      <c r="R1135" s="1" t="s">
        <v>132</v>
      </c>
    </row>
    <row r="1136" spans="1:18" ht="15.5" x14ac:dyDescent="0.35">
      <c r="A1136" s="1">
        <v>30726204</v>
      </c>
      <c r="B1136" s="99" t="s">
        <v>3281</v>
      </c>
      <c r="C1136" s="2" t="s">
        <v>13600</v>
      </c>
      <c r="D1136" s="2">
        <v>1</v>
      </c>
      <c r="E1136" s="1" t="s">
        <v>407</v>
      </c>
      <c r="F1136" s="2"/>
      <c r="G1136" s="2">
        <v>1</v>
      </c>
      <c r="H1136" s="2">
        <v>4</v>
      </c>
      <c r="I1136" s="2"/>
      <c r="J1136" s="2"/>
      <c r="K1136" s="2"/>
      <c r="L1136" s="3">
        <v>620.66</v>
      </c>
      <c r="M1136" s="3">
        <v>620.66</v>
      </c>
      <c r="N1136" s="3">
        <v>0</v>
      </c>
      <c r="O1136" s="3">
        <v>0</v>
      </c>
      <c r="P1136" s="3">
        <v>620.66</v>
      </c>
      <c r="Q1136" s="3">
        <v>350</v>
      </c>
      <c r="R1136" s="1" t="s">
        <v>132</v>
      </c>
    </row>
    <row r="1137" spans="1:18" ht="15.5" x14ac:dyDescent="0.35">
      <c r="A1137" s="1">
        <v>30726212</v>
      </c>
      <c r="B1137" s="99" t="s">
        <v>3280</v>
      </c>
      <c r="C1137" s="2" t="s">
        <v>13600</v>
      </c>
      <c r="D1137" s="2">
        <v>1</v>
      </c>
      <c r="E1137" s="1" t="s">
        <v>409</v>
      </c>
      <c r="F1137" s="2"/>
      <c r="G1137" s="2">
        <v>1</v>
      </c>
      <c r="H1137" s="2">
        <v>3</v>
      </c>
      <c r="I1137" s="2"/>
      <c r="J1137" s="2"/>
      <c r="K1137" s="2"/>
      <c r="L1137" s="3">
        <v>438.97</v>
      </c>
      <c r="M1137" s="3">
        <v>438.97</v>
      </c>
      <c r="N1137" s="3">
        <v>0</v>
      </c>
      <c r="O1137" s="3">
        <v>0</v>
      </c>
      <c r="P1137" s="3">
        <v>438.97</v>
      </c>
      <c r="Q1137" s="3">
        <v>350</v>
      </c>
      <c r="R1137" s="1" t="s">
        <v>132</v>
      </c>
    </row>
    <row r="1138" spans="1:18" ht="15.5" x14ac:dyDescent="0.35">
      <c r="A1138" s="1">
        <v>30726220</v>
      </c>
      <c r="B1138" s="99" t="s">
        <v>3279</v>
      </c>
      <c r="C1138" s="2" t="s">
        <v>13600</v>
      </c>
      <c r="D1138" s="2">
        <v>1</v>
      </c>
      <c r="E1138" s="1" t="s">
        <v>383</v>
      </c>
      <c r="F1138" s="2"/>
      <c r="G1138" s="2">
        <v>2</v>
      </c>
      <c r="H1138" s="2">
        <v>3</v>
      </c>
      <c r="I1138" s="2"/>
      <c r="J1138" s="2"/>
      <c r="K1138" s="2"/>
      <c r="L1138" s="3">
        <v>649.84</v>
      </c>
      <c r="M1138" s="3">
        <v>649.84</v>
      </c>
      <c r="N1138" s="3">
        <v>0</v>
      </c>
      <c r="O1138" s="3">
        <v>0</v>
      </c>
      <c r="P1138" s="3">
        <v>649.84</v>
      </c>
      <c r="Q1138" s="3">
        <v>350</v>
      </c>
      <c r="R1138" s="1" t="s">
        <v>132</v>
      </c>
    </row>
    <row r="1139" spans="1:18" ht="15.5" x14ac:dyDescent="0.35">
      <c r="A1139" s="1">
        <v>30726239</v>
      </c>
      <c r="B1139" s="99" t="s">
        <v>3278</v>
      </c>
      <c r="C1139" s="2" t="s">
        <v>13600</v>
      </c>
      <c r="D1139" s="2">
        <v>1</v>
      </c>
      <c r="E1139" s="1" t="s">
        <v>497</v>
      </c>
      <c r="F1139" s="2"/>
      <c r="G1139" s="2">
        <v>1</v>
      </c>
      <c r="H1139" s="2">
        <v>3</v>
      </c>
      <c r="I1139" s="2"/>
      <c r="J1139" s="2"/>
      <c r="K1139" s="2"/>
      <c r="L1139" s="3">
        <v>485.38</v>
      </c>
      <c r="M1139" s="3">
        <v>485.38</v>
      </c>
      <c r="N1139" s="3">
        <v>0</v>
      </c>
      <c r="O1139" s="3">
        <v>0</v>
      </c>
      <c r="P1139" s="3">
        <v>485.38</v>
      </c>
      <c r="Q1139" s="3">
        <v>350</v>
      </c>
      <c r="R1139" s="1" t="s">
        <v>132</v>
      </c>
    </row>
    <row r="1140" spans="1:18" ht="15.5" x14ac:dyDescent="0.35">
      <c r="A1140" s="1">
        <v>30726247</v>
      </c>
      <c r="B1140" s="99" t="s">
        <v>3277</v>
      </c>
      <c r="C1140" s="2" t="s">
        <v>13600</v>
      </c>
      <c r="D1140" s="2">
        <v>1</v>
      </c>
      <c r="E1140" s="1" t="s">
        <v>159</v>
      </c>
      <c r="F1140" s="2"/>
      <c r="G1140" s="2">
        <v>2</v>
      </c>
      <c r="H1140" s="2">
        <v>4</v>
      </c>
      <c r="I1140" s="2"/>
      <c r="J1140" s="2"/>
      <c r="K1140" s="2"/>
      <c r="L1140" s="3">
        <v>736.04</v>
      </c>
      <c r="M1140" s="3">
        <v>736.04</v>
      </c>
      <c r="N1140" s="3">
        <v>0</v>
      </c>
      <c r="O1140" s="3">
        <v>0</v>
      </c>
      <c r="P1140" s="3">
        <v>736.04</v>
      </c>
      <c r="Q1140" s="3">
        <v>350</v>
      </c>
      <c r="R1140" s="1" t="s">
        <v>132</v>
      </c>
    </row>
    <row r="1141" spans="1:18" ht="15.5" x14ac:dyDescent="0.35">
      <c r="A1141" s="1">
        <v>30726255</v>
      </c>
      <c r="B1141" s="99" t="s">
        <v>3276</v>
      </c>
      <c r="C1141" s="2" t="s">
        <v>13600</v>
      </c>
      <c r="D1141" s="2">
        <v>1</v>
      </c>
      <c r="E1141" s="1" t="s">
        <v>393</v>
      </c>
      <c r="F1141" s="2"/>
      <c r="G1141" s="2">
        <v>2</v>
      </c>
      <c r="H1141" s="2">
        <v>6</v>
      </c>
      <c r="I1141" s="2"/>
      <c r="J1141" s="2"/>
      <c r="K1141" s="2"/>
      <c r="L1141" s="3">
        <v>883.25</v>
      </c>
      <c r="M1141" s="3">
        <v>883.25</v>
      </c>
      <c r="N1141" s="3">
        <v>0</v>
      </c>
      <c r="O1141" s="3">
        <v>0</v>
      </c>
      <c r="P1141" s="3">
        <v>883.25</v>
      </c>
      <c r="Q1141" s="3">
        <v>350</v>
      </c>
      <c r="R1141" s="1" t="s">
        <v>132</v>
      </c>
    </row>
    <row r="1142" spans="1:18" ht="15.5" x14ac:dyDescent="0.35">
      <c r="A1142" s="1">
        <v>30726263</v>
      </c>
      <c r="B1142" s="99" t="s">
        <v>3275</v>
      </c>
      <c r="C1142" s="2" t="s">
        <v>13600</v>
      </c>
      <c r="D1142" s="2">
        <v>1</v>
      </c>
      <c r="E1142" s="1" t="s">
        <v>159</v>
      </c>
      <c r="F1142" s="2"/>
      <c r="G1142" s="2">
        <v>2</v>
      </c>
      <c r="H1142" s="2">
        <v>3</v>
      </c>
      <c r="I1142" s="2"/>
      <c r="J1142" s="2"/>
      <c r="K1142" s="2"/>
      <c r="L1142" s="3">
        <v>736.04</v>
      </c>
      <c r="M1142" s="3">
        <v>736.04</v>
      </c>
      <c r="N1142" s="3">
        <v>0</v>
      </c>
      <c r="O1142" s="3">
        <v>0</v>
      </c>
      <c r="P1142" s="3">
        <v>736.04</v>
      </c>
      <c r="Q1142" s="3">
        <v>350</v>
      </c>
      <c r="R1142" s="1" t="s">
        <v>132</v>
      </c>
    </row>
    <row r="1143" spans="1:18" ht="15.5" x14ac:dyDescent="0.35">
      <c r="A1143" s="1">
        <v>30726271</v>
      </c>
      <c r="B1143" s="99" t="s">
        <v>3274</v>
      </c>
      <c r="C1143" s="2" t="s">
        <v>13600</v>
      </c>
      <c r="D1143" s="2">
        <v>1</v>
      </c>
      <c r="E1143" s="1" t="s">
        <v>159</v>
      </c>
      <c r="F1143" s="2"/>
      <c r="G1143" s="2">
        <v>2</v>
      </c>
      <c r="H1143" s="2">
        <v>3</v>
      </c>
      <c r="I1143" s="2"/>
      <c r="J1143" s="2"/>
      <c r="K1143" s="2"/>
      <c r="L1143" s="3">
        <v>736.04</v>
      </c>
      <c r="M1143" s="3">
        <v>736.04</v>
      </c>
      <c r="N1143" s="3">
        <v>0</v>
      </c>
      <c r="O1143" s="3">
        <v>0</v>
      </c>
      <c r="P1143" s="3">
        <v>736.04</v>
      </c>
      <c r="Q1143" s="3">
        <v>350</v>
      </c>
      <c r="R1143" s="1" t="s">
        <v>132</v>
      </c>
    </row>
    <row r="1144" spans="1:18" ht="15.5" x14ac:dyDescent="0.35">
      <c r="A1144" s="1">
        <v>30726280</v>
      </c>
      <c r="B1144" s="99" t="s">
        <v>3273</v>
      </c>
      <c r="C1144" s="2" t="s">
        <v>13600</v>
      </c>
      <c r="D1144" s="2">
        <v>1</v>
      </c>
      <c r="E1144" s="1" t="s">
        <v>497</v>
      </c>
      <c r="F1144" s="2"/>
      <c r="G1144" s="2">
        <v>1</v>
      </c>
      <c r="H1144" s="2">
        <v>3</v>
      </c>
      <c r="I1144" s="2"/>
      <c r="J1144" s="2"/>
      <c r="K1144" s="2"/>
      <c r="L1144" s="3">
        <v>485.38</v>
      </c>
      <c r="M1144" s="3">
        <v>485.38</v>
      </c>
      <c r="N1144" s="3">
        <v>0</v>
      </c>
      <c r="O1144" s="3">
        <v>0</v>
      </c>
      <c r="P1144" s="3">
        <v>485.38</v>
      </c>
      <c r="Q1144" s="3">
        <v>350</v>
      </c>
      <c r="R1144" s="1" t="s">
        <v>132</v>
      </c>
    </row>
    <row r="1145" spans="1:18" ht="15.5" x14ac:dyDescent="0.35">
      <c r="A1145" s="1">
        <v>30726298</v>
      </c>
      <c r="B1145" s="99" t="s">
        <v>3272</v>
      </c>
      <c r="C1145" s="2" t="s">
        <v>13600</v>
      </c>
      <c r="D1145" s="2">
        <v>1</v>
      </c>
      <c r="E1145" s="1" t="s">
        <v>159</v>
      </c>
      <c r="F1145" s="2"/>
      <c r="G1145" s="2">
        <v>2</v>
      </c>
      <c r="H1145" s="2">
        <v>3</v>
      </c>
      <c r="I1145" s="2"/>
      <c r="J1145" s="2"/>
      <c r="K1145" s="2"/>
      <c r="L1145" s="3">
        <v>736.04</v>
      </c>
      <c r="M1145" s="3">
        <v>736.04</v>
      </c>
      <c r="N1145" s="3">
        <v>0</v>
      </c>
      <c r="O1145" s="3">
        <v>0</v>
      </c>
      <c r="P1145" s="3">
        <v>736.04</v>
      </c>
      <c r="Q1145" s="3">
        <v>350</v>
      </c>
      <c r="R1145" s="1" t="s">
        <v>132</v>
      </c>
    </row>
    <row r="1146" spans="1:18" ht="15.5" x14ac:dyDescent="0.35">
      <c r="A1146" s="1">
        <v>30726301</v>
      </c>
      <c r="B1146" s="99" t="s">
        <v>3271</v>
      </c>
      <c r="C1146" s="2" t="s">
        <v>13600</v>
      </c>
      <c r="D1146" s="2">
        <v>1</v>
      </c>
      <c r="E1146" s="1" t="s">
        <v>407</v>
      </c>
      <c r="F1146" s="2"/>
      <c r="G1146" s="2">
        <v>2</v>
      </c>
      <c r="H1146" s="2">
        <v>4</v>
      </c>
      <c r="I1146" s="2"/>
      <c r="J1146" s="2"/>
      <c r="K1146" s="2"/>
      <c r="L1146" s="3">
        <v>620.66</v>
      </c>
      <c r="M1146" s="3">
        <v>620.66</v>
      </c>
      <c r="N1146" s="3">
        <v>0</v>
      </c>
      <c r="O1146" s="3">
        <v>0</v>
      </c>
      <c r="P1146" s="3">
        <v>620.66</v>
      </c>
      <c r="Q1146" s="3">
        <v>350</v>
      </c>
      <c r="R1146" s="1" t="s">
        <v>132</v>
      </c>
    </row>
    <row r="1147" spans="1:18" ht="15.5" x14ac:dyDescent="0.35">
      <c r="A1147" s="1">
        <v>30727014</v>
      </c>
      <c r="B1147" s="99" t="s">
        <v>3270</v>
      </c>
      <c r="C1147" s="2" t="s">
        <v>13600</v>
      </c>
      <c r="D1147" s="2">
        <v>1</v>
      </c>
      <c r="E1147" s="1" t="s">
        <v>388</v>
      </c>
      <c r="F1147" s="2"/>
      <c r="G1147" s="2">
        <v>2</v>
      </c>
      <c r="H1147" s="2">
        <v>5</v>
      </c>
      <c r="I1147" s="2"/>
      <c r="J1147" s="2"/>
      <c r="K1147" s="2"/>
      <c r="L1147" s="3">
        <v>574.25</v>
      </c>
      <c r="M1147" s="3">
        <v>574.25</v>
      </c>
      <c r="N1147" s="3">
        <v>0</v>
      </c>
      <c r="O1147" s="3">
        <v>0</v>
      </c>
      <c r="P1147" s="3">
        <v>574.25</v>
      </c>
      <c r="Q1147" s="3">
        <v>350</v>
      </c>
      <c r="R1147" s="1" t="s">
        <v>132</v>
      </c>
    </row>
    <row r="1148" spans="1:18" ht="15.5" x14ac:dyDescent="0.35">
      <c r="A1148" s="1">
        <v>30727022</v>
      </c>
      <c r="B1148" s="99" t="s">
        <v>3269</v>
      </c>
      <c r="C1148" s="2" t="s">
        <v>13600</v>
      </c>
      <c r="D1148" s="2">
        <v>1</v>
      </c>
      <c r="E1148" s="1" t="s">
        <v>407</v>
      </c>
      <c r="F1148" s="2"/>
      <c r="G1148" s="2">
        <v>2</v>
      </c>
      <c r="H1148" s="2">
        <v>4</v>
      </c>
      <c r="I1148" s="2"/>
      <c r="J1148" s="2"/>
      <c r="K1148" s="2"/>
      <c r="L1148" s="3">
        <v>620.66</v>
      </c>
      <c r="M1148" s="3">
        <v>620.66</v>
      </c>
      <c r="N1148" s="3">
        <v>0</v>
      </c>
      <c r="O1148" s="3">
        <v>0</v>
      </c>
      <c r="P1148" s="3">
        <v>620.66</v>
      </c>
      <c r="Q1148" s="3">
        <v>350</v>
      </c>
      <c r="R1148" s="1" t="s">
        <v>132</v>
      </c>
    </row>
    <row r="1149" spans="1:18" ht="15.5" x14ac:dyDescent="0.35">
      <c r="A1149" s="1">
        <v>30727030</v>
      </c>
      <c r="B1149" s="99" t="s">
        <v>3268</v>
      </c>
      <c r="C1149" s="2" t="s">
        <v>13600</v>
      </c>
      <c r="D1149" s="2">
        <v>1</v>
      </c>
      <c r="E1149" s="1" t="s">
        <v>407</v>
      </c>
      <c r="F1149" s="2"/>
      <c r="G1149" s="2">
        <v>2</v>
      </c>
      <c r="H1149" s="2">
        <v>4</v>
      </c>
      <c r="I1149" s="2"/>
      <c r="J1149" s="2"/>
      <c r="K1149" s="2"/>
      <c r="L1149" s="3">
        <v>620.66</v>
      </c>
      <c r="M1149" s="3">
        <v>620.66</v>
      </c>
      <c r="N1149" s="3">
        <v>0</v>
      </c>
      <c r="O1149" s="3">
        <v>0</v>
      </c>
      <c r="P1149" s="3">
        <v>620.66</v>
      </c>
      <c r="Q1149" s="3">
        <v>350</v>
      </c>
      <c r="R1149" s="1" t="s">
        <v>132</v>
      </c>
    </row>
    <row r="1150" spans="1:18" ht="15.5" x14ac:dyDescent="0.35">
      <c r="A1150" s="1">
        <v>30727049</v>
      </c>
      <c r="B1150" s="99" t="s">
        <v>3267</v>
      </c>
      <c r="C1150" s="2" t="s">
        <v>13600</v>
      </c>
      <c r="D1150" s="2">
        <v>1</v>
      </c>
      <c r="E1150" s="1" t="s">
        <v>388</v>
      </c>
      <c r="F1150" s="2"/>
      <c r="G1150" s="2">
        <v>1</v>
      </c>
      <c r="H1150" s="2">
        <v>3</v>
      </c>
      <c r="I1150" s="2"/>
      <c r="J1150" s="2"/>
      <c r="K1150" s="2"/>
      <c r="L1150" s="3">
        <v>574.25</v>
      </c>
      <c r="M1150" s="3">
        <v>574.25</v>
      </c>
      <c r="N1150" s="3">
        <v>0</v>
      </c>
      <c r="O1150" s="3">
        <v>0</v>
      </c>
      <c r="P1150" s="3">
        <v>574.25</v>
      </c>
      <c r="Q1150" s="3">
        <v>350</v>
      </c>
      <c r="R1150" s="1" t="s">
        <v>132</v>
      </c>
    </row>
    <row r="1151" spans="1:18" ht="15.5" x14ac:dyDescent="0.35">
      <c r="A1151" s="1">
        <v>30727057</v>
      </c>
      <c r="B1151" s="99" t="s">
        <v>3266</v>
      </c>
      <c r="C1151" s="2" t="s">
        <v>13600</v>
      </c>
      <c r="D1151" s="2">
        <v>1</v>
      </c>
      <c r="E1151" s="1" t="s">
        <v>41</v>
      </c>
      <c r="F1151" s="2"/>
      <c r="G1151" s="2">
        <v>1</v>
      </c>
      <c r="H1151" s="2">
        <v>1</v>
      </c>
      <c r="I1151" s="2"/>
      <c r="J1151" s="2"/>
      <c r="K1151" s="2"/>
      <c r="L1151" s="3">
        <v>169.74</v>
      </c>
      <c r="M1151" s="3">
        <v>169.74</v>
      </c>
      <c r="N1151" s="3">
        <v>0</v>
      </c>
      <c r="O1151" s="3">
        <v>0</v>
      </c>
      <c r="P1151" s="3">
        <v>169.74</v>
      </c>
      <c r="Q1151" s="3">
        <v>350</v>
      </c>
      <c r="R1151" s="1" t="s">
        <v>132</v>
      </c>
    </row>
    <row r="1152" spans="1:18" ht="15.5" x14ac:dyDescent="0.35">
      <c r="A1152" s="1">
        <v>30727065</v>
      </c>
      <c r="B1152" s="99" t="s">
        <v>3265</v>
      </c>
      <c r="C1152" s="2" t="s">
        <v>13600</v>
      </c>
      <c r="D1152" s="2">
        <v>1</v>
      </c>
      <c r="E1152" s="1" t="s">
        <v>407</v>
      </c>
      <c r="F1152" s="2"/>
      <c r="G1152" s="2">
        <v>2</v>
      </c>
      <c r="H1152" s="2">
        <v>4</v>
      </c>
      <c r="I1152" s="2"/>
      <c r="J1152" s="2"/>
      <c r="K1152" s="2"/>
      <c r="L1152" s="3">
        <v>620.66</v>
      </c>
      <c r="M1152" s="3">
        <v>620.66</v>
      </c>
      <c r="N1152" s="3">
        <v>0</v>
      </c>
      <c r="O1152" s="3">
        <v>0</v>
      </c>
      <c r="P1152" s="3">
        <v>620.66</v>
      </c>
      <c r="Q1152" s="3">
        <v>350</v>
      </c>
      <c r="R1152" s="1" t="s">
        <v>132</v>
      </c>
    </row>
    <row r="1153" spans="1:18" ht="15.5" x14ac:dyDescent="0.35">
      <c r="A1153" s="1">
        <v>30727073</v>
      </c>
      <c r="B1153" s="99" t="s">
        <v>3264</v>
      </c>
      <c r="C1153" s="2" t="s">
        <v>13600</v>
      </c>
      <c r="D1153" s="2">
        <v>1</v>
      </c>
      <c r="E1153" s="1" t="s">
        <v>148</v>
      </c>
      <c r="F1153" s="2"/>
      <c r="G1153" s="2">
        <v>2</v>
      </c>
      <c r="H1153" s="2">
        <v>4</v>
      </c>
      <c r="I1153" s="2"/>
      <c r="J1153" s="2"/>
      <c r="K1153" s="2"/>
      <c r="L1153" s="3">
        <v>689.63</v>
      </c>
      <c r="M1153" s="3">
        <v>689.63</v>
      </c>
      <c r="N1153" s="3">
        <v>0</v>
      </c>
      <c r="O1153" s="3">
        <v>0</v>
      </c>
      <c r="P1153" s="3">
        <v>689.63</v>
      </c>
      <c r="Q1153" s="3">
        <v>350</v>
      </c>
      <c r="R1153" s="1" t="s">
        <v>132</v>
      </c>
    </row>
    <row r="1154" spans="1:18" ht="15.5" x14ac:dyDescent="0.35">
      <c r="A1154" s="1">
        <v>30727081</v>
      </c>
      <c r="B1154" s="99" t="s">
        <v>3263</v>
      </c>
      <c r="C1154" s="2" t="s">
        <v>13600</v>
      </c>
      <c r="D1154" s="2">
        <v>1</v>
      </c>
      <c r="E1154" s="1" t="s">
        <v>407</v>
      </c>
      <c r="F1154" s="2"/>
      <c r="G1154" s="2">
        <v>2</v>
      </c>
      <c r="H1154" s="2">
        <v>3</v>
      </c>
      <c r="I1154" s="2"/>
      <c r="J1154" s="2"/>
      <c r="K1154" s="2"/>
      <c r="L1154" s="3">
        <v>620.66</v>
      </c>
      <c r="M1154" s="3">
        <v>620.66</v>
      </c>
      <c r="N1154" s="3">
        <v>0</v>
      </c>
      <c r="O1154" s="3">
        <v>0</v>
      </c>
      <c r="P1154" s="3">
        <v>620.66</v>
      </c>
      <c r="Q1154" s="3">
        <v>350</v>
      </c>
      <c r="R1154" s="1" t="s">
        <v>132</v>
      </c>
    </row>
    <row r="1155" spans="1:18" ht="15.5" x14ac:dyDescent="0.35">
      <c r="A1155" s="1">
        <v>30727090</v>
      </c>
      <c r="B1155" s="99" t="s">
        <v>3262</v>
      </c>
      <c r="C1155" s="2" t="s">
        <v>13600</v>
      </c>
      <c r="D1155" s="2">
        <v>1</v>
      </c>
      <c r="E1155" s="1" t="s">
        <v>224</v>
      </c>
      <c r="F1155" s="2"/>
      <c r="G1155" s="2">
        <v>1</v>
      </c>
      <c r="H1155" s="2">
        <v>2</v>
      </c>
      <c r="I1155" s="2"/>
      <c r="J1155" s="2"/>
      <c r="K1155" s="2"/>
      <c r="L1155" s="3">
        <v>338.19</v>
      </c>
      <c r="M1155" s="3">
        <v>338.19</v>
      </c>
      <c r="N1155" s="3">
        <v>0</v>
      </c>
      <c r="O1155" s="3">
        <v>0</v>
      </c>
      <c r="P1155" s="3">
        <v>338.19</v>
      </c>
      <c r="Q1155" s="3">
        <v>350</v>
      </c>
      <c r="R1155" s="1" t="s">
        <v>132</v>
      </c>
    </row>
    <row r="1156" spans="1:18" ht="15.5" x14ac:dyDescent="0.35">
      <c r="A1156" s="1">
        <v>30727103</v>
      </c>
      <c r="B1156" s="99" t="s">
        <v>3261</v>
      </c>
      <c r="C1156" s="2" t="s">
        <v>13598</v>
      </c>
      <c r="D1156" s="2">
        <v>1</v>
      </c>
      <c r="E1156" s="1" t="s">
        <v>34</v>
      </c>
      <c r="F1156" s="2"/>
      <c r="G1156" s="2"/>
      <c r="H1156" s="2">
        <v>0</v>
      </c>
      <c r="I1156" s="2"/>
      <c r="J1156" s="2"/>
      <c r="K1156" s="2"/>
      <c r="L1156" s="3">
        <v>71.62</v>
      </c>
      <c r="M1156" s="3">
        <v>71.62</v>
      </c>
      <c r="N1156" s="3">
        <v>0</v>
      </c>
      <c r="O1156" s="3">
        <v>0</v>
      </c>
      <c r="P1156" s="3">
        <v>71.62</v>
      </c>
      <c r="Q1156" s="3">
        <v>14.324000000000002</v>
      </c>
      <c r="R1156" s="1" t="s">
        <v>0</v>
      </c>
    </row>
    <row r="1157" spans="1:18" ht="15.5" x14ac:dyDescent="0.35">
      <c r="A1157" s="1">
        <v>30727111</v>
      </c>
      <c r="B1157" s="99" t="s">
        <v>3260</v>
      </c>
      <c r="C1157" s="2" t="s">
        <v>13600</v>
      </c>
      <c r="D1157" s="2">
        <v>1</v>
      </c>
      <c r="E1157" s="1" t="s">
        <v>388</v>
      </c>
      <c r="F1157" s="2"/>
      <c r="G1157" s="2">
        <v>1</v>
      </c>
      <c r="H1157" s="2">
        <v>3</v>
      </c>
      <c r="I1157" s="2"/>
      <c r="J1157" s="2"/>
      <c r="K1157" s="2"/>
      <c r="L1157" s="3">
        <v>574.25</v>
      </c>
      <c r="M1157" s="3">
        <v>574.25</v>
      </c>
      <c r="N1157" s="3">
        <v>0</v>
      </c>
      <c r="O1157" s="3">
        <v>0</v>
      </c>
      <c r="P1157" s="3">
        <v>574.25</v>
      </c>
      <c r="Q1157" s="3">
        <v>350</v>
      </c>
      <c r="R1157" s="1" t="s">
        <v>132</v>
      </c>
    </row>
    <row r="1158" spans="1:18" ht="15.5" x14ac:dyDescent="0.35">
      <c r="A1158" s="1">
        <v>30727120</v>
      </c>
      <c r="B1158" s="99" t="s">
        <v>3259</v>
      </c>
      <c r="C1158" s="2" t="s">
        <v>13598</v>
      </c>
      <c r="D1158" s="2">
        <v>1</v>
      </c>
      <c r="E1158" s="1" t="s">
        <v>23</v>
      </c>
      <c r="F1158" s="2"/>
      <c r="G1158" s="2">
        <v>1</v>
      </c>
      <c r="H1158" s="2">
        <v>3</v>
      </c>
      <c r="I1158" s="2"/>
      <c r="J1158" s="2"/>
      <c r="K1158" s="2"/>
      <c r="L1158" s="3">
        <v>116.71</v>
      </c>
      <c r="M1158" s="3">
        <v>116.71</v>
      </c>
      <c r="N1158" s="3">
        <v>0</v>
      </c>
      <c r="O1158" s="3">
        <v>0</v>
      </c>
      <c r="P1158" s="3">
        <v>116.71</v>
      </c>
      <c r="Q1158" s="3">
        <v>23.341999999999999</v>
      </c>
      <c r="R1158" s="1" t="s">
        <v>0</v>
      </c>
    </row>
    <row r="1159" spans="1:18" ht="31" x14ac:dyDescent="0.35">
      <c r="A1159" s="1">
        <v>30727138</v>
      </c>
      <c r="B1159" s="99" t="s">
        <v>3258</v>
      </c>
      <c r="C1159" s="2" t="s">
        <v>13600</v>
      </c>
      <c r="D1159" s="2">
        <v>1</v>
      </c>
      <c r="E1159" s="1" t="s">
        <v>159</v>
      </c>
      <c r="F1159" s="2"/>
      <c r="G1159" s="2">
        <v>2</v>
      </c>
      <c r="H1159" s="2">
        <v>4</v>
      </c>
      <c r="I1159" s="2"/>
      <c r="J1159" s="2"/>
      <c r="K1159" s="2"/>
      <c r="L1159" s="3">
        <v>736.04</v>
      </c>
      <c r="M1159" s="3">
        <v>736.04</v>
      </c>
      <c r="N1159" s="3">
        <v>0</v>
      </c>
      <c r="O1159" s="3">
        <v>0</v>
      </c>
      <c r="P1159" s="3">
        <v>736.04</v>
      </c>
      <c r="Q1159" s="3">
        <v>350</v>
      </c>
      <c r="R1159" s="1" t="s">
        <v>132</v>
      </c>
    </row>
    <row r="1160" spans="1:18" ht="15.5" x14ac:dyDescent="0.35">
      <c r="A1160" s="1">
        <v>30727146</v>
      </c>
      <c r="B1160" s="99" t="s">
        <v>3257</v>
      </c>
      <c r="C1160" s="2" t="s">
        <v>13600</v>
      </c>
      <c r="D1160" s="2">
        <v>1</v>
      </c>
      <c r="E1160" s="1" t="s">
        <v>23</v>
      </c>
      <c r="F1160" s="2"/>
      <c r="G1160" s="2">
        <v>1</v>
      </c>
      <c r="H1160" s="2">
        <v>3</v>
      </c>
      <c r="I1160" s="2"/>
      <c r="J1160" s="2"/>
      <c r="K1160" s="2"/>
      <c r="L1160" s="3">
        <v>116.71</v>
      </c>
      <c r="M1160" s="3">
        <v>116.71</v>
      </c>
      <c r="N1160" s="3">
        <v>0</v>
      </c>
      <c r="O1160" s="3">
        <v>0</v>
      </c>
      <c r="P1160" s="3">
        <v>116.71</v>
      </c>
      <c r="Q1160" s="3">
        <v>350</v>
      </c>
      <c r="R1160" s="1" t="s">
        <v>0</v>
      </c>
    </row>
    <row r="1161" spans="1:18" ht="15.5" x14ac:dyDescent="0.35">
      <c r="A1161" s="1">
        <v>30727154</v>
      </c>
      <c r="B1161" s="99" t="s">
        <v>3256</v>
      </c>
      <c r="C1161" s="2" t="s">
        <v>13600</v>
      </c>
      <c r="D1161" s="2">
        <v>1</v>
      </c>
      <c r="E1161" s="1" t="s">
        <v>224</v>
      </c>
      <c r="F1161" s="2"/>
      <c r="G1161" s="2">
        <v>1</v>
      </c>
      <c r="H1161" s="2">
        <v>2</v>
      </c>
      <c r="I1161" s="2"/>
      <c r="J1161" s="2"/>
      <c r="K1161" s="2"/>
      <c r="L1161" s="3">
        <v>338.19</v>
      </c>
      <c r="M1161" s="3">
        <v>338.19</v>
      </c>
      <c r="N1161" s="3">
        <v>0</v>
      </c>
      <c r="O1161" s="3">
        <v>0</v>
      </c>
      <c r="P1161" s="3">
        <v>338.19</v>
      </c>
      <c r="Q1161" s="3">
        <v>350</v>
      </c>
      <c r="R1161" s="1" t="s">
        <v>132</v>
      </c>
    </row>
    <row r="1162" spans="1:18" ht="15.5" x14ac:dyDescent="0.35">
      <c r="A1162" s="1">
        <v>30727162</v>
      </c>
      <c r="B1162" s="99" t="s">
        <v>3255</v>
      </c>
      <c r="C1162" s="2" t="s">
        <v>13600</v>
      </c>
      <c r="D1162" s="2">
        <v>1</v>
      </c>
      <c r="E1162" s="1" t="s">
        <v>159</v>
      </c>
      <c r="F1162" s="2"/>
      <c r="G1162" s="2">
        <v>2</v>
      </c>
      <c r="H1162" s="2">
        <v>3</v>
      </c>
      <c r="I1162" s="2"/>
      <c r="J1162" s="2"/>
      <c r="K1162" s="2"/>
      <c r="L1162" s="3">
        <v>736.04</v>
      </c>
      <c r="M1162" s="3">
        <v>736.04</v>
      </c>
      <c r="N1162" s="3">
        <v>0</v>
      </c>
      <c r="O1162" s="3">
        <v>0</v>
      </c>
      <c r="P1162" s="3">
        <v>736.04</v>
      </c>
      <c r="Q1162" s="3">
        <v>350</v>
      </c>
      <c r="R1162" s="1" t="s">
        <v>132</v>
      </c>
    </row>
    <row r="1163" spans="1:18" ht="15.5" x14ac:dyDescent="0.35">
      <c r="A1163" s="1">
        <v>30727170</v>
      </c>
      <c r="B1163" s="99" t="s">
        <v>3254</v>
      </c>
      <c r="C1163" s="2" t="s">
        <v>13600</v>
      </c>
      <c r="D1163" s="2">
        <v>1</v>
      </c>
      <c r="E1163" s="1" t="s">
        <v>148</v>
      </c>
      <c r="F1163" s="2"/>
      <c r="G1163" s="2">
        <v>2</v>
      </c>
      <c r="H1163" s="2">
        <v>4</v>
      </c>
      <c r="I1163" s="2"/>
      <c r="J1163" s="2"/>
      <c r="K1163" s="2"/>
      <c r="L1163" s="3">
        <v>689.63</v>
      </c>
      <c r="M1163" s="3">
        <v>689.63</v>
      </c>
      <c r="N1163" s="3">
        <v>0</v>
      </c>
      <c r="O1163" s="3">
        <v>0</v>
      </c>
      <c r="P1163" s="3">
        <v>689.63</v>
      </c>
      <c r="Q1163" s="3">
        <v>350</v>
      </c>
      <c r="R1163" s="1" t="s">
        <v>132</v>
      </c>
    </row>
    <row r="1164" spans="1:18" ht="15.5" x14ac:dyDescent="0.35">
      <c r="A1164" s="1">
        <v>30727189</v>
      </c>
      <c r="B1164" s="99" t="s">
        <v>3253</v>
      </c>
      <c r="C1164" s="2" t="s">
        <v>13598</v>
      </c>
      <c r="D1164" s="2">
        <v>1</v>
      </c>
      <c r="E1164" s="1" t="s">
        <v>224</v>
      </c>
      <c r="F1164" s="2"/>
      <c r="G1164" s="2">
        <v>2</v>
      </c>
      <c r="H1164" s="2">
        <v>4</v>
      </c>
      <c r="I1164" s="2"/>
      <c r="J1164" s="2"/>
      <c r="K1164" s="2"/>
      <c r="L1164" s="3">
        <v>338.19</v>
      </c>
      <c r="M1164" s="3">
        <v>338.19</v>
      </c>
      <c r="N1164" s="3">
        <v>0</v>
      </c>
      <c r="O1164" s="3">
        <v>0</v>
      </c>
      <c r="P1164" s="3">
        <v>338.19</v>
      </c>
      <c r="Q1164" s="3">
        <v>67.638000000000005</v>
      </c>
      <c r="R1164" s="1" t="s">
        <v>132</v>
      </c>
    </row>
    <row r="1165" spans="1:18" ht="15.5" x14ac:dyDescent="0.35">
      <c r="A1165" s="1">
        <v>30728010</v>
      </c>
      <c r="B1165" s="99" t="s">
        <v>3252</v>
      </c>
      <c r="C1165" s="2" t="s">
        <v>13598</v>
      </c>
      <c r="D1165" s="2">
        <v>1</v>
      </c>
      <c r="E1165" s="1" t="s">
        <v>388</v>
      </c>
      <c r="F1165" s="2"/>
      <c r="G1165" s="2">
        <v>1</v>
      </c>
      <c r="H1165" s="2">
        <v>3</v>
      </c>
      <c r="I1165" s="2"/>
      <c r="J1165" s="2"/>
      <c r="K1165" s="2"/>
      <c r="L1165" s="3">
        <v>574.25</v>
      </c>
      <c r="M1165" s="3">
        <v>574.25</v>
      </c>
      <c r="N1165" s="3">
        <v>0</v>
      </c>
      <c r="O1165" s="3">
        <v>0</v>
      </c>
      <c r="P1165" s="3">
        <v>574.25</v>
      </c>
      <c r="Q1165" s="3">
        <v>114.85000000000001</v>
      </c>
      <c r="R1165" s="1" t="s">
        <v>132</v>
      </c>
    </row>
    <row r="1166" spans="1:18" ht="15.5" x14ac:dyDescent="0.35">
      <c r="A1166" s="1">
        <v>30728029</v>
      </c>
      <c r="B1166" s="99" t="s">
        <v>3251</v>
      </c>
      <c r="C1166" s="2" t="s">
        <v>13600</v>
      </c>
      <c r="D1166" s="2">
        <v>1</v>
      </c>
      <c r="E1166" s="1" t="s">
        <v>224</v>
      </c>
      <c r="F1166" s="2"/>
      <c r="G1166" s="2">
        <v>1</v>
      </c>
      <c r="H1166" s="2">
        <v>2</v>
      </c>
      <c r="I1166" s="2"/>
      <c r="J1166" s="2"/>
      <c r="K1166" s="2"/>
      <c r="L1166" s="3">
        <v>338.19</v>
      </c>
      <c r="M1166" s="3">
        <v>338.19</v>
      </c>
      <c r="N1166" s="3">
        <v>0</v>
      </c>
      <c r="O1166" s="3">
        <v>0</v>
      </c>
      <c r="P1166" s="3">
        <v>338.19</v>
      </c>
      <c r="Q1166" s="3">
        <v>350</v>
      </c>
      <c r="R1166" s="1" t="s">
        <v>132</v>
      </c>
    </row>
    <row r="1167" spans="1:18" ht="15.5" x14ac:dyDescent="0.35">
      <c r="A1167" s="1">
        <v>30728037</v>
      </c>
      <c r="B1167" s="99" t="s">
        <v>3250</v>
      </c>
      <c r="C1167" s="2" t="s">
        <v>13600</v>
      </c>
      <c r="D1167" s="2">
        <v>1</v>
      </c>
      <c r="E1167" s="1" t="s">
        <v>148</v>
      </c>
      <c r="F1167" s="2"/>
      <c r="G1167" s="2">
        <v>2</v>
      </c>
      <c r="H1167" s="2">
        <v>4</v>
      </c>
      <c r="I1167" s="2"/>
      <c r="J1167" s="2"/>
      <c r="K1167" s="2"/>
      <c r="L1167" s="3">
        <v>689.63</v>
      </c>
      <c r="M1167" s="3">
        <v>689.63</v>
      </c>
      <c r="N1167" s="3">
        <v>0</v>
      </c>
      <c r="O1167" s="3">
        <v>0</v>
      </c>
      <c r="P1167" s="3">
        <v>689.63</v>
      </c>
      <c r="Q1167" s="3">
        <v>350</v>
      </c>
      <c r="R1167" s="1" t="s">
        <v>132</v>
      </c>
    </row>
    <row r="1168" spans="1:18" ht="15.5" x14ac:dyDescent="0.35">
      <c r="A1168" s="1">
        <v>30728045</v>
      </c>
      <c r="B1168" s="99" t="s">
        <v>3249</v>
      </c>
      <c r="C1168" s="2" t="s">
        <v>13600</v>
      </c>
      <c r="D1168" s="2">
        <v>1</v>
      </c>
      <c r="E1168" s="1" t="s">
        <v>148</v>
      </c>
      <c r="F1168" s="2"/>
      <c r="G1168" s="2">
        <v>1</v>
      </c>
      <c r="H1168" s="2">
        <v>3</v>
      </c>
      <c r="I1168" s="2"/>
      <c r="J1168" s="2"/>
      <c r="K1168" s="2"/>
      <c r="L1168" s="3">
        <v>689.63</v>
      </c>
      <c r="M1168" s="3">
        <v>689.63</v>
      </c>
      <c r="N1168" s="3">
        <v>0</v>
      </c>
      <c r="O1168" s="3">
        <v>0</v>
      </c>
      <c r="P1168" s="3">
        <v>689.63</v>
      </c>
      <c r="Q1168" s="3">
        <v>350</v>
      </c>
      <c r="R1168" s="1" t="s">
        <v>132</v>
      </c>
    </row>
    <row r="1169" spans="1:18" ht="15.5" x14ac:dyDescent="0.35">
      <c r="A1169" s="1">
        <v>30728053</v>
      </c>
      <c r="B1169" s="99" t="s">
        <v>3248</v>
      </c>
      <c r="C1169" s="2" t="s">
        <v>13600</v>
      </c>
      <c r="D1169" s="2">
        <v>1</v>
      </c>
      <c r="E1169" s="1" t="s">
        <v>484</v>
      </c>
      <c r="F1169" s="2"/>
      <c r="G1169" s="2">
        <v>2</v>
      </c>
      <c r="H1169" s="2">
        <v>5</v>
      </c>
      <c r="I1169" s="2"/>
      <c r="J1169" s="2"/>
      <c r="K1169" s="2"/>
      <c r="L1169" s="3">
        <v>802.34</v>
      </c>
      <c r="M1169" s="3">
        <v>802.34</v>
      </c>
      <c r="N1169" s="3">
        <v>0</v>
      </c>
      <c r="O1169" s="3">
        <v>0</v>
      </c>
      <c r="P1169" s="3">
        <v>802.34</v>
      </c>
      <c r="Q1169" s="3">
        <v>350</v>
      </c>
      <c r="R1169" s="1" t="s">
        <v>132</v>
      </c>
    </row>
    <row r="1170" spans="1:18" ht="15.5" x14ac:dyDescent="0.35">
      <c r="A1170" s="1">
        <v>30728061</v>
      </c>
      <c r="B1170" s="99" t="s">
        <v>3247</v>
      </c>
      <c r="C1170" s="2" t="s">
        <v>13598</v>
      </c>
      <c r="D1170" s="2">
        <v>1</v>
      </c>
      <c r="E1170" s="1" t="s">
        <v>407</v>
      </c>
      <c r="F1170" s="2"/>
      <c r="G1170" s="2">
        <v>1</v>
      </c>
      <c r="H1170" s="2">
        <v>3</v>
      </c>
      <c r="I1170" s="2"/>
      <c r="J1170" s="2"/>
      <c r="K1170" s="2"/>
      <c r="L1170" s="3">
        <v>620.66</v>
      </c>
      <c r="M1170" s="3">
        <v>620.66</v>
      </c>
      <c r="N1170" s="3">
        <v>0</v>
      </c>
      <c r="O1170" s="3">
        <v>0</v>
      </c>
      <c r="P1170" s="3">
        <v>620.66</v>
      </c>
      <c r="Q1170" s="3">
        <v>124.13200000000001</v>
      </c>
      <c r="R1170" s="1" t="s">
        <v>132</v>
      </c>
    </row>
    <row r="1171" spans="1:18" ht="15.5" x14ac:dyDescent="0.35">
      <c r="A1171" s="1">
        <v>30728070</v>
      </c>
      <c r="B1171" s="99" t="s">
        <v>3246</v>
      </c>
      <c r="C1171" s="2" t="s">
        <v>13600</v>
      </c>
      <c r="D1171" s="2">
        <v>1</v>
      </c>
      <c r="E1171" s="1" t="s">
        <v>377</v>
      </c>
      <c r="F1171" s="2"/>
      <c r="G1171" s="2">
        <v>1</v>
      </c>
      <c r="H1171" s="2">
        <v>2</v>
      </c>
      <c r="I1171" s="2"/>
      <c r="J1171" s="2"/>
      <c r="K1171" s="2"/>
      <c r="L1171" s="3">
        <v>405.81</v>
      </c>
      <c r="M1171" s="3">
        <v>405.81</v>
      </c>
      <c r="N1171" s="3">
        <v>0</v>
      </c>
      <c r="O1171" s="3">
        <v>0</v>
      </c>
      <c r="P1171" s="3">
        <v>405.81</v>
      </c>
      <c r="Q1171" s="3">
        <v>350</v>
      </c>
      <c r="R1171" s="1" t="s">
        <v>132</v>
      </c>
    </row>
    <row r="1172" spans="1:18" ht="15.5" x14ac:dyDescent="0.35">
      <c r="A1172" s="1">
        <v>30728088</v>
      </c>
      <c r="B1172" s="99" t="s">
        <v>3245</v>
      </c>
      <c r="C1172" s="2" t="s">
        <v>13600</v>
      </c>
      <c r="D1172" s="2">
        <v>1</v>
      </c>
      <c r="E1172" s="1" t="s">
        <v>41</v>
      </c>
      <c r="F1172" s="2"/>
      <c r="G1172" s="2">
        <v>1</v>
      </c>
      <c r="H1172" s="2">
        <v>1</v>
      </c>
      <c r="I1172" s="2"/>
      <c r="J1172" s="2"/>
      <c r="K1172" s="2"/>
      <c r="L1172" s="3">
        <v>169.74</v>
      </c>
      <c r="M1172" s="3">
        <v>169.74</v>
      </c>
      <c r="N1172" s="3">
        <v>0</v>
      </c>
      <c r="O1172" s="3">
        <v>0</v>
      </c>
      <c r="P1172" s="3">
        <v>169.74</v>
      </c>
      <c r="Q1172" s="3">
        <v>350</v>
      </c>
      <c r="R1172" s="1" t="s">
        <v>132</v>
      </c>
    </row>
    <row r="1173" spans="1:18" ht="15.5" x14ac:dyDescent="0.35">
      <c r="A1173" s="1">
        <v>30728096</v>
      </c>
      <c r="B1173" s="99" t="s">
        <v>3244</v>
      </c>
      <c r="C1173" s="2" t="s">
        <v>13598</v>
      </c>
      <c r="D1173" s="2">
        <v>1</v>
      </c>
      <c r="E1173" s="1" t="s">
        <v>18</v>
      </c>
      <c r="F1173" s="2"/>
      <c r="G1173" s="2"/>
      <c r="H1173" s="2">
        <v>0</v>
      </c>
      <c r="I1173" s="2"/>
      <c r="J1173" s="2"/>
      <c r="K1173" s="2"/>
      <c r="L1173" s="3">
        <v>53.06</v>
      </c>
      <c r="M1173" s="3">
        <v>53.06</v>
      </c>
      <c r="N1173" s="3">
        <v>0</v>
      </c>
      <c r="O1173" s="3">
        <v>0</v>
      </c>
      <c r="P1173" s="3">
        <v>53.06</v>
      </c>
      <c r="Q1173" s="3">
        <v>10.612000000000002</v>
      </c>
      <c r="R1173" s="1" t="s">
        <v>0</v>
      </c>
    </row>
    <row r="1174" spans="1:18" ht="15.5" x14ac:dyDescent="0.35">
      <c r="A1174" s="1">
        <v>30728100</v>
      </c>
      <c r="B1174" s="99" t="s">
        <v>3243</v>
      </c>
      <c r="C1174" s="2" t="s">
        <v>13598</v>
      </c>
      <c r="D1174" s="2">
        <v>1</v>
      </c>
      <c r="E1174" s="1" t="s">
        <v>383</v>
      </c>
      <c r="F1174" s="2"/>
      <c r="G1174" s="2">
        <v>2</v>
      </c>
      <c r="H1174" s="2">
        <v>4</v>
      </c>
      <c r="I1174" s="2"/>
      <c r="J1174" s="2"/>
      <c r="K1174" s="2"/>
      <c r="L1174" s="3">
        <v>649.84</v>
      </c>
      <c r="M1174" s="3">
        <v>649.84</v>
      </c>
      <c r="N1174" s="3">
        <v>0</v>
      </c>
      <c r="O1174" s="3">
        <v>0</v>
      </c>
      <c r="P1174" s="3">
        <v>649.84</v>
      </c>
      <c r="Q1174" s="3">
        <v>129.96800000000002</v>
      </c>
      <c r="R1174" s="1" t="s">
        <v>132</v>
      </c>
    </row>
    <row r="1175" spans="1:18" ht="15.5" x14ac:dyDescent="0.35">
      <c r="A1175" s="1">
        <v>30728118</v>
      </c>
      <c r="B1175" s="99" t="s">
        <v>3242</v>
      </c>
      <c r="C1175" s="2" t="s">
        <v>13600</v>
      </c>
      <c r="D1175" s="2">
        <v>1</v>
      </c>
      <c r="E1175" s="1" t="s">
        <v>23</v>
      </c>
      <c r="F1175" s="2"/>
      <c r="G1175" s="2">
        <v>1</v>
      </c>
      <c r="H1175" s="2">
        <v>1</v>
      </c>
      <c r="I1175" s="2"/>
      <c r="J1175" s="2"/>
      <c r="K1175" s="2"/>
      <c r="L1175" s="3">
        <v>116.71</v>
      </c>
      <c r="M1175" s="3">
        <v>116.71</v>
      </c>
      <c r="N1175" s="3">
        <v>0</v>
      </c>
      <c r="O1175" s="3">
        <v>0</v>
      </c>
      <c r="P1175" s="3">
        <v>116.71</v>
      </c>
      <c r="Q1175" s="3">
        <v>350</v>
      </c>
      <c r="R1175" s="1" t="s">
        <v>0</v>
      </c>
    </row>
    <row r="1176" spans="1:18" ht="15.5" x14ac:dyDescent="0.35">
      <c r="A1176" s="1">
        <v>30728126</v>
      </c>
      <c r="B1176" s="99" t="s">
        <v>3241</v>
      </c>
      <c r="C1176" s="2" t="s">
        <v>13600</v>
      </c>
      <c r="D1176" s="2">
        <v>1</v>
      </c>
      <c r="E1176" s="1" t="s">
        <v>148</v>
      </c>
      <c r="F1176" s="2"/>
      <c r="G1176" s="2">
        <v>2</v>
      </c>
      <c r="H1176" s="2">
        <v>3</v>
      </c>
      <c r="I1176" s="2"/>
      <c r="J1176" s="2"/>
      <c r="K1176" s="2"/>
      <c r="L1176" s="3">
        <v>689.63</v>
      </c>
      <c r="M1176" s="3">
        <v>689.63</v>
      </c>
      <c r="N1176" s="3">
        <v>0</v>
      </c>
      <c r="O1176" s="3">
        <v>0</v>
      </c>
      <c r="P1176" s="3">
        <v>689.63</v>
      </c>
      <c r="Q1176" s="3">
        <v>350</v>
      </c>
      <c r="R1176" s="1" t="s">
        <v>132</v>
      </c>
    </row>
    <row r="1177" spans="1:18" ht="15.5" x14ac:dyDescent="0.35">
      <c r="A1177" s="1">
        <v>30728134</v>
      </c>
      <c r="B1177" s="99" t="s">
        <v>3240</v>
      </c>
      <c r="C1177" s="2" t="s">
        <v>13600</v>
      </c>
      <c r="D1177" s="2">
        <v>1</v>
      </c>
      <c r="E1177" s="1" t="s">
        <v>23</v>
      </c>
      <c r="F1177" s="2"/>
      <c r="G1177" s="2">
        <v>1</v>
      </c>
      <c r="H1177" s="2">
        <v>1</v>
      </c>
      <c r="I1177" s="2"/>
      <c r="J1177" s="2"/>
      <c r="K1177" s="2"/>
      <c r="L1177" s="3">
        <v>116.71</v>
      </c>
      <c r="M1177" s="3">
        <v>116.71</v>
      </c>
      <c r="N1177" s="3">
        <v>0</v>
      </c>
      <c r="O1177" s="3">
        <v>0</v>
      </c>
      <c r="P1177" s="3">
        <v>116.71</v>
      </c>
      <c r="Q1177" s="3">
        <v>350</v>
      </c>
      <c r="R1177" s="1" t="s">
        <v>0</v>
      </c>
    </row>
    <row r="1178" spans="1:18" ht="15.5" x14ac:dyDescent="0.35">
      <c r="A1178" s="1">
        <v>30728142</v>
      </c>
      <c r="B1178" s="99" t="s">
        <v>3239</v>
      </c>
      <c r="C1178" s="2" t="s">
        <v>13600</v>
      </c>
      <c r="D1178" s="2">
        <v>1</v>
      </c>
      <c r="E1178" s="1" t="s">
        <v>148</v>
      </c>
      <c r="F1178" s="2"/>
      <c r="G1178" s="2">
        <v>1</v>
      </c>
      <c r="H1178" s="2">
        <v>3</v>
      </c>
      <c r="I1178" s="2"/>
      <c r="J1178" s="2"/>
      <c r="K1178" s="2"/>
      <c r="L1178" s="3">
        <v>689.63</v>
      </c>
      <c r="M1178" s="3">
        <v>689.63</v>
      </c>
      <c r="N1178" s="3">
        <v>0</v>
      </c>
      <c r="O1178" s="3">
        <v>0</v>
      </c>
      <c r="P1178" s="3">
        <v>689.63</v>
      </c>
      <c r="Q1178" s="3">
        <v>350</v>
      </c>
      <c r="R1178" s="1" t="s">
        <v>132</v>
      </c>
    </row>
    <row r="1179" spans="1:18" ht="15.5" x14ac:dyDescent="0.35">
      <c r="A1179" s="1">
        <v>30728150</v>
      </c>
      <c r="B1179" s="99" t="s">
        <v>3238</v>
      </c>
      <c r="C1179" s="2" t="s">
        <v>13600</v>
      </c>
      <c r="D1179" s="2">
        <v>1</v>
      </c>
      <c r="E1179" s="1" t="s">
        <v>388</v>
      </c>
      <c r="F1179" s="2"/>
      <c r="G1179" s="2">
        <v>1</v>
      </c>
      <c r="H1179" s="2">
        <v>3</v>
      </c>
      <c r="I1179" s="2"/>
      <c r="J1179" s="2"/>
      <c r="K1179" s="2"/>
      <c r="L1179" s="3">
        <v>574.25</v>
      </c>
      <c r="M1179" s="3">
        <v>574.25</v>
      </c>
      <c r="N1179" s="3">
        <v>0</v>
      </c>
      <c r="O1179" s="3">
        <v>0</v>
      </c>
      <c r="P1179" s="3">
        <v>574.25</v>
      </c>
      <c r="Q1179" s="3">
        <v>350</v>
      </c>
      <c r="R1179" s="1" t="s">
        <v>132</v>
      </c>
    </row>
    <row r="1180" spans="1:18" ht="15.5" x14ac:dyDescent="0.35">
      <c r="A1180" s="1">
        <v>30728169</v>
      </c>
      <c r="B1180" s="99" t="s">
        <v>3237</v>
      </c>
      <c r="C1180" s="2" t="s">
        <v>13600</v>
      </c>
      <c r="D1180" s="2">
        <v>1</v>
      </c>
      <c r="E1180" s="1" t="s">
        <v>497</v>
      </c>
      <c r="F1180" s="2"/>
      <c r="G1180" s="2">
        <v>1</v>
      </c>
      <c r="H1180" s="2">
        <v>3</v>
      </c>
      <c r="I1180" s="2"/>
      <c r="J1180" s="2"/>
      <c r="K1180" s="2"/>
      <c r="L1180" s="3">
        <v>485.38</v>
      </c>
      <c r="M1180" s="3">
        <v>485.38</v>
      </c>
      <c r="N1180" s="3">
        <v>0</v>
      </c>
      <c r="O1180" s="3">
        <v>0</v>
      </c>
      <c r="P1180" s="3">
        <v>485.38</v>
      </c>
      <c r="Q1180" s="3">
        <v>350</v>
      </c>
      <c r="R1180" s="1" t="s">
        <v>132</v>
      </c>
    </row>
    <row r="1181" spans="1:18" ht="15.5" x14ac:dyDescent="0.35">
      <c r="A1181" s="1">
        <v>30728177</v>
      </c>
      <c r="B1181" s="99" t="s">
        <v>3236</v>
      </c>
      <c r="C1181" s="2" t="s">
        <v>13600</v>
      </c>
      <c r="D1181" s="2">
        <v>1</v>
      </c>
      <c r="E1181" s="1" t="s">
        <v>383</v>
      </c>
      <c r="F1181" s="2"/>
      <c r="G1181" s="2">
        <v>2</v>
      </c>
      <c r="H1181" s="2">
        <v>3</v>
      </c>
      <c r="I1181" s="2"/>
      <c r="J1181" s="2"/>
      <c r="K1181" s="2"/>
      <c r="L1181" s="3">
        <v>649.84</v>
      </c>
      <c r="M1181" s="3">
        <v>649.84</v>
      </c>
      <c r="N1181" s="3">
        <v>0</v>
      </c>
      <c r="O1181" s="3">
        <v>0</v>
      </c>
      <c r="P1181" s="3">
        <v>649.84</v>
      </c>
      <c r="Q1181" s="3">
        <v>350</v>
      </c>
      <c r="R1181" s="1" t="s">
        <v>132</v>
      </c>
    </row>
    <row r="1182" spans="1:18" ht="15.5" x14ac:dyDescent="0.35">
      <c r="A1182" s="1">
        <v>30729017</v>
      </c>
      <c r="B1182" s="99" t="s">
        <v>3235</v>
      </c>
      <c r="C1182" s="2" t="s">
        <v>13600</v>
      </c>
      <c r="D1182" s="2">
        <v>1</v>
      </c>
      <c r="E1182" s="1" t="s">
        <v>388</v>
      </c>
      <c r="F1182" s="2"/>
      <c r="G1182" s="2">
        <v>1</v>
      </c>
      <c r="H1182" s="2">
        <v>3</v>
      </c>
      <c r="I1182" s="2"/>
      <c r="J1182" s="2"/>
      <c r="K1182" s="2"/>
      <c r="L1182" s="3">
        <v>574.25</v>
      </c>
      <c r="M1182" s="3">
        <v>574.25</v>
      </c>
      <c r="N1182" s="3">
        <v>0</v>
      </c>
      <c r="O1182" s="3">
        <v>0</v>
      </c>
      <c r="P1182" s="3">
        <v>574.25</v>
      </c>
      <c r="Q1182" s="3">
        <v>350</v>
      </c>
      <c r="R1182" s="1" t="s">
        <v>132</v>
      </c>
    </row>
    <row r="1183" spans="1:18" ht="15.5" x14ac:dyDescent="0.35">
      <c r="A1183" s="1">
        <v>30729025</v>
      </c>
      <c r="B1183" s="99" t="s">
        <v>3234</v>
      </c>
      <c r="C1183" s="2" t="s">
        <v>13600</v>
      </c>
      <c r="D1183" s="2">
        <v>1</v>
      </c>
      <c r="E1183" s="1" t="s">
        <v>16</v>
      </c>
      <c r="F1183" s="2"/>
      <c r="G1183" s="2">
        <v>1</v>
      </c>
      <c r="H1183" s="2">
        <v>1</v>
      </c>
      <c r="I1183" s="2"/>
      <c r="J1183" s="2"/>
      <c r="K1183" s="2"/>
      <c r="L1183" s="3">
        <v>250.65</v>
      </c>
      <c r="M1183" s="3">
        <v>250.65</v>
      </c>
      <c r="N1183" s="3">
        <v>0</v>
      </c>
      <c r="O1183" s="3">
        <v>0</v>
      </c>
      <c r="P1183" s="3">
        <v>250.65</v>
      </c>
      <c r="Q1183" s="3">
        <v>350</v>
      </c>
      <c r="R1183" s="1" t="s">
        <v>132</v>
      </c>
    </row>
    <row r="1184" spans="1:18" ht="15.5" x14ac:dyDescent="0.35">
      <c r="A1184" s="1">
        <v>30729033</v>
      </c>
      <c r="B1184" s="99" t="s">
        <v>3233</v>
      </c>
      <c r="C1184" s="2" t="s">
        <v>13600</v>
      </c>
      <c r="D1184" s="2">
        <v>1</v>
      </c>
      <c r="E1184" s="1" t="s">
        <v>41</v>
      </c>
      <c r="F1184" s="2"/>
      <c r="G1184" s="2">
        <v>1</v>
      </c>
      <c r="H1184" s="2">
        <v>2</v>
      </c>
      <c r="I1184" s="2"/>
      <c r="J1184" s="2"/>
      <c r="K1184" s="2"/>
      <c r="L1184" s="3">
        <v>169.74</v>
      </c>
      <c r="M1184" s="3">
        <v>169.74</v>
      </c>
      <c r="N1184" s="3">
        <v>0</v>
      </c>
      <c r="O1184" s="3">
        <v>0</v>
      </c>
      <c r="P1184" s="3">
        <v>169.74</v>
      </c>
      <c r="Q1184" s="3">
        <v>350</v>
      </c>
      <c r="R1184" s="1" t="s">
        <v>132</v>
      </c>
    </row>
    <row r="1185" spans="1:18" ht="15.5" x14ac:dyDescent="0.35">
      <c r="A1185" s="1">
        <v>30729041</v>
      </c>
      <c r="B1185" s="99" t="s">
        <v>3232</v>
      </c>
      <c r="C1185" s="2" t="s">
        <v>13600</v>
      </c>
      <c r="D1185" s="2">
        <v>1</v>
      </c>
      <c r="E1185" s="1" t="s">
        <v>407</v>
      </c>
      <c r="F1185" s="2"/>
      <c r="G1185" s="2">
        <v>1</v>
      </c>
      <c r="H1185" s="2">
        <v>3</v>
      </c>
      <c r="I1185" s="2"/>
      <c r="J1185" s="2"/>
      <c r="K1185" s="2"/>
      <c r="L1185" s="3">
        <v>620.66</v>
      </c>
      <c r="M1185" s="3">
        <v>620.66</v>
      </c>
      <c r="N1185" s="3">
        <v>0</v>
      </c>
      <c r="O1185" s="3">
        <v>0</v>
      </c>
      <c r="P1185" s="3">
        <v>620.66</v>
      </c>
      <c r="Q1185" s="3">
        <v>350</v>
      </c>
      <c r="R1185" s="1" t="s">
        <v>132</v>
      </c>
    </row>
    <row r="1186" spans="1:18" ht="15.5" x14ac:dyDescent="0.35">
      <c r="A1186" s="1">
        <v>30729050</v>
      </c>
      <c r="B1186" s="99" t="s">
        <v>3231</v>
      </c>
      <c r="C1186" s="2" t="s">
        <v>13600</v>
      </c>
      <c r="D1186" s="2">
        <v>1</v>
      </c>
      <c r="E1186" s="1" t="s">
        <v>224</v>
      </c>
      <c r="F1186" s="2"/>
      <c r="G1186" s="2">
        <v>1</v>
      </c>
      <c r="H1186" s="2">
        <v>2</v>
      </c>
      <c r="I1186" s="2"/>
      <c r="J1186" s="2"/>
      <c r="K1186" s="2"/>
      <c r="L1186" s="3">
        <v>338.19</v>
      </c>
      <c r="M1186" s="3">
        <v>338.19</v>
      </c>
      <c r="N1186" s="3">
        <v>0</v>
      </c>
      <c r="O1186" s="3">
        <v>0</v>
      </c>
      <c r="P1186" s="3">
        <v>338.19</v>
      </c>
      <c r="Q1186" s="3">
        <v>350</v>
      </c>
      <c r="R1186" s="1" t="s">
        <v>132</v>
      </c>
    </row>
    <row r="1187" spans="1:18" ht="15.5" x14ac:dyDescent="0.35">
      <c r="A1187" s="1">
        <v>30729068</v>
      </c>
      <c r="B1187" s="99" t="s">
        <v>3230</v>
      </c>
      <c r="C1187" s="2" t="s">
        <v>13600</v>
      </c>
      <c r="D1187" s="2">
        <v>1</v>
      </c>
      <c r="E1187" s="1" t="s">
        <v>13</v>
      </c>
      <c r="F1187" s="2"/>
      <c r="G1187" s="2">
        <v>1</v>
      </c>
      <c r="H1187" s="2">
        <v>1</v>
      </c>
      <c r="I1187" s="2"/>
      <c r="J1187" s="2"/>
      <c r="K1187" s="2"/>
      <c r="L1187" s="3">
        <v>148.54</v>
      </c>
      <c r="M1187" s="3">
        <v>148.54</v>
      </c>
      <c r="N1187" s="3">
        <v>0</v>
      </c>
      <c r="O1187" s="3">
        <v>0</v>
      </c>
      <c r="P1187" s="3">
        <v>148.54</v>
      </c>
      <c r="Q1187" s="3">
        <v>350</v>
      </c>
      <c r="R1187" s="1" t="s">
        <v>132</v>
      </c>
    </row>
    <row r="1188" spans="1:18" ht="15.5" x14ac:dyDescent="0.35">
      <c r="A1188" s="1">
        <v>30729084</v>
      </c>
      <c r="B1188" s="99" t="s">
        <v>3229</v>
      </c>
      <c r="C1188" s="2" t="s">
        <v>13598</v>
      </c>
      <c r="D1188" s="2">
        <v>1</v>
      </c>
      <c r="E1188" s="1" t="s">
        <v>224</v>
      </c>
      <c r="F1188" s="2"/>
      <c r="G1188" s="2">
        <v>1</v>
      </c>
      <c r="H1188" s="2">
        <v>4</v>
      </c>
      <c r="I1188" s="2"/>
      <c r="J1188" s="2"/>
      <c r="K1188" s="2"/>
      <c r="L1188" s="3">
        <v>338.19</v>
      </c>
      <c r="M1188" s="3">
        <v>338.19</v>
      </c>
      <c r="N1188" s="3">
        <v>0</v>
      </c>
      <c r="O1188" s="3">
        <v>0</v>
      </c>
      <c r="P1188" s="3">
        <v>338.19</v>
      </c>
      <c r="Q1188" s="3">
        <v>67.638000000000005</v>
      </c>
      <c r="R1188" s="1" t="s">
        <v>132</v>
      </c>
    </row>
    <row r="1189" spans="1:18" ht="15.5" x14ac:dyDescent="0.35">
      <c r="A1189" s="1">
        <v>30729092</v>
      </c>
      <c r="B1189" s="99" t="s">
        <v>3228</v>
      </c>
      <c r="C1189" s="2" t="s">
        <v>13600</v>
      </c>
      <c r="D1189" s="2">
        <v>1</v>
      </c>
      <c r="E1189" s="1" t="s">
        <v>224</v>
      </c>
      <c r="F1189" s="2"/>
      <c r="G1189" s="2">
        <v>2</v>
      </c>
      <c r="H1189" s="2">
        <v>3</v>
      </c>
      <c r="I1189" s="2"/>
      <c r="J1189" s="2"/>
      <c r="K1189" s="2"/>
      <c r="L1189" s="3">
        <v>338.19</v>
      </c>
      <c r="M1189" s="3">
        <v>338.19</v>
      </c>
      <c r="N1189" s="3">
        <v>0</v>
      </c>
      <c r="O1189" s="3">
        <v>0</v>
      </c>
      <c r="P1189" s="3">
        <v>338.19</v>
      </c>
      <c r="Q1189" s="3">
        <v>350</v>
      </c>
      <c r="R1189" s="1" t="s">
        <v>132</v>
      </c>
    </row>
    <row r="1190" spans="1:18" ht="15.5" x14ac:dyDescent="0.35">
      <c r="A1190" s="1">
        <v>30729106</v>
      </c>
      <c r="B1190" s="99" t="s">
        <v>3227</v>
      </c>
      <c r="C1190" s="2" t="s">
        <v>13600</v>
      </c>
      <c r="D1190" s="2">
        <v>1</v>
      </c>
      <c r="E1190" s="1" t="s">
        <v>41</v>
      </c>
      <c r="F1190" s="2"/>
      <c r="G1190" s="2">
        <v>1</v>
      </c>
      <c r="H1190" s="2">
        <v>2</v>
      </c>
      <c r="I1190" s="2"/>
      <c r="J1190" s="2"/>
      <c r="K1190" s="2"/>
      <c r="L1190" s="3">
        <v>169.74</v>
      </c>
      <c r="M1190" s="3">
        <v>169.74</v>
      </c>
      <c r="N1190" s="3">
        <v>0</v>
      </c>
      <c r="O1190" s="3">
        <v>0</v>
      </c>
      <c r="P1190" s="3">
        <v>169.74</v>
      </c>
      <c r="Q1190" s="3">
        <v>350</v>
      </c>
      <c r="R1190" s="1" t="s">
        <v>132</v>
      </c>
    </row>
    <row r="1191" spans="1:18" ht="15.5" x14ac:dyDescent="0.35">
      <c r="A1191" s="1">
        <v>30729114</v>
      </c>
      <c r="B1191" s="99" t="s">
        <v>3226</v>
      </c>
      <c r="C1191" s="2" t="s">
        <v>13598</v>
      </c>
      <c r="D1191" s="2">
        <v>1</v>
      </c>
      <c r="E1191" s="1" t="s">
        <v>34</v>
      </c>
      <c r="F1191" s="2"/>
      <c r="G1191" s="2"/>
      <c r="H1191" s="2">
        <v>1</v>
      </c>
      <c r="I1191" s="2"/>
      <c r="J1191" s="2"/>
      <c r="K1191" s="2"/>
      <c r="L1191" s="3">
        <v>71.62</v>
      </c>
      <c r="M1191" s="3">
        <v>71.62</v>
      </c>
      <c r="N1191" s="3">
        <v>0</v>
      </c>
      <c r="O1191" s="3">
        <v>0</v>
      </c>
      <c r="P1191" s="3">
        <v>71.62</v>
      </c>
      <c r="Q1191" s="3">
        <v>14.324000000000002</v>
      </c>
      <c r="R1191" s="1" t="s">
        <v>0</v>
      </c>
    </row>
    <row r="1192" spans="1:18" ht="15.5" x14ac:dyDescent="0.35">
      <c r="A1192" s="1">
        <v>30729122</v>
      </c>
      <c r="B1192" s="99" t="s">
        <v>3225</v>
      </c>
      <c r="C1192" s="2" t="s">
        <v>13600</v>
      </c>
      <c r="D1192" s="2">
        <v>1</v>
      </c>
      <c r="E1192" s="1" t="s">
        <v>16</v>
      </c>
      <c r="F1192" s="2"/>
      <c r="G1192" s="2">
        <v>1</v>
      </c>
      <c r="H1192" s="2">
        <v>1</v>
      </c>
      <c r="I1192" s="2"/>
      <c r="J1192" s="2"/>
      <c r="K1192" s="2"/>
      <c r="L1192" s="3">
        <v>250.65</v>
      </c>
      <c r="M1192" s="3">
        <v>250.65</v>
      </c>
      <c r="N1192" s="3">
        <v>0</v>
      </c>
      <c r="O1192" s="3">
        <v>0</v>
      </c>
      <c r="P1192" s="3">
        <v>250.65</v>
      </c>
      <c r="Q1192" s="3">
        <v>350</v>
      </c>
      <c r="R1192" s="1" t="s">
        <v>132</v>
      </c>
    </row>
    <row r="1193" spans="1:18" ht="15.5" x14ac:dyDescent="0.35">
      <c r="A1193" s="1">
        <v>30729130</v>
      </c>
      <c r="B1193" s="99" t="s">
        <v>3224</v>
      </c>
      <c r="C1193" s="2" t="s">
        <v>13598</v>
      </c>
      <c r="D1193" s="2">
        <v>1</v>
      </c>
      <c r="E1193" s="1" t="s">
        <v>18</v>
      </c>
      <c r="F1193" s="2"/>
      <c r="G1193" s="2"/>
      <c r="H1193" s="2">
        <v>0</v>
      </c>
      <c r="I1193" s="2"/>
      <c r="J1193" s="2"/>
      <c r="K1193" s="2"/>
      <c r="L1193" s="3">
        <v>53.06</v>
      </c>
      <c r="M1193" s="3">
        <v>53.06</v>
      </c>
      <c r="N1193" s="3">
        <v>0</v>
      </c>
      <c r="O1193" s="3">
        <v>0</v>
      </c>
      <c r="P1193" s="3">
        <v>53.06</v>
      </c>
      <c r="Q1193" s="3">
        <v>10.612000000000002</v>
      </c>
      <c r="R1193" s="1" t="s">
        <v>0</v>
      </c>
    </row>
    <row r="1194" spans="1:18" ht="15.5" x14ac:dyDescent="0.35">
      <c r="A1194" s="1">
        <v>30729149</v>
      </c>
      <c r="B1194" s="99" t="s">
        <v>3223</v>
      </c>
      <c r="C1194" s="2" t="s">
        <v>13600</v>
      </c>
      <c r="D1194" s="2">
        <v>1</v>
      </c>
      <c r="E1194" s="1" t="s">
        <v>4</v>
      </c>
      <c r="F1194" s="2"/>
      <c r="G1194" s="2">
        <v>1</v>
      </c>
      <c r="H1194" s="2">
        <v>1</v>
      </c>
      <c r="I1194" s="2"/>
      <c r="J1194" s="2"/>
      <c r="K1194" s="2"/>
      <c r="L1194" s="3">
        <v>84.88</v>
      </c>
      <c r="M1194" s="3">
        <v>84.88</v>
      </c>
      <c r="N1194" s="3">
        <v>0</v>
      </c>
      <c r="O1194" s="3">
        <v>0</v>
      </c>
      <c r="P1194" s="3">
        <v>84.88</v>
      </c>
      <c r="Q1194" s="3">
        <v>350</v>
      </c>
      <c r="R1194" s="1" t="s">
        <v>0</v>
      </c>
    </row>
    <row r="1195" spans="1:18" ht="15.5" x14ac:dyDescent="0.35">
      <c r="A1195" s="1">
        <v>30729157</v>
      </c>
      <c r="B1195" s="99" t="s">
        <v>3222</v>
      </c>
      <c r="C1195" s="2" t="s">
        <v>13600</v>
      </c>
      <c r="D1195" s="2">
        <v>1</v>
      </c>
      <c r="E1195" s="1" t="s">
        <v>224</v>
      </c>
      <c r="F1195" s="2"/>
      <c r="G1195" s="2">
        <v>2</v>
      </c>
      <c r="H1195" s="2">
        <v>2</v>
      </c>
      <c r="I1195" s="2"/>
      <c r="J1195" s="2"/>
      <c r="K1195" s="2"/>
      <c r="L1195" s="3">
        <v>338.19</v>
      </c>
      <c r="M1195" s="3">
        <v>338.19</v>
      </c>
      <c r="N1195" s="3">
        <v>0</v>
      </c>
      <c r="O1195" s="3">
        <v>0</v>
      </c>
      <c r="P1195" s="3">
        <v>338.19</v>
      </c>
      <c r="Q1195" s="3">
        <v>350</v>
      </c>
      <c r="R1195" s="1" t="s">
        <v>132</v>
      </c>
    </row>
    <row r="1196" spans="1:18" ht="15.5" x14ac:dyDescent="0.35">
      <c r="A1196" s="1">
        <v>30729165</v>
      </c>
      <c r="B1196" s="99" t="s">
        <v>3221</v>
      </c>
      <c r="C1196" s="2" t="s">
        <v>13600</v>
      </c>
      <c r="D1196" s="2">
        <v>1</v>
      </c>
      <c r="E1196" s="1" t="s">
        <v>34</v>
      </c>
      <c r="F1196" s="2"/>
      <c r="G1196" s="2">
        <v>1</v>
      </c>
      <c r="H1196" s="2">
        <v>1</v>
      </c>
      <c r="I1196" s="2"/>
      <c r="J1196" s="2"/>
      <c r="K1196" s="2"/>
      <c r="L1196" s="3">
        <v>71.62</v>
      </c>
      <c r="M1196" s="3">
        <v>71.62</v>
      </c>
      <c r="N1196" s="3">
        <v>0</v>
      </c>
      <c r="O1196" s="3">
        <v>0</v>
      </c>
      <c r="P1196" s="3">
        <v>71.62</v>
      </c>
      <c r="Q1196" s="3">
        <v>350</v>
      </c>
      <c r="R1196" s="1" t="s">
        <v>0</v>
      </c>
    </row>
    <row r="1197" spans="1:18" ht="15.5" x14ac:dyDescent="0.35">
      <c r="A1197" s="1">
        <v>30729173</v>
      </c>
      <c r="B1197" s="99" t="s">
        <v>3220</v>
      </c>
      <c r="C1197" s="2" t="s">
        <v>13600</v>
      </c>
      <c r="D1197" s="2">
        <v>1</v>
      </c>
      <c r="E1197" s="1" t="s">
        <v>151</v>
      </c>
      <c r="F1197" s="2"/>
      <c r="G1197" s="2">
        <v>1</v>
      </c>
      <c r="H1197" s="2">
        <v>2</v>
      </c>
      <c r="I1197" s="2"/>
      <c r="J1197" s="2"/>
      <c r="K1197" s="2"/>
      <c r="L1197" s="3">
        <v>270.54000000000002</v>
      </c>
      <c r="M1197" s="3">
        <v>270.54000000000002</v>
      </c>
      <c r="N1197" s="3">
        <v>0</v>
      </c>
      <c r="O1197" s="3">
        <v>0</v>
      </c>
      <c r="P1197" s="3">
        <v>270.54000000000002</v>
      </c>
      <c r="Q1197" s="3">
        <v>350</v>
      </c>
      <c r="R1197" s="1" t="s">
        <v>132</v>
      </c>
    </row>
    <row r="1198" spans="1:18" ht="15.5" x14ac:dyDescent="0.35">
      <c r="A1198" s="1">
        <v>30729181</v>
      </c>
      <c r="B1198" s="99" t="s">
        <v>3219</v>
      </c>
      <c r="C1198" s="2" t="s">
        <v>13600</v>
      </c>
      <c r="D1198" s="2">
        <v>1</v>
      </c>
      <c r="E1198" s="1" t="s">
        <v>409</v>
      </c>
      <c r="F1198" s="2"/>
      <c r="G1198" s="2">
        <v>1</v>
      </c>
      <c r="H1198" s="2">
        <v>2</v>
      </c>
      <c r="I1198" s="2"/>
      <c r="J1198" s="2"/>
      <c r="K1198" s="2"/>
      <c r="L1198" s="3">
        <v>438.97</v>
      </c>
      <c r="M1198" s="3">
        <v>438.97</v>
      </c>
      <c r="N1198" s="3">
        <v>0</v>
      </c>
      <c r="O1198" s="3">
        <v>0</v>
      </c>
      <c r="P1198" s="3">
        <v>438.97</v>
      </c>
      <c r="Q1198" s="3">
        <v>350</v>
      </c>
      <c r="R1198" s="1" t="s">
        <v>132</v>
      </c>
    </row>
    <row r="1199" spans="1:18" ht="15.5" x14ac:dyDescent="0.35">
      <c r="A1199" s="1">
        <v>30729190</v>
      </c>
      <c r="B1199" s="99" t="s">
        <v>3218</v>
      </c>
      <c r="C1199" s="2" t="s">
        <v>13600</v>
      </c>
      <c r="D1199" s="2">
        <v>1</v>
      </c>
      <c r="E1199" s="1" t="s">
        <v>377</v>
      </c>
      <c r="F1199" s="2"/>
      <c r="G1199" s="2">
        <v>1</v>
      </c>
      <c r="H1199" s="2">
        <v>2</v>
      </c>
      <c r="I1199" s="2"/>
      <c r="J1199" s="2"/>
      <c r="K1199" s="2"/>
      <c r="L1199" s="3">
        <v>405.81</v>
      </c>
      <c r="M1199" s="3">
        <v>405.81</v>
      </c>
      <c r="N1199" s="3">
        <v>0</v>
      </c>
      <c r="O1199" s="3">
        <v>0</v>
      </c>
      <c r="P1199" s="3">
        <v>405.81</v>
      </c>
      <c r="Q1199" s="3">
        <v>350</v>
      </c>
      <c r="R1199" s="1" t="s">
        <v>132</v>
      </c>
    </row>
    <row r="1200" spans="1:18" ht="15.5" x14ac:dyDescent="0.35">
      <c r="A1200" s="1">
        <v>30729203</v>
      </c>
      <c r="B1200" s="99" t="s">
        <v>3217</v>
      </c>
      <c r="C1200" s="2" t="s">
        <v>13600</v>
      </c>
      <c r="D1200" s="2">
        <v>1</v>
      </c>
      <c r="E1200" s="1" t="s">
        <v>448</v>
      </c>
      <c r="F1200" s="2"/>
      <c r="G1200" s="2">
        <v>1</v>
      </c>
      <c r="H1200" s="2">
        <v>2</v>
      </c>
      <c r="I1200" s="2"/>
      <c r="J1200" s="2"/>
      <c r="K1200" s="2"/>
      <c r="L1200" s="3">
        <v>371.34</v>
      </c>
      <c r="M1200" s="3">
        <v>371.34</v>
      </c>
      <c r="N1200" s="3">
        <v>0</v>
      </c>
      <c r="O1200" s="3">
        <v>0</v>
      </c>
      <c r="P1200" s="3">
        <v>371.34</v>
      </c>
      <c r="Q1200" s="3">
        <v>350</v>
      </c>
      <c r="R1200" s="1" t="s">
        <v>132</v>
      </c>
    </row>
    <row r="1201" spans="1:18" ht="15.5" x14ac:dyDescent="0.35">
      <c r="A1201" s="1">
        <v>30729211</v>
      </c>
      <c r="B1201" s="99" t="s">
        <v>3216</v>
      </c>
      <c r="C1201" s="2" t="s">
        <v>13600</v>
      </c>
      <c r="D1201" s="2">
        <v>1</v>
      </c>
      <c r="E1201" s="1" t="s">
        <v>133</v>
      </c>
      <c r="F1201" s="2"/>
      <c r="G1201" s="2">
        <v>1</v>
      </c>
      <c r="H1201" s="2">
        <v>3</v>
      </c>
      <c r="I1201" s="2"/>
      <c r="J1201" s="2"/>
      <c r="K1201" s="2"/>
      <c r="L1201" s="3">
        <v>310.33999999999997</v>
      </c>
      <c r="M1201" s="3">
        <v>310.33999999999997</v>
      </c>
      <c r="N1201" s="3">
        <v>0</v>
      </c>
      <c r="O1201" s="3">
        <v>0</v>
      </c>
      <c r="P1201" s="3">
        <v>310.33999999999997</v>
      </c>
      <c r="Q1201" s="3">
        <v>350</v>
      </c>
      <c r="R1201" s="1" t="s">
        <v>132</v>
      </c>
    </row>
    <row r="1202" spans="1:18" ht="15.5" x14ac:dyDescent="0.35">
      <c r="A1202" s="1">
        <v>30729220</v>
      </c>
      <c r="B1202" s="99" t="s">
        <v>3215</v>
      </c>
      <c r="C1202" s="2" t="s">
        <v>13600</v>
      </c>
      <c r="D1202" s="2">
        <v>1</v>
      </c>
      <c r="E1202" s="1" t="s">
        <v>407</v>
      </c>
      <c r="F1202" s="2"/>
      <c r="G1202" s="2">
        <v>1</v>
      </c>
      <c r="H1202" s="2">
        <v>4</v>
      </c>
      <c r="I1202" s="2"/>
      <c r="J1202" s="2"/>
      <c r="K1202" s="2"/>
      <c r="L1202" s="3">
        <v>620.66</v>
      </c>
      <c r="M1202" s="3">
        <v>620.66</v>
      </c>
      <c r="N1202" s="3">
        <v>0</v>
      </c>
      <c r="O1202" s="3">
        <v>0</v>
      </c>
      <c r="P1202" s="3">
        <v>620.66</v>
      </c>
      <c r="Q1202" s="3">
        <v>350</v>
      </c>
      <c r="R1202" s="1" t="s">
        <v>132</v>
      </c>
    </row>
    <row r="1203" spans="1:18" ht="15.5" x14ac:dyDescent="0.35">
      <c r="A1203" s="1">
        <v>30729238</v>
      </c>
      <c r="B1203" s="99" t="s">
        <v>3214</v>
      </c>
      <c r="C1203" s="2" t="s">
        <v>13600</v>
      </c>
      <c r="D1203" s="2">
        <v>1</v>
      </c>
      <c r="E1203" s="1" t="s">
        <v>383</v>
      </c>
      <c r="F1203" s="2"/>
      <c r="G1203" s="2">
        <v>1</v>
      </c>
      <c r="H1203" s="2">
        <v>4</v>
      </c>
      <c r="I1203" s="2"/>
      <c r="J1203" s="2"/>
      <c r="K1203" s="2"/>
      <c r="L1203" s="3">
        <v>649.84</v>
      </c>
      <c r="M1203" s="3">
        <v>649.84</v>
      </c>
      <c r="N1203" s="3">
        <v>0</v>
      </c>
      <c r="O1203" s="3">
        <v>0</v>
      </c>
      <c r="P1203" s="3">
        <v>649.84</v>
      </c>
      <c r="Q1203" s="3">
        <v>350</v>
      </c>
      <c r="R1203" s="1" t="s">
        <v>132</v>
      </c>
    </row>
    <row r="1204" spans="1:18" ht="15.5" x14ac:dyDescent="0.35">
      <c r="A1204" s="1">
        <v>30729246</v>
      </c>
      <c r="B1204" s="99" t="s">
        <v>3213</v>
      </c>
      <c r="C1204" s="2" t="s">
        <v>13600</v>
      </c>
      <c r="D1204" s="2">
        <v>1</v>
      </c>
      <c r="E1204" s="1" t="s">
        <v>133</v>
      </c>
      <c r="F1204" s="2"/>
      <c r="G1204" s="2">
        <v>1</v>
      </c>
      <c r="H1204" s="2">
        <v>2</v>
      </c>
      <c r="I1204" s="2"/>
      <c r="J1204" s="2"/>
      <c r="K1204" s="2"/>
      <c r="L1204" s="3">
        <v>310.33999999999997</v>
      </c>
      <c r="M1204" s="3">
        <v>310.33999999999997</v>
      </c>
      <c r="N1204" s="3">
        <v>0</v>
      </c>
      <c r="O1204" s="3">
        <v>0</v>
      </c>
      <c r="P1204" s="3">
        <v>310.33999999999997</v>
      </c>
      <c r="Q1204" s="3">
        <v>350</v>
      </c>
      <c r="R1204" s="1" t="s">
        <v>132</v>
      </c>
    </row>
    <row r="1205" spans="1:18" ht="15.5" x14ac:dyDescent="0.35">
      <c r="A1205" s="1">
        <v>30729254</v>
      </c>
      <c r="B1205" s="99" t="s">
        <v>3212</v>
      </c>
      <c r="C1205" s="2" t="s">
        <v>13600</v>
      </c>
      <c r="D1205" s="2">
        <v>1</v>
      </c>
      <c r="E1205" s="1" t="s">
        <v>311</v>
      </c>
      <c r="F1205" s="2"/>
      <c r="G1205" s="2">
        <v>1</v>
      </c>
      <c r="H1205" s="2">
        <v>2</v>
      </c>
      <c r="I1205" s="2"/>
      <c r="J1205" s="2"/>
      <c r="K1205" s="2"/>
      <c r="L1205" s="3">
        <v>291.76</v>
      </c>
      <c r="M1205" s="3">
        <v>291.76</v>
      </c>
      <c r="N1205" s="3">
        <v>0</v>
      </c>
      <c r="O1205" s="3">
        <v>0</v>
      </c>
      <c r="P1205" s="3">
        <v>291.76</v>
      </c>
      <c r="Q1205" s="3">
        <v>350</v>
      </c>
      <c r="R1205" s="1" t="s">
        <v>132</v>
      </c>
    </row>
    <row r="1206" spans="1:18" ht="15.5" x14ac:dyDescent="0.35">
      <c r="A1206" s="1">
        <v>30729262</v>
      </c>
      <c r="B1206" s="99" t="s">
        <v>3211</v>
      </c>
      <c r="C1206" s="2" t="s">
        <v>13600</v>
      </c>
      <c r="D1206" s="2">
        <v>1</v>
      </c>
      <c r="E1206" s="1" t="s">
        <v>4</v>
      </c>
      <c r="F1206" s="2"/>
      <c r="G1206" s="2">
        <v>1</v>
      </c>
      <c r="H1206" s="2">
        <v>1</v>
      </c>
      <c r="I1206" s="2"/>
      <c r="J1206" s="2"/>
      <c r="K1206" s="2"/>
      <c r="L1206" s="3">
        <v>84.88</v>
      </c>
      <c r="M1206" s="3">
        <v>84.88</v>
      </c>
      <c r="N1206" s="3">
        <v>0</v>
      </c>
      <c r="O1206" s="3">
        <v>0</v>
      </c>
      <c r="P1206" s="3">
        <v>84.88</v>
      </c>
      <c r="Q1206" s="3">
        <v>350</v>
      </c>
      <c r="R1206" s="1" t="s">
        <v>0</v>
      </c>
    </row>
    <row r="1207" spans="1:18" ht="15.5" x14ac:dyDescent="0.35">
      <c r="A1207" s="1">
        <v>30729270</v>
      </c>
      <c r="B1207" s="99" t="s">
        <v>3210</v>
      </c>
      <c r="C1207" s="2" t="s">
        <v>13600</v>
      </c>
      <c r="D1207" s="2">
        <v>1</v>
      </c>
      <c r="E1207" s="1" t="s">
        <v>224</v>
      </c>
      <c r="F1207" s="2"/>
      <c r="G1207" s="2">
        <v>1</v>
      </c>
      <c r="H1207" s="2">
        <v>2</v>
      </c>
      <c r="I1207" s="2"/>
      <c r="J1207" s="2"/>
      <c r="K1207" s="2"/>
      <c r="L1207" s="3">
        <v>338.19</v>
      </c>
      <c r="M1207" s="3">
        <v>338.19</v>
      </c>
      <c r="N1207" s="3">
        <v>0</v>
      </c>
      <c r="O1207" s="3">
        <v>0</v>
      </c>
      <c r="P1207" s="3">
        <v>338.19</v>
      </c>
      <c r="Q1207" s="3">
        <v>350</v>
      </c>
      <c r="R1207" s="1" t="s">
        <v>132</v>
      </c>
    </row>
    <row r="1208" spans="1:18" ht="15.5" x14ac:dyDescent="0.35">
      <c r="A1208" s="1">
        <v>30729289</v>
      </c>
      <c r="B1208" s="99" t="s">
        <v>3209</v>
      </c>
      <c r="C1208" s="2" t="s">
        <v>13600</v>
      </c>
      <c r="D1208" s="2">
        <v>1</v>
      </c>
      <c r="E1208" s="1" t="s">
        <v>159</v>
      </c>
      <c r="F1208" s="2"/>
      <c r="G1208" s="2">
        <v>2</v>
      </c>
      <c r="H1208" s="2">
        <v>3</v>
      </c>
      <c r="I1208" s="2"/>
      <c r="J1208" s="2"/>
      <c r="K1208" s="2"/>
      <c r="L1208" s="3">
        <v>736.04</v>
      </c>
      <c r="M1208" s="3">
        <v>736.04</v>
      </c>
      <c r="N1208" s="3">
        <v>0</v>
      </c>
      <c r="O1208" s="3">
        <v>0</v>
      </c>
      <c r="P1208" s="3">
        <v>736.04</v>
      </c>
      <c r="Q1208" s="3">
        <v>350</v>
      </c>
      <c r="R1208" s="1" t="s">
        <v>132</v>
      </c>
    </row>
    <row r="1209" spans="1:18" ht="15.5" x14ac:dyDescent="0.35">
      <c r="A1209" s="1">
        <v>30729297</v>
      </c>
      <c r="B1209" s="99" t="s">
        <v>3208</v>
      </c>
      <c r="C1209" s="2" t="s">
        <v>13600</v>
      </c>
      <c r="D1209" s="2">
        <v>1</v>
      </c>
      <c r="E1209" s="1" t="s">
        <v>224</v>
      </c>
      <c r="F1209" s="2"/>
      <c r="G1209" s="2">
        <v>1</v>
      </c>
      <c r="H1209" s="2">
        <v>3</v>
      </c>
      <c r="I1209" s="2"/>
      <c r="J1209" s="2"/>
      <c r="K1209" s="2"/>
      <c r="L1209" s="3">
        <v>338.19</v>
      </c>
      <c r="M1209" s="3">
        <v>338.19</v>
      </c>
      <c r="N1209" s="3">
        <v>0</v>
      </c>
      <c r="O1209" s="3">
        <v>0</v>
      </c>
      <c r="P1209" s="3">
        <v>338.19</v>
      </c>
      <c r="Q1209" s="3">
        <v>350</v>
      </c>
      <c r="R1209" s="1" t="s">
        <v>132</v>
      </c>
    </row>
    <row r="1210" spans="1:18" ht="15.5" x14ac:dyDescent="0.35">
      <c r="A1210" s="1">
        <v>30729300</v>
      </c>
      <c r="B1210" s="99" t="s">
        <v>3207</v>
      </c>
      <c r="C1210" s="2" t="s">
        <v>13600</v>
      </c>
      <c r="D1210" s="2">
        <v>1</v>
      </c>
      <c r="E1210" s="1" t="s">
        <v>484</v>
      </c>
      <c r="F1210" s="2"/>
      <c r="G1210" s="2">
        <v>1</v>
      </c>
      <c r="H1210" s="2">
        <v>3</v>
      </c>
      <c r="I1210" s="2"/>
      <c r="J1210" s="2"/>
      <c r="K1210" s="2"/>
      <c r="L1210" s="3">
        <v>802.34</v>
      </c>
      <c r="M1210" s="3">
        <v>802.34</v>
      </c>
      <c r="N1210" s="3">
        <v>0</v>
      </c>
      <c r="O1210" s="3">
        <v>0</v>
      </c>
      <c r="P1210" s="3">
        <v>802.34</v>
      </c>
      <c r="Q1210" s="3">
        <v>350</v>
      </c>
      <c r="R1210" s="1" t="s">
        <v>132</v>
      </c>
    </row>
    <row r="1211" spans="1:18" ht="15.5" x14ac:dyDescent="0.35">
      <c r="A1211" s="1">
        <v>30729319</v>
      </c>
      <c r="B1211" s="99" t="s">
        <v>3206</v>
      </c>
      <c r="C1211" s="2" t="s">
        <v>13600</v>
      </c>
      <c r="D1211" s="2">
        <v>1</v>
      </c>
      <c r="E1211" s="1" t="s">
        <v>159</v>
      </c>
      <c r="F1211" s="2"/>
      <c r="G1211" s="2">
        <v>2</v>
      </c>
      <c r="H1211" s="2">
        <v>3</v>
      </c>
      <c r="I1211" s="2"/>
      <c r="J1211" s="2"/>
      <c r="K1211" s="2"/>
      <c r="L1211" s="3">
        <v>736.04</v>
      </c>
      <c r="M1211" s="3">
        <v>736.04</v>
      </c>
      <c r="N1211" s="3">
        <v>0</v>
      </c>
      <c r="O1211" s="3">
        <v>0</v>
      </c>
      <c r="P1211" s="3">
        <v>736.04</v>
      </c>
      <c r="Q1211" s="3">
        <v>350</v>
      </c>
      <c r="R1211" s="1" t="s">
        <v>132</v>
      </c>
    </row>
    <row r="1212" spans="1:18" ht="15.5" x14ac:dyDescent="0.35">
      <c r="A1212" s="1">
        <v>30729327</v>
      </c>
      <c r="B1212" s="99" t="s">
        <v>3205</v>
      </c>
      <c r="C1212" s="2" t="s">
        <v>13600</v>
      </c>
      <c r="D1212" s="2">
        <v>1</v>
      </c>
      <c r="E1212" s="1" t="s">
        <v>484</v>
      </c>
      <c r="F1212" s="2"/>
      <c r="G1212" s="2">
        <v>1</v>
      </c>
      <c r="H1212" s="2">
        <v>3</v>
      </c>
      <c r="I1212" s="2"/>
      <c r="J1212" s="2"/>
      <c r="K1212" s="2"/>
      <c r="L1212" s="3">
        <v>802.34</v>
      </c>
      <c r="M1212" s="3">
        <v>802.34</v>
      </c>
      <c r="N1212" s="3">
        <v>0</v>
      </c>
      <c r="O1212" s="3">
        <v>0</v>
      </c>
      <c r="P1212" s="3">
        <v>802.34</v>
      </c>
      <c r="Q1212" s="3">
        <v>350</v>
      </c>
      <c r="R1212" s="1" t="s">
        <v>132</v>
      </c>
    </row>
    <row r="1213" spans="1:18" ht="15.5" x14ac:dyDescent="0.35">
      <c r="A1213" s="1">
        <v>30729335</v>
      </c>
      <c r="B1213" s="99" t="s">
        <v>3204</v>
      </c>
      <c r="C1213" s="2" t="s">
        <v>13600</v>
      </c>
      <c r="D1213" s="2">
        <v>1</v>
      </c>
      <c r="E1213" s="1" t="s">
        <v>41</v>
      </c>
      <c r="F1213" s="2"/>
      <c r="G1213" s="2">
        <v>1</v>
      </c>
      <c r="H1213" s="2">
        <v>2</v>
      </c>
      <c r="I1213" s="2"/>
      <c r="J1213" s="2"/>
      <c r="K1213" s="2"/>
      <c r="L1213" s="3">
        <v>169.74</v>
      </c>
      <c r="M1213" s="3">
        <v>169.74</v>
      </c>
      <c r="N1213" s="3">
        <v>0</v>
      </c>
      <c r="O1213" s="3">
        <v>0</v>
      </c>
      <c r="P1213" s="3">
        <v>169.74</v>
      </c>
      <c r="Q1213" s="3">
        <v>350</v>
      </c>
      <c r="R1213" s="1" t="s">
        <v>132</v>
      </c>
    </row>
    <row r="1214" spans="1:18" ht="15.5" x14ac:dyDescent="0.35">
      <c r="A1214" s="1">
        <v>30729343</v>
      </c>
      <c r="B1214" s="99" t="s">
        <v>3203</v>
      </c>
      <c r="C1214" s="2" t="s">
        <v>13600</v>
      </c>
      <c r="D1214" s="2">
        <v>1</v>
      </c>
      <c r="E1214" s="1" t="s">
        <v>484</v>
      </c>
      <c r="F1214" s="2"/>
      <c r="G1214" s="2">
        <v>1</v>
      </c>
      <c r="H1214" s="2">
        <v>3</v>
      </c>
      <c r="I1214" s="2"/>
      <c r="J1214" s="2"/>
      <c r="K1214" s="2"/>
      <c r="L1214" s="3">
        <v>802.34</v>
      </c>
      <c r="M1214" s="3">
        <v>802.34</v>
      </c>
      <c r="N1214" s="3">
        <v>0</v>
      </c>
      <c r="O1214" s="3">
        <v>0</v>
      </c>
      <c r="P1214" s="3">
        <v>802.34</v>
      </c>
      <c r="Q1214" s="3">
        <v>350</v>
      </c>
      <c r="R1214" s="1" t="s">
        <v>132</v>
      </c>
    </row>
    <row r="1215" spans="1:18" ht="15.5" x14ac:dyDescent="0.35">
      <c r="A1215" s="1">
        <v>30730015</v>
      </c>
      <c r="B1215" s="99" t="s">
        <v>3202</v>
      </c>
      <c r="C1215" s="2" t="s">
        <v>13600</v>
      </c>
      <c r="D1215" s="2">
        <v>1</v>
      </c>
      <c r="E1215" s="1" t="s">
        <v>4</v>
      </c>
      <c r="F1215" s="2"/>
      <c r="G1215" s="2">
        <v>1</v>
      </c>
      <c r="H1215" s="2">
        <v>2</v>
      </c>
      <c r="I1215" s="2"/>
      <c r="J1215" s="2"/>
      <c r="K1215" s="2"/>
      <c r="L1215" s="3">
        <v>84.88</v>
      </c>
      <c r="M1215" s="3">
        <v>84.88</v>
      </c>
      <c r="N1215" s="3">
        <v>0</v>
      </c>
      <c r="O1215" s="3">
        <v>0</v>
      </c>
      <c r="P1215" s="3">
        <v>84.88</v>
      </c>
      <c r="Q1215" s="3">
        <v>350</v>
      </c>
      <c r="R1215" s="1" t="s">
        <v>132</v>
      </c>
    </row>
    <row r="1216" spans="1:18" ht="15.5" x14ac:dyDescent="0.35">
      <c r="A1216" s="1">
        <v>30730023</v>
      </c>
      <c r="B1216" s="99" t="s">
        <v>3201</v>
      </c>
      <c r="C1216" s="2" t="s">
        <v>13600</v>
      </c>
      <c r="D1216" s="2">
        <v>1</v>
      </c>
      <c r="E1216" s="1" t="s">
        <v>34</v>
      </c>
      <c r="F1216" s="2"/>
      <c r="G1216" s="2">
        <v>1</v>
      </c>
      <c r="H1216" s="2">
        <v>1</v>
      </c>
      <c r="I1216" s="2"/>
      <c r="J1216" s="2"/>
      <c r="K1216" s="2"/>
      <c r="L1216" s="3">
        <v>71.62</v>
      </c>
      <c r="M1216" s="3">
        <v>71.62</v>
      </c>
      <c r="N1216" s="3">
        <v>0</v>
      </c>
      <c r="O1216" s="3">
        <v>0</v>
      </c>
      <c r="P1216" s="3">
        <v>71.62</v>
      </c>
      <c r="Q1216" s="3">
        <v>350</v>
      </c>
      <c r="R1216" s="1" t="s">
        <v>132</v>
      </c>
    </row>
    <row r="1217" spans="1:18" ht="15.5" x14ac:dyDescent="0.35">
      <c r="A1217" s="1">
        <v>30730031</v>
      </c>
      <c r="B1217" s="99" t="s">
        <v>3200</v>
      </c>
      <c r="C1217" s="2" t="s">
        <v>13600</v>
      </c>
      <c r="D1217" s="2">
        <v>1</v>
      </c>
      <c r="E1217" s="1" t="s">
        <v>13</v>
      </c>
      <c r="F1217" s="2"/>
      <c r="G1217" s="2">
        <v>1</v>
      </c>
      <c r="H1217" s="2">
        <v>2</v>
      </c>
      <c r="I1217" s="2"/>
      <c r="J1217" s="2"/>
      <c r="K1217" s="2"/>
      <c r="L1217" s="3">
        <v>148.54</v>
      </c>
      <c r="M1217" s="3">
        <v>148.54</v>
      </c>
      <c r="N1217" s="3">
        <v>0</v>
      </c>
      <c r="O1217" s="3">
        <v>0</v>
      </c>
      <c r="P1217" s="3">
        <v>148.54</v>
      </c>
      <c r="Q1217" s="3">
        <v>350</v>
      </c>
      <c r="R1217" s="1" t="s">
        <v>132</v>
      </c>
    </row>
    <row r="1218" spans="1:18" ht="15.5" x14ac:dyDescent="0.35">
      <c r="A1218" s="1">
        <v>30730040</v>
      </c>
      <c r="B1218" s="99" t="s">
        <v>3199</v>
      </c>
      <c r="C1218" s="2" t="s">
        <v>13600</v>
      </c>
      <c r="D1218" s="2">
        <v>1</v>
      </c>
      <c r="E1218" s="1" t="s">
        <v>41</v>
      </c>
      <c r="F1218" s="2"/>
      <c r="G1218" s="2">
        <v>1</v>
      </c>
      <c r="H1218" s="2">
        <v>1</v>
      </c>
      <c r="I1218" s="2"/>
      <c r="J1218" s="2"/>
      <c r="K1218" s="2"/>
      <c r="L1218" s="3">
        <v>169.74</v>
      </c>
      <c r="M1218" s="3">
        <v>169.74</v>
      </c>
      <c r="N1218" s="3">
        <v>0</v>
      </c>
      <c r="O1218" s="3">
        <v>0</v>
      </c>
      <c r="P1218" s="3">
        <v>169.74</v>
      </c>
      <c r="Q1218" s="3">
        <v>350</v>
      </c>
      <c r="R1218" s="1" t="s">
        <v>132</v>
      </c>
    </row>
    <row r="1219" spans="1:18" ht="15.5" x14ac:dyDescent="0.35">
      <c r="A1219" s="1">
        <v>30730058</v>
      </c>
      <c r="B1219" s="99" t="s">
        <v>3198</v>
      </c>
      <c r="C1219" s="2" t="s">
        <v>13600</v>
      </c>
      <c r="D1219" s="2">
        <v>1</v>
      </c>
      <c r="E1219" s="1" t="s">
        <v>41</v>
      </c>
      <c r="F1219" s="2"/>
      <c r="G1219" s="2">
        <v>1</v>
      </c>
      <c r="H1219" s="2">
        <v>1</v>
      </c>
      <c r="I1219" s="2"/>
      <c r="J1219" s="2"/>
      <c r="K1219" s="2"/>
      <c r="L1219" s="3">
        <v>169.74</v>
      </c>
      <c r="M1219" s="3">
        <v>169.74</v>
      </c>
      <c r="N1219" s="3">
        <v>0</v>
      </c>
      <c r="O1219" s="3">
        <v>0</v>
      </c>
      <c r="P1219" s="3">
        <v>169.74</v>
      </c>
      <c r="Q1219" s="3">
        <v>350</v>
      </c>
      <c r="R1219" s="1" t="s">
        <v>132</v>
      </c>
    </row>
    <row r="1220" spans="1:18" ht="15.5" x14ac:dyDescent="0.35">
      <c r="A1220" s="1">
        <v>30730066</v>
      </c>
      <c r="B1220" s="99" t="s">
        <v>3197</v>
      </c>
      <c r="C1220" s="2" t="s">
        <v>13600</v>
      </c>
      <c r="D1220" s="2">
        <v>1</v>
      </c>
      <c r="E1220" s="1" t="s">
        <v>311</v>
      </c>
      <c r="F1220" s="2"/>
      <c r="G1220" s="2">
        <v>1</v>
      </c>
      <c r="H1220" s="2">
        <v>2</v>
      </c>
      <c r="I1220" s="2"/>
      <c r="J1220" s="2"/>
      <c r="K1220" s="2"/>
      <c r="L1220" s="3">
        <v>291.76</v>
      </c>
      <c r="M1220" s="3">
        <v>291.76</v>
      </c>
      <c r="N1220" s="3">
        <v>0</v>
      </c>
      <c r="O1220" s="3">
        <v>0</v>
      </c>
      <c r="P1220" s="3">
        <v>291.76</v>
      </c>
      <c r="Q1220" s="3">
        <v>350</v>
      </c>
      <c r="R1220" s="1" t="s">
        <v>132</v>
      </c>
    </row>
    <row r="1221" spans="1:18" ht="15.5" x14ac:dyDescent="0.35">
      <c r="A1221" s="1">
        <v>30730074</v>
      </c>
      <c r="B1221" s="99" t="s">
        <v>3196</v>
      </c>
      <c r="C1221" s="2" t="s">
        <v>13600</v>
      </c>
      <c r="D1221" s="2">
        <v>1</v>
      </c>
      <c r="E1221" s="1" t="s">
        <v>16</v>
      </c>
      <c r="F1221" s="2"/>
      <c r="G1221" s="2">
        <v>1</v>
      </c>
      <c r="H1221" s="2">
        <v>2</v>
      </c>
      <c r="I1221" s="2"/>
      <c r="J1221" s="2"/>
      <c r="K1221" s="2"/>
      <c r="L1221" s="3">
        <v>250.65</v>
      </c>
      <c r="M1221" s="3">
        <v>250.65</v>
      </c>
      <c r="N1221" s="3">
        <v>0</v>
      </c>
      <c r="O1221" s="3">
        <v>0</v>
      </c>
      <c r="P1221" s="3">
        <v>250.65</v>
      </c>
      <c r="Q1221" s="3">
        <v>350</v>
      </c>
      <c r="R1221" s="1" t="s">
        <v>132</v>
      </c>
    </row>
    <row r="1222" spans="1:18" ht="15.5" x14ac:dyDescent="0.35">
      <c r="A1222" s="1">
        <v>30730082</v>
      </c>
      <c r="B1222" s="99" t="s">
        <v>3195</v>
      </c>
      <c r="C1222" s="2" t="s">
        <v>13600</v>
      </c>
      <c r="D1222" s="2">
        <v>1</v>
      </c>
      <c r="E1222" s="1" t="s">
        <v>13</v>
      </c>
      <c r="F1222" s="2"/>
      <c r="G1222" s="2">
        <v>2</v>
      </c>
      <c r="H1222" s="2">
        <v>3</v>
      </c>
      <c r="I1222" s="2"/>
      <c r="J1222" s="2"/>
      <c r="K1222" s="2"/>
      <c r="L1222" s="3">
        <v>148.54</v>
      </c>
      <c r="M1222" s="3">
        <v>148.54</v>
      </c>
      <c r="N1222" s="3">
        <v>0</v>
      </c>
      <c r="O1222" s="3">
        <v>0</v>
      </c>
      <c r="P1222" s="3">
        <v>148.54</v>
      </c>
      <c r="Q1222" s="3">
        <v>350</v>
      </c>
      <c r="R1222" s="1" t="s">
        <v>132</v>
      </c>
    </row>
    <row r="1223" spans="1:18" ht="15.5" x14ac:dyDescent="0.35">
      <c r="A1223" s="1">
        <v>30730090</v>
      </c>
      <c r="B1223" s="99" t="s">
        <v>3194</v>
      </c>
      <c r="C1223" s="2" t="s">
        <v>13600</v>
      </c>
      <c r="D1223" s="2">
        <v>1</v>
      </c>
      <c r="E1223" s="1" t="s">
        <v>16</v>
      </c>
      <c r="F1223" s="2"/>
      <c r="G1223" s="2">
        <v>1</v>
      </c>
      <c r="H1223" s="2">
        <v>3</v>
      </c>
      <c r="I1223" s="2"/>
      <c r="J1223" s="2"/>
      <c r="K1223" s="2"/>
      <c r="L1223" s="3">
        <v>250.65</v>
      </c>
      <c r="M1223" s="3">
        <v>250.65</v>
      </c>
      <c r="N1223" s="3">
        <v>0</v>
      </c>
      <c r="O1223" s="3">
        <v>0</v>
      </c>
      <c r="P1223" s="3">
        <v>250.65</v>
      </c>
      <c r="Q1223" s="3">
        <v>350</v>
      </c>
      <c r="R1223" s="1" t="s">
        <v>132</v>
      </c>
    </row>
    <row r="1224" spans="1:18" ht="15.5" x14ac:dyDescent="0.35">
      <c r="A1224" s="1">
        <v>30730104</v>
      </c>
      <c r="B1224" s="99" t="s">
        <v>3193</v>
      </c>
      <c r="C1224" s="2" t="s">
        <v>13600</v>
      </c>
      <c r="D1224" s="2">
        <v>1</v>
      </c>
      <c r="E1224" s="1" t="s">
        <v>16</v>
      </c>
      <c r="F1224" s="2"/>
      <c r="G1224" s="2">
        <v>1</v>
      </c>
      <c r="H1224" s="2">
        <v>2</v>
      </c>
      <c r="I1224" s="2"/>
      <c r="J1224" s="2"/>
      <c r="K1224" s="2"/>
      <c r="L1224" s="3">
        <v>250.65</v>
      </c>
      <c r="M1224" s="3">
        <v>250.65</v>
      </c>
      <c r="N1224" s="3">
        <v>0</v>
      </c>
      <c r="O1224" s="3">
        <v>0</v>
      </c>
      <c r="P1224" s="3">
        <v>250.65</v>
      </c>
      <c r="Q1224" s="3">
        <v>350</v>
      </c>
      <c r="R1224" s="1" t="s">
        <v>132</v>
      </c>
    </row>
    <row r="1225" spans="1:18" ht="15.5" x14ac:dyDescent="0.35">
      <c r="A1225" s="1">
        <v>30730112</v>
      </c>
      <c r="B1225" s="99" t="s">
        <v>3192</v>
      </c>
      <c r="C1225" s="2" t="s">
        <v>13600</v>
      </c>
      <c r="D1225" s="2">
        <v>1</v>
      </c>
      <c r="E1225" s="1" t="s">
        <v>41</v>
      </c>
      <c r="F1225" s="2"/>
      <c r="G1225" s="2">
        <v>1</v>
      </c>
      <c r="H1225" s="2">
        <v>1</v>
      </c>
      <c r="I1225" s="2"/>
      <c r="J1225" s="2"/>
      <c r="K1225" s="2"/>
      <c r="L1225" s="3">
        <v>169.74</v>
      </c>
      <c r="M1225" s="3">
        <v>169.74</v>
      </c>
      <c r="N1225" s="3">
        <v>0</v>
      </c>
      <c r="O1225" s="3">
        <v>0</v>
      </c>
      <c r="P1225" s="3">
        <v>169.74</v>
      </c>
      <c r="Q1225" s="3">
        <v>350</v>
      </c>
      <c r="R1225" s="1" t="s">
        <v>132</v>
      </c>
    </row>
    <row r="1226" spans="1:18" ht="15.5" x14ac:dyDescent="0.35">
      <c r="A1226" s="1">
        <v>30730155</v>
      </c>
      <c r="B1226" s="99" t="s">
        <v>3191</v>
      </c>
      <c r="C1226" s="2" t="s">
        <v>13600</v>
      </c>
      <c r="D1226" s="2">
        <v>1</v>
      </c>
      <c r="E1226" s="1" t="s">
        <v>16</v>
      </c>
      <c r="F1226" s="2"/>
      <c r="G1226" s="2">
        <v>1</v>
      </c>
      <c r="H1226" s="2">
        <v>3</v>
      </c>
      <c r="I1226" s="2"/>
      <c r="J1226" s="2"/>
      <c r="K1226" s="2"/>
      <c r="L1226" s="3">
        <v>250.65</v>
      </c>
      <c r="M1226" s="3">
        <v>250.65</v>
      </c>
      <c r="N1226" s="3">
        <v>0</v>
      </c>
      <c r="O1226" s="3">
        <v>0</v>
      </c>
      <c r="P1226" s="3">
        <v>250.65</v>
      </c>
      <c r="Q1226" s="3">
        <v>350</v>
      </c>
      <c r="R1226" s="1" t="s">
        <v>132</v>
      </c>
    </row>
    <row r="1227" spans="1:18" ht="15.5" x14ac:dyDescent="0.35">
      <c r="A1227" s="1">
        <v>30731011</v>
      </c>
      <c r="B1227" s="99" t="s">
        <v>3190</v>
      </c>
      <c r="C1227" s="2" t="s">
        <v>13600</v>
      </c>
      <c r="D1227" s="2">
        <v>1</v>
      </c>
      <c r="E1227" s="1" t="s">
        <v>41</v>
      </c>
      <c r="F1227" s="2"/>
      <c r="G1227" s="2">
        <v>1</v>
      </c>
      <c r="H1227" s="2">
        <v>1</v>
      </c>
      <c r="I1227" s="2"/>
      <c r="J1227" s="2"/>
      <c r="K1227" s="2"/>
      <c r="L1227" s="3">
        <v>169.74</v>
      </c>
      <c r="M1227" s="3">
        <v>169.74</v>
      </c>
      <c r="N1227" s="3">
        <v>0</v>
      </c>
      <c r="O1227" s="3">
        <v>0</v>
      </c>
      <c r="P1227" s="3">
        <v>169.74</v>
      </c>
      <c r="Q1227" s="3">
        <v>350</v>
      </c>
      <c r="R1227" s="1" t="s">
        <v>132</v>
      </c>
    </row>
    <row r="1228" spans="1:18" ht="15.5" x14ac:dyDescent="0.35">
      <c r="A1228" s="1">
        <v>30731020</v>
      </c>
      <c r="B1228" s="99" t="s">
        <v>3189</v>
      </c>
      <c r="C1228" s="2" t="s">
        <v>13600</v>
      </c>
      <c r="D1228" s="2">
        <v>1</v>
      </c>
      <c r="E1228" s="1" t="s">
        <v>13</v>
      </c>
      <c r="F1228" s="2"/>
      <c r="G1228" s="2">
        <v>1</v>
      </c>
      <c r="H1228" s="2">
        <v>1</v>
      </c>
      <c r="I1228" s="2"/>
      <c r="J1228" s="2"/>
      <c r="K1228" s="2"/>
      <c r="L1228" s="3">
        <v>148.54</v>
      </c>
      <c r="M1228" s="3">
        <v>148.54</v>
      </c>
      <c r="N1228" s="3">
        <v>0</v>
      </c>
      <c r="O1228" s="3">
        <v>0</v>
      </c>
      <c r="P1228" s="3">
        <v>148.54</v>
      </c>
      <c r="Q1228" s="3">
        <v>350</v>
      </c>
      <c r="R1228" s="1" t="s">
        <v>132</v>
      </c>
    </row>
    <row r="1229" spans="1:18" ht="15.5" x14ac:dyDescent="0.35">
      <c r="A1229" s="1">
        <v>30731038</v>
      </c>
      <c r="B1229" s="99" t="s">
        <v>3188</v>
      </c>
      <c r="C1229" s="2" t="s">
        <v>13600</v>
      </c>
      <c r="D1229" s="2">
        <v>1</v>
      </c>
      <c r="E1229" s="1" t="s">
        <v>41</v>
      </c>
      <c r="F1229" s="2"/>
      <c r="G1229" s="2">
        <v>1</v>
      </c>
      <c r="H1229" s="2">
        <v>1</v>
      </c>
      <c r="I1229" s="2"/>
      <c r="J1229" s="2"/>
      <c r="K1229" s="2"/>
      <c r="L1229" s="3">
        <v>169.74</v>
      </c>
      <c r="M1229" s="3">
        <v>169.74</v>
      </c>
      <c r="N1229" s="3">
        <v>0</v>
      </c>
      <c r="O1229" s="3">
        <v>0</v>
      </c>
      <c r="P1229" s="3">
        <v>169.74</v>
      </c>
      <c r="Q1229" s="3">
        <v>350</v>
      </c>
      <c r="R1229" s="1" t="s">
        <v>132</v>
      </c>
    </row>
    <row r="1230" spans="1:18" ht="15.5" x14ac:dyDescent="0.35">
      <c r="A1230" s="1">
        <v>30731046</v>
      </c>
      <c r="B1230" s="99" t="s">
        <v>3187</v>
      </c>
      <c r="C1230" s="2" t="s">
        <v>13600</v>
      </c>
      <c r="D1230" s="2">
        <v>1</v>
      </c>
      <c r="E1230" s="1" t="s">
        <v>13</v>
      </c>
      <c r="F1230" s="2"/>
      <c r="G1230" s="2">
        <v>1</v>
      </c>
      <c r="H1230" s="2">
        <v>1</v>
      </c>
      <c r="I1230" s="2"/>
      <c r="J1230" s="2"/>
      <c r="K1230" s="2"/>
      <c r="L1230" s="3">
        <v>148.54</v>
      </c>
      <c r="M1230" s="3">
        <v>148.54</v>
      </c>
      <c r="N1230" s="3">
        <v>0</v>
      </c>
      <c r="O1230" s="3">
        <v>0</v>
      </c>
      <c r="P1230" s="3">
        <v>148.54</v>
      </c>
      <c r="Q1230" s="3">
        <v>350</v>
      </c>
      <c r="R1230" s="1" t="s">
        <v>132</v>
      </c>
    </row>
    <row r="1231" spans="1:18" ht="15.5" x14ac:dyDescent="0.35">
      <c r="A1231" s="1">
        <v>30731054</v>
      </c>
      <c r="B1231" s="99" t="s">
        <v>3186</v>
      </c>
      <c r="C1231" s="2" t="s">
        <v>13600</v>
      </c>
      <c r="D1231" s="2">
        <v>1</v>
      </c>
      <c r="E1231" s="1" t="s">
        <v>41</v>
      </c>
      <c r="F1231" s="2"/>
      <c r="G1231" s="2">
        <v>1</v>
      </c>
      <c r="H1231" s="2">
        <v>2</v>
      </c>
      <c r="I1231" s="2"/>
      <c r="J1231" s="2"/>
      <c r="K1231" s="2"/>
      <c r="L1231" s="3">
        <v>169.74</v>
      </c>
      <c r="M1231" s="3">
        <v>169.74</v>
      </c>
      <c r="N1231" s="3">
        <v>0</v>
      </c>
      <c r="O1231" s="3">
        <v>0</v>
      </c>
      <c r="P1231" s="3">
        <v>169.74</v>
      </c>
      <c r="Q1231" s="3">
        <v>350</v>
      </c>
      <c r="R1231" s="1" t="s">
        <v>132</v>
      </c>
    </row>
    <row r="1232" spans="1:18" ht="15.5" x14ac:dyDescent="0.35">
      <c r="A1232" s="1">
        <v>30731062</v>
      </c>
      <c r="B1232" s="99" t="s">
        <v>3185</v>
      </c>
      <c r="C1232" s="2" t="s">
        <v>13600</v>
      </c>
      <c r="D1232" s="2">
        <v>1</v>
      </c>
      <c r="E1232" s="1" t="s">
        <v>311</v>
      </c>
      <c r="F1232" s="2"/>
      <c r="G1232" s="2">
        <v>1</v>
      </c>
      <c r="H1232" s="2">
        <v>2</v>
      </c>
      <c r="I1232" s="2"/>
      <c r="J1232" s="2"/>
      <c r="K1232" s="2"/>
      <c r="L1232" s="3">
        <v>291.76</v>
      </c>
      <c r="M1232" s="3">
        <v>291.76</v>
      </c>
      <c r="N1232" s="3">
        <v>0</v>
      </c>
      <c r="O1232" s="3">
        <v>0</v>
      </c>
      <c r="P1232" s="3">
        <v>291.76</v>
      </c>
      <c r="Q1232" s="3">
        <v>350</v>
      </c>
      <c r="R1232" s="1" t="s">
        <v>132</v>
      </c>
    </row>
    <row r="1233" spans="1:18" ht="15.5" x14ac:dyDescent="0.35">
      <c r="A1233" s="1">
        <v>30731070</v>
      </c>
      <c r="B1233" s="99" t="s">
        <v>3184</v>
      </c>
      <c r="C1233" s="2" t="s">
        <v>13600</v>
      </c>
      <c r="D1233" s="2">
        <v>1</v>
      </c>
      <c r="E1233" s="1" t="s">
        <v>224</v>
      </c>
      <c r="F1233" s="2"/>
      <c r="G1233" s="2">
        <v>1</v>
      </c>
      <c r="H1233" s="2">
        <v>3</v>
      </c>
      <c r="I1233" s="2"/>
      <c r="J1233" s="2"/>
      <c r="K1233" s="2"/>
      <c r="L1233" s="3">
        <v>338.19</v>
      </c>
      <c r="M1233" s="3">
        <v>338.19</v>
      </c>
      <c r="N1233" s="3">
        <v>0</v>
      </c>
      <c r="O1233" s="3">
        <v>0</v>
      </c>
      <c r="P1233" s="3">
        <v>338.19</v>
      </c>
      <c r="Q1233" s="3">
        <v>350</v>
      </c>
      <c r="R1233" s="1" t="s">
        <v>132</v>
      </c>
    </row>
    <row r="1234" spans="1:18" ht="15.5" x14ac:dyDescent="0.35">
      <c r="A1234" s="1">
        <v>30731089</v>
      </c>
      <c r="B1234" s="99" t="s">
        <v>3183</v>
      </c>
      <c r="C1234" s="2" t="s">
        <v>13600</v>
      </c>
      <c r="D1234" s="2">
        <v>1</v>
      </c>
      <c r="E1234" s="1" t="s">
        <v>311</v>
      </c>
      <c r="F1234" s="2"/>
      <c r="G1234" s="2">
        <v>1</v>
      </c>
      <c r="H1234" s="2">
        <v>1</v>
      </c>
      <c r="I1234" s="2"/>
      <c r="J1234" s="2"/>
      <c r="K1234" s="2"/>
      <c r="L1234" s="3">
        <v>291.76</v>
      </c>
      <c r="M1234" s="3">
        <v>291.76</v>
      </c>
      <c r="N1234" s="3">
        <v>0</v>
      </c>
      <c r="O1234" s="3">
        <v>0</v>
      </c>
      <c r="P1234" s="3">
        <v>291.76</v>
      </c>
      <c r="Q1234" s="3">
        <v>350</v>
      </c>
      <c r="R1234" s="1" t="s">
        <v>132</v>
      </c>
    </row>
    <row r="1235" spans="1:18" ht="15.5" x14ac:dyDescent="0.35">
      <c r="A1235" s="1">
        <v>30731097</v>
      </c>
      <c r="B1235" s="99" t="s">
        <v>3182</v>
      </c>
      <c r="C1235" s="2" t="s">
        <v>13600</v>
      </c>
      <c r="D1235" s="2">
        <v>1</v>
      </c>
      <c r="E1235" s="1" t="s">
        <v>224</v>
      </c>
      <c r="F1235" s="2"/>
      <c r="G1235" s="2">
        <v>1</v>
      </c>
      <c r="H1235" s="2">
        <v>3</v>
      </c>
      <c r="I1235" s="2"/>
      <c r="J1235" s="2"/>
      <c r="K1235" s="2"/>
      <c r="L1235" s="3">
        <v>338.19</v>
      </c>
      <c r="M1235" s="3">
        <v>338.19</v>
      </c>
      <c r="N1235" s="3">
        <v>0</v>
      </c>
      <c r="O1235" s="3">
        <v>0</v>
      </c>
      <c r="P1235" s="3">
        <v>338.19</v>
      </c>
      <c r="Q1235" s="3">
        <v>350</v>
      </c>
      <c r="R1235" s="1" t="s">
        <v>132</v>
      </c>
    </row>
    <row r="1236" spans="1:18" ht="15.5" x14ac:dyDescent="0.35">
      <c r="A1236" s="1">
        <v>30731100</v>
      </c>
      <c r="B1236" s="99" t="s">
        <v>3181</v>
      </c>
      <c r="C1236" s="2" t="s">
        <v>13600</v>
      </c>
      <c r="D1236" s="2">
        <v>1</v>
      </c>
      <c r="E1236" s="1" t="s">
        <v>16</v>
      </c>
      <c r="F1236" s="2"/>
      <c r="G1236" s="2">
        <v>1</v>
      </c>
      <c r="H1236" s="2">
        <v>2</v>
      </c>
      <c r="I1236" s="2"/>
      <c r="J1236" s="2"/>
      <c r="K1236" s="2"/>
      <c r="L1236" s="3">
        <v>250.65</v>
      </c>
      <c r="M1236" s="3">
        <v>250.65</v>
      </c>
      <c r="N1236" s="3">
        <v>0</v>
      </c>
      <c r="O1236" s="3">
        <v>0</v>
      </c>
      <c r="P1236" s="3">
        <v>250.65</v>
      </c>
      <c r="Q1236" s="3">
        <v>350</v>
      </c>
      <c r="R1236" s="1" t="s">
        <v>132</v>
      </c>
    </row>
    <row r="1237" spans="1:18" ht="15.5" x14ac:dyDescent="0.35">
      <c r="A1237" s="1">
        <v>30731119</v>
      </c>
      <c r="B1237" s="99" t="s">
        <v>3180</v>
      </c>
      <c r="C1237" s="2" t="s">
        <v>13600</v>
      </c>
      <c r="D1237" s="2">
        <v>1</v>
      </c>
      <c r="E1237" s="1" t="s">
        <v>224</v>
      </c>
      <c r="F1237" s="2"/>
      <c r="G1237" s="2">
        <v>1</v>
      </c>
      <c r="H1237" s="2">
        <v>3</v>
      </c>
      <c r="I1237" s="2"/>
      <c r="J1237" s="2"/>
      <c r="K1237" s="2"/>
      <c r="L1237" s="3">
        <v>338.19</v>
      </c>
      <c r="M1237" s="3">
        <v>338.19</v>
      </c>
      <c r="N1237" s="3">
        <v>0</v>
      </c>
      <c r="O1237" s="3">
        <v>0</v>
      </c>
      <c r="P1237" s="3">
        <v>338.19</v>
      </c>
      <c r="Q1237" s="3">
        <v>350</v>
      </c>
      <c r="R1237" s="1" t="s">
        <v>132</v>
      </c>
    </row>
    <row r="1238" spans="1:18" ht="15.5" x14ac:dyDescent="0.35">
      <c r="A1238" s="1">
        <v>30731127</v>
      </c>
      <c r="B1238" s="99" t="s">
        <v>3179</v>
      </c>
      <c r="C1238" s="2" t="s">
        <v>13600</v>
      </c>
      <c r="D1238" s="2">
        <v>1</v>
      </c>
      <c r="E1238" s="1" t="s">
        <v>16</v>
      </c>
      <c r="F1238" s="2"/>
      <c r="G1238" s="2">
        <v>2</v>
      </c>
      <c r="H1238" s="2">
        <v>4</v>
      </c>
      <c r="I1238" s="2"/>
      <c r="J1238" s="2"/>
      <c r="K1238" s="2"/>
      <c r="L1238" s="3">
        <v>250.65</v>
      </c>
      <c r="M1238" s="3">
        <v>250.65</v>
      </c>
      <c r="N1238" s="3">
        <v>0</v>
      </c>
      <c r="O1238" s="3">
        <v>0</v>
      </c>
      <c r="P1238" s="3">
        <v>250.65</v>
      </c>
      <c r="Q1238" s="3">
        <v>350</v>
      </c>
      <c r="R1238" s="1" t="s">
        <v>132</v>
      </c>
    </row>
    <row r="1239" spans="1:18" ht="15.5" x14ac:dyDescent="0.35">
      <c r="A1239" s="1">
        <v>30731135</v>
      </c>
      <c r="B1239" s="99" t="s">
        <v>3178</v>
      </c>
      <c r="C1239" s="2" t="s">
        <v>13600</v>
      </c>
      <c r="D1239" s="2">
        <v>1</v>
      </c>
      <c r="E1239" s="1" t="s">
        <v>16</v>
      </c>
      <c r="F1239" s="2"/>
      <c r="G1239" s="2">
        <v>1</v>
      </c>
      <c r="H1239" s="2">
        <v>3</v>
      </c>
      <c r="I1239" s="2"/>
      <c r="J1239" s="2"/>
      <c r="K1239" s="2"/>
      <c r="L1239" s="3">
        <v>250.65</v>
      </c>
      <c r="M1239" s="3">
        <v>250.65</v>
      </c>
      <c r="N1239" s="3">
        <v>0</v>
      </c>
      <c r="O1239" s="3">
        <v>0</v>
      </c>
      <c r="P1239" s="3">
        <v>250.65</v>
      </c>
      <c r="Q1239" s="3">
        <v>350</v>
      </c>
      <c r="R1239" s="1" t="s">
        <v>132</v>
      </c>
    </row>
    <row r="1240" spans="1:18" ht="15.5" x14ac:dyDescent="0.35">
      <c r="A1240" s="1">
        <v>30731143</v>
      </c>
      <c r="B1240" s="99" t="s">
        <v>3177</v>
      </c>
      <c r="C1240" s="2" t="s">
        <v>13600</v>
      </c>
      <c r="D1240" s="2">
        <v>1</v>
      </c>
      <c r="E1240" s="1" t="s">
        <v>224</v>
      </c>
      <c r="F1240" s="2"/>
      <c r="G1240" s="2">
        <v>1</v>
      </c>
      <c r="H1240" s="2">
        <v>3</v>
      </c>
      <c r="I1240" s="2"/>
      <c r="J1240" s="2"/>
      <c r="K1240" s="2"/>
      <c r="L1240" s="3">
        <v>338.19</v>
      </c>
      <c r="M1240" s="3">
        <v>338.19</v>
      </c>
      <c r="N1240" s="3">
        <v>0</v>
      </c>
      <c r="O1240" s="3">
        <v>0</v>
      </c>
      <c r="P1240" s="3">
        <v>338.19</v>
      </c>
      <c r="Q1240" s="3">
        <v>350</v>
      </c>
      <c r="R1240" s="1" t="s">
        <v>132</v>
      </c>
    </row>
    <row r="1241" spans="1:18" ht="15.5" x14ac:dyDescent="0.35">
      <c r="A1241" s="1">
        <v>30731151</v>
      </c>
      <c r="B1241" s="99" t="s">
        <v>3176</v>
      </c>
      <c r="C1241" s="2" t="s">
        <v>13600</v>
      </c>
      <c r="D1241" s="2">
        <v>1</v>
      </c>
      <c r="E1241" s="1" t="s">
        <v>16</v>
      </c>
      <c r="F1241" s="2"/>
      <c r="G1241" s="2">
        <v>1</v>
      </c>
      <c r="H1241" s="2">
        <v>2</v>
      </c>
      <c r="I1241" s="2"/>
      <c r="J1241" s="2"/>
      <c r="K1241" s="2"/>
      <c r="L1241" s="3">
        <v>250.65</v>
      </c>
      <c r="M1241" s="3">
        <v>250.65</v>
      </c>
      <c r="N1241" s="3">
        <v>0</v>
      </c>
      <c r="O1241" s="3">
        <v>0</v>
      </c>
      <c r="P1241" s="3">
        <v>250.65</v>
      </c>
      <c r="Q1241" s="3">
        <v>350</v>
      </c>
      <c r="R1241" s="1" t="s">
        <v>132</v>
      </c>
    </row>
    <row r="1242" spans="1:18" ht="15.5" x14ac:dyDescent="0.35">
      <c r="A1242" s="1">
        <v>30731160</v>
      </c>
      <c r="B1242" s="99" t="s">
        <v>3175</v>
      </c>
      <c r="C1242" s="2" t="s">
        <v>13600</v>
      </c>
      <c r="D1242" s="2">
        <v>1</v>
      </c>
      <c r="E1242" s="1" t="s">
        <v>41</v>
      </c>
      <c r="F1242" s="2"/>
      <c r="G1242" s="2">
        <v>1</v>
      </c>
      <c r="H1242" s="2">
        <v>2</v>
      </c>
      <c r="I1242" s="2"/>
      <c r="J1242" s="2"/>
      <c r="K1242" s="2"/>
      <c r="L1242" s="3">
        <v>169.74</v>
      </c>
      <c r="M1242" s="3">
        <v>169.74</v>
      </c>
      <c r="N1242" s="3">
        <v>0</v>
      </c>
      <c r="O1242" s="3">
        <v>0</v>
      </c>
      <c r="P1242" s="3">
        <v>169.74</v>
      </c>
      <c r="Q1242" s="3">
        <v>350</v>
      </c>
      <c r="R1242" s="1" t="s">
        <v>132</v>
      </c>
    </row>
    <row r="1243" spans="1:18" ht="15.5" x14ac:dyDescent="0.35">
      <c r="A1243" s="1">
        <v>30731178</v>
      </c>
      <c r="B1243" s="99" t="s">
        <v>3174</v>
      </c>
      <c r="C1243" s="2" t="s">
        <v>13600</v>
      </c>
      <c r="D1243" s="2">
        <v>1</v>
      </c>
      <c r="E1243" s="1" t="s">
        <v>16</v>
      </c>
      <c r="F1243" s="2"/>
      <c r="G1243" s="2">
        <v>1</v>
      </c>
      <c r="H1243" s="2">
        <v>2</v>
      </c>
      <c r="I1243" s="2"/>
      <c r="J1243" s="2"/>
      <c r="K1243" s="2"/>
      <c r="L1243" s="3">
        <v>250.65</v>
      </c>
      <c r="M1243" s="3">
        <v>250.65</v>
      </c>
      <c r="N1243" s="3">
        <v>0</v>
      </c>
      <c r="O1243" s="3">
        <v>0</v>
      </c>
      <c r="P1243" s="3">
        <v>250.65</v>
      </c>
      <c r="Q1243" s="3">
        <v>350</v>
      </c>
      <c r="R1243" s="1" t="s">
        <v>132</v>
      </c>
    </row>
    <row r="1244" spans="1:18" ht="15.5" x14ac:dyDescent="0.35">
      <c r="A1244" s="1">
        <v>30731186</v>
      </c>
      <c r="B1244" s="99" t="s">
        <v>3173</v>
      </c>
      <c r="C1244" s="2" t="s">
        <v>13600</v>
      </c>
      <c r="D1244" s="2">
        <v>1</v>
      </c>
      <c r="E1244" s="1" t="s">
        <v>4</v>
      </c>
      <c r="F1244" s="2"/>
      <c r="G1244" s="2">
        <v>1</v>
      </c>
      <c r="H1244" s="2">
        <v>1</v>
      </c>
      <c r="I1244" s="2"/>
      <c r="J1244" s="2"/>
      <c r="K1244" s="2"/>
      <c r="L1244" s="3">
        <v>84.88</v>
      </c>
      <c r="M1244" s="3">
        <v>84.88</v>
      </c>
      <c r="N1244" s="3">
        <v>0</v>
      </c>
      <c r="O1244" s="3">
        <v>0</v>
      </c>
      <c r="P1244" s="3">
        <v>84.88</v>
      </c>
      <c r="Q1244" s="3">
        <v>350</v>
      </c>
      <c r="R1244" s="1" t="s">
        <v>132</v>
      </c>
    </row>
    <row r="1245" spans="1:18" ht="15.5" x14ac:dyDescent="0.35">
      <c r="A1245" s="1">
        <v>30731194</v>
      </c>
      <c r="B1245" s="99" t="s">
        <v>3172</v>
      </c>
      <c r="C1245" s="2" t="s">
        <v>13600</v>
      </c>
      <c r="D1245" s="2">
        <v>1</v>
      </c>
      <c r="E1245" s="1" t="s">
        <v>13</v>
      </c>
      <c r="F1245" s="2"/>
      <c r="G1245" s="2">
        <v>1</v>
      </c>
      <c r="H1245" s="2">
        <v>1</v>
      </c>
      <c r="I1245" s="2"/>
      <c r="J1245" s="2"/>
      <c r="K1245" s="2"/>
      <c r="L1245" s="3">
        <v>148.54</v>
      </c>
      <c r="M1245" s="3">
        <v>148.54</v>
      </c>
      <c r="N1245" s="3">
        <v>0</v>
      </c>
      <c r="O1245" s="3">
        <v>0</v>
      </c>
      <c r="P1245" s="3">
        <v>148.54</v>
      </c>
      <c r="Q1245" s="3">
        <v>350</v>
      </c>
      <c r="R1245" s="1" t="s">
        <v>132</v>
      </c>
    </row>
    <row r="1246" spans="1:18" ht="15.5" x14ac:dyDescent="0.35">
      <c r="A1246" s="1">
        <v>30731208</v>
      </c>
      <c r="B1246" s="99" t="s">
        <v>3171</v>
      </c>
      <c r="C1246" s="2" t="s">
        <v>13600</v>
      </c>
      <c r="D1246" s="2">
        <v>1</v>
      </c>
      <c r="E1246" s="1" t="s">
        <v>311</v>
      </c>
      <c r="F1246" s="2"/>
      <c r="G1246" s="2">
        <v>1</v>
      </c>
      <c r="H1246" s="2">
        <v>1</v>
      </c>
      <c r="I1246" s="2"/>
      <c r="J1246" s="2"/>
      <c r="K1246" s="2"/>
      <c r="L1246" s="3">
        <v>291.76</v>
      </c>
      <c r="M1246" s="3">
        <v>291.76</v>
      </c>
      <c r="N1246" s="3">
        <v>0</v>
      </c>
      <c r="O1246" s="3">
        <v>0</v>
      </c>
      <c r="P1246" s="3">
        <v>291.76</v>
      </c>
      <c r="Q1246" s="3">
        <v>350</v>
      </c>
      <c r="R1246" s="1" t="s">
        <v>132</v>
      </c>
    </row>
    <row r="1247" spans="1:18" ht="15.5" x14ac:dyDescent="0.35">
      <c r="A1247" s="1">
        <v>30731216</v>
      </c>
      <c r="B1247" s="99" t="s">
        <v>3170</v>
      </c>
      <c r="C1247" s="2" t="s">
        <v>13600</v>
      </c>
      <c r="D1247" s="2">
        <v>1</v>
      </c>
      <c r="E1247" s="1" t="s">
        <v>224</v>
      </c>
      <c r="F1247" s="2"/>
      <c r="G1247" s="2">
        <v>1</v>
      </c>
      <c r="H1247" s="2">
        <v>4</v>
      </c>
      <c r="I1247" s="2"/>
      <c r="J1247" s="2"/>
      <c r="K1247" s="2"/>
      <c r="L1247" s="3">
        <v>338.19</v>
      </c>
      <c r="M1247" s="3">
        <v>338.19</v>
      </c>
      <c r="N1247" s="3">
        <v>0</v>
      </c>
      <c r="O1247" s="3">
        <v>0</v>
      </c>
      <c r="P1247" s="3">
        <v>338.19</v>
      </c>
      <c r="Q1247" s="3">
        <v>350</v>
      </c>
      <c r="R1247" s="1" t="s">
        <v>132</v>
      </c>
    </row>
    <row r="1248" spans="1:18" ht="15.5" x14ac:dyDescent="0.35">
      <c r="A1248" s="1">
        <v>30731224</v>
      </c>
      <c r="B1248" s="99" t="s">
        <v>3169</v>
      </c>
      <c r="C1248" s="2" t="s">
        <v>13600</v>
      </c>
      <c r="D1248" s="2">
        <v>1</v>
      </c>
      <c r="E1248" s="1" t="s">
        <v>16</v>
      </c>
      <c r="F1248" s="2"/>
      <c r="G1248" s="2">
        <v>2</v>
      </c>
      <c r="H1248" s="2">
        <v>4</v>
      </c>
      <c r="I1248" s="2"/>
      <c r="J1248" s="2"/>
      <c r="K1248" s="2"/>
      <c r="L1248" s="3">
        <v>250.65</v>
      </c>
      <c r="M1248" s="3">
        <v>250.65</v>
      </c>
      <c r="N1248" s="3">
        <v>0</v>
      </c>
      <c r="O1248" s="3">
        <v>0</v>
      </c>
      <c r="P1248" s="3">
        <v>250.65</v>
      </c>
      <c r="Q1248" s="3">
        <v>350</v>
      </c>
      <c r="R1248" s="1" t="s">
        <v>132</v>
      </c>
    </row>
    <row r="1249" spans="1:18" ht="15.5" x14ac:dyDescent="0.35">
      <c r="A1249" s="1">
        <v>30731232</v>
      </c>
      <c r="B1249" s="99" t="s">
        <v>3168</v>
      </c>
      <c r="C1249" s="2" t="s">
        <v>13600</v>
      </c>
      <c r="D1249" s="2">
        <v>1</v>
      </c>
      <c r="E1249" s="1" t="s">
        <v>41</v>
      </c>
      <c r="F1249" s="2"/>
      <c r="G1249" s="2">
        <v>1</v>
      </c>
      <c r="H1249" s="2">
        <v>1</v>
      </c>
      <c r="I1249" s="2"/>
      <c r="J1249" s="2"/>
      <c r="K1249" s="2"/>
      <c r="L1249" s="3">
        <v>169.74</v>
      </c>
      <c r="M1249" s="3">
        <v>169.74</v>
      </c>
      <c r="N1249" s="3">
        <v>0</v>
      </c>
      <c r="O1249" s="3">
        <v>0</v>
      </c>
      <c r="P1249" s="3">
        <v>169.74</v>
      </c>
      <c r="Q1249" s="3">
        <v>350</v>
      </c>
      <c r="R1249" s="1" t="s">
        <v>132</v>
      </c>
    </row>
    <row r="1250" spans="1:18" ht="15.5" x14ac:dyDescent="0.35">
      <c r="A1250" s="1">
        <v>30732018</v>
      </c>
      <c r="B1250" s="99" t="s">
        <v>3167</v>
      </c>
      <c r="C1250" s="2" t="s">
        <v>13600</v>
      </c>
      <c r="D1250" s="2">
        <v>1</v>
      </c>
      <c r="E1250" s="1" t="s">
        <v>155</v>
      </c>
      <c r="F1250" s="2"/>
      <c r="G1250" s="2">
        <v>3</v>
      </c>
      <c r="H1250" s="2">
        <v>5</v>
      </c>
      <c r="I1250" s="2"/>
      <c r="J1250" s="2"/>
      <c r="K1250" s="2"/>
      <c r="L1250" s="3">
        <v>1206.83</v>
      </c>
      <c r="M1250" s="3">
        <v>1206.83</v>
      </c>
      <c r="N1250" s="3">
        <v>0</v>
      </c>
      <c r="O1250" s="3">
        <v>0</v>
      </c>
      <c r="P1250" s="3">
        <v>1206.83</v>
      </c>
      <c r="Q1250" s="3">
        <v>350</v>
      </c>
      <c r="R1250" s="1" t="s">
        <v>132</v>
      </c>
    </row>
    <row r="1251" spans="1:18" ht="15.5" x14ac:dyDescent="0.35">
      <c r="A1251" s="1">
        <v>30732026</v>
      </c>
      <c r="B1251" s="99" t="s">
        <v>3166</v>
      </c>
      <c r="C1251" s="2" t="s">
        <v>13600</v>
      </c>
      <c r="D1251" s="2">
        <v>1</v>
      </c>
      <c r="E1251" s="1" t="s">
        <v>383</v>
      </c>
      <c r="F1251" s="2"/>
      <c r="G1251" s="2">
        <v>2</v>
      </c>
      <c r="H1251" s="2">
        <v>2</v>
      </c>
      <c r="I1251" s="2"/>
      <c r="J1251" s="2"/>
      <c r="K1251" s="2"/>
      <c r="L1251" s="3">
        <v>649.84</v>
      </c>
      <c r="M1251" s="3">
        <v>649.84</v>
      </c>
      <c r="N1251" s="3">
        <v>0</v>
      </c>
      <c r="O1251" s="3">
        <v>0</v>
      </c>
      <c r="P1251" s="3">
        <v>649.84</v>
      </c>
      <c r="Q1251" s="3">
        <v>350</v>
      </c>
      <c r="R1251" s="1" t="s">
        <v>132</v>
      </c>
    </row>
    <row r="1252" spans="1:18" ht="15.5" x14ac:dyDescent="0.35">
      <c r="A1252" s="1">
        <v>30732034</v>
      </c>
      <c r="B1252" s="99" t="s">
        <v>3165</v>
      </c>
      <c r="C1252" s="2" t="s">
        <v>13600</v>
      </c>
      <c r="D1252" s="2">
        <v>1</v>
      </c>
      <c r="E1252" s="1" t="s">
        <v>159</v>
      </c>
      <c r="F1252" s="2"/>
      <c r="G1252" s="2">
        <v>2</v>
      </c>
      <c r="H1252" s="2">
        <v>5</v>
      </c>
      <c r="I1252" s="2"/>
      <c r="J1252" s="2"/>
      <c r="K1252" s="2"/>
      <c r="L1252" s="3">
        <v>736.04</v>
      </c>
      <c r="M1252" s="3">
        <v>736.04</v>
      </c>
      <c r="N1252" s="3">
        <v>0</v>
      </c>
      <c r="O1252" s="3">
        <v>0</v>
      </c>
      <c r="P1252" s="3">
        <v>736.04</v>
      </c>
      <c r="Q1252" s="3">
        <v>350</v>
      </c>
      <c r="R1252" s="1" t="s">
        <v>132</v>
      </c>
    </row>
    <row r="1253" spans="1:18" ht="15.5" x14ac:dyDescent="0.35">
      <c r="A1253" s="1">
        <v>30732085</v>
      </c>
      <c r="B1253" s="99" t="s">
        <v>3164</v>
      </c>
      <c r="C1253" s="2" t="s">
        <v>13600</v>
      </c>
      <c r="D1253" s="2">
        <v>1</v>
      </c>
      <c r="E1253" s="1" t="s">
        <v>159</v>
      </c>
      <c r="F1253" s="2"/>
      <c r="G1253" s="2">
        <v>2</v>
      </c>
      <c r="H1253" s="2">
        <v>5</v>
      </c>
      <c r="I1253" s="2"/>
      <c r="J1253" s="2"/>
      <c r="K1253" s="2"/>
      <c r="L1253" s="3">
        <v>736.04</v>
      </c>
      <c r="M1253" s="3">
        <v>736.04</v>
      </c>
      <c r="N1253" s="3">
        <v>0</v>
      </c>
      <c r="O1253" s="3">
        <v>0</v>
      </c>
      <c r="P1253" s="3">
        <v>736.04</v>
      </c>
      <c r="Q1253" s="3">
        <v>350</v>
      </c>
      <c r="R1253" s="1" t="s">
        <v>132</v>
      </c>
    </row>
    <row r="1254" spans="1:18" ht="15.5" x14ac:dyDescent="0.35">
      <c r="A1254" s="1">
        <v>30732093</v>
      </c>
      <c r="B1254" s="99" t="s">
        <v>3163</v>
      </c>
      <c r="C1254" s="2" t="s">
        <v>13600</v>
      </c>
      <c r="D1254" s="2">
        <v>1</v>
      </c>
      <c r="E1254" s="1" t="s">
        <v>148</v>
      </c>
      <c r="F1254" s="2"/>
      <c r="G1254" s="2">
        <v>2</v>
      </c>
      <c r="H1254" s="2">
        <v>4</v>
      </c>
      <c r="I1254" s="2"/>
      <c r="J1254" s="2"/>
      <c r="K1254" s="2"/>
      <c r="L1254" s="3">
        <v>689.63</v>
      </c>
      <c r="M1254" s="3">
        <v>689.63</v>
      </c>
      <c r="N1254" s="3">
        <v>0</v>
      </c>
      <c r="O1254" s="3">
        <v>0</v>
      </c>
      <c r="P1254" s="3">
        <v>689.63</v>
      </c>
      <c r="Q1254" s="3">
        <v>350</v>
      </c>
      <c r="R1254" s="1" t="s">
        <v>132</v>
      </c>
    </row>
    <row r="1255" spans="1:18" ht="15.5" x14ac:dyDescent="0.35">
      <c r="A1255" s="1">
        <v>30732107</v>
      </c>
      <c r="B1255" s="99" t="s">
        <v>3162</v>
      </c>
      <c r="C1255" s="2" t="s">
        <v>13600</v>
      </c>
      <c r="D1255" s="2">
        <v>1</v>
      </c>
      <c r="E1255" s="1" t="s">
        <v>148</v>
      </c>
      <c r="F1255" s="2"/>
      <c r="G1255" s="2">
        <v>2</v>
      </c>
      <c r="H1255" s="2">
        <v>4</v>
      </c>
      <c r="I1255" s="2"/>
      <c r="J1255" s="2"/>
      <c r="K1255" s="2"/>
      <c r="L1255" s="3">
        <v>689.63</v>
      </c>
      <c r="M1255" s="3">
        <v>689.63</v>
      </c>
      <c r="N1255" s="3">
        <v>0</v>
      </c>
      <c r="O1255" s="3">
        <v>0</v>
      </c>
      <c r="P1255" s="3">
        <v>689.63</v>
      </c>
      <c r="Q1255" s="3">
        <v>350</v>
      </c>
      <c r="R1255" s="1" t="s">
        <v>132</v>
      </c>
    </row>
    <row r="1256" spans="1:18" ht="15.5" x14ac:dyDescent="0.35">
      <c r="A1256" s="1">
        <v>30732115</v>
      </c>
      <c r="B1256" s="99" t="s">
        <v>3161</v>
      </c>
      <c r="C1256" s="2" t="s">
        <v>13600</v>
      </c>
      <c r="D1256" s="2">
        <v>1</v>
      </c>
      <c r="E1256" s="1" t="s">
        <v>393</v>
      </c>
      <c r="F1256" s="2"/>
      <c r="G1256" s="2">
        <v>2</v>
      </c>
      <c r="H1256" s="2">
        <v>4</v>
      </c>
      <c r="I1256" s="2"/>
      <c r="J1256" s="2"/>
      <c r="K1256" s="2"/>
      <c r="L1256" s="3">
        <v>883.25</v>
      </c>
      <c r="M1256" s="3">
        <v>883.25</v>
      </c>
      <c r="N1256" s="3">
        <v>0</v>
      </c>
      <c r="O1256" s="3">
        <v>0</v>
      </c>
      <c r="P1256" s="3">
        <v>883.25</v>
      </c>
      <c r="Q1256" s="3">
        <v>350</v>
      </c>
      <c r="R1256" s="1" t="s">
        <v>132</v>
      </c>
    </row>
    <row r="1257" spans="1:18" ht="15.5" x14ac:dyDescent="0.35">
      <c r="A1257" s="1">
        <v>30732123</v>
      </c>
      <c r="B1257" s="99" t="s">
        <v>3160</v>
      </c>
      <c r="C1257" s="2" t="s">
        <v>13600</v>
      </c>
      <c r="D1257" s="2">
        <v>1</v>
      </c>
      <c r="E1257" s="1" t="s">
        <v>407</v>
      </c>
      <c r="F1257" s="2"/>
      <c r="G1257" s="2">
        <v>1</v>
      </c>
      <c r="H1257" s="2">
        <v>3</v>
      </c>
      <c r="I1257" s="2"/>
      <c r="J1257" s="2"/>
      <c r="K1257" s="2"/>
      <c r="L1257" s="3">
        <v>620.66</v>
      </c>
      <c r="M1257" s="3">
        <v>620.66</v>
      </c>
      <c r="N1257" s="3">
        <v>0</v>
      </c>
      <c r="O1257" s="3">
        <v>0</v>
      </c>
      <c r="P1257" s="3">
        <v>620.66</v>
      </c>
      <c r="Q1257" s="3">
        <v>350</v>
      </c>
      <c r="R1257" s="1" t="s">
        <v>132</v>
      </c>
    </row>
    <row r="1258" spans="1:18" ht="15.5" x14ac:dyDescent="0.35">
      <c r="A1258" s="1">
        <v>30732131</v>
      </c>
      <c r="B1258" s="99" t="s">
        <v>3159</v>
      </c>
      <c r="C1258" s="2" t="s">
        <v>13600</v>
      </c>
      <c r="D1258" s="2">
        <v>1</v>
      </c>
      <c r="E1258" s="1" t="s">
        <v>407</v>
      </c>
      <c r="F1258" s="2"/>
      <c r="G1258" s="2">
        <v>1</v>
      </c>
      <c r="H1258" s="2">
        <v>3</v>
      </c>
      <c r="I1258" s="2"/>
      <c r="J1258" s="2"/>
      <c r="K1258" s="2"/>
      <c r="L1258" s="3">
        <v>620.66</v>
      </c>
      <c r="M1258" s="3">
        <v>620.66</v>
      </c>
      <c r="N1258" s="3">
        <v>0</v>
      </c>
      <c r="O1258" s="3">
        <v>0</v>
      </c>
      <c r="P1258" s="3">
        <v>620.66</v>
      </c>
      <c r="Q1258" s="3">
        <v>350</v>
      </c>
      <c r="R1258" s="1" t="s">
        <v>132</v>
      </c>
    </row>
    <row r="1259" spans="1:18" ht="15.5" x14ac:dyDescent="0.35">
      <c r="A1259" s="1">
        <v>30733014</v>
      </c>
      <c r="B1259" s="99" t="s">
        <v>3133</v>
      </c>
      <c r="C1259" s="2" t="s">
        <v>13600</v>
      </c>
      <c r="D1259" s="2">
        <v>1</v>
      </c>
      <c r="E1259" s="1" t="s">
        <v>393</v>
      </c>
      <c r="F1259" s="2">
        <v>33.799999999999997</v>
      </c>
      <c r="G1259" s="2">
        <v>1</v>
      </c>
      <c r="H1259" s="2">
        <v>5</v>
      </c>
      <c r="I1259" s="2"/>
      <c r="J1259" s="2"/>
      <c r="K1259" s="2"/>
      <c r="L1259" s="3">
        <v>883.25</v>
      </c>
      <c r="M1259" s="3">
        <v>883.25</v>
      </c>
      <c r="N1259" s="3">
        <v>515.45000000000005</v>
      </c>
      <c r="O1259" s="3">
        <v>0</v>
      </c>
      <c r="P1259" s="3">
        <v>1398.7</v>
      </c>
      <c r="Q1259" s="3">
        <v>350</v>
      </c>
      <c r="R1259" s="1" t="s">
        <v>132</v>
      </c>
    </row>
    <row r="1260" spans="1:18" ht="15.5" x14ac:dyDescent="0.35">
      <c r="A1260" s="1">
        <v>30733022</v>
      </c>
      <c r="B1260" s="99" t="s">
        <v>3139</v>
      </c>
      <c r="C1260" s="2" t="s">
        <v>13600</v>
      </c>
      <c r="D1260" s="2">
        <v>1</v>
      </c>
      <c r="E1260" s="1" t="s">
        <v>148</v>
      </c>
      <c r="F1260" s="2">
        <v>33.799999999999997</v>
      </c>
      <c r="G1260" s="2">
        <v>1</v>
      </c>
      <c r="H1260" s="2">
        <v>4</v>
      </c>
      <c r="I1260" s="2"/>
      <c r="J1260" s="2"/>
      <c r="K1260" s="2"/>
      <c r="L1260" s="3">
        <v>689.63</v>
      </c>
      <c r="M1260" s="3">
        <v>689.63</v>
      </c>
      <c r="N1260" s="3">
        <v>515.45000000000005</v>
      </c>
      <c r="O1260" s="3">
        <v>0</v>
      </c>
      <c r="P1260" s="3">
        <v>1205.08</v>
      </c>
      <c r="Q1260" s="3">
        <v>350</v>
      </c>
      <c r="R1260" s="1" t="s">
        <v>132</v>
      </c>
    </row>
    <row r="1261" spans="1:18" ht="15.5" x14ac:dyDescent="0.35">
      <c r="A1261" s="1">
        <v>30733030</v>
      </c>
      <c r="B1261" s="99" t="s">
        <v>3138</v>
      </c>
      <c r="C1261" s="2" t="s">
        <v>13600</v>
      </c>
      <c r="D1261" s="2">
        <v>1</v>
      </c>
      <c r="E1261" s="1" t="s">
        <v>148</v>
      </c>
      <c r="F1261" s="2">
        <v>33.799999999999997</v>
      </c>
      <c r="G1261" s="2">
        <v>1</v>
      </c>
      <c r="H1261" s="2">
        <v>4</v>
      </c>
      <c r="I1261" s="2"/>
      <c r="J1261" s="2"/>
      <c r="K1261" s="2"/>
      <c r="L1261" s="3">
        <v>689.63</v>
      </c>
      <c r="M1261" s="3">
        <v>689.63</v>
      </c>
      <c r="N1261" s="3">
        <v>515.45000000000005</v>
      </c>
      <c r="O1261" s="3">
        <v>0</v>
      </c>
      <c r="P1261" s="3">
        <v>1205.08</v>
      </c>
      <c r="Q1261" s="3">
        <v>350</v>
      </c>
      <c r="R1261" s="1" t="s">
        <v>132</v>
      </c>
    </row>
    <row r="1262" spans="1:18" ht="15.5" x14ac:dyDescent="0.35">
      <c r="A1262" s="1">
        <v>30733049</v>
      </c>
      <c r="B1262" s="99" t="s">
        <v>3158</v>
      </c>
      <c r="C1262" s="2" t="s">
        <v>13600</v>
      </c>
      <c r="D1262" s="2">
        <v>1</v>
      </c>
      <c r="E1262" s="1" t="s">
        <v>398</v>
      </c>
      <c r="F1262" s="2">
        <v>38.5</v>
      </c>
      <c r="G1262" s="2">
        <v>1</v>
      </c>
      <c r="H1262" s="2">
        <v>6</v>
      </c>
      <c r="I1262" s="2"/>
      <c r="J1262" s="2"/>
      <c r="K1262" s="2"/>
      <c r="L1262" s="3">
        <v>1140.53</v>
      </c>
      <c r="M1262" s="3">
        <v>1140.53</v>
      </c>
      <c r="N1262" s="3">
        <v>587.13</v>
      </c>
      <c r="O1262" s="3">
        <v>0</v>
      </c>
      <c r="P1262" s="3">
        <v>1727.66</v>
      </c>
      <c r="Q1262" s="3">
        <v>350</v>
      </c>
      <c r="R1262" s="1" t="s">
        <v>132</v>
      </c>
    </row>
    <row r="1263" spans="1:18" ht="15.5" x14ac:dyDescent="0.35">
      <c r="A1263" s="1">
        <v>30733057</v>
      </c>
      <c r="B1263" s="99" t="s">
        <v>3157</v>
      </c>
      <c r="C1263" s="2" t="s">
        <v>13600</v>
      </c>
      <c r="D1263" s="2">
        <v>1</v>
      </c>
      <c r="E1263" s="1" t="s">
        <v>148</v>
      </c>
      <c r="F1263" s="2">
        <v>33.799999999999997</v>
      </c>
      <c r="G1263" s="2">
        <v>1</v>
      </c>
      <c r="H1263" s="2">
        <v>4</v>
      </c>
      <c r="I1263" s="2"/>
      <c r="J1263" s="2"/>
      <c r="K1263" s="2"/>
      <c r="L1263" s="3">
        <v>689.63</v>
      </c>
      <c r="M1263" s="3">
        <v>689.63</v>
      </c>
      <c r="N1263" s="3">
        <v>515.45000000000005</v>
      </c>
      <c r="O1263" s="3">
        <v>0</v>
      </c>
      <c r="P1263" s="3">
        <v>1205.08</v>
      </c>
      <c r="Q1263" s="3">
        <v>350</v>
      </c>
      <c r="R1263" s="1" t="s">
        <v>132</v>
      </c>
    </row>
    <row r="1264" spans="1:18" ht="15.5" x14ac:dyDescent="0.35">
      <c r="A1264" s="1">
        <v>30733065</v>
      </c>
      <c r="B1264" s="99" t="s">
        <v>3156</v>
      </c>
      <c r="C1264" s="2" t="s">
        <v>13600</v>
      </c>
      <c r="D1264" s="2">
        <v>1</v>
      </c>
      <c r="E1264" s="1" t="s">
        <v>398</v>
      </c>
      <c r="F1264" s="2">
        <v>38.5</v>
      </c>
      <c r="G1264" s="2">
        <v>1</v>
      </c>
      <c r="H1264" s="2">
        <v>6</v>
      </c>
      <c r="I1264" s="2"/>
      <c r="J1264" s="2"/>
      <c r="K1264" s="2"/>
      <c r="L1264" s="3">
        <v>1140.53</v>
      </c>
      <c r="M1264" s="3">
        <v>1140.53</v>
      </c>
      <c r="N1264" s="3">
        <v>587.13</v>
      </c>
      <c r="O1264" s="3">
        <v>0</v>
      </c>
      <c r="P1264" s="3">
        <v>1727.66</v>
      </c>
      <c r="Q1264" s="3">
        <v>350</v>
      </c>
      <c r="R1264" s="1" t="s">
        <v>132</v>
      </c>
    </row>
    <row r="1265" spans="1:18" ht="15.5" x14ac:dyDescent="0.35">
      <c r="A1265" s="1">
        <v>30733073</v>
      </c>
      <c r="B1265" s="99" t="s">
        <v>3155</v>
      </c>
      <c r="C1265" s="2" t="s">
        <v>13600</v>
      </c>
      <c r="D1265" s="2">
        <v>1</v>
      </c>
      <c r="E1265" s="1" t="s">
        <v>398</v>
      </c>
      <c r="F1265" s="2">
        <v>38.5</v>
      </c>
      <c r="G1265" s="2">
        <v>1</v>
      </c>
      <c r="H1265" s="2">
        <v>6</v>
      </c>
      <c r="I1265" s="2"/>
      <c r="J1265" s="2"/>
      <c r="K1265" s="2"/>
      <c r="L1265" s="3">
        <v>1140.53</v>
      </c>
      <c r="M1265" s="3">
        <v>1140.53</v>
      </c>
      <c r="N1265" s="3">
        <v>587.13</v>
      </c>
      <c r="O1265" s="3">
        <v>0</v>
      </c>
      <c r="P1265" s="3">
        <v>1727.66</v>
      </c>
      <c r="Q1265" s="3">
        <v>350</v>
      </c>
      <c r="R1265" s="1" t="s">
        <v>132</v>
      </c>
    </row>
    <row r="1266" spans="1:18" ht="15.5" x14ac:dyDescent="0.35">
      <c r="A1266" s="1">
        <v>30733081</v>
      </c>
      <c r="B1266" s="99" t="s">
        <v>3154</v>
      </c>
      <c r="C1266" s="2" t="s">
        <v>13600</v>
      </c>
      <c r="D1266" s="2">
        <v>1</v>
      </c>
      <c r="E1266" s="1" t="s">
        <v>393</v>
      </c>
      <c r="F1266" s="2">
        <v>33.799999999999997</v>
      </c>
      <c r="G1266" s="2">
        <v>1</v>
      </c>
      <c r="H1266" s="2">
        <v>5</v>
      </c>
      <c r="I1266" s="2"/>
      <c r="J1266" s="2"/>
      <c r="K1266" s="2"/>
      <c r="L1266" s="3">
        <v>883.25</v>
      </c>
      <c r="M1266" s="3">
        <v>883.25</v>
      </c>
      <c r="N1266" s="3">
        <v>515.45000000000005</v>
      </c>
      <c r="O1266" s="3">
        <v>0</v>
      </c>
      <c r="P1266" s="3">
        <v>1398.7</v>
      </c>
      <c r="Q1266" s="3">
        <v>350</v>
      </c>
      <c r="R1266" s="1" t="s">
        <v>132</v>
      </c>
    </row>
    <row r="1267" spans="1:18" ht="15.5" x14ac:dyDescent="0.35">
      <c r="A1267" s="1">
        <v>30733090</v>
      </c>
      <c r="B1267" s="99" t="s">
        <v>3153</v>
      </c>
      <c r="C1267" s="2" t="s">
        <v>13600</v>
      </c>
      <c r="D1267" s="2">
        <v>1</v>
      </c>
      <c r="E1267" s="1" t="s">
        <v>396</v>
      </c>
      <c r="F1267" s="2">
        <v>38.5</v>
      </c>
      <c r="G1267" s="2">
        <v>1</v>
      </c>
      <c r="H1267" s="2">
        <v>6</v>
      </c>
      <c r="I1267" s="2"/>
      <c r="J1267" s="2"/>
      <c r="K1267" s="2"/>
      <c r="L1267" s="3">
        <v>1027.79</v>
      </c>
      <c r="M1267" s="3">
        <v>1027.79</v>
      </c>
      <c r="N1267" s="3">
        <v>587.13</v>
      </c>
      <c r="O1267" s="3">
        <v>0</v>
      </c>
      <c r="P1267" s="3">
        <v>1614.92</v>
      </c>
      <c r="Q1267" s="3">
        <v>350</v>
      </c>
      <c r="R1267" s="1" t="s">
        <v>132</v>
      </c>
    </row>
    <row r="1268" spans="1:18" ht="31" x14ac:dyDescent="0.35">
      <c r="A1268" s="1">
        <v>30733103</v>
      </c>
      <c r="B1268" s="99" t="s">
        <v>3152</v>
      </c>
      <c r="C1268" s="2" t="s">
        <v>13600</v>
      </c>
      <c r="D1268" s="2">
        <v>1</v>
      </c>
      <c r="E1268" s="1" t="s">
        <v>398</v>
      </c>
      <c r="F1268" s="2">
        <v>38.5</v>
      </c>
      <c r="G1268" s="2">
        <v>1</v>
      </c>
      <c r="H1268" s="2">
        <v>6</v>
      </c>
      <c r="I1268" s="2"/>
      <c r="J1268" s="2"/>
      <c r="K1268" s="2"/>
      <c r="L1268" s="3">
        <v>1140.53</v>
      </c>
      <c r="M1268" s="3">
        <v>1140.53</v>
      </c>
      <c r="N1268" s="3">
        <v>587.13</v>
      </c>
      <c r="O1268" s="3">
        <v>0</v>
      </c>
      <c r="P1268" s="3">
        <v>1727.66</v>
      </c>
      <c r="Q1268" s="3">
        <v>350</v>
      </c>
      <c r="R1268" s="1" t="s">
        <v>132</v>
      </c>
    </row>
    <row r="1269" spans="1:18" ht="15.5" x14ac:dyDescent="0.35">
      <c r="A1269" s="1">
        <v>30734010</v>
      </c>
      <c r="B1269" s="99" t="s">
        <v>3133</v>
      </c>
      <c r="C1269" s="2" t="s">
        <v>13600</v>
      </c>
      <c r="D1269" s="2">
        <v>1</v>
      </c>
      <c r="E1269" s="1" t="s">
        <v>393</v>
      </c>
      <c r="F1269" s="2">
        <v>33.799999999999997</v>
      </c>
      <c r="G1269" s="2">
        <v>1</v>
      </c>
      <c r="H1269" s="2">
        <v>5</v>
      </c>
      <c r="I1269" s="2"/>
      <c r="J1269" s="2"/>
      <c r="K1269" s="2"/>
      <c r="L1269" s="3">
        <v>883.25</v>
      </c>
      <c r="M1269" s="3">
        <v>883.25</v>
      </c>
      <c r="N1269" s="3">
        <v>515.45000000000005</v>
      </c>
      <c r="O1269" s="3">
        <v>0</v>
      </c>
      <c r="P1269" s="3">
        <v>1398.7</v>
      </c>
      <c r="Q1269" s="3">
        <v>350</v>
      </c>
      <c r="R1269" s="1" t="s">
        <v>132</v>
      </c>
    </row>
    <row r="1270" spans="1:18" ht="15.5" x14ac:dyDescent="0.35">
      <c r="A1270" s="1">
        <v>30734029</v>
      </c>
      <c r="B1270" s="99" t="s">
        <v>3139</v>
      </c>
      <c r="C1270" s="2" t="s">
        <v>13600</v>
      </c>
      <c r="D1270" s="2">
        <v>1</v>
      </c>
      <c r="E1270" s="1" t="s">
        <v>148</v>
      </c>
      <c r="F1270" s="2">
        <v>33.799999999999997</v>
      </c>
      <c r="G1270" s="2">
        <v>1</v>
      </c>
      <c r="H1270" s="2">
        <v>4</v>
      </c>
      <c r="I1270" s="2"/>
      <c r="J1270" s="2"/>
      <c r="K1270" s="2"/>
      <c r="L1270" s="3">
        <v>689.63</v>
      </c>
      <c r="M1270" s="3">
        <v>689.63</v>
      </c>
      <c r="N1270" s="3">
        <v>515.45000000000005</v>
      </c>
      <c r="O1270" s="3">
        <v>0</v>
      </c>
      <c r="P1270" s="3">
        <v>1205.08</v>
      </c>
      <c r="Q1270" s="3">
        <v>350</v>
      </c>
      <c r="R1270" s="1" t="s">
        <v>132</v>
      </c>
    </row>
    <row r="1271" spans="1:18" ht="15.5" x14ac:dyDescent="0.35">
      <c r="A1271" s="1">
        <v>30734037</v>
      </c>
      <c r="B1271" s="99" t="s">
        <v>3138</v>
      </c>
      <c r="C1271" s="2" t="s">
        <v>13600</v>
      </c>
      <c r="D1271" s="2">
        <v>1</v>
      </c>
      <c r="E1271" s="1" t="s">
        <v>148</v>
      </c>
      <c r="F1271" s="2">
        <v>33.799999999999997</v>
      </c>
      <c r="G1271" s="2">
        <v>1</v>
      </c>
      <c r="H1271" s="2">
        <v>4</v>
      </c>
      <c r="I1271" s="2"/>
      <c r="J1271" s="2"/>
      <c r="K1271" s="2"/>
      <c r="L1271" s="3">
        <v>689.63</v>
      </c>
      <c r="M1271" s="3">
        <v>689.63</v>
      </c>
      <c r="N1271" s="3">
        <v>515.45000000000005</v>
      </c>
      <c r="O1271" s="3">
        <v>0</v>
      </c>
      <c r="P1271" s="3">
        <v>1205.08</v>
      </c>
      <c r="Q1271" s="3">
        <v>350</v>
      </c>
      <c r="R1271" s="1" t="s">
        <v>132</v>
      </c>
    </row>
    <row r="1272" spans="1:18" ht="15.5" x14ac:dyDescent="0.35">
      <c r="A1272" s="1">
        <v>30734045</v>
      </c>
      <c r="B1272" s="99" t="s">
        <v>3151</v>
      </c>
      <c r="C1272" s="2" t="s">
        <v>13600</v>
      </c>
      <c r="D1272" s="2">
        <v>1</v>
      </c>
      <c r="E1272" s="1" t="s">
        <v>398</v>
      </c>
      <c r="F1272" s="2">
        <v>38.5</v>
      </c>
      <c r="G1272" s="2">
        <v>1</v>
      </c>
      <c r="H1272" s="2">
        <v>6</v>
      </c>
      <c r="I1272" s="2"/>
      <c r="J1272" s="2"/>
      <c r="K1272" s="2"/>
      <c r="L1272" s="3">
        <v>1140.53</v>
      </c>
      <c r="M1272" s="3">
        <v>1140.53</v>
      </c>
      <c r="N1272" s="3">
        <v>587.13</v>
      </c>
      <c r="O1272" s="3">
        <v>0</v>
      </c>
      <c r="P1272" s="3">
        <v>1727.66</v>
      </c>
      <c r="Q1272" s="3">
        <v>350</v>
      </c>
      <c r="R1272" s="1" t="s">
        <v>132</v>
      </c>
    </row>
    <row r="1273" spans="1:18" ht="15.5" x14ac:dyDescent="0.35">
      <c r="A1273" s="1">
        <v>30734053</v>
      </c>
      <c r="B1273" s="99" t="s">
        <v>3150</v>
      </c>
      <c r="C1273" s="2" t="s">
        <v>13600</v>
      </c>
      <c r="D1273" s="2">
        <v>1</v>
      </c>
      <c r="E1273" s="1" t="s">
        <v>398</v>
      </c>
      <c r="F1273" s="2">
        <v>38.5</v>
      </c>
      <c r="G1273" s="2">
        <v>1</v>
      </c>
      <c r="H1273" s="2">
        <v>6</v>
      </c>
      <c r="I1273" s="2"/>
      <c r="J1273" s="2"/>
      <c r="K1273" s="2"/>
      <c r="L1273" s="3">
        <v>1140.53</v>
      </c>
      <c r="M1273" s="3">
        <v>1140.53</v>
      </c>
      <c r="N1273" s="3">
        <v>587.13</v>
      </c>
      <c r="O1273" s="3">
        <v>0</v>
      </c>
      <c r="P1273" s="3">
        <v>1727.66</v>
      </c>
      <c r="Q1273" s="3">
        <v>350</v>
      </c>
      <c r="R1273" s="1" t="s">
        <v>132</v>
      </c>
    </row>
    <row r="1274" spans="1:18" ht="15.5" x14ac:dyDescent="0.35">
      <c r="A1274" s="1">
        <v>30734061</v>
      </c>
      <c r="B1274" s="99" t="s">
        <v>3135</v>
      </c>
      <c r="C1274" s="2" t="s">
        <v>13600</v>
      </c>
      <c r="D1274" s="2">
        <v>1</v>
      </c>
      <c r="E1274" s="1" t="s">
        <v>393</v>
      </c>
      <c r="F1274" s="2">
        <v>33.799999999999997</v>
      </c>
      <c r="G1274" s="2">
        <v>1</v>
      </c>
      <c r="H1274" s="2">
        <v>5</v>
      </c>
      <c r="I1274" s="2"/>
      <c r="J1274" s="2"/>
      <c r="K1274" s="2"/>
      <c r="L1274" s="3">
        <v>883.25</v>
      </c>
      <c r="M1274" s="3">
        <v>883.25</v>
      </c>
      <c r="N1274" s="3">
        <v>515.45000000000005</v>
      </c>
      <c r="O1274" s="3">
        <v>0</v>
      </c>
      <c r="P1274" s="3">
        <v>1398.7</v>
      </c>
      <c r="Q1274" s="3">
        <v>350</v>
      </c>
      <c r="R1274" s="1" t="s">
        <v>132</v>
      </c>
    </row>
    <row r="1275" spans="1:18" ht="15.5" x14ac:dyDescent="0.35">
      <c r="A1275" s="1">
        <v>30735017</v>
      </c>
      <c r="B1275" s="99" t="s">
        <v>3133</v>
      </c>
      <c r="C1275" s="2" t="s">
        <v>13600</v>
      </c>
      <c r="D1275" s="2">
        <v>1</v>
      </c>
      <c r="E1275" s="1" t="s">
        <v>393</v>
      </c>
      <c r="F1275" s="2">
        <v>33.799999999999997</v>
      </c>
      <c r="G1275" s="2">
        <v>1</v>
      </c>
      <c r="H1275" s="2">
        <v>5</v>
      </c>
      <c r="I1275" s="2"/>
      <c r="J1275" s="2"/>
      <c r="K1275" s="2"/>
      <c r="L1275" s="3">
        <v>883.25</v>
      </c>
      <c r="M1275" s="3">
        <v>883.25</v>
      </c>
      <c r="N1275" s="3">
        <v>515.45000000000005</v>
      </c>
      <c r="O1275" s="3">
        <v>0</v>
      </c>
      <c r="P1275" s="3">
        <v>1398.7</v>
      </c>
      <c r="Q1275" s="3">
        <v>350</v>
      </c>
      <c r="R1275" s="1" t="s">
        <v>132</v>
      </c>
    </row>
    <row r="1276" spans="1:18" ht="15.5" x14ac:dyDescent="0.35">
      <c r="A1276" s="1">
        <v>30735025</v>
      </c>
      <c r="B1276" s="99" t="s">
        <v>3139</v>
      </c>
      <c r="C1276" s="2" t="s">
        <v>13600</v>
      </c>
      <c r="D1276" s="2">
        <v>1</v>
      </c>
      <c r="E1276" s="1" t="s">
        <v>148</v>
      </c>
      <c r="F1276" s="2">
        <v>33.799999999999997</v>
      </c>
      <c r="G1276" s="2">
        <v>1</v>
      </c>
      <c r="H1276" s="2">
        <v>4</v>
      </c>
      <c r="I1276" s="2"/>
      <c r="J1276" s="2"/>
      <c r="K1276" s="2"/>
      <c r="L1276" s="3">
        <v>689.63</v>
      </c>
      <c r="M1276" s="3">
        <v>689.63</v>
      </c>
      <c r="N1276" s="3">
        <v>515.45000000000005</v>
      </c>
      <c r="O1276" s="3">
        <v>0</v>
      </c>
      <c r="P1276" s="3">
        <v>1205.08</v>
      </c>
      <c r="Q1276" s="3">
        <v>350</v>
      </c>
      <c r="R1276" s="1" t="s">
        <v>132</v>
      </c>
    </row>
    <row r="1277" spans="1:18" ht="15.5" x14ac:dyDescent="0.35">
      <c r="A1277" s="1">
        <v>30735033</v>
      </c>
      <c r="B1277" s="99" t="s">
        <v>3149</v>
      </c>
      <c r="C1277" s="2" t="s">
        <v>13600</v>
      </c>
      <c r="D1277" s="2">
        <v>1</v>
      </c>
      <c r="E1277" s="1" t="s">
        <v>393</v>
      </c>
      <c r="F1277" s="2">
        <v>33.799999999999997</v>
      </c>
      <c r="G1277" s="2">
        <v>1</v>
      </c>
      <c r="H1277" s="2">
        <v>5</v>
      </c>
      <c r="I1277" s="2"/>
      <c r="J1277" s="2"/>
      <c r="K1277" s="2"/>
      <c r="L1277" s="3">
        <v>883.25</v>
      </c>
      <c r="M1277" s="3">
        <v>883.25</v>
      </c>
      <c r="N1277" s="3">
        <v>515.45000000000005</v>
      </c>
      <c r="O1277" s="3">
        <v>0</v>
      </c>
      <c r="P1277" s="3">
        <v>1398.7</v>
      </c>
      <c r="Q1277" s="3">
        <v>350</v>
      </c>
      <c r="R1277" s="1" t="s">
        <v>132</v>
      </c>
    </row>
    <row r="1278" spans="1:18" ht="15.5" x14ac:dyDescent="0.35">
      <c r="A1278" s="1">
        <v>30735041</v>
      </c>
      <c r="B1278" s="99" t="s">
        <v>3148</v>
      </c>
      <c r="C1278" s="2" t="s">
        <v>13600</v>
      </c>
      <c r="D1278" s="2">
        <v>1</v>
      </c>
      <c r="E1278" s="1" t="s">
        <v>398</v>
      </c>
      <c r="F1278" s="2">
        <v>38.5</v>
      </c>
      <c r="G1278" s="2">
        <v>1</v>
      </c>
      <c r="H1278" s="2">
        <v>6</v>
      </c>
      <c r="I1278" s="2"/>
      <c r="J1278" s="2"/>
      <c r="K1278" s="2"/>
      <c r="L1278" s="3">
        <v>1140.53</v>
      </c>
      <c r="M1278" s="3">
        <v>1140.53</v>
      </c>
      <c r="N1278" s="3">
        <v>587.13</v>
      </c>
      <c r="O1278" s="3">
        <v>0</v>
      </c>
      <c r="P1278" s="3">
        <v>1727.66</v>
      </c>
      <c r="Q1278" s="3">
        <v>350</v>
      </c>
      <c r="R1278" s="1" t="s">
        <v>132</v>
      </c>
    </row>
    <row r="1279" spans="1:18" ht="15.5" x14ac:dyDescent="0.35">
      <c r="A1279" s="1">
        <v>30735050</v>
      </c>
      <c r="B1279" s="99" t="s">
        <v>3147</v>
      </c>
      <c r="C1279" s="2" t="s">
        <v>13600</v>
      </c>
      <c r="D1279" s="2">
        <v>1</v>
      </c>
      <c r="E1279" s="1" t="s">
        <v>398</v>
      </c>
      <c r="F1279" s="2">
        <v>38.5</v>
      </c>
      <c r="G1279" s="2">
        <v>1</v>
      </c>
      <c r="H1279" s="2">
        <v>6</v>
      </c>
      <c r="I1279" s="2"/>
      <c r="J1279" s="2"/>
      <c r="K1279" s="2"/>
      <c r="L1279" s="3">
        <v>1140.53</v>
      </c>
      <c r="M1279" s="3">
        <v>1140.53</v>
      </c>
      <c r="N1279" s="3">
        <v>587.13</v>
      </c>
      <c r="O1279" s="3">
        <v>0</v>
      </c>
      <c r="P1279" s="3">
        <v>1727.66</v>
      </c>
      <c r="Q1279" s="3">
        <v>350</v>
      </c>
      <c r="R1279" s="1" t="s">
        <v>132</v>
      </c>
    </row>
    <row r="1280" spans="1:18" ht="15.5" x14ac:dyDescent="0.35">
      <c r="A1280" s="1">
        <v>30735068</v>
      </c>
      <c r="B1280" s="99" t="s">
        <v>3146</v>
      </c>
      <c r="C1280" s="2" t="s">
        <v>13600</v>
      </c>
      <c r="D1280" s="2">
        <v>1</v>
      </c>
      <c r="E1280" s="1" t="s">
        <v>398</v>
      </c>
      <c r="F1280" s="2">
        <v>38.5</v>
      </c>
      <c r="G1280" s="2">
        <v>1</v>
      </c>
      <c r="H1280" s="2">
        <v>6</v>
      </c>
      <c r="I1280" s="2"/>
      <c r="J1280" s="2"/>
      <c r="K1280" s="2"/>
      <c r="L1280" s="3">
        <v>1140.53</v>
      </c>
      <c r="M1280" s="3">
        <v>1140.53</v>
      </c>
      <c r="N1280" s="3">
        <v>587.13</v>
      </c>
      <c r="O1280" s="3">
        <v>0</v>
      </c>
      <c r="P1280" s="3">
        <v>1727.66</v>
      </c>
      <c r="Q1280" s="3">
        <v>350</v>
      </c>
      <c r="R1280" s="1" t="s">
        <v>132</v>
      </c>
    </row>
    <row r="1281" spans="1:18" ht="15.5" x14ac:dyDescent="0.35">
      <c r="A1281" s="1">
        <v>30735076</v>
      </c>
      <c r="B1281" s="99" t="s">
        <v>3145</v>
      </c>
      <c r="C1281" s="2" t="s">
        <v>13600</v>
      </c>
      <c r="D1281" s="2">
        <v>1</v>
      </c>
      <c r="E1281" s="1" t="s">
        <v>398</v>
      </c>
      <c r="F1281" s="2">
        <v>38.5</v>
      </c>
      <c r="G1281" s="2">
        <v>1</v>
      </c>
      <c r="H1281" s="2">
        <v>6</v>
      </c>
      <c r="I1281" s="2"/>
      <c r="J1281" s="2"/>
      <c r="K1281" s="2"/>
      <c r="L1281" s="3">
        <v>1140.53</v>
      </c>
      <c r="M1281" s="3">
        <v>1140.53</v>
      </c>
      <c r="N1281" s="3">
        <v>587.13</v>
      </c>
      <c r="O1281" s="3">
        <v>0</v>
      </c>
      <c r="P1281" s="3">
        <v>1727.66</v>
      </c>
      <c r="Q1281" s="3">
        <v>350</v>
      </c>
      <c r="R1281" s="1" t="s">
        <v>132</v>
      </c>
    </row>
    <row r="1282" spans="1:18" ht="15.5" x14ac:dyDescent="0.35">
      <c r="A1282" s="1">
        <v>30735084</v>
      </c>
      <c r="B1282" s="99" t="s">
        <v>3144</v>
      </c>
      <c r="C1282" s="2" t="s">
        <v>13600</v>
      </c>
      <c r="D1282" s="2">
        <v>1</v>
      </c>
      <c r="E1282" s="1" t="s">
        <v>393</v>
      </c>
      <c r="F1282" s="2">
        <v>33.799999999999997</v>
      </c>
      <c r="G1282" s="2">
        <v>1</v>
      </c>
      <c r="H1282" s="2">
        <v>5</v>
      </c>
      <c r="I1282" s="2"/>
      <c r="J1282" s="2"/>
      <c r="K1282" s="2"/>
      <c r="L1282" s="3">
        <v>883.25</v>
      </c>
      <c r="M1282" s="3">
        <v>883.25</v>
      </c>
      <c r="N1282" s="3">
        <v>515.45000000000005</v>
      </c>
      <c r="O1282" s="3">
        <v>0</v>
      </c>
      <c r="P1282" s="3">
        <v>1398.7</v>
      </c>
      <c r="Q1282" s="3">
        <v>350</v>
      </c>
      <c r="R1282" s="1" t="s">
        <v>132</v>
      </c>
    </row>
    <row r="1283" spans="1:18" ht="15.5" x14ac:dyDescent="0.35">
      <c r="A1283" s="1">
        <v>30735092</v>
      </c>
      <c r="B1283" s="99" t="s">
        <v>3143</v>
      </c>
      <c r="C1283" s="2" t="s">
        <v>13600</v>
      </c>
      <c r="D1283" s="2">
        <v>1</v>
      </c>
      <c r="E1283" s="1" t="s">
        <v>393</v>
      </c>
      <c r="F1283" s="2">
        <v>33.799999999999997</v>
      </c>
      <c r="G1283" s="2">
        <v>1</v>
      </c>
      <c r="H1283" s="2">
        <v>5</v>
      </c>
      <c r="I1283" s="2"/>
      <c r="J1283" s="2"/>
      <c r="K1283" s="2"/>
      <c r="L1283" s="3">
        <v>883.25</v>
      </c>
      <c r="M1283" s="3">
        <v>883.25</v>
      </c>
      <c r="N1283" s="3">
        <v>515.45000000000005</v>
      </c>
      <c r="O1283" s="3">
        <v>0</v>
      </c>
      <c r="P1283" s="3">
        <v>1398.7</v>
      </c>
      <c r="Q1283" s="3">
        <v>350</v>
      </c>
      <c r="R1283" s="1" t="s">
        <v>132</v>
      </c>
    </row>
    <row r="1284" spans="1:18" ht="15.5" x14ac:dyDescent="0.35">
      <c r="A1284" s="1">
        <v>30736013</v>
      </c>
      <c r="B1284" s="99" t="s">
        <v>3133</v>
      </c>
      <c r="C1284" s="2" t="s">
        <v>13600</v>
      </c>
      <c r="D1284" s="2">
        <v>1</v>
      </c>
      <c r="E1284" s="1" t="s">
        <v>393</v>
      </c>
      <c r="F1284" s="2">
        <v>33.799999999999997</v>
      </c>
      <c r="G1284" s="2">
        <v>1</v>
      </c>
      <c r="H1284" s="2">
        <v>5</v>
      </c>
      <c r="I1284" s="2"/>
      <c r="J1284" s="2"/>
      <c r="K1284" s="2"/>
      <c r="L1284" s="3">
        <v>883.25</v>
      </c>
      <c r="M1284" s="3">
        <v>883.25</v>
      </c>
      <c r="N1284" s="3">
        <v>515.45000000000005</v>
      </c>
      <c r="O1284" s="3">
        <v>0</v>
      </c>
      <c r="P1284" s="3">
        <v>1398.7</v>
      </c>
      <c r="Q1284" s="3">
        <v>350</v>
      </c>
      <c r="R1284" s="1" t="s">
        <v>132</v>
      </c>
    </row>
    <row r="1285" spans="1:18" ht="15.5" x14ac:dyDescent="0.35">
      <c r="A1285" s="1">
        <v>30736021</v>
      </c>
      <c r="B1285" s="99" t="s">
        <v>3139</v>
      </c>
      <c r="C1285" s="2" t="s">
        <v>13600</v>
      </c>
      <c r="D1285" s="2">
        <v>1</v>
      </c>
      <c r="E1285" s="1" t="s">
        <v>148</v>
      </c>
      <c r="F1285" s="2">
        <v>33.799999999999997</v>
      </c>
      <c r="G1285" s="2">
        <v>1</v>
      </c>
      <c r="H1285" s="2">
        <v>4</v>
      </c>
      <c r="I1285" s="2"/>
      <c r="J1285" s="2"/>
      <c r="K1285" s="2"/>
      <c r="L1285" s="3">
        <v>689.63</v>
      </c>
      <c r="M1285" s="3">
        <v>689.63</v>
      </c>
      <c r="N1285" s="3">
        <v>515.45000000000005</v>
      </c>
      <c r="O1285" s="3">
        <v>0</v>
      </c>
      <c r="P1285" s="3">
        <v>1205.08</v>
      </c>
      <c r="Q1285" s="3">
        <v>350</v>
      </c>
      <c r="R1285" s="1" t="s">
        <v>132</v>
      </c>
    </row>
    <row r="1286" spans="1:18" ht="15.5" x14ac:dyDescent="0.35">
      <c r="A1286" s="1">
        <v>30736030</v>
      </c>
      <c r="B1286" s="99" t="s">
        <v>3138</v>
      </c>
      <c r="C1286" s="2" t="s">
        <v>13600</v>
      </c>
      <c r="D1286" s="2">
        <v>1</v>
      </c>
      <c r="E1286" s="1" t="s">
        <v>148</v>
      </c>
      <c r="F1286" s="2">
        <v>33.799999999999997</v>
      </c>
      <c r="G1286" s="2">
        <v>1</v>
      </c>
      <c r="H1286" s="2">
        <v>4</v>
      </c>
      <c r="I1286" s="2"/>
      <c r="J1286" s="2"/>
      <c r="K1286" s="2"/>
      <c r="L1286" s="3">
        <v>689.63</v>
      </c>
      <c r="M1286" s="3">
        <v>689.63</v>
      </c>
      <c r="N1286" s="3">
        <v>515.45000000000005</v>
      </c>
      <c r="O1286" s="3">
        <v>0</v>
      </c>
      <c r="P1286" s="3">
        <v>1205.08</v>
      </c>
      <c r="Q1286" s="3">
        <v>350</v>
      </c>
      <c r="R1286" s="1" t="s">
        <v>132</v>
      </c>
    </row>
    <row r="1287" spans="1:18" ht="15.5" x14ac:dyDescent="0.35">
      <c r="A1287" s="1">
        <v>30736048</v>
      </c>
      <c r="B1287" s="99" t="s">
        <v>3142</v>
      </c>
      <c r="C1287" s="2" t="s">
        <v>13600</v>
      </c>
      <c r="D1287" s="2">
        <v>1</v>
      </c>
      <c r="E1287" s="1" t="s">
        <v>393</v>
      </c>
      <c r="F1287" s="2">
        <v>33.799999999999997</v>
      </c>
      <c r="G1287" s="2">
        <v>1</v>
      </c>
      <c r="H1287" s="2">
        <v>5</v>
      </c>
      <c r="I1287" s="2"/>
      <c r="J1287" s="2"/>
      <c r="K1287" s="2"/>
      <c r="L1287" s="3">
        <v>883.25</v>
      </c>
      <c r="M1287" s="3">
        <v>883.25</v>
      </c>
      <c r="N1287" s="3">
        <v>515.45000000000005</v>
      </c>
      <c r="O1287" s="3">
        <v>0</v>
      </c>
      <c r="P1287" s="3">
        <v>1398.7</v>
      </c>
      <c r="Q1287" s="3">
        <v>350</v>
      </c>
      <c r="R1287" s="1" t="s">
        <v>132</v>
      </c>
    </row>
    <row r="1288" spans="1:18" ht="15.5" x14ac:dyDescent="0.35">
      <c r="A1288" s="1">
        <v>30736056</v>
      </c>
      <c r="B1288" s="99" t="s">
        <v>3141</v>
      </c>
      <c r="C1288" s="2" t="s">
        <v>13600</v>
      </c>
      <c r="D1288" s="2">
        <v>1</v>
      </c>
      <c r="E1288" s="1" t="s">
        <v>393</v>
      </c>
      <c r="F1288" s="2">
        <v>33.799999999999997</v>
      </c>
      <c r="G1288" s="2">
        <v>1</v>
      </c>
      <c r="H1288" s="2">
        <v>5</v>
      </c>
      <c r="I1288" s="2"/>
      <c r="J1288" s="2"/>
      <c r="K1288" s="2"/>
      <c r="L1288" s="3">
        <v>883.25</v>
      </c>
      <c r="M1288" s="3">
        <v>883.25</v>
      </c>
      <c r="N1288" s="3">
        <v>515.45000000000005</v>
      </c>
      <c r="O1288" s="3">
        <v>0</v>
      </c>
      <c r="P1288" s="3">
        <v>1398.7</v>
      </c>
      <c r="Q1288" s="3">
        <v>350</v>
      </c>
      <c r="R1288" s="1" t="s">
        <v>132</v>
      </c>
    </row>
    <row r="1289" spans="1:18" ht="15.5" x14ac:dyDescent="0.35">
      <c r="A1289" s="1">
        <v>30736064</v>
      </c>
      <c r="B1289" s="99" t="s">
        <v>3140</v>
      </c>
      <c r="C1289" s="2" t="s">
        <v>13600</v>
      </c>
      <c r="D1289" s="2">
        <v>1</v>
      </c>
      <c r="E1289" s="1" t="s">
        <v>484</v>
      </c>
      <c r="F1289" s="2">
        <v>33.799999999999997</v>
      </c>
      <c r="G1289" s="2">
        <v>1</v>
      </c>
      <c r="H1289" s="2">
        <v>5</v>
      </c>
      <c r="I1289" s="2"/>
      <c r="J1289" s="2"/>
      <c r="K1289" s="2"/>
      <c r="L1289" s="3">
        <v>802.34</v>
      </c>
      <c r="M1289" s="3">
        <v>802.34</v>
      </c>
      <c r="N1289" s="3">
        <v>515.45000000000005</v>
      </c>
      <c r="O1289" s="3">
        <v>0</v>
      </c>
      <c r="P1289" s="3">
        <v>1317.79</v>
      </c>
      <c r="Q1289" s="3">
        <v>350</v>
      </c>
      <c r="R1289" s="1" t="s">
        <v>132</v>
      </c>
    </row>
    <row r="1290" spans="1:18" ht="15.5" x14ac:dyDescent="0.35">
      <c r="A1290" s="1">
        <v>30737010</v>
      </c>
      <c r="B1290" s="99" t="s">
        <v>3133</v>
      </c>
      <c r="C1290" s="2" t="s">
        <v>13600</v>
      </c>
      <c r="D1290" s="2">
        <v>1</v>
      </c>
      <c r="E1290" s="1" t="s">
        <v>393</v>
      </c>
      <c r="F1290" s="2">
        <v>33.799999999999997</v>
      </c>
      <c r="G1290" s="2">
        <v>1</v>
      </c>
      <c r="H1290" s="2">
        <v>5</v>
      </c>
      <c r="I1290" s="2"/>
      <c r="J1290" s="2"/>
      <c r="K1290" s="2"/>
      <c r="L1290" s="3">
        <v>883.25</v>
      </c>
      <c r="M1290" s="3">
        <v>883.25</v>
      </c>
      <c r="N1290" s="3">
        <v>515.45000000000005</v>
      </c>
      <c r="O1290" s="3">
        <v>0</v>
      </c>
      <c r="P1290" s="3">
        <v>1398.7</v>
      </c>
      <c r="Q1290" s="3">
        <v>350</v>
      </c>
      <c r="R1290" s="1" t="s">
        <v>132</v>
      </c>
    </row>
    <row r="1291" spans="1:18" ht="15.5" x14ac:dyDescent="0.35">
      <c r="A1291" s="1">
        <v>30737028</v>
      </c>
      <c r="B1291" s="99" t="s">
        <v>3139</v>
      </c>
      <c r="C1291" s="2" t="s">
        <v>13600</v>
      </c>
      <c r="D1291" s="2">
        <v>1</v>
      </c>
      <c r="E1291" s="1" t="s">
        <v>148</v>
      </c>
      <c r="F1291" s="2">
        <v>33.799999999999997</v>
      </c>
      <c r="G1291" s="2">
        <v>1</v>
      </c>
      <c r="H1291" s="2">
        <v>4</v>
      </c>
      <c r="I1291" s="2"/>
      <c r="J1291" s="2"/>
      <c r="K1291" s="2"/>
      <c r="L1291" s="3">
        <v>689.63</v>
      </c>
      <c r="M1291" s="3">
        <v>689.63</v>
      </c>
      <c r="N1291" s="3">
        <v>515.45000000000005</v>
      </c>
      <c r="O1291" s="3">
        <v>0</v>
      </c>
      <c r="P1291" s="3">
        <v>1205.08</v>
      </c>
      <c r="Q1291" s="3">
        <v>350</v>
      </c>
      <c r="R1291" s="1" t="s">
        <v>132</v>
      </c>
    </row>
    <row r="1292" spans="1:18" ht="15.5" x14ac:dyDescent="0.35">
      <c r="A1292" s="1">
        <v>30737036</v>
      </c>
      <c r="B1292" s="99" t="s">
        <v>3138</v>
      </c>
      <c r="C1292" s="2" t="s">
        <v>13600</v>
      </c>
      <c r="D1292" s="2">
        <v>1</v>
      </c>
      <c r="E1292" s="1" t="s">
        <v>148</v>
      </c>
      <c r="F1292" s="2">
        <v>33.799999999999997</v>
      </c>
      <c r="G1292" s="2">
        <v>1</v>
      </c>
      <c r="H1292" s="2">
        <v>4</v>
      </c>
      <c r="I1292" s="2"/>
      <c r="J1292" s="2"/>
      <c r="K1292" s="2"/>
      <c r="L1292" s="3">
        <v>689.63</v>
      </c>
      <c r="M1292" s="3">
        <v>689.63</v>
      </c>
      <c r="N1292" s="3">
        <v>515.45000000000005</v>
      </c>
      <c r="O1292" s="3">
        <v>0</v>
      </c>
      <c r="P1292" s="3">
        <v>1205.08</v>
      </c>
      <c r="Q1292" s="3">
        <v>350</v>
      </c>
      <c r="R1292" s="1" t="s">
        <v>132</v>
      </c>
    </row>
    <row r="1293" spans="1:18" ht="15.5" x14ac:dyDescent="0.35">
      <c r="A1293" s="1">
        <v>30737044</v>
      </c>
      <c r="B1293" s="99" t="s">
        <v>3137</v>
      </c>
      <c r="C1293" s="2" t="s">
        <v>13600</v>
      </c>
      <c r="D1293" s="2">
        <v>1</v>
      </c>
      <c r="E1293" s="1" t="s">
        <v>398</v>
      </c>
      <c r="F1293" s="2">
        <v>38.5</v>
      </c>
      <c r="G1293" s="2">
        <v>1</v>
      </c>
      <c r="H1293" s="2">
        <v>6</v>
      </c>
      <c r="I1293" s="2"/>
      <c r="J1293" s="2"/>
      <c r="K1293" s="2"/>
      <c r="L1293" s="3">
        <v>1140.53</v>
      </c>
      <c r="M1293" s="3">
        <v>1140.53</v>
      </c>
      <c r="N1293" s="3">
        <v>587.13</v>
      </c>
      <c r="O1293" s="3">
        <v>0</v>
      </c>
      <c r="P1293" s="3">
        <v>1727.66</v>
      </c>
      <c r="Q1293" s="3">
        <v>350</v>
      </c>
      <c r="R1293" s="1" t="s">
        <v>132</v>
      </c>
    </row>
    <row r="1294" spans="1:18" ht="15.5" x14ac:dyDescent="0.35">
      <c r="A1294" s="1">
        <v>30737052</v>
      </c>
      <c r="B1294" s="99" t="s">
        <v>3136</v>
      </c>
      <c r="C1294" s="2" t="s">
        <v>13600</v>
      </c>
      <c r="D1294" s="2">
        <v>1</v>
      </c>
      <c r="E1294" s="1" t="s">
        <v>393</v>
      </c>
      <c r="F1294" s="2">
        <v>33.799999999999997</v>
      </c>
      <c r="G1294" s="2">
        <v>1</v>
      </c>
      <c r="H1294" s="2">
        <v>5</v>
      </c>
      <c r="I1294" s="2"/>
      <c r="J1294" s="2"/>
      <c r="K1294" s="2"/>
      <c r="L1294" s="3">
        <v>883.25</v>
      </c>
      <c r="M1294" s="3">
        <v>883.25</v>
      </c>
      <c r="N1294" s="3">
        <v>515.45000000000005</v>
      </c>
      <c r="O1294" s="3">
        <v>0</v>
      </c>
      <c r="P1294" s="3">
        <v>1398.7</v>
      </c>
      <c r="Q1294" s="3">
        <v>350</v>
      </c>
      <c r="R1294" s="1" t="s">
        <v>132</v>
      </c>
    </row>
    <row r="1295" spans="1:18" ht="15.5" x14ac:dyDescent="0.35">
      <c r="A1295" s="1">
        <v>30737060</v>
      </c>
      <c r="B1295" s="99" t="s">
        <v>3135</v>
      </c>
      <c r="C1295" s="2" t="s">
        <v>13600</v>
      </c>
      <c r="D1295" s="2">
        <v>1</v>
      </c>
      <c r="E1295" s="1" t="s">
        <v>393</v>
      </c>
      <c r="F1295" s="2">
        <v>33.799999999999997</v>
      </c>
      <c r="G1295" s="2">
        <v>1</v>
      </c>
      <c r="H1295" s="2">
        <v>5</v>
      </c>
      <c r="I1295" s="2"/>
      <c r="J1295" s="2"/>
      <c r="K1295" s="2"/>
      <c r="L1295" s="3">
        <v>883.25</v>
      </c>
      <c r="M1295" s="3">
        <v>883.25</v>
      </c>
      <c r="N1295" s="3">
        <v>515.45000000000005</v>
      </c>
      <c r="O1295" s="3">
        <v>0</v>
      </c>
      <c r="P1295" s="3">
        <v>1398.7</v>
      </c>
      <c r="Q1295" s="3">
        <v>350</v>
      </c>
      <c r="R1295" s="1" t="s">
        <v>132</v>
      </c>
    </row>
    <row r="1296" spans="1:18" ht="15.5" x14ac:dyDescent="0.35">
      <c r="A1296" s="1">
        <v>30737079</v>
      </c>
      <c r="B1296" s="99" t="s">
        <v>3134</v>
      </c>
      <c r="C1296" s="2" t="s">
        <v>13600</v>
      </c>
      <c r="D1296" s="2">
        <v>1</v>
      </c>
      <c r="E1296" s="1" t="s">
        <v>393</v>
      </c>
      <c r="F1296" s="2">
        <v>33.799999999999997</v>
      </c>
      <c r="G1296" s="2">
        <v>1</v>
      </c>
      <c r="H1296" s="2">
        <v>5</v>
      </c>
      <c r="I1296" s="2"/>
      <c r="J1296" s="2"/>
      <c r="K1296" s="2"/>
      <c r="L1296" s="3">
        <v>883.25</v>
      </c>
      <c r="M1296" s="3">
        <v>883.25</v>
      </c>
      <c r="N1296" s="3">
        <v>515.45000000000005</v>
      </c>
      <c r="O1296" s="3">
        <v>0</v>
      </c>
      <c r="P1296" s="3">
        <v>1398.7</v>
      </c>
      <c r="Q1296" s="3">
        <v>350</v>
      </c>
      <c r="R1296" s="1" t="s">
        <v>132</v>
      </c>
    </row>
    <row r="1297" spans="1:18" ht="15.5" x14ac:dyDescent="0.35">
      <c r="A1297" s="1">
        <v>30738016</v>
      </c>
      <c r="B1297" s="99" t="s">
        <v>3133</v>
      </c>
      <c r="C1297" s="2" t="s">
        <v>13600</v>
      </c>
      <c r="D1297" s="2">
        <v>1</v>
      </c>
      <c r="E1297" s="1" t="s">
        <v>398</v>
      </c>
      <c r="F1297" s="2">
        <v>38.5</v>
      </c>
      <c r="G1297" s="2">
        <v>1</v>
      </c>
      <c r="H1297" s="2">
        <v>6</v>
      </c>
      <c r="I1297" s="2"/>
      <c r="J1297" s="2"/>
      <c r="K1297" s="2"/>
      <c r="L1297" s="3">
        <v>1140.53</v>
      </c>
      <c r="M1297" s="3">
        <v>1140.53</v>
      </c>
      <c r="N1297" s="3">
        <v>587.13</v>
      </c>
      <c r="O1297" s="3">
        <v>0</v>
      </c>
      <c r="P1297" s="3">
        <v>1727.66</v>
      </c>
      <c r="Q1297" s="3">
        <v>350</v>
      </c>
      <c r="R1297" s="1" t="s">
        <v>132</v>
      </c>
    </row>
    <row r="1298" spans="1:18" ht="15.5" x14ac:dyDescent="0.35">
      <c r="A1298" s="1">
        <v>30738024</v>
      </c>
      <c r="B1298" s="99" t="s">
        <v>3132</v>
      </c>
      <c r="C1298" s="2" t="s">
        <v>13600</v>
      </c>
      <c r="D1298" s="2">
        <v>1</v>
      </c>
      <c r="E1298" s="1" t="s">
        <v>393</v>
      </c>
      <c r="F1298" s="2">
        <v>33.799999999999997</v>
      </c>
      <c r="G1298" s="2">
        <v>1</v>
      </c>
      <c r="H1298" s="2">
        <v>5</v>
      </c>
      <c r="I1298" s="2"/>
      <c r="J1298" s="2"/>
      <c r="K1298" s="2"/>
      <c r="L1298" s="3">
        <v>883.25</v>
      </c>
      <c r="M1298" s="3">
        <v>883.25</v>
      </c>
      <c r="N1298" s="3">
        <v>515.45000000000005</v>
      </c>
      <c r="O1298" s="3">
        <v>0</v>
      </c>
      <c r="P1298" s="3">
        <v>1398.7</v>
      </c>
      <c r="Q1298" s="3">
        <v>350</v>
      </c>
      <c r="R1298" s="1" t="s">
        <v>132</v>
      </c>
    </row>
    <row r="1299" spans="1:18" ht="15.5" x14ac:dyDescent="0.35">
      <c r="A1299" s="1">
        <v>30738032</v>
      </c>
      <c r="B1299" s="99" t="s">
        <v>3131</v>
      </c>
      <c r="C1299" s="2" t="s">
        <v>13600</v>
      </c>
      <c r="D1299" s="2">
        <v>1</v>
      </c>
      <c r="E1299" s="1" t="s">
        <v>398</v>
      </c>
      <c r="F1299" s="2">
        <v>38.5</v>
      </c>
      <c r="G1299" s="2">
        <v>1</v>
      </c>
      <c r="H1299" s="2">
        <v>6</v>
      </c>
      <c r="I1299" s="2"/>
      <c r="J1299" s="2"/>
      <c r="K1299" s="2"/>
      <c r="L1299" s="3">
        <v>1140.53</v>
      </c>
      <c r="M1299" s="3">
        <v>1140.53</v>
      </c>
      <c r="N1299" s="3">
        <v>587.13</v>
      </c>
      <c r="O1299" s="3">
        <v>0</v>
      </c>
      <c r="P1299" s="3">
        <v>1727.66</v>
      </c>
      <c r="Q1299" s="3">
        <v>350</v>
      </c>
      <c r="R1299" s="1" t="s">
        <v>132</v>
      </c>
    </row>
    <row r="1300" spans="1:18" ht="15.5" x14ac:dyDescent="0.35">
      <c r="A1300" s="1">
        <v>30738040</v>
      </c>
      <c r="B1300" s="99" t="s">
        <v>3130</v>
      </c>
      <c r="C1300" s="2" t="s">
        <v>13600</v>
      </c>
      <c r="D1300" s="2">
        <v>1</v>
      </c>
      <c r="E1300" s="1" t="s">
        <v>165</v>
      </c>
      <c r="F1300" s="2">
        <v>42.9</v>
      </c>
      <c r="G1300" s="2">
        <v>1</v>
      </c>
      <c r="H1300" s="2">
        <v>7</v>
      </c>
      <c r="I1300" s="2"/>
      <c r="J1300" s="2"/>
      <c r="K1300" s="2"/>
      <c r="L1300" s="3">
        <v>1617.95</v>
      </c>
      <c r="M1300" s="3">
        <v>1617.95</v>
      </c>
      <c r="N1300" s="3">
        <v>654.23</v>
      </c>
      <c r="O1300" s="3">
        <v>0</v>
      </c>
      <c r="P1300" s="3">
        <v>2272.1799999999998</v>
      </c>
      <c r="Q1300" s="3">
        <v>350</v>
      </c>
      <c r="R1300" s="1" t="s">
        <v>132</v>
      </c>
    </row>
    <row r="1301" spans="1:18" ht="15.5" x14ac:dyDescent="0.35">
      <c r="A1301" s="1">
        <v>30738059</v>
      </c>
      <c r="B1301" s="99" t="s">
        <v>3129</v>
      </c>
      <c r="C1301" s="2" t="s">
        <v>13600</v>
      </c>
      <c r="D1301" s="2">
        <v>1</v>
      </c>
      <c r="E1301" s="1" t="s">
        <v>446</v>
      </c>
      <c r="F1301" s="2">
        <v>38.5</v>
      </c>
      <c r="G1301" s="2">
        <v>1</v>
      </c>
      <c r="H1301" s="2">
        <v>6</v>
      </c>
      <c r="I1301" s="2"/>
      <c r="J1301" s="2"/>
      <c r="K1301" s="2"/>
      <c r="L1301" s="3">
        <v>1323.54</v>
      </c>
      <c r="M1301" s="3">
        <v>1323.54</v>
      </c>
      <c r="N1301" s="3">
        <v>587.13</v>
      </c>
      <c r="O1301" s="3">
        <v>0</v>
      </c>
      <c r="P1301" s="3">
        <v>1910.67</v>
      </c>
      <c r="Q1301" s="3">
        <v>350</v>
      </c>
      <c r="R1301" s="1" t="s">
        <v>132</v>
      </c>
    </row>
    <row r="1302" spans="1:18" ht="31" x14ac:dyDescent="0.35">
      <c r="A1302" s="1">
        <v>30801010</v>
      </c>
      <c r="B1302" s="99" t="s">
        <v>3128</v>
      </c>
      <c r="C1302" s="2" t="s">
        <v>13600</v>
      </c>
      <c r="D1302" s="2">
        <v>1</v>
      </c>
      <c r="E1302" s="1" t="s">
        <v>407</v>
      </c>
      <c r="F1302" s="2"/>
      <c r="G1302" s="2">
        <v>2</v>
      </c>
      <c r="H1302" s="2">
        <v>2</v>
      </c>
      <c r="I1302" s="2"/>
      <c r="J1302" s="2"/>
      <c r="K1302" s="2"/>
      <c r="L1302" s="3">
        <v>620.66</v>
      </c>
      <c r="M1302" s="3">
        <v>620.66</v>
      </c>
      <c r="N1302" s="3">
        <v>0</v>
      </c>
      <c r="O1302" s="3">
        <v>0</v>
      </c>
      <c r="P1302" s="3">
        <v>620.66</v>
      </c>
      <c r="Q1302" s="3">
        <v>350</v>
      </c>
      <c r="R1302" s="1" t="s">
        <v>132</v>
      </c>
    </row>
    <row r="1303" spans="1:18" ht="15.5" x14ac:dyDescent="0.35">
      <c r="A1303" s="1">
        <v>30801028</v>
      </c>
      <c r="B1303" s="99" t="s">
        <v>3127</v>
      </c>
      <c r="C1303" s="2" t="s">
        <v>13600</v>
      </c>
      <c r="D1303" s="2">
        <v>1</v>
      </c>
      <c r="E1303" s="1" t="s">
        <v>446</v>
      </c>
      <c r="F1303" s="2"/>
      <c r="G1303" s="2">
        <v>2</v>
      </c>
      <c r="H1303" s="2">
        <v>5</v>
      </c>
      <c r="I1303" s="2"/>
      <c r="J1303" s="2"/>
      <c r="K1303" s="2"/>
      <c r="L1303" s="3">
        <v>1323.54</v>
      </c>
      <c r="M1303" s="3">
        <v>1323.54</v>
      </c>
      <c r="N1303" s="3">
        <v>0</v>
      </c>
      <c r="O1303" s="3">
        <v>0</v>
      </c>
      <c r="P1303" s="3">
        <v>1323.54</v>
      </c>
      <c r="Q1303" s="3">
        <v>350</v>
      </c>
      <c r="R1303" s="1" t="s">
        <v>132</v>
      </c>
    </row>
    <row r="1304" spans="1:18" ht="15.5" x14ac:dyDescent="0.35">
      <c r="A1304" s="1">
        <v>30801036</v>
      </c>
      <c r="B1304" s="99" t="s">
        <v>3126</v>
      </c>
      <c r="C1304" s="2" t="s">
        <v>13600</v>
      </c>
      <c r="D1304" s="2">
        <v>1</v>
      </c>
      <c r="E1304" s="1" t="s">
        <v>159</v>
      </c>
      <c r="F1304" s="2"/>
      <c r="G1304" s="2">
        <v>2</v>
      </c>
      <c r="H1304" s="2">
        <v>2</v>
      </c>
      <c r="I1304" s="2"/>
      <c r="J1304" s="2"/>
      <c r="K1304" s="2"/>
      <c r="L1304" s="3">
        <v>736.04</v>
      </c>
      <c r="M1304" s="3">
        <v>736.04</v>
      </c>
      <c r="N1304" s="3">
        <v>0</v>
      </c>
      <c r="O1304" s="3">
        <v>0</v>
      </c>
      <c r="P1304" s="3">
        <v>736.04</v>
      </c>
      <c r="Q1304" s="3">
        <v>350</v>
      </c>
      <c r="R1304" s="1" t="s">
        <v>132</v>
      </c>
    </row>
    <row r="1305" spans="1:18" ht="15.5" x14ac:dyDescent="0.35">
      <c r="A1305" s="1">
        <v>30801044</v>
      </c>
      <c r="B1305" s="99" t="s">
        <v>3125</v>
      </c>
      <c r="C1305" s="2" t="s">
        <v>13600</v>
      </c>
      <c r="D1305" s="2">
        <v>1</v>
      </c>
      <c r="E1305" s="1" t="s">
        <v>13</v>
      </c>
      <c r="F1305" s="2"/>
      <c r="G1305" s="2"/>
      <c r="H1305" s="2">
        <v>1</v>
      </c>
      <c r="I1305" s="2"/>
      <c r="J1305" s="2"/>
      <c r="K1305" s="2"/>
      <c r="L1305" s="3">
        <v>148.54</v>
      </c>
      <c r="M1305" s="3">
        <v>148.54</v>
      </c>
      <c r="N1305" s="3">
        <v>0</v>
      </c>
      <c r="O1305" s="3">
        <v>0</v>
      </c>
      <c r="P1305" s="3">
        <v>148.54</v>
      </c>
      <c r="Q1305" s="3">
        <v>350</v>
      </c>
      <c r="R1305" s="1" t="s">
        <v>132</v>
      </c>
    </row>
    <row r="1306" spans="1:18" ht="15.5" x14ac:dyDescent="0.35">
      <c r="A1306" s="1">
        <v>30801052</v>
      </c>
      <c r="B1306" s="99" t="s">
        <v>3124</v>
      </c>
      <c r="C1306" s="2" t="s">
        <v>13600</v>
      </c>
      <c r="D1306" s="2">
        <v>1</v>
      </c>
      <c r="E1306" s="1" t="s">
        <v>165</v>
      </c>
      <c r="F1306" s="2"/>
      <c r="G1306" s="2">
        <v>2</v>
      </c>
      <c r="H1306" s="2">
        <v>6</v>
      </c>
      <c r="I1306" s="2"/>
      <c r="J1306" s="2"/>
      <c r="K1306" s="2"/>
      <c r="L1306" s="3">
        <v>1617.95</v>
      </c>
      <c r="M1306" s="3">
        <v>1617.95</v>
      </c>
      <c r="N1306" s="3">
        <v>0</v>
      </c>
      <c r="O1306" s="3">
        <v>0</v>
      </c>
      <c r="P1306" s="3">
        <v>1617.95</v>
      </c>
      <c r="Q1306" s="3">
        <v>350</v>
      </c>
      <c r="R1306" s="1" t="s">
        <v>132</v>
      </c>
    </row>
    <row r="1307" spans="1:18" ht="15.5" x14ac:dyDescent="0.35">
      <c r="A1307" s="1">
        <v>30801060</v>
      </c>
      <c r="B1307" s="99" t="s">
        <v>3123</v>
      </c>
      <c r="C1307" s="2" t="s">
        <v>13600</v>
      </c>
      <c r="D1307" s="2">
        <v>1</v>
      </c>
      <c r="E1307" s="1" t="s">
        <v>2103</v>
      </c>
      <c r="F1307" s="2"/>
      <c r="G1307" s="2">
        <v>2</v>
      </c>
      <c r="H1307" s="2">
        <v>6</v>
      </c>
      <c r="I1307" s="2"/>
      <c r="J1307" s="2"/>
      <c r="K1307" s="2"/>
      <c r="L1307" s="3">
        <v>1452.19</v>
      </c>
      <c r="M1307" s="3">
        <v>1452.19</v>
      </c>
      <c r="N1307" s="3">
        <v>0</v>
      </c>
      <c r="O1307" s="3">
        <v>0</v>
      </c>
      <c r="P1307" s="3">
        <v>1452.19</v>
      </c>
      <c r="Q1307" s="3">
        <v>350</v>
      </c>
      <c r="R1307" s="1" t="s">
        <v>132</v>
      </c>
    </row>
    <row r="1308" spans="1:18" ht="15.5" x14ac:dyDescent="0.35">
      <c r="A1308" s="1">
        <v>30801079</v>
      </c>
      <c r="B1308" s="99" t="s">
        <v>3122</v>
      </c>
      <c r="C1308" s="2" t="s">
        <v>13600</v>
      </c>
      <c r="D1308" s="2">
        <v>1</v>
      </c>
      <c r="E1308" s="1" t="s">
        <v>2103</v>
      </c>
      <c r="F1308" s="2"/>
      <c r="G1308" s="2">
        <v>2</v>
      </c>
      <c r="H1308" s="2">
        <v>5</v>
      </c>
      <c r="I1308" s="2"/>
      <c r="J1308" s="2"/>
      <c r="K1308" s="2"/>
      <c r="L1308" s="3">
        <v>1452.19</v>
      </c>
      <c r="M1308" s="3">
        <v>1452.19</v>
      </c>
      <c r="N1308" s="3">
        <v>0</v>
      </c>
      <c r="O1308" s="3">
        <v>0</v>
      </c>
      <c r="P1308" s="3">
        <v>1452.19</v>
      </c>
      <c r="Q1308" s="3">
        <v>350</v>
      </c>
      <c r="R1308" s="1" t="s">
        <v>132</v>
      </c>
    </row>
    <row r="1309" spans="1:18" ht="15.5" x14ac:dyDescent="0.35">
      <c r="A1309" s="1">
        <v>30801087</v>
      </c>
      <c r="B1309" s="99" t="s">
        <v>3121</v>
      </c>
      <c r="C1309" s="2" t="s">
        <v>13600</v>
      </c>
      <c r="D1309" s="2">
        <v>1</v>
      </c>
      <c r="E1309" s="1" t="s">
        <v>311</v>
      </c>
      <c r="F1309" s="2"/>
      <c r="G1309" s="2">
        <v>1</v>
      </c>
      <c r="H1309" s="2">
        <v>3</v>
      </c>
      <c r="I1309" s="2"/>
      <c r="J1309" s="2"/>
      <c r="K1309" s="2"/>
      <c r="L1309" s="3">
        <v>291.76</v>
      </c>
      <c r="M1309" s="3">
        <v>291.76</v>
      </c>
      <c r="N1309" s="3">
        <v>0</v>
      </c>
      <c r="O1309" s="3">
        <v>0</v>
      </c>
      <c r="P1309" s="3">
        <v>291.76</v>
      </c>
      <c r="Q1309" s="3">
        <v>350</v>
      </c>
      <c r="R1309" s="1" t="s">
        <v>132</v>
      </c>
    </row>
    <row r="1310" spans="1:18" ht="15.5" x14ac:dyDescent="0.35">
      <c r="A1310" s="1">
        <v>30801095</v>
      </c>
      <c r="B1310" s="99" t="s">
        <v>3120</v>
      </c>
      <c r="C1310" s="2" t="s">
        <v>13598</v>
      </c>
      <c r="D1310" s="2">
        <v>1</v>
      </c>
      <c r="E1310" s="1" t="s">
        <v>110</v>
      </c>
      <c r="F1310" s="2"/>
      <c r="G1310" s="2">
        <v>1</v>
      </c>
      <c r="H1310" s="2">
        <v>2</v>
      </c>
      <c r="I1310" s="2"/>
      <c r="J1310" s="2"/>
      <c r="K1310" s="2"/>
      <c r="L1310" s="3">
        <v>222.81</v>
      </c>
      <c r="M1310" s="3">
        <v>222.81</v>
      </c>
      <c r="N1310" s="3">
        <v>0</v>
      </c>
      <c r="O1310" s="3">
        <v>0</v>
      </c>
      <c r="P1310" s="3">
        <v>222.81</v>
      </c>
      <c r="Q1310" s="3">
        <v>44.562000000000005</v>
      </c>
      <c r="R1310" s="1" t="s">
        <v>132</v>
      </c>
    </row>
    <row r="1311" spans="1:18" ht="15.5" x14ac:dyDescent="0.35">
      <c r="A1311" s="1">
        <v>30801109</v>
      </c>
      <c r="B1311" s="99" t="s">
        <v>3119</v>
      </c>
      <c r="C1311" s="2" t="s">
        <v>13600</v>
      </c>
      <c r="D1311" s="2">
        <v>1</v>
      </c>
      <c r="E1311" s="1" t="s">
        <v>148</v>
      </c>
      <c r="F1311" s="2"/>
      <c r="G1311" s="2">
        <v>1</v>
      </c>
      <c r="H1311" s="2">
        <v>3</v>
      </c>
      <c r="I1311" s="2"/>
      <c r="J1311" s="2"/>
      <c r="K1311" s="2"/>
      <c r="L1311" s="3">
        <v>689.63</v>
      </c>
      <c r="M1311" s="3">
        <v>689.63</v>
      </c>
      <c r="N1311" s="3">
        <v>0</v>
      </c>
      <c r="O1311" s="3">
        <v>0</v>
      </c>
      <c r="P1311" s="3">
        <v>689.63</v>
      </c>
      <c r="Q1311" s="3">
        <v>350</v>
      </c>
      <c r="R1311" s="1" t="s">
        <v>132</v>
      </c>
    </row>
    <row r="1312" spans="1:18" ht="15.5" x14ac:dyDescent="0.35">
      <c r="A1312" s="1">
        <v>30801117</v>
      </c>
      <c r="B1312" s="99" t="s">
        <v>3118</v>
      </c>
      <c r="C1312" s="2" t="s">
        <v>13600</v>
      </c>
      <c r="D1312" s="2">
        <v>1</v>
      </c>
      <c r="E1312" s="1" t="s">
        <v>155</v>
      </c>
      <c r="F1312" s="2"/>
      <c r="G1312" s="2">
        <v>2</v>
      </c>
      <c r="H1312" s="2">
        <v>5</v>
      </c>
      <c r="I1312" s="2"/>
      <c r="J1312" s="2"/>
      <c r="K1312" s="2"/>
      <c r="L1312" s="3">
        <v>1206.83</v>
      </c>
      <c r="M1312" s="3">
        <v>1206.83</v>
      </c>
      <c r="N1312" s="3">
        <v>0</v>
      </c>
      <c r="O1312" s="3">
        <v>0</v>
      </c>
      <c r="P1312" s="3">
        <v>1206.83</v>
      </c>
      <c r="Q1312" s="3">
        <v>350</v>
      </c>
      <c r="R1312" s="1" t="s">
        <v>132</v>
      </c>
    </row>
    <row r="1313" spans="1:18" ht="15.5" x14ac:dyDescent="0.35">
      <c r="A1313" s="1">
        <v>30801133</v>
      </c>
      <c r="B1313" s="99" t="s">
        <v>3117</v>
      </c>
      <c r="C1313" s="2" t="s">
        <v>13600</v>
      </c>
      <c r="D1313" s="2">
        <v>1</v>
      </c>
      <c r="E1313" s="1" t="s">
        <v>16</v>
      </c>
      <c r="F1313" s="2"/>
      <c r="G1313" s="2">
        <v>1</v>
      </c>
      <c r="H1313" s="2">
        <v>5</v>
      </c>
      <c r="I1313" s="2"/>
      <c r="J1313" s="2"/>
      <c r="K1313" s="2"/>
      <c r="L1313" s="3">
        <v>250.65</v>
      </c>
      <c r="M1313" s="3">
        <v>250.65</v>
      </c>
      <c r="N1313" s="3">
        <v>0</v>
      </c>
      <c r="O1313" s="3">
        <v>0</v>
      </c>
      <c r="P1313" s="3">
        <v>250.65</v>
      </c>
      <c r="Q1313" s="3">
        <v>350</v>
      </c>
      <c r="R1313" s="1" t="s">
        <v>132</v>
      </c>
    </row>
    <row r="1314" spans="1:18" ht="15.5" x14ac:dyDescent="0.35">
      <c r="A1314" s="1">
        <v>30801141</v>
      </c>
      <c r="B1314" s="99" t="s">
        <v>3116</v>
      </c>
      <c r="C1314" s="2" t="s">
        <v>13600</v>
      </c>
      <c r="D1314" s="2">
        <v>1</v>
      </c>
      <c r="E1314" s="1" t="s">
        <v>281</v>
      </c>
      <c r="F1314" s="2"/>
      <c r="G1314" s="2">
        <v>1</v>
      </c>
      <c r="H1314" s="2">
        <v>3</v>
      </c>
      <c r="I1314" s="2"/>
      <c r="J1314" s="2"/>
      <c r="K1314" s="2"/>
      <c r="L1314" s="3">
        <v>202.9</v>
      </c>
      <c r="M1314" s="3">
        <v>202.9</v>
      </c>
      <c r="N1314" s="3">
        <v>0</v>
      </c>
      <c r="O1314" s="3">
        <v>0</v>
      </c>
      <c r="P1314" s="3">
        <v>202.9</v>
      </c>
      <c r="Q1314" s="3">
        <v>350</v>
      </c>
      <c r="R1314" s="1" t="s">
        <v>132</v>
      </c>
    </row>
    <row r="1315" spans="1:18" ht="15.5" x14ac:dyDescent="0.35">
      <c r="A1315" s="1">
        <v>30801150</v>
      </c>
      <c r="B1315" s="99" t="s">
        <v>3115</v>
      </c>
      <c r="C1315" s="2" t="s">
        <v>13598</v>
      </c>
      <c r="D1315" s="2">
        <v>1</v>
      </c>
      <c r="E1315" s="1" t="s">
        <v>41</v>
      </c>
      <c r="F1315" s="2"/>
      <c r="G1315" s="2">
        <v>1</v>
      </c>
      <c r="H1315" s="2">
        <v>4</v>
      </c>
      <c r="I1315" s="2"/>
      <c r="J1315" s="2"/>
      <c r="K1315" s="2"/>
      <c r="L1315" s="3">
        <v>169.74</v>
      </c>
      <c r="M1315" s="3">
        <v>169.74</v>
      </c>
      <c r="N1315" s="3">
        <v>0</v>
      </c>
      <c r="O1315" s="3">
        <v>0</v>
      </c>
      <c r="P1315" s="3">
        <v>169.74</v>
      </c>
      <c r="Q1315" s="3">
        <v>33.948</v>
      </c>
      <c r="R1315" s="1" t="s">
        <v>132</v>
      </c>
    </row>
    <row r="1316" spans="1:18" ht="15.5" x14ac:dyDescent="0.35">
      <c r="A1316" s="1">
        <v>30801168</v>
      </c>
      <c r="B1316" s="99" t="s">
        <v>3114</v>
      </c>
      <c r="C1316" s="2" t="s">
        <v>13600</v>
      </c>
      <c r="D1316" s="2">
        <v>1</v>
      </c>
      <c r="E1316" s="1" t="s">
        <v>2042</v>
      </c>
      <c r="F1316" s="2">
        <v>42.9</v>
      </c>
      <c r="G1316" s="2">
        <v>2</v>
      </c>
      <c r="H1316" s="2">
        <v>6</v>
      </c>
      <c r="I1316" s="2"/>
      <c r="J1316" s="2"/>
      <c r="K1316" s="2"/>
      <c r="L1316" s="3">
        <v>1982.66</v>
      </c>
      <c r="M1316" s="3">
        <v>1982.66</v>
      </c>
      <c r="N1316" s="3">
        <v>654.23</v>
      </c>
      <c r="O1316" s="3">
        <v>0</v>
      </c>
      <c r="P1316" s="3">
        <v>2636.89</v>
      </c>
      <c r="Q1316" s="3">
        <v>350</v>
      </c>
      <c r="R1316" s="1" t="s">
        <v>132</v>
      </c>
    </row>
    <row r="1317" spans="1:18" ht="15.5" x14ac:dyDescent="0.35">
      <c r="A1317" s="1">
        <v>30801176</v>
      </c>
      <c r="B1317" s="99" t="s">
        <v>3113</v>
      </c>
      <c r="C1317" s="2" t="s">
        <v>13600</v>
      </c>
      <c r="D1317" s="2">
        <v>1</v>
      </c>
      <c r="E1317" s="1" t="s">
        <v>448</v>
      </c>
      <c r="F1317" s="2">
        <v>33.799999999999997</v>
      </c>
      <c r="G1317" s="2">
        <v>1</v>
      </c>
      <c r="H1317" s="2">
        <v>3</v>
      </c>
      <c r="I1317" s="2"/>
      <c r="J1317" s="2"/>
      <c r="K1317" s="2"/>
      <c r="L1317" s="3">
        <v>371.34</v>
      </c>
      <c r="M1317" s="3">
        <v>371.34</v>
      </c>
      <c r="N1317" s="3">
        <v>515.45000000000005</v>
      </c>
      <c r="O1317" s="3">
        <v>0</v>
      </c>
      <c r="P1317" s="3">
        <v>886.79</v>
      </c>
      <c r="Q1317" s="3">
        <v>350</v>
      </c>
      <c r="R1317" s="1" t="s">
        <v>132</v>
      </c>
    </row>
    <row r="1318" spans="1:18" ht="15.5" x14ac:dyDescent="0.35">
      <c r="A1318" s="1">
        <v>30802016</v>
      </c>
      <c r="B1318" s="99" t="s">
        <v>3112</v>
      </c>
      <c r="C1318" s="2" t="s">
        <v>13600</v>
      </c>
      <c r="D1318" s="2">
        <v>1</v>
      </c>
      <c r="E1318" s="1" t="s">
        <v>446</v>
      </c>
      <c r="F1318" s="2"/>
      <c r="G1318" s="2">
        <v>2</v>
      </c>
      <c r="H1318" s="2">
        <v>6</v>
      </c>
      <c r="I1318" s="2"/>
      <c r="J1318" s="2"/>
      <c r="K1318" s="2"/>
      <c r="L1318" s="3">
        <v>1323.54</v>
      </c>
      <c r="M1318" s="3">
        <v>1323.54</v>
      </c>
      <c r="N1318" s="3">
        <v>0</v>
      </c>
      <c r="O1318" s="3">
        <v>0</v>
      </c>
      <c r="P1318" s="3">
        <v>1323.54</v>
      </c>
      <c r="Q1318" s="3">
        <v>350</v>
      </c>
      <c r="R1318" s="1" t="s">
        <v>132</v>
      </c>
    </row>
    <row r="1319" spans="1:18" ht="15.5" x14ac:dyDescent="0.35">
      <c r="A1319" s="1">
        <v>30802024</v>
      </c>
      <c r="B1319" s="99" t="s">
        <v>3111</v>
      </c>
      <c r="C1319" s="2" t="s">
        <v>13600</v>
      </c>
      <c r="D1319" s="2">
        <v>1</v>
      </c>
      <c r="E1319" s="1" t="s">
        <v>155</v>
      </c>
      <c r="F1319" s="2"/>
      <c r="G1319" s="2">
        <v>2</v>
      </c>
      <c r="H1319" s="2">
        <v>4</v>
      </c>
      <c r="I1319" s="2"/>
      <c r="J1319" s="2"/>
      <c r="K1319" s="2"/>
      <c r="L1319" s="3">
        <v>1206.83</v>
      </c>
      <c r="M1319" s="3">
        <v>1206.83</v>
      </c>
      <c r="N1319" s="3">
        <v>0</v>
      </c>
      <c r="O1319" s="3">
        <v>0</v>
      </c>
      <c r="P1319" s="3">
        <v>1206.83</v>
      </c>
      <c r="Q1319" s="3">
        <v>350</v>
      </c>
      <c r="R1319" s="1" t="s">
        <v>132</v>
      </c>
    </row>
    <row r="1320" spans="1:18" ht="15.5" x14ac:dyDescent="0.35">
      <c r="A1320" s="1">
        <v>30802032</v>
      </c>
      <c r="B1320" s="99" t="s">
        <v>3110</v>
      </c>
      <c r="C1320" s="2" t="s">
        <v>13600</v>
      </c>
      <c r="D1320" s="2">
        <v>1</v>
      </c>
      <c r="E1320" s="1" t="s">
        <v>155</v>
      </c>
      <c r="F1320" s="2"/>
      <c r="G1320" s="2">
        <v>2</v>
      </c>
      <c r="H1320" s="2">
        <v>5</v>
      </c>
      <c r="I1320" s="2"/>
      <c r="J1320" s="2"/>
      <c r="K1320" s="2"/>
      <c r="L1320" s="3">
        <v>1206.83</v>
      </c>
      <c r="M1320" s="3">
        <v>1206.83</v>
      </c>
      <c r="N1320" s="3">
        <v>0</v>
      </c>
      <c r="O1320" s="3">
        <v>0</v>
      </c>
      <c r="P1320" s="3">
        <v>1206.83</v>
      </c>
      <c r="Q1320" s="3">
        <v>350</v>
      </c>
      <c r="R1320" s="1" t="s">
        <v>132</v>
      </c>
    </row>
    <row r="1321" spans="1:18" ht="15.5" x14ac:dyDescent="0.35">
      <c r="A1321" s="1">
        <v>30802040</v>
      </c>
      <c r="B1321" s="99" t="s">
        <v>3109</v>
      </c>
      <c r="C1321" s="2" t="s">
        <v>13600</v>
      </c>
      <c r="D1321" s="2">
        <v>1</v>
      </c>
      <c r="E1321" s="1" t="s">
        <v>2042</v>
      </c>
      <c r="F1321" s="2">
        <v>42.9</v>
      </c>
      <c r="G1321" s="2">
        <v>2</v>
      </c>
      <c r="H1321" s="2">
        <v>6</v>
      </c>
      <c r="I1321" s="2"/>
      <c r="J1321" s="2"/>
      <c r="K1321" s="2"/>
      <c r="L1321" s="3">
        <v>1982.66</v>
      </c>
      <c r="M1321" s="3">
        <v>1982.66</v>
      </c>
      <c r="N1321" s="3">
        <v>654.23</v>
      </c>
      <c r="O1321" s="3">
        <v>0</v>
      </c>
      <c r="P1321" s="3">
        <v>2636.89</v>
      </c>
      <c r="Q1321" s="3">
        <v>350</v>
      </c>
      <c r="R1321" s="1" t="s">
        <v>132</v>
      </c>
    </row>
    <row r="1322" spans="1:18" ht="15.5" x14ac:dyDescent="0.35">
      <c r="A1322" s="1">
        <v>30802059</v>
      </c>
      <c r="B1322" s="99" t="s">
        <v>3108</v>
      </c>
      <c r="C1322" s="2" t="s">
        <v>13600</v>
      </c>
      <c r="D1322" s="2">
        <v>1</v>
      </c>
      <c r="E1322" s="1" t="s">
        <v>165</v>
      </c>
      <c r="F1322" s="2">
        <v>42.9</v>
      </c>
      <c r="G1322" s="2">
        <v>2</v>
      </c>
      <c r="H1322" s="2">
        <v>4</v>
      </c>
      <c r="I1322" s="2"/>
      <c r="J1322" s="2"/>
      <c r="K1322" s="2"/>
      <c r="L1322" s="3">
        <v>1617.95</v>
      </c>
      <c r="M1322" s="3">
        <v>1617.95</v>
      </c>
      <c r="N1322" s="3">
        <v>654.23</v>
      </c>
      <c r="O1322" s="3">
        <v>0</v>
      </c>
      <c r="P1322" s="3">
        <v>2272.1799999999998</v>
      </c>
      <c r="Q1322" s="3">
        <v>350</v>
      </c>
      <c r="R1322" s="1" t="s">
        <v>132</v>
      </c>
    </row>
    <row r="1323" spans="1:18" ht="15.5" x14ac:dyDescent="0.35">
      <c r="A1323" s="1">
        <v>30803012</v>
      </c>
      <c r="B1323" s="99" t="s">
        <v>3107</v>
      </c>
      <c r="C1323" s="2" t="s">
        <v>13600</v>
      </c>
      <c r="D1323" s="2">
        <v>1</v>
      </c>
      <c r="E1323" s="1" t="s">
        <v>155</v>
      </c>
      <c r="F1323" s="2"/>
      <c r="G1323" s="2">
        <v>2</v>
      </c>
      <c r="H1323" s="2">
        <v>4</v>
      </c>
      <c r="I1323" s="2"/>
      <c r="J1323" s="2"/>
      <c r="K1323" s="2"/>
      <c r="L1323" s="3">
        <v>1206.83</v>
      </c>
      <c r="M1323" s="3">
        <v>1206.83</v>
      </c>
      <c r="N1323" s="3">
        <v>0</v>
      </c>
      <c r="O1323" s="3">
        <v>0</v>
      </c>
      <c r="P1323" s="3">
        <v>1206.83</v>
      </c>
      <c r="Q1323" s="3">
        <v>350</v>
      </c>
      <c r="R1323" s="1" t="s">
        <v>132</v>
      </c>
    </row>
    <row r="1324" spans="1:18" ht="15.5" x14ac:dyDescent="0.35">
      <c r="A1324" s="1">
        <v>30803020</v>
      </c>
      <c r="B1324" s="99" t="s">
        <v>3106</v>
      </c>
      <c r="C1324" s="2" t="s">
        <v>13600</v>
      </c>
      <c r="D1324" s="2">
        <v>1</v>
      </c>
      <c r="E1324" s="1" t="s">
        <v>2103</v>
      </c>
      <c r="F1324" s="2"/>
      <c r="G1324" s="2">
        <v>2</v>
      </c>
      <c r="H1324" s="2">
        <v>7</v>
      </c>
      <c r="I1324" s="2"/>
      <c r="J1324" s="2"/>
      <c r="K1324" s="2"/>
      <c r="L1324" s="3">
        <v>1452.19</v>
      </c>
      <c r="M1324" s="3">
        <v>1452.19</v>
      </c>
      <c r="N1324" s="3">
        <v>0</v>
      </c>
      <c r="O1324" s="3">
        <v>0</v>
      </c>
      <c r="P1324" s="3">
        <v>1452.19</v>
      </c>
      <c r="Q1324" s="3">
        <v>350</v>
      </c>
      <c r="R1324" s="1" t="s">
        <v>132</v>
      </c>
    </row>
    <row r="1325" spans="1:18" ht="15.5" x14ac:dyDescent="0.35">
      <c r="A1325" s="1">
        <v>30803039</v>
      </c>
      <c r="B1325" s="99" t="s">
        <v>3105</v>
      </c>
      <c r="C1325" s="2" t="s">
        <v>13600</v>
      </c>
      <c r="D1325" s="2">
        <v>1</v>
      </c>
      <c r="E1325" s="1" t="s">
        <v>446</v>
      </c>
      <c r="F1325" s="2"/>
      <c r="G1325" s="2">
        <v>2</v>
      </c>
      <c r="H1325" s="2">
        <v>6</v>
      </c>
      <c r="I1325" s="2"/>
      <c r="J1325" s="2"/>
      <c r="K1325" s="2"/>
      <c r="L1325" s="3">
        <v>1323.54</v>
      </c>
      <c r="M1325" s="3">
        <v>1323.54</v>
      </c>
      <c r="N1325" s="3">
        <v>0</v>
      </c>
      <c r="O1325" s="3">
        <v>0</v>
      </c>
      <c r="P1325" s="3">
        <v>1323.54</v>
      </c>
      <c r="Q1325" s="3">
        <v>350</v>
      </c>
      <c r="R1325" s="1" t="s">
        <v>132</v>
      </c>
    </row>
    <row r="1326" spans="1:18" ht="15.5" x14ac:dyDescent="0.35">
      <c r="A1326" s="1">
        <v>30803047</v>
      </c>
      <c r="B1326" s="99" t="s">
        <v>3104</v>
      </c>
      <c r="C1326" s="2" t="s">
        <v>13600</v>
      </c>
      <c r="D1326" s="2">
        <v>1</v>
      </c>
      <c r="E1326" s="1" t="s">
        <v>446</v>
      </c>
      <c r="F1326" s="2"/>
      <c r="G1326" s="2">
        <v>2</v>
      </c>
      <c r="H1326" s="2">
        <v>6</v>
      </c>
      <c r="I1326" s="2"/>
      <c r="J1326" s="2"/>
      <c r="K1326" s="2"/>
      <c r="L1326" s="3">
        <v>1323.54</v>
      </c>
      <c r="M1326" s="3">
        <v>1323.54</v>
      </c>
      <c r="N1326" s="3">
        <v>0</v>
      </c>
      <c r="O1326" s="3">
        <v>0</v>
      </c>
      <c r="P1326" s="3">
        <v>1323.54</v>
      </c>
      <c r="Q1326" s="3">
        <v>350</v>
      </c>
      <c r="R1326" s="1" t="s">
        <v>132</v>
      </c>
    </row>
    <row r="1327" spans="1:18" ht="15.5" x14ac:dyDescent="0.35">
      <c r="A1327" s="1">
        <v>30803055</v>
      </c>
      <c r="B1327" s="99" t="s">
        <v>3103</v>
      </c>
      <c r="C1327" s="2" t="s">
        <v>13600</v>
      </c>
      <c r="D1327" s="2">
        <v>1</v>
      </c>
      <c r="E1327" s="1" t="s">
        <v>383</v>
      </c>
      <c r="F1327" s="2"/>
      <c r="G1327" s="2">
        <v>1</v>
      </c>
      <c r="H1327" s="2">
        <v>3</v>
      </c>
      <c r="I1327" s="2"/>
      <c r="J1327" s="2"/>
      <c r="K1327" s="2"/>
      <c r="L1327" s="3">
        <v>649.84</v>
      </c>
      <c r="M1327" s="3">
        <v>649.84</v>
      </c>
      <c r="N1327" s="3">
        <v>0</v>
      </c>
      <c r="O1327" s="3">
        <v>0</v>
      </c>
      <c r="P1327" s="3">
        <v>649.84</v>
      </c>
      <c r="Q1327" s="3">
        <v>350</v>
      </c>
      <c r="R1327" s="1" t="s">
        <v>132</v>
      </c>
    </row>
    <row r="1328" spans="1:18" ht="15.5" x14ac:dyDescent="0.35">
      <c r="A1328" s="1">
        <v>30803063</v>
      </c>
      <c r="B1328" s="99" t="s">
        <v>3102</v>
      </c>
      <c r="C1328" s="2" t="s">
        <v>13600</v>
      </c>
      <c r="D1328" s="2">
        <v>1</v>
      </c>
      <c r="E1328" s="1" t="s">
        <v>194</v>
      </c>
      <c r="F1328" s="2"/>
      <c r="G1328" s="2">
        <v>2</v>
      </c>
      <c r="H1328" s="2">
        <v>6</v>
      </c>
      <c r="I1328" s="2"/>
      <c r="J1328" s="2"/>
      <c r="K1328" s="2"/>
      <c r="L1328" s="3">
        <v>2181.58</v>
      </c>
      <c r="M1328" s="3">
        <v>2181.58</v>
      </c>
      <c r="N1328" s="3">
        <v>0</v>
      </c>
      <c r="O1328" s="3">
        <v>0</v>
      </c>
      <c r="P1328" s="3">
        <v>2181.58</v>
      </c>
      <c r="Q1328" s="3">
        <v>350</v>
      </c>
      <c r="R1328" s="1" t="s">
        <v>132</v>
      </c>
    </row>
    <row r="1329" spans="1:18" ht="15.5" x14ac:dyDescent="0.35">
      <c r="A1329" s="1">
        <v>30803071</v>
      </c>
      <c r="B1329" s="99" t="s">
        <v>3101</v>
      </c>
      <c r="C1329" s="2" t="s">
        <v>13600</v>
      </c>
      <c r="D1329" s="2">
        <v>1</v>
      </c>
      <c r="E1329" s="1" t="s">
        <v>446</v>
      </c>
      <c r="F1329" s="2"/>
      <c r="G1329" s="2">
        <v>2</v>
      </c>
      <c r="H1329" s="2">
        <v>6</v>
      </c>
      <c r="I1329" s="2"/>
      <c r="J1329" s="2"/>
      <c r="K1329" s="2"/>
      <c r="L1329" s="3">
        <v>1323.54</v>
      </c>
      <c r="M1329" s="3">
        <v>1323.54</v>
      </c>
      <c r="N1329" s="3">
        <v>0</v>
      </c>
      <c r="O1329" s="3">
        <v>0</v>
      </c>
      <c r="P1329" s="3">
        <v>1323.54</v>
      </c>
      <c r="Q1329" s="3">
        <v>350</v>
      </c>
      <c r="R1329" s="1" t="s">
        <v>132</v>
      </c>
    </row>
    <row r="1330" spans="1:18" ht="15.5" x14ac:dyDescent="0.35">
      <c r="A1330" s="1">
        <v>30803080</v>
      </c>
      <c r="B1330" s="99" t="s">
        <v>3100</v>
      </c>
      <c r="C1330" s="2" t="s">
        <v>13600</v>
      </c>
      <c r="D1330" s="2">
        <v>1</v>
      </c>
      <c r="E1330" s="1" t="s">
        <v>446</v>
      </c>
      <c r="F1330" s="2"/>
      <c r="G1330" s="2">
        <v>2</v>
      </c>
      <c r="H1330" s="2">
        <v>4</v>
      </c>
      <c r="I1330" s="2"/>
      <c r="J1330" s="2"/>
      <c r="K1330" s="2"/>
      <c r="L1330" s="3">
        <v>1323.54</v>
      </c>
      <c r="M1330" s="3">
        <v>1323.54</v>
      </c>
      <c r="N1330" s="3">
        <v>0</v>
      </c>
      <c r="O1330" s="3">
        <v>0</v>
      </c>
      <c r="P1330" s="3">
        <v>1323.54</v>
      </c>
      <c r="Q1330" s="3">
        <v>350</v>
      </c>
      <c r="R1330" s="1" t="s">
        <v>132</v>
      </c>
    </row>
    <row r="1331" spans="1:18" ht="15.5" x14ac:dyDescent="0.35">
      <c r="A1331" s="1">
        <v>30803098</v>
      </c>
      <c r="B1331" s="99" t="s">
        <v>3099</v>
      </c>
      <c r="C1331" s="2" t="s">
        <v>13600</v>
      </c>
      <c r="D1331" s="2">
        <v>1</v>
      </c>
      <c r="E1331" s="1" t="s">
        <v>398</v>
      </c>
      <c r="F1331" s="2"/>
      <c r="G1331" s="2">
        <v>2</v>
      </c>
      <c r="H1331" s="2">
        <v>5</v>
      </c>
      <c r="I1331" s="2"/>
      <c r="J1331" s="2"/>
      <c r="K1331" s="2"/>
      <c r="L1331" s="3">
        <v>1140.53</v>
      </c>
      <c r="M1331" s="3">
        <v>1140.53</v>
      </c>
      <c r="N1331" s="3">
        <v>0</v>
      </c>
      <c r="O1331" s="3">
        <v>0</v>
      </c>
      <c r="P1331" s="3">
        <v>1140.53</v>
      </c>
      <c r="Q1331" s="3">
        <v>350</v>
      </c>
      <c r="R1331" s="1" t="s">
        <v>132</v>
      </c>
    </row>
    <row r="1332" spans="1:18" ht="15.5" x14ac:dyDescent="0.35">
      <c r="A1332" s="1">
        <v>30803101</v>
      </c>
      <c r="B1332" s="99" t="s">
        <v>3098</v>
      </c>
      <c r="C1332" s="2" t="s">
        <v>13600</v>
      </c>
      <c r="D1332" s="2">
        <v>1</v>
      </c>
      <c r="E1332" s="1" t="s">
        <v>446</v>
      </c>
      <c r="F1332" s="2"/>
      <c r="G1332" s="2">
        <v>2</v>
      </c>
      <c r="H1332" s="2">
        <v>5</v>
      </c>
      <c r="I1332" s="2"/>
      <c r="J1332" s="2"/>
      <c r="K1332" s="2"/>
      <c r="L1332" s="3">
        <v>1323.54</v>
      </c>
      <c r="M1332" s="3">
        <v>1323.54</v>
      </c>
      <c r="N1332" s="3">
        <v>0</v>
      </c>
      <c r="O1332" s="3">
        <v>0</v>
      </c>
      <c r="P1332" s="3">
        <v>1323.54</v>
      </c>
      <c r="Q1332" s="3">
        <v>350</v>
      </c>
      <c r="R1332" s="1" t="s">
        <v>132</v>
      </c>
    </row>
    <row r="1333" spans="1:18" ht="15.5" x14ac:dyDescent="0.35">
      <c r="A1333" s="1">
        <v>30803110</v>
      </c>
      <c r="B1333" s="99" t="s">
        <v>3097</v>
      </c>
      <c r="C1333" s="2" t="s">
        <v>13600</v>
      </c>
      <c r="D1333" s="2">
        <v>1</v>
      </c>
      <c r="E1333" s="1" t="s">
        <v>2103</v>
      </c>
      <c r="F1333" s="2"/>
      <c r="G1333" s="2">
        <v>2</v>
      </c>
      <c r="H1333" s="2">
        <v>6</v>
      </c>
      <c r="I1333" s="2"/>
      <c r="J1333" s="2"/>
      <c r="K1333" s="2"/>
      <c r="L1333" s="3">
        <v>1452.19</v>
      </c>
      <c r="M1333" s="3">
        <v>1452.19</v>
      </c>
      <c r="N1333" s="3">
        <v>0</v>
      </c>
      <c r="O1333" s="3">
        <v>0</v>
      </c>
      <c r="P1333" s="3">
        <v>1452.19</v>
      </c>
      <c r="Q1333" s="3">
        <v>350</v>
      </c>
      <c r="R1333" s="1" t="s">
        <v>132</v>
      </c>
    </row>
    <row r="1334" spans="1:18" ht="15.5" x14ac:dyDescent="0.35">
      <c r="A1334" s="1">
        <v>30803128</v>
      </c>
      <c r="B1334" s="99" t="s">
        <v>3096</v>
      </c>
      <c r="C1334" s="2" t="s">
        <v>13600</v>
      </c>
      <c r="D1334" s="2">
        <v>1</v>
      </c>
      <c r="E1334" s="1" t="s">
        <v>148</v>
      </c>
      <c r="F1334" s="2"/>
      <c r="G1334" s="2">
        <v>1</v>
      </c>
      <c r="H1334" s="2">
        <v>4</v>
      </c>
      <c r="I1334" s="2"/>
      <c r="J1334" s="2"/>
      <c r="K1334" s="2"/>
      <c r="L1334" s="3">
        <v>689.63</v>
      </c>
      <c r="M1334" s="3">
        <v>689.63</v>
      </c>
      <c r="N1334" s="3">
        <v>0</v>
      </c>
      <c r="O1334" s="3">
        <v>0</v>
      </c>
      <c r="P1334" s="3">
        <v>689.63</v>
      </c>
      <c r="Q1334" s="3">
        <v>350</v>
      </c>
      <c r="R1334" s="1" t="s">
        <v>132</v>
      </c>
    </row>
    <row r="1335" spans="1:18" ht="15.5" x14ac:dyDescent="0.35">
      <c r="A1335" s="1">
        <v>30803136</v>
      </c>
      <c r="B1335" s="99" t="s">
        <v>3095</v>
      </c>
      <c r="C1335" s="2" t="s">
        <v>13600</v>
      </c>
      <c r="D1335" s="2">
        <v>1</v>
      </c>
      <c r="E1335" s="1" t="s">
        <v>398</v>
      </c>
      <c r="F1335" s="2"/>
      <c r="G1335" s="2">
        <v>1</v>
      </c>
      <c r="H1335" s="2">
        <v>3</v>
      </c>
      <c r="I1335" s="2"/>
      <c r="J1335" s="2"/>
      <c r="K1335" s="2"/>
      <c r="L1335" s="3">
        <v>1140.53</v>
      </c>
      <c r="M1335" s="3">
        <v>1140.53</v>
      </c>
      <c r="N1335" s="3">
        <v>0</v>
      </c>
      <c r="O1335" s="3">
        <v>0</v>
      </c>
      <c r="P1335" s="3">
        <v>1140.53</v>
      </c>
      <c r="Q1335" s="3">
        <v>350</v>
      </c>
      <c r="R1335" s="1" t="s">
        <v>132</v>
      </c>
    </row>
    <row r="1336" spans="1:18" ht="15.5" x14ac:dyDescent="0.35">
      <c r="A1336" s="1">
        <v>30803144</v>
      </c>
      <c r="B1336" s="99" t="s">
        <v>3094</v>
      </c>
      <c r="C1336" s="2" t="s">
        <v>13600</v>
      </c>
      <c r="D1336" s="2">
        <v>1</v>
      </c>
      <c r="E1336" s="1" t="s">
        <v>383</v>
      </c>
      <c r="F1336" s="2"/>
      <c r="G1336" s="2">
        <v>2</v>
      </c>
      <c r="H1336" s="2">
        <v>4</v>
      </c>
      <c r="I1336" s="2"/>
      <c r="J1336" s="2"/>
      <c r="K1336" s="2"/>
      <c r="L1336" s="3">
        <v>649.84</v>
      </c>
      <c r="M1336" s="3">
        <v>649.84</v>
      </c>
      <c r="N1336" s="3">
        <v>0</v>
      </c>
      <c r="O1336" s="3">
        <v>0</v>
      </c>
      <c r="P1336" s="3">
        <v>649.84</v>
      </c>
      <c r="Q1336" s="3">
        <v>350</v>
      </c>
      <c r="R1336" s="1" t="s">
        <v>132</v>
      </c>
    </row>
    <row r="1337" spans="1:18" ht="15.5" x14ac:dyDescent="0.35">
      <c r="A1337" s="1">
        <v>30803152</v>
      </c>
      <c r="B1337" s="99" t="s">
        <v>3093</v>
      </c>
      <c r="C1337" s="2" t="s">
        <v>13600</v>
      </c>
      <c r="D1337" s="2">
        <v>1</v>
      </c>
      <c r="E1337" s="1" t="s">
        <v>484</v>
      </c>
      <c r="F1337" s="2"/>
      <c r="G1337" s="2">
        <v>2</v>
      </c>
      <c r="H1337" s="2">
        <v>5</v>
      </c>
      <c r="I1337" s="2"/>
      <c r="J1337" s="2"/>
      <c r="K1337" s="2"/>
      <c r="L1337" s="3">
        <v>802.34</v>
      </c>
      <c r="M1337" s="3">
        <v>802.34</v>
      </c>
      <c r="N1337" s="3">
        <v>0</v>
      </c>
      <c r="O1337" s="3">
        <v>0</v>
      </c>
      <c r="P1337" s="3">
        <v>802.34</v>
      </c>
      <c r="Q1337" s="3">
        <v>350</v>
      </c>
      <c r="R1337" s="1" t="s">
        <v>132</v>
      </c>
    </row>
    <row r="1338" spans="1:18" ht="15.5" x14ac:dyDescent="0.35">
      <c r="A1338" s="1">
        <v>30803160</v>
      </c>
      <c r="B1338" s="99" t="s">
        <v>3092</v>
      </c>
      <c r="C1338" s="2" t="s">
        <v>13600</v>
      </c>
      <c r="D1338" s="2">
        <v>1</v>
      </c>
      <c r="E1338" s="1" t="s">
        <v>186</v>
      </c>
      <c r="F1338" s="2"/>
      <c r="G1338" s="2">
        <v>2</v>
      </c>
      <c r="H1338" s="2">
        <v>6</v>
      </c>
      <c r="I1338" s="2"/>
      <c r="J1338" s="2"/>
      <c r="K1338" s="2"/>
      <c r="L1338" s="3">
        <v>2950.77</v>
      </c>
      <c r="M1338" s="3">
        <v>2950.77</v>
      </c>
      <c r="N1338" s="3">
        <v>0</v>
      </c>
      <c r="O1338" s="3">
        <v>0</v>
      </c>
      <c r="P1338" s="3">
        <v>2950.77</v>
      </c>
      <c r="Q1338" s="3">
        <v>350</v>
      </c>
      <c r="R1338" s="1" t="s">
        <v>132</v>
      </c>
    </row>
    <row r="1339" spans="1:18" ht="15.5" x14ac:dyDescent="0.35">
      <c r="A1339" s="1">
        <v>30803179</v>
      </c>
      <c r="B1339" s="99" t="s">
        <v>3091</v>
      </c>
      <c r="C1339" s="2" t="s">
        <v>13600</v>
      </c>
      <c r="D1339" s="2">
        <v>1</v>
      </c>
      <c r="E1339" s="1" t="s">
        <v>165</v>
      </c>
      <c r="F1339" s="2">
        <v>42.9</v>
      </c>
      <c r="G1339" s="2">
        <v>2</v>
      </c>
      <c r="H1339" s="2">
        <v>5</v>
      </c>
      <c r="I1339" s="2"/>
      <c r="J1339" s="2"/>
      <c r="K1339" s="2"/>
      <c r="L1339" s="3">
        <v>1617.95</v>
      </c>
      <c r="M1339" s="3">
        <v>1617.95</v>
      </c>
      <c r="N1339" s="3">
        <v>654.23</v>
      </c>
      <c r="O1339" s="3">
        <v>0</v>
      </c>
      <c r="P1339" s="3">
        <v>2272.1799999999998</v>
      </c>
      <c r="Q1339" s="3">
        <v>350</v>
      </c>
      <c r="R1339" s="1" t="s">
        <v>132</v>
      </c>
    </row>
    <row r="1340" spans="1:18" ht="15.5" x14ac:dyDescent="0.35">
      <c r="A1340" s="1">
        <v>30803187</v>
      </c>
      <c r="B1340" s="99" t="s">
        <v>3090</v>
      </c>
      <c r="C1340" s="2" t="s">
        <v>13598</v>
      </c>
      <c r="D1340" s="2">
        <v>1</v>
      </c>
      <c r="E1340" s="1" t="s">
        <v>2042</v>
      </c>
      <c r="F1340" s="2">
        <v>42.9</v>
      </c>
      <c r="G1340" s="2">
        <v>2</v>
      </c>
      <c r="H1340" s="2">
        <v>7</v>
      </c>
      <c r="I1340" s="2"/>
      <c r="J1340" s="2"/>
      <c r="K1340" s="2"/>
      <c r="L1340" s="3">
        <v>1982.66</v>
      </c>
      <c r="M1340" s="3">
        <v>1982.66</v>
      </c>
      <c r="N1340" s="3">
        <v>654.23</v>
      </c>
      <c r="O1340" s="3">
        <v>0</v>
      </c>
      <c r="P1340" s="3">
        <v>2636.89</v>
      </c>
      <c r="Q1340" s="3">
        <v>527.37800000000004</v>
      </c>
      <c r="R1340" s="1" t="s">
        <v>132</v>
      </c>
    </row>
    <row r="1341" spans="1:18" ht="15.5" x14ac:dyDescent="0.35">
      <c r="A1341" s="1">
        <v>30803195</v>
      </c>
      <c r="B1341" s="99" t="s">
        <v>3089</v>
      </c>
      <c r="C1341" s="2" t="s">
        <v>13598</v>
      </c>
      <c r="D1341" s="2">
        <v>1</v>
      </c>
      <c r="E1341" s="1" t="s">
        <v>165</v>
      </c>
      <c r="F1341" s="2">
        <v>42.9</v>
      </c>
      <c r="G1341" s="2">
        <v>2</v>
      </c>
      <c r="H1341" s="2">
        <v>6</v>
      </c>
      <c r="I1341" s="2"/>
      <c r="J1341" s="2"/>
      <c r="K1341" s="2"/>
      <c r="L1341" s="3">
        <v>1617.95</v>
      </c>
      <c r="M1341" s="3">
        <v>1617.95</v>
      </c>
      <c r="N1341" s="3">
        <v>654.23</v>
      </c>
      <c r="O1341" s="3">
        <v>0</v>
      </c>
      <c r="P1341" s="3">
        <v>2272.1799999999998</v>
      </c>
      <c r="Q1341" s="3">
        <v>454.43599999999998</v>
      </c>
      <c r="R1341" s="1" t="s">
        <v>132</v>
      </c>
    </row>
    <row r="1342" spans="1:18" ht="15.5" x14ac:dyDescent="0.35">
      <c r="A1342" s="1">
        <v>30803209</v>
      </c>
      <c r="B1342" s="99" t="s">
        <v>3088</v>
      </c>
      <c r="C1342" s="2" t="s">
        <v>13600</v>
      </c>
      <c r="D1342" s="2">
        <v>1</v>
      </c>
      <c r="E1342" s="1" t="s">
        <v>484</v>
      </c>
      <c r="F1342" s="2">
        <v>33.799999999999997</v>
      </c>
      <c r="G1342" s="2">
        <v>1</v>
      </c>
      <c r="H1342" s="2">
        <v>4</v>
      </c>
      <c r="I1342" s="2"/>
      <c r="J1342" s="2"/>
      <c r="K1342" s="2"/>
      <c r="L1342" s="3">
        <v>802.34</v>
      </c>
      <c r="M1342" s="3">
        <v>802.34</v>
      </c>
      <c r="N1342" s="3">
        <v>515.45000000000005</v>
      </c>
      <c r="O1342" s="3">
        <v>0</v>
      </c>
      <c r="P1342" s="3">
        <v>1317.79</v>
      </c>
      <c r="Q1342" s="3">
        <v>350</v>
      </c>
      <c r="R1342" s="1" t="s">
        <v>132</v>
      </c>
    </row>
    <row r="1343" spans="1:18" ht="15.5" x14ac:dyDescent="0.35">
      <c r="A1343" s="1">
        <v>30803217</v>
      </c>
      <c r="B1343" s="99" t="s">
        <v>3087</v>
      </c>
      <c r="C1343" s="2" t="s">
        <v>13600</v>
      </c>
      <c r="D1343" s="2">
        <v>1</v>
      </c>
      <c r="E1343" s="1" t="s">
        <v>2042</v>
      </c>
      <c r="F1343" s="2">
        <v>42.9</v>
      </c>
      <c r="G1343" s="2">
        <v>2</v>
      </c>
      <c r="H1343" s="2">
        <v>6</v>
      </c>
      <c r="I1343" s="2"/>
      <c r="J1343" s="2"/>
      <c r="K1343" s="2"/>
      <c r="L1343" s="3">
        <v>1982.66</v>
      </c>
      <c r="M1343" s="3">
        <v>1982.66</v>
      </c>
      <c r="N1343" s="3">
        <v>654.23</v>
      </c>
      <c r="O1343" s="3">
        <v>0</v>
      </c>
      <c r="P1343" s="3">
        <v>2636.89</v>
      </c>
      <c r="Q1343" s="3">
        <v>350</v>
      </c>
      <c r="R1343" s="1" t="s">
        <v>132</v>
      </c>
    </row>
    <row r="1344" spans="1:18" ht="15.5" x14ac:dyDescent="0.35">
      <c r="A1344" s="1">
        <v>30803225</v>
      </c>
      <c r="B1344" s="99" t="s">
        <v>3086</v>
      </c>
      <c r="C1344" s="2" t="s">
        <v>13600</v>
      </c>
      <c r="D1344" s="2">
        <v>1</v>
      </c>
      <c r="E1344" s="1" t="s">
        <v>446</v>
      </c>
      <c r="F1344" s="2">
        <v>38.5</v>
      </c>
      <c r="G1344" s="2">
        <v>2</v>
      </c>
      <c r="H1344" s="2">
        <v>6</v>
      </c>
      <c r="I1344" s="2"/>
      <c r="J1344" s="2"/>
      <c r="K1344" s="2"/>
      <c r="L1344" s="3">
        <v>1323.54</v>
      </c>
      <c r="M1344" s="3">
        <v>1323.54</v>
      </c>
      <c r="N1344" s="3">
        <v>587.13</v>
      </c>
      <c r="O1344" s="3">
        <v>0</v>
      </c>
      <c r="P1344" s="3">
        <v>1910.67</v>
      </c>
      <c r="Q1344" s="3">
        <v>350</v>
      </c>
      <c r="R1344" s="1" t="s">
        <v>132</v>
      </c>
    </row>
    <row r="1345" spans="1:18" ht="15.5" x14ac:dyDescent="0.35">
      <c r="A1345" s="1">
        <v>30803233</v>
      </c>
      <c r="B1345" s="99" t="s">
        <v>3085</v>
      </c>
      <c r="C1345" s="2" t="s">
        <v>13600</v>
      </c>
      <c r="D1345" s="2">
        <v>1</v>
      </c>
      <c r="E1345" s="1" t="s">
        <v>155</v>
      </c>
      <c r="F1345" s="2">
        <v>38.5</v>
      </c>
      <c r="G1345" s="2">
        <v>2</v>
      </c>
      <c r="H1345" s="2">
        <v>6</v>
      </c>
      <c r="I1345" s="2"/>
      <c r="J1345" s="2"/>
      <c r="K1345" s="2"/>
      <c r="L1345" s="3">
        <v>1206.83</v>
      </c>
      <c r="M1345" s="3">
        <v>1206.83</v>
      </c>
      <c r="N1345" s="3">
        <v>587.13</v>
      </c>
      <c r="O1345" s="3">
        <v>0</v>
      </c>
      <c r="P1345" s="3">
        <v>1793.96</v>
      </c>
      <c r="Q1345" s="3">
        <v>350</v>
      </c>
      <c r="R1345" s="1" t="s">
        <v>132</v>
      </c>
    </row>
    <row r="1346" spans="1:18" ht="15.5" x14ac:dyDescent="0.35">
      <c r="A1346" s="1">
        <v>30804019</v>
      </c>
      <c r="B1346" s="99" t="s">
        <v>3084</v>
      </c>
      <c r="C1346" s="2" t="s">
        <v>13600</v>
      </c>
      <c r="D1346" s="2">
        <v>1</v>
      </c>
      <c r="E1346" s="1" t="s">
        <v>41</v>
      </c>
      <c r="F1346" s="2"/>
      <c r="G1346" s="2"/>
      <c r="H1346" s="2">
        <v>1</v>
      </c>
      <c r="I1346" s="2"/>
      <c r="J1346" s="2"/>
      <c r="K1346" s="2"/>
      <c r="L1346" s="3">
        <v>169.74</v>
      </c>
      <c r="M1346" s="3">
        <v>169.74</v>
      </c>
      <c r="N1346" s="3">
        <v>0</v>
      </c>
      <c r="O1346" s="3">
        <v>0</v>
      </c>
      <c r="P1346" s="3">
        <v>169.74</v>
      </c>
      <c r="Q1346" s="3">
        <v>350</v>
      </c>
      <c r="R1346" s="1" t="s">
        <v>132</v>
      </c>
    </row>
    <row r="1347" spans="1:18" ht="15.5" x14ac:dyDescent="0.35">
      <c r="A1347" s="1">
        <v>30804027</v>
      </c>
      <c r="B1347" s="99" t="s">
        <v>3083</v>
      </c>
      <c r="C1347" s="2" t="s">
        <v>13600</v>
      </c>
      <c r="D1347" s="2">
        <v>1</v>
      </c>
      <c r="E1347" s="1" t="s">
        <v>396</v>
      </c>
      <c r="F1347" s="2"/>
      <c r="G1347" s="2">
        <v>2</v>
      </c>
      <c r="H1347" s="2">
        <v>5</v>
      </c>
      <c r="I1347" s="2"/>
      <c r="J1347" s="2"/>
      <c r="K1347" s="2"/>
      <c r="L1347" s="3">
        <v>1027.79</v>
      </c>
      <c r="M1347" s="3">
        <v>1027.79</v>
      </c>
      <c r="N1347" s="3">
        <v>0</v>
      </c>
      <c r="O1347" s="3">
        <v>0</v>
      </c>
      <c r="P1347" s="3">
        <v>1027.79</v>
      </c>
      <c r="Q1347" s="3">
        <v>350</v>
      </c>
      <c r="R1347" s="1" t="s">
        <v>132</v>
      </c>
    </row>
    <row r="1348" spans="1:18" ht="15.5" x14ac:dyDescent="0.35">
      <c r="A1348" s="1">
        <v>30804035</v>
      </c>
      <c r="B1348" s="99" t="s">
        <v>3082</v>
      </c>
      <c r="C1348" s="2" t="s">
        <v>13600</v>
      </c>
      <c r="D1348" s="2">
        <v>1</v>
      </c>
      <c r="E1348" s="1" t="s">
        <v>484</v>
      </c>
      <c r="F1348" s="2"/>
      <c r="G1348" s="2">
        <v>2</v>
      </c>
      <c r="H1348" s="2">
        <v>4</v>
      </c>
      <c r="I1348" s="2"/>
      <c r="J1348" s="2"/>
      <c r="K1348" s="2"/>
      <c r="L1348" s="3">
        <v>802.34</v>
      </c>
      <c r="M1348" s="3">
        <v>802.34</v>
      </c>
      <c r="N1348" s="3">
        <v>0</v>
      </c>
      <c r="O1348" s="3">
        <v>0</v>
      </c>
      <c r="P1348" s="3">
        <v>802.34</v>
      </c>
      <c r="Q1348" s="3">
        <v>350</v>
      </c>
      <c r="R1348" s="1" t="s">
        <v>132</v>
      </c>
    </row>
    <row r="1349" spans="1:18" ht="15.5" x14ac:dyDescent="0.35">
      <c r="A1349" s="1">
        <v>30804043</v>
      </c>
      <c r="B1349" s="99" t="s">
        <v>3081</v>
      </c>
      <c r="C1349" s="2" t="s">
        <v>13600</v>
      </c>
      <c r="D1349" s="2">
        <v>1</v>
      </c>
      <c r="E1349" s="1" t="s">
        <v>497</v>
      </c>
      <c r="F1349" s="2"/>
      <c r="G1349" s="2">
        <v>1</v>
      </c>
      <c r="H1349" s="2">
        <v>4</v>
      </c>
      <c r="I1349" s="2"/>
      <c r="J1349" s="2"/>
      <c r="K1349" s="2"/>
      <c r="L1349" s="3">
        <v>485.38</v>
      </c>
      <c r="M1349" s="3">
        <v>485.38</v>
      </c>
      <c r="N1349" s="3">
        <v>0</v>
      </c>
      <c r="O1349" s="3">
        <v>0</v>
      </c>
      <c r="P1349" s="3">
        <v>485.38</v>
      </c>
      <c r="Q1349" s="3">
        <v>350</v>
      </c>
      <c r="R1349" s="1" t="s">
        <v>132</v>
      </c>
    </row>
    <row r="1350" spans="1:18" ht="15.5" x14ac:dyDescent="0.35">
      <c r="A1350" s="1">
        <v>30804051</v>
      </c>
      <c r="B1350" s="99" t="s">
        <v>3080</v>
      </c>
      <c r="C1350" s="2" t="s">
        <v>13600</v>
      </c>
      <c r="D1350" s="2">
        <v>1</v>
      </c>
      <c r="E1350" s="1" t="s">
        <v>148</v>
      </c>
      <c r="F1350" s="2"/>
      <c r="G1350" s="2">
        <v>1</v>
      </c>
      <c r="H1350" s="2">
        <v>3</v>
      </c>
      <c r="I1350" s="2"/>
      <c r="J1350" s="2"/>
      <c r="K1350" s="2"/>
      <c r="L1350" s="3">
        <v>689.63</v>
      </c>
      <c r="M1350" s="3">
        <v>689.63</v>
      </c>
      <c r="N1350" s="3">
        <v>0</v>
      </c>
      <c r="O1350" s="3">
        <v>0</v>
      </c>
      <c r="P1350" s="3">
        <v>689.63</v>
      </c>
      <c r="Q1350" s="3">
        <v>350</v>
      </c>
      <c r="R1350" s="1" t="s">
        <v>132</v>
      </c>
    </row>
    <row r="1351" spans="1:18" ht="15.5" x14ac:dyDescent="0.35">
      <c r="A1351" s="1">
        <v>30804060</v>
      </c>
      <c r="B1351" s="99" t="s">
        <v>3079</v>
      </c>
      <c r="C1351" s="2" t="s">
        <v>13600</v>
      </c>
      <c r="D1351" s="2">
        <v>1</v>
      </c>
      <c r="E1351" s="1" t="s">
        <v>377</v>
      </c>
      <c r="F1351" s="2"/>
      <c r="G1351" s="2">
        <v>1</v>
      </c>
      <c r="H1351" s="2">
        <v>3</v>
      </c>
      <c r="I1351" s="2"/>
      <c r="J1351" s="2"/>
      <c r="K1351" s="2"/>
      <c r="L1351" s="3">
        <v>405.81</v>
      </c>
      <c r="M1351" s="3">
        <v>405.81</v>
      </c>
      <c r="N1351" s="3">
        <v>0</v>
      </c>
      <c r="O1351" s="3">
        <v>0</v>
      </c>
      <c r="P1351" s="3">
        <v>405.81</v>
      </c>
      <c r="Q1351" s="3">
        <v>350</v>
      </c>
      <c r="R1351" s="1" t="s">
        <v>132</v>
      </c>
    </row>
    <row r="1352" spans="1:18" ht="15.5" x14ac:dyDescent="0.35">
      <c r="A1352" s="1">
        <v>30804086</v>
      </c>
      <c r="B1352" s="99" t="s">
        <v>3078</v>
      </c>
      <c r="C1352" s="2" t="s">
        <v>13600</v>
      </c>
      <c r="D1352" s="2">
        <v>1</v>
      </c>
      <c r="E1352" s="1" t="s">
        <v>13</v>
      </c>
      <c r="F1352" s="2"/>
      <c r="G1352" s="2">
        <v>1</v>
      </c>
      <c r="H1352" s="2">
        <v>1</v>
      </c>
      <c r="I1352" s="2"/>
      <c r="J1352" s="2"/>
      <c r="K1352" s="2"/>
      <c r="L1352" s="3">
        <v>148.54</v>
      </c>
      <c r="M1352" s="3">
        <v>148.54</v>
      </c>
      <c r="N1352" s="3">
        <v>0</v>
      </c>
      <c r="O1352" s="3">
        <v>0</v>
      </c>
      <c r="P1352" s="3">
        <v>148.54</v>
      </c>
      <c r="Q1352" s="3">
        <v>350</v>
      </c>
      <c r="R1352" s="1" t="s">
        <v>132</v>
      </c>
    </row>
    <row r="1353" spans="1:18" ht="15.5" x14ac:dyDescent="0.35">
      <c r="A1353" s="1">
        <v>30804094</v>
      </c>
      <c r="B1353" s="99" t="s">
        <v>3077</v>
      </c>
      <c r="C1353" s="2" t="s">
        <v>13600</v>
      </c>
      <c r="D1353" s="2">
        <v>1</v>
      </c>
      <c r="E1353" s="1" t="s">
        <v>224</v>
      </c>
      <c r="F1353" s="2"/>
      <c r="G1353" s="2"/>
      <c r="H1353" s="2">
        <v>1</v>
      </c>
      <c r="I1353" s="2"/>
      <c r="J1353" s="2"/>
      <c r="K1353" s="2"/>
      <c r="L1353" s="3">
        <v>338.19</v>
      </c>
      <c r="M1353" s="3">
        <v>338.19</v>
      </c>
      <c r="N1353" s="3">
        <v>0</v>
      </c>
      <c r="O1353" s="3">
        <v>0</v>
      </c>
      <c r="P1353" s="3">
        <v>338.19</v>
      </c>
      <c r="Q1353" s="3">
        <v>350</v>
      </c>
      <c r="R1353" s="1" t="s">
        <v>132</v>
      </c>
    </row>
    <row r="1354" spans="1:18" ht="15.5" x14ac:dyDescent="0.35">
      <c r="A1354" s="1">
        <v>30804108</v>
      </c>
      <c r="B1354" s="99" t="s">
        <v>3076</v>
      </c>
      <c r="C1354" s="2" t="s">
        <v>13600</v>
      </c>
      <c r="D1354" s="2">
        <v>1</v>
      </c>
      <c r="E1354" s="1" t="s">
        <v>396</v>
      </c>
      <c r="F1354" s="2"/>
      <c r="G1354" s="2">
        <v>2</v>
      </c>
      <c r="H1354" s="2">
        <v>4</v>
      </c>
      <c r="I1354" s="2"/>
      <c r="J1354" s="2"/>
      <c r="K1354" s="2"/>
      <c r="L1354" s="3">
        <v>1027.79</v>
      </c>
      <c r="M1354" s="3">
        <v>1027.79</v>
      </c>
      <c r="N1354" s="3">
        <v>0</v>
      </c>
      <c r="O1354" s="3">
        <v>0</v>
      </c>
      <c r="P1354" s="3">
        <v>1027.79</v>
      </c>
      <c r="Q1354" s="3">
        <v>350</v>
      </c>
      <c r="R1354" s="1" t="s">
        <v>132</v>
      </c>
    </row>
    <row r="1355" spans="1:18" ht="15.5" x14ac:dyDescent="0.35">
      <c r="A1355" s="1">
        <v>30804116</v>
      </c>
      <c r="B1355" s="99" t="s">
        <v>3075</v>
      </c>
      <c r="C1355" s="2" t="s">
        <v>13600</v>
      </c>
      <c r="D1355" s="2">
        <v>1</v>
      </c>
      <c r="E1355" s="1" t="s">
        <v>34</v>
      </c>
      <c r="F1355" s="2"/>
      <c r="G1355" s="2"/>
      <c r="H1355" s="2">
        <v>1</v>
      </c>
      <c r="I1355" s="2"/>
      <c r="J1355" s="2"/>
      <c r="K1355" s="2"/>
      <c r="L1355" s="3">
        <v>71.62</v>
      </c>
      <c r="M1355" s="3">
        <v>71.62</v>
      </c>
      <c r="N1355" s="3">
        <v>0</v>
      </c>
      <c r="O1355" s="3">
        <v>0</v>
      </c>
      <c r="P1355" s="3">
        <v>71.62</v>
      </c>
      <c r="Q1355" s="3">
        <v>350</v>
      </c>
      <c r="R1355" s="1" t="s">
        <v>0</v>
      </c>
    </row>
    <row r="1356" spans="1:18" ht="15.5" x14ac:dyDescent="0.35">
      <c r="A1356" s="1">
        <v>30804124</v>
      </c>
      <c r="B1356" s="99" t="s">
        <v>3074</v>
      </c>
      <c r="C1356" s="2" t="s">
        <v>13600</v>
      </c>
      <c r="D1356" s="2">
        <v>1</v>
      </c>
      <c r="E1356" s="1" t="s">
        <v>388</v>
      </c>
      <c r="F1356" s="2"/>
      <c r="G1356" s="2">
        <v>1</v>
      </c>
      <c r="H1356" s="2">
        <v>5</v>
      </c>
      <c r="I1356" s="2"/>
      <c r="J1356" s="2"/>
      <c r="K1356" s="2"/>
      <c r="L1356" s="3">
        <v>574.25</v>
      </c>
      <c r="M1356" s="3">
        <v>574.25</v>
      </c>
      <c r="N1356" s="3">
        <v>0</v>
      </c>
      <c r="O1356" s="3">
        <v>0</v>
      </c>
      <c r="P1356" s="3">
        <v>574.25</v>
      </c>
      <c r="Q1356" s="3">
        <v>350</v>
      </c>
      <c r="R1356" s="1" t="s">
        <v>132</v>
      </c>
    </row>
    <row r="1357" spans="1:18" ht="15.5" x14ac:dyDescent="0.35">
      <c r="A1357" s="1">
        <v>30804132</v>
      </c>
      <c r="B1357" s="99" t="s">
        <v>3073</v>
      </c>
      <c r="C1357" s="2" t="s">
        <v>13600</v>
      </c>
      <c r="D1357" s="2">
        <v>1</v>
      </c>
      <c r="E1357" s="1" t="s">
        <v>448</v>
      </c>
      <c r="F1357" s="2"/>
      <c r="G1357" s="2">
        <v>1</v>
      </c>
      <c r="H1357" s="2">
        <v>3</v>
      </c>
      <c r="I1357" s="2"/>
      <c r="J1357" s="2"/>
      <c r="K1357" s="2"/>
      <c r="L1357" s="3">
        <v>371.34</v>
      </c>
      <c r="M1357" s="3">
        <v>371.34</v>
      </c>
      <c r="N1357" s="3">
        <v>0</v>
      </c>
      <c r="O1357" s="3">
        <v>0</v>
      </c>
      <c r="P1357" s="3">
        <v>371.34</v>
      </c>
      <c r="Q1357" s="3">
        <v>350</v>
      </c>
      <c r="R1357" s="1" t="s">
        <v>132</v>
      </c>
    </row>
    <row r="1358" spans="1:18" ht="15.5" x14ac:dyDescent="0.35">
      <c r="A1358" s="1">
        <v>30804140</v>
      </c>
      <c r="B1358" s="99" t="s">
        <v>3072</v>
      </c>
      <c r="C1358" s="2" t="s">
        <v>13600</v>
      </c>
      <c r="D1358" s="2">
        <v>1</v>
      </c>
      <c r="E1358" s="1" t="s">
        <v>396</v>
      </c>
      <c r="F1358" s="2"/>
      <c r="G1358" s="2">
        <v>2</v>
      </c>
      <c r="H1358" s="2">
        <v>5</v>
      </c>
      <c r="I1358" s="2"/>
      <c r="J1358" s="2"/>
      <c r="K1358" s="2"/>
      <c r="L1358" s="3">
        <v>1027.79</v>
      </c>
      <c r="M1358" s="3">
        <v>1027.79</v>
      </c>
      <c r="N1358" s="3">
        <v>0</v>
      </c>
      <c r="O1358" s="3">
        <v>0</v>
      </c>
      <c r="P1358" s="3">
        <v>1027.79</v>
      </c>
      <c r="Q1358" s="3">
        <v>350</v>
      </c>
      <c r="R1358" s="1" t="s">
        <v>132</v>
      </c>
    </row>
    <row r="1359" spans="1:18" ht="15.5" x14ac:dyDescent="0.35">
      <c r="A1359" s="1">
        <v>30804159</v>
      </c>
      <c r="B1359" s="99" t="s">
        <v>3071</v>
      </c>
      <c r="C1359" s="2" t="s">
        <v>13600</v>
      </c>
      <c r="D1359" s="2">
        <v>1</v>
      </c>
      <c r="E1359" s="1" t="s">
        <v>446</v>
      </c>
      <c r="F1359" s="2">
        <v>38.5</v>
      </c>
      <c r="G1359" s="2">
        <v>2</v>
      </c>
      <c r="H1359" s="2">
        <v>6</v>
      </c>
      <c r="I1359" s="2"/>
      <c r="J1359" s="2"/>
      <c r="K1359" s="2"/>
      <c r="L1359" s="3">
        <v>1323.54</v>
      </c>
      <c r="M1359" s="3">
        <v>1323.54</v>
      </c>
      <c r="N1359" s="3">
        <v>587.13</v>
      </c>
      <c r="O1359" s="3">
        <v>0</v>
      </c>
      <c r="P1359" s="3">
        <v>1910.67</v>
      </c>
      <c r="Q1359" s="3">
        <v>350</v>
      </c>
      <c r="R1359" s="1" t="s">
        <v>132</v>
      </c>
    </row>
    <row r="1360" spans="1:18" ht="15.5" x14ac:dyDescent="0.35">
      <c r="A1360" s="1">
        <v>30804167</v>
      </c>
      <c r="B1360" s="99" t="s">
        <v>3070</v>
      </c>
      <c r="C1360" s="2" t="s">
        <v>13600</v>
      </c>
      <c r="D1360" s="2">
        <v>1</v>
      </c>
      <c r="E1360" s="1" t="s">
        <v>396</v>
      </c>
      <c r="F1360" s="2">
        <v>38.5</v>
      </c>
      <c r="G1360" s="2">
        <v>2</v>
      </c>
      <c r="H1360" s="2">
        <v>5</v>
      </c>
      <c r="I1360" s="2"/>
      <c r="J1360" s="2"/>
      <c r="K1360" s="2"/>
      <c r="L1360" s="3">
        <v>1027.79</v>
      </c>
      <c r="M1360" s="3">
        <v>1027.79</v>
      </c>
      <c r="N1360" s="3">
        <v>587.13</v>
      </c>
      <c r="O1360" s="3">
        <v>0</v>
      </c>
      <c r="P1360" s="3">
        <v>1614.92</v>
      </c>
      <c r="Q1360" s="3">
        <v>350</v>
      </c>
      <c r="R1360" s="1" t="s">
        <v>132</v>
      </c>
    </row>
    <row r="1361" spans="1:18" ht="15.5" x14ac:dyDescent="0.35">
      <c r="A1361" s="1">
        <v>30804175</v>
      </c>
      <c r="B1361" s="99" t="s">
        <v>3069</v>
      </c>
      <c r="C1361" s="2" t="s">
        <v>13600</v>
      </c>
      <c r="D1361" s="2">
        <v>1</v>
      </c>
      <c r="E1361" s="1" t="s">
        <v>407</v>
      </c>
      <c r="F1361" s="2">
        <v>33.799999999999997</v>
      </c>
      <c r="G1361" s="2">
        <v>1</v>
      </c>
      <c r="H1361" s="2">
        <v>5</v>
      </c>
      <c r="I1361" s="2"/>
      <c r="J1361" s="2"/>
      <c r="K1361" s="2"/>
      <c r="L1361" s="3">
        <v>620.66</v>
      </c>
      <c r="M1361" s="3">
        <v>620.66</v>
      </c>
      <c r="N1361" s="3">
        <v>515.45000000000005</v>
      </c>
      <c r="O1361" s="3">
        <v>0</v>
      </c>
      <c r="P1361" s="3">
        <v>1136.1099999999999</v>
      </c>
      <c r="Q1361" s="3">
        <v>350</v>
      </c>
      <c r="R1361" s="1" t="s">
        <v>132</v>
      </c>
    </row>
    <row r="1362" spans="1:18" ht="15.5" x14ac:dyDescent="0.35">
      <c r="A1362" s="1">
        <v>30804183</v>
      </c>
      <c r="B1362" s="99" t="s">
        <v>3068</v>
      </c>
      <c r="C1362" s="2" t="s">
        <v>13600</v>
      </c>
      <c r="D1362" s="2">
        <v>1</v>
      </c>
      <c r="E1362" s="1" t="s">
        <v>393</v>
      </c>
      <c r="F1362" s="2">
        <v>33.799999999999997</v>
      </c>
      <c r="G1362" s="2">
        <v>1</v>
      </c>
      <c r="H1362" s="2">
        <v>5</v>
      </c>
      <c r="I1362" s="2"/>
      <c r="J1362" s="2"/>
      <c r="K1362" s="2"/>
      <c r="L1362" s="3">
        <v>883.25</v>
      </c>
      <c r="M1362" s="3">
        <v>883.25</v>
      </c>
      <c r="N1362" s="3">
        <v>515.45000000000005</v>
      </c>
      <c r="O1362" s="3">
        <v>0</v>
      </c>
      <c r="P1362" s="3">
        <v>1398.7</v>
      </c>
      <c r="Q1362" s="3">
        <v>350</v>
      </c>
      <c r="R1362" s="1" t="s">
        <v>132</v>
      </c>
    </row>
    <row r="1363" spans="1:18" ht="15.5" x14ac:dyDescent="0.35">
      <c r="A1363" s="1">
        <v>30804191</v>
      </c>
      <c r="B1363" s="99" t="s">
        <v>3067</v>
      </c>
      <c r="C1363" s="2" t="s">
        <v>13600</v>
      </c>
      <c r="D1363" s="2">
        <v>1</v>
      </c>
      <c r="E1363" s="1" t="s">
        <v>2103</v>
      </c>
      <c r="F1363" s="2">
        <v>38.5</v>
      </c>
      <c r="G1363" s="2">
        <v>1</v>
      </c>
      <c r="H1363" s="2">
        <v>5</v>
      </c>
      <c r="I1363" s="2"/>
      <c r="J1363" s="2"/>
      <c r="K1363" s="2"/>
      <c r="L1363" s="3">
        <v>1452.19</v>
      </c>
      <c r="M1363" s="3">
        <v>1452.19</v>
      </c>
      <c r="N1363" s="3">
        <v>587.13</v>
      </c>
      <c r="O1363" s="3">
        <v>0</v>
      </c>
      <c r="P1363" s="3">
        <v>2039.32</v>
      </c>
      <c r="Q1363" s="3">
        <v>350</v>
      </c>
      <c r="R1363" s="1" t="s">
        <v>132</v>
      </c>
    </row>
    <row r="1364" spans="1:18" ht="15.5" x14ac:dyDescent="0.35">
      <c r="A1364" s="1">
        <v>30804205</v>
      </c>
      <c r="B1364" s="99" t="s">
        <v>3066</v>
      </c>
      <c r="C1364" s="2" t="s">
        <v>13600</v>
      </c>
      <c r="D1364" s="2">
        <v>1</v>
      </c>
      <c r="E1364" s="1" t="s">
        <v>159</v>
      </c>
      <c r="F1364" s="2">
        <v>33.799999999999997</v>
      </c>
      <c r="G1364" s="2">
        <v>1</v>
      </c>
      <c r="H1364" s="2">
        <v>5</v>
      </c>
      <c r="I1364" s="2"/>
      <c r="J1364" s="2"/>
      <c r="K1364" s="2"/>
      <c r="L1364" s="3">
        <v>736.04</v>
      </c>
      <c r="M1364" s="3">
        <v>736.04</v>
      </c>
      <c r="N1364" s="3">
        <v>515.45000000000005</v>
      </c>
      <c r="O1364" s="3">
        <v>0</v>
      </c>
      <c r="P1364" s="3">
        <v>1251.49</v>
      </c>
      <c r="Q1364" s="3">
        <v>350</v>
      </c>
      <c r="R1364" s="1" t="s">
        <v>132</v>
      </c>
    </row>
    <row r="1365" spans="1:18" ht="15.5" x14ac:dyDescent="0.35">
      <c r="A1365" s="1">
        <v>30804213</v>
      </c>
      <c r="B1365" s="99" t="s">
        <v>3065</v>
      </c>
      <c r="C1365" s="2" t="s">
        <v>13600</v>
      </c>
      <c r="D1365" s="2">
        <v>1</v>
      </c>
      <c r="E1365" s="1" t="s">
        <v>2103</v>
      </c>
      <c r="F1365" s="2">
        <v>38.5</v>
      </c>
      <c r="G1365" s="2">
        <v>2</v>
      </c>
      <c r="H1365" s="2">
        <v>5</v>
      </c>
      <c r="I1365" s="2"/>
      <c r="J1365" s="2"/>
      <c r="K1365" s="2"/>
      <c r="L1365" s="3">
        <v>1452.19</v>
      </c>
      <c r="M1365" s="3">
        <v>1452.19</v>
      </c>
      <c r="N1365" s="3">
        <v>587.13</v>
      </c>
      <c r="O1365" s="3">
        <v>0</v>
      </c>
      <c r="P1365" s="3">
        <v>2039.32</v>
      </c>
      <c r="Q1365" s="3">
        <v>350</v>
      </c>
      <c r="R1365" s="1" t="s">
        <v>132</v>
      </c>
    </row>
    <row r="1366" spans="1:18" ht="15.5" x14ac:dyDescent="0.35">
      <c r="A1366" s="1">
        <v>30805015</v>
      </c>
      <c r="B1366" s="99" t="s">
        <v>3064</v>
      </c>
      <c r="C1366" s="2" t="s">
        <v>13600</v>
      </c>
      <c r="D1366" s="2">
        <v>1</v>
      </c>
      <c r="E1366" s="1" t="s">
        <v>383</v>
      </c>
      <c r="F1366" s="2"/>
      <c r="G1366" s="2">
        <v>1</v>
      </c>
      <c r="H1366" s="2">
        <v>5</v>
      </c>
      <c r="I1366" s="2"/>
      <c r="J1366" s="2"/>
      <c r="K1366" s="2"/>
      <c r="L1366" s="3">
        <v>649.84</v>
      </c>
      <c r="M1366" s="3">
        <v>649.84</v>
      </c>
      <c r="N1366" s="3">
        <v>0</v>
      </c>
      <c r="O1366" s="3">
        <v>0</v>
      </c>
      <c r="P1366" s="3">
        <v>649.84</v>
      </c>
      <c r="Q1366" s="3">
        <v>350</v>
      </c>
      <c r="R1366" s="1" t="s">
        <v>132</v>
      </c>
    </row>
    <row r="1367" spans="1:18" ht="15.5" x14ac:dyDescent="0.35">
      <c r="A1367" s="1">
        <v>30805023</v>
      </c>
      <c r="B1367" s="99" t="s">
        <v>3063</v>
      </c>
      <c r="C1367" s="2" t="s">
        <v>13600</v>
      </c>
      <c r="D1367" s="2">
        <v>1</v>
      </c>
      <c r="E1367" s="1" t="s">
        <v>311</v>
      </c>
      <c r="F1367" s="2"/>
      <c r="G1367" s="2">
        <v>1</v>
      </c>
      <c r="H1367" s="2">
        <v>2</v>
      </c>
      <c r="I1367" s="2"/>
      <c r="J1367" s="2"/>
      <c r="K1367" s="2"/>
      <c r="L1367" s="3">
        <v>291.76</v>
      </c>
      <c r="M1367" s="3">
        <v>291.76</v>
      </c>
      <c r="N1367" s="3">
        <v>0</v>
      </c>
      <c r="O1367" s="3">
        <v>0</v>
      </c>
      <c r="P1367" s="3">
        <v>291.76</v>
      </c>
      <c r="Q1367" s="3">
        <v>350</v>
      </c>
      <c r="R1367" s="1" t="s">
        <v>132</v>
      </c>
    </row>
    <row r="1368" spans="1:18" ht="15.5" x14ac:dyDescent="0.35">
      <c r="A1368" s="1">
        <v>30805031</v>
      </c>
      <c r="B1368" s="99" t="s">
        <v>3062</v>
      </c>
      <c r="C1368" s="2" t="s">
        <v>13600</v>
      </c>
      <c r="D1368" s="2">
        <v>1</v>
      </c>
      <c r="E1368" s="1" t="s">
        <v>224</v>
      </c>
      <c r="F1368" s="2"/>
      <c r="G1368" s="2">
        <v>1</v>
      </c>
      <c r="H1368" s="2">
        <v>3</v>
      </c>
      <c r="I1368" s="2"/>
      <c r="J1368" s="2"/>
      <c r="K1368" s="2"/>
      <c r="L1368" s="3">
        <v>338.19</v>
      </c>
      <c r="M1368" s="3">
        <v>338.19</v>
      </c>
      <c r="N1368" s="3">
        <v>0</v>
      </c>
      <c r="O1368" s="3">
        <v>0</v>
      </c>
      <c r="P1368" s="3">
        <v>338.19</v>
      </c>
      <c r="Q1368" s="3">
        <v>350</v>
      </c>
      <c r="R1368" s="1" t="s">
        <v>132</v>
      </c>
    </row>
    <row r="1369" spans="1:18" ht="15.5" x14ac:dyDescent="0.35">
      <c r="A1369" s="1">
        <v>30805040</v>
      </c>
      <c r="B1369" s="99" t="s">
        <v>3061</v>
      </c>
      <c r="C1369" s="2" t="s">
        <v>13600</v>
      </c>
      <c r="D1369" s="2">
        <v>1</v>
      </c>
      <c r="E1369" s="1" t="s">
        <v>446</v>
      </c>
      <c r="F1369" s="2"/>
      <c r="G1369" s="2">
        <v>2</v>
      </c>
      <c r="H1369" s="2">
        <v>6</v>
      </c>
      <c r="I1369" s="2"/>
      <c r="J1369" s="2"/>
      <c r="K1369" s="2"/>
      <c r="L1369" s="3">
        <v>1323.54</v>
      </c>
      <c r="M1369" s="3">
        <v>1323.54</v>
      </c>
      <c r="N1369" s="3">
        <v>0</v>
      </c>
      <c r="O1369" s="3">
        <v>0</v>
      </c>
      <c r="P1369" s="3">
        <v>1323.54</v>
      </c>
      <c r="Q1369" s="3">
        <v>350</v>
      </c>
      <c r="R1369" s="1" t="s">
        <v>132</v>
      </c>
    </row>
    <row r="1370" spans="1:18" ht="15.5" x14ac:dyDescent="0.35">
      <c r="A1370" s="1">
        <v>30805074</v>
      </c>
      <c r="B1370" s="99" t="s">
        <v>3060</v>
      </c>
      <c r="C1370" s="2" t="s">
        <v>13600</v>
      </c>
      <c r="D1370" s="2">
        <v>1</v>
      </c>
      <c r="E1370" s="1" t="s">
        <v>396</v>
      </c>
      <c r="F1370" s="2"/>
      <c r="G1370" s="2">
        <v>2</v>
      </c>
      <c r="H1370" s="2">
        <v>5</v>
      </c>
      <c r="I1370" s="2"/>
      <c r="J1370" s="2"/>
      <c r="K1370" s="2"/>
      <c r="L1370" s="3">
        <v>1027.79</v>
      </c>
      <c r="M1370" s="3">
        <v>1027.79</v>
      </c>
      <c r="N1370" s="3">
        <v>0</v>
      </c>
      <c r="O1370" s="3">
        <v>0</v>
      </c>
      <c r="P1370" s="3">
        <v>1027.79</v>
      </c>
      <c r="Q1370" s="3">
        <v>350</v>
      </c>
      <c r="R1370" s="1" t="s">
        <v>132</v>
      </c>
    </row>
    <row r="1371" spans="1:18" ht="15.5" x14ac:dyDescent="0.35">
      <c r="A1371" s="1">
        <v>30805082</v>
      </c>
      <c r="B1371" s="99" t="s">
        <v>3059</v>
      </c>
      <c r="C1371" s="2" t="s">
        <v>13600</v>
      </c>
      <c r="D1371" s="2">
        <v>1</v>
      </c>
      <c r="E1371" s="1" t="s">
        <v>396</v>
      </c>
      <c r="F1371" s="2"/>
      <c r="G1371" s="2">
        <v>2</v>
      </c>
      <c r="H1371" s="2">
        <v>4</v>
      </c>
      <c r="I1371" s="2"/>
      <c r="J1371" s="2"/>
      <c r="K1371" s="2"/>
      <c r="L1371" s="3">
        <v>1027.79</v>
      </c>
      <c r="M1371" s="3">
        <v>1027.79</v>
      </c>
      <c r="N1371" s="3">
        <v>0</v>
      </c>
      <c r="O1371" s="3">
        <v>0</v>
      </c>
      <c r="P1371" s="3">
        <v>1027.79</v>
      </c>
      <c r="Q1371" s="3">
        <v>350</v>
      </c>
      <c r="R1371" s="1" t="s">
        <v>132</v>
      </c>
    </row>
    <row r="1372" spans="1:18" ht="15.5" x14ac:dyDescent="0.35">
      <c r="A1372" s="1">
        <v>30805090</v>
      </c>
      <c r="B1372" s="99" t="s">
        <v>3058</v>
      </c>
      <c r="C1372" s="2" t="s">
        <v>13600</v>
      </c>
      <c r="D1372" s="2">
        <v>1</v>
      </c>
      <c r="E1372" s="1" t="s">
        <v>161</v>
      </c>
      <c r="F1372" s="2"/>
      <c r="G1372" s="2">
        <v>2</v>
      </c>
      <c r="H1372" s="2">
        <v>6</v>
      </c>
      <c r="I1372" s="2"/>
      <c r="J1372" s="2"/>
      <c r="K1372" s="2"/>
      <c r="L1372" s="3">
        <v>948.22</v>
      </c>
      <c r="M1372" s="3">
        <v>948.22</v>
      </c>
      <c r="N1372" s="3">
        <v>0</v>
      </c>
      <c r="O1372" s="3">
        <v>0</v>
      </c>
      <c r="P1372" s="3">
        <v>948.22</v>
      </c>
      <c r="Q1372" s="3">
        <v>350</v>
      </c>
      <c r="R1372" s="1" t="s">
        <v>132</v>
      </c>
    </row>
    <row r="1373" spans="1:18" ht="15.5" x14ac:dyDescent="0.35">
      <c r="A1373" s="1">
        <v>30805104</v>
      </c>
      <c r="B1373" s="99" t="s">
        <v>3057</v>
      </c>
      <c r="C1373" s="2" t="s">
        <v>13600</v>
      </c>
      <c r="D1373" s="2">
        <v>1</v>
      </c>
      <c r="E1373" s="1" t="s">
        <v>148</v>
      </c>
      <c r="F1373" s="2"/>
      <c r="G1373" s="2">
        <v>1</v>
      </c>
      <c r="H1373" s="2">
        <v>4</v>
      </c>
      <c r="I1373" s="2"/>
      <c r="J1373" s="2"/>
      <c r="K1373" s="2"/>
      <c r="L1373" s="3">
        <v>689.63</v>
      </c>
      <c r="M1373" s="3">
        <v>689.63</v>
      </c>
      <c r="N1373" s="3">
        <v>0</v>
      </c>
      <c r="O1373" s="3">
        <v>0</v>
      </c>
      <c r="P1373" s="3">
        <v>689.63</v>
      </c>
      <c r="Q1373" s="3">
        <v>350</v>
      </c>
      <c r="R1373" s="1" t="s">
        <v>132</v>
      </c>
    </row>
    <row r="1374" spans="1:18" ht="15.5" x14ac:dyDescent="0.35">
      <c r="A1374" s="1">
        <v>30805112</v>
      </c>
      <c r="B1374" s="99" t="s">
        <v>3056</v>
      </c>
      <c r="C1374" s="2" t="s">
        <v>13600</v>
      </c>
      <c r="D1374" s="2">
        <v>1</v>
      </c>
      <c r="E1374" s="1" t="s">
        <v>484</v>
      </c>
      <c r="F1374" s="2"/>
      <c r="G1374" s="2">
        <v>1</v>
      </c>
      <c r="H1374" s="2">
        <v>4</v>
      </c>
      <c r="I1374" s="2"/>
      <c r="J1374" s="2"/>
      <c r="K1374" s="2"/>
      <c r="L1374" s="3">
        <v>802.34</v>
      </c>
      <c r="M1374" s="3">
        <v>802.34</v>
      </c>
      <c r="N1374" s="3">
        <v>0</v>
      </c>
      <c r="O1374" s="3">
        <v>0</v>
      </c>
      <c r="P1374" s="3">
        <v>802.34</v>
      </c>
      <c r="Q1374" s="3">
        <v>350</v>
      </c>
      <c r="R1374" s="1" t="s">
        <v>132</v>
      </c>
    </row>
    <row r="1375" spans="1:18" ht="15.5" x14ac:dyDescent="0.35">
      <c r="A1375" s="1">
        <v>30805120</v>
      </c>
      <c r="B1375" s="99" t="s">
        <v>3055</v>
      </c>
      <c r="C1375" s="2" t="s">
        <v>13600</v>
      </c>
      <c r="D1375" s="2">
        <v>1</v>
      </c>
      <c r="E1375" s="1" t="s">
        <v>484</v>
      </c>
      <c r="F1375" s="2"/>
      <c r="G1375" s="2">
        <v>1</v>
      </c>
      <c r="H1375" s="2">
        <v>5</v>
      </c>
      <c r="I1375" s="2"/>
      <c r="J1375" s="2"/>
      <c r="K1375" s="2"/>
      <c r="L1375" s="3">
        <v>802.34</v>
      </c>
      <c r="M1375" s="3">
        <v>802.34</v>
      </c>
      <c r="N1375" s="3">
        <v>0</v>
      </c>
      <c r="O1375" s="3">
        <v>0</v>
      </c>
      <c r="P1375" s="3">
        <v>802.34</v>
      </c>
      <c r="Q1375" s="3">
        <v>350</v>
      </c>
      <c r="R1375" s="1" t="s">
        <v>132</v>
      </c>
    </row>
    <row r="1376" spans="1:18" ht="15.5" x14ac:dyDescent="0.35">
      <c r="A1376" s="1">
        <v>30805139</v>
      </c>
      <c r="B1376" s="99" t="s">
        <v>3054</v>
      </c>
      <c r="C1376" s="2" t="s">
        <v>13600</v>
      </c>
      <c r="D1376" s="2">
        <v>1</v>
      </c>
      <c r="E1376" s="1" t="s">
        <v>398</v>
      </c>
      <c r="F1376" s="2"/>
      <c r="G1376" s="2">
        <v>1</v>
      </c>
      <c r="H1376" s="2">
        <v>6</v>
      </c>
      <c r="I1376" s="2"/>
      <c r="J1376" s="2"/>
      <c r="K1376" s="2"/>
      <c r="L1376" s="3">
        <v>1140.53</v>
      </c>
      <c r="M1376" s="3">
        <v>1140.53</v>
      </c>
      <c r="N1376" s="3">
        <v>0</v>
      </c>
      <c r="O1376" s="3">
        <v>0</v>
      </c>
      <c r="P1376" s="3">
        <v>1140.53</v>
      </c>
      <c r="Q1376" s="3">
        <v>350</v>
      </c>
      <c r="R1376" s="1" t="s">
        <v>132</v>
      </c>
    </row>
    <row r="1377" spans="1:18" ht="15.5" x14ac:dyDescent="0.35">
      <c r="A1377" s="1">
        <v>30805147</v>
      </c>
      <c r="B1377" s="99" t="s">
        <v>3053</v>
      </c>
      <c r="C1377" s="2" t="s">
        <v>13600</v>
      </c>
      <c r="D1377" s="2">
        <v>1</v>
      </c>
      <c r="E1377" s="1" t="s">
        <v>446</v>
      </c>
      <c r="F1377" s="2"/>
      <c r="G1377" s="2">
        <v>2</v>
      </c>
      <c r="H1377" s="2">
        <v>6</v>
      </c>
      <c r="I1377" s="2"/>
      <c r="J1377" s="2"/>
      <c r="K1377" s="2"/>
      <c r="L1377" s="3">
        <v>1323.54</v>
      </c>
      <c r="M1377" s="3">
        <v>1323.54</v>
      </c>
      <c r="N1377" s="3">
        <v>0</v>
      </c>
      <c r="O1377" s="3">
        <v>0</v>
      </c>
      <c r="P1377" s="3">
        <v>1323.54</v>
      </c>
      <c r="Q1377" s="3">
        <v>350</v>
      </c>
      <c r="R1377" s="1" t="s">
        <v>132</v>
      </c>
    </row>
    <row r="1378" spans="1:18" ht="15.5" x14ac:dyDescent="0.35">
      <c r="A1378" s="1">
        <v>30805155</v>
      </c>
      <c r="B1378" s="99" t="s">
        <v>3052</v>
      </c>
      <c r="C1378" s="2" t="s">
        <v>13600</v>
      </c>
      <c r="D1378" s="2">
        <v>1</v>
      </c>
      <c r="E1378" s="1" t="s">
        <v>155</v>
      </c>
      <c r="F1378" s="2"/>
      <c r="G1378" s="2">
        <v>2</v>
      </c>
      <c r="H1378" s="2">
        <v>5</v>
      </c>
      <c r="I1378" s="2"/>
      <c r="J1378" s="2"/>
      <c r="K1378" s="2"/>
      <c r="L1378" s="3">
        <v>1206.83</v>
      </c>
      <c r="M1378" s="3">
        <v>1206.83</v>
      </c>
      <c r="N1378" s="3">
        <v>0</v>
      </c>
      <c r="O1378" s="3">
        <v>0</v>
      </c>
      <c r="P1378" s="3">
        <v>1206.83</v>
      </c>
      <c r="Q1378" s="3">
        <v>350</v>
      </c>
      <c r="R1378" s="1" t="s">
        <v>132</v>
      </c>
    </row>
    <row r="1379" spans="1:18" ht="15.5" x14ac:dyDescent="0.35">
      <c r="A1379" s="1">
        <v>30805163</v>
      </c>
      <c r="B1379" s="99" t="s">
        <v>3051</v>
      </c>
      <c r="C1379" s="2" t="s">
        <v>13600</v>
      </c>
      <c r="D1379" s="2">
        <v>1</v>
      </c>
      <c r="E1379" s="1" t="s">
        <v>2103</v>
      </c>
      <c r="F1379" s="2"/>
      <c r="G1379" s="2">
        <v>2</v>
      </c>
      <c r="H1379" s="2">
        <v>6</v>
      </c>
      <c r="I1379" s="2"/>
      <c r="J1379" s="2"/>
      <c r="K1379" s="2"/>
      <c r="L1379" s="3">
        <v>1452.19</v>
      </c>
      <c r="M1379" s="3">
        <v>1452.19</v>
      </c>
      <c r="N1379" s="3">
        <v>0</v>
      </c>
      <c r="O1379" s="3">
        <v>0</v>
      </c>
      <c r="P1379" s="3">
        <v>1452.19</v>
      </c>
      <c r="Q1379" s="3">
        <v>350</v>
      </c>
      <c r="R1379" s="1" t="s">
        <v>132</v>
      </c>
    </row>
    <row r="1380" spans="1:18" ht="15.5" x14ac:dyDescent="0.35">
      <c r="A1380" s="1">
        <v>30805171</v>
      </c>
      <c r="B1380" s="99" t="s">
        <v>3050</v>
      </c>
      <c r="C1380" s="2" t="s">
        <v>13600</v>
      </c>
      <c r="D1380" s="2">
        <v>1</v>
      </c>
      <c r="E1380" s="1" t="s">
        <v>396</v>
      </c>
      <c r="F1380" s="2"/>
      <c r="G1380" s="2">
        <v>2</v>
      </c>
      <c r="H1380" s="2">
        <v>4</v>
      </c>
      <c r="I1380" s="2"/>
      <c r="J1380" s="2"/>
      <c r="K1380" s="2"/>
      <c r="L1380" s="3">
        <v>1027.79</v>
      </c>
      <c r="M1380" s="3">
        <v>1027.79</v>
      </c>
      <c r="N1380" s="3">
        <v>0</v>
      </c>
      <c r="O1380" s="3">
        <v>0</v>
      </c>
      <c r="P1380" s="3">
        <v>1027.79</v>
      </c>
      <c r="Q1380" s="3">
        <v>350</v>
      </c>
      <c r="R1380" s="1" t="s">
        <v>132</v>
      </c>
    </row>
    <row r="1381" spans="1:18" ht="15.5" x14ac:dyDescent="0.35">
      <c r="A1381" s="1">
        <v>30805180</v>
      </c>
      <c r="B1381" s="99" t="s">
        <v>3049</v>
      </c>
      <c r="C1381" s="2" t="s">
        <v>13600</v>
      </c>
      <c r="D1381" s="2">
        <v>1</v>
      </c>
      <c r="E1381" s="1" t="s">
        <v>409</v>
      </c>
      <c r="F1381" s="2">
        <v>33.799999999999997</v>
      </c>
      <c r="G1381" s="2">
        <v>1</v>
      </c>
      <c r="H1381" s="2">
        <v>4</v>
      </c>
      <c r="I1381" s="2"/>
      <c r="J1381" s="2"/>
      <c r="K1381" s="2"/>
      <c r="L1381" s="3">
        <v>438.97</v>
      </c>
      <c r="M1381" s="3">
        <v>438.97</v>
      </c>
      <c r="N1381" s="3">
        <v>515.45000000000005</v>
      </c>
      <c r="O1381" s="3">
        <v>0</v>
      </c>
      <c r="P1381" s="3">
        <v>954.42</v>
      </c>
      <c r="Q1381" s="3">
        <v>350</v>
      </c>
      <c r="R1381" s="1" t="s">
        <v>132</v>
      </c>
    </row>
    <row r="1382" spans="1:18" ht="15.5" x14ac:dyDescent="0.35">
      <c r="A1382" s="1">
        <v>30805198</v>
      </c>
      <c r="B1382" s="99" t="s">
        <v>3048</v>
      </c>
      <c r="C1382" s="2" t="s">
        <v>13600</v>
      </c>
      <c r="D1382" s="2">
        <v>1</v>
      </c>
      <c r="E1382" s="1" t="s">
        <v>165</v>
      </c>
      <c r="F1382" s="2">
        <v>42.9</v>
      </c>
      <c r="G1382" s="2">
        <v>1</v>
      </c>
      <c r="H1382" s="2">
        <v>6</v>
      </c>
      <c r="I1382" s="2"/>
      <c r="J1382" s="2"/>
      <c r="K1382" s="2"/>
      <c r="L1382" s="3">
        <v>1617.95</v>
      </c>
      <c r="M1382" s="3">
        <v>1617.95</v>
      </c>
      <c r="N1382" s="3">
        <v>654.23</v>
      </c>
      <c r="O1382" s="3">
        <v>0</v>
      </c>
      <c r="P1382" s="3">
        <v>2272.1799999999998</v>
      </c>
      <c r="Q1382" s="3">
        <v>350</v>
      </c>
      <c r="R1382" s="1" t="s">
        <v>132</v>
      </c>
    </row>
    <row r="1383" spans="1:18" ht="15.5" x14ac:dyDescent="0.35">
      <c r="A1383" s="1">
        <v>30805201</v>
      </c>
      <c r="B1383" s="99" t="s">
        <v>3047</v>
      </c>
      <c r="C1383" s="2" t="s">
        <v>13598</v>
      </c>
      <c r="D1383" s="2">
        <v>1</v>
      </c>
      <c r="E1383" s="1" t="s">
        <v>446</v>
      </c>
      <c r="F1383" s="2">
        <v>38.5</v>
      </c>
      <c r="G1383" s="2">
        <v>1</v>
      </c>
      <c r="H1383" s="2">
        <v>5</v>
      </c>
      <c r="I1383" s="2"/>
      <c r="J1383" s="2"/>
      <c r="K1383" s="2"/>
      <c r="L1383" s="3">
        <v>1323.54</v>
      </c>
      <c r="M1383" s="3">
        <v>1323.54</v>
      </c>
      <c r="N1383" s="3">
        <v>587.13</v>
      </c>
      <c r="O1383" s="3">
        <v>0</v>
      </c>
      <c r="P1383" s="3">
        <v>1910.67</v>
      </c>
      <c r="Q1383" s="3">
        <v>382.13400000000001</v>
      </c>
      <c r="R1383" s="1" t="s">
        <v>132</v>
      </c>
    </row>
    <row r="1384" spans="1:18" ht="15.5" x14ac:dyDescent="0.35">
      <c r="A1384" s="1">
        <v>30805210</v>
      </c>
      <c r="B1384" s="99" t="s">
        <v>3046</v>
      </c>
      <c r="C1384" s="2" t="s">
        <v>13598</v>
      </c>
      <c r="D1384" s="2">
        <v>1</v>
      </c>
      <c r="E1384" s="1" t="s">
        <v>2185</v>
      </c>
      <c r="F1384" s="2">
        <v>42.9</v>
      </c>
      <c r="G1384" s="2">
        <v>2</v>
      </c>
      <c r="H1384" s="2">
        <v>5</v>
      </c>
      <c r="I1384" s="2"/>
      <c r="J1384" s="2"/>
      <c r="K1384" s="2"/>
      <c r="L1384" s="3">
        <v>1505.22</v>
      </c>
      <c r="M1384" s="3">
        <v>1505.22</v>
      </c>
      <c r="N1384" s="3">
        <v>654.23</v>
      </c>
      <c r="O1384" s="3">
        <v>0</v>
      </c>
      <c r="P1384" s="3">
        <v>2159.4499999999998</v>
      </c>
      <c r="Q1384" s="3">
        <v>431.89</v>
      </c>
      <c r="R1384" s="1" t="s">
        <v>132</v>
      </c>
    </row>
    <row r="1385" spans="1:18" ht="15.5" x14ac:dyDescent="0.35">
      <c r="A1385" s="1">
        <v>30805228</v>
      </c>
      <c r="B1385" s="99" t="s">
        <v>3045</v>
      </c>
      <c r="C1385" s="2" t="s">
        <v>13600</v>
      </c>
      <c r="D1385" s="2">
        <v>1</v>
      </c>
      <c r="E1385" s="1" t="s">
        <v>446</v>
      </c>
      <c r="F1385" s="2">
        <v>38.5</v>
      </c>
      <c r="G1385" s="2">
        <v>2</v>
      </c>
      <c r="H1385" s="2">
        <v>6</v>
      </c>
      <c r="I1385" s="2"/>
      <c r="J1385" s="2"/>
      <c r="K1385" s="2"/>
      <c r="L1385" s="3">
        <v>1323.54</v>
      </c>
      <c r="M1385" s="3">
        <v>1323.54</v>
      </c>
      <c r="N1385" s="3">
        <v>587.13</v>
      </c>
      <c r="O1385" s="3">
        <v>0</v>
      </c>
      <c r="P1385" s="3">
        <v>1910.67</v>
      </c>
      <c r="Q1385" s="3">
        <v>350</v>
      </c>
      <c r="R1385" s="1" t="s">
        <v>132</v>
      </c>
    </row>
    <row r="1386" spans="1:18" ht="15.5" x14ac:dyDescent="0.35">
      <c r="A1386" s="1">
        <v>30805236</v>
      </c>
      <c r="B1386" s="99" t="s">
        <v>3044</v>
      </c>
      <c r="C1386" s="2" t="s">
        <v>13600</v>
      </c>
      <c r="D1386" s="2">
        <v>1</v>
      </c>
      <c r="E1386" s="1" t="s">
        <v>161</v>
      </c>
      <c r="F1386" s="2">
        <v>38.5</v>
      </c>
      <c r="G1386" s="2">
        <v>1</v>
      </c>
      <c r="H1386" s="2">
        <v>5</v>
      </c>
      <c r="I1386" s="2"/>
      <c r="J1386" s="2"/>
      <c r="K1386" s="2"/>
      <c r="L1386" s="3">
        <v>948.22</v>
      </c>
      <c r="M1386" s="3">
        <v>948.22</v>
      </c>
      <c r="N1386" s="3">
        <v>587.13</v>
      </c>
      <c r="O1386" s="3">
        <v>0</v>
      </c>
      <c r="P1386" s="3">
        <v>1535.35</v>
      </c>
      <c r="Q1386" s="3">
        <v>350</v>
      </c>
      <c r="R1386" s="1" t="s">
        <v>132</v>
      </c>
    </row>
    <row r="1387" spans="1:18" ht="15.5" x14ac:dyDescent="0.35">
      <c r="A1387" s="1">
        <v>30805244</v>
      </c>
      <c r="B1387" s="99" t="s">
        <v>3043</v>
      </c>
      <c r="C1387" s="2" t="s">
        <v>13600</v>
      </c>
      <c r="D1387" s="2">
        <v>1</v>
      </c>
      <c r="E1387" s="1" t="s">
        <v>398</v>
      </c>
      <c r="F1387" s="2">
        <v>38.5</v>
      </c>
      <c r="G1387" s="2">
        <v>1</v>
      </c>
      <c r="H1387" s="2">
        <v>5</v>
      </c>
      <c r="I1387" s="2"/>
      <c r="J1387" s="2"/>
      <c r="K1387" s="2"/>
      <c r="L1387" s="3">
        <v>1140.53</v>
      </c>
      <c r="M1387" s="3">
        <v>1140.53</v>
      </c>
      <c r="N1387" s="3">
        <v>587.13</v>
      </c>
      <c r="O1387" s="3">
        <v>0</v>
      </c>
      <c r="P1387" s="3">
        <v>1727.66</v>
      </c>
      <c r="Q1387" s="3">
        <v>350</v>
      </c>
      <c r="R1387" s="1" t="s">
        <v>132</v>
      </c>
    </row>
    <row r="1388" spans="1:18" ht="15.5" x14ac:dyDescent="0.35">
      <c r="A1388" s="1">
        <v>30805252</v>
      </c>
      <c r="B1388" s="99" t="s">
        <v>3042</v>
      </c>
      <c r="C1388" s="2" t="s">
        <v>13600</v>
      </c>
      <c r="D1388" s="2">
        <v>1</v>
      </c>
      <c r="E1388" s="1" t="s">
        <v>2103</v>
      </c>
      <c r="F1388" s="2">
        <v>38.5</v>
      </c>
      <c r="G1388" s="2">
        <v>1</v>
      </c>
      <c r="H1388" s="2">
        <v>6</v>
      </c>
      <c r="I1388" s="2"/>
      <c r="J1388" s="2"/>
      <c r="K1388" s="2"/>
      <c r="L1388" s="3">
        <v>1452.19</v>
      </c>
      <c r="M1388" s="3">
        <v>1452.19</v>
      </c>
      <c r="N1388" s="3">
        <v>587.13</v>
      </c>
      <c r="O1388" s="3">
        <v>0</v>
      </c>
      <c r="P1388" s="3">
        <v>2039.32</v>
      </c>
      <c r="Q1388" s="3">
        <v>350</v>
      </c>
      <c r="R1388" s="1" t="s">
        <v>132</v>
      </c>
    </row>
    <row r="1389" spans="1:18" ht="15.5" x14ac:dyDescent="0.35">
      <c r="A1389" s="1">
        <v>30805260</v>
      </c>
      <c r="B1389" s="99" t="s">
        <v>3041</v>
      </c>
      <c r="C1389" s="2" t="s">
        <v>13600</v>
      </c>
      <c r="D1389" s="2">
        <v>1</v>
      </c>
      <c r="E1389" s="1" t="s">
        <v>2042</v>
      </c>
      <c r="F1389" s="2">
        <v>42.9</v>
      </c>
      <c r="G1389" s="2">
        <v>2</v>
      </c>
      <c r="H1389" s="2">
        <v>7</v>
      </c>
      <c r="I1389" s="2"/>
      <c r="J1389" s="2"/>
      <c r="K1389" s="2"/>
      <c r="L1389" s="3">
        <v>1982.66</v>
      </c>
      <c r="M1389" s="3">
        <v>1982.66</v>
      </c>
      <c r="N1389" s="3">
        <v>654.23</v>
      </c>
      <c r="O1389" s="3">
        <v>0</v>
      </c>
      <c r="P1389" s="3">
        <v>2636.89</v>
      </c>
      <c r="Q1389" s="3">
        <v>350</v>
      </c>
      <c r="R1389" s="1" t="s">
        <v>132</v>
      </c>
    </row>
    <row r="1390" spans="1:18" ht="15.5" x14ac:dyDescent="0.35">
      <c r="A1390" s="1">
        <v>30805279</v>
      </c>
      <c r="B1390" s="99" t="s">
        <v>3040</v>
      </c>
      <c r="C1390" s="2" t="s">
        <v>13600</v>
      </c>
      <c r="D1390" s="2">
        <v>1</v>
      </c>
      <c r="E1390" s="1" t="s">
        <v>165</v>
      </c>
      <c r="F1390" s="2">
        <v>42.9</v>
      </c>
      <c r="G1390" s="2">
        <v>2</v>
      </c>
      <c r="H1390" s="2">
        <v>6</v>
      </c>
      <c r="I1390" s="2"/>
      <c r="J1390" s="2"/>
      <c r="K1390" s="2"/>
      <c r="L1390" s="3">
        <v>1617.95</v>
      </c>
      <c r="M1390" s="3">
        <v>1617.95</v>
      </c>
      <c r="N1390" s="3">
        <v>654.23</v>
      </c>
      <c r="O1390" s="3">
        <v>0</v>
      </c>
      <c r="P1390" s="3">
        <v>2272.1799999999998</v>
      </c>
      <c r="Q1390" s="3">
        <v>350</v>
      </c>
      <c r="R1390" s="1" t="s">
        <v>132</v>
      </c>
    </row>
    <row r="1391" spans="1:18" ht="15.5" x14ac:dyDescent="0.35">
      <c r="A1391" s="1">
        <v>30805287</v>
      </c>
      <c r="B1391" s="99" t="s">
        <v>3039</v>
      </c>
      <c r="C1391" s="2" t="s">
        <v>13598</v>
      </c>
      <c r="D1391" s="2">
        <v>1</v>
      </c>
      <c r="E1391" s="1" t="s">
        <v>194</v>
      </c>
      <c r="F1391" s="2">
        <v>42.9</v>
      </c>
      <c r="G1391" s="2">
        <v>1</v>
      </c>
      <c r="H1391" s="2">
        <v>6</v>
      </c>
      <c r="I1391" s="2"/>
      <c r="J1391" s="2"/>
      <c r="K1391" s="2"/>
      <c r="L1391" s="3">
        <v>2181.58</v>
      </c>
      <c r="M1391" s="3">
        <v>2181.58</v>
      </c>
      <c r="N1391" s="3">
        <v>654.23</v>
      </c>
      <c r="O1391" s="3">
        <v>0</v>
      </c>
      <c r="P1391" s="3">
        <v>2835.81</v>
      </c>
      <c r="Q1391" s="3">
        <v>567.16200000000003</v>
      </c>
      <c r="R1391" s="1" t="s">
        <v>132</v>
      </c>
    </row>
    <row r="1392" spans="1:18" ht="15.5" x14ac:dyDescent="0.35">
      <c r="A1392" s="1">
        <v>30805295</v>
      </c>
      <c r="B1392" s="99" t="s">
        <v>3038</v>
      </c>
      <c r="C1392" s="2" t="s">
        <v>13600</v>
      </c>
      <c r="D1392" s="2">
        <v>1</v>
      </c>
      <c r="E1392" s="1" t="s">
        <v>484</v>
      </c>
      <c r="F1392" s="2"/>
      <c r="G1392" s="2">
        <v>2</v>
      </c>
      <c r="H1392" s="2">
        <v>4</v>
      </c>
      <c r="I1392" s="2"/>
      <c r="J1392" s="2"/>
      <c r="K1392" s="2"/>
      <c r="L1392" s="3">
        <v>802.34</v>
      </c>
      <c r="M1392" s="3">
        <v>802.34</v>
      </c>
      <c r="N1392" s="3">
        <v>0</v>
      </c>
      <c r="O1392" s="3">
        <v>0</v>
      </c>
      <c r="P1392" s="3">
        <v>802.34</v>
      </c>
      <c r="Q1392" s="3">
        <v>350</v>
      </c>
      <c r="R1392" s="1" t="s">
        <v>132</v>
      </c>
    </row>
    <row r="1393" spans="1:18" ht="15.5" x14ac:dyDescent="0.35">
      <c r="A1393" s="1">
        <v>30806011</v>
      </c>
      <c r="B1393" s="99" t="s">
        <v>3037</v>
      </c>
      <c r="C1393" s="2" t="s">
        <v>13600</v>
      </c>
      <c r="D1393" s="2">
        <v>1</v>
      </c>
      <c r="E1393" s="1" t="s">
        <v>383</v>
      </c>
      <c r="F1393" s="2"/>
      <c r="G1393" s="2">
        <v>1</v>
      </c>
      <c r="H1393" s="2">
        <v>4</v>
      </c>
      <c r="I1393" s="2"/>
      <c r="J1393" s="2"/>
      <c r="K1393" s="2"/>
      <c r="L1393" s="3">
        <v>649.84</v>
      </c>
      <c r="M1393" s="3">
        <v>649.84</v>
      </c>
      <c r="N1393" s="3">
        <v>0</v>
      </c>
      <c r="O1393" s="3">
        <v>0</v>
      </c>
      <c r="P1393" s="3">
        <v>649.84</v>
      </c>
      <c r="Q1393" s="3">
        <v>350</v>
      </c>
      <c r="R1393" s="1" t="s">
        <v>132</v>
      </c>
    </row>
    <row r="1394" spans="1:18" ht="15.5" x14ac:dyDescent="0.35">
      <c r="A1394" s="1">
        <v>30806020</v>
      </c>
      <c r="B1394" s="99" t="s">
        <v>3036</v>
      </c>
      <c r="C1394" s="2" t="s">
        <v>13600</v>
      </c>
      <c r="D1394" s="2">
        <v>1</v>
      </c>
      <c r="E1394" s="1" t="s">
        <v>155</v>
      </c>
      <c r="F1394" s="2"/>
      <c r="G1394" s="2">
        <v>2</v>
      </c>
      <c r="H1394" s="2">
        <v>5</v>
      </c>
      <c r="I1394" s="2"/>
      <c r="J1394" s="2"/>
      <c r="K1394" s="2"/>
      <c r="L1394" s="3">
        <v>1206.83</v>
      </c>
      <c r="M1394" s="3">
        <v>1206.83</v>
      </c>
      <c r="N1394" s="3">
        <v>0</v>
      </c>
      <c r="O1394" s="3">
        <v>0</v>
      </c>
      <c r="P1394" s="3">
        <v>1206.83</v>
      </c>
      <c r="Q1394" s="3">
        <v>350</v>
      </c>
      <c r="R1394" s="1" t="s">
        <v>132</v>
      </c>
    </row>
    <row r="1395" spans="1:18" ht="15.5" x14ac:dyDescent="0.35">
      <c r="A1395" s="1">
        <v>30806038</v>
      </c>
      <c r="B1395" s="99" t="s">
        <v>3035</v>
      </c>
      <c r="C1395" s="2" t="s">
        <v>13600</v>
      </c>
      <c r="D1395" s="2">
        <v>1</v>
      </c>
      <c r="E1395" s="1" t="s">
        <v>2185</v>
      </c>
      <c r="F1395" s="2"/>
      <c r="G1395" s="2">
        <v>2</v>
      </c>
      <c r="H1395" s="2">
        <v>6</v>
      </c>
      <c r="I1395" s="2"/>
      <c r="J1395" s="2"/>
      <c r="K1395" s="2"/>
      <c r="L1395" s="3">
        <v>1505.22</v>
      </c>
      <c r="M1395" s="3">
        <v>1505.22</v>
      </c>
      <c r="N1395" s="3">
        <v>0</v>
      </c>
      <c r="O1395" s="3">
        <v>0</v>
      </c>
      <c r="P1395" s="3">
        <v>1505.22</v>
      </c>
      <c r="Q1395" s="3">
        <v>350</v>
      </c>
      <c r="R1395" s="1" t="s">
        <v>132</v>
      </c>
    </row>
    <row r="1396" spans="1:18" ht="15.5" x14ac:dyDescent="0.35">
      <c r="A1396" s="1">
        <v>30806046</v>
      </c>
      <c r="B1396" s="99" t="s">
        <v>3034</v>
      </c>
      <c r="C1396" s="2" t="s">
        <v>13598</v>
      </c>
      <c r="D1396" s="2">
        <v>1</v>
      </c>
      <c r="E1396" s="1" t="s">
        <v>396</v>
      </c>
      <c r="F1396" s="2"/>
      <c r="G1396" s="2">
        <v>1</v>
      </c>
      <c r="H1396" s="2">
        <v>5</v>
      </c>
      <c r="I1396" s="2"/>
      <c r="J1396" s="2"/>
      <c r="K1396" s="2"/>
      <c r="L1396" s="3">
        <v>1027.79</v>
      </c>
      <c r="M1396" s="3">
        <v>1027.79</v>
      </c>
      <c r="N1396" s="3">
        <v>0</v>
      </c>
      <c r="O1396" s="3">
        <v>0</v>
      </c>
      <c r="P1396" s="3">
        <v>1027.79</v>
      </c>
      <c r="Q1396" s="3">
        <v>205.55799999999999</v>
      </c>
      <c r="R1396" s="1" t="s">
        <v>132</v>
      </c>
    </row>
    <row r="1397" spans="1:18" ht="15.5" x14ac:dyDescent="0.35">
      <c r="A1397" s="1">
        <v>30806054</v>
      </c>
      <c r="B1397" s="99" t="s">
        <v>3033</v>
      </c>
      <c r="C1397" s="2" t="s">
        <v>13598</v>
      </c>
      <c r="D1397" s="2">
        <v>1</v>
      </c>
      <c r="E1397" s="1" t="s">
        <v>194</v>
      </c>
      <c r="F1397" s="2">
        <v>42.9</v>
      </c>
      <c r="G1397" s="2">
        <v>1</v>
      </c>
      <c r="H1397" s="2">
        <v>6</v>
      </c>
      <c r="I1397" s="2"/>
      <c r="J1397" s="2"/>
      <c r="K1397" s="2"/>
      <c r="L1397" s="3">
        <v>2181.58</v>
      </c>
      <c r="M1397" s="3">
        <v>2181.58</v>
      </c>
      <c r="N1397" s="3">
        <v>654.23</v>
      </c>
      <c r="O1397" s="3">
        <v>0</v>
      </c>
      <c r="P1397" s="3">
        <v>2835.81</v>
      </c>
      <c r="Q1397" s="3">
        <v>567.16200000000003</v>
      </c>
      <c r="R1397" s="1" t="s">
        <v>132</v>
      </c>
    </row>
    <row r="1398" spans="1:18" ht="15.5" x14ac:dyDescent="0.35">
      <c r="A1398" s="1">
        <v>30901014</v>
      </c>
      <c r="B1398" s="99" t="s">
        <v>3032</v>
      </c>
      <c r="C1398" s="2" t="s">
        <v>13600</v>
      </c>
      <c r="D1398" s="2">
        <v>1</v>
      </c>
      <c r="E1398" s="1" t="s">
        <v>2103</v>
      </c>
      <c r="F1398" s="2"/>
      <c r="G1398" s="2">
        <v>2</v>
      </c>
      <c r="H1398" s="2">
        <v>6</v>
      </c>
      <c r="I1398" s="2"/>
      <c r="J1398" s="2"/>
      <c r="K1398" s="2"/>
      <c r="L1398" s="3">
        <v>1452.19</v>
      </c>
      <c r="M1398" s="3">
        <v>1452.19</v>
      </c>
      <c r="N1398" s="3">
        <v>0</v>
      </c>
      <c r="O1398" s="3">
        <v>0</v>
      </c>
      <c r="P1398" s="3">
        <v>1452.19</v>
      </c>
      <c r="Q1398" s="3">
        <v>350</v>
      </c>
      <c r="R1398" s="1" t="s">
        <v>132</v>
      </c>
    </row>
    <row r="1399" spans="1:18" ht="15.5" x14ac:dyDescent="0.35">
      <c r="A1399" s="1">
        <v>30901022</v>
      </c>
      <c r="B1399" s="99" t="s">
        <v>3031</v>
      </c>
      <c r="C1399" s="2" t="s">
        <v>13600</v>
      </c>
      <c r="D1399" s="2">
        <v>1</v>
      </c>
      <c r="E1399" s="1" t="s">
        <v>396</v>
      </c>
      <c r="F1399" s="2"/>
      <c r="G1399" s="2">
        <v>1</v>
      </c>
      <c r="H1399" s="2">
        <v>6</v>
      </c>
      <c r="I1399" s="2"/>
      <c r="J1399" s="2"/>
      <c r="K1399" s="2"/>
      <c r="L1399" s="3">
        <v>1027.79</v>
      </c>
      <c r="M1399" s="3">
        <v>1027.79</v>
      </c>
      <c r="N1399" s="3">
        <v>0</v>
      </c>
      <c r="O1399" s="3">
        <v>0</v>
      </c>
      <c r="P1399" s="3">
        <v>1027.79</v>
      </c>
      <c r="Q1399" s="3">
        <v>350</v>
      </c>
      <c r="R1399" s="1" t="s">
        <v>132</v>
      </c>
    </row>
    <row r="1400" spans="1:18" ht="15.5" x14ac:dyDescent="0.35">
      <c r="A1400" s="1">
        <v>30901030</v>
      </c>
      <c r="B1400" s="99" t="s">
        <v>3030</v>
      </c>
      <c r="C1400" s="2" t="s">
        <v>13600</v>
      </c>
      <c r="D1400" s="2">
        <v>1</v>
      </c>
      <c r="E1400" s="1" t="s">
        <v>398</v>
      </c>
      <c r="F1400" s="2"/>
      <c r="G1400" s="2">
        <v>2</v>
      </c>
      <c r="H1400" s="2">
        <v>5</v>
      </c>
      <c r="I1400" s="2"/>
      <c r="J1400" s="2"/>
      <c r="K1400" s="2"/>
      <c r="L1400" s="3">
        <v>1140.53</v>
      </c>
      <c r="M1400" s="3">
        <v>1140.53</v>
      </c>
      <c r="N1400" s="3">
        <v>0</v>
      </c>
      <c r="O1400" s="3">
        <v>0</v>
      </c>
      <c r="P1400" s="3">
        <v>1140.53</v>
      </c>
      <c r="Q1400" s="3">
        <v>350</v>
      </c>
      <c r="R1400" s="1" t="s">
        <v>132</v>
      </c>
    </row>
    <row r="1401" spans="1:18" ht="15.5" x14ac:dyDescent="0.35">
      <c r="A1401" s="1">
        <v>30901049</v>
      </c>
      <c r="B1401" s="99" t="s">
        <v>3029</v>
      </c>
      <c r="C1401" s="2" t="s">
        <v>13600</v>
      </c>
      <c r="D1401" s="2">
        <v>1</v>
      </c>
      <c r="E1401" s="1" t="s">
        <v>398</v>
      </c>
      <c r="F1401" s="2"/>
      <c r="G1401" s="2">
        <v>2</v>
      </c>
      <c r="H1401" s="2">
        <v>6</v>
      </c>
      <c r="I1401" s="2"/>
      <c r="J1401" s="2"/>
      <c r="K1401" s="2"/>
      <c r="L1401" s="3">
        <v>1140.53</v>
      </c>
      <c r="M1401" s="3">
        <v>1140.53</v>
      </c>
      <c r="N1401" s="3">
        <v>0</v>
      </c>
      <c r="O1401" s="3">
        <v>0</v>
      </c>
      <c r="P1401" s="3">
        <v>1140.53</v>
      </c>
      <c r="Q1401" s="3">
        <v>350</v>
      </c>
      <c r="R1401" s="1" t="s">
        <v>132</v>
      </c>
    </row>
    <row r="1402" spans="1:18" ht="15.5" x14ac:dyDescent="0.35">
      <c r="A1402" s="1">
        <v>30901057</v>
      </c>
      <c r="B1402" s="99" t="s">
        <v>3028</v>
      </c>
      <c r="C1402" s="2" t="s">
        <v>13600</v>
      </c>
      <c r="D1402" s="2">
        <v>1</v>
      </c>
      <c r="E1402" s="1" t="s">
        <v>446</v>
      </c>
      <c r="F1402" s="2"/>
      <c r="G1402" s="2">
        <v>2</v>
      </c>
      <c r="H1402" s="2">
        <v>6</v>
      </c>
      <c r="I1402" s="2"/>
      <c r="J1402" s="2"/>
      <c r="K1402" s="2"/>
      <c r="L1402" s="3">
        <v>1323.54</v>
      </c>
      <c r="M1402" s="3">
        <v>1323.54</v>
      </c>
      <c r="N1402" s="3">
        <v>0</v>
      </c>
      <c r="O1402" s="3">
        <v>0</v>
      </c>
      <c r="P1402" s="3">
        <v>1323.54</v>
      </c>
      <c r="Q1402" s="3">
        <v>350</v>
      </c>
      <c r="R1402" s="1" t="s">
        <v>132</v>
      </c>
    </row>
    <row r="1403" spans="1:18" ht="15.5" x14ac:dyDescent="0.35">
      <c r="A1403" s="1">
        <v>30901065</v>
      </c>
      <c r="B1403" s="99" t="s">
        <v>3027</v>
      </c>
      <c r="C1403" s="2" t="s">
        <v>13600</v>
      </c>
      <c r="D1403" s="2">
        <v>1</v>
      </c>
      <c r="E1403" s="1" t="s">
        <v>2103</v>
      </c>
      <c r="F1403" s="2"/>
      <c r="G1403" s="2">
        <v>3</v>
      </c>
      <c r="H1403" s="2">
        <v>7</v>
      </c>
      <c r="I1403" s="2"/>
      <c r="J1403" s="2"/>
      <c r="K1403" s="2"/>
      <c r="L1403" s="3">
        <v>1452.19</v>
      </c>
      <c r="M1403" s="3">
        <v>1452.19</v>
      </c>
      <c r="N1403" s="3">
        <v>0</v>
      </c>
      <c r="O1403" s="3">
        <v>0</v>
      </c>
      <c r="P1403" s="3">
        <v>1452.19</v>
      </c>
      <c r="Q1403" s="3">
        <v>350</v>
      </c>
      <c r="R1403" s="1" t="s">
        <v>132</v>
      </c>
    </row>
    <row r="1404" spans="1:18" ht="15.5" x14ac:dyDescent="0.35">
      <c r="A1404" s="1">
        <v>30901073</v>
      </c>
      <c r="B1404" s="99" t="s">
        <v>3026</v>
      </c>
      <c r="C1404" s="2" t="s">
        <v>13600</v>
      </c>
      <c r="D1404" s="2">
        <v>1</v>
      </c>
      <c r="E1404" s="1" t="s">
        <v>2357</v>
      </c>
      <c r="F1404" s="2"/>
      <c r="G1404" s="2">
        <v>3</v>
      </c>
      <c r="H1404" s="2">
        <v>8</v>
      </c>
      <c r="I1404" s="2"/>
      <c r="J1404" s="2"/>
      <c r="K1404" s="2"/>
      <c r="L1404" s="3">
        <v>2393.77</v>
      </c>
      <c r="M1404" s="3">
        <v>2393.77</v>
      </c>
      <c r="N1404" s="3">
        <v>0</v>
      </c>
      <c r="O1404" s="3">
        <v>0</v>
      </c>
      <c r="P1404" s="3">
        <v>2393.77</v>
      </c>
      <c r="Q1404" s="3">
        <v>350</v>
      </c>
      <c r="R1404" s="1" t="s">
        <v>132</v>
      </c>
    </row>
    <row r="1405" spans="1:18" ht="15.5" x14ac:dyDescent="0.35">
      <c r="A1405" s="1">
        <v>30901081</v>
      </c>
      <c r="B1405" s="99" t="s">
        <v>3025</v>
      </c>
      <c r="C1405" s="2" t="s">
        <v>13600</v>
      </c>
      <c r="D1405" s="2">
        <v>1</v>
      </c>
      <c r="E1405" s="1" t="s">
        <v>2384</v>
      </c>
      <c r="F1405" s="2"/>
      <c r="G1405" s="2">
        <v>3</v>
      </c>
      <c r="H1405" s="2">
        <v>8</v>
      </c>
      <c r="I1405" s="2"/>
      <c r="J1405" s="2"/>
      <c r="K1405" s="2"/>
      <c r="L1405" s="3">
        <v>2647.07</v>
      </c>
      <c r="M1405" s="3">
        <v>2647.07</v>
      </c>
      <c r="N1405" s="3">
        <v>0</v>
      </c>
      <c r="O1405" s="3">
        <v>0</v>
      </c>
      <c r="P1405" s="3">
        <v>2647.07</v>
      </c>
      <c r="Q1405" s="3">
        <v>350</v>
      </c>
      <c r="R1405" s="1" t="s">
        <v>132</v>
      </c>
    </row>
    <row r="1406" spans="1:18" ht="15.5" x14ac:dyDescent="0.35">
      <c r="A1406" s="1">
        <v>30901090</v>
      </c>
      <c r="B1406" s="99" t="s">
        <v>3024</v>
      </c>
      <c r="C1406" s="2" t="s">
        <v>13600</v>
      </c>
      <c r="D1406" s="2">
        <v>1</v>
      </c>
      <c r="E1406" s="1" t="s">
        <v>186</v>
      </c>
      <c r="F1406" s="2"/>
      <c r="G1406" s="2">
        <v>2</v>
      </c>
      <c r="H1406" s="2">
        <v>6</v>
      </c>
      <c r="I1406" s="2"/>
      <c r="J1406" s="2"/>
      <c r="K1406" s="2"/>
      <c r="L1406" s="3">
        <v>2950.77</v>
      </c>
      <c r="M1406" s="3">
        <v>2950.77</v>
      </c>
      <c r="N1406" s="3">
        <v>0</v>
      </c>
      <c r="O1406" s="3">
        <v>0</v>
      </c>
      <c r="P1406" s="3">
        <v>2950.77</v>
      </c>
      <c r="Q1406" s="3">
        <v>350</v>
      </c>
      <c r="R1406" s="1" t="s">
        <v>132</v>
      </c>
    </row>
    <row r="1407" spans="1:18" ht="15.5" x14ac:dyDescent="0.35">
      <c r="A1407" s="1">
        <v>30901103</v>
      </c>
      <c r="B1407" s="99" t="s">
        <v>3023</v>
      </c>
      <c r="C1407" s="2" t="s">
        <v>13600</v>
      </c>
      <c r="D1407" s="2">
        <v>1</v>
      </c>
      <c r="E1407" s="1" t="s">
        <v>446</v>
      </c>
      <c r="F1407" s="2"/>
      <c r="G1407" s="2">
        <v>2</v>
      </c>
      <c r="H1407" s="2">
        <v>6</v>
      </c>
      <c r="I1407" s="2"/>
      <c r="J1407" s="2"/>
      <c r="K1407" s="2"/>
      <c r="L1407" s="3">
        <v>1323.54</v>
      </c>
      <c r="M1407" s="3">
        <v>1323.54</v>
      </c>
      <c r="N1407" s="3">
        <v>0</v>
      </c>
      <c r="O1407" s="3">
        <v>0</v>
      </c>
      <c r="P1407" s="3">
        <v>1323.54</v>
      </c>
      <c r="Q1407" s="3">
        <v>350</v>
      </c>
      <c r="R1407" s="1" t="s">
        <v>132</v>
      </c>
    </row>
    <row r="1408" spans="1:18" ht="15.5" x14ac:dyDescent="0.35">
      <c r="A1408" s="1">
        <v>30901111</v>
      </c>
      <c r="B1408" s="99" t="s">
        <v>3022</v>
      </c>
      <c r="C1408" s="2" t="s">
        <v>13600</v>
      </c>
      <c r="D1408" s="2">
        <v>1</v>
      </c>
      <c r="E1408" s="1" t="s">
        <v>157</v>
      </c>
      <c r="F1408" s="2"/>
      <c r="G1408" s="2">
        <v>2</v>
      </c>
      <c r="H1408" s="2">
        <v>6</v>
      </c>
      <c r="I1408" s="2"/>
      <c r="J1408" s="2"/>
      <c r="K1408" s="2"/>
      <c r="L1408" s="3">
        <v>3209.39</v>
      </c>
      <c r="M1408" s="3">
        <v>3209.39</v>
      </c>
      <c r="N1408" s="3">
        <v>0</v>
      </c>
      <c r="O1408" s="3">
        <v>0</v>
      </c>
      <c r="P1408" s="3">
        <v>3209.39</v>
      </c>
      <c r="Q1408" s="3">
        <v>350</v>
      </c>
      <c r="R1408" s="1" t="s">
        <v>132</v>
      </c>
    </row>
    <row r="1409" spans="1:18" ht="15.5" x14ac:dyDescent="0.35">
      <c r="A1409" s="1">
        <v>30902010</v>
      </c>
      <c r="B1409" s="99" t="s">
        <v>3021</v>
      </c>
      <c r="C1409" s="2" t="s">
        <v>13600</v>
      </c>
      <c r="D1409" s="2">
        <v>1</v>
      </c>
      <c r="E1409" s="1" t="s">
        <v>2384</v>
      </c>
      <c r="F1409" s="2"/>
      <c r="G1409" s="2">
        <v>2</v>
      </c>
      <c r="H1409" s="2">
        <v>6</v>
      </c>
      <c r="I1409" s="2"/>
      <c r="J1409" s="2"/>
      <c r="K1409" s="2"/>
      <c r="L1409" s="3">
        <v>2647.07</v>
      </c>
      <c r="M1409" s="3">
        <v>2647.07</v>
      </c>
      <c r="N1409" s="3">
        <v>0</v>
      </c>
      <c r="O1409" s="3">
        <v>0</v>
      </c>
      <c r="P1409" s="3">
        <v>2647.07</v>
      </c>
      <c r="Q1409" s="3">
        <v>350</v>
      </c>
      <c r="R1409" s="1" t="s">
        <v>132</v>
      </c>
    </row>
    <row r="1410" spans="1:18" ht="15.5" x14ac:dyDescent="0.35">
      <c r="A1410" s="1">
        <v>30902029</v>
      </c>
      <c r="B1410" s="99" t="s">
        <v>3020</v>
      </c>
      <c r="C1410" s="2" t="s">
        <v>13600</v>
      </c>
      <c r="D1410" s="2">
        <v>1</v>
      </c>
      <c r="E1410" s="1" t="s">
        <v>186</v>
      </c>
      <c r="F1410" s="2"/>
      <c r="G1410" s="2">
        <v>3</v>
      </c>
      <c r="H1410" s="2">
        <v>8</v>
      </c>
      <c r="I1410" s="2"/>
      <c r="J1410" s="2"/>
      <c r="K1410" s="2"/>
      <c r="L1410" s="3">
        <v>2950.77</v>
      </c>
      <c r="M1410" s="3">
        <v>2950.77</v>
      </c>
      <c r="N1410" s="3">
        <v>0</v>
      </c>
      <c r="O1410" s="3">
        <v>0</v>
      </c>
      <c r="P1410" s="3">
        <v>2950.77</v>
      </c>
      <c r="Q1410" s="3">
        <v>350</v>
      </c>
      <c r="R1410" s="1" t="s">
        <v>132</v>
      </c>
    </row>
    <row r="1411" spans="1:18" ht="15.5" x14ac:dyDescent="0.35">
      <c r="A1411" s="1">
        <v>30902037</v>
      </c>
      <c r="B1411" s="99" t="s">
        <v>3019</v>
      </c>
      <c r="C1411" s="2" t="s">
        <v>13600</v>
      </c>
      <c r="D1411" s="2">
        <v>1</v>
      </c>
      <c r="E1411" s="1" t="s">
        <v>194</v>
      </c>
      <c r="F1411" s="2"/>
      <c r="G1411" s="2">
        <v>2</v>
      </c>
      <c r="H1411" s="2">
        <v>6</v>
      </c>
      <c r="I1411" s="2"/>
      <c r="J1411" s="2"/>
      <c r="K1411" s="2"/>
      <c r="L1411" s="3">
        <v>2181.58</v>
      </c>
      <c r="M1411" s="3">
        <v>2181.58</v>
      </c>
      <c r="N1411" s="3">
        <v>0</v>
      </c>
      <c r="O1411" s="3">
        <v>0</v>
      </c>
      <c r="P1411" s="3">
        <v>2181.58</v>
      </c>
      <c r="Q1411" s="3">
        <v>350</v>
      </c>
      <c r="R1411" s="1" t="s">
        <v>132</v>
      </c>
    </row>
    <row r="1412" spans="1:18" ht="15.5" x14ac:dyDescent="0.35">
      <c r="A1412" s="1">
        <v>30902045</v>
      </c>
      <c r="B1412" s="99" t="s">
        <v>3018</v>
      </c>
      <c r="C1412" s="2" t="s">
        <v>13600</v>
      </c>
      <c r="D1412" s="2">
        <v>1</v>
      </c>
      <c r="E1412" s="1" t="s">
        <v>2384</v>
      </c>
      <c r="F1412" s="2"/>
      <c r="G1412" s="2">
        <v>2</v>
      </c>
      <c r="H1412" s="2">
        <v>6</v>
      </c>
      <c r="I1412" s="2"/>
      <c r="J1412" s="2"/>
      <c r="K1412" s="2"/>
      <c r="L1412" s="3">
        <v>2647.07</v>
      </c>
      <c r="M1412" s="3">
        <v>2647.07</v>
      </c>
      <c r="N1412" s="3">
        <v>0</v>
      </c>
      <c r="O1412" s="3">
        <v>0</v>
      </c>
      <c r="P1412" s="3">
        <v>2647.07</v>
      </c>
      <c r="Q1412" s="3">
        <v>350</v>
      </c>
      <c r="R1412" s="1" t="s">
        <v>132</v>
      </c>
    </row>
    <row r="1413" spans="1:18" ht="15.5" x14ac:dyDescent="0.35">
      <c r="A1413" s="1">
        <v>30902053</v>
      </c>
      <c r="B1413" s="99" t="s">
        <v>3017</v>
      </c>
      <c r="C1413" s="2" t="s">
        <v>13600</v>
      </c>
      <c r="D1413" s="2">
        <v>1</v>
      </c>
      <c r="E1413" s="1" t="s">
        <v>2357</v>
      </c>
      <c r="F1413" s="2"/>
      <c r="G1413" s="2">
        <v>3</v>
      </c>
      <c r="H1413" s="2">
        <v>7</v>
      </c>
      <c r="I1413" s="2"/>
      <c r="J1413" s="2"/>
      <c r="K1413" s="2"/>
      <c r="L1413" s="3">
        <v>2393.77</v>
      </c>
      <c r="M1413" s="3">
        <v>2393.77</v>
      </c>
      <c r="N1413" s="3">
        <v>0</v>
      </c>
      <c r="O1413" s="3">
        <v>0</v>
      </c>
      <c r="P1413" s="3">
        <v>2393.77</v>
      </c>
      <c r="Q1413" s="3">
        <v>350</v>
      </c>
      <c r="R1413" s="1" t="s">
        <v>132</v>
      </c>
    </row>
    <row r="1414" spans="1:18" ht="15.5" x14ac:dyDescent="0.35">
      <c r="A1414" s="1">
        <v>30903017</v>
      </c>
      <c r="B1414" s="99" t="s">
        <v>3016</v>
      </c>
      <c r="C1414" s="2" t="s">
        <v>13600</v>
      </c>
      <c r="D1414" s="2">
        <v>1</v>
      </c>
      <c r="E1414" s="1" t="s">
        <v>2384</v>
      </c>
      <c r="F1414" s="2"/>
      <c r="G1414" s="2">
        <v>2</v>
      </c>
      <c r="H1414" s="2">
        <v>6</v>
      </c>
      <c r="I1414" s="2"/>
      <c r="J1414" s="2"/>
      <c r="K1414" s="2"/>
      <c r="L1414" s="3">
        <v>2647.07</v>
      </c>
      <c r="M1414" s="3">
        <v>2647.07</v>
      </c>
      <c r="N1414" s="3">
        <v>0</v>
      </c>
      <c r="O1414" s="3">
        <v>0</v>
      </c>
      <c r="P1414" s="3">
        <v>2647.07</v>
      </c>
      <c r="Q1414" s="3">
        <v>350</v>
      </c>
      <c r="R1414" s="1" t="s">
        <v>132</v>
      </c>
    </row>
    <row r="1415" spans="1:18" ht="15.5" x14ac:dyDescent="0.35">
      <c r="A1415" s="1">
        <v>30903025</v>
      </c>
      <c r="B1415" s="99" t="s">
        <v>3015</v>
      </c>
      <c r="C1415" s="2" t="s">
        <v>13600</v>
      </c>
      <c r="D1415" s="2">
        <v>1</v>
      </c>
      <c r="E1415" s="1" t="s">
        <v>2384</v>
      </c>
      <c r="F1415" s="2"/>
      <c r="G1415" s="2">
        <v>3</v>
      </c>
      <c r="H1415" s="2">
        <v>7</v>
      </c>
      <c r="I1415" s="2"/>
      <c r="J1415" s="2"/>
      <c r="K1415" s="2"/>
      <c r="L1415" s="3">
        <v>2647.07</v>
      </c>
      <c r="M1415" s="3">
        <v>2647.07</v>
      </c>
      <c r="N1415" s="3">
        <v>0</v>
      </c>
      <c r="O1415" s="3">
        <v>0</v>
      </c>
      <c r="P1415" s="3">
        <v>2647.07</v>
      </c>
      <c r="Q1415" s="3">
        <v>350</v>
      </c>
      <c r="R1415" s="1" t="s">
        <v>132</v>
      </c>
    </row>
    <row r="1416" spans="1:18" ht="15.5" x14ac:dyDescent="0.35">
      <c r="A1416" s="1">
        <v>30903033</v>
      </c>
      <c r="B1416" s="99" t="s">
        <v>3014</v>
      </c>
      <c r="C1416" s="2" t="s">
        <v>13600</v>
      </c>
      <c r="D1416" s="2">
        <v>1</v>
      </c>
      <c r="E1416" s="1" t="s">
        <v>186</v>
      </c>
      <c r="F1416" s="2"/>
      <c r="G1416" s="2">
        <v>3</v>
      </c>
      <c r="H1416" s="2">
        <v>8</v>
      </c>
      <c r="I1416" s="2"/>
      <c r="J1416" s="2"/>
      <c r="K1416" s="2"/>
      <c r="L1416" s="3">
        <v>2950.77</v>
      </c>
      <c r="M1416" s="3">
        <v>2950.77</v>
      </c>
      <c r="N1416" s="3">
        <v>0</v>
      </c>
      <c r="O1416" s="3">
        <v>0</v>
      </c>
      <c r="P1416" s="3">
        <v>2950.77</v>
      </c>
      <c r="Q1416" s="3">
        <v>350</v>
      </c>
      <c r="R1416" s="1" t="s">
        <v>132</v>
      </c>
    </row>
    <row r="1417" spans="1:18" ht="15.5" x14ac:dyDescent="0.35">
      <c r="A1417" s="1">
        <v>30903041</v>
      </c>
      <c r="B1417" s="99" t="s">
        <v>3013</v>
      </c>
      <c r="C1417" s="2" t="s">
        <v>13600</v>
      </c>
      <c r="D1417" s="2">
        <v>1</v>
      </c>
      <c r="E1417" s="1" t="s">
        <v>2384</v>
      </c>
      <c r="F1417" s="2"/>
      <c r="G1417" s="2">
        <v>3</v>
      </c>
      <c r="H1417" s="2">
        <v>7</v>
      </c>
      <c r="I1417" s="2"/>
      <c r="J1417" s="2"/>
      <c r="K1417" s="2"/>
      <c r="L1417" s="3">
        <v>2647.07</v>
      </c>
      <c r="M1417" s="3">
        <v>2647.07</v>
      </c>
      <c r="N1417" s="3">
        <v>0</v>
      </c>
      <c r="O1417" s="3">
        <v>0</v>
      </c>
      <c r="P1417" s="3">
        <v>2647.07</v>
      </c>
      <c r="Q1417" s="3">
        <v>350</v>
      </c>
      <c r="R1417" s="1" t="s">
        <v>132</v>
      </c>
    </row>
    <row r="1418" spans="1:18" ht="15.5" x14ac:dyDescent="0.35">
      <c r="A1418" s="1">
        <v>30904013</v>
      </c>
      <c r="B1418" s="99" t="s">
        <v>3012</v>
      </c>
      <c r="C1418" s="2" t="s">
        <v>13600</v>
      </c>
      <c r="D1418" s="2">
        <v>1</v>
      </c>
      <c r="E1418" s="1" t="s">
        <v>4</v>
      </c>
      <c r="F1418" s="2"/>
      <c r="G1418" s="2"/>
      <c r="H1418" s="2">
        <v>0</v>
      </c>
      <c r="I1418" s="2"/>
      <c r="J1418" s="2"/>
      <c r="K1418" s="2"/>
      <c r="L1418" s="3">
        <v>84.88</v>
      </c>
      <c r="M1418" s="3">
        <v>84.88</v>
      </c>
      <c r="N1418" s="3">
        <v>0</v>
      </c>
      <c r="O1418" s="3">
        <v>0</v>
      </c>
      <c r="P1418" s="3">
        <v>84.88</v>
      </c>
      <c r="Q1418" s="3">
        <v>350</v>
      </c>
      <c r="R1418" s="1" t="s">
        <v>132</v>
      </c>
    </row>
    <row r="1419" spans="1:18" ht="15.5" x14ac:dyDescent="0.35">
      <c r="A1419" s="1">
        <v>30904021</v>
      </c>
      <c r="B1419" s="99" t="s">
        <v>3011</v>
      </c>
      <c r="C1419" s="2" t="s">
        <v>13600</v>
      </c>
      <c r="D1419" s="2">
        <v>1</v>
      </c>
      <c r="E1419" s="1" t="s">
        <v>2185</v>
      </c>
      <c r="F1419" s="2"/>
      <c r="G1419" s="2">
        <v>2</v>
      </c>
      <c r="H1419" s="2">
        <v>5</v>
      </c>
      <c r="I1419" s="2"/>
      <c r="J1419" s="2"/>
      <c r="K1419" s="2"/>
      <c r="L1419" s="3">
        <v>1505.22</v>
      </c>
      <c r="M1419" s="3">
        <v>1505.22</v>
      </c>
      <c r="N1419" s="3">
        <v>0</v>
      </c>
      <c r="O1419" s="3">
        <v>0</v>
      </c>
      <c r="P1419" s="3">
        <v>1505.22</v>
      </c>
      <c r="Q1419" s="3">
        <v>350</v>
      </c>
      <c r="R1419" s="1" t="s">
        <v>132</v>
      </c>
    </row>
    <row r="1420" spans="1:18" ht="15.5" x14ac:dyDescent="0.35">
      <c r="A1420" s="1">
        <v>30904064</v>
      </c>
      <c r="B1420" s="99" t="s">
        <v>3010</v>
      </c>
      <c r="C1420" s="2" t="s">
        <v>13600</v>
      </c>
      <c r="D1420" s="2">
        <v>1</v>
      </c>
      <c r="E1420" s="1" t="s">
        <v>2185</v>
      </c>
      <c r="F1420" s="2"/>
      <c r="G1420" s="2">
        <v>1</v>
      </c>
      <c r="H1420" s="2">
        <v>3</v>
      </c>
      <c r="I1420" s="2"/>
      <c r="J1420" s="2"/>
      <c r="K1420" s="2"/>
      <c r="L1420" s="3">
        <v>1505.22</v>
      </c>
      <c r="M1420" s="3">
        <v>1505.22</v>
      </c>
      <c r="N1420" s="3">
        <v>0</v>
      </c>
      <c r="O1420" s="3">
        <v>0</v>
      </c>
      <c r="P1420" s="3">
        <v>1505.22</v>
      </c>
      <c r="Q1420" s="3">
        <v>350</v>
      </c>
      <c r="R1420" s="1" t="s">
        <v>132</v>
      </c>
    </row>
    <row r="1421" spans="1:18" ht="15.5" x14ac:dyDescent="0.35">
      <c r="A1421" s="1">
        <v>30904080</v>
      </c>
      <c r="B1421" s="99" t="s">
        <v>3009</v>
      </c>
      <c r="C1421" s="2" t="s">
        <v>13600</v>
      </c>
      <c r="D1421" s="2">
        <v>1</v>
      </c>
      <c r="E1421" s="1" t="s">
        <v>224</v>
      </c>
      <c r="F1421" s="2"/>
      <c r="G1421" s="2">
        <v>1</v>
      </c>
      <c r="H1421" s="2">
        <v>3</v>
      </c>
      <c r="I1421" s="2"/>
      <c r="J1421" s="2"/>
      <c r="K1421" s="2"/>
      <c r="L1421" s="3">
        <v>338.19</v>
      </c>
      <c r="M1421" s="3">
        <v>338.19</v>
      </c>
      <c r="N1421" s="3">
        <v>0</v>
      </c>
      <c r="O1421" s="3">
        <v>0</v>
      </c>
      <c r="P1421" s="3">
        <v>338.19</v>
      </c>
      <c r="Q1421" s="3">
        <v>350</v>
      </c>
      <c r="R1421" s="1" t="s">
        <v>132</v>
      </c>
    </row>
    <row r="1422" spans="1:18" ht="15.5" x14ac:dyDescent="0.35">
      <c r="A1422" s="1">
        <v>30904099</v>
      </c>
      <c r="B1422" s="99" t="s">
        <v>3008</v>
      </c>
      <c r="C1422" s="2" t="s">
        <v>13600</v>
      </c>
      <c r="D1422" s="2">
        <v>1</v>
      </c>
      <c r="E1422" s="1" t="s">
        <v>133</v>
      </c>
      <c r="F1422" s="2"/>
      <c r="G1422" s="2"/>
      <c r="H1422" s="2">
        <v>3</v>
      </c>
      <c r="I1422" s="2"/>
      <c r="J1422" s="2"/>
      <c r="K1422" s="2"/>
      <c r="L1422" s="3">
        <v>310.33999999999997</v>
      </c>
      <c r="M1422" s="3">
        <v>310.33999999999997</v>
      </c>
      <c r="N1422" s="3">
        <v>0</v>
      </c>
      <c r="O1422" s="3">
        <v>0</v>
      </c>
      <c r="P1422" s="3">
        <v>310.33999999999997</v>
      </c>
      <c r="Q1422" s="3">
        <v>350</v>
      </c>
      <c r="R1422" s="1" t="s">
        <v>132</v>
      </c>
    </row>
    <row r="1423" spans="1:18" ht="15.5" x14ac:dyDescent="0.35">
      <c r="A1423" s="1">
        <v>30904102</v>
      </c>
      <c r="B1423" s="99" t="s">
        <v>3007</v>
      </c>
      <c r="C1423" s="2" t="s">
        <v>13600</v>
      </c>
      <c r="D1423" s="2">
        <v>1</v>
      </c>
      <c r="E1423" s="1" t="s">
        <v>148</v>
      </c>
      <c r="F1423" s="2"/>
      <c r="G1423" s="2">
        <v>1</v>
      </c>
      <c r="H1423" s="2">
        <v>3</v>
      </c>
      <c r="I1423" s="2"/>
      <c r="J1423" s="2"/>
      <c r="K1423" s="2"/>
      <c r="L1423" s="3">
        <v>689.63</v>
      </c>
      <c r="M1423" s="3">
        <v>689.63</v>
      </c>
      <c r="N1423" s="3">
        <v>0</v>
      </c>
      <c r="O1423" s="3">
        <v>0</v>
      </c>
      <c r="P1423" s="3">
        <v>689.63</v>
      </c>
      <c r="Q1423" s="3">
        <v>350</v>
      </c>
      <c r="R1423" s="1" t="s">
        <v>132</v>
      </c>
    </row>
    <row r="1424" spans="1:18" ht="15.5" x14ac:dyDescent="0.35">
      <c r="A1424" s="1">
        <v>30904110</v>
      </c>
      <c r="B1424" s="99" t="s">
        <v>3006</v>
      </c>
      <c r="C1424" s="2" t="s">
        <v>13600</v>
      </c>
      <c r="D1424" s="2">
        <v>1</v>
      </c>
      <c r="E1424" s="1" t="s">
        <v>407</v>
      </c>
      <c r="F1424" s="2"/>
      <c r="G1424" s="2">
        <v>1</v>
      </c>
      <c r="H1424" s="2">
        <v>3</v>
      </c>
      <c r="I1424" s="2"/>
      <c r="J1424" s="2"/>
      <c r="K1424" s="2"/>
      <c r="L1424" s="3">
        <v>620.66</v>
      </c>
      <c r="M1424" s="3">
        <v>620.66</v>
      </c>
      <c r="N1424" s="3">
        <v>0</v>
      </c>
      <c r="O1424" s="3">
        <v>0</v>
      </c>
      <c r="P1424" s="3">
        <v>620.66</v>
      </c>
      <c r="Q1424" s="3">
        <v>350</v>
      </c>
      <c r="R1424" s="1" t="s">
        <v>132</v>
      </c>
    </row>
    <row r="1425" spans="1:18" ht="15.5" x14ac:dyDescent="0.35">
      <c r="A1425" s="1">
        <v>30904129</v>
      </c>
      <c r="B1425" s="99" t="s">
        <v>3005</v>
      </c>
      <c r="C1425" s="2" t="s">
        <v>13600</v>
      </c>
      <c r="D1425" s="2">
        <v>1</v>
      </c>
      <c r="E1425" s="1" t="s">
        <v>224</v>
      </c>
      <c r="F1425" s="2"/>
      <c r="G1425" s="2">
        <v>1</v>
      </c>
      <c r="H1425" s="2">
        <v>3</v>
      </c>
      <c r="I1425" s="2"/>
      <c r="J1425" s="2"/>
      <c r="K1425" s="2"/>
      <c r="L1425" s="3">
        <v>338.19</v>
      </c>
      <c r="M1425" s="3">
        <v>338.19</v>
      </c>
      <c r="N1425" s="3">
        <v>0</v>
      </c>
      <c r="O1425" s="3">
        <v>0</v>
      </c>
      <c r="P1425" s="3">
        <v>338.19</v>
      </c>
      <c r="Q1425" s="3">
        <v>350</v>
      </c>
      <c r="R1425" s="1" t="s">
        <v>132</v>
      </c>
    </row>
    <row r="1426" spans="1:18" ht="15.5" x14ac:dyDescent="0.35">
      <c r="A1426" s="1">
        <v>30904137</v>
      </c>
      <c r="B1426" s="99" t="s">
        <v>3004</v>
      </c>
      <c r="C1426" s="2" t="s">
        <v>13600</v>
      </c>
      <c r="D1426" s="2">
        <v>1</v>
      </c>
      <c r="E1426" s="1" t="s">
        <v>148</v>
      </c>
      <c r="F1426" s="2"/>
      <c r="G1426" s="2">
        <v>1</v>
      </c>
      <c r="H1426" s="2">
        <v>3</v>
      </c>
      <c r="I1426" s="2"/>
      <c r="J1426" s="2"/>
      <c r="K1426" s="2"/>
      <c r="L1426" s="3">
        <v>689.63</v>
      </c>
      <c r="M1426" s="3">
        <v>689.63</v>
      </c>
      <c r="N1426" s="3">
        <v>0</v>
      </c>
      <c r="O1426" s="3">
        <v>0</v>
      </c>
      <c r="P1426" s="3">
        <v>689.63</v>
      </c>
      <c r="Q1426" s="3">
        <v>350</v>
      </c>
      <c r="R1426" s="1" t="s">
        <v>132</v>
      </c>
    </row>
    <row r="1427" spans="1:18" ht="15.5" x14ac:dyDescent="0.35">
      <c r="A1427" s="1">
        <v>30904145</v>
      </c>
      <c r="B1427" s="99" t="s">
        <v>3003</v>
      </c>
      <c r="C1427" s="2" t="s">
        <v>13600</v>
      </c>
      <c r="D1427" s="2">
        <v>1</v>
      </c>
      <c r="E1427" s="1" t="s">
        <v>396</v>
      </c>
      <c r="F1427" s="2"/>
      <c r="G1427" s="2">
        <v>1</v>
      </c>
      <c r="H1427" s="2">
        <v>3</v>
      </c>
      <c r="I1427" s="2"/>
      <c r="J1427" s="2"/>
      <c r="K1427" s="2"/>
      <c r="L1427" s="3">
        <v>1027.79</v>
      </c>
      <c r="M1427" s="3">
        <v>1027.79</v>
      </c>
      <c r="N1427" s="3">
        <v>0</v>
      </c>
      <c r="O1427" s="3">
        <v>0</v>
      </c>
      <c r="P1427" s="3">
        <v>1027.79</v>
      </c>
      <c r="Q1427" s="3">
        <v>350</v>
      </c>
      <c r="R1427" s="1" t="s">
        <v>132</v>
      </c>
    </row>
    <row r="1428" spans="1:18" ht="31" x14ac:dyDescent="0.35">
      <c r="A1428" s="1">
        <v>30904153</v>
      </c>
      <c r="B1428" s="99" t="s">
        <v>3002</v>
      </c>
      <c r="C1428" s="2" t="s">
        <v>13598</v>
      </c>
      <c r="D1428" s="2">
        <v>1</v>
      </c>
      <c r="E1428" s="1" t="s">
        <v>155</v>
      </c>
      <c r="F1428" s="2"/>
      <c r="G1428" s="2">
        <v>2</v>
      </c>
      <c r="H1428" s="2">
        <v>5</v>
      </c>
      <c r="I1428" s="2"/>
      <c r="J1428" s="2"/>
      <c r="K1428" s="2"/>
      <c r="L1428" s="3">
        <v>1206.83</v>
      </c>
      <c r="M1428" s="3">
        <v>1206.83</v>
      </c>
      <c r="N1428" s="3">
        <v>0</v>
      </c>
      <c r="O1428" s="3">
        <v>0</v>
      </c>
      <c r="P1428" s="3">
        <v>1206.83</v>
      </c>
      <c r="Q1428" s="3">
        <v>241.36599999999999</v>
      </c>
      <c r="R1428" s="1" t="s">
        <v>132</v>
      </c>
    </row>
    <row r="1429" spans="1:18" ht="15.5" x14ac:dyDescent="0.35">
      <c r="A1429" s="1">
        <v>30905010</v>
      </c>
      <c r="B1429" s="99" t="s">
        <v>3001</v>
      </c>
      <c r="C1429" s="2" t="s">
        <v>13600</v>
      </c>
      <c r="D1429" s="2">
        <v>1</v>
      </c>
      <c r="E1429" s="1" t="s">
        <v>151</v>
      </c>
      <c r="F1429" s="2"/>
      <c r="G1429" s="2">
        <v>1</v>
      </c>
      <c r="H1429" s="2">
        <v>4</v>
      </c>
      <c r="I1429" s="2"/>
      <c r="J1429" s="2"/>
      <c r="K1429" s="2"/>
      <c r="L1429" s="3">
        <v>270.54000000000002</v>
      </c>
      <c r="M1429" s="3">
        <v>270.54000000000002</v>
      </c>
      <c r="N1429" s="3">
        <v>0</v>
      </c>
      <c r="O1429" s="3">
        <v>0</v>
      </c>
      <c r="P1429" s="3">
        <v>270.54000000000002</v>
      </c>
      <c r="Q1429" s="3">
        <v>350</v>
      </c>
      <c r="R1429" s="1" t="s">
        <v>132</v>
      </c>
    </row>
    <row r="1430" spans="1:18" ht="15.5" x14ac:dyDescent="0.35">
      <c r="A1430" s="1">
        <v>30905028</v>
      </c>
      <c r="B1430" s="99" t="s">
        <v>3000</v>
      </c>
      <c r="C1430" s="2" t="s">
        <v>13600</v>
      </c>
      <c r="D1430" s="2">
        <v>1</v>
      </c>
      <c r="E1430" s="1" t="s">
        <v>161</v>
      </c>
      <c r="F1430" s="2"/>
      <c r="G1430" s="2">
        <v>2</v>
      </c>
      <c r="H1430" s="2">
        <v>5</v>
      </c>
      <c r="I1430" s="2"/>
      <c r="J1430" s="2"/>
      <c r="K1430" s="2"/>
      <c r="L1430" s="3">
        <v>948.22</v>
      </c>
      <c r="M1430" s="3">
        <v>948.22</v>
      </c>
      <c r="N1430" s="3">
        <v>0</v>
      </c>
      <c r="O1430" s="3">
        <v>0</v>
      </c>
      <c r="P1430" s="3">
        <v>948.22</v>
      </c>
      <c r="Q1430" s="3">
        <v>350</v>
      </c>
      <c r="R1430" s="1" t="s">
        <v>132</v>
      </c>
    </row>
    <row r="1431" spans="1:18" ht="15.5" x14ac:dyDescent="0.35">
      <c r="A1431" s="1">
        <v>30905036</v>
      </c>
      <c r="B1431" s="99" t="s">
        <v>2999</v>
      </c>
      <c r="C1431" s="2" t="s">
        <v>13600</v>
      </c>
      <c r="D1431" s="2">
        <v>1</v>
      </c>
      <c r="E1431" s="1" t="s">
        <v>407</v>
      </c>
      <c r="F1431" s="2"/>
      <c r="G1431" s="2">
        <v>2</v>
      </c>
      <c r="H1431" s="2">
        <v>6</v>
      </c>
      <c r="I1431" s="2"/>
      <c r="J1431" s="2"/>
      <c r="K1431" s="2"/>
      <c r="L1431" s="3">
        <v>620.66</v>
      </c>
      <c r="M1431" s="3">
        <v>620.66</v>
      </c>
      <c r="N1431" s="3">
        <v>0</v>
      </c>
      <c r="O1431" s="3">
        <v>0</v>
      </c>
      <c r="P1431" s="3">
        <v>620.66</v>
      </c>
      <c r="Q1431" s="3">
        <v>350</v>
      </c>
      <c r="R1431" s="1" t="s">
        <v>132</v>
      </c>
    </row>
    <row r="1432" spans="1:18" ht="15.5" x14ac:dyDescent="0.35">
      <c r="A1432" s="1">
        <v>30905044</v>
      </c>
      <c r="B1432" s="99" t="s">
        <v>2998</v>
      </c>
      <c r="C1432" s="2" t="s">
        <v>13600</v>
      </c>
      <c r="D1432" s="2">
        <v>1</v>
      </c>
      <c r="E1432" s="1" t="s">
        <v>407</v>
      </c>
      <c r="F1432" s="2"/>
      <c r="G1432" s="2">
        <v>2</v>
      </c>
      <c r="H1432" s="2">
        <v>7</v>
      </c>
      <c r="I1432" s="2"/>
      <c r="J1432" s="2"/>
      <c r="K1432" s="2"/>
      <c r="L1432" s="3">
        <v>620.66</v>
      </c>
      <c r="M1432" s="3">
        <v>620.66</v>
      </c>
      <c r="N1432" s="3">
        <v>0</v>
      </c>
      <c r="O1432" s="3">
        <v>0</v>
      </c>
      <c r="P1432" s="3">
        <v>620.66</v>
      </c>
      <c r="Q1432" s="3">
        <v>350</v>
      </c>
      <c r="R1432" s="1" t="s">
        <v>132</v>
      </c>
    </row>
    <row r="1433" spans="1:18" ht="15.5" x14ac:dyDescent="0.35">
      <c r="A1433" s="1">
        <v>30905052</v>
      </c>
      <c r="B1433" s="99" t="s">
        <v>2997</v>
      </c>
      <c r="C1433" s="2" t="s">
        <v>13600</v>
      </c>
      <c r="D1433" s="2">
        <v>1</v>
      </c>
      <c r="E1433" s="1" t="s">
        <v>155</v>
      </c>
      <c r="F1433" s="2"/>
      <c r="G1433" s="2">
        <v>2</v>
      </c>
      <c r="H1433" s="2">
        <v>6</v>
      </c>
      <c r="I1433" s="2"/>
      <c r="J1433" s="2"/>
      <c r="K1433" s="2"/>
      <c r="L1433" s="3">
        <v>1206.83</v>
      </c>
      <c r="M1433" s="3">
        <v>1206.83</v>
      </c>
      <c r="N1433" s="3">
        <v>0</v>
      </c>
      <c r="O1433" s="3">
        <v>0</v>
      </c>
      <c r="P1433" s="3">
        <v>1206.83</v>
      </c>
      <c r="Q1433" s="3">
        <v>350</v>
      </c>
      <c r="R1433" s="1" t="s">
        <v>132</v>
      </c>
    </row>
    <row r="1434" spans="1:18" ht="15.5" x14ac:dyDescent="0.35">
      <c r="A1434" s="1">
        <v>30905060</v>
      </c>
      <c r="B1434" s="99" t="s">
        <v>2996</v>
      </c>
      <c r="C1434" s="2" t="s">
        <v>13600</v>
      </c>
      <c r="D1434" s="2">
        <v>1</v>
      </c>
      <c r="E1434" s="1" t="s">
        <v>407</v>
      </c>
      <c r="F1434" s="2"/>
      <c r="G1434" s="2"/>
      <c r="H1434" s="2">
        <v>0</v>
      </c>
      <c r="I1434" s="2"/>
      <c r="J1434" s="2"/>
      <c r="K1434" s="2"/>
      <c r="L1434" s="3">
        <v>620.66</v>
      </c>
      <c r="M1434" s="3">
        <v>620.66</v>
      </c>
      <c r="N1434" s="3">
        <v>0</v>
      </c>
      <c r="O1434" s="3">
        <v>0</v>
      </c>
      <c r="P1434" s="3">
        <v>620.66</v>
      </c>
      <c r="Q1434" s="3">
        <v>350</v>
      </c>
      <c r="R1434" s="1" t="s">
        <v>132</v>
      </c>
    </row>
    <row r="1435" spans="1:18" ht="15.5" x14ac:dyDescent="0.35">
      <c r="A1435" s="1">
        <v>30906016</v>
      </c>
      <c r="B1435" s="99" t="s">
        <v>2995</v>
      </c>
      <c r="C1435" s="2" t="s">
        <v>13600</v>
      </c>
      <c r="D1435" s="2">
        <v>1</v>
      </c>
      <c r="E1435" s="1" t="s">
        <v>446</v>
      </c>
      <c r="F1435" s="2"/>
      <c r="G1435" s="2">
        <v>3</v>
      </c>
      <c r="H1435" s="2">
        <v>7</v>
      </c>
      <c r="I1435" s="2"/>
      <c r="J1435" s="2"/>
      <c r="K1435" s="2"/>
      <c r="L1435" s="3">
        <v>1323.54</v>
      </c>
      <c r="M1435" s="3">
        <v>1323.54</v>
      </c>
      <c r="N1435" s="3">
        <v>0</v>
      </c>
      <c r="O1435" s="3">
        <v>0</v>
      </c>
      <c r="P1435" s="3">
        <v>1323.54</v>
      </c>
      <c r="Q1435" s="3">
        <v>350</v>
      </c>
      <c r="R1435" s="1" t="s">
        <v>132</v>
      </c>
    </row>
    <row r="1436" spans="1:18" ht="15.5" x14ac:dyDescent="0.35">
      <c r="A1436" s="1">
        <v>30906024</v>
      </c>
      <c r="B1436" s="99" t="s">
        <v>2994</v>
      </c>
      <c r="C1436" s="2" t="s">
        <v>13600</v>
      </c>
      <c r="D1436" s="2">
        <v>1</v>
      </c>
      <c r="E1436" s="1" t="s">
        <v>2103</v>
      </c>
      <c r="F1436" s="2"/>
      <c r="G1436" s="2">
        <v>4</v>
      </c>
      <c r="H1436" s="2">
        <v>7</v>
      </c>
      <c r="I1436" s="2"/>
      <c r="J1436" s="2"/>
      <c r="K1436" s="2"/>
      <c r="L1436" s="3">
        <v>1452.19</v>
      </c>
      <c r="M1436" s="3">
        <v>1452.19</v>
      </c>
      <c r="N1436" s="3">
        <v>0</v>
      </c>
      <c r="O1436" s="3">
        <v>0</v>
      </c>
      <c r="P1436" s="3">
        <v>1452.19</v>
      </c>
      <c r="Q1436" s="3">
        <v>350</v>
      </c>
      <c r="R1436" s="1" t="s">
        <v>132</v>
      </c>
    </row>
    <row r="1437" spans="1:18" ht="15.5" x14ac:dyDescent="0.35">
      <c r="A1437" s="1">
        <v>30906032</v>
      </c>
      <c r="B1437" s="99" t="s">
        <v>2993</v>
      </c>
      <c r="C1437" s="2" t="s">
        <v>13600</v>
      </c>
      <c r="D1437" s="2">
        <v>1</v>
      </c>
      <c r="E1437" s="1" t="s">
        <v>2384</v>
      </c>
      <c r="F1437" s="2"/>
      <c r="G1437" s="2">
        <v>3</v>
      </c>
      <c r="H1437" s="2">
        <v>7</v>
      </c>
      <c r="I1437" s="2"/>
      <c r="J1437" s="2"/>
      <c r="K1437" s="2"/>
      <c r="L1437" s="3">
        <v>2647.07</v>
      </c>
      <c r="M1437" s="3">
        <v>2647.07</v>
      </c>
      <c r="N1437" s="3">
        <v>0</v>
      </c>
      <c r="O1437" s="3">
        <v>0</v>
      </c>
      <c r="P1437" s="3">
        <v>2647.07</v>
      </c>
      <c r="Q1437" s="3">
        <v>350</v>
      </c>
      <c r="R1437" s="1" t="s">
        <v>132</v>
      </c>
    </row>
    <row r="1438" spans="1:18" ht="15.5" x14ac:dyDescent="0.35">
      <c r="A1438" s="1">
        <v>30906040</v>
      </c>
      <c r="B1438" s="99" t="s">
        <v>2992</v>
      </c>
      <c r="C1438" s="2" t="s">
        <v>13600</v>
      </c>
      <c r="D1438" s="2">
        <v>1</v>
      </c>
      <c r="E1438" s="1" t="s">
        <v>393</v>
      </c>
      <c r="F1438" s="2"/>
      <c r="G1438" s="2">
        <v>3</v>
      </c>
      <c r="H1438" s="2">
        <v>6</v>
      </c>
      <c r="I1438" s="2"/>
      <c r="J1438" s="2"/>
      <c r="K1438" s="2"/>
      <c r="L1438" s="3">
        <v>883.25</v>
      </c>
      <c r="M1438" s="3">
        <v>883.25</v>
      </c>
      <c r="N1438" s="3">
        <v>0</v>
      </c>
      <c r="O1438" s="3">
        <v>0</v>
      </c>
      <c r="P1438" s="3">
        <v>883.25</v>
      </c>
      <c r="Q1438" s="3">
        <v>350</v>
      </c>
      <c r="R1438" s="1" t="s">
        <v>132</v>
      </c>
    </row>
    <row r="1439" spans="1:18" ht="15.5" x14ac:dyDescent="0.35">
      <c r="A1439" s="1">
        <v>30906059</v>
      </c>
      <c r="B1439" s="99" t="s">
        <v>2991</v>
      </c>
      <c r="C1439" s="2" t="s">
        <v>13600</v>
      </c>
      <c r="D1439" s="2">
        <v>1</v>
      </c>
      <c r="E1439" s="1" t="s">
        <v>155</v>
      </c>
      <c r="F1439" s="2"/>
      <c r="G1439" s="2">
        <v>3</v>
      </c>
      <c r="H1439" s="2">
        <v>5</v>
      </c>
      <c r="I1439" s="2"/>
      <c r="J1439" s="2"/>
      <c r="K1439" s="2"/>
      <c r="L1439" s="3">
        <v>1206.83</v>
      </c>
      <c r="M1439" s="3">
        <v>1206.83</v>
      </c>
      <c r="N1439" s="3">
        <v>0</v>
      </c>
      <c r="O1439" s="3">
        <v>0</v>
      </c>
      <c r="P1439" s="3">
        <v>1206.83</v>
      </c>
      <c r="Q1439" s="3">
        <v>350</v>
      </c>
      <c r="R1439" s="1" t="s">
        <v>132</v>
      </c>
    </row>
    <row r="1440" spans="1:18" ht="15.5" x14ac:dyDescent="0.35">
      <c r="A1440" s="1">
        <v>30906067</v>
      </c>
      <c r="B1440" s="99" t="s">
        <v>2990</v>
      </c>
      <c r="C1440" s="2" t="s">
        <v>13600</v>
      </c>
      <c r="D1440" s="2">
        <v>1</v>
      </c>
      <c r="E1440" s="1" t="s">
        <v>155</v>
      </c>
      <c r="F1440" s="2"/>
      <c r="G1440" s="2">
        <v>3</v>
      </c>
      <c r="H1440" s="2">
        <v>5</v>
      </c>
      <c r="I1440" s="2"/>
      <c r="J1440" s="2"/>
      <c r="K1440" s="2"/>
      <c r="L1440" s="3">
        <v>1206.83</v>
      </c>
      <c r="M1440" s="3">
        <v>1206.83</v>
      </c>
      <c r="N1440" s="3">
        <v>0</v>
      </c>
      <c r="O1440" s="3">
        <v>0</v>
      </c>
      <c r="P1440" s="3">
        <v>1206.83</v>
      </c>
      <c r="Q1440" s="3">
        <v>350</v>
      </c>
      <c r="R1440" s="1" t="s">
        <v>132</v>
      </c>
    </row>
    <row r="1441" spans="1:18" ht="15.5" x14ac:dyDescent="0.35">
      <c r="A1441" s="1">
        <v>30906075</v>
      </c>
      <c r="B1441" s="99" t="s">
        <v>2989</v>
      </c>
      <c r="C1441" s="2" t="s">
        <v>13600</v>
      </c>
      <c r="D1441" s="2">
        <v>1</v>
      </c>
      <c r="E1441" s="1" t="s">
        <v>155</v>
      </c>
      <c r="F1441" s="2"/>
      <c r="G1441" s="2">
        <v>3</v>
      </c>
      <c r="H1441" s="2">
        <v>4</v>
      </c>
      <c r="I1441" s="2"/>
      <c r="J1441" s="2"/>
      <c r="K1441" s="2"/>
      <c r="L1441" s="3">
        <v>1206.83</v>
      </c>
      <c r="M1441" s="3">
        <v>1206.83</v>
      </c>
      <c r="N1441" s="3">
        <v>0</v>
      </c>
      <c r="O1441" s="3">
        <v>0</v>
      </c>
      <c r="P1441" s="3">
        <v>1206.83</v>
      </c>
      <c r="Q1441" s="3">
        <v>350</v>
      </c>
      <c r="R1441" s="1" t="s">
        <v>132</v>
      </c>
    </row>
    <row r="1442" spans="1:18" ht="15.5" x14ac:dyDescent="0.35">
      <c r="A1442" s="1">
        <v>30906083</v>
      </c>
      <c r="B1442" s="99" t="s">
        <v>2988</v>
      </c>
      <c r="C1442" s="2" t="s">
        <v>13600</v>
      </c>
      <c r="D1442" s="2">
        <v>1</v>
      </c>
      <c r="E1442" s="1" t="s">
        <v>186</v>
      </c>
      <c r="F1442" s="2"/>
      <c r="G1442" s="2">
        <v>4</v>
      </c>
      <c r="H1442" s="2">
        <v>7</v>
      </c>
      <c r="I1442" s="2"/>
      <c r="J1442" s="2"/>
      <c r="K1442" s="2"/>
      <c r="L1442" s="3">
        <v>2950.77</v>
      </c>
      <c r="M1442" s="3">
        <v>2950.77</v>
      </c>
      <c r="N1442" s="3">
        <v>0</v>
      </c>
      <c r="O1442" s="3">
        <v>0</v>
      </c>
      <c r="P1442" s="3">
        <v>2950.77</v>
      </c>
      <c r="Q1442" s="3">
        <v>350</v>
      </c>
      <c r="R1442" s="1" t="s">
        <v>132</v>
      </c>
    </row>
    <row r="1443" spans="1:18" ht="15.5" x14ac:dyDescent="0.35">
      <c r="A1443" s="1">
        <v>30906113</v>
      </c>
      <c r="B1443" s="99" t="s">
        <v>2987</v>
      </c>
      <c r="C1443" s="2" t="s">
        <v>13600</v>
      </c>
      <c r="D1443" s="2">
        <v>1</v>
      </c>
      <c r="E1443" s="1" t="s">
        <v>388</v>
      </c>
      <c r="F1443" s="2"/>
      <c r="G1443" s="2">
        <v>3</v>
      </c>
      <c r="H1443" s="2">
        <v>4</v>
      </c>
      <c r="I1443" s="2"/>
      <c r="J1443" s="2"/>
      <c r="K1443" s="2"/>
      <c r="L1443" s="3">
        <v>574.25</v>
      </c>
      <c r="M1443" s="3">
        <v>574.25</v>
      </c>
      <c r="N1443" s="3">
        <v>0</v>
      </c>
      <c r="O1443" s="3">
        <v>0</v>
      </c>
      <c r="P1443" s="3">
        <v>574.25</v>
      </c>
      <c r="Q1443" s="3">
        <v>350</v>
      </c>
      <c r="R1443" s="1" t="s">
        <v>132</v>
      </c>
    </row>
    <row r="1444" spans="1:18" ht="15.5" x14ac:dyDescent="0.35">
      <c r="A1444" s="1">
        <v>30906121</v>
      </c>
      <c r="B1444" s="99" t="s">
        <v>2986</v>
      </c>
      <c r="C1444" s="2" t="s">
        <v>13600</v>
      </c>
      <c r="D1444" s="2">
        <v>1</v>
      </c>
      <c r="E1444" s="1" t="s">
        <v>396</v>
      </c>
      <c r="F1444" s="2"/>
      <c r="G1444" s="2">
        <v>3</v>
      </c>
      <c r="H1444" s="2">
        <v>5</v>
      </c>
      <c r="I1444" s="2"/>
      <c r="J1444" s="2"/>
      <c r="K1444" s="2"/>
      <c r="L1444" s="3">
        <v>1027.79</v>
      </c>
      <c r="M1444" s="3">
        <v>1027.79</v>
      </c>
      <c r="N1444" s="3">
        <v>0</v>
      </c>
      <c r="O1444" s="3">
        <v>0</v>
      </c>
      <c r="P1444" s="3">
        <v>1027.79</v>
      </c>
      <c r="Q1444" s="3">
        <v>350</v>
      </c>
      <c r="R1444" s="1" t="s">
        <v>132</v>
      </c>
    </row>
    <row r="1445" spans="1:18" ht="15.5" x14ac:dyDescent="0.35">
      <c r="A1445" s="1">
        <v>30906130</v>
      </c>
      <c r="B1445" s="99" t="s">
        <v>2985</v>
      </c>
      <c r="C1445" s="2" t="s">
        <v>13600</v>
      </c>
      <c r="D1445" s="2">
        <v>1</v>
      </c>
      <c r="E1445" s="1" t="s">
        <v>393</v>
      </c>
      <c r="F1445" s="2"/>
      <c r="G1445" s="2">
        <v>3</v>
      </c>
      <c r="H1445" s="2">
        <v>5</v>
      </c>
      <c r="I1445" s="2"/>
      <c r="J1445" s="2"/>
      <c r="K1445" s="2"/>
      <c r="L1445" s="3">
        <v>883.25</v>
      </c>
      <c r="M1445" s="3">
        <v>883.25</v>
      </c>
      <c r="N1445" s="3">
        <v>0</v>
      </c>
      <c r="O1445" s="3">
        <v>0</v>
      </c>
      <c r="P1445" s="3">
        <v>883.25</v>
      </c>
      <c r="Q1445" s="3">
        <v>350</v>
      </c>
      <c r="R1445" s="1" t="s">
        <v>132</v>
      </c>
    </row>
    <row r="1446" spans="1:18" ht="15.5" x14ac:dyDescent="0.35">
      <c r="A1446" s="1">
        <v>30906148</v>
      </c>
      <c r="B1446" s="99" t="s">
        <v>2984</v>
      </c>
      <c r="C1446" s="2" t="s">
        <v>13600</v>
      </c>
      <c r="D1446" s="2">
        <v>1</v>
      </c>
      <c r="E1446" s="1" t="s">
        <v>2103</v>
      </c>
      <c r="F1446" s="2"/>
      <c r="G1446" s="2">
        <v>3</v>
      </c>
      <c r="H1446" s="2">
        <v>6</v>
      </c>
      <c r="I1446" s="2"/>
      <c r="J1446" s="2"/>
      <c r="K1446" s="2"/>
      <c r="L1446" s="3">
        <v>1452.19</v>
      </c>
      <c r="M1446" s="3">
        <v>1452.19</v>
      </c>
      <c r="N1446" s="3">
        <v>0</v>
      </c>
      <c r="O1446" s="3">
        <v>0</v>
      </c>
      <c r="P1446" s="3">
        <v>1452.19</v>
      </c>
      <c r="Q1446" s="3">
        <v>350</v>
      </c>
      <c r="R1446" s="1" t="s">
        <v>132</v>
      </c>
    </row>
    <row r="1447" spans="1:18" ht="15.5" x14ac:dyDescent="0.35">
      <c r="A1447" s="1">
        <v>30906156</v>
      </c>
      <c r="B1447" s="99" t="s">
        <v>2983</v>
      </c>
      <c r="C1447" s="2" t="s">
        <v>13600</v>
      </c>
      <c r="D1447" s="2">
        <v>1</v>
      </c>
      <c r="E1447" s="1" t="s">
        <v>446</v>
      </c>
      <c r="F1447" s="2"/>
      <c r="G1447" s="2">
        <v>3</v>
      </c>
      <c r="H1447" s="2">
        <v>6</v>
      </c>
      <c r="I1447" s="2"/>
      <c r="J1447" s="2"/>
      <c r="K1447" s="2"/>
      <c r="L1447" s="3">
        <v>1323.54</v>
      </c>
      <c r="M1447" s="3">
        <v>1323.54</v>
      </c>
      <c r="N1447" s="3">
        <v>0</v>
      </c>
      <c r="O1447" s="3">
        <v>0</v>
      </c>
      <c r="P1447" s="3">
        <v>1323.54</v>
      </c>
      <c r="Q1447" s="3">
        <v>350</v>
      </c>
      <c r="R1447" s="1" t="s">
        <v>132</v>
      </c>
    </row>
    <row r="1448" spans="1:18" ht="15.5" x14ac:dyDescent="0.35">
      <c r="A1448" s="1">
        <v>30906164</v>
      </c>
      <c r="B1448" s="99" t="s">
        <v>2982</v>
      </c>
      <c r="C1448" s="2" t="s">
        <v>13600</v>
      </c>
      <c r="D1448" s="2">
        <v>1</v>
      </c>
      <c r="E1448" s="1" t="s">
        <v>4</v>
      </c>
      <c r="F1448" s="2"/>
      <c r="G1448" s="2">
        <v>1</v>
      </c>
      <c r="H1448" s="2">
        <v>1</v>
      </c>
      <c r="I1448" s="2"/>
      <c r="J1448" s="2"/>
      <c r="K1448" s="2"/>
      <c r="L1448" s="3">
        <v>84.88</v>
      </c>
      <c r="M1448" s="3">
        <v>84.88</v>
      </c>
      <c r="N1448" s="3">
        <v>0</v>
      </c>
      <c r="O1448" s="3">
        <v>0</v>
      </c>
      <c r="P1448" s="3">
        <v>84.88</v>
      </c>
      <c r="Q1448" s="3">
        <v>350</v>
      </c>
      <c r="R1448" s="1" t="s">
        <v>132</v>
      </c>
    </row>
    <row r="1449" spans="1:18" ht="15.5" x14ac:dyDescent="0.35">
      <c r="A1449" s="1">
        <v>30906172</v>
      </c>
      <c r="B1449" s="99" t="s">
        <v>2981</v>
      </c>
      <c r="C1449" s="2" t="s">
        <v>13600</v>
      </c>
      <c r="D1449" s="2">
        <v>1</v>
      </c>
      <c r="E1449" s="1" t="s">
        <v>186</v>
      </c>
      <c r="F1449" s="2"/>
      <c r="G1449" s="2">
        <v>2</v>
      </c>
      <c r="H1449" s="2">
        <v>7</v>
      </c>
      <c r="I1449" s="2"/>
      <c r="J1449" s="2"/>
      <c r="K1449" s="2"/>
      <c r="L1449" s="3">
        <v>2950.77</v>
      </c>
      <c r="M1449" s="3">
        <v>2950.77</v>
      </c>
      <c r="N1449" s="3">
        <v>0</v>
      </c>
      <c r="O1449" s="3">
        <v>0</v>
      </c>
      <c r="P1449" s="3">
        <v>2950.77</v>
      </c>
      <c r="Q1449" s="3">
        <v>350</v>
      </c>
      <c r="R1449" s="1" t="s">
        <v>132</v>
      </c>
    </row>
    <row r="1450" spans="1:18" ht="15.5" x14ac:dyDescent="0.35">
      <c r="A1450" s="1">
        <v>30906180</v>
      </c>
      <c r="B1450" s="99" t="s">
        <v>2980</v>
      </c>
      <c r="C1450" s="2" t="s">
        <v>13600</v>
      </c>
      <c r="D1450" s="2">
        <v>1</v>
      </c>
      <c r="E1450" s="1" t="s">
        <v>159</v>
      </c>
      <c r="F1450" s="2"/>
      <c r="G1450" s="2">
        <v>3</v>
      </c>
      <c r="H1450" s="2">
        <v>6</v>
      </c>
      <c r="I1450" s="2"/>
      <c r="J1450" s="2"/>
      <c r="K1450" s="2"/>
      <c r="L1450" s="3">
        <v>736.04</v>
      </c>
      <c r="M1450" s="3">
        <v>736.04</v>
      </c>
      <c r="N1450" s="3">
        <v>0</v>
      </c>
      <c r="O1450" s="3">
        <v>0</v>
      </c>
      <c r="P1450" s="3">
        <v>736.04</v>
      </c>
      <c r="Q1450" s="3">
        <v>350</v>
      </c>
      <c r="R1450" s="1" t="s">
        <v>132</v>
      </c>
    </row>
    <row r="1451" spans="1:18" ht="15.5" x14ac:dyDescent="0.35">
      <c r="A1451" s="1">
        <v>30906199</v>
      </c>
      <c r="B1451" s="99" t="s">
        <v>2979</v>
      </c>
      <c r="C1451" s="2" t="s">
        <v>13600</v>
      </c>
      <c r="D1451" s="2">
        <v>1</v>
      </c>
      <c r="E1451" s="1" t="s">
        <v>446</v>
      </c>
      <c r="F1451" s="2"/>
      <c r="G1451" s="2">
        <v>3</v>
      </c>
      <c r="H1451" s="2">
        <v>6</v>
      </c>
      <c r="I1451" s="2"/>
      <c r="J1451" s="2"/>
      <c r="K1451" s="2"/>
      <c r="L1451" s="3">
        <v>1323.54</v>
      </c>
      <c r="M1451" s="3">
        <v>1323.54</v>
      </c>
      <c r="N1451" s="3">
        <v>0</v>
      </c>
      <c r="O1451" s="3">
        <v>0</v>
      </c>
      <c r="P1451" s="3">
        <v>1323.54</v>
      </c>
      <c r="Q1451" s="3">
        <v>350</v>
      </c>
      <c r="R1451" s="1" t="s">
        <v>132</v>
      </c>
    </row>
    <row r="1452" spans="1:18" ht="15.5" x14ac:dyDescent="0.35">
      <c r="A1452" s="1">
        <v>30906202</v>
      </c>
      <c r="B1452" s="99" t="s">
        <v>2978</v>
      </c>
      <c r="C1452" s="2" t="s">
        <v>13600</v>
      </c>
      <c r="D1452" s="2">
        <v>1</v>
      </c>
      <c r="E1452" s="1" t="s">
        <v>383</v>
      </c>
      <c r="F1452" s="2"/>
      <c r="G1452" s="2">
        <v>3</v>
      </c>
      <c r="H1452" s="2">
        <v>5</v>
      </c>
      <c r="I1452" s="2"/>
      <c r="J1452" s="2"/>
      <c r="K1452" s="2"/>
      <c r="L1452" s="3">
        <v>649.84</v>
      </c>
      <c r="M1452" s="3">
        <v>649.84</v>
      </c>
      <c r="N1452" s="3">
        <v>0</v>
      </c>
      <c r="O1452" s="3">
        <v>0</v>
      </c>
      <c r="P1452" s="3">
        <v>649.84</v>
      </c>
      <c r="Q1452" s="3">
        <v>350</v>
      </c>
      <c r="R1452" s="1" t="s">
        <v>132</v>
      </c>
    </row>
    <row r="1453" spans="1:18" ht="15.5" x14ac:dyDescent="0.35">
      <c r="A1453" s="1">
        <v>30906210</v>
      </c>
      <c r="B1453" s="99" t="s">
        <v>2977</v>
      </c>
      <c r="C1453" s="2" t="s">
        <v>13600</v>
      </c>
      <c r="D1453" s="2">
        <v>1</v>
      </c>
      <c r="E1453" s="1" t="s">
        <v>383</v>
      </c>
      <c r="F1453" s="2"/>
      <c r="G1453" s="2">
        <v>3</v>
      </c>
      <c r="H1453" s="2">
        <v>3</v>
      </c>
      <c r="I1453" s="2"/>
      <c r="J1453" s="2"/>
      <c r="K1453" s="2"/>
      <c r="L1453" s="3">
        <v>649.84</v>
      </c>
      <c r="M1453" s="3">
        <v>649.84</v>
      </c>
      <c r="N1453" s="3">
        <v>0</v>
      </c>
      <c r="O1453" s="3">
        <v>0</v>
      </c>
      <c r="P1453" s="3">
        <v>649.84</v>
      </c>
      <c r="Q1453" s="3">
        <v>350</v>
      </c>
      <c r="R1453" s="1" t="s">
        <v>132</v>
      </c>
    </row>
    <row r="1454" spans="1:18" ht="15.5" x14ac:dyDescent="0.35">
      <c r="A1454" s="1">
        <v>30906229</v>
      </c>
      <c r="B1454" s="99" t="s">
        <v>2976</v>
      </c>
      <c r="C1454" s="2" t="s">
        <v>13600</v>
      </c>
      <c r="D1454" s="2">
        <v>1</v>
      </c>
      <c r="E1454" s="1" t="s">
        <v>2103</v>
      </c>
      <c r="F1454" s="2"/>
      <c r="G1454" s="2">
        <v>3</v>
      </c>
      <c r="H1454" s="2">
        <v>6</v>
      </c>
      <c r="I1454" s="2"/>
      <c r="J1454" s="2"/>
      <c r="K1454" s="2"/>
      <c r="L1454" s="3">
        <v>1452.19</v>
      </c>
      <c r="M1454" s="3">
        <v>1452.19</v>
      </c>
      <c r="N1454" s="3">
        <v>0</v>
      </c>
      <c r="O1454" s="3">
        <v>0</v>
      </c>
      <c r="P1454" s="3">
        <v>1452.19</v>
      </c>
      <c r="Q1454" s="3">
        <v>350</v>
      </c>
      <c r="R1454" s="1" t="s">
        <v>132</v>
      </c>
    </row>
    <row r="1455" spans="1:18" ht="15.5" x14ac:dyDescent="0.35">
      <c r="A1455" s="1">
        <v>30906237</v>
      </c>
      <c r="B1455" s="99" t="s">
        <v>2975</v>
      </c>
      <c r="C1455" s="2" t="s">
        <v>13600</v>
      </c>
      <c r="D1455" s="2">
        <v>1</v>
      </c>
      <c r="E1455" s="1" t="s">
        <v>446</v>
      </c>
      <c r="F1455" s="2"/>
      <c r="G1455" s="2">
        <v>3</v>
      </c>
      <c r="H1455" s="2">
        <v>6</v>
      </c>
      <c r="I1455" s="2"/>
      <c r="J1455" s="2"/>
      <c r="K1455" s="2"/>
      <c r="L1455" s="3">
        <v>1323.54</v>
      </c>
      <c r="M1455" s="3">
        <v>1323.54</v>
      </c>
      <c r="N1455" s="3">
        <v>0</v>
      </c>
      <c r="O1455" s="3">
        <v>0</v>
      </c>
      <c r="P1455" s="3">
        <v>1323.54</v>
      </c>
      <c r="Q1455" s="3">
        <v>350</v>
      </c>
      <c r="R1455" s="1" t="s">
        <v>132</v>
      </c>
    </row>
    <row r="1456" spans="1:18" ht="15.5" x14ac:dyDescent="0.35">
      <c r="A1456" s="1">
        <v>30906245</v>
      </c>
      <c r="B1456" s="99" t="s">
        <v>2974</v>
      </c>
      <c r="C1456" s="2" t="s">
        <v>13600</v>
      </c>
      <c r="D1456" s="2">
        <v>1</v>
      </c>
      <c r="E1456" s="1" t="s">
        <v>161</v>
      </c>
      <c r="F1456" s="2"/>
      <c r="G1456" s="2">
        <v>3</v>
      </c>
      <c r="H1456" s="2">
        <v>5</v>
      </c>
      <c r="I1456" s="2"/>
      <c r="J1456" s="2"/>
      <c r="K1456" s="2"/>
      <c r="L1456" s="3">
        <v>948.22</v>
      </c>
      <c r="M1456" s="3">
        <v>948.22</v>
      </c>
      <c r="N1456" s="3">
        <v>0</v>
      </c>
      <c r="O1456" s="3">
        <v>0</v>
      </c>
      <c r="P1456" s="3">
        <v>948.22</v>
      </c>
      <c r="Q1456" s="3">
        <v>350</v>
      </c>
      <c r="R1456" s="1" t="s">
        <v>132</v>
      </c>
    </row>
    <row r="1457" spans="1:18" ht="15.5" x14ac:dyDescent="0.35">
      <c r="A1457" s="1">
        <v>30906253</v>
      </c>
      <c r="B1457" s="99" t="s">
        <v>2973</v>
      </c>
      <c r="C1457" s="2" t="s">
        <v>13600</v>
      </c>
      <c r="D1457" s="2">
        <v>1</v>
      </c>
      <c r="E1457" s="1" t="s">
        <v>393</v>
      </c>
      <c r="F1457" s="2"/>
      <c r="G1457" s="2">
        <v>3</v>
      </c>
      <c r="H1457" s="2">
        <v>5</v>
      </c>
      <c r="I1457" s="2"/>
      <c r="J1457" s="2"/>
      <c r="K1457" s="2"/>
      <c r="L1457" s="3">
        <v>883.25</v>
      </c>
      <c r="M1457" s="3">
        <v>883.25</v>
      </c>
      <c r="N1457" s="3">
        <v>0</v>
      </c>
      <c r="O1457" s="3">
        <v>0</v>
      </c>
      <c r="P1457" s="3">
        <v>883.25</v>
      </c>
      <c r="Q1457" s="3">
        <v>350</v>
      </c>
      <c r="R1457" s="1" t="s">
        <v>132</v>
      </c>
    </row>
    <row r="1458" spans="1:18" ht="15.5" x14ac:dyDescent="0.35">
      <c r="A1458" s="1">
        <v>30906261</v>
      </c>
      <c r="B1458" s="99" t="s">
        <v>2972</v>
      </c>
      <c r="C1458" s="2" t="s">
        <v>13600</v>
      </c>
      <c r="D1458" s="2">
        <v>1</v>
      </c>
      <c r="E1458" s="1" t="s">
        <v>393</v>
      </c>
      <c r="F1458" s="2"/>
      <c r="G1458" s="2">
        <v>3</v>
      </c>
      <c r="H1458" s="2">
        <v>6</v>
      </c>
      <c r="I1458" s="2"/>
      <c r="J1458" s="2"/>
      <c r="K1458" s="2"/>
      <c r="L1458" s="3">
        <v>883.25</v>
      </c>
      <c r="M1458" s="3">
        <v>883.25</v>
      </c>
      <c r="N1458" s="3">
        <v>0</v>
      </c>
      <c r="O1458" s="3">
        <v>0</v>
      </c>
      <c r="P1458" s="3">
        <v>883.25</v>
      </c>
      <c r="Q1458" s="3">
        <v>350</v>
      </c>
      <c r="R1458" s="1" t="s">
        <v>132</v>
      </c>
    </row>
    <row r="1459" spans="1:18" ht="15.5" x14ac:dyDescent="0.35">
      <c r="A1459" s="1">
        <v>30906270</v>
      </c>
      <c r="B1459" s="99" t="s">
        <v>2971</v>
      </c>
      <c r="C1459" s="2" t="s">
        <v>13600</v>
      </c>
      <c r="D1459" s="2">
        <v>1</v>
      </c>
      <c r="E1459" s="1" t="s">
        <v>393</v>
      </c>
      <c r="F1459" s="2"/>
      <c r="G1459" s="2">
        <v>3</v>
      </c>
      <c r="H1459" s="2">
        <v>5</v>
      </c>
      <c r="I1459" s="2"/>
      <c r="J1459" s="2"/>
      <c r="K1459" s="2"/>
      <c r="L1459" s="3">
        <v>883.25</v>
      </c>
      <c r="M1459" s="3">
        <v>883.25</v>
      </c>
      <c r="N1459" s="3">
        <v>0</v>
      </c>
      <c r="O1459" s="3">
        <v>0</v>
      </c>
      <c r="P1459" s="3">
        <v>883.25</v>
      </c>
      <c r="Q1459" s="3">
        <v>350</v>
      </c>
      <c r="R1459" s="1" t="s">
        <v>132</v>
      </c>
    </row>
    <row r="1460" spans="1:18" ht="15.5" x14ac:dyDescent="0.35">
      <c r="A1460" s="1">
        <v>30906288</v>
      </c>
      <c r="B1460" s="99" t="s">
        <v>2970</v>
      </c>
      <c r="C1460" s="2" t="s">
        <v>13600</v>
      </c>
      <c r="D1460" s="2">
        <v>1</v>
      </c>
      <c r="E1460" s="1" t="s">
        <v>446</v>
      </c>
      <c r="F1460" s="2"/>
      <c r="G1460" s="2">
        <v>3</v>
      </c>
      <c r="H1460" s="2">
        <v>5</v>
      </c>
      <c r="I1460" s="2"/>
      <c r="J1460" s="2"/>
      <c r="K1460" s="2"/>
      <c r="L1460" s="3">
        <v>1323.54</v>
      </c>
      <c r="M1460" s="3">
        <v>1323.54</v>
      </c>
      <c r="N1460" s="3">
        <v>0</v>
      </c>
      <c r="O1460" s="3">
        <v>0</v>
      </c>
      <c r="P1460" s="3">
        <v>1323.54</v>
      </c>
      <c r="Q1460" s="3">
        <v>350</v>
      </c>
      <c r="R1460" s="1" t="s">
        <v>132</v>
      </c>
    </row>
    <row r="1461" spans="1:18" ht="15.5" x14ac:dyDescent="0.35">
      <c r="A1461" s="1">
        <v>30906296</v>
      </c>
      <c r="B1461" s="99" t="s">
        <v>2969</v>
      </c>
      <c r="C1461" s="2" t="s">
        <v>13600</v>
      </c>
      <c r="D1461" s="2">
        <v>1</v>
      </c>
      <c r="E1461" s="1" t="s">
        <v>393</v>
      </c>
      <c r="F1461" s="2"/>
      <c r="G1461" s="2">
        <v>3</v>
      </c>
      <c r="H1461" s="2">
        <v>5</v>
      </c>
      <c r="I1461" s="2"/>
      <c r="J1461" s="2"/>
      <c r="K1461" s="2"/>
      <c r="L1461" s="3">
        <v>883.25</v>
      </c>
      <c r="M1461" s="3">
        <v>883.25</v>
      </c>
      <c r="N1461" s="3">
        <v>0</v>
      </c>
      <c r="O1461" s="3">
        <v>0</v>
      </c>
      <c r="P1461" s="3">
        <v>883.25</v>
      </c>
      <c r="Q1461" s="3">
        <v>350</v>
      </c>
      <c r="R1461" s="1" t="s">
        <v>132</v>
      </c>
    </row>
    <row r="1462" spans="1:18" ht="15.5" x14ac:dyDescent="0.35">
      <c r="A1462" s="1">
        <v>30906300</v>
      </c>
      <c r="B1462" s="99" t="s">
        <v>2968</v>
      </c>
      <c r="C1462" s="2" t="s">
        <v>13600</v>
      </c>
      <c r="D1462" s="2">
        <v>1</v>
      </c>
      <c r="E1462" s="1" t="s">
        <v>393</v>
      </c>
      <c r="F1462" s="2"/>
      <c r="G1462" s="2">
        <v>3</v>
      </c>
      <c r="H1462" s="2">
        <v>4</v>
      </c>
      <c r="I1462" s="2"/>
      <c r="J1462" s="2"/>
      <c r="K1462" s="2"/>
      <c r="L1462" s="3">
        <v>883.25</v>
      </c>
      <c r="M1462" s="3">
        <v>883.25</v>
      </c>
      <c r="N1462" s="3">
        <v>0</v>
      </c>
      <c r="O1462" s="3">
        <v>0</v>
      </c>
      <c r="P1462" s="3">
        <v>883.25</v>
      </c>
      <c r="Q1462" s="3">
        <v>350</v>
      </c>
      <c r="R1462" s="1" t="s">
        <v>132</v>
      </c>
    </row>
    <row r="1463" spans="1:18" ht="15.5" x14ac:dyDescent="0.35">
      <c r="A1463" s="1">
        <v>30906318</v>
      </c>
      <c r="B1463" s="99" t="s">
        <v>2967</v>
      </c>
      <c r="C1463" s="2" t="s">
        <v>13600</v>
      </c>
      <c r="D1463" s="2">
        <v>1</v>
      </c>
      <c r="E1463" s="1" t="s">
        <v>393</v>
      </c>
      <c r="F1463" s="2"/>
      <c r="G1463" s="2">
        <v>3</v>
      </c>
      <c r="H1463" s="2">
        <v>5</v>
      </c>
      <c r="I1463" s="2"/>
      <c r="J1463" s="2"/>
      <c r="K1463" s="2"/>
      <c r="L1463" s="3">
        <v>883.25</v>
      </c>
      <c r="M1463" s="3">
        <v>883.25</v>
      </c>
      <c r="N1463" s="3">
        <v>0</v>
      </c>
      <c r="O1463" s="3">
        <v>0</v>
      </c>
      <c r="P1463" s="3">
        <v>883.25</v>
      </c>
      <c r="Q1463" s="3">
        <v>350</v>
      </c>
      <c r="R1463" s="1" t="s">
        <v>132</v>
      </c>
    </row>
    <row r="1464" spans="1:18" ht="15.5" x14ac:dyDescent="0.35">
      <c r="A1464" s="1">
        <v>30906326</v>
      </c>
      <c r="B1464" s="99" t="s">
        <v>2966</v>
      </c>
      <c r="C1464" s="2" t="s">
        <v>13600</v>
      </c>
      <c r="D1464" s="2">
        <v>1</v>
      </c>
      <c r="E1464" s="1" t="s">
        <v>161</v>
      </c>
      <c r="F1464" s="2"/>
      <c r="G1464" s="2">
        <v>3</v>
      </c>
      <c r="H1464" s="2">
        <v>7</v>
      </c>
      <c r="I1464" s="2"/>
      <c r="J1464" s="2"/>
      <c r="K1464" s="2"/>
      <c r="L1464" s="3">
        <v>948.22</v>
      </c>
      <c r="M1464" s="3">
        <v>948.22</v>
      </c>
      <c r="N1464" s="3">
        <v>0</v>
      </c>
      <c r="O1464" s="3">
        <v>0</v>
      </c>
      <c r="P1464" s="3">
        <v>948.22</v>
      </c>
      <c r="Q1464" s="3">
        <v>350</v>
      </c>
      <c r="R1464" s="1" t="s">
        <v>132</v>
      </c>
    </row>
    <row r="1465" spans="1:18" ht="15.5" x14ac:dyDescent="0.35">
      <c r="A1465" s="1">
        <v>30906334</v>
      </c>
      <c r="B1465" s="99" t="s">
        <v>2965</v>
      </c>
      <c r="C1465" s="2" t="s">
        <v>13600</v>
      </c>
      <c r="D1465" s="2">
        <v>1</v>
      </c>
      <c r="E1465" s="1" t="s">
        <v>161</v>
      </c>
      <c r="F1465" s="2"/>
      <c r="G1465" s="2">
        <v>3</v>
      </c>
      <c r="H1465" s="2">
        <v>6</v>
      </c>
      <c r="I1465" s="2"/>
      <c r="J1465" s="2"/>
      <c r="K1465" s="2"/>
      <c r="L1465" s="3">
        <v>948.22</v>
      </c>
      <c r="M1465" s="3">
        <v>948.22</v>
      </c>
      <c r="N1465" s="3">
        <v>0</v>
      </c>
      <c r="O1465" s="3">
        <v>0</v>
      </c>
      <c r="P1465" s="3">
        <v>948.22</v>
      </c>
      <c r="Q1465" s="3">
        <v>350</v>
      </c>
      <c r="R1465" s="1" t="s">
        <v>132</v>
      </c>
    </row>
    <row r="1466" spans="1:18" ht="15.5" x14ac:dyDescent="0.35">
      <c r="A1466" s="1">
        <v>30906342</v>
      </c>
      <c r="B1466" s="99" t="s">
        <v>2964</v>
      </c>
      <c r="C1466" s="2" t="s">
        <v>13600</v>
      </c>
      <c r="D1466" s="2">
        <v>1</v>
      </c>
      <c r="E1466" s="1" t="s">
        <v>2185</v>
      </c>
      <c r="F1466" s="2"/>
      <c r="G1466" s="2">
        <v>3</v>
      </c>
      <c r="H1466" s="2">
        <v>6</v>
      </c>
      <c r="I1466" s="2"/>
      <c r="J1466" s="2"/>
      <c r="K1466" s="2"/>
      <c r="L1466" s="3">
        <v>1505.22</v>
      </c>
      <c r="M1466" s="3">
        <v>1505.22</v>
      </c>
      <c r="N1466" s="3">
        <v>0</v>
      </c>
      <c r="O1466" s="3">
        <v>0</v>
      </c>
      <c r="P1466" s="3">
        <v>1505.22</v>
      </c>
      <c r="Q1466" s="3">
        <v>350</v>
      </c>
      <c r="R1466" s="1" t="s">
        <v>132</v>
      </c>
    </row>
    <row r="1467" spans="1:18" ht="15.5" x14ac:dyDescent="0.35">
      <c r="A1467" s="1">
        <v>30906350</v>
      </c>
      <c r="B1467" s="99" t="s">
        <v>2963</v>
      </c>
      <c r="C1467" s="2" t="s">
        <v>13600</v>
      </c>
      <c r="D1467" s="2">
        <v>1</v>
      </c>
      <c r="E1467" s="1" t="s">
        <v>398</v>
      </c>
      <c r="F1467" s="2"/>
      <c r="G1467" s="2">
        <v>3</v>
      </c>
      <c r="H1467" s="2">
        <v>3</v>
      </c>
      <c r="I1467" s="2"/>
      <c r="J1467" s="2"/>
      <c r="K1467" s="2"/>
      <c r="L1467" s="3">
        <v>1140.53</v>
      </c>
      <c r="M1467" s="3">
        <v>1140.53</v>
      </c>
      <c r="N1467" s="3">
        <v>0</v>
      </c>
      <c r="O1467" s="3">
        <v>0</v>
      </c>
      <c r="P1467" s="3">
        <v>1140.53</v>
      </c>
      <c r="Q1467" s="3">
        <v>350</v>
      </c>
      <c r="R1467" s="1" t="s">
        <v>132</v>
      </c>
    </row>
    <row r="1468" spans="1:18" ht="15.5" x14ac:dyDescent="0.35">
      <c r="A1468" s="1">
        <v>30906377</v>
      </c>
      <c r="B1468" s="99" t="s">
        <v>2962</v>
      </c>
      <c r="C1468" s="2" t="s">
        <v>13598</v>
      </c>
      <c r="D1468" s="2">
        <v>1</v>
      </c>
      <c r="E1468" s="1" t="s">
        <v>41</v>
      </c>
      <c r="F1468" s="2"/>
      <c r="G1468" s="2">
        <v>1</v>
      </c>
      <c r="H1468" s="2">
        <v>4</v>
      </c>
      <c r="I1468" s="2"/>
      <c r="J1468" s="2"/>
      <c r="K1468" s="2"/>
      <c r="L1468" s="3">
        <v>169.74</v>
      </c>
      <c r="M1468" s="3">
        <v>169.74</v>
      </c>
      <c r="N1468" s="3">
        <v>0</v>
      </c>
      <c r="O1468" s="3">
        <v>0</v>
      </c>
      <c r="P1468" s="3">
        <v>169.74</v>
      </c>
      <c r="Q1468" s="3">
        <v>33.948</v>
      </c>
      <c r="R1468" s="1" t="s">
        <v>132</v>
      </c>
    </row>
    <row r="1469" spans="1:18" ht="15.5" x14ac:dyDescent="0.35">
      <c r="A1469" s="1">
        <v>30906385</v>
      </c>
      <c r="B1469" s="99" t="s">
        <v>2961</v>
      </c>
      <c r="C1469" s="2" t="s">
        <v>13600</v>
      </c>
      <c r="D1469" s="2">
        <v>1</v>
      </c>
      <c r="E1469" s="1" t="s">
        <v>407</v>
      </c>
      <c r="F1469" s="2"/>
      <c r="G1469" s="2">
        <v>3</v>
      </c>
      <c r="H1469" s="2">
        <v>5</v>
      </c>
      <c r="I1469" s="2"/>
      <c r="J1469" s="2"/>
      <c r="K1469" s="2"/>
      <c r="L1469" s="3">
        <v>620.66</v>
      </c>
      <c r="M1469" s="3">
        <v>620.66</v>
      </c>
      <c r="N1469" s="3">
        <v>0</v>
      </c>
      <c r="O1469" s="3">
        <v>0</v>
      </c>
      <c r="P1469" s="3">
        <v>620.66</v>
      </c>
      <c r="Q1469" s="3">
        <v>350</v>
      </c>
      <c r="R1469" s="1" t="s">
        <v>132</v>
      </c>
    </row>
    <row r="1470" spans="1:18" ht="15.5" x14ac:dyDescent="0.35">
      <c r="A1470" s="1">
        <v>30906393</v>
      </c>
      <c r="B1470" s="99" t="s">
        <v>2960</v>
      </c>
      <c r="C1470" s="2" t="s">
        <v>13600</v>
      </c>
      <c r="D1470" s="2">
        <v>1</v>
      </c>
      <c r="E1470" s="1" t="s">
        <v>2103</v>
      </c>
      <c r="F1470" s="2"/>
      <c r="G1470" s="2">
        <v>4</v>
      </c>
      <c r="H1470" s="2">
        <v>7</v>
      </c>
      <c r="I1470" s="2"/>
      <c r="J1470" s="2"/>
      <c r="K1470" s="2"/>
      <c r="L1470" s="3">
        <v>1452.19</v>
      </c>
      <c r="M1470" s="3">
        <v>1452.19</v>
      </c>
      <c r="N1470" s="3">
        <v>0</v>
      </c>
      <c r="O1470" s="3">
        <v>0</v>
      </c>
      <c r="P1470" s="3">
        <v>1452.19</v>
      </c>
      <c r="Q1470" s="3">
        <v>350</v>
      </c>
      <c r="R1470" s="1" t="s">
        <v>132</v>
      </c>
    </row>
    <row r="1471" spans="1:18" ht="15.5" x14ac:dyDescent="0.35">
      <c r="A1471" s="1">
        <v>30906407</v>
      </c>
      <c r="B1471" s="99" t="s">
        <v>2959</v>
      </c>
      <c r="C1471" s="2" t="s">
        <v>13600</v>
      </c>
      <c r="D1471" s="2">
        <v>1</v>
      </c>
      <c r="E1471" s="1" t="s">
        <v>155</v>
      </c>
      <c r="F1471" s="2"/>
      <c r="G1471" s="2">
        <v>3</v>
      </c>
      <c r="H1471" s="2">
        <v>6</v>
      </c>
      <c r="I1471" s="2"/>
      <c r="J1471" s="2"/>
      <c r="K1471" s="2"/>
      <c r="L1471" s="3">
        <v>1206.83</v>
      </c>
      <c r="M1471" s="3">
        <v>1206.83</v>
      </c>
      <c r="N1471" s="3">
        <v>0</v>
      </c>
      <c r="O1471" s="3">
        <v>0</v>
      </c>
      <c r="P1471" s="3">
        <v>1206.83</v>
      </c>
      <c r="Q1471" s="3">
        <v>350</v>
      </c>
      <c r="R1471" s="1" t="s">
        <v>132</v>
      </c>
    </row>
    <row r="1472" spans="1:18" ht="15.5" x14ac:dyDescent="0.35">
      <c r="A1472" s="1">
        <v>30906415</v>
      </c>
      <c r="B1472" s="99" t="s">
        <v>2958</v>
      </c>
      <c r="C1472" s="2" t="s">
        <v>13600</v>
      </c>
      <c r="D1472" s="2">
        <v>1</v>
      </c>
      <c r="E1472" s="1" t="s">
        <v>161</v>
      </c>
      <c r="F1472" s="2"/>
      <c r="G1472" s="2">
        <v>3</v>
      </c>
      <c r="H1472" s="2">
        <v>5</v>
      </c>
      <c r="I1472" s="2"/>
      <c r="J1472" s="2"/>
      <c r="K1472" s="2"/>
      <c r="L1472" s="3">
        <v>948.22</v>
      </c>
      <c r="M1472" s="3">
        <v>948.22</v>
      </c>
      <c r="N1472" s="3">
        <v>0</v>
      </c>
      <c r="O1472" s="3">
        <v>0</v>
      </c>
      <c r="P1472" s="3">
        <v>948.22</v>
      </c>
      <c r="Q1472" s="3">
        <v>350</v>
      </c>
      <c r="R1472" s="1" t="s">
        <v>132</v>
      </c>
    </row>
    <row r="1473" spans="1:18" ht="15.5" x14ac:dyDescent="0.35">
      <c r="A1473" s="1">
        <v>30906423</v>
      </c>
      <c r="B1473" s="99" t="s">
        <v>2957</v>
      </c>
      <c r="C1473" s="2" t="s">
        <v>13600</v>
      </c>
      <c r="D1473" s="2">
        <v>1</v>
      </c>
      <c r="E1473" s="1" t="s">
        <v>398</v>
      </c>
      <c r="F1473" s="2"/>
      <c r="G1473" s="2">
        <v>3</v>
      </c>
      <c r="H1473" s="2">
        <v>6</v>
      </c>
      <c r="I1473" s="2"/>
      <c r="J1473" s="2"/>
      <c r="K1473" s="2"/>
      <c r="L1473" s="3">
        <v>1140.53</v>
      </c>
      <c r="M1473" s="3">
        <v>1140.53</v>
      </c>
      <c r="N1473" s="3">
        <v>0</v>
      </c>
      <c r="O1473" s="3">
        <v>0</v>
      </c>
      <c r="P1473" s="3">
        <v>1140.53</v>
      </c>
      <c r="Q1473" s="3">
        <v>350</v>
      </c>
      <c r="R1473" s="1" t="s">
        <v>132</v>
      </c>
    </row>
    <row r="1474" spans="1:18" ht="15.5" x14ac:dyDescent="0.35">
      <c r="A1474" s="1">
        <v>30906431</v>
      </c>
      <c r="B1474" s="99" t="s">
        <v>2956</v>
      </c>
      <c r="C1474" s="2" t="s">
        <v>13600</v>
      </c>
      <c r="D1474" s="2">
        <v>1</v>
      </c>
      <c r="E1474" s="1" t="s">
        <v>2042</v>
      </c>
      <c r="F1474" s="2"/>
      <c r="G1474" s="2">
        <v>2</v>
      </c>
      <c r="H1474" s="2">
        <v>6</v>
      </c>
      <c r="I1474" s="2"/>
      <c r="J1474" s="2"/>
      <c r="K1474" s="2"/>
      <c r="L1474" s="3">
        <v>1982.66</v>
      </c>
      <c r="M1474" s="3">
        <v>1982.66</v>
      </c>
      <c r="N1474" s="3">
        <v>0</v>
      </c>
      <c r="O1474" s="3">
        <v>0</v>
      </c>
      <c r="P1474" s="3">
        <v>1982.66</v>
      </c>
      <c r="Q1474" s="3">
        <v>350</v>
      </c>
      <c r="R1474" s="1" t="s">
        <v>132</v>
      </c>
    </row>
    <row r="1475" spans="1:18" ht="15.5" x14ac:dyDescent="0.35">
      <c r="A1475" s="1">
        <v>30906440</v>
      </c>
      <c r="B1475" s="99" t="s">
        <v>2955</v>
      </c>
      <c r="C1475" s="2" t="s">
        <v>13600</v>
      </c>
      <c r="D1475" s="2">
        <v>1</v>
      </c>
      <c r="E1475" s="1" t="s">
        <v>155</v>
      </c>
      <c r="F1475" s="2"/>
      <c r="G1475" s="2">
        <v>3</v>
      </c>
      <c r="H1475" s="2">
        <v>5</v>
      </c>
      <c r="I1475" s="2"/>
      <c r="J1475" s="2"/>
      <c r="K1475" s="2"/>
      <c r="L1475" s="3">
        <v>1206.83</v>
      </c>
      <c r="M1475" s="3">
        <v>1206.83</v>
      </c>
      <c r="N1475" s="3">
        <v>0</v>
      </c>
      <c r="O1475" s="3">
        <v>0</v>
      </c>
      <c r="P1475" s="3">
        <v>1206.83</v>
      </c>
      <c r="Q1475" s="3">
        <v>350</v>
      </c>
      <c r="R1475" s="1" t="s">
        <v>132</v>
      </c>
    </row>
    <row r="1476" spans="1:18" ht="15.5" x14ac:dyDescent="0.35">
      <c r="A1476" s="1">
        <v>30906458</v>
      </c>
      <c r="B1476" s="99" t="s">
        <v>2954</v>
      </c>
      <c r="C1476" s="2" t="s">
        <v>13600</v>
      </c>
      <c r="D1476" s="2">
        <v>1</v>
      </c>
      <c r="E1476" s="1" t="s">
        <v>398</v>
      </c>
      <c r="F1476" s="2"/>
      <c r="G1476" s="2">
        <v>3</v>
      </c>
      <c r="H1476" s="2">
        <v>4</v>
      </c>
      <c r="I1476" s="2"/>
      <c r="J1476" s="2"/>
      <c r="K1476" s="2"/>
      <c r="L1476" s="3">
        <v>1140.53</v>
      </c>
      <c r="M1476" s="3">
        <v>1140.53</v>
      </c>
      <c r="N1476" s="3">
        <v>0</v>
      </c>
      <c r="O1476" s="3">
        <v>0</v>
      </c>
      <c r="P1476" s="3">
        <v>1140.53</v>
      </c>
      <c r="Q1476" s="3">
        <v>350</v>
      </c>
      <c r="R1476" s="1" t="s">
        <v>132</v>
      </c>
    </row>
    <row r="1477" spans="1:18" ht="15.5" x14ac:dyDescent="0.35">
      <c r="A1477" s="1">
        <v>30906466</v>
      </c>
      <c r="B1477" s="99" t="s">
        <v>2953</v>
      </c>
      <c r="C1477" s="2" t="s">
        <v>13600</v>
      </c>
      <c r="D1477" s="2">
        <v>1</v>
      </c>
      <c r="E1477" s="1" t="s">
        <v>2103</v>
      </c>
      <c r="F1477" s="2"/>
      <c r="G1477" s="2">
        <v>3</v>
      </c>
      <c r="H1477" s="2">
        <v>6</v>
      </c>
      <c r="I1477" s="2"/>
      <c r="J1477" s="2"/>
      <c r="K1477" s="2"/>
      <c r="L1477" s="3">
        <v>1452.19</v>
      </c>
      <c r="M1477" s="3">
        <v>1452.19</v>
      </c>
      <c r="N1477" s="3">
        <v>0</v>
      </c>
      <c r="O1477" s="3">
        <v>0</v>
      </c>
      <c r="P1477" s="3">
        <v>1452.19</v>
      </c>
      <c r="Q1477" s="3">
        <v>350</v>
      </c>
      <c r="R1477" s="1" t="s">
        <v>132</v>
      </c>
    </row>
    <row r="1478" spans="1:18" ht="15.5" x14ac:dyDescent="0.35">
      <c r="A1478" s="1">
        <v>30907012</v>
      </c>
      <c r="B1478" s="99" t="s">
        <v>2952</v>
      </c>
      <c r="C1478" s="2" t="s">
        <v>13600</v>
      </c>
      <c r="D1478" s="2">
        <v>1</v>
      </c>
      <c r="E1478" s="1" t="s">
        <v>446</v>
      </c>
      <c r="F1478" s="2"/>
      <c r="G1478" s="2">
        <v>3</v>
      </c>
      <c r="H1478" s="2">
        <v>5</v>
      </c>
      <c r="I1478" s="2"/>
      <c r="J1478" s="2"/>
      <c r="K1478" s="2"/>
      <c r="L1478" s="3">
        <v>1323.54</v>
      </c>
      <c r="M1478" s="3">
        <v>1323.54</v>
      </c>
      <c r="N1478" s="3">
        <v>0</v>
      </c>
      <c r="O1478" s="3">
        <v>0</v>
      </c>
      <c r="P1478" s="3">
        <v>1323.54</v>
      </c>
      <c r="Q1478" s="3">
        <v>350</v>
      </c>
      <c r="R1478" s="1" t="s">
        <v>132</v>
      </c>
    </row>
    <row r="1479" spans="1:18" ht="15.5" x14ac:dyDescent="0.35">
      <c r="A1479" s="1">
        <v>30907020</v>
      </c>
      <c r="B1479" s="99" t="s">
        <v>2951</v>
      </c>
      <c r="C1479" s="2" t="s">
        <v>13600</v>
      </c>
      <c r="D1479" s="2">
        <v>1</v>
      </c>
      <c r="E1479" s="1" t="s">
        <v>446</v>
      </c>
      <c r="F1479" s="2"/>
      <c r="G1479" s="2">
        <v>3</v>
      </c>
      <c r="H1479" s="2">
        <v>5</v>
      </c>
      <c r="I1479" s="2"/>
      <c r="J1479" s="2"/>
      <c r="K1479" s="2"/>
      <c r="L1479" s="3">
        <v>1323.54</v>
      </c>
      <c r="M1479" s="3">
        <v>1323.54</v>
      </c>
      <c r="N1479" s="3">
        <v>0</v>
      </c>
      <c r="O1479" s="3">
        <v>0</v>
      </c>
      <c r="P1479" s="3">
        <v>1323.54</v>
      </c>
      <c r="Q1479" s="3">
        <v>350</v>
      </c>
      <c r="R1479" s="1" t="s">
        <v>132</v>
      </c>
    </row>
    <row r="1480" spans="1:18" ht="15.5" x14ac:dyDescent="0.35">
      <c r="A1480" s="1">
        <v>30907039</v>
      </c>
      <c r="B1480" s="99" t="s">
        <v>2950</v>
      </c>
      <c r="C1480" s="2" t="s">
        <v>13600</v>
      </c>
      <c r="D1480" s="2">
        <v>1</v>
      </c>
      <c r="E1480" s="1" t="s">
        <v>161</v>
      </c>
      <c r="F1480" s="2"/>
      <c r="G1480" s="2">
        <v>2</v>
      </c>
      <c r="H1480" s="2">
        <v>5</v>
      </c>
      <c r="I1480" s="2"/>
      <c r="J1480" s="2"/>
      <c r="K1480" s="2"/>
      <c r="L1480" s="3">
        <v>948.22</v>
      </c>
      <c r="M1480" s="3">
        <v>948.22</v>
      </c>
      <c r="N1480" s="3">
        <v>0</v>
      </c>
      <c r="O1480" s="3">
        <v>0</v>
      </c>
      <c r="P1480" s="3">
        <v>948.22</v>
      </c>
      <c r="Q1480" s="3">
        <v>350</v>
      </c>
      <c r="R1480" s="1" t="s">
        <v>132</v>
      </c>
    </row>
    <row r="1481" spans="1:18" ht="15.5" x14ac:dyDescent="0.35">
      <c r="A1481" s="1">
        <v>30907047</v>
      </c>
      <c r="B1481" s="99" t="s">
        <v>2949</v>
      </c>
      <c r="C1481" s="2" t="s">
        <v>13600</v>
      </c>
      <c r="D1481" s="2">
        <v>1</v>
      </c>
      <c r="E1481" s="1" t="s">
        <v>446</v>
      </c>
      <c r="F1481" s="2"/>
      <c r="G1481" s="2">
        <v>3</v>
      </c>
      <c r="H1481" s="2">
        <v>6</v>
      </c>
      <c r="I1481" s="2"/>
      <c r="J1481" s="2"/>
      <c r="K1481" s="2"/>
      <c r="L1481" s="3">
        <v>1323.54</v>
      </c>
      <c r="M1481" s="3">
        <v>1323.54</v>
      </c>
      <c r="N1481" s="3">
        <v>0</v>
      </c>
      <c r="O1481" s="3">
        <v>0</v>
      </c>
      <c r="P1481" s="3">
        <v>1323.54</v>
      </c>
      <c r="Q1481" s="3">
        <v>350</v>
      </c>
      <c r="R1481" s="1" t="s">
        <v>132</v>
      </c>
    </row>
    <row r="1482" spans="1:18" ht="15.5" x14ac:dyDescent="0.35">
      <c r="A1482" s="1">
        <v>30907063</v>
      </c>
      <c r="B1482" s="99" t="s">
        <v>2948</v>
      </c>
      <c r="C1482" s="2" t="s">
        <v>13598</v>
      </c>
      <c r="D1482" s="2">
        <v>1</v>
      </c>
      <c r="E1482" s="1" t="s">
        <v>18</v>
      </c>
      <c r="F1482" s="2"/>
      <c r="G1482" s="2"/>
      <c r="H1482" s="2">
        <v>0</v>
      </c>
      <c r="I1482" s="2"/>
      <c r="J1482" s="2"/>
      <c r="K1482" s="2"/>
      <c r="L1482" s="3">
        <v>53.06</v>
      </c>
      <c r="M1482" s="3">
        <v>53.06</v>
      </c>
      <c r="N1482" s="3">
        <v>0</v>
      </c>
      <c r="O1482" s="3">
        <v>0</v>
      </c>
      <c r="P1482" s="3">
        <v>53.06</v>
      </c>
      <c r="Q1482" s="3">
        <v>10.612000000000002</v>
      </c>
      <c r="R1482" s="1" t="s">
        <v>132</v>
      </c>
    </row>
    <row r="1483" spans="1:18" ht="15.5" x14ac:dyDescent="0.35">
      <c r="A1483" s="1">
        <v>30907071</v>
      </c>
      <c r="B1483" s="99" t="s">
        <v>2947</v>
      </c>
      <c r="C1483" s="2" t="s">
        <v>13598</v>
      </c>
      <c r="D1483" s="2">
        <v>1</v>
      </c>
      <c r="E1483" s="1" t="s">
        <v>31</v>
      </c>
      <c r="F1483" s="2"/>
      <c r="G1483" s="2"/>
      <c r="H1483" s="2">
        <v>0</v>
      </c>
      <c r="I1483" s="2"/>
      <c r="J1483" s="2"/>
      <c r="K1483" s="2"/>
      <c r="L1483" s="3">
        <v>26.53</v>
      </c>
      <c r="M1483" s="3">
        <v>26.53</v>
      </c>
      <c r="N1483" s="3">
        <v>0</v>
      </c>
      <c r="O1483" s="3">
        <v>0</v>
      </c>
      <c r="P1483" s="3">
        <v>26.53</v>
      </c>
      <c r="Q1483" s="3">
        <v>5.3060000000000009</v>
      </c>
      <c r="R1483" s="1" t="s">
        <v>132</v>
      </c>
    </row>
    <row r="1484" spans="1:18" ht="15.5" x14ac:dyDescent="0.35">
      <c r="A1484" s="1">
        <v>30907080</v>
      </c>
      <c r="B1484" s="99" t="s">
        <v>2946</v>
      </c>
      <c r="C1484" s="2" t="s">
        <v>13600</v>
      </c>
      <c r="D1484" s="2">
        <v>1</v>
      </c>
      <c r="E1484" s="1" t="s">
        <v>383</v>
      </c>
      <c r="F1484" s="2"/>
      <c r="G1484" s="2">
        <v>2</v>
      </c>
      <c r="H1484" s="2">
        <v>4</v>
      </c>
      <c r="I1484" s="2"/>
      <c r="J1484" s="2"/>
      <c r="K1484" s="2"/>
      <c r="L1484" s="3">
        <v>649.84</v>
      </c>
      <c r="M1484" s="3">
        <v>649.84</v>
      </c>
      <c r="N1484" s="3">
        <v>0</v>
      </c>
      <c r="O1484" s="3">
        <v>0</v>
      </c>
      <c r="P1484" s="3">
        <v>649.84</v>
      </c>
      <c r="Q1484" s="3">
        <v>350</v>
      </c>
      <c r="R1484" s="1" t="s">
        <v>132</v>
      </c>
    </row>
    <row r="1485" spans="1:18" ht="15.5" x14ac:dyDescent="0.35">
      <c r="A1485" s="1">
        <v>30907098</v>
      </c>
      <c r="B1485" s="99" t="s">
        <v>2945</v>
      </c>
      <c r="C1485" s="2" t="s">
        <v>13600</v>
      </c>
      <c r="D1485" s="2">
        <v>1</v>
      </c>
      <c r="E1485" s="1" t="s">
        <v>388</v>
      </c>
      <c r="F1485" s="2"/>
      <c r="G1485" s="2">
        <v>3</v>
      </c>
      <c r="H1485" s="2">
        <v>4</v>
      </c>
      <c r="I1485" s="2"/>
      <c r="J1485" s="2"/>
      <c r="K1485" s="2"/>
      <c r="L1485" s="3">
        <v>574.25</v>
      </c>
      <c r="M1485" s="3">
        <v>574.25</v>
      </c>
      <c r="N1485" s="3">
        <v>0</v>
      </c>
      <c r="O1485" s="3">
        <v>0</v>
      </c>
      <c r="P1485" s="3">
        <v>574.25</v>
      </c>
      <c r="Q1485" s="3">
        <v>350</v>
      </c>
      <c r="R1485" s="1" t="s">
        <v>132</v>
      </c>
    </row>
    <row r="1486" spans="1:18" ht="15.5" x14ac:dyDescent="0.35">
      <c r="A1486" s="1">
        <v>30907101</v>
      </c>
      <c r="B1486" s="99" t="s">
        <v>2944</v>
      </c>
      <c r="C1486" s="2" t="s">
        <v>13598</v>
      </c>
      <c r="D1486" s="2">
        <v>1</v>
      </c>
      <c r="E1486" s="1" t="s">
        <v>161</v>
      </c>
      <c r="F1486" s="2"/>
      <c r="G1486" s="2">
        <v>2</v>
      </c>
      <c r="H1486" s="2">
        <v>4</v>
      </c>
      <c r="I1486" s="2"/>
      <c r="J1486" s="2"/>
      <c r="K1486" s="2"/>
      <c r="L1486" s="3">
        <v>948.22</v>
      </c>
      <c r="M1486" s="3">
        <v>948.22</v>
      </c>
      <c r="N1486" s="3">
        <v>0</v>
      </c>
      <c r="O1486" s="3">
        <v>0</v>
      </c>
      <c r="P1486" s="3">
        <v>948.22</v>
      </c>
      <c r="Q1486" s="3">
        <v>189.64400000000001</v>
      </c>
      <c r="R1486" s="1" t="s">
        <v>132</v>
      </c>
    </row>
    <row r="1487" spans="1:18" ht="15.5" x14ac:dyDescent="0.35">
      <c r="A1487" s="1">
        <v>30907110</v>
      </c>
      <c r="B1487" s="99" t="s">
        <v>2943</v>
      </c>
      <c r="C1487" s="2" t="s">
        <v>13600</v>
      </c>
      <c r="D1487" s="2">
        <v>1</v>
      </c>
      <c r="E1487" s="1" t="s">
        <v>446</v>
      </c>
      <c r="F1487" s="2"/>
      <c r="G1487" s="2">
        <v>2</v>
      </c>
      <c r="H1487" s="2">
        <v>4</v>
      </c>
      <c r="I1487" s="2"/>
      <c r="J1487" s="2"/>
      <c r="K1487" s="2"/>
      <c r="L1487" s="3">
        <v>1323.54</v>
      </c>
      <c r="M1487" s="3">
        <v>1323.54</v>
      </c>
      <c r="N1487" s="3">
        <v>0</v>
      </c>
      <c r="O1487" s="3">
        <v>0</v>
      </c>
      <c r="P1487" s="3">
        <v>1323.54</v>
      </c>
      <c r="Q1487" s="3">
        <v>350</v>
      </c>
      <c r="R1487" s="1" t="s">
        <v>132</v>
      </c>
    </row>
    <row r="1488" spans="1:18" ht="15.5" x14ac:dyDescent="0.35">
      <c r="A1488" s="1">
        <v>30907128</v>
      </c>
      <c r="B1488" s="99" t="s">
        <v>2942</v>
      </c>
      <c r="C1488" s="2" t="s">
        <v>13600</v>
      </c>
      <c r="D1488" s="2">
        <v>1</v>
      </c>
      <c r="E1488" s="1" t="s">
        <v>446</v>
      </c>
      <c r="F1488" s="2"/>
      <c r="G1488" s="2">
        <v>3</v>
      </c>
      <c r="H1488" s="2">
        <v>4</v>
      </c>
      <c r="I1488" s="2"/>
      <c r="J1488" s="2"/>
      <c r="K1488" s="2"/>
      <c r="L1488" s="3">
        <v>1323.54</v>
      </c>
      <c r="M1488" s="3">
        <v>1323.54</v>
      </c>
      <c r="N1488" s="3">
        <v>0</v>
      </c>
      <c r="O1488" s="3">
        <v>0</v>
      </c>
      <c r="P1488" s="3">
        <v>1323.54</v>
      </c>
      <c r="Q1488" s="3">
        <v>350</v>
      </c>
      <c r="R1488" s="1" t="s">
        <v>132</v>
      </c>
    </row>
    <row r="1489" spans="1:18" ht="15.5" x14ac:dyDescent="0.35">
      <c r="A1489" s="1">
        <v>30907136</v>
      </c>
      <c r="B1489" s="99" t="s">
        <v>2941</v>
      </c>
      <c r="C1489" s="2" t="s">
        <v>13600</v>
      </c>
      <c r="D1489" s="2">
        <v>1</v>
      </c>
      <c r="E1489" s="1" t="s">
        <v>161</v>
      </c>
      <c r="F1489" s="2"/>
      <c r="G1489" s="2">
        <v>2</v>
      </c>
      <c r="H1489" s="2">
        <v>5</v>
      </c>
      <c r="I1489" s="2"/>
      <c r="J1489" s="2"/>
      <c r="K1489" s="2"/>
      <c r="L1489" s="3">
        <v>948.22</v>
      </c>
      <c r="M1489" s="3">
        <v>948.22</v>
      </c>
      <c r="N1489" s="3">
        <v>0</v>
      </c>
      <c r="O1489" s="3">
        <v>0</v>
      </c>
      <c r="P1489" s="3">
        <v>948.22</v>
      </c>
      <c r="Q1489" s="3">
        <v>350</v>
      </c>
      <c r="R1489" s="1" t="s">
        <v>132</v>
      </c>
    </row>
    <row r="1490" spans="1:18" ht="15.5" x14ac:dyDescent="0.35">
      <c r="A1490" s="1">
        <v>30907144</v>
      </c>
      <c r="B1490" s="99" t="s">
        <v>2940</v>
      </c>
      <c r="C1490" s="2" t="s">
        <v>13600</v>
      </c>
      <c r="D1490" s="2">
        <v>1</v>
      </c>
      <c r="E1490" s="1" t="s">
        <v>388</v>
      </c>
      <c r="F1490" s="2"/>
      <c r="G1490" s="2">
        <v>1</v>
      </c>
      <c r="H1490" s="2">
        <v>3</v>
      </c>
      <c r="I1490" s="2"/>
      <c r="J1490" s="2"/>
      <c r="K1490" s="2"/>
      <c r="L1490" s="3">
        <v>574.25</v>
      </c>
      <c r="M1490" s="3">
        <v>574.25</v>
      </c>
      <c r="N1490" s="3">
        <v>0</v>
      </c>
      <c r="O1490" s="3">
        <v>0</v>
      </c>
      <c r="P1490" s="3">
        <v>574.25</v>
      </c>
      <c r="Q1490" s="3">
        <v>350</v>
      </c>
      <c r="R1490" s="1" t="s">
        <v>132</v>
      </c>
    </row>
    <row r="1491" spans="1:18" ht="31" x14ac:dyDescent="0.35">
      <c r="A1491" s="1">
        <v>30907152</v>
      </c>
      <c r="B1491" s="99" t="s">
        <v>2939</v>
      </c>
      <c r="C1491" s="2" t="s">
        <v>13598</v>
      </c>
      <c r="D1491" s="2">
        <v>1</v>
      </c>
      <c r="E1491" s="1" t="s">
        <v>281</v>
      </c>
      <c r="F1491" s="2"/>
      <c r="G1491" s="2"/>
      <c r="H1491" s="2">
        <v>0</v>
      </c>
      <c r="I1491" s="2"/>
      <c r="J1491" s="2"/>
      <c r="K1491" s="2"/>
      <c r="L1491" s="3">
        <v>202.9</v>
      </c>
      <c r="M1491" s="3">
        <v>202.9</v>
      </c>
      <c r="N1491" s="3">
        <v>0</v>
      </c>
      <c r="O1491" s="3">
        <v>0</v>
      </c>
      <c r="P1491" s="3">
        <v>202.9</v>
      </c>
      <c r="Q1491" s="3">
        <v>40.580000000000005</v>
      </c>
      <c r="R1491" s="1" t="s">
        <v>132</v>
      </c>
    </row>
    <row r="1492" spans="1:18" ht="15.5" x14ac:dyDescent="0.35">
      <c r="A1492" s="1">
        <v>30908019</v>
      </c>
      <c r="B1492" s="99" t="s">
        <v>2938</v>
      </c>
      <c r="C1492" s="2" t="s">
        <v>13600</v>
      </c>
      <c r="D1492" s="2">
        <v>1</v>
      </c>
      <c r="E1492" s="1" t="s">
        <v>446</v>
      </c>
      <c r="F1492" s="2"/>
      <c r="G1492" s="2">
        <v>4</v>
      </c>
      <c r="H1492" s="2">
        <v>7</v>
      </c>
      <c r="I1492" s="2"/>
      <c r="J1492" s="2"/>
      <c r="K1492" s="2"/>
      <c r="L1492" s="3">
        <v>1323.54</v>
      </c>
      <c r="M1492" s="3">
        <v>1323.54</v>
      </c>
      <c r="N1492" s="3">
        <v>0</v>
      </c>
      <c r="O1492" s="3">
        <v>0</v>
      </c>
      <c r="P1492" s="3">
        <v>1323.54</v>
      </c>
      <c r="Q1492" s="3">
        <v>350</v>
      </c>
      <c r="R1492" s="1" t="s">
        <v>132</v>
      </c>
    </row>
    <row r="1493" spans="1:18" ht="15.5" x14ac:dyDescent="0.35">
      <c r="A1493" s="1">
        <v>30908027</v>
      </c>
      <c r="B1493" s="99" t="s">
        <v>2937</v>
      </c>
      <c r="C1493" s="2" t="s">
        <v>13600</v>
      </c>
      <c r="D1493" s="2">
        <v>1</v>
      </c>
      <c r="E1493" s="1" t="s">
        <v>148</v>
      </c>
      <c r="F1493" s="2"/>
      <c r="G1493" s="2">
        <v>2</v>
      </c>
      <c r="H1493" s="2">
        <v>4</v>
      </c>
      <c r="I1493" s="2"/>
      <c r="J1493" s="2"/>
      <c r="K1493" s="2"/>
      <c r="L1493" s="3">
        <v>689.63</v>
      </c>
      <c r="M1493" s="3">
        <v>689.63</v>
      </c>
      <c r="N1493" s="3">
        <v>0</v>
      </c>
      <c r="O1493" s="3">
        <v>0</v>
      </c>
      <c r="P1493" s="3">
        <v>689.63</v>
      </c>
      <c r="Q1493" s="3">
        <v>350</v>
      </c>
      <c r="R1493" s="1" t="s">
        <v>132</v>
      </c>
    </row>
    <row r="1494" spans="1:18" ht="15.5" x14ac:dyDescent="0.35">
      <c r="A1494" s="1">
        <v>30908035</v>
      </c>
      <c r="B1494" s="99" t="s">
        <v>2936</v>
      </c>
      <c r="C1494" s="2" t="s">
        <v>13600</v>
      </c>
      <c r="D1494" s="2">
        <v>1</v>
      </c>
      <c r="E1494" s="1" t="s">
        <v>155</v>
      </c>
      <c r="F1494" s="2"/>
      <c r="G1494" s="2">
        <v>3</v>
      </c>
      <c r="H1494" s="2">
        <v>6</v>
      </c>
      <c r="I1494" s="2"/>
      <c r="J1494" s="2"/>
      <c r="K1494" s="2"/>
      <c r="L1494" s="3">
        <v>1206.83</v>
      </c>
      <c r="M1494" s="3">
        <v>1206.83</v>
      </c>
      <c r="N1494" s="3">
        <v>0</v>
      </c>
      <c r="O1494" s="3">
        <v>0</v>
      </c>
      <c r="P1494" s="3">
        <v>1206.83</v>
      </c>
      <c r="Q1494" s="3">
        <v>350</v>
      </c>
      <c r="R1494" s="1" t="s">
        <v>132</v>
      </c>
    </row>
    <row r="1495" spans="1:18" ht="15.5" x14ac:dyDescent="0.35">
      <c r="A1495" s="1">
        <v>30908043</v>
      </c>
      <c r="B1495" s="99" t="s">
        <v>2935</v>
      </c>
      <c r="C1495" s="2" t="s">
        <v>13600</v>
      </c>
      <c r="D1495" s="2">
        <v>1</v>
      </c>
      <c r="E1495" s="1" t="s">
        <v>407</v>
      </c>
      <c r="F1495" s="2"/>
      <c r="G1495" s="2">
        <v>2</v>
      </c>
      <c r="H1495" s="2">
        <v>4</v>
      </c>
      <c r="I1495" s="2"/>
      <c r="J1495" s="2"/>
      <c r="K1495" s="2"/>
      <c r="L1495" s="3">
        <v>620.66</v>
      </c>
      <c r="M1495" s="3">
        <v>620.66</v>
      </c>
      <c r="N1495" s="3">
        <v>0</v>
      </c>
      <c r="O1495" s="3">
        <v>0</v>
      </c>
      <c r="P1495" s="3">
        <v>620.66</v>
      </c>
      <c r="Q1495" s="3">
        <v>350</v>
      </c>
      <c r="R1495" s="1" t="s">
        <v>132</v>
      </c>
    </row>
    <row r="1496" spans="1:18" ht="15.5" x14ac:dyDescent="0.35">
      <c r="A1496" s="1">
        <v>30908051</v>
      </c>
      <c r="B1496" s="99" t="s">
        <v>2934</v>
      </c>
      <c r="C1496" s="2" t="s">
        <v>13600</v>
      </c>
      <c r="D1496" s="2">
        <v>1</v>
      </c>
      <c r="E1496" s="1" t="s">
        <v>155</v>
      </c>
      <c r="F1496" s="2"/>
      <c r="G1496" s="2">
        <v>3</v>
      </c>
      <c r="H1496" s="2">
        <v>7</v>
      </c>
      <c r="I1496" s="2"/>
      <c r="J1496" s="2"/>
      <c r="K1496" s="2"/>
      <c r="L1496" s="3">
        <v>1206.83</v>
      </c>
      <c r="M1496" s="3">
        <v>1206.83</v>
      </c>
      <c r="N1496" s="3">
        <v>0</v>
      </c>
      <c r="O1496" s="3">
        <v>0</v>
      </c>
      <c r="P1496" s="3">
        <v>1206.83</v>
      </c>
      <c r="Q1496" s="3">
        <v>350</v>
      </c>
      <c r="R1496" s="1" t="s">
        <v>132</v>
      </c>
    </row>
    <row r="1497" spans="1:18" ht="15.5" x14ac:dyDescent="0.35">
      <c r="A1497" s="1">
        <v>30908060</v>
      </c>
      <c r="B1497" s="99" t="s">
        <v>2933</v>
      </c>
      <c r="C1497" s="2" t="s">
        <v>13600</v>
      </c>
      <c r="D1497" s="2">
        <v>1</v>
      </c>
      <c r="E1497" s="1" t="s">
        <v>393</v>
      </c>
      <c r="F1497" s="2"/>
      <c r="G1497" s="2">
        <v>3</v>
      </c>
      <c r="H1497" s="2">
        <v>6</v>
      </c>
      <c r="I1497" s="2"/>
      <c r="J1497" s="2"/>
      <c r="K1497" s="2"/>
      <c r="L1497" s="3">
        <v>883.25</v>
      </c>
      <c r="M1497" s="3">
        <v>883.25</v>
      </c>
      <c r="N1497" s="3">
        <v>0</v>
      </c>
      <c r="O1497" s="3">
        <v>0</v>
      </c>
      <c r="P1497" s="3">
        <v>883.25</v>
      </c>
      <c r="Q1497" s="3">
        <v>350</v>
      </c>
      <c r="R1497" s="1" t="s">
        <v>132</v>
      </c>
    </row>
    <row r="1498" spans="1:18" ht="15.5" x14ac:dyDescent="0.35">
      <c r="A1498" s="1">
        <v>30908078</v>
      </c>
      <c r="B1498" s="99" t="s">
        <v>2932</v>
      </c>
      <c r="C1498" s="2" t="s">
        <v>13600</v>
      </c>
      <c r="D1498" s="2">
        <v>1</v>
      </c>
      <c r="E1498" s="1" t="s">
        <v>16</v>
      </c>
      <c r="F1498" s="2"/>
      <c r="G1498" s="2">
        <v>2</v>
      </c>
      <c r="H1498" s="2">
        <v>2</v>
      </c>
      <c r="I1498" s="2"/>
      <c r="J1498" s="2"/>
      <c r="K1498" s="2"/>
      <c r="L1498" s="3">
        <v>250.65</v>
      </c>
      <c r="M1498" s="3">
        <v>250.65</v>
      </c>
      <c r="N1498" s="3">
        <v>0</v>
      </c>
      <c r="O1498" s="3">
        <v>0</v>
      </c>
      <c r="P1498" s="3">
        <v>250.65</v>
      </c>
      <c r="Q1498" s="3">
        <v>350</v>
      </c>
      <c r="R1498" s="1" t="s">
        <v>132</v>
      </c>
    </row>
    <row r="1499" spans="1:18" ht="15.5" x14ac:dyDescent="0.35">
      <c r="A1499" s="1">
        <v>30908086</v>
      </c>
      <c r="B1499" s="99" t="s">
        <v>2931</v>
      </c>
      <c r="C1499" s="2" t="s">
        <v>13600</v>
      </c>
      <c r="D1499" s="2">
        <v>1</v>
      </c>
      <c r="E1499" s="1" t="s">
        <v>446</v>
      </c>
      <c r="F1499" s="2"/>
      <c r="G1499" s="2">
        <v>4</v>
      </c>
      <c r="H1499" s="2">
        <v>7</v>
      </c>
      <c r="I1499" s="2"/>
      <c r="J1499" s="2"/>
      <c r="K1499" s="2"/>
      <c r="L1499" s="3">
        <v>1323.54</v>
      </c>
      <c r="M1499" s="3">
        <v>1323.54</v>
      </c>
      <c r="N1499" s="3">
        <v>0</v>
      </c>
      <c r="O1499" s="3">
        <v>0</v>
      </c>
      <c r="P1499" s="3">
        <v>1323.54</v>
      </c>
      <c r="Q1499" s="3">
        <v>350</v>
      </c>
      <c r="R1499" s="1" t="s">
        <v>132</v>
      </c>
    </row>
    <row r="1500" spans="1:18" ht="15.5" x14ac:dyDescent="0.35">
      <c r="A1500" s="1">
        <v>30908094</v>
      </c>
      <c r="B1500" s="99" t="s">
        <v>2930</v>
      </c>
      <c r="C1500" s="2" t="s">
        <v>13600</v>
      </c>
      <c r="D1500" s="2">
        <v>1</v>
      </c>
      <c r="E1500" s="1" t="s">
        <v>393</v>
      </c>
      <c r="F1500" s="2"/>
      <c r="G1500" s="2">
        <v>3</v>
      </c>
      <c r="H1500" s="2">
        <v>4</v>
      </c>
      <c r="I1500" s="2"/>
      <c r="J1500" s="2"/>
      <c r="K1500" s="2"/>
      <c r="L1500" s="3">
        <v>883.25</v>
      </c>
      <c r="M1500" s="3">
        <v>883.25</v>
      </c>
      <c r="N1500" s="3">
        <v>0</v>
      </c>
      <c r="O1500" s="3">
        <v>0</v>
      </c>
      <c r="P1500" s="3">
        <v>883.25</v>
      </c>
      <c r="Q1500" s="3">
        <v>350</v>
      </c>
      <c r="R1500" s="1" t="s">
        <v>132</v>
      </c>
    </row>
    <row r="1501" spans="1:18" ht="15.5" x14ac:dyDescent="0.35">
      <c r="A1501" s="1">
        <v>30908108</v>
      </c>
      <c r="B1501" s="99" t="s">
        <v>2929</v>
      </c>
      <c r="C1501" s="2" t="s">
        <v>13600</v>
      </c>
      <c r="D1501" s="2">
        <v>1</v>
      </c>
      <c r="E1501" s="1" t="s">
        <v>151</v>
      </c>
      <c r="F1501" s="2"/>
      <c r="G1501" s="2"/>
      <c r="H1501" s="2">
        <v>2</v>
      </c>
      <c r="I1501" s="2"/>
      <c r="J1501" s="2"/>
      <c r="K1501" s="2"/>
      <c r="L1501" s="3">
        <v>270.54000000000002</v>
      </c>
      <c r="M1501" s="3">
        <v>270.54000000000002</v>
      </c>
      <c r="N1501" s="3">
        <v>0</v>
      </c>
      <c r="O1501" s="3">
        <v>0</v>
      </c>
      <c r="P1501" s="3">
        <v>270.54000000000002</v>
      </c>
      <c r="Q1501" s="3">
        <v>350</v>
      </c>
      <c r="R1501" s="1" t="s">
        <v>132</v>
      </c>
    </row>
    <row r="1502" spans="1:18" ht="15.5" x14ac:dyDescent="0.35">
      <c r="A1502" s="1">
        <v>30909023</v>
      </c>
      <c r="B1502" s="99" t="s">
        <v>2928</v>
      </c>
      <c r="C1502" s="2" t="s">
        <v>13598</v>
      </c>
      <c r="D1502" s="2">
        <v>1</v>
      </c>
      <c r="E1502" s="1" t="s">
        <v>110</v>
      </c>
      <c r="F1502" s="2"/>
      <c r="G1502" s="2"/>
      <c r="H1502" s="2">
        <v>0</v>
      </c>
      <c r="I1502" s="2"/>
      <c r="J1502" s="2"/>
      <c r="K1502" s="2"/>
      <c r="L1502" s="3">
        <v>222.81</v>
      </c>
      <c r="M1502" s="3">
        <v>222.81</v>
      </c>
      <c r="N1502" s="3">
        <v>0</v>
      </c>
      <c r="O1502" s="3">
        <v>0</v>
      </c>
      <c r="P1502" s="3">
        <v>222.81</v>
      </c>
      <c r="Q1502" s="3">
        <v>44.562000000000005</v>
      </c>
      <c r="R1502" s="1" t="s">
        <v>132</v>
      </c>
    </row>
    <row r="1503" spans="1:18" ht="15.5" x14ac:dyDescent="0.35">
      <c r="A1503" s="1">
        <v>30909031</v>
      </c>
      <c r="B1503" s="99" t="s">
        <v>2927</v>
      </c>
      <c r="C1503" s="2" t="s">
        <v>13600</v>
      </c>
      <c r="D1503" s="2">
        <v>1</v>
      </c>
      <c r="E1503" s="1" t="s">
        <v>41</v>
      </c>
      <c r="F1503" s="2">
        <v>14</v>
      </c>
      <c r="G1503" s="2"/>
      <c r="H1503" s="2">
        <v>0</v>
      </c>
      <c r="I1503" s="2"/>
      <c r="J1503" s="2"/>
      <c r="K1503" s="2"/>
      <c r="L1503" s="3">
        <v>169.74</v>
      </c>
      <c r="M1503" s="3">
        <v>169.74</v>
      </c>
      <c r="N1503" s="3">
        <v>213.5</v>
      </c>
      <c r="O1503" s="3">
        <v>0</v>
      </c>
      <c r="P1503" s="3">
        <v>383.24</v>
      </c>
      <c r="Q1503" s="3">
        <v>350</v>
      </c>
      <c r="R1503" s="1" t="s">
        <v>132</v>
      </c>
    </row>
    <row r="1504" spans="1:18" ht="31" x14ac:dyDescent="0.35">
      <c r="A1504" s="1">
        <v>30909139</v>
      </c>
      <c r="B1504" s="99" t="s">
        <v>2926</v>
      </c>
      <c r="C1504" s="2" t="s">
        <v>13598</v>
      </c>
      <c r="D1504" s="2">
        <v>1</v>
      </c>
      <c r="E1504" s="1" t="s">
        <v>110</v>
      </c>
      <c r="F1504" s="2">
        <v>14</v>
      </c>
      <c r="G1504" s="2"/>
      <c r="H1504" s="2">
        <v>0</v>
      </c>
      <c r="I1504" s="2"/>
      <c r="J1504" s="2"/>
      <c r="K1504" s="2"/>
      <c r="L1504" s="3">
        <v>222.81</v>
      </c>
      <c r="M1504" s="3">
        <v>222.81</v>
      </c>
      <c r="N1504" s="3">
        <v>213.5</v>
      </c>
      <c r="O1504" s="3">
        <v>0</v>
      </c>
      <c r="P1504" s="3">
        <v>436.31</v>
      </c>
      <c r="Q1504" s="3">
        <v>87.262</v>
      </c>
      <c r="R1504" s="1" t="s">
        <v>132</v>
      </c>
    </row>
    <row r="1505" spans="1:18" ht="31" x14ac:dyDescent="0.35">
      <c r="A1505" s="1">
        <v>30909147</v>
      </c>
      <c r="B1505" s="99" t="s">
        <v>2925</v>
      </c>
      <c r="C1505" s="2" t="s">
        <v>13600</v>
      </c>
      <c r="D1505" s="2">
        <v>1</v>
      </c>
      <c r="E1505" s="1" t="s">
        <v>311</v>
      </c>
      <c r="F1505" s="2">
        <v>18</v>
      </c>
      <c r="G1505" s="2"/>
      <c r="H1505" s="2">
        <v>0</v>
      </c>
      <c r="I1505" s="2"/>
      <c r="J1505" s="2"/>
      <c r="K1505" s="2"/>
      <c r="L1505" s="3">
        <v>291.76</v>
      </c>
      <c r="M1505" s="3">
        <v>291.76</v>
      </c>
      <c r="N1505" s="3">
        <v>274.5</v>
      </c>
      <c r="O1505" s="3">
        <v>0</v>
      </c>
      <c r="P1505" s="3">
        <v>566.26</v>
      </c>
      <c r="Q1505" s="3">
        <v>350</v>
      </c>
      <c r="R1505" s="1" t="s">
        <v>132</v>
      </c>
    </row>
    <row r="1506" spans="1:18" ht="15.5" x14ac:dyDescent="0.35">
      <c r="A1506" s="1">
        <v>30910013</v>
      </c>
      <c r="B1506" s="99" t="s">
        <v>2924</v>
      </c>
      <c r="C1506" s="2" t="s">
        <v>13600</v>
      </c>
      <c r="D1506" s="2">
        <v>1</v>
      </c>
      <c r="E1506" s="1" t="s">
        <v>2103</v>
      </c>
      <c r="F1506" s="2"/>
      <c r="G1506" s="2">
        <v>4</v>
      </c>
      <c r="H1506" s="2">
        <v>7</v>
      </c>
      <c r="I1506" s="2"/>
      <c r="J1506" s="2"/>
      <c r="K1506" s="2"/>
      <c r="L1506" s="3">
        <v>1452.19</v>
      </c>
      <c r="M1506" s="3">
        <v>1452.19</v>
      </c>
      <c r="N1506" s="3">
        <v>0</v>
      </c>
      <c r="O1506" s="3">
        <v>0</v>
      </c>
      <c r="P1506" s="3">
        <v>1452.19</v>
      </c>
      <c r="Q1506" s="3">
        <v>350</v>
      </c>
      <c r="R1506" s="1" t="s">
        <v>132</v>
      </c>
    </row>
    <row r="1507" spans="1:18" ht="15.5" x14ac:dyDescent="0.35">
      <c r="A1507" s="1">
        <v>30910021</v>
      </c>
      <c r="B1507" s="99" t="s">
        <v>2923</v>
      </c>
      <c r="C1507" s="2" t="s">
        <v>13600</v>
      </c>
      <c r="D1507" s="2">
        <v>1</v>
      </c>
      <c r="E1507" s="1" t="s">
        <v>396</v>
      </c>
      <c r="F1507" s="2"/>
      <c r="G1507" s="2">
        <v>3</v>
      </c>
      <c r="H1507" s="2">
        <v>6</v>
      </c>
      <c r="I1507" s="2"/>
      <c r="J1507" s="2"/>
      <c r="K1507" s="2"/>
      <c r="L1507" s="3">
        <v>1027.79</v>
      </c>
      <c r="M1507" s="3">
        <v>1027.79</v>
      </c>
      <c r="N1507" s="3">
        <v>0</v>
      </c>
      <c r="O1507" s="3">
        <v>0</v>
      </c>
      <c r="P1507" s="3">
        <v>1027.79</v>
      </c>
      <c r="Q1507" s="3">
        <v>350</v>
      </c>
      <c r="R1507" s="1" t="s">
        <v>132</v>
      </c>
    </row>
    <row r="1508" spans="1:18" ht="15.5" x14ac:dyDescent="0.35">
      <c r="A1508" s="1">
        <v>30910030</v>
      </c>
      <c r="B1508" s="99" t="s">
        <v>2922</v>
      </c>
      <c r="C1508" s="2" t="s">
        <v>13600</v>
      </c>
      <c r="D1508" s="2">
        <v>1</v>
      </c>
      <c r="E1508" s="1" t="s">
        <v>165</v>
      </c>
      <c r="F1508" s="2"/>
      <c r="G1508" s="2">
        <v>4</v>
      </c>
      <c r="H1508" s="2">
        <v>7</v>
      </c>
      <c r="I1508" s="2"/>
      <c r="J1508" s="2"/>
      <c r="K1508" s="2"/>
      <c r="L1508" s="3">
        <v>1617.95</v>
      </c>
      <c r="M1508" s="3">
        <v>1617.95</v>
      </c>
      <c r="N1508" s="3">
        <v>0</v>
      </c>
      <c r="O1508" s="3">
        <v>0</v>
      </c>
      <c r="P1508" s="3">
        <v>1617.95</v>
      </c>
      <c r="Q1508" s="3">
        <v>350</v>
      </c>
      <c r="R1508" s="1" t="s">
        <v>132</v>
      </c>
    </row>
    <row r="1509" spans="1:18" ht="15.5" x14ac:dyDescent="0.35">
      <c r="A1509" s="1">
        <v>30910048</v>
      </c>
      <c r="B1509" s="99" t="s">
        <v>2921</v>
      </c>
      <c r="C1509" s="2" t="s">
        <v>13600</v>
      </c>
      <c r="D1509" s="2">
        <v>1</v>
      </c>
      <c r="E1509" s="1" t="s">
        <v>396</v>
      </c>
      <c r="F1509" s="2"/>
      <c r="G1509" s="2">
        <v>3</v>
      </c>
      <c r="H1509" s="2">
        <v>7</v>
      </c>
      <c r="I1509" s="2"/>
      <c r="J1509" s="2"/>
      <c r="K1509" s="2"/>
      <c r="L1509" s="3">
        <v>1027.79</v>
      </c>
      <c r="M1509" s="3">
        <v>1027.79</v>
      </c>
      <c r="N1509" s="3">
        <v>0</v>
      </c>
      <c r="O1509" s="3">
        <v>0</v>
      </c>
      <c r="P1509" s="3">
        <v>1027.79</v>
      </c>
      <c r="Q1509" s="3">
        <v>350</v>
      </c>
      <c r="R1509" s="1" t="s">
        <v>132</v>
      </c>
    </row>
    <row r="1510" spans="1:18" ht="15.5" x14ac:dyDescent="0.35">
      <c r="A1510" s="1">
        <v>30910056</v>
      </c>
      <c r="B1510" s="99" t="s">
        <v>2920</v>
      </c>
      <c r="C1510" s="2" t="s">
        <v>13600</v>
      </c>
      <c r="D1510" s="2">
        <v>1</v>
      </c>
      <c r="E1510" s="1" t="s">
        <v>396</v>
      </c>
      <c r="F1510" s="2"/>
      <c r="G1510" s="2">
        <v>3</v>
      </c>
      <c r="H1510" s="2">
        <v>6</v>
      </c>
      <c r="I1510" s="2"/>
      <c r="J1510" s="2"/>
      <c r="K1510" s="2"/>
      <c r="L1510" s="3">
        <v>1027.79</v>
      </c>
      <c r="M1510" s="3">
        <v>1027.79</v>
      </c>
      <c r="N1510" s="3">
        <v>0</v>
      </c>
      <c r="O1510" s="3">
        <v>0</v>
      </c>
      <c r="P1510" s="3">
        <v>1027.79</v>
      </c>
      <c r="Q1510" s="3">
        <v>350</v>
      </c>
      <c r="R1510" s="1" t="s">
        <v>132</v>
      </c>
    </row>
    <row r="1511" spans="1:18" ht="15.5" x14ac:dyDescent="0.35">
      <c r="A1511" s="1">
        <v>30910064</v>
      </c>
      <c r="B1511" s="99" t="s">
        <v>2919</v>
      </c>
      <c r="C1511" s="2" t="s">
        <v>13600</v>
      </c>
      <c r="D1511" s="2">
        <v>1</v>
      </c>
      <c r="E1511" s="1" t="s">
        <v>396</v>
      </c>
      <c r="F1511" s="2"/>
      <c r="G1511" s="2">
        <v>3</v>
      </c>
      <c r="H1511" s="2">
        <v>7</v>
      </c>
      <c r="I1511" s="2"/>
      <c r="J1511" s="2"/>
      <c r="K1511" s="2"/>
      <c r="L1511" s="3">
        <v>1027.79</v>
      </c>
      <c r="M1511" s="3">
        <v>1027.79</v>
      </c>
      <c r="N1511" s="3">
        <v>0</v>
      </c>
      <c r="O1511" s="3">
        <v>0</v>
      </c>
      <c r="P1511" s="3">
        <v>1027.79</v>
      </c>
      <c r="Q1511" s="3">
        <v>350</v>
      </c>
      <c r="R1511" s="1" t="s">
        <v>132</v>
      </c>
    </row>
    <row r="1512" spans="1:18" ht="15.5" x14ac:dyDescent="0.35">
      <c r="A1512" s="1">
        <v>30910072</v>
      </c>
      <c r="B1512" s="99" t="s">
        <v>2918</v>
      </c>
      <c r="C1512" s="2" t="s">
        <v>13600</v>
      </c>
      <c r="D1512" s="2">
        <v>1</v>
      </c>
      <c r="E1512" s="1" t="s">
        <v>186</v>
      </c>
      <c r="F1512" s="2"/>
      <c r="G1512" s="2">
        <v>4</v>
      </c>
      <c r="H1512" s="2">
        <v>7</v>
      </c>
      <c r="I1512" s="2"/>
      <c r="J1512" s="2"/>
      <c r="K1512" s="2"/>
      <c r="L1512" s="3">
        <v>2950.77</v>
      </c>
      <c r="M1512" s="3">
        <v>2950.77</v>
      </c>
      <c r="N1512" s="3">
        <v>0</v>
      </c>
      <c r="O1512" s="3">
        <v>0</v>
      </c>
      <c r="P1512" s="3">
        <v>2950.77</v>
      </c>
      <c r="Q1512" s="3">
        <v>350</v>
      </c>
      <c r="R1512" s="1" t="s">
        <v>132</v>
      </c>
    </row>
    <row r="1513" spans="1:18" ht="15.5" x14ac:dyDescent="0.35">
      <c r="A1513" s="1">
        <v>30910080</v>
      </c>
      <c r="B1513" s="99" t="s">
        <v>2917</v>
      </c>
      <c r="C1513" s="2" t="s">
        <v>13600</v>
      </c>
      <c r="D1513" s="2">
        <v>1</v>
      </c>
      <c r="E1513" s="1" t="s">
        <v>393</v>
      </c>
      <c r="F1513" s="2"/>
      <c r="G1513" s="2">
        <v>2</v>
      </c>
      <c r="H1513" s="2">
        <v>4</v>
      </c>
      <c r="I1513" s="2"/>
      <c r="J1513" s="2"/>
      <c r="K1513" s="2"/>
      <c r="L1513" s="3">
        <v>883.25</v>
      </c>
      <c r="M1513" s="3">
        <v>883.25</v>
      </c>
      <c r="N1513" s="3">
        <v>0</v>
      </c>
      <c r="O1513" s="3">
        <v>0</v>
      </c>
      <c r="P1513" s="3">
        <v>883.25</v>
      </c>
      <c r="Q1513" s="3">
        <v>350</v>
      </c>
      <c r="R1513" s="1" t="s">
        <v>132</v>
      </c>
    </row>
    <row r="1514" spans="1:18" ht="15.5" x14ac:dyDescent="0.35">
      <c r="A1514" s="1">
        <v>30910099</v>
      </c>
      <c r="B1514" s="99" t="s">
        <v>2916</v>
      </c>
      <c r="C1514" s="2" t="s">
        <v>13600</v>
      </c>
      <c r="D1514" s="2">
        <v>1</v>
      </c>
      <c r="E1514" s="1" t="s">
        <v>393</v>
      </c>
      <c r="F1514" s="2"/>
      <c r="G1514" s="2">
        <v>3</v>
      </c>
      <c r="H1514" s="2">
        <v>5</v>
      </c>
      <c r="I1514" s="2"/>
      <c r="J1514" s="2"/>
      <c r="K1514" s="2"/>
      <c r="L1514" s="3">
        <v>883.25</v>
      </c>
      <c r="M1514" s="3">
        <v>883.25</v>
      </c>
      <c r="N1514" s="3">
        <v>0</v>
      </c>
      <c r="O1514" s="3">
        <v>0</v>
      </c>
      <c r="P1514" s="3">
        <v>883.25</v>
      </c>
      <c r="Q1514" s="3">
        <v>350</v>
      </c>
      <c r="R1514" s="1" t="s">
        <v>132</v>
      </c>
    </row>
    <row r="1515" spans="1:18" ht="15.5" x14ac:dyDescent="0.35">
      <c r="A1515" s="1">
        <v>30910102</v>
      </c>
      <c r="B1515" s="99" t="s">
        <v>2915</v>
      </c>
      <c r="C1515" s="2" t="s">
        <v>13600</v>
      </c>
      <c r="D1515" s="2">
        <v>1</v>
      </c>
      <c r="E1515" s="1" t="s">
        <v>446</v>
      </c>
      <c r="F1515" s="2"/>
      <c r="G1515" s="2">
        <v>3</v>
      </c>
      <c r="H1515" s="2">
        <v>7</v>
      </c>
      <c r="I1515" s="2"/>
      <c r="J1515" s="2"/>
      <c r="K1515" s="2"/>
      <c r="L1515" s="3">
        <v>1323.54</v>
      </c>
      <c r="M1515" s="3">
        <v>1323.54</v>
      </c>
      <c r="N1515" s="3">
        <v>0</v>
      </c>
      <c r="O1515" s="3">
        <v>0</v>
      </c>
      <c r="P1515" s="3">
        <v>1323.54</v>
      </c>
      <c r="Q1515" s="3">
        <v>350</v>
      </c>
      <c r="R1515" s="1" t="s">
        <v>132</v>
      </c>
    </row>
    <row r="1516" spans="1:18" ht="15.5" x14ac:dyDescent="0.35">
      <c r="A1516" s="1">
        <v>30910110</v>
      </c>
      <c r="B1516" s="99" t="s">
        <v>2914</v>
      </c>
      <c r="C1516" s="2" t="s">
        <v>13600</v>
      </c>
      <c r="D1516" s="2">
        <v>1</v>
      </c>
      <c r="E1516" s="1" t="s">
        <v>2103</v>
      </c>
      <c r="F1516" s="2"/>
      <c r="G1516" s="2">
        <v>3</v>
      </c>
      <c r="H1516" s="2">
        <v>5</v>
      </c>
      <c r="I1516" s="2"/>
      <c r="J1516" s="2"/>
      <c r="K1516" s="2"/>
      <c r="L1516" s="3">
        <v>1452.19</v>
      </c>
      <c r="M1516" s="3">
        <v>1452.19</v>
      </c>
      <c r="N1516" s="3">
        <v>0</v>
      </c>
      <c r="O1516" s="3">
        <v>0</v>
      </c>
      <c r="P1516" s="3">
        <v>1452.19</v>
      </c>
      <c r="Q1516" s="3">
        <v>350</v>
      </c>
      <c r="R1516" s="1" t="s">
        <v>132</v>
      </c>
    </row>
    <row r="1517" spans="1:18" ht="15.5" x14ac:dyDescent="0.35">
      <c r="A1517" s="1">
        <v>30910129</v>
      </c>
      <c r="B1517" s="99" t="s">
        <v>2913</v>
      </c>
      <c r="C1517" s="2" t="s">
        <v>13600</v>
      </c>
      <c r="D1517" s="2">
        <v>1</v>
      </c>
      <c r="E1517" s="1" t="s">
        <v>393</v>
      </c>
      <c r="F1517" s="2"/>
      <c r="G1517" s="2">
        <v>3</v>
      </c>
      <c r="H1517" s="2">
        <v>4</v>
      </c>
      <c r="I1517" s="2"/>
      <c r="J1517" s="2"/>
      <c r="K1517" s="2"/>
      <c r="L1517" s="3">
        <v>883.25</v>
      </c>
      <c r="M1517" s="3">
        <v>883.25</v>
      </c>
      <c r="N1517" s="3">
        <v>0</v>
      </c>
      <c r="O1517" s="3">
        <v>0</v>
      </c>
      <c r="P1517" s="3">
        <v>883.25</v>
      </c>
      <c r="Q1517" s="3">
        <v>350</v>
      </c>
      <c r="R1517" s="1" t="s">
        <v>132</v>
      </c>
    </row>
    <row r="1518" spans="1:18" ht="15.5" x14ac:dyDescent="0.35">
      <c r="A1518" s="1">
        <v>30910137</v>
      </c>
      <c r="B1518" s="99" t="s">
        <v>2912</v>
      </c>
      <c r="C1518" s="2" t="s">
        <v>13600</v>
      </c>
      <c r="D1518" s="2">
        <v>1</v>
      </c>
      <c r="E1518" s="1" t="s">
        <v>446</v>
      </c>
      <c r="F1518" s="2"/>
      <c r="G1518" s="2">
        <v>3</v>
      </c>
      <c r="H1518" s="2">
        <v>6</v>
      </c>
      <c r="I1518" s="2"/>
      <c r="J1518" s="2"/>
      <c r="K1518" s="2"/>
      <c r="L1518" s="3">
        <v>1323.54</v>
      </c>
      <c r="M1518" s="3">
        <v>1323.54</v>
      </c>
      <c r="N1518" s="3">
        <v>0</v>
      </c>
      <c r="O1518" s="3">
        <v>0</v>
      </c>
      <c r="P1518" s="3">
        <v>1323.54</v>
      </c>
      <c r="Q1518" s="3">
        <v>350</v>
      </c>
      <c r="R1518" s="1" t="s">
        <v>132</v>
      </c>
    </row>
    <row r="1519" spans="1:18" ht="15.5" x14ac:dyDescent="0.35">
      <c r="A1519" s="1">
        <v>30910145</v>
      </c>
      <c r="B1519" s="99" t="s">
        <v>2911</v>
      </c>
      <c r="C1519" s="2" t="s">
        <v>13600</v>
      </c>
      <c r="D1519" s="2">
        <v>1</v>
      </c>
      <c r="E1519" s="1" t="s">
        <v>2103</v>
      </c>
      <c r="F1519" s="2"/>
      <c r="G1519" s="2">
        <v>4</v>
      </c>
      <c r="H1519" s="2">
        <v>7</v>
      </c>
      <c r="I1519" s="2"/>
      <c r="J1519" s="2"/>
      <c r="K1519" s="2"/>
      <c r="L1519" s="3">
        <v>1452.19</v>
      </c>
      <c r="M1519" s="3">
        <v>1452.19</v>
      </c>
      <c r="N1519" s="3">
        <v>0</v>
      </c>
      <c r="O1519" s="3">
        <v>0</v>
      </c>
      <c r="P1519" s="3">
        <v>1452.19</v>
      </c>
      <c r="Q1519" s="3">
        <v>350</v>
      </c>
      <c r="R1519" s="1" t="s">
        <v>132</v>
      </c>
    </row>
    <row r="1520" spans="1:18" ht="15.5" x14ac:dyDescent="0.35">
      <c r="A1520" s="1">
        <v>30911010</v>
      </c>
      <c r="B1520" s="99" t="s">
        <v>2910</v>
      </c>
      <c r="C1520" s="2" t="s">
        <v>13598</v>
      </c>
      <c r="D1520" s="2">
        <v>1</v>
      </c>
      <c r="E1520" s="1" t="s">
        <v>151</v>
      </c>
      <c r="F1520" s="2"/>
      <c r="G1520" s="2">
        <v>1</v>
      </c>
      <c r="H1520" s="2">
        <v>4</v>
      </c>
      <c r="I1520" s="2"/>
      <c r="J1520" s="2"/>
      <c r="K1520" s="2"/>
      <c r="L1520" s="3">
        <v>270.54000000000002</v>
      </c>
      <c r="M1520" s="3">
        <v>270.54000000000002</v>
      </c>
      <c r="N1520" s="3">
        <v>0</v>
      </c>
      <c r="O1520" s="3">
        <v>0</v>
      </c>
      <c r="P1520" s="3">
        <v>270.54000000000002</v>
      </c>
      <c r="Q1520" s="3">
        <v>54.108000000000004</v>
      </c>
      <c r="R1520" s="1" t="s">
        <v>132</v>
      </c>
    </row>
    <row r="1521" spans="1:18" ht="15.5" x14ac:dyDescent="0.35">
      <c r="A1521" s="1">
        <v>30911028</v>
      </c>
      <c r="B1521" s="99" t="s">
        <v>2909</v>
      </c>
      <c r="C1521" s="2" t="s">
        <v>13600</v>
      </c>
      <c r="D1521" s="2">
        <v>1</v>
      </c>
      <c r="E1521" s="1" t="s">
        <v>151</v>
      </c>
      <c r="F1521" s="2"/>
      <c r="G1521" s="2">
        <v>1</v>
      </c>
      <c r="H1521" s="2">
        <v>4</v>
      </c>
      <c r="I1521" s="2"/>
      <c r="J1521" s="2"/>
      <c r="K1521" s="2"/>
      <c r="L1521" s="3">
        <v>270.54000000000002</v>
      </c>
      <c r="M1521" s="3">
        <v>270.54000000000002</v>
      </c>
      <c r="N1521" s="3">
        <v>0</v>
      </c>
      <c r="O1521" s="3">
        <v>0</v>
      </c>
      <c r="P1521" s="3">
        <v>270.54000000000002</v>
      </c>
      <c r="Q1521" s="3">
        <v>350</v>
      </c>
      <c r="R1521" s="1" t="s">
        <v>132</v>
      </c>
    </row>
    <row r="1522" spans="1:18" ht="15.5" x14ac:dyDescent="0.35">
      <c r="A1522" s="1">
        <v>30911036</v>
      </c>
      <c r="B1522" s="99" t="s">
        <v>2908</v>
      </c>
      <c r="C1522" s="2" t="s">
        <v>13600</v>
      </c>
      <c r="D1522" s="2">
        <v>1</v>
      </c>
      <c r="E1522" s="1" t="s">
        <v>311</v>
      </c>
      <c r="F1522" s="2"/>
      <c r="G1522" s="2">
        <v>1</v>
      </c>
      <c r="H1522" s="2">
        <v>4</v>
      </c>
      <c r="I1522" s="2"/>
      <c r="J1522" s="2"/>
      <c r="K1522" s="2"/>
      <c r="L1522" s="3">
        <v>291.76</v>
      </c>
      <c r="M1522" s="3">
        <v>291.76</v>
      </c>
      <c r="N1522" s="3">
        <v>0</v>
      </c>
      <c r="O1522" s="3">
        <v>0</v>
      </c>
      <c r="P1522" s="3">
        <v>291.76</v>
      </c>
      <c r="Q1522" s="3">
        <v>350</v>
      </c>
      <c r="R1522" s="1" t="s">
        <v>132</v>
      </c>
    </row>
    <row r="1523" spans="1:18" ht="31" x14ac:dyDescent="0.35">
      <c r="A1523" s="1">
        <v>30911044</v>
      </c>
      <c r="B1523" s="99" t="s">
        <v>2907</v>
      </c>
      <c r="C1523" s="2" t="s">
        <v>13600</v>
      </c>
      <c r="D1523" s="2">
        <v>1</v>
      </c>
      <c r="E1523" s="1" t="s">
        <v>388</v>
      </c>
      <c r="F1523" s="2"/>
      <c r="G1523" s="2">
        <v>1</v>
      </c>
      <c r="H1523" s="2">
        <v>4</v>
      </c>
      <c r="I1523" s="2"/>
      <c r="J1523" s="2"/>
      <c r="K1523" s="2"/>
      <c r="L1523" s="3">
        <v>574.25</v>
      </c>
      <c r="M1523" s="3">
        <v>574.25</v>
      </c>
      <c r="N1523" s="3">
        <v>0</v>
      </c>
      <c r="O1523" s="3">
        <v>0</v>
      </c>
      <c r="P1523" s="3">
        <v>574.25</v>
      </c>
      <c r="Q1523" s="3">
        <v>350</v>
      </c>
      <c r="R1523" s="1" t="s">
        <v>132</v>
      </c>
    </row>
    <row r="1524" spans="1:18" ht="31" x14ac:dyDescent="0.35">
      <c r="A1524" s="1">
        <v>30911052</v>
      </c>
      <c r="B1524" s="99" t="s">
        <v>2906</v>
      </c>
      <c r="C1524" s="2" t="s">
        <v>13600</v>
      </c>
      <c r="D1524" s="2">
        <v>1</v>
      </c>
      <c r="E1524" s="1" t="s">
        <v>148</v>
      </c>
      <c r="F1524" s="2"/>
      <c r="G1524" s="2">
        <v>1</v>
      </c>
      <c r="H1524" s="2">
        <v>4</v>
      </c>
      <c r="I1524" s="2"/>
      <c r="J1524" s="2"/>
      <c r="K1524" s="2"/>
      <c r="L1524" s="3">
        <v>689.63</v>
      </c>
      <c r="M1524" s="3">
        <v>689.63</v>
      </c>
      <c r="N1524" s="3">
        <v>0</v>
      </c>
      <c r="O1524" s="3">
        <v>0</v>
      </c>
      <c r="P1524" s="3">
        <v>689.63</v>
      </c>
      <c r="Q1524" s="3">
        <v>350</v>
      </c>
      <c r="R1524" s="1" t="s">
        <v>132</v>
      </c>
    </row>
    <row r="1525" spans="1:18" ht="15.5" x14ac:dyDescent="0.35">
      <c r="A1525" s="1">
        <v>30911060</v>
      </c>
      <c r="B1525" s="99" t="s">
        <v>2905</v>
      </c>
      <c r="C1525" s="2" t="s">
        <v>13600</v>
      </c>
      <c r="D1525" s="2">
        <v>1</v>
      </c>
      <c r="E1525" s="1" t="s">
        <v>151</v>
      </c>
      <c r="F1525" s="2"/>
      <c r="G1525" s="2">
        <v>1</v>
      </c>
      <c r="H1525" s="2">
        <v>4</v>
      </c>
      <c r="I1525" s="2"/>
      <c r="J1525" s="2"/>
      <c r="K1525" s="2"/>
      <c r="L1525" s="3">
        <v>270.54000000000002</v>
      </c>
      <c r="M1525" s="3">
        <v>270.54000000000002</v>
      </c>
      <c r="N1525" s="3">
        <v>0</v>
      </c>
      <c r="O1525" s="3">
        <v>0</v>
      </c>
      <c r="P1525" s="3">
        <v>270.54000000000002</v>
      </c>
      <c r="Q1525" s="3">
        <v>350</v>
      </c>
      <c r="R1525" s="1" t="s">
        <v>132</v>
      </c>
    </row>
    <row r="1526" spans="1:18" ht="15.5" x14ac:dyDescent="0.35">
      <c r="A1526" s="1">
        <v>30911079</v>
      </c>
      <c r="B1526" s="99" t="s">
        <v>2904</v>
      </c>
      <c r="C1526" s="2" t="s">
        <v>13600</v>
      </c>
      <c r="D1526" s="2">
        <v>1</v>
      </c>
      <c r="E1526" s="1" t="s">
        <v>388</v>
      </c>
      <c r="F1526" s="2"/>
      <c r="G1526" s="2">
        <v>1</v>
      </c>
      <c r="H1526" s="2">
        <v>4</v>
      </c>
      <c r="I1526" s="2"/>
      <c r="J1526" s="2"/>
      <c r="K1526" s="2"/>
      <c r="L1526" s="3">
        <v>574.25</v>
      </c>
      <c r="M1526" s="3">
        <v>574.25</v>
      </c>
      <c r="N1526" s="3">
        <v>0</v>
      </c>
      <c r="O1526" s="3">
        <v>0</v>
      </c>
      <c r="P1526" s="3">
        <v>574.25</v>
      </c>
      <c r="Q1526" s="3">
        <v>350</v>
      </c>
      <c r="R1526" s="1" t="s">
        <v>132</v>
      </c>
    </row>
    <row r="1527" spans="1:18" ht="31" x14ac:dyDescent="0.35">
      <c r="A1527" s="1">
        <v>30911087</v>
      </c>
      <c r="B1527" s="99" t="s">
        <v>2903</v>
      </c>
      <c r="C1527" s="2" t="s">
        <v>13600</v>
      </c>
      <c r="D1527" s="2">
        <v>1</v>
      </c>
      <c r="E1527" s="1" t="s">
        <v>407</v>
      </c>
      <c r="F1527" s="2"/>
      <c r="G1527" s="2">
        <v>1</v>
      </c>
      <c r="H1527" s="2">
        <v>4</v>
      </c>
      <c r="I1527" s="2"/>
      <c r="J1527" s="2"/>
      <c r="K1527" s="2"/>
      <c r="L1527" s="3">
        <v>620.66</v>
      </c>
      <c r="M1527" s="3">
        <v>620.66</v>
      </c>
      <c r="N1527" s="3">
        <v>0</v>
      </c>
      <c r="O1527" s="3">
        <v>0</v>
      </c>
      <c r="P1527" s="3">
        <v>620.66</v>
      </c>
      <c r="Q1527" s="3">
        <v>350</v>
      </c>
      <c r="R1527" s="1" t="s">
        <v>132</v>
      </c>
    </row>
    <row r="1528" spans="1:18" ht="15.5" x14ac:dyDescent="0.35">
      <c r="A1528" s="1">
        <v>30911095</v>
      </c>
      <c r="B1528" s="99" t="s">
        <v>2902</v>
      </c>
      <c r="C1528" s="2" t="s">
        <v>13600</v>
      </c>
      <c r="D1528" s="2">
        <v>1</v>
      </c>
      <c r="E1528" s="1" t="s">
        <v>151</v>
      </c>
      <c r="F1528" s="2"/>
      <c r="G1528" s="2">
        <v>1</v>
      </c>
      <c r="H1528" s="2">
        <v>4</v>
      </c>
      <c r="I1528" s="2"/>
      <c r="J1528" s="2"/>
      <c r="K1528" s="2"/>
      <c r="L1528" s="3">
        <v>270.54000000000002</v>
      </c>
      <c r="M1528" s="3">
        <v>270.54000000000002</v>
      </c>
      <c r="N1528" s="3">
        <v>0</v>
      </c>
      <c r="O1528" s="3">
        <v>0</v>
      </c>
      <c r="P1528" s="3">
        <v>270.54000000000002</v>
      </c>
      <c r="Q1528" s="3">
        <v>350</v>
      </c>
      <c r="R1528" s="1" t="s">
        <v>132</v>
      </c>
    </row>
    <row r="1529" spans="1:18" ht="15.5" x14ac:dyDescent="0.35">
      <c r="A1529" s="1">
        <v>30911109</v>
      </c>
      <c r="B1529" s="99" t="s">
        <v>2901</v>
      </c>
      <c r="C1529" s="2" t="s">
        <v>13600</v>
      </c>
      <c r="D1529" s="2">
        <v>1</v>
      </c>
      <c r="E1529" s="1" t="s">
        <v>151</v>
      </c>
      <c r="F1529" s="2"/>
      <c r="G1529" s="2">
        <v>1</v>
      </c>
      <c r="H1529" s="2">
        <v>4</v>
      </c>
      <c r="I1529" s="2"/>
      <c r="J1529" s="2"/>
      <c r="K1529" s="2"/>
      <c r="L1529" s="3">
        <v>270.54000000000002</v>
      </c>
      <c r="M1529" s="3">
        <v>270.54000000000002</v>
      </c>
      <c r="N1529" s="3">
        <v>0</v>
      </c>
      <c r="O1529" s="3">
        <v>0</v>
      </c>
      <c r="P1529" s="3">
        <v>270.54000000000002</v>
      </c>
      <c r="Q1529" s="3">
        <v>350</v>
      </c>
      <c r="R1529" s="1" t="s">
        <v>132</v>
      </c>
    </row>
    <row r="1530" spans="1:18" ht="31" x14ac:dyDescent="0.35">
      <c r="A1530" s="1">
        <v>30911117</v>
      </c>
      <c r="B1530" s="99" t="s">
        <v>2900</v>
      </c>
      <c r="C1530" s="2" t="s">
        <v>13598</v>
      </c>
      <c r="D1530" s="2">
        <v>1</v>
      </c>
      <c r="E1530" s="1" t="s">
        <v>388</v>
      </c>
      <c r="F1530" s="2"/>
      <c r="G1530" s="2">
        <v>1</v>
      </c>
      <c r="H1530" s="2">
        <v>3</v>
      </c>
      <c r="I1530" s="2"/>
      <c r="J1530" s="2"/>
      <c r="K1530" s="2"/>
      <c r="L1530" s="3">
        <v>574.25</v>
      </c>
      <c r="M1530" s="3">
        <v>574.25</v>
      </c>
      <c r="N1530" s="3">
        <v>0</v>
      </c>
      <c r="O1530" s="3">
        <v>0</v>
      </c>
      <c r="P1530" s="3">
        <v>574.25</v>
      </c>
      <c r="Q1530" s="3">
        <v>114.85000000000001</v>
      </c>
      <c r="R1530" s="1" t="s">
        <v>132</v>
      </c>
    </row>
    <row r="1531" spans="1:18" ht="31" x14ac:dyDescent="0.35">
      <c r="A1531" s="1">
        <v>30911125</v>
      </c>
      <c r="B1531" s="99" t="s">
        <v>2899</v>
      </c>
      <c r="C1531" s="2" t="s">
        <v>13600</v>
      </c>
      <c r="D1531" s="2">
        <v>1</v>
      </c>
      <c r="E1531" s="1" t="s">
        <v>388</v>
      </c>
      <c r="F1531" s="2"/>
      <c r="G1531" s="2">
        <v>1</v>
      </c>
      <c r="H1531" s="2">
        <v>5</v>
      </c>
      <c r="I1531" s="2"/>
      <c r="J1531" s="2"/>
      <c r="K1531" s="2"/>
      <c r="L1531" s="3">
        <v>574.25</v>
      </c>
      <c r="M1531" s="3">
        <v>574.25</v>
      </c>
      <c r="N1531" s="3">
        <v>0</v>
      </c>
      <c r="O1531" s="3">
        <v>0</v>
      </c>
      <c r="P1531" s="3">
        <v>574.25</v>
      </c>
      <c r="Q1531" s="3">
        <v>350</v>
      </c>
      <c r="R1531" s="1" t="s">
        <v>132</v>
      </c>
    </row>
    <row r="1532" spans="1:18" ht="31" x14ac:dyDescent="0.35">
      <c r="A1532" s="1">
        <v>30911133</v>
      </c>
      <c r="B1532" s="99" t="s">
        <v>2898</v>
      </c>
      <c r="C1532" s="2" t="s">
        <v>13600</v>
      </c>
      <c r="D1532" s="2">
        <v>1</v>
      </c>
      <c r="E1532" s="1" t="s">
        <v>497</v>
      </c>
      <c r="F1532" s="2"/>
      <c r="G1532" s="2">
        <v>1</v>
      </c>
      <c r="H1532" s="2">
        <v>5</v>
      </c>
      <c r="I1532" s="2"/>
      <c r="J1532" s="2"/>
      <c r="K1532" s="2"/>
      <c r="L1532" s="3">
        <v>485.38</v>
      </c>
      <c r="M1532" s="3">
        <v>485.38</v>
      </c>
      <c r="N1532" s="3">
        <v>0</v>
      </c>
      <c r="O1532" s="3">
        <v>0</v>
      </c>
      <c r="P1532" s="3">
        <v>485.38</v>
      </c>
      <c r="Q1532" s="3">
        <v>350</v>
      </c>
      <c r="R1532" s="1" t="s">
        <v>132</v>
      </c>
    </row>
    <row r="1533" spans="1:18" ht="15.5" x14ac:dyDescent="0.35">
      <c r="A1533" s="1">
        <v>30911141</v>
      </c>
      <c r="B1533" s="99" t="s">
        <v>2897</v>
      </c>
      <c r="C1533" s="2" t="s">
        <v>13600</v>
      </c>
      <c r="D1533" s="2">
        <v>1</v>
      </c>
      <c r="E1533" s="1" t="s">
        <v>388</v>
      </c>
      <c r="F1533" s="2"/>
      <c r="G1533" s="2">
        <v>1</v>
      </c>
      <c r="H1533" s="2">
        <v>4</v>
      </c>
      <c r="I1533" s="2"/>
      <c r="J1533" s="2"/>
      <c r="K1533" s="2"/>
      <c r="L1533" s="3">
        <v>574.25</v>
      </c>
      <c r="M1533" s="3">
        <v>574.25</v>
      </c>
      <c r="N1533" s="3">
        <v>0</v>
      </c>
      <c r="O1533" s="3">
        <v>0</v>
      </c>
      <c r="P1533" s="3">
        <v>574.25</v>
      </c>
      <c r="Q1533" s="3">
        <v>350</v>
      </c>
      <c r="R1533" s="1" t="s">
        <v>132</v>
      </c>
    </row>
    <row r="1534" spans="1:18" ht="31" x14ac:dyDescent="0.35">
      <c r="A1534" s="1">
        <v>30911150</v>
      </c>
      <c r="B1534" s="99" t="s">
        <v>2896</v>
      </c>
      <c r="C1534" s="2" t="s">
        <v>13598</v>
      </c>
      <c r="D1534" s="2">
        <v>1</v>
      </c>
      <c r="E1534" s="1" t="s">
        <v>393</v>
      </c>
      <c r="F1534" s="2"/>
      <c r="G1534" s="2">
        <v>1</v>
      </c>
      <c r="H1534" s="2">
        <v>3</v>
      </c>
      <c r="I1534" s="2"/>
      <c r="J1534" s="2"/>
      <c r="K1534" s="2"/>
      <c r="L1534" s="3">
        <v>883.25</v>
      </c>
      <c r="M1534" s="3">
        <v>883.25</v>
      </c>
      <c r="N1534" s="3">
        <v>0</v>
      </c>
      <c r="O1534" s="3">
        <v>0</v>
      </c>
      <c r="P1534" s="3">
        <v>883.25</v>
      </c>
      <c r="Q1534" s="3">
        <v>176.65</v>
      </c>
      <c r="R1534" s="1" t="s">
        <v>132</v>
      </c>
    </row>
    <row r="1535" spans="1:18" ht="15.5" x14ac:dyDescent="0.35">
      <c r="A1535" s="1">
        <v>30911168</v>
      </c>
      <c r="B1535" s="99" t="s">
        <v>2827</v>
      </c>
      <c r="C1535" s="2" t="s">
        <v>13598</v>
      </c>
      <c r="D1535" s="2">
        <v>1</v>
      </c>
      <c r="E1535" s="1" t="s">
        <v>311</v>
      </c>
      <c r="F1535" s="2"/>
      <c r="G1535" s="2">
        <v>1</v>
      </c>
      <c r="H1535" s="2">
        <v>0</v>
      </c>
      <c r="I1535" s="2"/>
      <c r="J1535" s="2"/>
      <c r="K1535" s="2"/>
      <c r="L1535" s="3">
        <v>291.76</v>
      </c>
      <c r="M1535" s="3">
        <v>291.76</v>
      </c>
      <c r="N1535" s="3">
        <v>0</v>
      </c>
      <c r="O1535" s="3">
        <v>0</v>
      </c>
      <c r="P1535" s="3">
        <v>291.76</v>
      </c>
      <c r="Q1535" s="3">
        <v>58.352000000000004</v>
      </c>
      <c r="R1535" s="1" t="s">
        <v>132</v>
      </c>
    </row>
    <row r="1536" spans="1:18" ht="15.5" x14ac:dyDescent="0.35">
      <c r="A1536" s="1">
        <v>30912016</v>
      </c>
      <c r="B1536" s="99" t="s">
        <v>2895</v>
      </c>
      <c r="C1536" s="2" t="s">
        <v>13600</v>
      </c>
      <c r="D1536" s="2">
        <v>1</v>
      </c>
      <c r="E1536" s="1" t="s">
        <v>2103</v>
      </c>
      <c r="F1536" s="2"/>
      <c r="G1536" s="2">
        <v>2</v>
      </c>
      <c r="H1536" s="2">
        <v>5</v>
      </c>
      <c r="I1536" s="2"/>
      <c r="J1536" s="2"/>
      <c r="K1536" s="2"/>
      <c r="L1536" s="3">
        <v>1452.19</v>
      </c>
      <c r="M1536" s="3">
        <v>1452.19</v>
      </c>
      <c r="N1536" s="3">
        <v>0</v>
      </c>
      <c r="O1536" s="3">
        <v>0</v>
      </c>
      <c r="P1536" s="3">
        <v>1452.19</v>
      </c>
      <c r="Q1536" s="3">
        <v>350</v>
      </c>
      <c r="R1536" s="1" t="s">
        <v>132</v>
      </c>
    </row>
    <row r="1537" spans="1:18" ht="15.5" x14ac:dyDescent="0.35">
      <c r="A1537" s="1">
        <v>30912024</v>
      </c>
      <c r="B1537" s="99" t="s">
        <v>2894</v>
      </c>
      <c r="C1537" s="2" t="s">
        <v>13600</v>
      </c>
      <c r="D1537" s="2">
        <v>1</v>
      </c>
      <c r="E1537" s="1" t="s">
        <v>148</v>
      </c>
      <c r="F1537" s="2"/>
      <c r="G1537" s="2">
        <v>2</v>
      </c>
      <c r="H1537" s="2">
        <v>5</v>
      </c>
      <c r="I1537" s="2"/>
      <c r="J1537" s="2"/>
      <c r="K1537" s="2"/>
      <c r="L1537" s="3">
        <v>689.63</v>
      </c>
      <c r="M1537" s="3">
        <v>689.63</v>
      </c>
      <c r="N1537" s="3">
        <v>0</v>
      </c>
      <c r="O1537" s="3">
        <v>0</v>
      </c>
      <c r="P1537" s="3">
        <v>689.63</v>
      </c>
      <c r="Q1537" s="3">
        <v>350</v>
      </c>
      <c r="R1537" s="1" t="s">
        <v>132</v>
      </c>
    </row>
    <row r="1538" spans="1:18" ht="15.5" x14ac:dyDescent="0.35">
      <c r="A1538" s="1">
        <v>30912032</v>
      </c>
      <c r="B1538" s="99" t="s">
        <v>2893</v>
      </c>
      <c r="C1538" s="2" t="s">
        <v>13600</v>
      </c>
      <c r="D1538" s="2">
        <v>1</v>
      </c>
      <c r="E1538" s="1" t="s">
        <v>2185</v>
      </c>
      <c r="F1538" s="2"/>
      <c r="G1538" s="2">
        <v>2</v>
      </c>
      <c r="H1538" s="2">
        <v>5</v>
      </c>
      <c r="I1538" s="2"/>
      <c r="J1538" s="2"/>
      <c r="K1538" s="2"/>
      <c r="L1538" s="3">
        <v>1505.22</v>
      </c>
      <c r="M1538" s="3">
        <v>1505.22</v>
      </c>
      <c r="N1538" s="3">
        <v>0</v>
      </c>
      <c r="O1538" s="3">
        <v>0</v>
      </c>
      <c r="P1538" s="3">
        <v>1505.22</v>
      </c>
      <c r="Q1538" s="3">
        <v>350</v>
      </c>
      <c r="R1538" s="1" t="s">
        <v>132</v>
      </c>
    </row>
    <row r="1539" spans="1:18" ht="15.5" x14ac:dyDescent="0.35">
      <c r="A1539" s="1">
        <v>30912040</v>
      </c>
      <c r="B1539" s="99" t="s">
        <v>2892</v>
      </c>
      <c r="C1539" s="2" t="s">
        <v>13600</v>
      </c>
      <c r="D1539" s="2">
        <v>1</v>
      </c>
      <c r="E1539" s="1" t="s">
        <v>148</v>
      </c>
      <c r="F1539" s="2"/>
      <c r="G1539" s="2">
        <v>2</v>
      </c>
      <c r="H1539" s="2">
        <v>3</v>
      </c>
      <c r="I1539" s="2"/>
      <c r="J1539" s="2"/>
      <c r="K1539" s="2"/>
      <c r="L1539" s="3">
        <v>689.63</v>
      </c>
      <c r="M1539" s="3">
        <v>689.63</v>
      </c>
      <c r="N1539" s="3">
        <v>0</v>
      </c>
      <c r="O1539" s="3">
        <v>0</v>
      </c>
      <c r="P1539" s="3">
        <v>689.63</v>
      </c>
      <c r="Q1539" s="3">
        <v>350</v>
      </c>
      <c r="R1539" s="1" t="s">
        <v>132</v>
      </c>
    </row>
    <row r="1540" spans="1:18" ht="15.5" x14ac:dyDescent="0.35">
      <c r="A1540" s="1">
        <v>30912059</v>
      </c>
      <c r="B1540" s="99" t="s">
        <v>2891</v>
      </c>
      <c r="C1540" s="2" t="s">
        <v>13600</v>
      </c>
      <c r="D1540" s="2">
        <v>1</v>
      </c>
      <c r="E1540" s="1" t="s">
        <v>151</v>
      </c>
      <c r="F1540" s="2"/>
      <c r="G1540" s="2">
        <v>1</v>
      </c>
      <c r="H1540" s="2">
        <v>4</v>
      </c>
      <c r="I1540" s="2"/>
      <c r="J1540" s="2"/>
      <c r="K1540" s="2"/>
      <c r="L1540" s="3">
        <v>270.54000000000002</v>
      </c>
      <c r="M1540" s="3">
        <v>270.54000000000002</v>
      </c>
      <c r="N1540" s="3">
        <v>0</v>
      </c>
      <c r="O1540" s="3">
        <v>0</v>
      </c>
      <c r="P1540" s="3">
        <v>270.54000000000002</v>
      </c>
      <c r="Q1540" s="3">
        <v>350</v>
      </c>
      <c r="R1540" s="1" t="s">
        <v>132</v>
      </c>
    </row>
    <row r="1541" spans="1:18" ht="15.5" x14ac:dyDescent="0.35">
      <c r="A1541" s="1">
        <v>30912067</v>
      </c>
      <c r="B1541" s="99" t="s">
        <v>2890</v>
      </c>
      <c r="C1541" s="2" t="s">
        <v>13600</v>
      </c>
      <c r="D1541" s="2">
        <v>1</v>
      </c>
      <c r="E1541" s="1" t="s">
        <v>396</v>
      </c>
      <c r="F1541" s="2"/>
      <c r="G1541" s="2">
        <v>1</v>
      </c>
      <c r="H1541" s="2">
        <v>5</v>
      </c>
      <c r="I1541" s="2"/>
      <c r="J1541" s="2"/>
      <c r="K1541" s="2"/>
      <c r="L1541" s="3">
        <v>1027.79</v>
      </c>
      <c r="M1541" s="3">
        <v>1027.79</v>
      </c>
      <c r="N1541" s="3">
        <v>0</v>
      </c>
      <c r="O1541" s="3">
        <v>0</v>
      </c>
      <c r="P1541" s="3">
        <v>1027.79</v>
      </c>
      <c r="Q1541" s="3">
        <v>350</v>
      </c>
      <c r="R1541" s="1" t="s">
        <v>132</v>
      </c>
    </row>
    <row r="1542" spans="1:18" ht="15.5" x14ac:dyDescent="0.35">
      <c r="A1542" s="1">
        <v>30912075</v>
      </c>
      <c r="B1542" s="99" t="s">
        <v>2889</v>
      </c>
      <c r="C1542" s="2" t="s">
        <v>13600</v>
      </c>
      <c r="D1542" s="2">
        <v>1</v>
      </c>
      <c r="E1542" s="1" t="s">
        <v>396</v>
      </c>
      <c r="F1542" s="2"/>
      <c r="G1542" s="2">
        <v>1</v>
      </c>
      <c r="H1542" s="2">
        <v>5</v>
      </c>
      <c r="I1542" s="2"/>
      <c r="J1542" s="2"/>
      <c r="K1542" s="2"/>
      <c r="L1542" s="3">
        <v>1027.79</v>
      </c>
      <c r="M1542" s="3">
        <v>1027.79</v>
      </c>
      <c r="N1542" s="3">
        <v>0</v>
      </c>
      <c r="O1542" s="3">
        <v>0</v>
      </c>
      <c r="P1542" s="3">
        <v>1027.79</v>
      </c>
      <c r="Q1542" s="3">
        <v>350</v>
      </c>
      <c r="R1542" s="1" t="s">
        <v>132</v>
      </c>
    </row>
    <row r="1543" spans="1:18" ht="15.5" x14ac:dyDescent="0.35">
      <c r="A1543" s="1">
        <v>30912083</v>
      </c>
      <c r="B1543" s="99" t="s">
        <v>2888</v>
      </c>
      <c r="C1543" s="2" t="s">
        <v>13600</v>
      </c>
      <c r="D1543" s="2">
        <v>1</v>
      </c>
      <c r="E1543" s="1" t="s">
        <v>151</v>
      </c>
      <c r="F1543" s="2"/>
      <c r="G1543" s="2">
        <v>1</v>
      </c>
      <c r="H1543" s="2">
        <v>3</v>
      </c>
      <c r="I1543" s="2"/>
      <c r="J1543" s="2"/>
      <c r="K1543" s="2"/>
      <c r="L1543" s="3">
        <v>270.54000000000002</v>
      </c>
      <c r="M1543" s="3">
        <v>270.54000000000002</v>
      </c>
      <c r="N1543" s="3">
        <v>0</v>
      </c>
      <c r="O1543" s="3">
        <v>0</v>
      </c>
      <c r="P1543" s="3">
        <v>270.54000000000002</v>
      </c>
      <c r="Q1543" s="3">
        <v>350</v>
      </c>
      <c r="R1543" s="1" t="s">
        <v>132</v>
      </c>
    </row>
    <row r="1544" spans="1:18" ht="15.5" x14ac:dyDescent="0.35">
      <c r="A1544" s="1">
        <v>30912091</v>
      </c>
      <c r="B1544" s="99" t="s">
        <v>2887</v>
      </c>
      <c r="C1544" s="2" t="s">
        <v>13600</v>
      </c>
      <c r="D1544" s="2">
        <v>1</v>
      </c>
      <c r="E1544" s="1" t="s">
        <v>398</v>
      </c>
      <c r="F1544" s="2"/>
      <c r="G1544" s="2">
        <v>2</v>
      </c>
      <c r="H1544" s="2">
        <v>5</v>
      </c>
      <c r="I1544" s="2"/>
      <c r="J1544" s="2"/>
      <c r="K1544" s="2"/>
      <c r="L1544" s="3">
        <v>1140.53</v>
      </c>
      <c r="M1544" s="3">
        <v>1140.53</v>
      </c>
      <c r="N1544" s="3">
        <v>0</v>
      </c>
      <c r="O1544" s="3">
        <v>0</v>
      </c>
      <c r="P1544" s="3">
        <v>1140.53</v>
      </c>
      <c r="Q1544" s="3">
        <v>350</v>
      </c>
      <c r="R1544" s="1" t="s">
        <v>132</v>
      </c>
    </row>
    <row r="1545" spans="1:18" ht="15.5" x14ac:dyDescent="0.35">
      <c r="A1545" s="1">
        <v>30912105</v>
      </c>
      <c r="B1545" s="99" t="s">
        <v>2886</v>
      </c>
      <c r="C1545" s="2" t="s">
        <v>13600</v>
      </c>
      <c r="D1545" s="2">
        <v>1</v>
      </c>
      <c r="E1545" s="1" t="s">
        <v>398</v>
      </c>
      <c r="F1545" s="2"/>
      <c r="G1545" s="2">
        <v>2</v>
      </c>
      <c r="H1545" s="2">
        <v>5</v>
      </c>
      <c r="I1545" s="2"/>
      <c r="J1545" s="2"/>
      <c r="K1545" s="2"/>
      <c r="L1545" s="3">
        <v>1140.53</v>
      </c>
      <c r="M1545" s="3">
        <v>1140.53</v>
      </c>
      <c r="N1545" s="3">
        <v>0</v>
      </c>
      <c r="O1545" s="3">
        <v>0</v>
      </c>
      <c r="P1545" s="3">
        <v>1140.53</v>
      </c>
      <c r="Q1545" s="3">
        <v>350</v>
      </c>
      <c r="R1545" s="1" t="s">
        <v>132</v>
      </c>
    </row>
    <row r="1546" spans="1:18" ht="15.5" x14ac:dyDescent="0.35">
      <c r="A1546" s="1">
        <v>30912113</v>
      </c>
      <c r="B1546" s="99" t="s">
        <v>2885</v>
      </c>
      <c r="C1546" s="2" t="s">
        <v>13600</v>
      </c>
      <c r="D1546" s="2">
        <v>1</v>
      </c>
      <c r="E1546" s="1" t="s">
        <v>148</v>
      </c>
      <c r="F1546" s="2"/>
      <c r="G1546" s="2">
        <v>1</v>
      </c>
      <c r="H1546" s="2">
        <v>3</v>
      </c>
      <c r="I1546" s="2"/>
      <c r="J1546" s="2"/>
      <c r="K1546" s="2"/>
      <c r="L1546" s="3">
        <v>689.63</v>
      </c>
      <c r="M1546" s="3">
        <v>689.63</v>
      </c>
      <c r="N1546" s="3">
        <v>0</v>
      </c>
      <c r="O1546" s="3">
        <v>0</v>
      </c>
      <c r="P1546" s="3">
        <v>689.63</v>
      </c>
      <c r="Q1546" s="3">
        <v>350</v>
      </c>
      <c r="R1546" s="1" t="s">
        <v>132</v>
      </c>
    </row>
    <row r="1547" spans="1:18" ht="15.5" x14ac:dyDescent="0.35">
      <c r="A1547" s="1">
        <v>30912121</v>
      </c>
      <c r="B1547" s="99" t="s">
        <v>2884</v>
      </c>
      <c r="C1547" s="2" t="s">
        <v>13600</v>
      </c>
      <c r="D1547" s="2">
        <v>1</v>
      </c>
      <c r="E1547" s="1" t="s">
        <v>446</v>
      </c>
      <c r="F1547" s="2"/>
      <c r="G1547" s="2">
        <v>2</v>
      </c>
      <c r="H1547" s="2">
        <v>5</v>
      </c>
      <c r="I1547" s="2"/>
      <c r="J1547" s="2"/>
      <c r="K1547" s="2"/>
      <c r="L1547" s="3">
        <v>1323.54</v>
      </c>
      <c r="M1547" s="3">
        <v>1323.54</v>
      </c>
      <c r="N1547" s="3">
        <v>0</v>
      </c>
      <c r="O1547" s="3">
        <v>0</v>
      </c>
      <c r="P1547" s="3">
        <v>1323.54</v>
      </c>
      <c r="Q1547" s="3">
        <v>350</v>
      </c>
      <c r="R1547" s="1" t="s">
        <v>132</v>
      </c>
    </row>
    <row r="1548" spans="1:18" ht="15.5" x14ac:dyDescent="0.35">
      <c r="A1548" s="1">
        <v>30912130</v>
      </c>
      <c r="B1548" s="99" t="s">
        <v>2883</v>
      </c>
      <c r="C1548" s="2" t="s">
        <v>13600</v>
      </c>
      <c r="D1548" s="2">
        <v>1</v>
      </c>
      <c r="E1548" s="1" t="s">
        <v>396</v>
      </c>
      <c r="F1548" s="2"/>
      <c r="G1548" s="2">
        <v>2</v>
      </c>
      <c r="H1548" s="2">
        <v>5</v>
      </c>
      <c r="I1548" s="2"/>
      <c r="J1548" s="2"/>
      <c r="K1548" s="2"/>
      <c r="L1548" s="3">
        <v>1027.79</v>
      </c>
      <c r="M1548" s="3">
        <v>1027.79</v>
      </c>
      <c r="N1548" s="3">
        <v>0</v>
      </c>
      <c r="O1548" s="3">
        <v>0</v>
      </c>
      <c r="P1548" s="3">
        <v>1027.79</v>
      </c>
      <c r="Q1548" s="3">
        <v>350</v>
      </c>
      <c r="R1548" s="1" t="s">
        <v>132</v>
      </c>
    </row>
    <row r="1549" spans="1:18" ht="15.5" x14ac:dyDescent="0.35">
      <c r="A1549" s="1">
        <v>30912148</v>
      </c>
      <c r="B1549" s="99" t="s">
        <v>2882</v>
      </c>
      <c r="C1549" s="2" t="s">
        <v>13600</v>
      </c>
      <c r="D1549" s="2">
        <v>1</v>
      </c>
      <c r="E1549" s="1" t="s">
        <v>396</v>
      </c>
      <c r="F1549" s="2"/>
      <c r="G1549" s="2">
        <v>2</v>
      </c>
      <c r="H1549" s="2">
        <v>5</v>
      </c>
      <c r="I1549" s="2"/>
      <c r="J1549" s="2"/>
      <c r="K1549" s="2"/>
      <c r="L1549" s="3">
        <v>1027.79</v>
      </c>
      <c r="M1549" s="3">
        <v>1027.79</v>
      </c>
      <c r="N1549" s="3">
        <v>0</v>
      </c>
      <c r="O1549" s="3">
        <v>0</v>
      </c>
      <c r="P1549" s="3">
        <v>1027.79</v>
      </c>
      <c r="Q1549" s="3">
        <v>350</v>
      </c>
      <c r="R1549" s="1" t="s">
        <v>132</v>
      </c>
    </row>
    <row r="1550" spans="1:18" ht="15.5" x14ac:dyDescent="0.35">
      <c r="A1550" s="1">
        <v>30912156</v>
      </c>
      <c r="B1550" s="99" t="s">
        <v>2881</v>
      </c>
      <c r="C1550" s="2" t="s">
        <v>13600</v>
      </c>
      <c r="D1550" s="2">
        <v>1</v>
      </c>
      <c r="E1550" s="1" t="s">
        <v>151</v>
      </c>
      <c r="F1550" s="2"/>
      <c r="G1550" s="2">
        <v>2</v>
      </c>
      <c r="H1550" s="2">
        <v>5</v>
      </c>
      <c r="I1550" s="2"/>
      <c r="J1550" s="2"/>
      <c r="K1550" s="2"/>
      <c r="L1550" s="3">
        <v>270.54000000000002</v>
      </c>
      <c r="M1550" s="3">
        <v>270.54000000000002</v>
      </c>
      <c r="N1550" s="3">
        <v>0</v>
      </c>
      <c r="O1550" s="3">
        <v>0</v>
      </c>
      <c r="P1550" s="3">
        <v>270.54000000000002</v>
      </c>
      <c r="Q1550" s="3">
        <v>350</v>
      </c>
      <c r="R1550" s="1" t="s">
        <v>132</v>
      </c>
    </row>
    <row r="1551" spans="1:18" ht="31" x14ac:dyDescent="0.35">
      <c r="A1551" s="1">
        <v>30912164</v>
      </c>
      <c r="B1551" s="99" t="s">
        <v>2880</v>
      </c>
      <c r="C1551" s="2" t="s">
        <v>13600</v>
      </c>
      <c r="D1551" s="2">
        <v>1</v>
      </c>
      <c r="E1551" s="1" t="s">
        <v>311</v>
      </c>
      <c r="F1551" s="2"/>
      <c r="G1551" s="2">
        <v>2</v>
      </c>
      <c r="H1551" s="2">
        <v>5</v>
      </c>
      <c r="I1551" s="2"/>
      <c r="J1551" s="2"/>
      <c r="K1551" s="2"/>
      <c r="L1551" s="3">
        <v>291.76</v>
      </c>
      <c r="M1551" s="3">
        <v>291.76</v>
      </c>
      <c r="N1551" s="3">
        <v>0</v>
      </c>
      <c r="O1551" s="3">
        <v>0</v>
      </c>
      <c r="P1551" s="3">
        <v>291.76</v>
      </c>
      <c r="Q1551" s="3">
        <v>350</v>
      </c>
      <c r="R1551" s="1" t="s">
        <v>132</v>
      </c>
    </row>
    <row r="1552" spans="1:18" ht="15.5" x14ac:dyDescent="0.35">
      <c r="A1552" s="1">
        <v>30912172</v>
      </c>
      <c r="B1552" s="99" t="s">
        <v>2879</v>
      </c>
      <c r="C1552" s="2" t="s">
        <v>13598</v>
      </c>
      <c r="D1552" s="2">
        <v>1</v>
      </c>
      <c r="E1552" s="1" t="s">
        <v>398</v>
      </c>
      <c r="F1552" s="2"/>
      <c r="G1552" s="2">
        <v>2</v>
      </c>
      <c r="H1552" s="2">
        <v>5</v>
      </c>
      <c r="I1552" s="2"/>
      <c r="J1552" s="2"/>
      <c r="K1552" s="2"/>
      <c r="L1552" s="3">
        <v>1140.53</v>
      </c>
      <c r="M1552" s="3">
        <v>1140.53</v>
      </c>
      <c r="N1552" s="3">
        <v>0</v>
      </c>
      <c r="O1552" s="3">
        <v>0</v>
      </c>
      <c r="P1552" s="3">
        <v>1140.53</v>
      </c>
      <c r="Q1552" s="3">
        <v>228.10599999999999</v>
      </c>
      <c r="R1552" s="1" t="s">
        <v>132</v>
      </c>
    </row>
    <row r="1553" spans="1:18" ht="31" x14ac:dyDescent="0.35">
      <c r="A1553" s="1">
        <v>30912180</v>
      </c>
      <c r="B1553" s="99" t="s">
        <v>2878</v>
      </c>
      <c r="C1553" s="2" t="s">
        <v>13600</v>
      </c>
      <c r="D1553" s="2">
        <v>1</v>
      </c>
      <c r="E1553" s="1" t="s">
        <v>2042</v>
      </c>
      <c r="F1553" s="2"/>
      <c r="G1553" s="2">
        <v>2</v>
      </c>
      <c r="H1553" s="2">
        <v>6</v>
      </c>
      <c r="I1553" s="2"/>
      <c r="J1553" s="2"/>
      <c r="K1553" s="2"/>
      <c r="L1553" s="3">
        <v>1982.66</v>
      </c>
      <c r="M1553" s="3">
        <v>1982.66</v>
      </c>
      <c r="N1553" s="3">
        <v>0</v>
      </c>
      <c r="O1553" s="3">
        <v>0</v>
      </c>
      <c r="P1553" s="3">
        <v>1982.66</v>
      </c>
      <c r="Q1553" s="3">
        <v>350</v>
      </c>
      <c r="R1553" s="1" t="s">
        <v>132</v>
      </c>
    </row>
    <row r="1554" spans="1:18" ht="15.5" x14ac:dyDescent="0.35">
      <c r="A1554" s="1">
        <v>30912199</v>
      </c>
      <c r="B1554" s="99" t="s">
        <v>2877</v>
      </c>
      <c r="C1554" s="2" t="s">
        <v>13600</v>
      </c>
      <c r="D1554" s="2">
        <v>1</v>
      </c>
      <c r="E1554" s="1" t="s">
        <v>398</v>
      </c>
      <c r="F1554" s="2"/>
      <c r="G1554" s="2">
        <v>2</v>
      </c>
      <c r="H1554" s="2">
        <v>4</v>
      </c>
      <c r="I1554" s="2"/>
      <c r="J1554" s="2"/>
      <c r="K1554" s="2"/>
      <c r="L1554" s="3">
        <v>1140.53</v>
      </c>
      <c r="M1554" s="3">
        <v>1140.53</v>
      </c>
      <c r="N1554" s="3">
        <v>0</v>
      </c>
      <c r="O1554" s="3">
        <v>0</v>
      </c>
      <c r="P1554" s="3">
        <v>1140.53</v>
      </c>
      <c r="Q1554" s="3">
        <v>350</v>
      </c>
      <c r="R1554" s="1" t="s">
        <v>132</v>
      </c>
    </row>
    <row r="1555" spans="1:18" ht="15.5" x14ac:dyDescent="0.35">
      <c r="A1555" s="1">
        <v>30912202</v>
      </c>
      <c r="B1555" s="99" t="s">
        <v>2876</v>
      </c>
      <c r="C1555" s="2" t="s">
        <v>13598</v>
      </c>
      <c r="D1555" s="2">
        <v>1</v>
      </c>
      <c r="E1555" s="1" t="s">
        <v>398</v>
      </c>
      <c r="F1555" s="2"/>
      <c r="G1555" s="2">
        <v>2</v>
      </c>
      <c r="H1555" s="2">
        <v>6</v>
      </c>
      <c r="I1555" s="2"/>
      <c r="J1555" s="2"/>
      <c r="K1555" s="2"/>
      <c r="L1555" s="3">
        <v>1140.53</v>
      </c>
      <c r="M1555" s="3">
        <v>1140.53</v>
      </c>
      <c r="N1555" s="3">
        <v>0</v>
      </c>
      <c r="O1555" s="3">
        <v>0</v>
      </c>
      <c r="P1555" s="3">
        <v>1140.53</v>
      </c>
      <c r="Q1555" s="3">
        <v>228.10599999999999</v>
      </c>
      <c r="R1555" s="1" t="s">
        <v>132</v>
      </c>
    </row>
    <row r="1556" spans="1:18" ht="15.5" x14ac:dyDescent="0.35">
      <c r="A1556" s="1">
        <v>30912210</v>
      </c>
      <c r="B1556" s="99" t="s">
        <v>2875</v>
      </c>
      <c r="C1556" s="2" t="s">
        <v>13600</v>
      </c>
      <c r="D1556" s="2">
        <v>1</v>
      </c>
      <c r="E1556" s="1" t="s">
        <v>388</v>
      </c>
      <c r="F1556" s="2"/>
      <c r="G1556" s="2">
        <v>1</v>
      </c>
      <c r="H1556" s="2">
        <v>5</v>
      </c>
      <c r="I1556" s="2"/>
      <c r="J1556" s="2"/>
      <c r="K1556" s="2"/>
      <c r="L1556" s="3">
        <v>574.25</v>
      </c>
      <c r="M1556" s="3">
        <v>574.25</v>
      </c>
      <c r="N1556" s="3">
        <v>0</v>
      </c>
      <c r="O1556" s="3">
        <v>0</v>
      </c>
      <c r="P1556" s="3">
        <v>574.25</v>
      </c>
      <c r="Q1556" s="3">
        <v>350</v>
      </c>
      <c r="R1556" s="1" t="s">
        <v>132</v>
      </c>
    </row>
    <row r="1557" spans="1:18" ht="15.5" x14ac:dyDescent="0.35">
      <c r="A1557" s="1">
        <v>30912229</v>
      </c>
      <c r="B1557" s="99" t="s">
        <v>2874</v>
      </c>
      <c r="C1557" s="2" t="s">
        <v>13598</v>
      </c>
      <c r="D1557" s="2">
        <v>1</v>
      </c>
      <c r="E1557" s="1" t="s">
        <v>398</v>
      </c>
      <c r="F1557" s="2"/>
      <c r="G1557" s="2">
        <v>2</v>
      </c>
      <c r="H1557" s="2">
        <v>5</v>
      </c>
      <c r="I1557" s="2"/>
      <c r="J1557" s="2"/>
      <c r="K1557" s="2"/>
      <c r="L1557" s="3">
        <v>1140.53</v>
      </c>
      <c r="M1557" s="3">
        <v>1140.53</v>
      </c>
      <c r="N1557" s="3">
        <v>0</v>
      </c>
      <c r="O1557" s="3">
        <v>0</v>
      </c>
      <c r="P1557" s="3">
        <v>1140.53</v>
      </c>
      <c r="Q1557" s="3">
        <v>228.10599999999999</v>
      </c>
      <c r="R1557" s="1" t="s">
        <v>132</v>
      </c>
    </row>
    <row r="1558" spans="1:18" ht="15.5" x14ac:dyDescent="0.35">
      <c r="A1558" s="1">
        <v>30912237</v>
      </c>
      <c r="B1558" s="99" t="s">
        <v>2873</v>
      </c>
      <c r="C1558" s="2" t="s">
        <v>13600</v>
      </c>
      <c r="D1558" s="2">
        <v>1</v>
      </c>
      <c r="E1558" s="1" t="s">
        <v>398</v>
      </c>
      <c r="F1558" s="2"/>
      <c r="G1558" s="2">
        <v>3</v>
      </c>
      <c r="H1558" s="2">
        <v>5</v>
      </c>
      <c r="I1558" s="2"/>
      <c r="J1558" s="2"/>
      <c r="K1558" s="2"/>
      <c r="L1558" s="3">
        <v>1140.53</v>
      </c>
      <c r="M1558" s="3">
        <v>1140.53</v>
      </c>
      <c r="N1558" s="3">
        <v>0</v>
      </c>
      <c r="O1558" s="3">
        <v>0</v>
      </c>
      <c r="P1558" s="3">
        <v>1140.53</v>
      </c>
      <c r="Q1558" s="3">
        <v>350</v>
      </c>
      <c r="R1558" s="1" t="s">
        <v>132</v>
      </c>
    </row>
    <row r="1559" spans="1:18" ht="15.5" x14ac:dyDescent="0.35">
      <c r="A1559" s="1">
        <v>30912245</v>
      </c>
      <c r="B1559" s="99" t="s">
        <v>2872</v>
      </c>
      <c r="C1559" s="2" t="s">
        <v>13600</v>
      </c>
      <c r="D1559" s="2">
        <v>1</v>
      </c>
      <c r="E1559" s="1" t="s">
        <v>148</v>
      </c>
      <c r="F1559" s="2"/>
      <c r="G1559" s="2">
        <v>2</v>
      </c>
      <c r="H1559" s="2">
        <v>4</v>
      </c>
      <c r="I1559" s="2"/>
      <c r="J1559" s="2"/>
      <c r="K1559" s="2"/>
      <c r="L1559" s="3">
        <v>689.63</v>
      </c>
      <c r="M1559" s="3">
        <v>689.63</v>
      </c>
      <c r="N1559" s="3">
        <v>0</v>
      </c>
      <c r="O1559" s="3">
        <v>0</v>
      </c>
      <c r="P1559" s="3">
        <v>689.63</v>
      </c>
      <c r="Q1559" s="3">
        <v>350</v>
      </c>
      <c r="R1559" s="1" t="s">
        <v>132</v>
      </c>
    </row>
    <row r="1560" spans="1:18" ht="15.5" x14ac:dyDescent="0.35">
      <c r="A1560" s="1">
        <v>30912253</v>
      </c>
      <c r="B1560" s="99" t="s">
        <v>2871</v>
      </c>
      <c r="C1560" s="2" t="s">
        <v>13600</v>
      </c>
      <c r="D1560" s="2">
        <v>1</v>
      </c>
      <c r="E1560" s="1" t="s">
        <v>398</v>
      </c>
      <c r="F1560" s="2"/>
      <c r="G1560" s="2">
        <v>2</v>
      </c>
      <c r="H1560" s="2">
        <v>4</v>
      </c>
      <c r="I1560" s="2"/>
      <c r="J1560" s="2"/>
      <c r="K1560" s="2"/>
      <c r="L1560" s="3">
        <v>1140.53</v>
      </c>
      <c r="M1560" s="3">
        <v>1140.53</v>
      </c>
      <c r="N1560" s="3">
        <v>0</v>
      </c>
      <c r="O1560" s="3">
        <v>0</v>
      </c>
      <c r="P1560" s="3">
        <v>1140.53</v>
      </c>
      <c r="Q1560" s="3">
        <v>350</v>
      </c>
      <c r="R1560" s="1" t="s">
        <v>132</v>
      </c>
    </row>
    <row r="1561" spans="1:18" ht="15.5" x14ac:dyDescent="0.35">
      <c r="A1561" s="1">
        <v>30912261</v>
      </c>
      <c r="B1561" s="99" t="s">
        <v>2870</v>
      </c>
      <c r="C1561" s="2" t="s">
        <v>13600</v>
      </c>
      <c r="D1561" s="2">
        <v>1</v>
      </c>
      <c r="E1561" s="1" t="s">
        <v>165</v>
      </c>
      <c r="F1561" s="2"/>
      <c r="G1561" s="2">
        <v>2</v>
      </c>
      <c r="H1561" s="2">
        <v>5</v>
      </c>
      <c r="I1561" s="2"/>
      <c r="J1561" s="2"/>
      <c r="K1561" s="2"/>
      <c r="L1561" s="3">
        <v>1617.95</v>
      </c>
      <c r="M1561" s="3">
        <v>1617.95</v>
      </c>
      <c r="N1561" s="3">
        <v>0</v>
      </c>
      <c r="O1561" s="3">
        <v>0</v>
      </c>
      <c r="P1561" s="3">
        <v>1617.95</v>
      </c>
      <c r="Q1561" s="3">
        <v>350</v>
      </c>
      <c r="R1561" s="1" t="s">
        <v>132</v>
      </c>
    </row>
    <row r="1562" spans="1:18" ht="31" x14ac:dyDescent="0.35">
      <c r="A1562" s="1">
        <v>30912270</v>
      </c>
      <c r="B1562" s="99" t="s">
        <v>2869</v>
      </c>
      <c r="C1562" s="2" t="s">
        <v>13598</v>
      </c>
      <c r="D1562" s="2">
        <v>1</v>
      </c>
      <c r="E1562" s="1" t="s">
        <v>165</v>
      </c>
      <c r="F1562" s="2"/>
      <c r="G1562" s="2">
        <v>2</v>
      </c>
      <c r="H1562" s="2">
        <v>5</v>
      </c>
      <c r="I1562" s="2"/>
      <c r="J1562" s="2"/>
      <c r="K1562" s="2"/>
      <c r="L1562" s="3">
        <v>1617.95</v>
      </c>
      <c r="M1562" s="3">
        <v>1617.95</v>
      </c>
      <c r="N1562" s="3">
        <v>0</v>
      </c>
      <c r="O1562" s="3">
        <v>0</v>
      </c>
      <c r="P1562" s="3">
        <v>1617.95</v>
      </c>
      <c r="Q1562" s="3">
        <v>323.59000000000003</v>
      </c>
      <c r="R1562" s="1" t="s">
        <v>132</v>
      </c>
    </row>
    <row r="1563" spans="1:18" ht="15.5" x14ac:dyDescent="0.35">
      <c r="A1563" s="1">
        <v>30912296</v>
      </c>
      <c r="B1563" s="99" t="s">
        <v>2868</v>
      </c>
      <c r="C1563" s="2" t="s">
        <v>13600</v>
      </c>
      <c r="D1563" s="2">
        <v>1</v>
      </c>
      <c r="E1563" s="1" t="s">
        <v>2357</v>
      </c>
      <c r="F1563" s="2"/>
      <c r="G1563" s="2">
        <v>3</v>
      </c>
      <c r="H1563" s="2">
        <v>7</v>
      </c>
      <c r="I1563" s="2"/>
      <c r="J1563" s="2"/>
      <c r="K1563" s="2"/>
      <c r="L1563" s="3">
        <v>2393.77</v>
      </c>
      <c r="M1563" s="3">
        <v>2393.77</v>
      </c>
      <c r="N1563" s="3">
        <v>0</v>
      </c>
      <c r="O1563" s="3">
        <v>0</v>
      </c>
      <c r="P1563" s="3">
        <v>2393.77</v>
      </c>
      <c r="Q1563" s="3">
        <v>350</v>
      </c>
      <c r="R1563" s="1" t="s">
        <v>132</v>
      </c>
    </row>
    <row r="1564" spans="1:18" ht="31" x14ac:dyDescent="0.35">
      <c r="A1564" s="1">
        <v>30913012</v>
      </c>
      <c r="B1564" s="99" t="s">
        <v>2867</v>
      </c>
      <c r="C1564" s="2" t="s">
        <v>13598</v>
      </c>
      <c r="D1564" s="2">
        <v>1</v>
      </c>
      <c r="E1564" s="1" t="s">
        <v>110</v>
      </c>
      <c r="F1564" s="2"/>
      <c r="G1564" s="2">
        <v>1</v>
      </c>
      <c r="H1564" s="2">
        <v>3</v>
      </c>
      <c r="I1564" s="2"/>
      <c r="J1564" s="2"/>
      <c r="K1564" s="2"/>
      <c r="L1564" s="3">
        <v>222.81</v>
      </c>
      <c r="M1564" s="3">
        <v>222.81</v>
      </c>
      <c r="N1564" s="3">
        <v>0</v>
      </c>
      <c r="O1564" s="3">
        <v>0</v>
      </c>
      <c r="P1564" s="3">
        <v>222.81</v>
      </c>
      <c r="Q1564" s="3">
        <v>44.562000000000005</v>
      </c>
      <c r="R1564" s="1" t="s">
        <v>132</v>
      </c>
    </row>
    <row r="1565" spans="1:18" ht="15.5" x14ac:dyDescent="0.35">
      <c r="A1565" s="1">
        <v>30913020</v>
      </c>
      <c r="B1565" s="99" t="s">
        <v>2866</v>
      </c>
      <c r="C1565" s="2" t="s">
        <v>13598</v>
      </c>
      <c r="D1565" s="2">
        <v>1</v>
      </c>
      <c r="E1565" s="1" t="s">
        <v>4</v>
      </c>
      <c r="F1565" s="2"/>
      <c r="G1565" s="2"/>
      <c r="H1565" s="2">
        <v>0</v>
      </c>
      <c r="I1565" s="2"/>
      <c r="J1565" s="2"/>
      <c r="K1565" s="2"/>
      <c r="L1565" s="3">
        <v>84.88</v>
      </c>
      <c r="M1565" s="3">
        <v>84.88</v>
      </c>
      <c r="N1565" s="3">
        <v>0</v>
      </c>
      <c r="O1565" s="3">
        <v>0</v>
      </c>
      <c r="P1565" s="3">
        <v>84.88</v>
      </c>
      <c r="Q1565" s="3">
        <v>16.975999999999999</v>
      </c>
      <c r="R1565" s="1" t="s">
        <v>0</v>
      </c>
    </row>
    <row r="1566" spans="1:18" ht="15.5" x14ac:dyDescent="0.35">
      <c r="A1566" s="1">
        <v>30913047</v>
      </c>
      <c r="B1566" s="99" t="s">
        <v>2865</v>
      </c>
      <c r="C1566" s="2" t="s">
        <v>13598</v>
      </c>
      <c r="D1566" s="2">
        <v>1</v>
      </c>
      <c r="E1566" s="1" t="s">
        <v>161</v>
      </c>
      <c r="F1566" s="2"/>
      <c r="G1566" s="2">
        <v>2</v>
      </c>
      <c r="H1566" s="2">
        <v>5</v>
      </c>
      <c r="I1566" s="2"/>
      <c r="J1566" s="2"/>
      <c r="K1566" s="2"/>
      <c r="L1566" s="3">
        <v>948.22</v>
      </c>
      <c r="M1566" s="3">
        <v>948.22</v>
      </c>
      <c r="N1566" s="3">
        <v>0</v>
      </c>
      <c r="O1566" s="3">
        <v>0</v>
      </c>
      <c r="P1566" s="3">
        <v>948.22</v>
      </c>
      <c r="Q1566" s="3">
        <v>189.64400000000001</v>
      </c>
      <c r="R1566" s="1" t="s">
        <v>132</v>
      </c>
    </row>
    <row r="1567" spans="1:18" ht="31" x14ac:dyDescent="0.35">
      <c r="A1567" s="1">
        <v>30913055</v>
      </c>
      <c r="B1567" s="99" t="s">
        <v>2864</v>
      </c>
      <c r="C1567" s="2" t="s">
        <v>13600</v>
      </c>
      <c r="D1567" s="2">
        <v>1</v>
      </c>
      <c r="E1567" s="1" t="s">
        <v>151</v>
      </c>
      <c r="F1567" s="2"/>
      <c r="G1567" s="2"/>
      <c r="H1567" s="2">
        <v>0</v>
      </c>
      <c r="I1567" s="2"/>
      <c r="J1567" s="2"/>
      <c r="K1567" s="2"/>
      <c r="L1567" s="3">
        <v>270.54000000000002</v>
      </c>
      <c r="M1567" s="3">
        <v>270.54000000000002</v>
      </c>
      <c r="N1567" s="3">
        <v>0</v>
      </c>
      <c r="O1567" s="3">
        <v>0</v>
      </c>
      <c r="P1567" s="3">
        <v>270.54000000000002</v>
      </c>
      <c r="Q1567" s="3">
        <v>350</v>
      </c>
      <c r="R1567" s="1" t="s">
        <v>132</v>
      </c>
    </row>
    <row r="1568" spans="1:18" ht="15.5" x14ac:dyDescent="0.35">
      <c r="A1568" s="1">
        <v>30913071</v>
      </c>
      <c r="B1568" s="99" t="s">
        <v>2863</v>
      </c>
      <c r="C1568" s="2" t="s">
        <v>13600</v>
      </c>
      <c r="D1568" s="2">
        <v>1</v>
      </c>
      <c r="E1568" s="1" t="s">
        <v>4</v>
      </c>
      <c r="F1568" s="2"/>
      <c r="G1568" s="2"/>
      <c r="H1568" s="2">
        <v>0</v>
      </c>
      <c r="I1568" s="2"/>
      <c r="J1568" s="2"/>
      <c r="K1568" s="2"/>
      <c r="L1568" s="3">
        <v>84.88</v>
      </c>
      <c r="M1568" s="3">
        <v>84.88</v>
      </c>
      <c r="N1568" s="3">
        <v>0</v>
      </c>
      <c r="O1568" s="3">
        <v>0</v>
      </c>
      <c r="P1568" s="3">
        <v>84.88</v>
      </c>
      <c r="Q1568" s="3">
        <v>350</v>
      </c>
      <c r="R1568" s="1" t="s">
        <v>0</v>
      </c>
    </row>
    <row r="1569" spans="1:18" ht="15.5" x14ac:dyDescent="0.35">
      <c r="A1569" s="1">
        <v>30913080</v>
      </c>
      <c r="B1569" s="99" t="s">
        <v>2862</v>
      </c>
      <c r="C1569" s="2" t="s">
        <v>13600</v>
      </c>
      <c r="D1569" s="2">
        <v>1</v>
      </c>
      <c r="E1569" s="1" t="s">
        <v>41</v>
      </c>
      <c r="F1569" s="2"/>
      <c r="G1569" s="2">
        <v>1</v>
      </c>
      <c r="H1569" s="2">
        <v>0</v>
      </c>
      <c r="I1569" s="2"/>
      <c r="J1569" s="2"/>
      <c r="K1569" s="2"/>
      <c r="L1569" s="3">
        <v>169.74</v>
      </c>
      <c r="M1569" s="3">
        <v>169.74</v>
      </c>
      <c r="N1569" s="3">
        <v>0</v>
      </c>
      <c r="O1569" s="3">
        <v>0</v>
      </c>
      <c r="P1569" s="3">
        <v>169.74</v>
      </c>
      <c r="Q1569" s="3">
        <v>350</v>
      </c>
      <c r="R1569" s="1" t="s">
        <v>0</v>
      </c>
    </row>
    <row r="1570" spans="1:18" ht="15.5" x14ac:dyDescent="0.35">
      <c r="A1570" s="1">
        <v>30913098</v>
      </c>
      <c r="B1570" s="99" t="s">
        <v>2861</v>
      </c>
      <c r="C1570" s="2" t="s">
        <v>13600</v>
      </c>
      <c r="D1570" s="2">
        <v>1</v>
      </c>
      <c r="E1570" s="1" t="s">
        <v>23</v>
      </c>
      <c r="F1570" s="2"/>
      <c r="G1570" s="2">
        <v>1</v>
      </c>
      <c r="H1570" s="2">
        <v>0</v>
      </c>
      <c r="I1570" s="2"/>
      <c r="J1570" s="2"/>
      <c r="K1570" s="2"/>
      <c r="L1570" s="3">
        <v>116.71</v>
      </c>
      <c r="M1570" s="3">
        <v>116.71</v>
      </c>
      <c r="N1570" s="3">
        <v>0</v>
      </c>
      <c r="O1570" s="3">
        <v>0</v>
      </c>
      <c r="P1570" s="3">
        <v>116.71</v>
      </c>
      <c r="Q1570" s="3">
        <v>350</v>
      </c>
      <c r="R1570" s="1" t="s">
        <v>0</v>
      </c>
    </row>
    <row r="1571" spans="1:18" ht="15.5" x14ac:dyDescent="0.35">
      <c r="A1571" s="1">
        <v>30913101</v>
      </c>
      <c r="B1571" s="99" t="s">
        <v>2860</v>
      </c>
      <c r="C1571" s="2" t="s">
        <v>13598</v>
      </c>
      <c r="D1571" s="2">
        <v>1</v>
      </c>
      <c r="E1571" s="1" t="s">
        <v>110</v>
      </c>
      <c r="F1571" s="2"/>
      <c r="G1571" s="2">
        <v>1</v>
      </c>
      <c r="H1571" s="2">
        <v>0</v>
      </c>
      <c r="I1571" s="2"/>
      <c r="J1571" s="2"/>
      <c r="K1571" s="2"/>
      <c r="L1571" s="3">
        <v>222.81</v>
      </c>
      <c r="M1571" s="3">
        <v>222.81</v>
      </c>
      <c r="N1571" s="3">
        <v>0</v>
      </c>
      <c r="O1571" s="3">
        <v>0</v>
      </c>
      <c r="P1571" s="3">
        <v>222.81</v>
      </c>
      <c r="Q1571" s="3">
        <v>44.562000000000005</v>
      </c>
      <c r="R1571" s="1" t="s">
        <v>132</v>
      </c>
    </row>
    <row r="1572" spans="1:18" ht="15.5" x14ac:dyDescent="0.35">
      <c r="A1572" s="1">
        <v>30913128</v>
      </c>
      <c r="B1572" s="99" t="s">
        <v>2859</v>
      </c>
      <c r="C1572" s="2" t="s">
        <v>13598</v>
      </c>
      <c r="D1572" s="2">
        <v>1</v>
      </c>
      <c r="E1572" s="1" t="s">
        <v>110</v>
      </c>
      <c r="F1572" s="2"/>
      <c r="G1572" s="2">
        <v>1</v>
      </c>
      <c r="H1572" s="2">
        <v>0</v>
      </c>
      <c r="I1572" s="2"/>
      <c r="J1572" s="2"/>
      <c r="K1572" s="2"/>
      <c r="L1572" s="3">
        <v>222.81</v>
      </c>
      <c r="M1572" s="3">
        <v>222.81</v>
      </c>
      <c r="N1572" s="3">
        <v>0</v>
      </c>
      <c r="O1572" s="3">
        <v>0</v>
      </c>
      <c r="P1572" s="3">
        <v>222.81</v>
      </c>
      <c r="Q1572" s="3">
        <v>44.562000000000005</v>
      </c>
      <c r="R1572" s="1" t="s">
        <v>132</v>
      </c>
    </row>
    <row r="1573" spans="1:18" ht="15.5" x14ac:dyDescent="0.35">
      <c r="A1573" s="1">
        <v>30913144</v>
      </c>
      <c r="B1573" s="99" t="s">
        <v>2858</v>
      </c>
      <c r="C1573" s="2" t="s">
        <v>13600</v>
      </c>
      <c r="D1573" s="2">
        <v>1</v>
      </c>
      <c r="E1573" s="1" t="s">
        <v>151</v>
      </c>
      <c r="F1573" s="2"/>
      <c r="G1573" s="2">
        <v>1</v>
      </c>
      <c r="H1573" s="2">
        <v>2</v>
      </c>
      <c r="I1573" s="2"/>
      <c r="J1573" s="2"/>
      <c r="K1573" s="2"/>
      <c r="L1573" s="3">
        <v>270.54000000000002</v>
      </c>
      <c r="M1573" s="3">
        <v>270.54000000000002</v>
      </c>
      <c r="N1573" s="3">
        <v>0</v>
      </c>
      <c r="O1573" s="3">
        <v>0</v>
      </c>
      <c r="P1573" s="3">
        <v>270.54000000000002</v>
      </c>
      <c r="Q1573" s="3">
        <v>350</v>
      </c>
      <c r="R1573" s="1" t="s">
        <v>132</v>
      </c>
    </row>
    <row r="1574" spans="1:18" ht="15.5" x14ac:dyDescent="0.35">
      <c r="A1574" s="1">
        <v>30913152</v>
      </c>
      <c r="B1574" s="99" t="s">
        <v>2857</v>
      </c>
      <c r="C1574" s="2" t="s">
        <v>13598</v>
      </c>
      <c r="D1574" s="2">
        <v>1</v>
      </c>
      <c r="E1574" s="1" t="s">
        <v>151</v>
      </c>
      <c r="F1574" s="2"/>
      <c r="G1574" s="2">
        <v>1</v>
      </c>
      <c r="H1574" s="2">
        <v>2</v>
      </c>
      <c r="I1574" s="2"/>
      <c r="J1574" s="2"/>
      <c r="K1574" s="2"/>
      <c r="L1574" s="3">
        <v>270.54000000000002</v>
      </c>
      <c r="M1574" s="3">
        <v>270.54000000000002</v>
      </c>
      <c r="N1574" s="3">
        <v>0</v>
      </c>
      <c r="O1574" s="3">
        <v>0</v>
      </c>
      <c r="P1574" s="3">
        <v>270.54000000000002</v>
      </c>
      <c r="Q1574" s="3">
        <v>54.108000000000004</v>
      </c>
      <c r="R1574" s="1" t="s">
        <v>132</v>
      </c>
    </row>
    <row r="1575" spans="1:18" ht="15.5" x14ac:dyDescent="0.35">
      <c r="A1575" s="1">
        <v>30914019</v>
      </c>
      <c r="B1575" s="99" t="s">
        <v>2856</v>
      </c>
      <c r="C1575" s="2" t="s">
        <v>13600</v>
      </c>
      <c r="D1575" s="2">
        <v>1</v>
      </c>
      <c r="E1575" s="1" t="s">
        <v>393</v>
      </c>
      <c r="F1575" s="2"/>
      <c r="G1575" s="2">
        <v>2</v>
      </c>
      <c r="H1575" s="2">
        <v>4</v>
      </c>
      <c r="I1575" s="2"/>
      <c r="J1575" s="2"/>
      <c r="K1575" s="2"/>
      <c r="L1575" s="3">
        <v>883.25</v>
      </c>
      <c r="M1575" s="3">
        <v>883.25</v>
      </c>
      <c r="N1575" s="3">
        <v>0</v>
      </c>
      <c r="O1575" s="3">
        <v>0</v>
      </c>
      <c r="P1575" s="3">
        <v>883.25</v>
      </c>
      <c r="Q1575" s="3">
        <v>350</v>
      </c>
      <c r="R1575" s="1" t="s">
        <v>132</v>
      </c>
    </row>
    <row r="1576" spans="1:18" ht="15.5" x14ac:dyDescent="0.35">
      <c r="A1576" s="1">
        <v>30914027</v>
      </c>
      <c r="B1576" s="99" t="s">
        <v>2855</v>
      </c>
      <c r="C1576" s="2" t="s">
        <v>13600</v>
      </c>
      <c r="D1576" s="2">
        <v>1</v>
      </c>
      <c r="E1576" s="1" t="s">
        <v>383</v>
      </c>
      <c r="F1576" s="2"/>
      <c r="G1576" s="2">
        <v>1</v>
      </c>
      <c r="H1576" s="2">
        <v>4</v>
      </c>
      <c r="I1576" s="2"/>
      <c r="J1576" s="2"/>
      <c r="K1576" s="2"/>
      <c r="L1576" s="3">
        <v>649.84</v>
      </c>
      <c r="M1576" s="3">
        <v>649.84</v>
      </c>
      <c r="N1576" s="3">
        <v>0</v>
      </c>
      <c r="O1576" s="3">
        <v>0</v>
      </c>
      <c r="P1576" s="3">
        <v>649.84</v>
      </c>
      <c r="Q1576" s="3">
        <v>350</v>
      </c>
      <c r="R1576" s="1" t="s">
        <v>132</v>
      </c>
    </row>
    <row r="1577" spans="1:18" ht="15.5" x14ac:dyDescent="0.35">
      <c r="A1577" s="1">
        <v>30914043</v>
      </c>
      <c r="B1577" s="99" t="s">
        <v>2854</v>
      </c>
      <c r="C1577" s="2" t="s">
        <v>13600</v>
      </c>
      <c r="D1577" s="2">
        <v>1</v>
      </c>
      <c r="E1577" s="1" t="s">
        <v>484</v>
      </c>
      <c r="F1577" s="2"/>
      <c r="G1577" s="2">
        <v>1</v>
      </c>
      <c r="H1577" s="2">
        <v>5</v>
      </c>
      <c r="I1577" s="2"/>
      <c r="J1577" s="2"/>
      <c r="K1577" s="2"/>
      <c r="L1577" s="3">
        <v>802.34</v>
      </c>
      <c r="M1577" s="3">
        <v>802.34</v>
      </c>
      <c r="N1577" s="3">
        <v>0</v>
      </c>
      <c r="O1577" s="3">
        <v>0</v>
      </c>
      <c r="P1577" s="3">
        <v>802.34</v>
      </c>
      <c r="Q1577" s="3">
        <v>350</v>
      </c>
      <c r="R1577" s="1" t="s">
        <v>132</v>
      </c>
    </row>
    <row r="1578" spans="1:18" ht="15.5" x14ac:dyDescent="0.35">
      <c r="A1578" s="1">
        <v>30914051</v>
      </c>
      <c r="B1578" s="99" t="s">
        <v>2853</v>
      </c>
      <c r="C1578" s="2" t="s">
        <v>13600</v>
      </c>
      <c r="D1578" s="2">
        <v>1</v>
      </c>
      <c r="E1578" s="1" t="s">
        <v>398</v>
      </c>
      <c r="F1578" s="2"/>
      <c r="G1578" s="2">
        <v>2</v>
      </c>
      <c r="H1578" s="2">
        <v>4</v>
      </c>
      <c r="I1578" s="2"/>
      <c r="J1578" s="2"/>
      <c r="K1578" s="2"/>
      <c r="L1578" s="3">
        <v>1140.53</v>
      </c>
      <c r="M1578" s="3">
        <v>1140.53</v>
      </c>
      <c r="N1578" s="3">
        <v>0</v>
      </c>
      <c r="O1578" s="3">
        <v>0</v>
      </c>
      <c r="P1578" s="3">
        <v>1140.53</v>
      </c>
      <c r="Q1578" s="3">
        <v>350</v>
      </c>
      <c r="R1578" s="1" t="s">
        <v>132</v>
      </c>
    </row>
    <row r="1579" spans="1:18" ht="15.5" x14ac:dyDescent="0.35">
      <c r="A1579" s="1">
        <v>30914060</v>
      </c>
      <c r="B1579" s="99" t="s">
        <v>2852</v>
      </c>
      <c r="C1579" s="2" t="s">
        <v>13600</v>
      </c>
      <c r="D1579" s="2">
        <v>1</v>
      </c>
      <c r="E1579" s="1" t="s">
        <v>161</v>
      </c>
      <c r="F1579" s="2"/>
      <c r="G1579" s="2">
        <v>2</v>
      </c>
      <c r="H1579" s="2">
        <v>4</v>
      </c>
      <c r="I1579" s="2"/>
      <c r="J1579" s="2"/>
      <c r="K1579" s="2"/>
      <c r="L1579" s="3">
        <v>948.22</v>
      </c>
      <c r="M1579" s="3">
        <v>948.22</v>
      </c>
      <c r="N1579" s="3">
        <v>0</v>
      </c>
      <c r="O1579" s="3">
        <v>0</v>
      </c>
      <c r="P1579" s="3">
        <v>948.22</v>
      </c>
      <c r="Q1579" s="3">
        <v>350</v>
      </c>
      <c r="R1579" s="1" t="s">
        <v>132</v>
      </c>
    </row>
    <row r="1580" spans="1:18" ht="15.5" x14ac:dyDescent="0.35">
      <c r="A1580" s="1">
        <v>30914078</v>
      </c>
      <c r="B1580" s="99" t="s">
        <v>2851</v>
      </c>
      <c r="C1580" s="2" t="s">
        <v>13600</v>
      </c>
      <c r="D1580" s="2">
        <v>1</v>
      </c>
      <c r="E1580" s="1" t="s">
        <v>398</v>
      </c>
      <c r="F1580" s="2"/>
      <c r="G1580" s="2">
        <v>2</v>
      </c>
      <c r="H1580" s="2">
        <v>6</v>
      </c>
      <c r="I1580" s="2"/>
      <c r="J1580" s="2"/>
      <c r="K1580" s="2"/>
      <c r="L1580" s="3">
        <v>1140.53</v>
      </c>
      <c r="M1580" s="3">
        <v>1140.53</v>
      </c>
      <c r="N1580" s="3">
        <v>0</v>
      </c>
      <c r="O1580" s="3">
        <v>0</v>
      </c>
      <c r="P1580" s="3">
        <v>1140.53</v>
      </c>
      <c r="Q1580" s="3">
        <v>350</v>
      </c>
      <c r="R1580" s="1" t="s">
        <v>132</v>
      </c>
    </row>
    <row r="1581" spans="1:18" ht="15.5" x14ac:dyDescent="0.35">
      <c r="A1581" s="1">
        <v>30914086</v>
      </c>
      <c r="B1581" s="99" t="s">
        <v>2850</v>
      </c>
      <c r="C1581" s="2" t="s">
        <v>13600</v>
      </c>
      <c r="D1581" s="2">
        <v>1</v>
      </c>
      <c r="E1581" s="1" t="s">
        <v>393</v>
      </c>
      <c r="F1581" s="2"/>
      <c r="G1581" s="2">
        <v>1</v>
      </c>
      <c r="H1581" s="2">
        <v>4</v>
      </c>
      <c r="I1581" s="2"/>
      <c r="J1581" s="2"/>
      <c r="K1581" s="2"/>
      <c r="L1581" s="3">
        <v>883.25</v>
      </c>
      <c r="M1581" s="3">
        <v>883.25</v>
      </c>
      <c r="N1581" s="3">
        <v>0</v>
      </c>
      <c r="O1581" s="3">
        <v>0</v>
      </c>
      <c r="P1581" s="3">
        <v>883.25</v>
      </c>
      <c r="Q1581" s="3">
        <v>350</v>
      </c>
      <c r="R1581" s="1" t="s">
        <v>132</v>
      </c>
    </row>
    <row r="1582" spans="1:18" ht="15.5" x14ac:dyDescent="0.35">
      <c r="A1582" s="1">
        <v>30914094</v>
      </c>
      <c r="B1582" s="99" t="s">
        <v>2849</v>
      </c>
      <c r="C1582" s="2" t="s">
        <v>13600</v>
      </c>
      <c r="D1582" s="2">
        <v>1</v>
      </c>
      <c r="E1582" s="1" t="s">
        <v>155</v>
      </c>
      <c r="F1582" s="2"/>
      <c r="G1582" s="2">
        <v>3</v>
      </c>
      <c r="H1582" s="2">
        <v>5</v>
      </c>
      <c r="I1582" s="2"/>
      <c r="J1582" s="2"/>
      <c r="K1582" s="2"/>
      <c r="L1582" s="3">
        <v>1206.83</v>
      </c>
      <c r="M1582" s="3">
        <v>1206.83</v>
      </c>
      <c r="N1582" s="3">
        <v>0</v>
      </c>
      <c r="O1582" s="3">
        <v>0</v>
      </c>
      <c r="P1582" s="3">
        <v>1206.83</v>
      </c>
      <c r="Q1582" s="3">
        <v>350</v>
      </c>
      <c r="R1582" s="1" t="s">
        <v>132</v>
      </c>
    </row>
    <row r="1583" spans="1:18" ht="15.5" x14ac:dyDescent="0.35">
      <c r="A1583" s="1">
        <v>30914108</v>
      </c>
      <c r="B1583" s="99" t="s">
        <v>2848</v>
      </c>
      <c r="C1583" s="2" t="s">
        <v>13600</v>
      </c>
      <c r="D1583" s="2">
        <v>1</v>
      </c>
      <c r="E1583" s="1" t="s">
        <v>407</v>
      </c>
      <c r="F1583" s="2"/>
      <c r="G1583" s="2">
        <v>2</v>
      </c>
      <c r="H1583" s="2">
        <v>4</v>
      </c>
      <c r="I1583" s="2"/>
      <c r="J1583" s="2"/>
      <c r="K1583" s="2"/>
      <c r="L1583" s="3">
        <v>620.66</v>
      </c>
      <c r="M1583" s="3">
        <v>620.66</v>
      </c>
      <c r="N1583" s="3">
        <v>0</v>
      </c>
      <c r="O1583" s="3">
        <v>0</v>
      </c>
      <c r="P1583" s="3">
        <v>620.66</v>
      </c>
      <c r="Q1583" s="3">
        <v>350</v>
      </c>
      <c r="R1583" s="1" t="s">
        <v>132</v>
      </c>
    </row>
    <row r="1584" spans="1:18" ht="15.5" x14ac:dyDescent="0.35">
      <c r="A1584" s="1">
        <v>30914116</v>
      </c>
      <c r="B1584" s="99" t="s">
        <v>2847</v>
      </c>
      <c r="C1584" s="2" t="s">
        <v>13600</v>
      </c>
      <c r="D1584" s="2">
        <v>1</v>
      </c>
      <c r="E1584" s="1" t="s">
        <v>148</v>
      </c>
      <c r="F1584" s="2"/>
      <c r="G1584" s="2">
        <v>1</v>
      </c>
      <c r="H1584" s="2">
        <v>4</v>
      </c>
      <c r="I1584" s="2"/>
      <c r="J1584" s="2"/>
      <c r="K1584" s="2"/>
      <c r="L1584" s="3">
        <v>689.63</v>
      </c>
      <c r="M1584" s="3">
        <v>689.63</v>
      </c>
      <c r="N1584" s="3">
        <v>0</v>
      </c>
      <c r="O1584" s="3">
        <v>0</v>
      </c>
      <c r="P1584" s="3">
        <v>689.63</v>
      </c>
      <c r="Q1584" s="3">
        <v>350</v>
      </c>
      <c r="R1584" s="1" t="s">
        <v>132</v>
      </c>
    </row>
    <row r="1585" spans="1:18" ht="15.5" x14ac:dyDescent="0.35">
      <c r="A1585" s="1">
        <v>30914124</v>
      </c>
      <c r="B1585" s="99" t="s">
        <v>2846</v>
      </c>
      <c r="C1585" s="2" t="s">
        <v>13600</v>
      </c>
      <c r="D1585" s="2">
        <v>1</v>
      </c>
      <c r="E1585" s="1" t="s">
        <v>31</v>
      </c>
      <c r="F1585" s="2"/>
      <c r="G1585" s="2"/>
      <c r="H1585" s="2">
        <v>0</v>
      </c>
      <c r="I1585" s="2"/>
      <c r="J1585" s="2"/>
      <c r="K1585" s="2"/>
      <c r="L1585" s="3">
        <v>26.53</v>
      </c>
      <c r="M1585" s="3">
        <v>26.53</v>
      </c>
      <c r="N1585" s="3">
        <v>0</v>
      </c>
      <c r="O1585" s="3">
        <v>0</v>
      </c>
      <c r="P1585" s="3">
        <v>26.53</v>
      </c>
      <c r="Q1585" s="3">
        <v>350</v>
      </c>
      <c r="R1585" s="1" t="s">
        <v>0</v>
      </c>
    </row>
    <row r="1586" spans="1:18" ht="15.5" x14ac:dyDescent="0.35">
      <c r="A1586" s="1">
        <v>30914132</v>
      </c>
      <c r="B1586" s="99" t="s">
        <v>2845</v>
      </c>
      <c r="C1586" s="2" t="s">
        <v>13600</v>
      </c>
      <c r="D1586" s="2">
        <v>1</v>
      </c>
      <c r="E1586" s="1" t="s">
        <v>393</v>
      </c>
      <c r="F1586" s="2"/>
      <c r="G1586" s="2">
        <v>1</v>
      </c>
      <c r="H1586" s="2">
        <v>4</v>
      </c>
      <c r="I1586" s="2"/>
      <c r="J1586" s="2"/>
      <c r="K1586" s="2"/>
      <c r="L1586" s="3">
        <v>883.25</v>
      </c>
      <c r="M1586" s="3">
        <v>883.25</v>
      </c>
      <c r="N1586" s="3">
        <v>0</v>
      </c>
      <c r="O1586" s="3">
        <v>0</v>
      </c>
      <c r="P1586" s="3">
        <v>883.25</v>
      </c>
      <c r="Q1586" s="3">
        <v>350</v>
      </c>
      <c r="R1586" s="1" t="s">
        <v>132</v>
      </c>
    </row>
    <row r="1587" spans="1:18" ht="15.5" x14ac:dyDescent="0.35">
      <c r="A1587" s="1">
        <v>30914140</v>
      </c>
      <c r="B1587" s="99" t="s">
        <v>2844</v>
      </c>
      <c r="C1587" s="2" t="s">
        <v>13600</v>
      </c>
      <c r="D1587" s="2">
        <v>1</v>
      </c>
      <c r="E1587" s="1" t="s">
        <v>446</v>
      </c>
      <c r="F1587" s="2">
        <v>44.61</v>
      </c>
      <c r="G1587" s="2">
        <v>1</v>
      </c>
      <c r="H1587" s="2">
        <v>5</v>
      </c>
      <c r="I1587" s="2"/>
      <c r="J1587" s="2"/>
      <c r="K1587" s="2"/>
      <c r="L1587" s="3">
        <v>1323.54</v>
      </c>
      <c r="M1587" s="3">
        <v>1323.54</v>
      </c>
      <c r="N1587" s="3">
        <v>680.3</v>
      </c>
      <c r="O1587" s="3">
        <v>0</v>
      </c>
      <c r="P1587" s="3">
        <v>2003.84</v>
      </c>
      <c r="Q1587" s="3">
        <v>350</v>
      </c>
      <c r="R1587" s="1" t="s">
        <v>132</v>
      </c>
    </row>
    <row r="1588" spans="1:18" ht="15.5" x14ac:dyDescent="0.35">
      <c r="A1588" s="1">
        <v>30914159</v>
      </c>
      <c r="B1588" s="99" t="s">
        <v>2843</v>
      </c>
      <c r="C1588" s="2" t="s">
        <v>13600</v>
      </c>
      <c r="D1588" s="2">
        <v>1</v>
      </c>
      <c r="E1588" s="1" t="s">
        <v>165</v>
      </c>
      <c r="F1588" s="2">
        <v>66.91</v>
      </c>
      <c r="G1588" s="2">
        <v>1</v>
      </c>
      <c r="H1588" s="2">
        <v>7</v>
      </c>
      <c r="I1588" s="2"/>
      <c r="J1588" s="2"/>
      <c r="K1588" s="2"/>
      <c r="L1588" s="3">
        <v>1617.95</v>
      </c>
      <c r="M1588" s="3">
        <v>1617.95</v>
      </c>
      <c r="N1588" s="3">
        <v>1020.38</v>
      </c>
      <c r="O1588" s="3">
        <v>0</v>
      </c>
      <c r="P1588" s="3">
        <v>2638.33</v>
      </c>
      <c r="Q1588" s="3">
        <v>350</v>
      </c>
      <c r="R1588" s="1" t="s">
        <v>132</v>
      </c>
    </row>
    <row r="1589" spans="1:18" ht="15.5" x14ac:dyDescent="0.35">
      <c r="A1589" s="1">
        <v>30914167</v>
      </c>
      <c r="B1589" s="99" t="s">
        <v>2842</v>
      </c>
      <c r="C1589" s="2" t="s">
        <v>13600</v>
      </c>
      <c r="D1589" s="2">
        <v>1</v>
      </c>
      <c r="E1589" s="1" t="s">
        <v>396</v>
      </c>
      <c r="F1589" s="2">
        <v>44.61</v>
      </c>
      <c r="G1589" s="2">
        <v>1</v>
      </c>
      <c r="H1589" s="2">
        <v>5</v>
      </c>
      <c r="I1589" s="2"/>
      <c r="J1589" s="2"/>
      <c r="K1589" s="2"/>
      <c r="L1589" s="3">
        <v>1027.79</v>
      </c>
      <c r="M1589" s="3">
        <v>1027.79</v>
      </c>
      <c r="N1589" s="3">
        <v>680.3</v>
      </c>
      <c r="O1589" s="3">
        <v>0</v>
      </c>
      <c r="P1589" s="3">
        <v>1708.09</v>
      </c>
      <c r="Q1589" s="3">
        <v>350</v>
      </c>
      <c r="R1589" s="1" t="s">
        <v>132</v>
      </c>
    </row>
    <row r="1590" spans="1:18" ht="15.5" x14ac:dyDescent="0.35">
      <c r="A1590" s="1">
        <v>30915015</v>
      </c>
      <c r="B1590" s="99" t="s">
        <v>2841</v>
      </c>
      <c r="C1590" s="2" t="s">
        <v>13598</v>
      </c>
      <c r="D1590" s="2">
        <v>1</v>
      </c>
      <c r="E1590" s="1" t="s">
        <v>396</v>
      </c>
      <c r="F1590" s="2"/>
      <c r="G1590" s="2">
        <v>3</v>
      </c>
      <c r="H1590" s="2">
        <v>5</v>
      </c>
      <c r="I1590" s="2"/>
      <c r="J1590" s="2"/>
      <c r="K1590" s="2"/>
      <c r="L1590" s="3">
        <v>1027.79</v>
      </c>
      <c r="M1590" s="3">
        <v>1027.79</v>
      </c>
      <c r="N1590" s="3">
        <v>0</v>
      </c>
      <c r="O1590" s="3">
        <v>0</v>
      </c>
      <c r="P1590" s="3">
        <v>1027.79</v>
      </c>
      <c r="Q1590" s="3">
        <v>205.55799999999999</v>
      </c>
      <c r="R1590" s="1" t="s">
        <v>132</v>
      </c>
    </row>
    <row r="1591" spans="1:18" ht="15.5" x14ac:dyDescent="0.35">
      <c r="A1591" s="1">
        <v>30915023</v>
      </c>
      <c r="B1591" s="99" t="s">
        <v>2840</v>
      </c>
      <c r="C1591" s="2" t="s">
        <v>13600</v>
      </c>
      <c r="D1591" s="2">
        <v>1</v>
      </c>
      <c r="E1591" s="1" t="s">
        <v>224</v>
      </c>
      <c r="F1591" s="2"/>
      <c r="G1591" s="2">
        <v>1</v>
      </c>
      <c r="H1591" s="2">
        <v>4</v>
      </c>
      <c r="I1591" s="2"/>
      <c r="J1591" s="2"/>
      <c r="K1591" s="2"/>
      <c r="L1591" s="3">
        <v>338.19</v>
      </c>
      <c r="M1591" s="3">
        <v>338.19</v>
      </c>
      <c r="N1591" s="3">
        <v>0</v>
      </c>
      <c r="O1591" s="3">
        <v>0</v>
      </c>
      <c r="P1591" s="3">
        <v>338.19</v>
      </c>
      <c r="Q1591" s="3">
        <v>350</v>
      </c>
      <c r="R1591" s="1" t="s">
        <v>132</v>
      </c>
    </row>
    <row r="1592" spans="1:18" ht="15.5" x14ac:dyDescent="0.35">
      <c r="A1592" s="1">
        <v>30915031</v>
      </c>
      <c r="B1592" s="99" t="s">
        <v>2839</v>
      </c>
      <c r="C1592" s="2" t="s">
        <v>13600</v>
      </c>
      <c r="D1592" s="2">
        <v>1</v>
      </c>
      <c r="E1592" s="1" t="s">
        <v>151</v>
      </c>
      <c r="F1592" s="2"/>
      <c r="G1592" s="2"/>
      <c r="H1592" s="2">
        <v>2</v>
      </c>
      <c r="I1592" s="2"/>
      <c r="J1592" s="2"/>
      <c r="K1592" s="2"/>
      <c r="L1592" s="3">
        <v>270.54000000000002</v>
      </c>
      <c r="M1592" s="3">
        <v>270.54000000000002</v>
      </c>
      <c r="N1592" s="3">
        <v>0</v>
      </c>
      <c r="O1592" s="3">
        <v>0</v>
      </c>
      <c r="P1592" s="3">
        <v>270.54000000000002</v>
      </c>
      <c r="Q1592" s="3">
        <v>350</v>
      </c>
      <c r="R1592" s="1" t="s">
        <v>132</v>
      </c>
    </row>
    <row r="1593" spans="1:18" ht="15.5" x14ac:dyDescent="0.35">
      <c r="A1593" s="1">
        <v>30915040</v>
      </c>
      <c r="B1593" s="99" t="s">
        <v>2838</v>
      </c>
      <c r="C1593" s="2" t="s">
        <v>13600</v>
      </c>
      <c r="D1593" s="2">
        <v>1</v>
      </c>
      <c r="E1593" s="1" t="s">
        <v>148</v>
      </c>
      <c r="F1593" s="2"/>
      <c r="G1593" s="2">
        <v>2</v>
      </c>
      <c r="H1593" s="2">
        <v>4</v>
      </c>
      <c r="I1593" s="2"/>
      <c r="J1593" s="2"/>
      <c r="K1593" s="2"/>
      <c r="L1593" s="3">
        <v>689.63</v>
      </c>
      <c r="M1593" s="3">
        <v>689.63</v>
      </c>
      <c r="N1593" s="3">
        <v>0</v>
      </c>
      <c r="O1593" s="3">
        <v>0</v>
      </c>
      <c r="P1593" s="3">
        <v>689.63</v>
      </c>
      <c r="Q1593" s="3">
        <v>350</v>
      </c>
      <c r="R1593" s="1" t="s">
        <v>132</v>
      </c>
    </row>
    <row r="1594" spans="1:18" ht="15.5" x14ac:dyDescent="0.35">
      <c r="A1594" s="1">
        <v>30915058</v>
      </c>
      <c r="B1594" s="99" t="s">
        <v>2837</v>
      </c>
      <c r="C1594" s="2" t="s">
        <v>13600</v>
      </c>
      <c r="D1594" s="2">
        <v>1</v>
      </c>
      <c r="E1594" s="1" t="s">
        <v>497</v>
      </c>
      <c r="F1594" s="2">
        <v>33.799999999999997</v>
      </c>
      <c r="G1594" s="2">
        <v>1</v>
      </c>
      <c r="H1594" s="2">
        <v>4</v>
      </c>
      <c r="I1594" s="2"/>
      <c r="J1594" s="2"/>
      <c r="K1594" s="2"/>
      <c r="L1594" s="3">
        <v>485.38</v>
      </c>
      <c r="M1594" s="3">
        <v>485.38</v>
      </c>
      <c r="N1594" s="3">
        <v>515.45000000000005</v>
      </c>
      <c r="O1594" s="3">
        <v>0</v>
      </c>
      <c r="P1594" s="3">
        <v>1000.83</v>
      </c>
      <c r="Q1594" s="3">
        <v>350</v>
      </c>
      <c r="R1594" s="1" t="s">
        <v>132</v>
      </c>
    </row>
    <row r="1595" spans="1:18" ht="15.5" x14ac:dyDescent="0.35">
      <c r="A1595" s="1">
        <v>30915066</v>
      </c>
      <c r="B1595" s="99" t="s">
        <v>2836</v>
      </c>
      <c r="C1595" s="2" t="s">
        <v>13600</v>
      </c>
      <c r="D1595" s="2">
        <v>1</v>
      </c>
      <c r="E1595" s="1" t="s">
        <v>161</v>
      </c>
      <c r="F1595" s="2">
        <v>38.5</v>
      </c>
      <c r="G1595" s="2">
        <v>1</v>
      </c>
      <c r="H1595" s="2">
        <v>5</v>
      </c>
      <c r="I1595" s="2"/>
      <c r="J1595" s="2"/>
      <c r="K1595" s="2"/>
      <c r="L1595" s="3">
        <v>948.22</v>
      </c>
      <c r="M1595" s="3">
        <v>948.22</v>
      </c>
      <c r="N1595" s="3">
        <v>587.13</v>
      </c>
      <c r="O1595" s="3">
        <v>0</v>
      </c>
      <c r="P1595" s="3">
        <v>1535.35</v>
      </c>
      <c r="Q1595" s="3">
        <v>350</v>
      </c>
      <c r="R1595" s="1" t="s">
        <v>132</v>
      </c>
    </row>
    <row r="1596" spans="1:18" ht="15.5" x14ac:dyDescent="0.35">
      <c r="A1596" s="1">
        <v>30916011</v>
      </c>
      <c r="B1596" s="99" t="s">
        <v>2835</v>
      </c>
      <c r="C1596" s="2" t="s">
        <v>13600</v>
      </c>
      <c r="D1596" s="2">
        <v>1</v>
      </c>
      <c r="E1596" s="1" t="s">
        <v>161</v>
      </c>
      <c r="F1596" s="2"/>
      <c r="G1596" s="2">
        <v>2</v>
      </c>
      <c r="H1596" s="2">
        <v>6</v>
      </c>
      <c r="I1596" s="2"/>
      <c r="J1596" s="2"/>
      <c r="K1596" s="2"/>
      <c r="L1596" s="3">
        <v>948.22</v>
      </c>
      <c r="M1596" s="3">
        <v>948.22</v>
      </c>
      <c r="N1596" s="3">
        <v>0</v>
      </c>
      <c r="O1596" s="3">
        <v>0</v>
      </c>
      <c r="P1596" s="3">
        <v>948.22</v>
      </c>
      <c r="Q1596" s="3">
        <v>350</v>
      </c>
      <c r="R1596" s="1" t="s">
        <v>132</v>
      </c>
    </row>
    <row r="1597" spans="1:18" ht="15.5" x14ac:dyDescent="0.35">
      <c r="A1597" s="1">
        <v>30917018</v>
      </c>
      <c r="B1597" s="99" t="s">
        <v>2834</v>
      </c>
      <c r="C1597" s="2" t="s">
        <v>13600</v>
      </c>
      <c r="D1597" s="2">
        <v>1</v>
      </c>
      <c r="E1597" s="1" t="s">
        <v>407</v>
      </c>
      <c r="F1597" s="2"/>
      <c r="G1597" s="2">
        <v>1</v>
      </c>
      <c r="H1597" s="2">
        <v>4</v>
      </c>
      <c r="I1597" s="2"/>
      <c r="J1597" s="2"/>
      <c r="K1597" s="2"/>
      <c r="L1597" s="3">
        <v>620.66</v>
      </c>
      <c r="M1597" s="3">
        <v>620.66</v>
      </c>
      <c r="N1597" s="3">
        <v>0</v>
      </c>
      <c r="O1597" s="3">
        <v>0</v>
      </c>
      <c r="P1597" s="3">
        <v>620.66</v>
      </c>
      <c r="Q1597" s="3">
        <v>350</v>
      </c>
      <c r="R1597" s="1" t="s">
        <v>132</v>
      </c>
    </row>
    <row r="1598" spans="1:18" ht="15.5" x14ac:dyDescent="0.35">
      <c r="A1598" s="1">
        <v>30917026</v>
      </c>
      <c r="B1598" s="99" t="s">
        <v>2833</v>
      </c>
      <c r="C1598" s="2" t="s">
        <v>13598</v>
      </c>
      <c r="D1598" s="2">
        <v>1</v>
      </c>
      <c r="E1598" s="1" t="s">
        <v>2384</v>
      </c>
      <c r="F1598" s="2"/>
      <c r="G1598" s="2">
        <v>2</v>
      </c>
      <c r="H1598" s="2">
        <v>7</v>
      </c>
      <c r="I1598" s="2"/>
      <c r="J1598" s="2"/>
      <c r="K1598" s="2"/>
      <c r="L1598" s="3">
        <v>2647.07</v>
      </c>
      <c r="M1598" s="3">
        <v>2647.07</v>
      </c>
      <c r="N1598" s="3">
        <v>0</v>
      </c>
      <c r="O1598" s="3">
        <v>0</v>
      </c>
      <c r="P1598" s="3">
        <v>2647.07</v>
      </c>
      <c r="Q1598" s="3">
        <v>529.4140000000001</v>
      </c>
      <c r="R1598" s="1" t="s">
        <v>132</v>
      </c>
    </row>
    <row r="1599" spans="1:18" ht="15.5" x14ac:dyDescent="0.35">
      <c r="A1599" s="1">
        <v>30917034</v>
      </c>
      <c r="B1599" s="99" t="s">
        <v>2832</v>
      </c>
      <c r="C1599" s="2" t="s">
        <v>13600</v>
      </c>
      <c r="D1599" s="2">
        <v>1</v>
      </c>
      <c r="E1599" s="1" t="s">
        <v>396</v>
      </c>
      <c r="F1599" s="2"/>
      <c r="G1599" s="2">
        <v>1</v>
      </c>
      <c r="H1599" s="2">
        <v>5</v>
      </c>
      <c r="I1599" s="2"/>
      <c r="J1599" s="2"/>
      <c r="K1599" s="2"/>
      <c r="L1599" s="3">
        <v>1027.79</v>
      </c>
      <c r="M1599" s="3">
        <v>1027.79</v>
      </c>
      <c r="N1599" s="3">
        <v>0</v>
      </c>
      <c r="O1599" s="3">
        <v>0</v>
      </c>
      <c r="P1599" s="3">
        <v>1027.79</v>
      </c>
      <c r="Q1599" s="3">
        <v>350</v>
      </c>
      <c r="R1599" s="1" t="s">
        <v>132</v>
      </c>
    </row>
    <row r="1600" spans="1:18" ht="15.5" x14ac:dyDescent="0.35">
      <c r="A1600" s="1">
        <v>30917042</v>
      </c>
      <c r="B1600" s="99" t="s">
        <v>2831</v>
      </c>
      <c r="C1600" s="2" t="s">
        <v>13600</v>
      </c>
      <c r="D1600" s="2">
        <v>1</v>
      </c>
      <c r="E1600" s="1" t="s">
        <v>194</v>
      </c>
      <c r="F1600" s="2"/>
      <c r="G1600" s="2">
        <v>3</v>
      </c>
      <c r="H1600" s="2">
        <v>6</v>
      </c>
      <c r="I1600" s="2"/>
      <c r="J1600" s="2"/>
      <c r="K1600" s="2"/>
      <c r="L1600" s="3">
        <v>2181.58</v>
      </c>
      <c r="M1600" s="3">
        <v>2181.58</v>
      </c>
      <c r="N1600" s="3">
        <v>0</v>
      </c>
      <c r="O1600" s="3">
        <v>0</v>
      </c>
      <c r="P1600" s="3">
        <v>2181.58</v>
      </c>
      <c r="Q1600" s="3">
        <v>350</v>
      </c>
      <c r="R1600" s="1" t="s">
        <v>132</v>
      </c>
    </row>
    <row r="1601" spans="1:18" ht="15.5" x14ac:dyDescent="0.35">
      <c r="A1601" s="1">
        <v>30918014</v>
      </c>
      <c r="B1601" s="99" t="s">
        <v>2830</v>
      </c>
      <c r="C1601" s="2" t="s">
        <v>13600</v>
      </c>
      <c r="D1601" s="2">
        <v>1</v>
      </c>
      <c r="E1601" s="1" t="s">
        <v>161</v>
      </c>
      <c r="F1601" s="2"/>
      <c r="G1601" s="2">
        <v>1</v>
      </c>
      <c r="H1601" s="2">
        <v>3</v>
      </c>
      <c r="I1601" s="2"/>
      <c r="J1601" s="2"/>
      <c r="K1601" s="2"/>
      <c r="L1601" s="3">
        <v>948.22</v>
      </c>
      <c r="M1601" s="3">
        <v>948.22</v>
      </c>
      <c r="N1601" s="3">
        <v>0</v>
      </c>
      <c r="O1601" s="3">
        <v>0</v>
      </c>
      <c r="P1601" s="3">
        <v>948.22</v>
      </c>
      <c r="Q1601" s="3">
        <v>350</v>
      </c>
      <c r="R1601" s="1" t="s">
        <v>132</v>
      </c>
    </row>
    <row r="1602" spans="1:18" ht="31" x14ac:dyDescent="0.35">
      <c r="A1602" s="1">
        <v>30918022</v>
      </c>
      <c r="B1602" s="99" t="s">
        <v>2829</v>
      </c>
      <c r="C1602" s="2" t="s">
        <v>13598</v>
      </c>
      <c r="D1602" s="2">
        <v>1</v>
      </c>
      <c r="E1602" s="1" t="s">
        <v>393</v>
      </c>
      <c r="F1602" s="2"/>
      <c r="G1602" s="2">
        <v>1</v>
      </c>
      <c r="H1602" s="2">
        <v>3</v>
      </c>
      <c r="I1602" s="2"/>
      <c r="J1602" s="2"/>
      <c r="K1602" s="2"/>
      <c r="L1602" s="3">
        <v>883.25</v>
      </c>
      <c r="M1602" s="3">
        <v>883.25</v>
      </c>
      <c r="N1602" s="3">
        <v>0</v>
      </c>
      <c r="O1602" s="3">
        <v>0</v>
      </c>
      <c r="P1602" s="3">
        <v>883.25</v>
      </c>
      <c r="Q1602" s="3">
        <v>176.65</v>
      </c>
      <c r="R1602" s="1" t="s">
        <v>132</v>
      </c>
    </row>
    <row r="1603" spans="1:18" ht="15.5" x14ac:dyDescent="0.35">
      <c r="A1603" s="1">
        <v>30918030</v>
      </c>
      <c r="B1603" s="99" t="s">
        <v>2828</v>
      </c>
      <c r="C1603" s="2" t="s">
        <v>13598</v>
      </c>
      <c r="D1603" s="2">
        <v>1</v>
      </c>
      <c r="E1603" s="1" t="s">
        <v>161</v>
      </c>
      <c r="F1603" s="2"/>
      <c r="G1603" s="2">
        <v>1</v>
      </c>
      <c r="H1603" s="2">
        <v>3</v>
      </c>
      <c r="I1603" s="2"/>
      <c r="J1603" s="2"/>
      <c r="K1603" s="2"/>
      <c r="L1603" s="3">
        <v>948.22</v>
      </c>
      <c r="M1603" s="3">
        <v>948.22</v>
      </c>
      <c r="N1603" s="3">
        <v>0</v>
      </c>
      <c r="O1603" s="3">
        <v>0</v>
      </c>
      <c r="P1603" s="3">
        <v>948.22</v>
      </c>
      <c r="Q1603" s="3">
        <v>189.64400000000001</v>
      </c>
      <c r="R1603" s="1" t="s">
        <v>132</v>
      </c>
    </row>
    <row r="1604" spans="1:18" ht="15.5" x14ac:dyDescent="0.35">
      <c r="A1604" s="1">
        <v>30918049</v>
      </c>
      <c r="B1604" s="99" t="s">
        <v>2827</v>
      </c>
      <c r="C1604" s="2" t="s">
        <v>13598</v>
      </c>
      <c r="D1604" s="2">
        <v>1</v>
      </c>
      <c r="E1604" s="1" t="s">
        <v>311</v>
      </c>
      <c r="F1604" s="2"/>
      <c r="G1604" s="2">
        <v>1</v>
      </c>
      <c r="H1604" s="2">
        <v>3</v>
      </c>
      <c r="I1604" s="2"/>
      <c r="J1604" s="2"/>
      <c r="K1604" s="2"/>
      <c r="L1604" s="3">
        <v>291.76</v>
      </c>
      <c r="M1604" s="3">
        <v>291.76</v>
      </c>
      <c r="N1604" s="3">
        <v>0</v>
      </c>
      <c r="O1604" s="3">
        <v>0</v>
      </c>
      <c r="P1604" s="3">
        <v>291.76</v>
      </c>
      <c r="Q1604" s="3">
        <v>58.352000000000004</v>
      </c>
      <c r="R1604" s="1" t="s">
        <v>132</v>
      </c>
    </row>
    <row r="1605" spans="1:18" ht="15.5" x14ac:dyDescent="0.35">
      <c r="A1605" s="1">
        <v>30918057</v>
      </c>
      <c r="B1605" s="99" t="s">
        <v>2826</v>
      </c>
      <c r="C1605" s="2" t="s">
        <v>13599</v>
      </c>
      <c r="D1605" s="2">
        <v>1</v>
      </c>
      <c r="E1605" s="1" t="s">
        <v>151</v>
      </c>
      <c r="F1605" s="2"/>
      <c r="G1605" s="2">
        <v>2</v>
      </c>
      <c r="H1605" s="2">
        <v>5</v>
      </c>
      <c r="I1605" s="2"/>
      <c r="J1605" s="2"/>
      <c r="K1605" s="2"/>
      <c r="L1605" s="3">
        <v>270.54000000000002</v>
      </c>
      <c r="M1605" s="3">
        <v>270.54000000000002</v>
      </c>
      <c r="N1605" s="3">
        <v>0</v>
      </c>
      <c r="O1605" s="3">
        <v>0</v>
      </c>
      <c r="P1605" s="3">
        <v>270.54000000000002</v>
      </c>
      <c r="Q1605" s="3">
        <v>350</v>
      </c>
      <c r="R1605" s="1" t="s">
        <v>132</v>
      </c>
    </row>
    <row r="1606" spans="1:18" ht="31" x14ac:dyDescent="0.35">
      <c r="A1606" s="1">
        <v>30918065</v>
      </c>
      <c r="B1606" s="99" t="s">
        <v>2825</v>
      </c>
      <c r="C1606" s="2" t="s">
        <v>13599</v>
      </c>
      <c r="D1606" s="2">
        <v>1</v>
      </c>
      <c r="E1606" s="1" t="s">
        <v>311</v>
      </c>
      <c r="F1606" s="2"/>
      <c r="G1606" s="2">
        <v>2</v>
      </c>
      <c r="H1606" s="2">
        <v>5</v>
      </c>
      <c r="I1606" s="2"/>
      <c r="J1606" s="2"/>
      <c r="K1606" s="2"/>
      <c r="L1606" s="3">
        <v>291.76</v>
      </c>
      <c r="M1606" s="3">
        <v>291.76</v>
      </c>
      <c r="N1606" s="3">
        <v>0</v>
      </c>
      <c r="O1606" s="3">
        <v>0</v>
      </c>
      <c r="P1606" s="3">
        <v>291.76</v>
      </c>
      <c r="Q1606" s="3">
        <v>350</v>
      </c>
      <c r="R1606" s="1" t="s">
        <v>132</v>
      </c>
    </row>
    <row r="1607" spans="1:18" ht="15.5" x14ac:dyDescent="0.35">
      <c r="A1607" s="1">
        <v>30918073</v>
      </c>
      <c r="B1607" s="99" t="s">
        <v>2824</v>
      </c>
      <c r="C1607" s="2" t="s">
        <v>13599</v>
      </c>
      <c r="D1607" s="2">
        <v>1</v>
      </c>
      <c r="E1607" s="1" t="s">
        <v>2103</v>
      </c>
      <c r="F1607" s="2"/>
      <c r="G1607" s="2">
        <v>2</v>
      </c>
      <c r="H1607" s="2">
        <v>5</v>
      </c>
      <c r="I1607" s="2"/>
      <c r="J1607" s="2"/>
      <c r="K1607" s="2"/>
      <c r="L1607" s="3">
        <v>1452.19</v>
      </c>
      <c r="M1607" s="3">
        <v>1452.19</v>
      </c>
      <c r="N1607" s="3">
        <v>0</v>
      </c>
      <c r="O1607" s="3">
        <v>0</v>
      </c>
      <c r="P1607" s="3">
        <v>1452.19</v>
      </c>
      <c r="Q1607" s="3">
        <v>350</v>
      </c>
      <c r="R1607" s="1" t="s">
        <v>132</v>
      </c>
    </row>
    <row r="1608" spans="1:18" ht="46.5" x14ac:dyDescent="0.35">
      <c r="A1608" s="1">
        <v>30918081</v>
      </c>
      <c r="B1608" s="99" t="s">
        <v>2823</v>
      </c>
      <c r="C1608" s="2" t="s">
        <v>13600</v>
      </c>
      <c r="D1608" s="2">
        <v>1</v>
      </c>
      <c r="E1608" s="1" t="s">
        <v>2357</v>
      </c>
      <c r="F1608" s="2"/>
      <c r="G1608" s="2">
        <v>2</v>
      </c>
      <c r="H1608" s="2">
        <v>7</v>
      </c>
      <c r="I1608" s="2"/>
      <c r="J1608" s="2"/>
      <c r="K1608" s="2"/>
      <c r="L1608" s="3">
        <v>2393.77</v>
      </c>
      <c r="M1608" s="3">
        <v>2393.77</v>
      </c>
      <c r="N1608" s="3">
        <v>0</v>
      </c>
      <c r="O1608" s="3">
        <v>0</v>
      </c>
      <c r="P1608" s="3">
        <v>2393.77</v>
      </c>
      <c r="Q1608" s="3">
        <v>350</v>
      </c>
      <c r="R1608" s="1" t="s">
        <v>132</v>
      </c>
    </row>
    <row r="1609" spans="1:18" ht="15.5" x14ac:dyDescent="0.35">
      <c r="A1609" s="1">
        <v>31001017</v>
      </c>
      <c r="B1609" s="99" t="s">
        <v>2822</v>
      </c>
      <c r="C1609" s="2" t="s">
        <v>13600</v>
      </c>
      <c r="D1609" s="2">
        <v>1</v>
      </c>
      <c r="E1609" s="1" t="s">
        <v>165</v>
      </c>
      <c r="F1609" s="2"/>
      <c r="G1609" s="2">
        <v>2</v>
      </c>
      <c r="H1609" s="2">
        <v>6</v>
      </c>
      <c r="I1609" s="2"/>
      <c r="J1609" s="2"/>
      <c r="K1609" s="2"/>
      <c r="L1609" s="3">
        <v>1617.95</v>
      </c>
      <c r="M1609" s="3">
        <v>1617.95</v>
      </c>
      <c r="N1609" s="3">
        <v>0</v>
      </c>
      <c r="O1609" s="3">
        <v>0</v>
      </c>
      <c r="P1609" s="3">
        <v>1617.95</v>
      </c>
      <c r="Q1609" s="3">
        <v>350</v>
      </c>
      <c r="R1609" s="1" t="s">
        <v>132</v>
      </c>
    </row>
    <row r="1610" spans="1:18" ht="15.5" x14ac:dyDescent="0.35">
      <c r="A1610" s="1">
        <v>31001025</v>
      </c>
      <c r="B1610" s="99" t="s">
        <v>2821</v>
      </c>
      <c r="C1610" s="2" t="s">
        <v>13600</v>
      </c>
      <c r="D1610" s="2">
        <v>1</v>
      </c>
      <c r="E1610" s="1" t="s">
        <v>396</v>
      </c>
      <c r="F1610" s="2"/>
      <c r="G1610" s="2">
        <v>2</v>
      </c>
      <c r="H1610" s="2">
        <v>5</v>
      </c>
      <c r="I1610" s="2"/>
      <c r="J1610" s="2"/>
      <c r="K1610" s="2"/>
      <c r="L1610" s="3">
        <v>1027.79</v>
      </c>
      <c r="M1610" s="3">
        <v>1027.79</v>
      </c>
      <c r="N1610" s="3">
        <v>0</v>
      </c>
      <c r="O1610" s="3">
        <v>0</v>
      </c>
      <c r="P1610" s="3">
        <v>1027.79</v>
      </c>
      <c r="Q1610" s="3">
        <v>350</v>
      </c>
      <c r="R1610" s="1" t="s">
        <v>132</v>
      </c>
    </row>
    <row r="1611" spans="1:18" ht="15.5" x14ac:dyDescent="0.35">
      <c r="A1611" s="1">
        <v>31001033</v>
      </c>
      <c r="B1611" s="99" t="s">
        <v>2820</v>
      </c>
      <c r="C1611" s="2" t="s">
        <v>13600</v>
      </c>
      <c r="D1611" s="2">
        <v>1</v>
      </c>
      <c r="E1611" s="1" t="s">
        <v>165</v>
      </c>
      <c r="F1611" s="2"/>
      <c r="G1611" s="2">
        <v>2</v>
      </c>
      <c r="H1611" s="2">
        <v>7</v>
      </c>
      <c r="I1611" s="2"/>
      <c r="J1611" s="2"/>
      <c r="K1611" s="2"/>
      <c r="L1611" s="3">
        <v>1617.95</v>
      </c>
      <c r="M1611" s="3">
        <v>1617.95</v>
      </c>
      <c r="N1611" s="3">
        <v>0</v>
      </c>
      <c r="O1611" s="3">
        <v>0</v>
      </c>
      <c r="P1611" s="3">
        <v>1617.95</v>
      </c>
      <c r="Q1611" s="3">
        <v>350</v>
      </c>
      <c r="R1611" s="1" t="s">
        <v>132</v>
      </c>
    </row>
    <row r="1612" spans="1:18" ht="15.5" x14ac:dyDescent="0.35">
      <c r="A1612" s="1">
        <v>31001041</v>
      </c>
      <c r="B1612" s="99" t="s">
        <v>2819</v>
      </c>
      <c r="C1612" s="2" t="s">
        <v>13600</v>
      </c>
      <c r="D1612" s="2">
        <v>1</v>
      </c>
      <c r="E1612" s="1" t="s">
        <v>396</v>
      </c>
      <c r="F1612" s="2"/>
      <c r="G1612" s="2">
        <v>2</v>
      </c>
      <c r="H1612" s="2">
        <v>7</v>
      </c>
      <c r="I1612" s="2"/>
      <c r="J1612" s="2"/>
      <c r="K1612" s="2"/>
      <c r="L1612" s="3">
        <v>1027.79</v>
      </c>
      <c r="M1612" s="3">
        <v>1027.79</v>
      </c>
      <c r="N1612" s="3">
        <v>0</v>
      </c>
      <c r="O1612" s="3">
        <v>0</v>
      </c>
      <c r="P1612" s="3">
        <v>1027.79</v>
      </c>
      <c r="Q1612" s="3">
        <v>350</v>
      </c>
      <c r="R1612" s="1" t="s">
        <v>132</v>
      </c>
    </row>
    <row r="1613" spans="1:18" ht="15.5" x14ac:dyDescent="0.35">
      <c r="A1613" s="1">
        <v>31001050</v>
      </c>
      <c r="B1613" s="99" t="s">
        <v>2818</v>
      </c>
      <c r="C1613" s="2" t="s">
        <v>13600</v>
      </c>
      <c r="D1613" s="2">
        <v>1</v>
      </c>
      <c r="E1613" s="1" t="s">
        <v>396</v>
      </c>
      <c r="F1613" s="2"/>
      <c r="G1613" s="2">
        <v>2</v>
      </c>
      <c r="H1613" s="2">
        <v>7</v>
      </c>
      <c r="I1613" s="2"/>
      <c r="J1613" s="2"/>
      <c r="K1613" s="2"/>
      <c r="L1613" s="3">
        <v>1027.79</v>
      </c>
      <c r="M1613" s="3">
        <v>1027.79</v>
      </c>
      <c r="N1613" s="3">
        <v>0</v>
      </c>
      <c r="O1613" s="3">
        <v>0</v>
      </c>
      <c r="P1613" s="3">
        <v>1027.79</v>
      </c>
      <c r="Q1613" s="3">
        <v>350</v>
      </c>
      <c r="R1613" s="1" t="s">
        <v>132</v>
      </c>
    </row>
    <row r="1614" spans="1:18" ht="15.5" x14ac:dyDescent="0.35">
      <c r="A1614" s="1">
        <v>31001068</v>
      </c>
      <c r="B1614" s="99" t="s">
        <v>2817</v>
      </c>
      <c r="C1614" s="2" t="s">
        <v>13600</v>
      </c>
      <c r="D1614" s="2">
        <v>1</v>
      </c>
      <c r="E1614" s="1" t="s">
        <v>2042</v>
      </c>
      <c r="F1614" s="2"/>
      <c r="G1614" s="2">
        <v>2</v>
      </c>
      <c r="H1614" s="2">
        <v>5</v>
      </c>
      <c r="I1614" s="2"/>
      <c r="J1614" s="2"/>
      <c r="K1614" s="2"/>
      <c r="L1614" s="3">
        <v>1982.66</v>
      </c>
      <c r="M1614" s="3">
        <v>1982.66</v>
      </c>
      <c r="N1614" s="3">
        <v>0</v>
      </c>
      <c r="O1614" s="3">
        <v>0</v>
      </c>
      <c r="P1614" s="3">
        <v>1982.66</v>
      </c>
      <c r="Q1614" s="3">
        <v>350</v>
      </c>
      <c r="R1614" s="1" t="s">
        <v>132</v>
      </c>
    </row>
    <row r="1615" spans="1:18" ht="15.5" x14ac:dyDescent="0.35">
      <c r="A1615" s="1">
        <v>31001076</v>
      </c>
      <c r="B1615" s="99" t="s">
        <v>2816</v>
      </c>
      <c r="C1615" s="2" t="s">
        <v>13600</v>
      </c>
      <c r="D1615" s="2">
        <v>1</v>
      </c>
      <c r="E1615" s="1" t="s">
        <v>165</v>
      </c>
      <c r="F1615" s="2"/>
      <c r="G1615" s="2">
        <v>2</v>
      </c>
      <c r="H1615" s="2">
        <v>5</v>
      </c>
      <c r="I1615" s="2"/>
      <c r="J1615" s="2"/>
      <c r="K1615" s="2"/>
      <c r="L1615" s="3">
        <v>1617.95</v>
      </c>
      <c r="M1615" s="3">
        <v>1617.95</v>
      </c>
      <c r="N1615" s="3">
        <v>0</v>
      </c>
      <c r="O1615" s="3">
        <v>0</v>
      </c>
      <c r="P1615" s="3">
        <v>1617.95</v>
      </c>
      <c r="Q1615" s="3">
        <v>350</v>
      </c>
      <c r="R1615" s="1" t="s">
        <v>132</v>
      </c>
    </row>
    <row r="1616" spans="1:18" ht="15.5" x14ac:dyDescent="0.35">
      <c r="A1616" s="1">
        <v>31001084</v>
      </c>
      <c r="B1616" s="99" t="s">
        <v>2815</v>
      </c>
      <c r="C1616" s="2" t="s">
        <v>13600</v>
      </c>
      <c r="D1616" s="2">
        <v>1</v>
      </c>
      <c r="E1616" s="1" t="s">
        <v>396</v>
      </c>
      <c r="F1616" s="2"/>
      <c r="G1616" s="2">
        <v>2</v>
      </c>
      <c r="H1616" s="2">
        <v>6</v>
      </c>
      <c r="I1616" s="2"/>
      <c r="J1616" s="2"/>
      <c r="K1616" s="2"/>
      <c r="L1616" s="3">
        <v>1027.79</v>
      </c>
      <c r="M1616" s="3">
        <v>1027.79</v>
      </c>
      <c r="N1616" s="3">
        <v>0</v>
      </c>
      <c r="O1616" s="3">
        <v>0</v>
      </c>
      <c r="P1616" s="3">
        <v>1027.79</v>
      </c>
      <c r="Q1616" s="3">
        <v>350</v>
      </c>
      <c r="R1616" s="1" t="s">
        <v>132</v>
      </c>
    </row>
    <row r="1617" spans="1:18" ht="15.5" x14ac:dyDescent="0.35">
      <c r="A1617" s="1">
        <v>31001092</v>
      </c>
      <c r="B1617" s="99" t="s">
        <v>2814</v>
      </c>
      <c r="C1617" s="2" t="s">
        <v>13600</v>
      </c>
      <c r="D1617" s="2">
        <v>1</v>
      </c>
      <c r="E1617" s="1" t="s">
        <v>165</v>
      </c>
      <c r="F1617" s="2"/>
      <c r="G1617" s="2">
        <v>2</v>
      </c>
      <c r="H1617" s="2">
        <v>7</v>
      </c>
      <c r="I1617" s="2"/>
      <c r="J1617" s="2"/>
      <c r="K1617" s="2"/>
      <c r="L1617" s="3">
        <v>1617.95</v>
      </c>
      <c r="M1617" s="3">
        <v>1617.95</v>
      </c>
      <c r="N1617" s="3">
        <v>0</v>
      </c>
      <c r="O1617" s="3">
        <v>0</v>
      </c>
      <c r="P1617" s="3">
        <v>1617.95</v>
      </c>
      <c r="Q1617" s="3">
        <v>350</v>
      </c>
      <c r="R1617" s="1" t="s">
        <v>132</v>
      </c>
    </row>
    <row r="1618" spans="1:18" ht="15.5" x14ac:dyDescent="0.35">
      <c r="A1618" s="1">
        <v>31001106</v>
      </c>
      <c r="B1618" s="99" t="s">
        <v>2813</v>
      </c>
      <c r="C1618" s="2" t="s">
        <v>13600</v>
      </c>
      <c r="D1618" s="2">
        <v>1</v>
      </c>
      <c r="E1618" s="1" t="s">
        <v>161</v>
      </c>
      <c r="F1618" s="2"/>
      <c r="G1618" s="2">
        <v>2</v>
      </c>
      <c r="H1618" s="2">
        <v>5</v>
      </c>
      <c r="I1618" s="2"/>
      <c r="J1618" s="2"/>
      <c r="K1618" s="2"/>
      <c r="L1618" s="3">
        <v>948.22</v>
      </c>
      <c r="M1618" s="3">
        <v>948.22</v>
      </c>
      <c r="N1618" s="3">
        <v>0</v>
      </c>
      <c r="O1618" s="3">
        <v>0</v>
      </c>
      <c r="P1618" s="3">
        <v>948.22</v>
      </c>
      <c r="Q1618" s="3">
        <v>350</v>
      </c>
      <c r="R1618" s="1" t="s">
        <v>132</v>
      </c>
    </row>
    <row r="1619" spans="1:18" ht="15.5" x14ac:dyDescent="0.35">
      <c r="A1619" s="1">
        <v>31001114</v>
      </c>
      <c r="B1619" s="99" t="s">
        <v>2812</v>
      </c>
      <c r="C1619" s="2" t="s">
        <v>13600</v>
      </c>
      <c r="D1619" s="2">
        <v>1</v>
      </c>
      <c r="E1619" s="1" t="s">
        <v>396</v>
      </c>
      <c r="F1619" s="2"/>
      <c r="G1619" s="2">
        <v>2</v>
      </c>
      <c r="H1619" s="2">
        <v>6</v>
      </c>
      <c r="I1619" s="2"/>
      <c r="J1619" s="2"/>
      <c r="K1619" s="2"/>
      <c r="L1619" s="3">
        <v>1027.79</v>
      </c>
      <c r="M1619" s="3">
        <v>1027.79</v>
      </c>
      <c r="N1619" s="3">
        <v>0</v>
      </c>
      <c r="O1619" s="3">
        <v>0</v>
      </c>
      <c r="P1619" s="3">
        <v>1027.79</v>
      </c>
      <c r="Q1619" s="3">
        <v>350</v>
      </c>
      <c r="R1619" s="1" t="s">
        <v>132</v>
      </c>
    </row>
    <row r="1620" spans="1:18" ht="15.5" x14ac:dyDescent="0.35">
      <c r="A1620" s="1">
        <v>31001149</v>
      </c>
      <c r="B1620" s="99" t="s">
        <v>2811</v>
      </c>
      <c r="C1620" s="2" t="s">
        <v>13600</v>
      </c>
      <c r="D1620" s="2">
        <v>1</v>
      </c>
      <c r="E1620" s="1" t="s">
        <v>161</v>
      </c>
      <c r="F1620" s="2"/>
      <c r="G1620" s="2">
        <v>2</v>
      </c>
      <c r="H1620" s="2">
        <v>6</v>
      </c>
      <c r="I1620" s="2"/>
      <c r="J1620" s="2"/>
      <c r="K1620" s="2"/>
      <c r="L1620" s="3">
        <v>948.22</v>
      </c>
      <c r="M1620" s="3">
        <v>948.22</v>
      </c>
      <c r="N1620" s="3">
        <v>0</v>
      </c>
      <c r="O1620" s="3">
        <v>0</v>
      </c>
      <c r="P1620" s="3">
        <v>948.22</v>
      </c>
      <c r="Q1620" s="3">
        <v>350</v>
      </c>
      <c r="R1620" s="1" t="s">
        <v>132</v>
      </c>
    </row>
    <row r="1621" spans="1:18" ht="15.5" x14ac:dyDescent="0.35">
      <c r="A1621" s="1">
        <v>31001157</v>
      </c>
      <c r="B1621" s="99" t="s">
        <v>2810</v>
      </c>
      <c r="C1621" s="2" t="s">
        <v>13600</v>
      </c>
      <c r="D1621" s="2">
        <v>1</v>
      </c>
      <c r="E1621" s="1" t="s">
        <v>165</v>
      </c>
      <c r="F1621" s="2"/>
      <c r="G1621" s="2">
        <v>3</v>
      </c>
      <c r="H1621" s="2">
        <v>7</v>
      </c>
      <c r="I1621" s="2"/>
      <c r="J1621" s="2"/>
      <c r="K1621" s="2"/>
      <c r="L1621" s="3">
        <v>1617.95</v>
      </c>
      <c r="M1621" s="3">
        <v>1617.95</v>
      </c>
      <c r="N1621" s="3">
        <v>0</v>
      </c>
      <c r="O1621" s="3">
        <v>0</v>
      </c>
      <c r="P1621" s="3">
        <v>1617.95</v>
      </c>
      <c r="Q1621" s="3">
        <v>350</v>
      </c>
      <c r="R1621" s="1" t="s">
        <v>132</v>
      </c>
    </row>
    <row r="1622" spans="1:18" ht="15.5" x14ac:dyDescent="0.35">
      <c r="A1622" s="1">
        <v>31001165</v>
      </c>
      <c r="B1622" s="99" t="s">
        <v>2809</v>
      </c>
      <c r="C1622" s="2" t="s">
        <v>13600</v>
      </c>
      <c r="D1622" s="2">
        <v>1</v>
      </c>
      <c r="E1622" s="1" t="s">
        <v>2042</v>
      </c>
      <c r="F1622" s="2"/>
      <c r="G1622" s="2">
        <v>2</v>
      </c>
      <c r="H1622" s="2">
        <v>6</v>
      </c>
      <c r="I1622" s="2"/>
      <c r="J1622" s="2"/>
      <c r="K1622" s="2"/>
      <c r="L1622" s="3">
        <v>1982.66</v>
      </c>
      <c r="M1622" s="3">
        <v>1982.66</v>
      </c>
      <c r="N1622" s="3">
        <v>0</v>
      </c>
      <c r="O1622" s="3">
        <v>0</v>
      </c>
      <c r="P1622" s="3">
        <v>1982.66</v>
      </c>
      <c r="Q1622" s="3">
        <v>350</v>
      </c>
      <c r="R1622" s="1" t="s">
        <v>132</v>
      </c>
    </row>
    <row r="1623" spans="1:18" ht="15.5" x14ac:dyDescent="0.35">
      <c r="A1623" s="1">
        <v>31001173</v>
      </c>
      <c r="B1623" s="99" t="s">
        <v>2808</v>
      </c>
      <c r="C1623" s="2" t="s">
        <v>13600</v>
      </c>
      <c r="D1623" s="2">
        <v>1</v>
      </c>
      <c r="E1623" s="1" t="s">
        <v>159</v>
      </c>
      <c r="F1623" s="2"/>
      <c r="G1623" s="2">
        <v>2</v>
      </c>
      <c r="H1623" s="2">
        <v>5</v>
      </c>
      <c r="I1623" s="2"/>
      <c r="J1623" s="2"/>
      <c r="K1623" s="2"/>
      <c r="L1623" s="3">
        <v>736.04</v>
      </c>
      <c r="M1623" s="3">
        <v>736.04</v>
      </c>
      <c r="N1623" s="3">
        <v>0</v>
      </c>
      <c r="O1623" s="3">
        <v>0</v>
      </c>
      <c r="P1623" s="3">
        <v>736.04</v>
      </c>
      <c r="Q1623" s="3">
        <v>350</v>
      </c>
      <c r="R1623" s="1" t="s">
        <v>132</v>
      </c>
    </row>
    <row r="1624" spans="1:18" ht="15.5" x14ac:dyDescent="0.35">
      <c r="A1624" s="1">
        <v>31001181</v>
      </c>
      <c r="B1624" s="99" t="s">
        <v>2807</v>
      </c>
      <c r="C1624" s="2" t="s">
        <v>13600</v>
      </c>
      <c r="D1624" s="2">
        <v>1</v>
      </c>
      <c r="E1624" s="1" t="s">
        <v>484</v>
      </c>
      <c r="F1624" s="2"/>
      <c r="G1624" s="2">
        <v>2</v>
      </c>
      <c r="H1624" s="2">
        <v>5</v>
      </c>
      <c r="I1624" s="2"/>
      <c r="J1624" s="2"/>
      <c r="K1624" s="2"/>
      <c r="L1624" s="3">
        <v>802.34</v>
      </c>
      <c r="M1624" s="3">
        <v>802.34</v>
      </c>
      <c r="N1624" s="3">
        <v>0</v>
      </c>
      <c r="O1624" s="3">
        <v>0</v>
      </c>
      <c r="P1624" s="3">
        <v>802.34</v>
      </c>
      <c r="Q1624" s="3">
        <v>350</v>
      </c>
      <c r="R1624" s="1" t="s">
        <v>132</v>
      </c>
    </row>
    <row r="1625" spans="1:18" ht="15.5" x14ac:dyDescent="0.35">
      <c r="A1625" s="1">
        <v>31001190</v>
      </c>
      <c r="B1625" s="99" t="s">
        <v>2806</v>
      </c>
      <c r="C1625" s="2" t="s">
        <v>13600</v>
      </c>
      <c r="D1625" s="2">
        <v>1</v>
      </c>
      <c r="E1625" s="1" t="s">
        <v>383</v>
      </c>
      <c r="F1625" s="2"/>
      <c r="G1625" s="2">
        <v>2</v>
      </c>
      <c r="H1625" s="2">
        <v>3</v>
      </c>
      <c r="I1625" s="2"/>
      <c r="J1625" s="2"/>
      <c r="K1625" s="2"/>
      <c r="L1625" s="3">
        <v>649.84</v>
      </c>
      <c r="M1625" s="3">
        <v>649.84</v>
      </c>
      <c r="N1625" s="3">
        <v>0</v>
      </c>
      <c r="O1625" s="3">
        <v>0</v>
      </c>
      <c r="P1625" s="3">
        <v>649.84</v>
      </c>
      <c r="Q1625" s="3">
        <v>350</v>
      </c>
      <c r="R1625" s="1" t="s">
        <v>132</v>
      </c>
    </row>
    <row r="1626" spans="1:18" ht="15.5" x14ac:dyDescent="0.35">
      <c r="A1626" s="1">
        <v>31001203</v>
      </c>
      <c r="B1626" s="99" t="s">
        <v>2805</v>
      </c>
      <c r="C1626" s="2" t="s">
        <v>13600</v>
      </c>
      <c r="D1626" s="2">
        <v>1</v>
      </c>
      <c r="E1626" s="1" t="s">
        <v>161</v>
      </c>
      <c r="F1626" s="2"/>
      <c r="G1626" s="2">
        <v>1</v>
      </c>
      <c r="H1626" s="2">
        <v>4</v>
      </c>
      <c r="I1626" s="2"/>
      <c r="J1626" s="2"/>
      <c r="K1626" s="2"/>
      <c r="L1626" s="3">
        <v>948.22</v>
      </c>
      <c r="M1626" s="3">
        <v>948.22</v>
      </c>
      <c r="N1626" s="3">
        <v>0</v>
      </c>
      <c r="O1626" s="3">
        <v>0</v>
      </c>
      <c r="P1626" s="3">
        <v>948.22</v>
      </c>
      <c r="Q1626" s="3">
        <v>350</v>
      </c>
      <c r="R1626" s="1" t="s">
        <v>132</v>
      </c>
    </row>
    <row r="1627" spans="1:18" ht="15.5" x14ac:dyDescent="0.35">
      <c r="A1627" s="1">
        <v>31001211</v>
      </c>
      <c r="B1627" s="99" t="s">
        <v>2804</v>
      </c>
      <c r="C1627" s="2" t="s">
        <v>13600</v>
      </c>
      <c r="D1627" s="2">
        <v>1</v>
      </c>
      <c r="E1627" s="1" t="s">
        <v>161</v>
      </c>
      <c r="F1627" s="2"/>
      <c r="G1627" s="2">
        <v>2</v>
      </c>
      <c r="H1627" s="2">
        <v>4</v>
      </c>
      <c r="I1627" s="2"/>
      <c r="J1627" s="2"/>
      <c r="K1627" s="2"/>
      <c r="L1627" s="3">
        <v>948.22</v>
      </c>
      <c r="M1627" s="3">
        <v>948.22</v>
      </c>
      <c r="N1627" s="3">
        <v>0</v>
      </c>
      <c r="O1627" s="3">
        <v>0</v>
      </c>
      <c r="P1627" s="3">
        <v>948.22</v>
      </c>
      <c r="Q1627" s="3">
        <v>350</v>
      </c>
      <c r="R1627" s="1" t="s">
        <v>132</v>
      </c>
    </row>
    <row r="1628" spans="1:18" ht="15.5" x14ac:dyDescent="0.35">
      <c r="A1628" s="1">
        <v>31001220</v>
      </c>
      <c r="B1628" s="99" t="s">
        <v>2803</v>
      </c>
      <c r="C1628" s="2" t="s">
        <v>13600</v>
      </c>
      <c r="D1628" s="2">
        <v>1</v>
      </c>
      <c r="E1628" s="1" t="s">
        <v>484</v>
      </c>
      <c r="F1628" s="2"/>
      <c r="G1628" s="2">
        <v>2</v>
      </c>
      <c r="H1628" s="2">
        <v>4</v>
      </c>
      <c r="I1628" s="2"/>
      <c r="J1628" s="2"/>
      <c r="K1628" s="2"/>
      <c r="L1628" s="3">
        <v>802.34</v>
      </c>
      <c r="M1628" s="3">
        <v>802.34</v>
      </c>
      <c r="N1628" s="3">
        <v>0</v>
      </c>
      <c r="O1628" s="3">
        <v>0</v>
      </c>
      <c r="P1628" s="3">
        <v>802.34</v>
      </c>
      <c r="Q1628" s="3">
        <v>350</v>
      </c>
      <c r="R1628" s="1" t="s">
        <v>132</v>
      </c>
    </row>
    <row r="1629" spans="1:18" ht="15.5" x14ac:dyDescent="0.35">
      <c r="A1629" s="1">
        <v>31001238</v>
      </c>
      <c r="B1629" s="99" t="s">
        <v>2802</v>
      </c>
      <c r="C1629" s="2" t="s">
        <v>13600</v>
      </c>
      <c r="D1629" s="2">
        <v>1</v>
      </c>
      <c r="E1629" s="1" t="s">
        <v>161</v>
      </c>
      <c r="F1629" s="2"/>
      <c r="G1629" s="2">
        <v>2</v>
      </c>
      <c r="H1629" s="2">
        <v>4</v>
      </c>
      <c r="I1629" s="2"/>
      <c r="J1629" s="2"/>
      <c r="K1629" s="2"/>
      <c r="L1629" s="3">
        <v>948.22</v>
      </c>
      <c r="M1629" s="3">
        <v>948.22</v>
      </c>
      <c r="N1629" s="3">
        <v>0</v>
      </c>
      <c r="O1629" s="3">
        <v>0</v>
      </c>
      <c r="P1629" s="3">
        <v>948.22</v>
      </c>
      <c r="Q1629" s="3">
        <v>350</v>
      </c>
      <c r="R1629" s="1" t="s">
        <v>132</v>
      </c>
    </row>
    <row r="1630" spans="1:18" ht="15.5" x14ac:dyDescent="0.35">
      <c r="A1630" s="1">
        <v>31001246</v>
      </c>
      <c r="B1630" s="99" t="s">
        <v>2801</v>
      </c>
      <c r="C1630" s="2" t="s">
        <v>13600</v>
      </c>
      <c r="D1630" s="2">
        <v>1</v>
      </c>
      <c r="E1630" s="1" t="s">
        <v>161</v>
      </c>
      <c r="F1630" s="2"/>
      <c r="G1630" s="2">
        <v>2</v>
      </c>
      <c r="H1630" s="2">
        <v>4</v>
      </c>
      <c r="I1630" s="2"/>
      <c r="J1630" s="2"/>
      <c r="K1630" s="2"/>
      <c r="L1630" s="3">
        <v>948.22</v>
      </c>
      <c r="M1630" s="3">
        <v>948.22</v>
      </c>
      <c r="N1630" s="3">
        <v>0</v>
      </c>
      <c r="O1630" s="3">
        <v>0</v>
      </c>
      <c r="P1630" s="3">
        <v>948.22</v>
      </c>
      <c r="Q1630" s="3">
        <v>350</v>
      </c>
      <c r="R1630" s="1" t="s">
        <v>132</v>
      </c>
    </row>
    <row r="1631" spans="1:18" ht="15.5" x14ac:dyDescent="0.35">
      <c r="A1631" s="1">
        <v>31001254</v>
      </c>
      <c r="B1631" s="99" t="s">
        <v>2800</v>
      </c>
      <c r="C1631" s="2" t="s">
        <v>13600</v>
      </c>
      <c r="D1631" s="2">
        <v>1</v>
      </c>
      <c r="E1631" s="1" t="s">
        <v>2185</v>
      </c>
      <c r="F1631" s="2"/>
      <c r="G1631" s="2">
        <v>2</v>
      </c>
      <c r="H1631" s="2">
        <v>7</v>
      </c>
      <c r="I1631" s="2"/>
      <c r="J1631" s="2"/>
      <c r="K1631" s="2"/>
      <c r="L1631" s="3">
        <v>1505.22</v>
      </c>
      <c r="M1631" s="3">
        <v>1505.22</v>
      </c>
      <c r="N1631" s="3">
        <v>0</v>
      </c>
      <c r="O1631" s="3">
        <v>0</v>
      </c>
      <c r="P1631" s="3">
        <v>1505.22</v>
      </c>
      <c r="Q1631" s="3">
        <v>350</v>
      </c>
      <c r="R1631" s="1" t="s">
        <v>132</v>
      </c>
    </row>
    <row r="1632" spans="1:18" ht="15.5" x14ac:dyDescent="0.35">
      <c r="A1632" s="1">
        <v>31001262</v>
      </c>
      <c r="B1632" s="99" t="s">
        <v>2799</v>
      </c>
      <c r="C1632" s="2" t="s">
        <v>13600</v>
      </c>
      <c r="D1632" s="2">
        <v>1</v>
      </c>
      <c r="E1632" s="1" t="s">
        <v>484</v>
      </c>
      <c r="F1632" s="2"/>
      <c r="G1632" s="2">
        <v>2</v>
      </c>
      <c r="H1632" s="2">
        <v>5</v>
      </c>
      <c r="I1632" s="2"/>
      <c r="J1632" s="2"/>
      <c r="K1632" s="2"/>
      <c r="L1632" s="3">
        <v>802.34</v>
      </c>
      <c r="M1632" s="3">
        <v>802.34</v>
      </c>
      <c r="N1632" s="3">
        <v>0</v>
      </c>
      <c r="O1632" s="3">
        <v>0</v>
      </c>
      <c r="P1632" s="3">
        <v>802.34</v>
      </c>
      <c r="Q1632" s="3">
        <v>350</v>
      </c>
      <c r="R1632" s="1" t="s">
        <v>132</v>
      </c>
    </row>
    <row r="1633" spans="1:18" ht="15.5" x14ac:dyDescent="0.35">
      <c r="A1633" s="1">
        <v>31001270</v>
      </c>
      <c r="B1633" s="99" t="s">
        <v>2798</v>
      </c>
      <c r="C1633" s="2" t="s">
        <v>13600</v>
      </c>
      <c r="D1633" s="2">
        <v>1</v>
      </c>
      <c r="E1633" s="1" t="s">
        <v>186</v>
      </c>
      <c r="F1633" s="2"/>
      <c r="G1633" s="2">
        <v>2</v>
      </c>
      <c r="H1633" s="2">
        <v>7</v>
      </c>
      <c r="I1633" s="2"/>
      <c r="J1633" s="2"/>
      <c r="K1633" s="2"/>
      <c r="L1633" s="3">
        <v>2950.77</v>
      </c>
      <c r="M1633" s="3">
        <v>2950.77</v>
      </c>
      <c r="N1633" s="3">
        <v>0</v>
      </c>
      <c r="O1633" s="3">
        <v>0</v>
      </c>
      <c r="P1633" s="3">
        <v>2950.77</v>
      </c>
      <c r="Q1633" s="3">
        <v>350</v>
      </c>
      <c r="R1633" s="1" t="s">
        <v>132</v>
      </c>
    </row>
    <row r="1634" spans="1:18" ht="15.5" x14ac:dyDescent="0.35">
      <c r="A1634" s="1">
        <v>31001289</v>
      </c>
      <c r="B1634" s="99" t="s">
        <v>2797</v>
      </c>
      <c r="C1634" s="2" t="s">
        <v>13600</v>
      </c>
      <c r="D1634" s="2">
        <v>1</v>
      </c>
      <c r="E1634" s="1" t="s">
        <v>186</v>
      </c>
      <c r="F1634" s="2"/>
      <c r="G1634" s="2">
        <v>2</v>
      </c>
      <c r="H1634" s="2">
        <v>7</v>
      </c>
      <c r="I1634" s="2"/>
      <c r="J1634" s="2"/>
      <c r="K1634" s="2"/>
      <c r="L1634" s="3">
        <v>2950.77</v>
      </c>
      <c r="M1634" s="3">
        <v>2950.77</v>
      </c>
      <c r="N1634" s="3">
        <v>0</v>
      </c>
      <c r="O1634" s="3">
        <v>0</v>
      </c>
      <c r="P1634" s="3">
        <v>2950.77</v>
      </c>
      <c r="Q1634" s="3">
        <v>350</v>
      </c>
      <c r="R1634" s="1" t="s">
        <v>132</v>
      </c>
    </row>
    <row r="1635" spans="1:18" ht="15.5" x14ac:dyDescent="0.35">
      <c r="A1635" s="1">
        <v>31001297</v>
      </c>
      <c r="B1635" s="99" t="s">
        <v>2796</v>
      </c>
      <c r="C1635" s="2" t="s">
        <v>13600</v>
      </c>
      <c r="D1635" s="2">
        <v>1</v>
      </c>
      <c r="E1635" s="1" t="s">
        <v>161</v>
      </c>
      <c r="F1635" s="2"/>
      <c r="G1635" s="2">
        <v>2</v>
      </c>
      <c r="H1635" s="2">
        <v>6</v>
      </c>
      <c r="I1635" s="2"/>
      <c r="J1635" s="2"/>
      <c r="K1635" s="2"/>
      <c r="L1635" s="3">
        <v>948.22</v>
      </c>
      <c r="M1635" s="3">
        <v>948.22</v>
      </c>
      <c r="N1635" s="3">
        <v>0</v>
      </c>
      <c r="O1635" s="3">
        <v>0</v>
      </c>
      <c r="P1635" s="3">
        <v>948.22</v>
      </c>
      <c r="Q1635" s="3">
        <v>350</v>
      </c>
      <c r="R1635" s="1" t="s">
        <v>132</v>
      </c>
    </row>
    <row r="1636" spans="1:18" ht="15.5" x14ac:dyDescent="0.35">
      <c r="A1636" s="1">
        <v>31001300</v>
      </c>
      <c r="B1636" s="99" t="s">
        <v>2795</v>
      </c>
      <c r="C1636" s="2" t="s">
        <v>13598</v>
      </c>
      <c r="D1636" s="2">
        <v>1</v>
      </c>
      <c r="E1636" s="1" t="s">
        <v>2185</v>
      </c>
      <c r="F1636" s="2">
        <v>81.099999999999994</v>
      </c>
      <c r="G1636" s="2">
        <v>2</v>
      </c>
      <c r="H1636" s="2">
        <v>8</v>
      </c>
      <c r="I1636" s="2"/>
      <c r="J1636" s="2"/>
      <c r="K1636" s="2"/>
      <c r="L1636" s="3">
        <v>1505.22</v>
      </c>
      <c r="M1636" s="3">
        <v>1505.22</v>
      </c>
      <c r="N1636" s="3">
        <v>1236.78</v>
      </c>
      <c r="O1636" s="3">
        <v>0</v>
      </c>
      <c r="P1636" s="3">
        <v>2742</v>
      </c>
      <c r="Q1636" s="3">
        <v>548.4</v>
      </c>
      <c r="R1636" s="1" t="s">
        <v>132</v>
      </c>
    </row>
    <row r="1637" spans="1:18" ht="15.5" x14ac:dyDescent="0.35">
      <c r="A1637" s="1">
        <v>31001319</v>
      </c>
      <c r="B1637" s="99" t="s">
        <v>2794</v>
      </c>
      <c r="C1637" s="2" t="s">
        <v>13600</v>
      </c>
      <c r="D1637" s="2">
        <v>1</v>
      </c>
      <c r="E1637" s="1" t="s">
        <v>446</v>
      </c>
      <c r="F1637" s="2">
        <v>64.88</v>
      </c>
      <c r="G1637" s="2">
        <v>2</v>
      </c>
      <c r="H1637" s="2">
        <v>7</v>
      </c>
      <c r="I1637" s="2"/>
      <c r="J1637" s="2"/>
      <c r="K1637" s="2"/>
      <c r="L1637" s="3">
        <v>1323.54</v>
      </c>
      <c r="M1637" s="3">
        <v>1323.54</v>
      </c>
      <c r="N1637" s="3">
        <v>989.42</v>
      </c>
      <c r="O1637" s="3">
        <v>0</v>
      </c>
      <c r="P1637" s="3">
        <v>2312.96</v>
      </c>
      <c r="Q1637" s="3">
        <v>350</v>
      </c>
      <c r="R1637" s="1" t="s">
        <v>132</v>
      </c>
    </row>
    <row r="1638" spans="1:18" ht="15.5" x14ac:dyDescent="0.35">
      <c r="A1638" s="1">
        <v>31001327</v>
      </c>
      <c r="B1638" s="99" t="s">
        <v>2793</v>
      </c>
      <c r="C1638" s="2" t="s">
        <v>13598</v>
      </c>
      <c r="D1638" s="2">
        <v>1</v>
      </c>
      <c r="E1638" s="1" t="s">
        <v>396</v>
      </c>
      <c r="F1638" s="2">
        <v>50.77</v>
      </c>
      <c r="G1638" s="2">
        <v>2</v>
      </c>
      <c r="H1638" s="2">
        <v>6</v>
      </c>
      <c r="I1638" s="2"/>
      <c r="J1638" s="2"/>
      <c r="K1638" s="2"/>
      <c r="L1638" s="3">
        <v>1027.79</v>
      </c>
      <c r="M1638" s="3">
        <v>1027.79</v>
      </c>
      <c r="N1638" s="3">
        <v>774.24</v>
      </c>
      <c r="O1638" s="3">
        <v>0</v>
      </c>
      <c r="P1638" s="3">
        <v>1802.03</v>
      </c>
      <c r="Q1638" s="3">
        <v>360.40600000000001</v>
      </c>
      <c r="R1638" s="1" t="s">
        <v>132</v>
      </c>
    </row>
    <row r="1639" spans="1:18" ht="15.5" x14ac:dyDescent="0.35">
      <c r="A1639" s="1">
        <v>31001335</v>
      </c>
      <c r="B1639" s="99" t="s">
        <v>2792</v>
      </c>
      <c r="C1639" s="2" t="s">
        <v>13600</v>
      </c>
      <c r="D1639" s="2">
        <v>1</v>
      </c>
      <c r="E1639" s="1" t="s">
        <v>155</v>
      </c>
      <c r="F1639" s="2">
        <v>56.77</v>
      </c>
      <c r="G1639" s="2">
        <v>2</v>
      </c>
      <c r="H1639" s="2">
        <v>6</v>
      </c>
      <c r="I1639" s="2"/>
      <c r="J1639" s="2"/>
      <c r="K1639" s="2"/>
      <c r="L1639" s="3">
        <v>1206.83</v>
      </c>
      <c r="M1639" s="3">
        <v>1206.83</v>
      </c>
      <c r="N1639" s="3">
        <v>865.74</v>
      </c>
      <c r="O1639" s="3">
        <v>0</v>
      </c>
      <c r="P1639" s="3">
        <v>2072.5700000000002</v>
      </c>
      <c r="Q1639" s="3">
        <v>350</v>
      </c>
      <c r="R1639" s="1" t="s">
        <v>132</v>
      </c>
    </row>
    <row r="1640" spans="1:18" ht="15.5" x14ac:dyDescent="0.35">
      <c r="A1640" s="1">
        <v>31001343</v>
      </c>
      <c r="B1640" s="99" t="s">
        <v>2791</v>
      </c>
      <c r="C1640" s="2" t="s">
        <v>13600</v>
      </c>
      <c r="D1640" s="2">
        <v>1</v>
      </c>
      <c r="E1640" s="1" t="s">
        <v>446</v>
      </c>
      <c r="F1640" s="2">
        <v>56.77</v>
      </c>
      <c r="G1640" s="2">
        <v>2</v>
      </c>
      <c r="H1640" s="2">
        <v>5</v>
      </c>
      <c r="I1640" s="2"/>
      <c r="J1640" s="2"/>
      <c r="K1640" s="2"/>
      <c r="L1640" s="3">
        <v>1323.54</v>
      </c>
      <c r="M1640" s="3">
        <v>1323.54</v>
      </c>
      <c r="N1640" s="3">
        <v>865.74</v>
      </c>
      <c r="O1640" s="3">
        <v>0</v>
      </c>
      <c r="P1640" s="3">
        <v>2189.2800000000002</v>
      </c>
      <c r="Q1640" s="3">
        <v>350</v>
      </c>
      <c r="R1640" s="1" t="s">
        <v>132</v>
      </c>
    </row>
    <row r="1641" spans="1:18" ht="15.5" x14ac:dyDescent="0.35">
      <c r="A1641" s="1">
        <v>31001351</v>
      </c>
      <c r="B1641" s="99" t="s">
        <v>2790</v>
      </c>
      <c r="C1641" s="2" t="s">
        <v>13598</v>
      </c>
      <c r="D1641" s="2">
        <v>1</v>
      </c>
      <c r="E1641" s="1" t="s">
        <v>446</v>
      </c>
      <c r="F1641" s="2">
        <v>56.77</v>
      </c>
      <c r="G1641" s="2">
        <v>2</v>
      </c>
      <c r="H1641" s="2">
        <v>5</v>
      </c>
      <c r="I1641" s="2"/>
      <c r="J1641" s="2"/>
      <c r="K1641" s="2"/>
      <c r="L1641" s="3">
        <v>1323.54</v>
      </c>
      <c r="M1641" s="3">
        <v>1323.54</v>
      </c>
      <c r="N1641" s="3">
        <v>865.74</v>
      </c>
      <c r="O1641" s="3">
        <v>0</v>
      </c>
      <c r="P1641" s="3">
        <v>2189.2800000000002</v>
      </c>
      <c r="Q1641" s="3">
        <v>437.85600000000005</v>
      </c>
      <c r="R1641" s="1" t="s">
        <v>132</v>
      </c>
    </row>
    <row r="1642" spans="1:18" ht="15.5" x14ac:dyDescent="0.35">
      <c r="A1642" s="1">
        <v>31001360</v>
      </c>
      <c r="B1642" s="99" t="s">
        <v>2789</v>
      </c>
      <c r="C1642" s="2" t="s">
        <v>13600</v>
      </c>
      <c r="D1642" s="2">
        <v>1</v>
      </c>
      <c r="E1642" s="1" t="s">
        <v>398</v>
      </c>
      <c r="F1642" s="2">
        <v>48.66</v>
      </c>
      <c r="G1642" s="2">
        <v>2</v>
      </c>
      <c r="H1642" s="2">
        <v>6</v>
      </c>
      <c r="I1642" s="2"/>
      <c r="J1642" s="2"/>
      <c r="K1642" s="2"/>
      <c r="L1642" s="3">
        <v>1140.53</v>
      </c>
      <c r="M1642" s="3">
        <v>1140.53</v>
      </c>
      <c r="N1642" s="3">
        <v>742.07</v>
      </c>
      <c r="O1642" s="3">
        <v>0</v>
      </c>
      <c r="P1642" s="3">
        <v>1882.6</v>
      </c>
      <c r="Q1642" s="3">
        <v>350</v>
      </c>
      <c r="R1642" s="1" t="s">
        <v>132</v>
      </c>
    </row>
    <row r="1643" spans="1:18" ht="15.5" x14ac:dyDescent="0.35">
      <c r="A1643" s="1">
        <v>31002013</v>
      </c>
      <c r="B1643" s="99" t="s">
        <v>2788</v>
      </c>
      <c r="C1643" s="2" t="s">
        <v>13600</v>
      </c>
      <c r="D1643" s="2">
        <v>1</v>
      </c>
      <c r="E1643" s="1" t="s">
        <v>484</v>
      </c>
      <c r="F1643" s="2"/>
      <c r="G1643" s="2">
        <v>2</v>
      </c>
      <c r="H1643" s="2">
        <v>5</v>
      </c>
      <c r="I1643" s="2"/>
      <c r="J1643" s="2"/>
      <c r="K1643" s="2"/>
      <c r="L1643" s="3">
        <v>802.34</v>
      </c>
      <c r="M1643" s="3">
        <v>802.34</v>
      </c>
      <c r="N1643" s="3">
        <v>0</v>
      </c>
      <c r="O1643" s="3">
        <v>0</v>
      </c>
      <c r="P1643" s="3">
        <v>802.34</v>
      </c>
      <c r="Q1643" s="3">
        <v>350</v>
      </c>
      <c r="R1643" s="1" t="s">
        <v>132</v>
      </c>
    </row>
    <row r="1644" spans="1:18" ht="15.5" x14ac:dyDescent="0.35">
      <c r="A1644" s="1">
        <v>31002021</v>
      </c>
      <c r="B1644" s="99" t="s">
        <v>2787</v>
      </c>
      <c r="C1644" s="2" t="s">
        <v>13600</v>
      </c>
      <c r="D1644" s="2">
        <v>1</v>
      </c>
      <c r="E1644" s="1" t="s">
        <v>484</v>
      </c>
      <c r="F1644" s="2"/>
      <c r="G1644" s="2">
        <v>2</v>
      </c>
      <c r="H1644" s="2">
        <v>4</v>
      </c>
      <c r="I1644" s="2"/>
      <c r="J1644" s="2"/>
      <c r="K1644" s="2"/>
      <c r="L1644" s="3">
        <v>802.34</v>
      </c>
      <c r="M1644" s="3">
        <v>802.34</v>
      </c>
      <c r="N1644" s="3">
        <v>0</v>
      </c>
      <c r="O1644" s="3">
        <v>0</v>
      </c>
      <c r="P1644" s="3">
        <v>802.34</v>
      </c>
      <c r="Q1644" s="3">
        <v>350</v>
      </c>
      <c r="R1644" s="1" t="s">
        <v>132</v>
      </c>
    </row>
    <row r="1645" spans="1:18" ht="15.5" x14ac:dyDescent="0.35">
      <c r="A1645" s="1">
        <v>31002030</v>
      </c>
      <c r="B1645" s="99" t="s">
        <v>2786</v>
      </c>
      <c r="C1645" s="2" t="s">
        <v>13600</v>
      </c>
      <c r="D1645" s="2">
        <v>1</v>
      </c>
      <c r="E1645" s="1" t="s">
        <v>396</v>
      </c>
      <c r="F1645" s="2"/>
      <c r="G1645" s="2">
        <v>2</v>
      </c>
      <c r="H1645" s="2">
        <v>5</v>
      </c>
      <c r="I1645" s="2"/>
      <c r="J1645" s="2"/>
      <c r="K1645" s="2"/>
      <c r="L1645" s="3">
        <v>1027.79</v>
      </c>
      <c r="M1645" s="3">
        <v>1027.79</v>
      </c>
      <c r="N1645" s="3">
        <v>0</v>
      </c>
      <c r="O1645" s="3">
        <v>0</v>
      </c>
      <c r="P1645" s="3">
        <v>1027.79</v>
      </c>
      <c r="Q1645" s="3">
        <v>350</v>
      </c>
      <c r="R1645" s="1" t="s">
        <v>132</v>
      </c>
    </row>
    <row r="1646" spans="1:18" ht="15.5" x14ac:dyDescent="0.35">
      <c r="A1646" s="1">
        <v>31002048</v>
      </c>
      <c r="B1646" s="99" t="s">
        <v>2785</v>
      </c>
      <c r="C1646" s="2" t="s">
        <v>13600</v>
      </c>
      <c r="D1646" s="2">
        <v>1</v>
      </c>
      <c r="E1646" s="1" t="s">
        <v>159</v>
      </c>
      <c r="F1646" s="2"/>
      <c r="G1646" s="2">
        <v>2</v>
      </c>
      <c r="H1646" s="2">
        <v>6</v>
      </c>
      <c r="I1646" s="2"/>
      <c r="J1646" s="2"/>
      <c r="K1646" s="2"/>
      <c r="L1646" s="3">
        <v>736.04</v>
      </c>
      <c r="M1646" s="3">
        <v>736.04</v>
      </c>
      <c r="N1646" s="3">
        <v>0</v>
      </c>
      <c r="O1646" s="3">
        <v>0</v>
      </c>
      <c r="P1646" s="3">
        <v>736.04</v>
      </c>
      <c r="Q1646" s="3">
        <v>350</v>
      </c>
      <c r="R1646" s="1" t="s">
        <v>132</v>
      </c>
    </row>
    <row r="1647" spans="1:18" ht="15.5" x14ac:dyDescent="0.35">
      <c r="A1647" s="1">
        <v>31002056</v>
      </c>
      <c r="B1647" s="99" t="s">
        <v>2784</v>
      </c>
      <c r="C1647" s="2" t="s">
        <v>13600</v>
      </c>
      <c r="D1647" s="2">
        <v>1</v>
      </c>
      <c r="E1647" s="1" t="s">
        <v>224</v>
      </c>
      <c r="F1647" s="2"/>
      <c r="G1647" s="2">
        <v>1</v>
      </c>
      <c r="H1647" s="2">
        <v>3</v>
      </c>
      <c r="I1647" s="2"/>
      <c r="J1647" s="2"/>
      <c r="K1647" s="2"/>
      <c r="L1647" s="3">
        <v>338.19</v>
      </c>
      <c r="M1647" s="3">
        <v>338.19</v>
      </c>
      <c r="N1647" s="3">
        <v>0</v>
      </c>
      <c r="O1647" s="3">
        <v>0</v>
      </c>
      <c r="P1647" s="3">
        <v>338.19</v>
      </c>
      <c r="Q1647" s="3">
        <v>350</v>
      </c>
      <c r="R1647" s="1" t="s">
        <v>132</v>
      </c>
    </row>
    <row r="1648" spans="1:18" ht="15.5" x14ac:dyDescent="0.35">
      <c r="A1648" s="1">
        <v>31002064</v>
      </c>
      <c r="B1648" s="99" t="s">
        <v>2783</v>
      </c>
      <c r="C1648" s="2" t="s">
        <v>13600</v>
      </c>
      <c r="D1648" s="2">
        <v>1</v>
      </c>
      <c r="E1648" s="1" t="s">
        <v>396</v>
      </c>
      <c r="F1648" s="2"/>
      <c r="G1648" s="2">
        <v>2</v>
      </c>
      <c r="H1648" s="2">
        <v>5</v>
      </c>
      <c r="I1648" s="2"/>
      <c r="J1648" s="2"/>
      <c r="K1648" s="2"/>
      <c r="L1648" s="3">
        <v>1027.79</v>
      </c>
      <c r="M1648" s="3">
        <v>1027.79</v>
      </c>
      <c r="N1648" s="3">
        <v>0</v>
      </c>
      <c r="O1648" s="3">
        <v>0</v>
      </c>
      <c r="P1648" s="3">
        <v>1027.79</v>
      </c>
      <c r="Q1648" s="3">
        <v>350</v>
      </c>
      <c r="R1648" s="1" t="s">
        <v>132</v>
      </c>
    </row>
    <row r="1649" spans="1:18" ht="15.5" x14ac:dyDescent="0.35">
      <c r="A1649" s="1">
        <v>31002072</v>
      </c>
      <c r="B1649" s="99" t="s">
        <v>2782</v>
      </c>
      <c r="C1649" s="2" t="s">
        <v>13600</v>
      </c>
      <c r="D1649" s="2">
        <v>1</v>
      </c>
      <c r="E1649" s="1" t="s">
        <v>159</v>
      </c>
      <c r="F1649" s="2"/>
      <c r="G1649" s="2">
        <v>2</v>
      </c>
      <c r="H1649" s="2">
        <v>5</v>
      </c>
      <c r="I1649" s="2"/>
      <c r="J1649" s="2"/>
      <c r="K1649" s="2"/>
      <c r="L1649" s="3">
        <v>736.04</v>
      </c>
      <c r="M1649" s="3">
        <v>736.04</v>
      </c>
      <c r="N1649" s="3">
        <v>0</v>
      </c>
      <c r="O1649" s="3">
        <v>0</v>
      </c>
      <c r="P1649" s="3">
        <v>736.04</v>
      </c>
      <c r="Q1649" s="3">
        <v>350</v>
      </c>
      <c r="R1649" s="1" t="s">
        <v>132</v>
      </c>
    </row>
    <row r="1650" spans="1:18" ht="15.5" x14ac:dyDescent="0.35">
      <c r="A1650" s="1">
        <v>31002080</v>
      </c>
      <c r="B1650" s="99" t="s">
        <v>2781</v>
      </c>
      <c r="C1650" s="2" t="s">
        <v>13600</v>
      </c>
      <c r="D1650" s="2">
        <v>1</v>
      </c>
      <c r="E1650" s="1" t="s">
        <v>159</v>
      </c>
      <c r="F1650" s="2"/>
      <c r="G1650" s="2">
        <v>2</v>
      </c>
      <c r="H1650" s="2">
        <v>4</v>
      </c>
      <c r="I1650" s="2"/>
      <c r="J1650" s="2"/>
      <c r="K1650" s="2"/>
      <c r="L1650" s="3">
        <v>736.04</v>
      </c>
      <c r="M1650" s="3">
        <v>736.04</v>
      </c>
      <c r="N1650" s="3">
        <v>0</v>
      </c>
      <c r="O1650" s="3">
        <v>0</v>
      </c>
      <c r="P1650" s="3">
        <v>736.04</v>
      </c>
      <c r="Q1650" s="3">
        <v>350</v>
      </c>
      <c r="R1650" s="1" t="s">
        <v>132</v>
      </c>
    </row>
    <row r="1651" spans="1:18" ht="15.5" x14ac:dyDescent="0.35">
      <c r="A1651" s="1">
        <v>31002099</v>
      </c>
      <c r="B1651" s="99" t="s">
        <v>2780</v>
      </c>
      <c r="C1651" s="2" t="s">
        <v>13600</v>
      </c>
      <c r="D1651" s="2">
        <v>1</v>
      </c>
      <c r="E1651" s="1" t="s">
        <v>155</v>
      </c>
      <c r="F1651" s="2"/>
      <c r="G1651" s="2">
        <v>2</v>
      </c>
      <c r="H1651" s="2">
        <v>6</v>
      </c>
      <c r="I1651" s="2"/>
      <c r="J1651" s="2"/>
      <c r="K1651" s="2"/>
      <c r="L1651" s="3">
        <v>1206.83</v>
      </c>
      <c r="M1651" s="3">
        <v>1206.83</v>
      </c>
      <c r="N1651" s="3">
        <v>0</v>
      </c>
      <c r="O1651" s="3">
        <v>0</v>
      </c>
      <c r="P1651" s="3">
        <v>1206.83</v>
      </c>
      <c r="Q1651" s="3">
        <v>350</v>
      </c>
      <c r="R1651" s="1" t="s">
        <v>132</v>
      </c>
    </row>
    <row r="1652" spans="1:18" ht="15.5" x14ac:dyDescent="0.35">
      <c r="A1652" s="1">
        <v>31002102</v>
      </c>
      <c r="B1652" s="99" t="s">
        <v>2779</v>
      </c>
      <c r="C1652" s="2" t="s">
        <v>13600</v>
      </c>
      <c r="D1652" s="2">
        <v>1</v>
      </c>
      <c r="E1652" s="1" t="s">
        <v>396</v>
      </c>
      <c r="F1652" s="2"/>
      <c r="G1652" s="2">
        <v>2</v>
      </c>
      <c r="H1652" s="2">
        <v>6</v>
      </c>
      <c r="I1652" s="2"/>
      <c r="J1652" s="2"/>
      <c r="K1652" s="2"/>
      <c r="L1652" s="3">
        <v>1027.79</v>
      </c>
      <c r="M1652" s="3">
        <v>1027.79</v>
      </c>
      <c r="N1652" s="3">
        <v>0</v>
      </c>
      <c r="O1652" s="3">
        <v>0</v>
      </c>
      <c r="P1652" s="3">
        <v>1027.79</v>
      </c>
      <c r="Q1652" s="3">
        <v>350</v>
      </c>
      <c r="R1652" s="1" t="s">
        <v>132</v>
      </c>
    </row>
    <row r="1653" spans="1:18" ht="15.5" x14ac:dyDescent="0.35">
      <c r="A1653" s="1">
        <v>31002110</v>
      </c>
      <c r="B1653" s="99" t="s">
        <v>2778</v>
      </c>
      <c r="C1653" s="2" t="s">
        <v>13600</v>
      </c>
      <c r="D1653" s="2">
        <v>1</v>
      </c>
      <c r="E1653" s="1" t="s">
        <v>155</v>
      </c>
      <c r="F1653" s="2"/>
      <c r="G1653" s="2">
        <v>2</v>
      </c>
      <c r="H1653" s="2">
        <v>6</v>
      </c>
      <c r="I1653" s="2"/>
      <c r="J1653" s="2"/>
      <c r="K1653" s="2"/>
      <c r="L1653" s="3">
        <v>1206.83</v>
      </c>
      <c r="M1653" s="3">
        <v>1206.83</v>
      </c>
      <c r="N1653" s="3">
        <v>0</v>
      </c>
      <c r="O1653" s="3">
        <v>0</v>
      </c>
      <c r="P1653" s="3">
        <v>1206.83</v>
      </c>
      <c r="Q1653" s="3">
        <v>350</v>
      </c>
      <c r="R1653" s="1" t="s">
        <v>132</v>
      </c>
    </row>
    <row r="1654" spans="1:18" ht="15.5" x14ac:dyDescent="0.35">
      <c r="A1654" s="1">
        <v>31002129</v>
      </c>
      <c r="B1654" s="99" t="s">
        <v>2777</v>
      </c>
      <c r="C1654" s="2" t="s">
        <v>13600</v>
      </c>
      <c r="D1654" s="2">
        <v>1</v>
      </c>
      <c r="E1654" s="1" t="s">
        <v>396</v>
      </c>
      <c r="F1654" s="2"/>
      <c r="G1654" s="2">
        <v>2</v>
      </c>
      <c r="H1654" s="2">
        <v>6</v>
      </c>
      <c r="I1654" s="2"/>
      <c r="J1654" s="2"/>
      <c r="K1654" s="2"/>
      <c r="L1654" s="3">
        <v>1027.79</v>
      </c>
      <c r="M1654" s="3">
        <v>1027.79</v>
      </c>
      <c r="N1654" s="3">
        <v>0</v>
      </c>
      <c r="O1654" s="3">
        <v>0</v>
      </c>
      <c r="P1654" s="3">
        <v>1027.79</v>
      </c>
      <c r="Q1654" s="3">
        <v>350</v>
      </c>
      <c r="R1654" s="1" t="s">
        <v>132</v>
      </c>
    </row>
    <row r="1655" spans="1:18" ht="15.5" x14ac:dyDescent="0.35">
      <c r="A1655" s="1">
        <v>31002137</v>
      </c>
      <c r="B1655" s="99" t="s">
        <v>2776</v>
      </c>
      <c r="C1655" s="2" t="s">
        <v>13600</v>
      </c>
      <c r="D1655" s="2">
        <v>1</v>
      </c>
      <c r="E1655" s="1" t="s">
        <v>388</v>
      </c>
      <c r="F1655" s="2"/>
      <c r="G1655" s="2">
        <v>2</v>
      </c>
      <c r="H1655" s="2">
        <v>3</v>
      </c>
      <c r="I1655" s="2"/>
      <c r="J1655" s="2"/>
      <c r="K1655" s="2"/>
      <c r="L1655" s="3">
        <v>574.25</v>
      </c>
      <c r="M1655" s="3">
        <v>574.25</v>
      </c>
      <c r="N1655" s="3">
        <v>0</v>
      </c>
      <c r="O1655" s="3">
        <v>0</v>
      </c>
      <c r="P1655" s="3">
        <v>574.25</v>
      </c>
      <c r="Q1655" s="3">
        <v>350</v>
      </c>
      <c r="R1655" s="1" t="s">
        <v>132</v>
      </c>
    </row>
    <row r="1656" spans="1:18" ht="15.5" x14ac:dyDescent="0.35">
      <c r="A1656" s="1">
        <v>31002145</v>
      </c>
      <c r="B1656" s="99" t="s">
        <v>2775</v>
      </c>
      <c r="C1656" s="2" t="s">
        <v>13600</v>
      </c>
      <c r="D1656" s="2">
        <v>1</v>
      </c>
      <c r="E1656" s="1" t="s">
        <v>224</v>
      </c>
      <c r="F1656" s="2"/>
      <c r="G1656" s="2">
        <v>1</v>
      </c>
      <c r="H1656" s="2">
        <v>3</v>
      </c>
      <c r="I1656" s="2"/>
      <c r="J1656" s="2"/>
      <c r="K1656" s="2"/>
      <c r="L1656" s="3">
        <v>338.19</v>
      </c>
      <c r="M1656" s="3">
        <v>338.19</v>
      </c>
      <c r="N1656" s="3">
        <v>0</v>
      </c>
      <c r="O1656" s="3">
        <v>0</v>
      </c>
      <c r="P1656" s="3">
        <v>338.19</v>
      </c>
      <c r="Q1656" s="3">
        <v>350</v>
      </c>
      <c r="R1656" s="1" t="s">
        <v>132</v>
      </c>
    </row>
    <row r="1657" spans="1:18" ht="15.5" x14ac:dyDescent="0.35">
      <c r="A1657" s="1">
        <v>31002153</v>
      </c>
      <c r="B1657" s="99" t="s">
        <v>2774</v>
      </c>
      <c r="C1657" s="2" t="s">
        <v>13600</v>
      </c>
      <c r="D1657" s="2">
        <v>1</v>
      </c>
      <c r="E1657" s="1" t="s">
        <v>398</v>
      </c>
      <c r="F1657" s="2"/>
      <c r="G1657" s="2">
        <v>2</v>
      </c>
      <c r="H1657" s="2">
        <v>5</v>
      </c>
      <c r="I1657" s="2"/>
      <c r="J1657" s="2"/>
      <c r="K1657" s="2"/>
      <c r="L1657" s="3">
        <v>1140.53</v>
      </c>
      <c r="M1657" s="3">
        <v>1140.53</v>
      </c>
      <c r="N1657" s="3">
        <v>0</v>
      </c>
      <c r="O1657" s="3">
        <v>0</v>
      </c>
      <c r="P1657" s="3">
        <v>1140.53</v>
      </c>
      <c r="Q1657" s="3">
        <v>350</v>
      </c>
      <c r="R1657" s="1" t="s">
        <v>132</v>
      </c>
    </row>
    <row r="1658" spans="1:18" ht="15.5" x14ac:dyDescent="0.35">
      <c r="A1658" s="1">
        <v>31002161</v>
      </c>
      <c r="B1658" s="99" t="s">
        <v>2773</v>
      </c>
      <c r="C1658" s="2" t="s">
        <v>13600</v>
      </c>
      <c r="D1658" s="2">
        <v>1</v>
      </c>
      <c r="E1658" s="1" t="s">
        <v>407</v>
      </c>
      <c r="F1658" s="2"/>
      <c r="G1658" s="2">
        <v>2</v>
      </c>
      <c r="H1658" s="2">
        <v>4</v>
      </c>
      <c r="I1658" s="2"/>
      <c r="J1658" s="2"/>
      <c r="K1658" s="2"/>
      <c r="L1658" s="3">
        <v>620.66</v>
      </c>
      <c r="M1658" s="3">
        <v>620.66</v>
      </c>
      <c r="N1658" s="3">
        <v>0</v>
      </c>
      <c r="O1658" s="3">
        <v>0</v>
      </c>
      <c r="P1658" s="3">
        <v>620.66</v>
      </c>
      <c r="Q1658" s="3">
        <v>350</v>
      </c>
      <c r="R1658" s="1" t="s">
        <v>132</v>
      </c>
    </row>
    <row r="1659" spans="1:18" ht="15.5" x14ac:dyDescent="0.35">
      <c r="A1659" s="1">
        <v>31002170</v>
      </c>
      <c r="B1659" s="99" t="s">
        <v>2772</v>
      </c>
      <c r="C1659" s="2" t="s">
        <v>13600</v>
      </c>
      <c r="D1659" s="2">
        <v>1</v>
      </c>
      <c r="E1659" s="1" t="s">
        <v>224</v>
      </c>
      <c r="F1659" s="2"/>
      <c r="G1659" s="2">
        <v>1</v>
      </c>
      <c r="H1659" s="2">
        <v>3</v>
      </c>
      <c r="I1659" s="2"/>
      <c r="J1659" s="2"/>
      <c r="K1659" s="2"/>
      <c r="L1659" s="3">
        <v>338.19</v>
      </c>
      <c r="M1659" s="3">
        <v>338.19</v>
      </c>
      <c r="N1659" s="3">
        <v>0</v>
      </c>
      <c r="O1659" s="3">
        <v>0</v>
      </c>
      <c r="P1659" s="3">
        <v>338.19</v>
      </c>
      <c r="Q1659" s="3">
        <v>350</v>
      </c>
      <c r="R1659" s="1" t="s">
        <v>132</v>
      </c>
    </row>
    <row r="1660" spans="1:18" ht="15.5" x14ac:dyDescent="0.35">
      <c r="A1660" s="1">
        <v>31002188</v>
      </c>
      <c r="B1660" s="99" t="s">
        <v>2771</v>
      </c>
      <c r="C1660" s="2" t="s">
        <v>13600</v>
      </c>
      <c r="D1660" s="2">
        <v>1</v>
      </c>
      <c r="E1660" s="1" t="s">
        <v>383</v>
      </c>
      <c r="F1660" s="2"/>
      <c r="G1660" s="2">
        <v>1</v>
      </c>
      <c r="H1660" s="2">
        <v>4</v>
      </c>
      <c r="I1660" s="2"/>
      <c r="J1660" s="2"/>
      <c r="K1660" s="2"/>
      <c r="L1660" s="3">
        <v>649.84</v>
      </c>
      <c r="M1660" s="3">
        <v>649.84</v>
      </c>
      <c r="N1660" s="3">
        <v>0</v>
      </c>
      <c r="O1660" s="3">
        <v>0</v>
      </c>
      <c r="P1660" s="3">
        <v>649.84</v>
      </c>
      <c r="Q1660" s="3">
        <v>350</v>
      </c>
      <c r="R1660" s="1" t="s">
        <v>132</v>
      </c>
    </row>
    <row r="1661" spans="1:18" ht="15.5" x14ac:dyDescent="0.35">
      <c r="A1661" s="1">
        <v>31002196</v>
      </c>
      <c r="B1661" s="99" t="s">
        <v>2770</v>
      </c>
      <c r="C1661" s="2" t="s">
        <v>13600</v>
      </c>
      <c r="D1661" s="2">
        <v>1</v>
      </c>
      <c r="E1661" s="1" t="s">
        <v>388</v>
      </c>
      <c r="F1661" s="2"/>
      <c r="G1661" s="2">
        <v>1</v>
      </c>
      <c r="H1661" s="2">
        <v>3</v>
      </c>
      <c r="I1661" s="2"/>
      <c r="J1661" s="2"/>
      <c r="K1661" s="2"/>
      <c r="L1661" s="3">
        <v>574.25</v>
      </c>
      <c r="M1661" s="3">
        <v>574.25</v>
      </c>
      <c r="N1661" s="3">
        <v>0</v>
      </c>
      <c r="O1661" s="3">
        <v>0</v>
      </c>
      <c r="P1661" s="3">
        <v>574.25</v>
      </c>
      <c r="Q1661" s="3">
        <v>350</v>
      </c>
      <c r="R1661" s="1" t="s">
        <v>132</v>
      </c>
    </row>
    <row r="1662" spans="1:18" ht="15.5" x14ac:dyDescent="0.35">
      <c r="A1662" s="1">
        <v>31002218</v>
      </c>
      <c r="B1662" s="99" t="s">
        <v>2769</v>
      </c>
      <c r="C1662" s="2" t="s">
        <v>13600</v>
      </c>
      <c r="D1662" s="2">
        <v>1</v>
      </c>
      <c r="E1662" s="1" t="s">
        <v>398</v>
      </c>
      <c r="F1662" s="2"/>
      <c r="G1662" s="2">
        <v>2</v>
      </c>
      <c r="H1662" s="2">
        <v>7</v>
      </c>
      <c r="I1662" s="2"/>
      <c r="J1662" s="2"/>
      <c r="K1662" s="2"/>
      <c r="L1662" s="3">
        <v>1140.53</v>
      </c>
      <c r="M1662" s="3">
        <v>1140.53</v>
      </c>
      <c r="N1662" s="3">
        <v>0</v>
      </c>
      <c r="O1662" s="3">
        <v>0</v>
      </c>
      <c r="P1662" s="3">
        <v>1140.53</v>
      </c>
      <c r="Q1662" s="3">
        <v>350</v>
      </c>
      <c r="R1662" s="1" t="s">
        <v>132</v>
      </c>
    </row>
    <row r="1663" spans="1:18" ht="15.5" x14ac:dyDescent="0.35">
      <c r="A1663" s="1">
        <v>31002242</v>
      </c>
      <c r="B1663" s="99" t="s">
        <v>2768</v>
      </c>
      <c r="C1663" s="2" t="s">
        <v>13600</v>
      </c>
      <c r="D1663" s="2">
        <v>1</v>
      </c>
      <c r="E1663" s="1" t="s">
        <v>393</v>
      </c>
      <c r="F1663" s="2"/>
      <c r="G1663" s="2">
        <v>2</v>
      </c>
      <c r="H1663" s="2">
        <v>5</v>
      </c>
      <c r="I1663" s="2"/>
      <c r="J1663" s="2"/>
      <c r="K1663" s="2"/>
      <c r="L1663" s="3">
        <v>883.25</v>
      </c>
      <c r="M1663" s="3">
        <v>883.25</v>
      </c>
      <c r="N1663" s="3">
        <v>0</v>
      </c>
      <c r="O1663" s="3">
        <v>0</v>
      </c>
      <c r="P1663" s="3">
        <v>883.25</v>
      </c>
      <c r="Q1663" s="3">
        <v>350</v>
      </c>
      <c r="R1663" s="1" t="s">
        <v>132</v>
      </c>
    </row>
    <row r="1664" spans="1:18" ht="15.5" x14ac:dyDescent="0.35">
      <c r="A1664" s="1">
        <v>31002250</v>
      </c>
      <c r="B1664" s="99" t="s">
        <v>2767</v>
      </c>
      <c r="C1664" s="2" t="s">
        <v>13600</v>
      </c>
      <c r="D1664" s="2">
        <v>1</v>
      </c>
      <c r="E1664" s="1" t="s">
        <v>383</v>
      </c>
      <c r="F1664" s="2"/>
      <c r="G1664" s="2">
        <v>2</v>
      </c>
      <c r="H1664" s="2">
        <v>3</v>
      </c>
      <c r="I1664" s="2"/>
      <c r="J1664" s="2"/>
      <c r="K1664" s="2"/>
      <c r="L1664" s="3">
        <v>649.84</v>
      </c>
      <c r="M1664" s="3">
        <v>649.84</v>
      </c>
      <c r="N1664" s="3">
        <v>0</v>
      </c>
      <c r="O1664" s="3">
        <v>0</v>
      </c>
      <c r="P1664" s="3">
        <v>649.84</v>
      </c>
      <c r="Q1664" s="3">
        <v>350</v>
      </c>
      <c r="R1664" s="1" t="s">
        <v>132</v>
      </c>
    </row>
    <row r="1665" spans="1:18" ht="15.5" x14ac:dyDescent="0.35">
      <c r="A1665" s="1">
        <v>31002269</v>
      </c>
      <c r="B1665" s="99" t="s">
        <v>2766</v>
      </c>
      <c r="C1665" s="2" t="s">
        <v>13600</v>
      </c>
      <c r="D1665" s="2">
        <v>1</v>
      </c>
      <c r="E1665" s="1" t="s">
        <v>383</v>
      </c>
      <c r="F1665" s="2"/>
      <c r="G1665" s="2">
        <v>2</v>
      </c>
      <c r="H1665" s="2">
        <v>5</v>
      </c>
      <c r="I1665" s="2"/>
      <c r="J1665" s="2"/>
      <c r="K1665" s="2"/>
      <c r="L1665" s="3">
        <v>649.84</v>
      </c>
      <c r="M1665" s="3">
        <v>649.84</v>
      </c>
      <c r="N1665" s="3">
        <v>0</v>
      </c>
      <c r="O1665" s="3">
        <v>0</v>
      </c>
      <c r="P1665" s="3">
        <v>649.84</v>
      </c>
      <c r="Q1665" s="3">
        <v>350</v>
      </c>
      <c r="R1665" s="1" t="s">
        <v>132</v>
      </c>
    </row>
    <row r="1666" spans="1:18" ht="15.5" x14ac:dyDescent="0.35">
      <c r="A1666" s="1">
        <v>31002277</v>
      </c>
      <c r="B1666" s="99" t="s">
        <v>2765</v>
      </c>
      <c r="C1666" s="2" t="s">
        <v>13600</v>
      </c>
      <c r="D1666" s="2">
        <v>1</v>
      </c>
      <c r="E1666" s="1" t="s">
        <v>383</v>
      </c>
      <c r="F1666" s="2"/>
      <c r="G1666" s="2">
        <v>2</v>
      </c>
      <c r="H1666" s="2">
        <v>4</v>
      </c>
      <c r="I1666" s="2"/>
      <c r="J1666" s="2"/>
      <c r="K1666" s="2"/>
      <c r="L1666" s="3">
        <v>649.84</v>
      </c>
      <c r="M1666" s="3">
        <v>649.84</v>
      </c>
      <c r="N1666" s="3">
        <v>0</v>
      </c>
      <c r="O1666" s="3">
        <v>0</v>
      </c>
      <c r="P1666" s="3">
        <v>649.84</v>
      </c>
      <c r="Q1666" s="3">
        <v>350</v>
      </c>
      <c r="R1666" s="1" t="s">
        <v>132</v>
      </c>
    </row>
    <row r="1667" spans="1:18" ht="15.5" x14ac:dyDescent="0.35">
      <c r="A1667" s="1">
        <v>31002285</v>
      </c>
      <c r="B1667" s="99" t="s">
        <v>2764</v>
      </c>
      <c r="C1667" s="2" t="s">
        <v>13598</v>
      </c>
      <c r="D1667" s="2">
        <v>1</v>
      </c>
      <c r="E1667" s="1" t="s">
        <v>398</v>
      </c>
      <c r="F1667" s="2">
        <v>48.66</v>
      </c>
      <c r="G1667" s="2">
        <v>2</v>
      </c>
      <c r="H1667" s="2">
        <v>6</v>
      </c>
      <c r="I1667" s="2"/>
      <c r="J1667" s="2"/>
      <c r="K1667" s="2"/>
      <c r="L1667" s="3">
        <v>1140.53</v>
      </c>
      <c r="M1667" s="3">
        <v>1140.53</v>
      </c>
      <c r="N1667" s="3">
        <v>742.07</v>
      </c>
      <c r="O1667" s="3">
        <v>0</v>
      </c>
      <c r="P1667" s="3">
        <v>1882.6</v>
      </c>
      <c r="Q1667" s="3">
        <v>376.52</v>
      </c>
      <c r="R1667" s="1" t="s">
        <v>132</v>
      </c>
    </row>
    <row r="1668" spans="1:18" ht="15.5" x14ac:dyDescent="0.35">
      <c r="A1668" s="1">
        <v>31002293</v>
      </c>
      <c r="B1668" s="99" t="s">
        <v>2763</v>
      </c>
      <c r="C1668" s="2" t="s">
        <v>13598</v>
      </c>
      <c r="D1668" s="2">
        <v>1</v>
      </c>
      <c r="E1668" s="1" t="s">
        <v>398</v>
      </c>
      <c r="F1668" s="2">
        <v>48.66</v>
      </c>
      <c r="G1668" s="2">
        <v>2</v>
      </c>
      <c r="H1668" s="2">
        <v>5</v>
      </c>
      <c r="I1668" s="2"/>
      <c r="J1668" s="2"/>
      <c r="K1668" s="2"/>
      <c r="L1668" s="3">
        <v>1140.53</v>
      </c>
      <c r="M1668" s="3">
        <v>1140.53</v>
      </c>
      <c r="N1668" s="3">
        <v>742.07</v>
      </c>
      <c r="O1668" s="3">
        <v>0</v>
      </c>
      <c r="P1668" s="3">
        <v>1882.6</v>
      </c>
      <c r="Q1668" s="3">
        <v>376.52</v>
      </c>
      <c r="R1668" s="1" t="s">
        <v>132</v>
      </c>
    </row>
    <row r="1669" spans="1:18" ht="15.5" x14ac:dyDescent="0.35">
      <c r="A1669" s="1">
        <v>31002307</v>
      </c>
      <c r="B1669" s="99" t="s">
        <v>2762</v>
      </c>
      <c r="C1669" s="2" t="s">
        <v>13600</v>
      </c>
      <c r="D1669" s="2">
        <v>1</v>
      </c>
      <c r="E1669" s="1" t="s">
        <v>165</v>
      </c>
      <c r="F1669" s="2">
        <v>64.88</v>
      </c>
      <c r="G1669" s="2">
        <v>2</v>
      </c>
      <c r="H1669" s="2">
        <v>6</v>
      </c>
      <c r="I1669" s="2"/>
      <c r="J1669" s="2"/>
      <c r="K1669" s="2"/>
      <c r="L1669" s="3">
        <v>1617.95</v>
      </c>
      <c r="M1669" s="3">
        <v>1617.95</v>
      </c>
      <c r="N1669" s="3">
        <v>989.42</v>
      </c>
      <c r="O1669" s="3">
        <v>0</v>
      </c>
      <c r="P1669" s="3">
        <v>2607.37</v>
      </c>
      <c r="Q1669" s="3">
        <v>350</v>
      </c>
      <c r="R1669" s="1" t="s">
        <v>132</v>
      </c>
    </row>
    <row r="1670" spans="1:18" ht="15.5" x14ac:dyDescent="0.35">
      <c r="A1670" s="1">
        <v>31002315</v>
      </c>
      <c r="B1670" s="99" t="s">
        <v>2761</v>
      </c>
      <c r="C1670" s="2" t="s">
        <v>13600</v>
      </c>
      <c r="D1670" s="2">
        <v>1</v>
      </c>
      <c r="E1670" s="1" t="s">
        <v>396</v>
      </c>
      <c r="F1670" s="2">
        <v>48.66</v>
      </c>
      <c r="G1670" s="2">
        <v>2</v>
      </c>
      <c r="H1670" s="2">
        <v>6</v>
      </c>
      <c r="I1670" s="2"/>
      <c r="J1670" s="2"/>
      <c r="K1670" s="2"/>
      <c r="L1670" s="3">
        <v>1027.79</v>
      </c>
      <c r="M1670" s="3">
        <v>1027.79</v>
      </c>
      <c r="N1670" s="3">
        <v>742.07</v>
      </c>
      <c r="O1670" s="3">
        <v>0</v>
      </c>
      <c r="P1670" s="3">
        <v>1769.86</v>
      </c>
      <c r="Q1670" s="3">
        <v>350</v>
      </c>
      <c r="R1670" s="1" t="s">
        <v>132</v>
      </c>
    </row>
    <row r="1671" spans="1:18" ht="15.5" x14ac:dyDescent="0.35">
      <c r="A1671" s="1">
        <v>31002323</v>
      </c>
      <c r="B1671" s="99" t="s">
        <v>2760</v>
      </c>
      <c r="C1671" s="2" t="s">
        <v>13600</v>
      </c>
      <c r="D1671" s="2">
        <v>1</v>
      </c>
      <c r="E1671" s="1" t="s">
        <v>396</v>
      </c>
      <c r="F1671" s="2">
        <v>48.66</v>
      </c>
      <c r="G1671" s="2">
        <v>2</v>
      </c>
      <c r="H1671" s="2">
        <v>5</v>
      </c>
      <c r="I1671" s="2"/>
      <c r="J1671" s="2"/>
      <c r="K1671" s="2"/>
      <c r="L1671" s="3">
        <v>1027.79</v>
      </c>
      <c r="M1671" s="3">
        <v>1027.79</v>
      </c>
      <c r="N1671" s="3">
        <v>742.07</v>
      </c>
      <c r="O1671" s="3">
        <v>0</v>
      </c>
      <c r="P1671" s="3">
        <v>1769.86</v>
      </c>
      <c r="Q1671" s="3">
        <v>350</v>
      </c>
      <c r="R1671" s="1" t="s">
        <v>132</v>
      </c>
    </row>
    <row r="1672" spans="1:18" ht="15.5" x14ac:dyDescent="0.35">
      <c r="A1672" s="1">
        <v>31002331</v>
      </c>
      <c r="B1672" s="99" t="s">
        <v>2759</v>
      </c>
      <c r="C1672" s="2" t="s">
        <v>13600</v>
      </c>
      <c r="D1672" s="2">
        <v>1</v>
      </c>
      <c r="E1672" s="1" t="s">
        <v>165</v>
      </c>
      <c r="F1672" s="2">
        <v>64.88</v>
      </c>
      <c r="G1672" s="2">
        <v>2</v>
      </c>
      <c r="H1672" s="2">
        <v>7</v>
      </c>
      <c r="I1672" s="2"/>
      <c r="J1672" s="2"/>
      <c r="K1672" s="2"/>
      <c r="L1672" s="3">
        <v>1617.95</v>
      </c>
      <c r="M1672" s="3">
        <v>1617.95</v>
      </c>
      <c r="N1672" s="3">
        <v>989.42</v>
      </c>
      <c r="O1672" s="3">
        <v>0</v>
      </c>
      <c r="P1672" s="3">
        <v>2607.37</v>
      </c>
      <c r="Q1672" s="3">
        <v>350</v>
      </c>
      <c r="R1672" s="1" t="s">
        <v>132</v>
      </c>
    </row>
    <row r="1673" spans="1:18" ht="15.5" x14ac:dyDescent="0.35">
      <c r="A1673" s="1">
        <v>31002340</v>
      </c>
      <c r="B1673" s="99" t="s">
        <v>2758</v>
      </c>
      <c r="C1673" s="2" t="s">
        <v>13600</v>
      </c>
      <c r="D1673" s="2">
        <v>1</v>
      </c>
      <c r="E1673" s="1" t="s">
        <v>2185</v>
      </c>
      <c r="F1673" s="2">
        <v>64.88</v>
      </c>
      <c r="G1673" s="2">
        <v>2</v>
      </c>
      <c r="H1673" s="2">
        <v>7</v>
      </c>
      <c r="I1673" s="2"/>
      <c r="J1673" s="2"/>
      <c r="K1673" s="2"/>
      <c r="L1673" s="3">
        <v>1505.22</v>
      </c>
      <c r="M1673" s="3">
        <v>1505.22</v>
      </c>
      <c r="N1673" s="3">
        <v>989.42</v>
      </c>
      <c r="O1673" s="3">
        <v>0</v>
      </c>
      <c r="P1673" s="3">
        <v>2494.64</v>
      </c>
      <c r="Q1673" s="3">
        <v>350</v>
      </c>
      <c r="R1673" s="1" t="s">
        <v>132</v>
      </c>
    </row>
    <row r="1674" spans="1:18" ht="15.5" x14ac:dyDescent="0.35">
      <c r="A1674" s="1">
        <v>31002358</v>
      </c>
      <c r="B1674" s="99" t="s">
        <v>2757</v>
      </c>
      <c r="C1674" s="2" t="s">
        <v>13598</v>
      </c>
      <c r="D1674" s="2">
        <v>1</v>
      </c>
      <c r="E1674" s="1" t="s">
        <v>159</v>
      </c>
      <c r="F1674" s="2">
        <v>44.61</v>
      </c>
      <c r="G1674" s="2">
        <v>2</v>
      </c>
      <c r="H1674" s="2">
        <v>5</v>
      </c>
      <c r="I1674" s="2"/>
      <c r="J1674" s="2"/>
      <c r="K1674" s="2"/>
      <c r="L1674" s="3">
        <v>736.04</v>
      </c>
      <c r="M1674" s="3">
        <v>736.04</v>
      </c>
      <c r="N1674" s="3">
        <v>680.3</v>
      </c>
      <c r="O1674" s="3">
        <v>0</v>
      </c>
      <c r="P1674" s="3">
        <v>1416.34</v>
      </c>
      <c r="Q1674" s="3">
        <v>283.26799999999997</v>
      </c>
      <c r="R1674" s="1" t="s">
        <v>132</v>
      </c>
    </row>
    <row r="1675" spans="1:18" ht="15.5" x14ac:dyDescent="0.35">
      <c r="A1675" s="1">
        <v>31002366</v>
      </c>
      <c r="B1675" s="99" t="s">
        <v>2756</v>
      </c>
      <c r="C1675" s="2" t="s">
        <v>13598</v>
      </c>
      <c r="D1675" s="2">
        <v>1</v>
      </c>
      <c r="E1675" s="1" t="s">
        <v>484</v>
      </c>
      <c r="F1675" s="2">
        <v>44.61</v>
      </c>
      <c r="G1675" s="2">
        <v>2</v>
      </c>
      <c r="H1675" s="2">
        <v>5</v>
      </c>
      <c r="I1675" s="2"/>
      <c r="J1675" s="2"/>
      <c r="K1675" s="2"/>
      <c r="L1675" s="3">
        <v>802.34</v>
      </c>
      <c r="M1675" s="3">
        <v>802.34</v>
      </c>
      <c r="N1675" s="3">
        <v>680.3</v>
      </c>
      <c r="O1675" s="3">
        <v>0</v>
      </c>
      <c r="P1675" s="3">
        <v>1482.64</v>
      </c>
      <c r="Q1675" s="3">
        <v>296.52800000000002</v>
      </c>
      <c r="R1675" s="1" t="s">
        <v>132</v>
      </c>
    </row>
    <row r="1676" spans="1:18" ht="15.5" x14ac:dyDescent="0.35">
      <c r="A1676" s="1">
        <v>31002374</v>
      </c>
      <c r="B1676" s="99" t="s">
        <v>2755</v>
      </c>
      <c r="C1676" s="2" t="s">
        <v>13600</v>
      </c>
      <c r="D1676" s="2">
        <v>1</v>
      </c>
      <c r="E1676" s="1" t="s">
        <v>484</v>
      </c>
      <c r="F1676" s="2">
        <v>44.61</v>
      </c>
      <c r="G1676" s="2">
        <v>2</v>
      </c>
      <c r="H1676" s="2">
        <v>5</v>
      </c>
      <c r="I1676" s="2"/>
      <c r="J1676" s="2"/>
      <c r="K1676" s="2"/>
      <c r="L1676" s="3">
        <v>802.34</v>
      </c>
      <c r="M1676" s="3">
        <v>802.34</v>
      </c>
      <c r="N1676" s="3">
        <v>680.3</v>
      </c>
      <c r="O1676" s="3">
        <v>0</v>
      </c>
      <c r="P1676" s="3">
        <v>1482.64</v>
      </c>
      <c r="Q1676" s="3">
        <v>350</v>
      </c>
      <c r="R1676" s="1" t="s">
        <v>132</v>
      </c>
    </row>
    <row r="1677" spans="1:18" ht="15.5" x14ac:dyDescent="0.35">
      <c r="A1677" s="1">
        <v>31002390</v>
      </c>
      <c r="B1677" s="99" t="s">
        <v>2754</v>
      </c>
      <c r="C1677" s="2" t="s">
        <v>13600</v>
      </c>
      <c r="D1677" s="2">
        <v>1</v>
      </c>
      <c r="E1677" s="1" t="s">
        <v>165</v>
      </c>
      <c r="F1677" s="2">
        <v>64.88</v>
      </c>
      <c r="G1677" s="2">
        <v>2</v>
      </c>
      <c r="H1677" s="2">
        <v>7</v>
      </c>
      <c r="I1677" s="2"/>
      <c r="J1677" s="2"/>
      <c r="K1677" s="2"/>
      <c r="L1677" s="3">
        <v>1617.95</v>
      </c>
      <c r="M1677" s="3">
        <v>1617.95</v>
      </c>
      <c r="N1677" s="3">
        <v>989.42</v>
      </c>
      <c r="O1677" s="3">
        <v>0</v>
      </c>
      <c r="P1677" s="3">
        <v>2607.37</v>
      </c>
      <c r="Q1677" s="3">
        <v>350</v>
      </c>
      <c r="R1677" s="1" t="s">
        <v>132</v>
      </c>
    </row>
    <row r="1678" spans="1:18" ht="31" x14ac:dyDescent="0.35">
      <c r="A1678" s="1">
        <v>31002404</v>
      </c>
      <c r="B1678" s="99" t="s">
        <v>2753</v>
      </c>
      <c r="C1678" s="2" t="s">
        <v>13598</v>
      </c>
      <c r="D1678" s="2">
        <v>1</v>
      </c>
      <c r="E1678" s="1" t="s">
        <v>161</v>
      </c>
      <c r="F1678" s="2">
        <v>44.61</v>
      </c>
      <c r="G1678" s="2">
        <v>2</v>
      </c>
      <c r="H1678" s="2">
        <v>6</v>
      </c>
      <c r="I1678" s="2"/>
      <c r="J1678" s="2"/>
      <c r="K1678" s="2"/>
      <c r="L1678" s="3">
        <v>948.22</v>
      </c>
      <c r="M1678" s="3">
        <v>948.22</v>
      </c>
      <c r="N1678" s="3">
        <v>680.3</v>
      </c>
      <c r="O1678" s="3">
        <v>0</v>
      </c>
      <c r="P1678" s="3">
        <v>1628.52</v>
      </c>
      <c r="Q1678" s="3">
        <v>325.70400000000001</v>
      </c>
      <c r="R1678" s="1" t="s">
        <v>132</v>
      </c>
    </row>
    <row r="1679" spans="1:18" ht="15.5" x14ac:dyDescent="0.35">
      <c r="A1679" s="1">
        <v>31002412</v>
      </c>
      <c r="B1679" s="99" t="s">
        <v>2752</v>
      </c>
      <c r="C1679" s="2" t="s">
        <v>13600</v>
      </c>
      <c r="D1679" s="2">
        <v>1</v>
      </c>
      <c r="E1679" s="1" t="s">
        <v>161</v>
      </c>
      <c r="F1679" s="2">
        <v>44.61</v>
      </c>
      <c r="G1679" s="2">
        <v>2</v>
      </c>
      <c r="H1679" s="2">
        <v>5</v>
      </c>
      <c r="I1679" s="2"/>
      <c r="J1679" s="2"/>
      <c r="K1679" s="2"/>
      <c r="L1679" s="3">
        <v>948.22</v>
      </c>
      <c r="M1679" s="3">
        <v>948.22</v>
      </c>
      <c r="N1679" s="3">
        <v>680.3</v>
      </c>
      <c r="O1679" s="3">
        <v>0</v>
      </c>
      <c r="P1679" s="3">
        <v>1628.52</v>
      </c>
      <c r="Q1679" s="3">
        <v>350</v>
      </c>
      <c r="R1679" s="1" t="s">
        <v>132</v>
      </c>
    </row>
    <row r="1680" spans="1:18" ht="15.5" x14ac:dyDescent="0.35">
      <c r="A1680" s="1">
        <v>31003010</v>
      </c>
      <c r="B1680" s="99" t="s">
        <v>2751</v>
      </c>
      <c r="C1680" s="2" t="s">
        <v>13600</v>
      </c>
      <c r="D1680" s="2">
        <v>1</v>
      </c>
      <c r="E1680" s="1" t="s">
        <v>398</v>
      </c>
      <c r="F1680" s="2"/>
      <c r="G1680" s="2">
        <v>2</v>
      </c>
      <c r="H1680" s="2">
        <v>6</v>
      </c>
      <c r="I1680" s="2"/>
      <c r="J1680" s="2"/>
      <c r="K1680" s="2"/>
      <c r="L1680" s="3">
        <v>1140.53</v>
      </c>
      <c r="M1680" s="3">
        <v>1140.53</v>
      </c>
      <c r="N1680" s="3">
        <v>0</v>
      </c>
      <c r="O1680" s="3">
        <v>0</v>
      </c>
      <c r="P1680" s="3">
        <v>1140.53</v>
      </c>
      <c r="Q1680" s="3">
        <v>350</v>
      </c>
      <c r="R1680" s="1" t="s">
        <v>132</v>
      </c>
    </row>
    <row r="1681" spans="1:18" ht="15.5" x14ac:dyDescent="0.35">
      <c r="A1681" s="1">
        <v>31003028</v>
      </c>
      <c r="B1681" s="99" t="s">
        <v>2750</v>
      </c>
      <c r="C1681" s="2" t="s">
        <v>13600</v>
      </c>
      <c r="D1681" s="2">
        <v>1</v>
      </c>
      <c r="E1681" s="1" t="s">
        <v>409</v>
      </c>
      <c r="F1681" s="2"/>
      <c r="G1681" s="2">
        <v>2</v>
      </c>
      <c r="H1681" s="2">
        <v>3</v>
      </c>
      <c r="I1681" s="2"/>
      <c r="J1681" s="2"/>
      <c r="K1681" s="2"/>
      <c r="L1681" s="3">
        <v>438.97</v>
      </c>
      <c r="M1681" s="3">
        <v>438.97</v>
      </c>
      <c r="N1681" s="3">
        <v>0</v>
      </c>
      <c r="O1681" s="3">
        <v>0</v>
      </c>
      <c r="P1681" s="3">
        <v>438.97</v>
      </c>
      <c r="Q1681" s="3">
        <v>350</v>
      </c>
      <c r="R1681" s="1" t="s">
        <v>132</v>
      </c>
    </row>
    <row r="1682" spans="1:18" ht="15.5" x14ac:dyDescent="0.35">
      <c r="A1682" s="1">
        <v>31003036</v>
      </c>
      <c r="B1682" s="99" t="s">
        <v>2749</v>
      </c>
      <c r="C1682" s="2" t="s">
        <v>13600</v>
      </c>
      <c r="D1682" s="2">
        <v>1</v>
      </c>
      <c r="E1682" s="1" t="s">
        <v>396</v>
      </c>
      <c r="F1682" s="2"/>
      <c r="G1682" s="2">
        <v>2</v>
      </c>
      <c r="H1682" s="2">
        <v>5</v>
      </c>
      <c r="I1682" s="2"/>
      <c r="J1682" s="2"/>
      <c r="K1682" s="2"/>
      <c r="L1682" s="3">
        <v>1027.79</v>
      </c>
      <c r="M1682" s="3">
        <v>1027.79</v>
      </c>
      <c r="N1682" s="3">
        <v>0</v>
      </c>
      <c r="O1682" s="3">
        <v>0</v>
      </c>
      <c r="P1682" s="3">
        <v>1027.79</v>
      </c>
      <c r="Q1682" s="3">
        <v>350</v>
      </c>
      <c r="R1682" s="1" t="s">
        <v>132</v>
      </c>
    </row>
    <row r="1683" spans="1:18" ht="15.5" x14ac:dyDescent="0.35">
      <c r="A1683" s="1">
        <v>31003044</v>
      </c>
      <c r="B1683" s="99" t="s">
        <v>2748</v>
      </c>
      <c r="C1683" s="2" t="s">
        <v>13600</v>
      </c>
      <c r="D1683" s="2">
        <v>1</v>
      </c>
      <c r="E1683" s="1" t="s">
        <v>398</v>
      </c>
      <c r="F1683" s="2"/>
      <c r="G1683" s="2">
        <v>2</v>
      </c>
      <c r="H1683" s="2">
        <v>6</v>
      </c>
      <c r="I1683" s="2"/>
      <c r="J1683" s="2"/>
      <c r="K1683" s="2"/>
      <c r="L1683" s="3">
        <v>1140.53</v>
      </c>
      <c r="M1683" s="3">
        <v>1140.53</v>
      </c>
      <c r="N1683" s="3">
        <v>0</v>
      </c>
      <c r="O1683" s="3">
        <v>0</v>
      </c>
      <c r="P1683" s="3">
        <v>1140.53</v>
      </c>
      <c r="Q1683" s="3">
        <v>350</v>
      </c>
      <c r="R1683" s="1" t="s">
        <v>132</v>
      </c>
    </row>
    <row r="1684" spans="1:18" ht="15.5" x14ac:dyDescent="0.35">
      <c r="A1684" s="1">
        <v>31003052</v>
      </c>
      <c r="B1684" s="99" t="s">
        <v>2747</v>
      </c>
      <c r="C1684" s="2" t="s">
        <v>13600</v>
      </c>
      <c r="D1684" s="2">
        <v>1</v>
      </c>
      <c r="E1684" s="1" t="s">
        <v>393</v>
      </c>
      <c r="F1684" s="2"/>
      <c r="G1684" s="2">
        <v>2</v>
      </c>
      <c r="H1684" s="2">
        <v>5</v>
      </c>
      <c r="I1684" s="2"/>
      <c r="J1684" s="2"/>
      <c r="K1684" s="2"/>
      <c r="L1684" s="3">
        <v>883.25</v>
      </c>
      <c r="M1684" s="3">
        <v>883.25</v>
      </c>
      <c r="N1684" s="3">
        <v>0</v>
      </c>
      <c r="O1684" s="3">
        <v>0</v>
      </c>
      <c r="P1684" s="3">
        <v>883.25</v>
      </c>
      <c r="Q1684" s="3">
        <v>350</v>
      </c>
      <c r="R1684" s="1" t="s">
        <v>132</v>
      </c>
    </row>
    <row r="1685" spans="1:18" ht="15.5" x14ac:dyDescent="0.35">
      <c r="A1685" s="1">
        <v>31003060</v>
      </c>
      <c r="B1685" s="99" t="s">
        <v>2746</v>
      </c>
      <c r="C1685" s="2" t="s">
        <v>13600</v>
      </c>
      <c r="D1685" s="2">
        <v>1</v>
      </c>
      <c r="E1685" s="1" t="s">
        <v>484</v>
      </c>
      <c r="F1685" s="2"/>
      <c r="G1685" s="2">
        <v>2</v>
      </c>
      <c r="H1685" s="2">
        <v>5</v>
      </c>
      <c r="I1685" s="2"/>
      <c r="J1685" s="2"/>
      <c r="K1685" s="2"/>
      <c r="L1685" s="3">
        <v>802.34</v>
      </c>
      <c r="M1685" s="3">
        <v>802.34</v>
      </c>
      <c r="N1685" s="3">
        <v>0</v>
      </c>
      <c r="O1685" s="3">
        <v>0</v>
      </c>
      <c r="P1685" s="3">
        <v>802.34</v>
      </c>
      <c r="Q1685" s="3">
        <v>350</v>
      </c>
      <c r="R1685" s="1" t="s">
        <v>132</v>
      </c>
    </row>
    <row r="1686" spans="1:18" ht="15.5" x14ac:dyDescent="0.35">
      <c r="A1686" s="1">
        <v>31003079</v>
      </c>
      <c r="B1686" s="99" t="s">
        <v>2745</v>
      </c>
      <c r="C1686" s="2" t="s">
        <v>13600</v>
      </c>
      <c r="D1686" s="2">
        <v>1</v>
      </c>
      <c r="E1686" s="1" t="s">
        <v>407</v>
      </c>
      <c r="F1686" s="2"/>
      <c r="G1686" s="2">
        <v>2</v>
      </c>
      <c r="H1686" s="2">
        <v>3</v>
      </c>
      <c r="I1686" s="2"/>
      <c r="J1686" s="2"/>
      <c r="K1686" s="2"/>
      <c r="L1686" s="3">
        <v>620.66</v>
      </c>
      <c r="M1686" s="3">
        <v>620.66</v>
      </c>
      <c r="N1686" s="3">
        <v>0</v>
      </c>
      <c r="O1686" s="3">
        <v>0</v>
      </c>
      <c r="P1686" s="3">
        <v>620.66</v>
      </c>
      <c r="Q1686" s="3">
        <v>350</v>
      </c>
      <c r="R1686" s="1" t="s">
        <v>132</v>
      </c>
    </row>
    <row r="1687" spans="1:18" ht="15.5" x14ac:dyDescent="0.35">
      <c r="A1687" s="1">
        <v>31003087</v>
      </c>
      <c r="B1687" s="99" t="s">
        <v>2744</v>
      </c>
      <c r="C1687" s="2" t="s">
        <v>13600</v>
      </c>
      <c r="D1687" s="2">
        <v>1</v>
      </c>
      <c r="E1687" s="1" t="s">
        <v>446</v>
      </c>
      <c r="F1687" s="2"/>
      <c r="G1687" s="2">
        <v>2</v>
      </c>
      <c r="H1687" s="2">
        <v>3</v>
      </c>
      <c r="I1687" s="2"/>
      <c r="J1687" s="2"/>
      <c r="K1687" s="2"/>
      <c r="L1687" s="3">
        <v>1323.54</v>
      </c>
      <c r="M1687" s="3">
        <v>1323.54</v>
      </c>
      <c r="N1687" s="3">
        <v>0</v>
      </c>
      <c r="O1687" s="3">
        <v>0</v>
      </c>
      <c r="P1687" s="3">
        <v>1323.54</v>
      </c>
      <c r="Q1687" s="3">
        <v>350</v>
      </c>
      <c r="R1687" s="1" t="s">
        <v>132</v>
      </c>
    </row>
    <row r="1688" spans="1:18" ht="15.5" x14ac:dyDescent="0.35">
      <c r="A1688" s="1">
        <v>31003095</v>
      </c>
      <c r="B1688" s="99" t="s">
        <v>2743</v>
      </c>
      <c r="C1688" s="2" t="s">
        <v>13600</v>
      </c>
      <c r="D1688" s="2">
        <v>1</v>
      </c>
      <c r="E1688" s="1" t="s">
        <v>161</v>
      </c>
      <c r="F1688" s="2"/>
      <c r="G1688" s="2">
        <v>2</v>
      </c>
      <c r="H1688" s="2">
        <v>4</v>
      </c>
      <c r="I1688" s="2"/>
      <c r="J1688" s="2"/>
      <c r="K1688" s="2"/>
      <c r="L1688" s="3">
        <v>948.22</v>
      </c>
      <c r="M1688" s="3">
        <v>948.22</v>
      </c>
      <c r="N1688" s="3">
        <v>0</v>
      </c>
      <c r="O1688" s="3">
        <v>0</v>
      </c>
      <c r="P1688" s="3">
        <v>948.22</v>
      </c>
      <c r="Q1688" s="3">
        <v>350</v>
      </c>
      <c r="R1688" s="1" t="s">
        <v>132</v>
      </c>
    </row>
    <row r="1689" spans="1:18" ht="15.5" x14ac:dyDescent="0.35">
      <c r="A1689" s="1">
        <v>31003109</v>
      </c>
      <c r="B1689" s="99" t="s">
        <v>2742</v>
      </c>
      <c r="C1689" s="2" t="s">
        <v>13600</v>
      </c>
      <c r="D1689" s="2">
        <v>1</v>
      </c>
      <c r="E1689" s="1" t="s">
        <v>155</v>
      </c>
      <c r="F1689" s="2"/>
      <c r="G1689" s="2">
        <v>2</v>
      </c>
      <c r="H1689" s="2">
        <v>4</v>
      </c>
      <c r="I1689" s="2"/>
      <c r="J1689" s="2"/>
      <c r="K1689" s="2"/>
      <c r="L1689" s="3">
        <v>1206.83</v>
      </c>
      <c r="M1689" s="3">
        <v>1206.83</v>
      </c>
      <c r="N1689" s="3">
        <v>0</v>
      </c>
      <c r="O1689" s="3">
        <v>0</v>
      </c>
      <c r="P1689" s="3">
        <v>1206.83</v>
      </c>
      <c r="Q1689" s="3">
        <v>350</v>
      </c>
      <c r="R1689" s="1" t="s">
        <v>132</v>
      </c>
    </row>
    <row r="1690" spans="1:18" ht="15.5" x14ac:dyDescent="0.35">
      <c r="A1690" s="1">
        <v>31003117</v>
      </c>
      <c r="B1690" s="99" t="s">
        <v>2741</v>
      </c>
      <c r="C1690" s="2" t="s">
        <v>13600</v>
      </c>
      <c r="D1690" s="2">
        <v>1</v>
      </c>
      <c r="E1690" s="1" t="s">
        <v>161</v>
      </c>
      <c r="F1690" s="2"/>
      <c r="G1690" s="2">
        <v>2</v>
      </c>
      <c r="H1690" s="2">
        <v>4</v>
      </c>
      <c r="I1690" s="2"/>
      <c r="J1690" s="2"/>
      <c r="K1690" s="2"/>
      <c r="L1690" s="3">
        <v>948.22</v>
      </c>
      <c r="M1690" s="3">
        <v>948.22</v>
      </c>
      <c r="N1690" s="3">
        <v>0</v>
      </c>
      <c r="O1690" s="3">
        <v>0</v>
      </c>
      <c r="P1690" s="3">
        <v>948.22</v>
      </c>
      <c r="Q1690" s="3">
        <v>350</v>
      </c>
      <c r="R1690" s="1" t="s">
        <v>132</v>
      </c>
    </row>
    <row r="1691" spans="1:18" ht="15.5" x14ac:dyDescent="0.35">
      <c r="A1691" s="1">
        <v>31003125</v>
      </c>
      <c r="B1691" s="99" t="s">
        <v>2740</v>
      </c>
      <c r="C1691" s="2" t="s">
        <v>13600</v>
      </c>
      <c r="D1691" s="2">
        <v>1</v>
      </c>
      <c r="E1691" s="1" t="s">
        <v>155</v>
      </c>
      <c r="F1691" s="2"/>
      <c r="G1691" s="2">
        <v>2</v>
      </c>
      <c r="H1691" s="2">
        <v>4</v>
      </c>
      <c r="I1691" s="2"/>
      <c r="J1691" s="2"/>
      <c r="K1691" s="2"/>
      <c r="L1691" s="3">
        <v>1206.83</v>
      </c>
      <c r="M1691" s="3">
        <v>1206.83</v>
      </c>
      <c r="N1691" s="3">
        <v>0</v>
      </c>
      <c r="O1691" s="3">
        <v>0</v>
      </c>
      <c r="P1691" s="3">
        <v>1206.83</v>
      </c>
      <c r="Q1691" s="3">
        <v>350</v>
      </c>
      <c r="R1691" s="1" t="s">
        <v>132</v>
      </c>
    </row>
    <row r="1692" spans="1:18" ht="15.5" x14ac:dyDescent="0.35">
      <c r="A1692" s="1">
        <v>31003133</v>
      </c>
      <c r="B1692" s="99" t="s">
        <v>2739</v>
      </c>
      <c r="C1692" s="2" t="s">
        <v>13600</v>
      </c>
      <c r="D1692" s="2">
        <v>1</v>
      </c>
      <c r="E1692" s="1" t="s">
        <v>398</v>
      </c>
      <c r="F1692" s="2"/>
      <c r="G1692" s="2">
        <v>2</v>
      </c>
      <c r="H1692" s="2">
        <v>6</v>
      </c>
      <c r="I1692" s="2"/>
      <c r="J1692" s="2"/>
      <c r="K1692" s="2"/>
      <c r="L1692" s="3">
        <v>1140.53</v>
      </c>
      <c r="M1692" s="3">
        <v>1140.53</v>
      </c>
      <c r="N1692" s="3">
        <v>0</v>
      </c>
      <c r="O1692" s="3">
        <v>0</v>
      </c>
      <c r="P1692" s="3">
        <v>1140.53</v>
      </c>
      <c r="Q1692" s="3">
        <v>350</v>
      </c>
      <c r="R1692" s="1" t="s">
        <v>132</v>
      </c>
    </row>
    <row r="1693" spans="1:18" ht="15.5" x14ac:dyDescent="0.35">
      <c r="A1693" s="1">
        <v>31003141</v>
      </c>
      <c r="B1693" s="99" t="s">
        <v>2738</v>
      </c>
      <c r="C1693" s="2" t="s">
        <v>13600</v>
      </c>
      <c r="D1693" s="2">
        <v>1</v>
      </c>
      <c r="E1693" s="1" t="s">
        <v>484</v>
      </c>
      <c r="F1693" s="2"/>
      <c r="G1693" s="2">
        <v>2</v>
      </c>
      <c r="H1693" s="2">
        <v>6</v>
      </c>
      <c r="I1693" s="2"/>
      <c r="J1693" s="2"/>
      <c r="K1693" s="2"/>
      <c r="L1693" s="3">
        <v>802.34</v>
      </c>
      <c r="M1693" s="3">
        <v>802.34</v>
      </c>
      <c r="N1693" s="3">
        <v>0</v>
      </c>
      <c r="O1693" s="3">
        <v>0</v>
      </c>
      <c r="P1693" s="3">
        <v>802.34</v>
      </c>
      <c r="Q1693" s="3">
        <v>350</v>
      </c>
      <c r="R1693" s="1" t="s">
        <v>132</v>
      </c>
    </row>
    <row r="1694" spans="1:18" ht="15.5" x14ac:dyDescent="0.35">
      <c r="A1694" s="1">
        <v>31003150</v>
      </c>
      <c r="B1694" s="99" t="s">
        <v>2737</v>
      </c>
      <c r="C1694" s="2" t="s">
        <v>13600</v>
      </c>
      <c r="D1694" s="2">
        <v>1</v>
      </c>
      <c r="E1694" s="1" t="s">
        <v>383</v>
      </c>
      <c r="F1694" s="2"/>
      <c r="G1694" s="2">
        <v>2</v>
      </c>
      <c r="H1694" s="2">
        <v>4</v>
      </c>
      <c r="I1694" s="2"/>
      <c r="J1694" s="2"/>
      <c r="K1694" s="2"/>
      <c r="L1694" s="3">
        <v>649.84</v>
      </c>
      <c r="M1694" s="3">
        <v>649.84</v>
      </c>
      <c r="N1694" s="3">
        <v>0</v>
      </c>
      <c r="O1694" s="3">
        <v>0</v>
      </c>
      <c r="P1694" s="3">
        <v>649.84</v>
      </c>
      <c r="Q1694" s="3">
        <v>350</v>
      </c>
      <c r="R1694" s="1" t="s">
        <v>132</v>
      </c>
    </row>
    <row r="1695" spans="1:18" ht="15.5" x14ac:dyDescent="0.35">
      <c r="A1695" s="1">
        <v>31003168</v>
      </c>
      <c r="B1695" s="99" t="s">
        <v>2736</v>
      </c>
      <c r="C1695" s="2" t="s">
        <v>13600</v>
      </c>
      <c r="D1695" s="2">
        <v>1</v>
      </c>
      <c r="E1695" s="1" t="s">
        <v>161</v>
      </c>
      <c r="F1695" s="2"/>
      <c r="G1695" s="2">
        <v>2</v>
      </c>
      <c r="H1695" s="2">
        <v>6</v>
      </c>
      <c r="I1695" s="2"/>
      <c r="J1695" s="2"/>
      <c r="K1695" s="2"/>
      <c r="L1695" s="3">
        <v>948.22</v>
      </c>
      <c r="M1695" s="3">
        <v>948.22</v>
      </c>
      <c r="N1695" s="3">
        <v>0</v>
      </c>
      <c r="O1695" s="3">
        <v>0</v>
      </c>
      <c r="P1695" s="3">
        <v>948.22</v>
      </c>
      <c r="Q1695" s="3">
        <v>350</v>
      </c>
      <c r="R1695" s="1" t="s">
        <v>132</v>
      </c>
    </row>
    <row r="1696" spans="1:18" ht="15.5" x14ac:dyDescent="0.35">
      <c r="A1696" s="1">
        <v>31003176</v>
      </c>
      <c r="B1696" s="99" t="s">
        <v>2735</v>
      </c>
      <c r="C1696" s="2" t="s">
        <v>13600</v>
      </c>
      <c r="D1696" s="2">
        <v>1</v>
      </c>
      <c r="E1696" s="1" t="s">
        <v>393</v>
      </c>
      <c r="F1696" s="2"/>
      <c r="G1696" s="2">
        <v>2</v>
      </c>
      <c r="H1696" s="2">
        <v>5</v>
      </c>
      <c r="I1696" s="2"/>
      <c r="J1696" s="2"/>
      <c r="K1696" s="2"/>
      <c r="L1696" s="3">
        <v>883.25</v>
      </c>
      <c r="M1696" s="3">
        <v>883.25</v>
      </c>
      <c r="N1696" s="3">
        <v>0</v>
      </c>
      <c r="O1696" s="3">
        <v>0</v>
      </c>
      <c r="P1696" s="3">
        <v>883.25</v>
      </c>
      <c r="Q1696" s="3">
        <v>350</v>
      </c>
      <c r="R1696" s="1" t="s">
        <v>132</v>
      </c>
    </row>
    <row r="1697" spans="1:18" ht="15.5" x14ac:dyDescent="0.35">
      <c r="A1697" s="1">
        <v>31003184</v>
      </c>
      <c r="B1697" s="99" t="s">
        <v>2734</v>
      </c>
      <c r="C1697" s="2" t="s">
        <v>13600</v>
      </c>
      <c r="D1697" s="2">
        <v>1</v>
      </c>
      <c r="E1697" s="1" t="s">
        <v>398</v>
      </c>
      <c r="F1697" s="2"/>
      <c r="G1697" s="2">
        <v>2</v>
      </c>
      <c r="H1697" s="2">
        <v>6</v>
      </c>
      <c r="I1697" s="2"/>
      <c r="J1697" s="2"/>
      <c r="K1697" s="2"/>
      <c r="L1697" s="3">
        <v>1140.53</v>
      </c>
      <c r="M1697" s="3">
        <v>1140.53</v>
      </c>
      <c r="N1697" s="3">
        <v>0</v>
      </c>
      <c r="O1697" s="3">
        <v>0</v>
      </c>
      <c r="P1697" s="3">
        <v>1140.53</v>
      </c>
      <c r="Q1697" s="3">
        <v>350</v>
      </c>
      <c r="R1697" s="1" t="s">
        <v>132</v>
      </c>
    </row>
    <row r="1698" spans="1:18" ht="15.5" x14ac:dyDescent="0.35">
      <c r="A1698" s="1">
        <v>31003192</v>
      </c>
      <c r="B1698" s="99" t="s">
        <v>2733</v>
      </c>
      <c r="C1698" s="2" t="s">
        <v>13600</v>
      </c>
      <c r="D1698" s="2">
        <v>1</v>
      </c>
      <c r="E1698" s="1" t="s">
        <v>396</v>
      </c>
      <c r="F1698" s="2"/>
      <c r="G1698" s="2">
        <v>2</v>
      </c>
      <c r="H1698" s="2">
        <v>6</v>
      </c>
      <c r="I1698" s="2"/>
      <c r="J1698" s="2"/>
      <c r="K1698" s="2"/>
      <c r="L1698" s="3">
        <v>1027.79</v>
      </c>
      <c r="M1698" s="3">
        <v>1027.79</v>
      </c>
      <c r="N1698" s="3">
        <v>0</v>
      </c>
      <c r="O1698" s="3">
        <v>0</v>
      </c>
      <c r="P1698" s="3">
        <v>1027.79</v>
      </c>
      <c r="Q1698" s="3">
        <v>350</v>
      </c>
      <c r="R1698" s="1" t="s">
        <v>132</v>
      </c>
    </row>
    <row r="1699" spans="1:18" ht="15.5" x14ac:dyDescent="0.35">
      <c r="A1699" s="1">
        <v>31003206</v>
      </c>
      <c r="B1699" s="99" t="s">
        <v>2732</v>
      </c>
      <c r="C1699" s="2" t="s">
        <v>13600</v>
      </c>
      <c r="D1699" s="2">
        <v>1</v>
      </c>
      <c r="E1699" s="1" t="s">
        <v>34</v>
      </c>
      <c r="F1699" s="2"/>
      <c r="G1699" s="2"/>
      <c r="H1699" s="2">
        <v>0</v>
      </c>
      <c r="I1699" s="2"/>
      <c r="J1699" s="2"/>
      <c r="K1699" s="2"/>
      <c r="L1699" s="3">
        <v>71.62</v>
      </c>
      <c r="M1699" s="3">
        <v>71.62</v>
      </c>
      <c r="N1699" s="3">
        <v>0</v>
      </c>
      <c r="O1699" s="3">
        <v>0</v>
      </c>
      <c r="P1699" s="3">
        <v>71.62</v>
      </c>
      <c r="Q1699" s="3">
        <v>350</v>
      </c>
      <c r="R1699" s="1" t="s">
        <v>0</v>
      </c>
    </row>
    <row r="1700" spans="1:18" ht="15.5" x14ac:dyDescent="0.35">
      <c r="A1700" s="1">
        <v>31003214</v>
      </c>
      <c r="B1700" s="99" t="s">
        <v>2731</v>
      </c>
      <c r="C1700" s="2" t="s">
        <v>13600</v>
      </c>
      <c r="D1700" s="2">
        <v>1</v>
      </c>
      <c r="E1700" s="1" t="s">
        <v>407</v>
      </c>
      <c r="F1700" s="2"/>
      <c r="G1700" s="2">
        <v>1</v>
      </c>
      <c r="H1700" s="2">
        <v>3</v>
      </c>
      <c r="I1700" s="2"/>
      <c r="J1700" s="2"/>
      <c r="K1700" s="2"/>
      <c r="L1700" s="3">
        <v>620.66</v>
      </c>
      <c r="M1700" s="3">
        <v>620.66</v>
      </c>
      <c r="N1700" s="3">
        <v>0</v>
      </c>
      <c r="O1700" s="3">
        <v>0</v>
      </c>
      <c r="P1700" s="3">
        <v>620.66</v>
      </c>
      <c r="Q1700" s="3">
        <v>350</v>
      </c>
      <c r="R1700" s="1" t="s">
        <v>132</v>
      </c>
    </row>
    <row r="1701" spans="1:18" ht="15.5" x14ac:dyDescent="0.35">
      <c r="A1701" s="1">
        <v>31003230</v>
      </c>
      <c r="B1701" s="99" t="s">
        <v>2730</v>
      </c>
      <c r="C1701" s="2" t="s">
        <v>13600</v>
      </c>
      <c r="D1701" s="2">
        <v>1</v>
      </c>
      <c r="E1701" s="1" t="s">
        <v>407</v>
      </c>
      <c r="F1701" s="2"/>
      <c r="G1701" s="2">
        <v>1</v>
      </c>
      <c r="H1701" s="2">
        <v>4</v>
      </c>
      <c r="I1701" s="2"/>
      <c r="J1701" s="2"/>
      <c r="K1701" s="2"/>
      <c r="L1701" s="3">
        <v>620.66</v>
      </c>
      <c r="M1701" s="3">
        <v>620.66</v>
      </c>
      <c r="N1701" s="3">
        <v>0</v>
      </c>
      <c r="O1701" s="3">
        <v>0</v>
      </c>
      <c r="P1701" s="3">
        <v>620.66</v>
      </c>
      <c r="Q1701" s="3">
        <v>350</v>
      </c>
      <c r="R1701" s="1" t="s">
        <v>132</v>
      </c>
    </row>
    <row r="1702" spans="1:18" ht="15.5" x14ac:dyDescent="0.35">
      <c r="A1702" s="1">
        <v>31003249</v>
      </c>
      <c r="B1702" s="99" t="s">
        <v>2729</v>
      </c>
      <c r="C1702" s="2" t="s">
        <v>13600</v>
      </c>
      <c r="D1702" s="2">
        <v>1</v>
      </c>
      <c r="E1702" s="1" t="s">
        <v>407</v>
      </c>
      <c r="F1702" s="2"/>
      <c r="G1702" s="2">
        <v>1</v>
      </c>
      <c r="H1702" s="2">
        <v>3</v>
      </c>
      <c r="I1702" s="2"/>
      <c r="J1702" s="2"/>
      <c r="K1702" s="2"/>
      <c r="L1702" s="3">
        <v>620.66</v>
      </c>
      <c r="M1702" s="3">
        <v>620.66</v>
      </c>
      <c r="N1702" s="3">
        <v>0</v>
      </c>
      <c r="O1702" s="3">
        <v>0</v>
      </c>
      <c r="P1702" s="3">
        <v>620.66</v>
      </c>
      <c r="Q1702" s="3">
        <v>350</v>
      </c>
      <c r="R1702" s="1" t="s">
        <v>132</v>
      </c>
    </row>
    <row r="1703" spans="1:18" ht="15.5" x14ac:dyDescent="0.35">
      <c r="A1703" s="1">
        <v>31003257</v>
      </c>
      <c r="B1703" s="99" t="s">
        <v>2728</v>
      </c>
      <c r="C1703" s="2" t="s">
        <v>13600</v>
      </c>
      <c r="D1703" s="2">
        <v>1</v>
      </c>
      <c r="E1703" s="1" t="s">
        <v>388</v>
      </c>
      <c r="F1703" s="2">
        <v>17.399999999999999</v>
      </c>
      <c r="G1703" s="2"/>
      <c r="H1703" s="2">
        <v>2</v>
      </c>
      <c r="I1703" s="2"/>
      <c r="J1703" s="2"/>
      <c r="K1703" s="2"/>
      <c r="L1703" s="3">
        <v>574.25</v>
      </c>
      <c r="M1703" s="3">
        <v>574.25</v>
      </c>
      <c r="N1703" s="3">
        <v>265.35000000000002</v>
      </c>
      <c r="O1703" s="3">
        <v>0</v>
      </c>
      <c r="P1703" s="3">
        <v>839.6</v>
      </c>
      <c r="Q1703" s="3">
        <v>350</v>
      </c>
      <c r="R1703" s="1" t="s">
        <v>132</v>
      </c>
    </row>
    <row r="1704" spans="1:18" ht="15.5" x14ac:dyDescent="0.35">
      <c r="A1704" s="1">
        <v>31003265</v>
      </c>
      <c r="B1704" s="99" t="s">
        <v>2727</v>
      </c>
      <c r="C1704" s="2" t="s">
        <v>13600</v>
      </c>
      <c r="D1704" s="2">
        <v>1</v>
      </c>
      <c r="E1704" s="1" t="s">
        <v>383</v>
      </c>
      <c r="F1704" s="2"/>
      <c r="G1704" s="2">
        <v>2</v>
      </c>
      <c r="H1704" s="2">
        <v>4</v>
      </c>
      <c r="I1704" s="2"/>
      <c r="J1704" s="2"/>
      <c r="K1704" s="2"/>
      <c r="L1704" s="3">
        <v>649.84</v>
      </c>
      <c r="M1704" s="3">
        <v>649.84</v>
      </c>
      <c r="N1704" s="3">
        <v>0</v>
      </c>
      <c r="O1704" s="3">
        <v>0</v>
      </c>
      <c r="P1704" s="3">
        <v>649.84</v>
      </c>
      <c r="Q1704" s="3">
        <v>350</v>
      </c>
      <c r="R1704" s="1" t="s">
        <v>132</v>
      </c>
    </row>
    <row r="1705" spans="1:18" ht="15.5" x14ac:dyDescent="0.35">
      <c r="A1705" s="1">
        <v>31003273</v>
      </c>
      <c r="B1705" s="99" t="s">
        <v>2726</v>
      </c>
      <c r="C1705" s="2" t="s">
        <v>13600</v>
      </c>
      <c r="D1705" s="2">
        <v>1</v>
      </c>
      <c r="E1705" s="1" t="s">
        <v>148</v>
      </c>
      <c r="F1705" s="2"/>
      <c r="G1705" s="2">
        <v>2</v>
      </c>
      <c r="H1705" s="2">
        <v>4</v>
      </c>
      <c r="I1705" s="2"/>
      <c r="J1705" s="2"/>
      <c r="K1705" s="2"/>
      <c r="L1705" s="3">
        <v>689.63</v>
      </c>
      <c r="M1705" s="3">
        <v>689.63</v>
      </c>
      <c r="N1705" s="3">
        <v>0</v>
      </c>
      <c r="O1705" s="3">
        <v>0</v>
      </c>
      <c r="P1705" s="3">
        <v>689.63</v>
      </c>
      <c r="Q1705" s="3">
        <v>350</v>
      </c>
      <c r="R1705" s="1" t="s">
        <v>132</v>
      </c>
    </row>
    <row r="1706" spans="1:18" ht="15.5" x14ac:dyDescent="0.35">
      <c r="A1706" s="1">
        <v>31003281</v>
      </c>
      <c r="B1706" s="99" t="s">
        <v>2725</v>
      </c>
      <c r="C1706" s="2" t="s">
        <v>13600</v>
      </c>
      <c r="D1706" s="2">
        <v>1</v>
      </c>
      <c r="E1706" s="1" t="s">
        <v>383</v>
      </c>
      <c r="F1706" s="2"/>
      <c r="G1706" s="2">
        <v>2</v>
      </c>
      <c r="H1706" s="2">
        <v>4</v>
      </c>
      <c r="I1706" s="2"/>
      <c r="J1706" s="2"/>
      <c r="K1706" s="2"/>
      <c r="L1706" s="3">
        <v>649.84</v>
      </c>
      <c r="M1706" s="3">
        <v>649.84</v>
      </c>
      <c r="N1706" s="3">
        <v>0</v>
      </c>
      <c r="O1706" s="3">
        <v>0</v>
      </c>
      <c r="P1706" s="3">
        <v>649.84</v>
      </c>
      <c r="Q1706" s="3">
        <v>350</v>
      </c>
      <c r="R1706" s="1" t="s">
        <v>132</v>
      </c>
    </row>
    <row r="1707" spans="1:18" ht="15.5" x14ac:dyDescent="0.35">
      <c r="A1707" s="1">
        <v>31003290</v>
      </c>
      <c r="B1707" s="99" t="s">
        <v>2724</v>
      </c>
      <c r="C1707" s="2" t="s">
        <v>13600</v>
      </c>
      <c r="D1707" s="2">
        <v>1</v>
      </c>
      <c r="E1707" s="1" t="s">
        <v>407</v>
      </c>
      <c r="F1707" s="2"/>
      <c r="G1707" s="2">
        <v>2</v>
      </c>
      <c r="H1707" s="2">
        <v>3</v>
      </c>
      <c r="I1707" s="2"/>
      <c r="J1707" s="2"/>
      <c r="K1707" s="2"/>
      <c r="L1707" s="3">
        <v>620.66</v>
      </c>
      <c r="M1707" s="3">
        <v>620.66</v>
      </c>
      <c r="N1707" s="3">
        <v>0</v>
      </c>
      <c r="O1707" s="3">
        <v>0</v>
      </c>
      <c r="P1707" s="3">
        <v>620.66</v>
      </c>
      <c r="Q1707" s="3">
        <v>350</v>
      </c>
      <c r="R1707" s="1" t="s">
        <v>132</v>
      </c>
    </row>
    <row r="1708" spans="1:18" ht="15.5" x14ac:dyDescent="0.35">
      <c r="A1708" s="1">
        <v>31003303</v>
      </c>
      <c r="B1708" s="99" t="s">
        <v>2723</v>
      </c>
      <c r="C1708" s="2" t="s">
        <v>13600</v>
      </c>
      <c r="D1708" s="2">
        <v>1</v>
      </c>
      <c r="E1708" s="1" t="s">
        <v>161</v>
      </c>
      <c r="F1708" s="2"/>
      <c r="G1708" s="2">
        <v>2</v>
      </c>
      <c r="H1708" s="2">
        <v>5</v>
      </c>
      <c r="I1708" s="2"/>
      <c r="J1708" s="2"/>
      <c r="K1708" s="2"/>
      <c r="L1708" s="3">
        <v>948.22</v>
      </c>
      <c r="M1708" s="3">
        <v>948.22</v>
      </c>
      <c r="N1708" s="3">
        <v>0</v>
      </c>
      <c r="O1708" s="3">
        <v>0</v>
      </c>
      <c r="P1708" s="3">
        <v>948.22</v>
      </c>
      <c r="Q1708" s="3">
        <v>350</v>
      </c>
      <c r="R1708" s="1" t="s">
        <v>132</v>
      </c>
    </row>
    <row r="1709" spans="1:18" ht="15.5" x14ac:dyDescent="0.35">
      <c r="A1709" s="1">
        <v>31003311</v>
      </c>
      <c r="B1709" s="99" t="s">
        <v>2722</v>
      </c>
      <c r="C1709" s="2" t="s">
        <v>13600</v>
      </c>
      <c r="D1709" s="2">
        <v>1</v>
      </c>
      <c r="E1709" s="1" t="s">
        <v>407</v>
      </c>
      <c r="F1709" s="2"/>
      <c r="G1709" s="2">
        <v>2</v>
      </c>
      <c r="H1709" s="2">
        <v>3</v>
      </c>
      <c r="I1709" s="2"/>
      <c r="J1709" s="2"/>
      <c r="K1709" s="2"/>
      <c r="L1709" s="3">
        <v>620.66</v>
      </c>
      <c r="M1709" s="3">
        <v>620.66</v>
      </c>
      <c r="N1709" s="3">
        <v>0</v>
      </c>
      <c r="O1709" s="3">
        <v>0</v>
      </c>
      <c r="P1709" s="3">
        <v>620.66</v>
      </c>
      <c r="Q1709" s="3">
        <v>350</v>
      </c>
      <c r="R1709" s="1" t="s">
        <v>132</v>
      </c>
    </row>
    <row r="1710" spans="1:18" ht="15.5" x14ac:dyDescent="0.35">
      <c r="A1710" s="1">
        <v>31003320</v>
      </c>
      <c r="B1710" s="99" t="s">
        <v>2721</v>
      </c>
      <c r="C1710" s="2" t="s">
        <v>13600</v>
      </c>
      <c r="D1710" s="2">
        <v>1</v>
      </c>
      <c r="E1710" s="1" t="s">
        <v>407</v>
      </c>
      <c r="F1710" s="2"/>
      <c r="G1710" s="2">
        <v>1</v>
      </c>
      <c r="H1710" s="2">
        <v>3</v>
      </c>
      <c r="I1710" s="2"/>
      <c r="J1710" s="2"/>
      <c r="K1710" s="2"/>
      <c r="L1710" s="3">
        <v>620.66</v>
      </c>
      <c r="M1710" s="3">
        <v>620.66</v>
      </c>
      <c r="N1710" s="3">
        <v>0</v>
      </c>
      <c r="O1710" s="3">
        <v>0</v>
      </c>
      <c r="P1710" s="3">
        <v>620.66</v>
      </c>
      <c r="Q1710" s="3">
        <v>350</v>
      </c>
      <c r="R1710" s="1" t="s">
        <v>132</v>
      </c>
    </row>
    <row r="1711" spans="1:18" ht="15.5" x14ac:dyDescent="0.35">
      <c r="A1711" s="1">
        <v>31003338</v>
      </c>
      <c r="B1711" s="99" t="s">
        <v>2720</v>
      </c>
      <c r="C1711" s="2" t="s">
        <v>13600</v>
      </c>
      <c r="D1711" s="2">
        <v>1</v>
      </c>
      <c r="E1711" s="1" t="s">
        <v>311</v>
      </c>
      <c r="F1711" s="2"/>
      <c r="G1711" s="2">
        <v>2</v>
      </c>
      <c r="H1711" s="2">
        <v>4</v>
      </c>
      <c r="I1711" s="2"/>
      <c r="J1711" s="2"/>
      <c r="K1711" s="2"/>
      <c r="L1711" s="3">
        <v>291.76</v>
      </c>
      <c r="M1711" s="3">
        <v>291.76</v>
      </c>
      <c r="N1711" s="3">
        <v>0</v>
      </c>
      <c r="O1711" s="3">
        <v>0</v>
      </c>
      <c r="P1711" s="3">
        <v>291.76</v>
      </c>
      <c r="Q1711" s="3">
        <v>350</v>
      </c>
      <c r="R1711" s="1" t="s">
        <v>132</v>
      </c>
    </row>
    <row r="1712" spans="1:18" ht="15.5" x14ac:dyDescent="0.35">
      <c r="A1712" s="1">
        <v>31003346</v>
      </c>
      <c r="B1712" s="99" t="s">
        <v>2719</v>
      </c>
      <c r="C1712" s="2" t="s">
        <v>13600</v>
      </c>
      <c r="D1712" s="2">
        <v>1</v>
      </c>
      <c r="E1712" s="1" t="s">
        <v>161</v>
      </c>
      <c r="F1712" s="2"/>
      <c r="G1712" s="2">
        <v>3</v>
      </c>
      <c r="H1712" s="2">
        <v>5</v>
      </c>
      <c r="I1712" s="2"/>
      <c r="J1712" s="2"/>
      <c r="K1712" s="2"/>
      <c r="L1712" s="3">
        <v>948.22</v>
      </c>
      <c r="M1712" s="3">
        <v>948.22</v>
      </c>
      <c r="N1712" s="3">
        <v>0</v>
      </c>
      <c r="O1712" s="3">
        <v>0</v>
      </c>
      <c r="P1712" s="3">
        <v>948.22</v>
      </c>
      <c r="Q1712" s="3">
        <v>350</v>
      </c>
      <c r="R1712" s="1" t="s">
        <v>132</v>
      </c>
    </row>
    <row r="1713" spans="1:18" ht="15.5" x14ac:dyDescent="0.35">
      <c r="A1713" s="1">
        <v>31003354</v>
      </c>
      <c r="B1713" s="99" t="s">
        <v>2718</v>
      </c>
      <c r="C1713" s="2" t="s">
        <v>13600</v>
      </c>
      <c r="D1713" s="2">
        <v>1</v>
      </c>
      <c r="E1713" s="1" t="s">
        <v>398</v>
      </c>
      <c r="F1713" s="2"/>
      <c r="G1713" s="2">
        <v>3</v>
      </c>
      <c r="H1713" s="2">
        <v>6</v>
      </c>
      <c r="I1713" s="2"/>
      <c r="J1713" s="2"/>
      <c r="K1713" s="2"/>
      <c r="L1713" s="3">
        <v>1140.53</v>
      </c>
      <c r="M1713" s="3">
        <v>1140.53</v>
      </c>
      <c r="N1713" s="3">
        <v>0</v>
      </c>
      <c r="O1713" s="3">
        <v>0</v>
      </c>
      <c r="P1713" s="3">
        <v>1140.53</v>
      </c>
      <c r="Q1713" s="3">
        <v>350</v>
      </c>
      <c r="R1713" s="1" t="s">
        <v>132</v>
      </c>
    </row>
    <row r="1714" spans="1:18" ht="15.5" x14ac:dyDescent="0.35">
      <c r="A1714" s="1">
        <v>31003362</v>
      </c>
      <c r="B1714" s="99" t="s">
        <v>2717</v>
      </c>
      <c r="C1714" s="2" t="s">
        <v>13600</v>
      </c>
      <c r="D1714" s="2">
        <v>1</v>
      </c>
      <c r="E1714" s="1" t="s">
        <v>23</v>
      </c>
      <c r="F1714" s="2"/>
      <c r="G1714" s="2"/>
      <c r="H1714" s="2">
        <v>2</v>
      </c>
      <c r="I1714" s="2"/>
      <c r="J1714" s="2"/>
      <c r="K1714" s="2"/>
      <c r="L1714" s="3">
        <v>116.71</v>
      </c>
      <c r="M1714" s="3">
        <v>116.71</v>
      </c>
      <c r="N1714" s="3">
        <v>0</v>
      </c>
      <c r="O1714" s="3">
        <v>0</v>
      </c>
      <c r="P1714" s="3">
        <v>116.71</v>
      </c>
      <c r="Q1714" s="3">
        <v>350</v>
      </c>
      <c r="R1714" s="1" t="s">
        <v>132</v>
      </c>
    </row>
    <row r="1715" spans="1:18" ht="15.5" x14ac:dyDescent="0.35">
      <c r="A1715" s="1">
        <v>31003370</v>
      </c>
      <c r="B1715" s="99" t="s">
        <v>2716</v>
      </c>
      <c r="C1715" s="2" t="s">
        <v>13600</v>
      </c>
      <c r="D1715" s="2">
        <v>1</v>
      </c>
      <c r="E1715" s="1" t="s">
        <v>148</v>
      </c>
      <c r="F1715" s="2"/>
      <c r="G1715" s="2">
        <v>1</v>
      </c>
      <c r="H1715" s="2">
        <v>3</v>
      </c>
      <c r="I1715" s="2"/>
      <c r="J1715" s="2"/>
      <c r="K1715" s="2"/>
      <c r="L1715" s="3">
        <v>689.63</v>
      </c>
      <c r="M1715" s="3">
        <v>689.63</v>
      </c>
      <c r="N1715" s="3">
        <v>0</v>
      </c>
      <c r="O1715" s="3">
        <v>0</v>
      </c>
      <c r="P1715" s="3">
        <v>689.63</v>
      </c>
      <c r="Q1715" s="3">
        <v>350</v>
      </c>
      <c r="R1715" s="1" t="s">
        <v>132</v>
      </c>
    </row>
    <row r="1716" spans="1:18" ht="15.5" x14ac:dyDescent="0.35">
      <c r="A1716" s="1">
        <v>31003389</v>
      </c>
      <c r="B1716" s="99" t="s">
        <v>2715</v>
      </c>
      <c r="C1716" s="2" t="s">
        <v>13600</v>
      </c>
      <c r="D1716" s="2">
        <v>1</v>
      </c>
      <c r="E1716" s="1" t="s">
        <v>407</v>
      </c>
      <c r="F1716" s="2"/>
      <c r="G1716" s="2">
        <v>2</v>
      </c>
      <c r="H1716" s="2">
        <v>3</v>
      </c>
      <c r="I1716" s="2"/>
      <c r="J1716" s="2"/>
      <c r="K1716" s="2"/>
      <c r="L1716" s="3">
        <v>620.66</v>
      </c>
      <c r="M1716" s="3">
        <v>620.66</v>
      </c>
      <c r="N1716" s="3">
        <v>0</v>
      </c>
      <c r="O1716" s="3">
        <v>0</v>
      </c>
      <c r="P1716" s="3">
        <v>620.66</v>
      </c>
      <c r="Q1716" s="3">
        <v>350</v>
      </c>
      <c r="R1716" s="1" t="s">
        <v>132</v>
      </c>
    </row>
    <row r="1717" spans="1:18" ht="15.5" x14ac:dyDescent="0.35">
      <c r="A1717" s="1">
        <v>31003397</v>
      </c>
      <c r="B1717" s="99" t="s">
        <v>2714</v>
      </c>
      <c r="C1717" s="2" t="s">
        <v>13600</v>
      </c>
      <c r="D1717" s="2">
        <v>1</v>
      </c>
      <c r="E1717" s="1" t="s">
        <v>161</v>
      </c>
      <c r="F1717" s="2"/>
      <c r="G1717" s="2">
        <v>2</v>
      </c>
      <c r="H1717" s="2">
        <v>4</v>
      </c>
      <c r="I1717" s="2"/>
      <c r="J1717" s="2"/>
      <c r="K1717" s="2"/>
      <c r="L1717" s="3">
        <v>948.22</v>
      </c>
      <c r="M1717" s="3">
        <v>948.22</v>
      </c>
      <c r="N1717" s="3">
        <v>0</v>
      </c>
      <c r="O1717" s="3">
        <v>0</v>
      </c>
      <c r="P1717" s="3">
        <v>948.22</v>
      </c>
      <c r="Q1717" s="3">
        <v>350</v>
      </c>
      <c r="R1717" s="1" t="s">
        <v>132</v>
      </c>
    </row>
    <row r="1718" spans="1:18" ht="15.5" x14ac:dyDescent="0.35">
      <c r="A1718" s="1">
        <v>31003427</v>
      </c>
      <c r="B1718" s="99" t="s">
        <v>2713</v>
      </c>
      <c r="C1718" s="2" t="s">
        <v>13600</v>
      </c>
      <c r="D1718" s="2">
        <v>1</v>
      </c>
      <c r="E1718" s="1" t="s">
        <v>383</v>
      </c>
      <c r="F1718" s="2"/>
      <c r="G1718" s="2">
        <v>2</v>
      </c>
      <c r="H1718" s="2">
        <v>5</v>
      </c>
      <c r="I1718" s="2"/>
      <c r="J1718" s="2"/>
      <c r="K1718" s="2"/>
      <c r="L1718" s="3">
        <v>649.84</v>
      </c>
      <c r="M1718" s="3">
        <v>649.84</v>
      </c>
      <c r="N1718" s="3">
        <v>0</v>
      </c>
      <c r="O1718" s="3">
        <v>0</v>
      </c>
      <c r="P1718" s="3">
        <v>649.84</v>
      </c>
      <c r="Q1718" s="3">
        <v>350</v>
      </c>
      <c r="R1718" s="1" t="s">
        <v>132</v>
      </c>
    </row>
    <row r="1719" spans="1:18" ht="15.5" x14ac:dyDescent="0.35">
      <c r="A1719" s="1">
        <v>31003435</v>
      </c>
      <c r="B1719" s="99" t="s">
        <v>2712</v>
      </c>
      <c r="C1719" s="2" t="s">
        <v>13600</v>
      </c>
      <c r="D1719" s="2">
        <v>1</v>
      </c>
      <c r="E1719" s="1" t="s">
        <v>407</v>
      </c>
      <c r="F1719" s="2"/>
      <c r="G1719" s="2">
        <v>2</v>
      </c>
      <c r="H1719" s="2">
        <v>3</v>
      </c>
      <c r="I1719" s="2"/>
      <c r="J1719" s="2"/>
      <c r="K1719" s="2"/>
      <c r="L1719" s="3">
        <v>620.66</v>
      </c>
      <c r="M1719" s="3">
        <v>620.66</v>
      </c>
      <c r="N1719" s="3">
        <v>0</v>
      </c>
      <c r="O1719" s="3">
        <v>0</v>
      </c>
      <c r="P1719" s="3">
        <v>620.66</v>
      </c>
      <c r="Q1719" s="3">
        <v>350</v>
      </c>
      <c r="R1719" s="1" t="s">
        <v>132</v>
      </c>
    </row>
    <row r="1720" spans="1:18" ht="15.5" x14ac:dyDescent="0.35">
      <c r="A1720" s="1">
        <v>31003451</v>
      </c>
      <c r="B1720" s="99" t="s">
        <v>2711</v>
      </c>
      <c r="C1720" s="2" t="s">
        <v>13600</v>
      </c>
      <c r="D1720" s="2">
        <v>1</v>
      </c>
      <c r="E1720" s="1" t="s">
        <v>161</v>
      </c>
      <c r="F1720" s="2"/>
      <c r="G1720" s="2">
        <v>2</v>
      </c>
      <c r="H1720" s="2">
        <v>4</v>
      </c>
      <c r="I1720" s="2"/>
      <c r="J1720" s="2"/>
      <c r="K1720" s="2"/>
      <c r="L1720" s="3">
        <v>948.22</v>
      </c>
      <c r="M1720" s="3">
        <v>948.22</v>
      </c>
      <c r="N1720" s="3">
        <v>0</v>
      </c>
      <c r="O1720" s="3">
        <v>0</v>
      </c>
      <c r="P1720" s="3">
        <v>948.22</v>
      </c>
      <c r="Q1720" s="3">
        <v>350</v>
      </c>
      <c r="R1720" s="1" t="s">
        <v>132</v>
      </c>
    </row>
    <row r="1721" spans="1:18" ht="15.5" x14ac:dyDescent="0.35">
      <c r="A1721" s="1">
        <v>31003460</v>
      </c>
      <c r="B1721" s="99" t="s">
        <v>2710</v>
      </c>
      <c r="C1721" s="2" t="s">
        <v>13600</v>
      </c>
      <c r="D1721" s="2">
        <v>1</v>
      </c>
      <c r="E1721" s="1" t="s">
        <v>398</v>
      </c>
      <c r="F1721" s="2"/>
      <c r="G1721" s="2">
        <v>2</v>
      </c>
      <c r="H1721" s="2">
        <v>5</v>
      </c>
      <c r="I1721" s="2"/>
      <c r="J1721" s="2"/>
      <c r="K1721" s="2"/>
      <c r="L1721" s="3">
        <v>1140.53</v>
      </c>
      <c r="M1721" s="3">
        <v>1140.53</v>
      </c>
      <c r="N1721" s="3">
        <v>0</v>
      </c>
      <c r="O1721" s="3">
        <v>0</v>
      </c>
      <c r="P1721" s="3">
        <v>1140.53</v>
      </c>
      <c r="Q1721" s="3">
        <v>350</v>
      </c>
      <c r="R1721" s="1" t="s">
        <v>132</v>
      </c>
    </row>
    <row r="1722" spans="1:18" ht="15.5" x14ac:dyDescent="0.35">
      <c r="A1722" s="1">
        <v>31003478</v>
      </c>
      <c r="B1722" s="99" t="s">
        <v>2709</v>
      </c>
      <c r="C1722" s="2" t="s">
        <v>13600</v>
      </c>
      <c r="D1722" s="2">
        <v>1</v>
      </c>
      <c r="E1722" s="1" t="s">
        <v>155</v>
      </c>
      <c r="F1722" s="2"/>
      <c r="G1722" s="2">
        <v>2</v>
      </c>
      <c r="H1722" s="2">
        <v>4</v>
      </c>
      <c r="I1722" s="2"/>
      <c r="J1722" s="2"/>
      <c r="K1722" s="2"/>
      <c r="L1722" s="3">
        <v>1206.83</v>
      </c>
      <c r="M1722" s="3">
        <v>1206.83</v>
      </c>
      <c r="N1722" s="3">
        <v>0</v>
      </c>
      <c r="O1722" s="3">
        <v>0</v>
      </c>
      <c r="P1722" s="3">
        <v>1206.83</v>
      </c>
      <c r="Q1722" s="3">
        <v>350</v>
      </c>
      <c r="R1722" s="1" t="s">
        <v>132</v>
      </c>
    </row>
    <row r="1723" spans="1:18" ht="15.5" x14ac:dyDescent="0.35">
      <c r="A1723" s="1">
        <v>31003486</v>
      </c>
      <c r="B1723" s="99" t="s">
        <v>2708</v>
      </c>
      <c r="C1723" s="2" t="s">
        <v>13600</v>
      </c>
      <c r="D1723" s="2">
        <v>1</v>
      </c>
      <c r="E1723" s="1" t="s">
        <v>155</v>
      </c>
      <c r="F1723" s="2"/>
      <c r="G1723" s="2">
        <v>2</v>
      </c>
      <c r="H1723" s="2">
        <v>4</v>
      </c>
      <c r="I1723" s="2"/>
      <c r="J1723" s="2"/>
      <c r="K1723" s="2"/>
      <c r="L1723" s="3">
        <v>1206.83</v>
      </c>
      <c r="M1723" s="3">
        <v>1206.83</v>
      </c>
      <c r="N1723" s="3">
        <v>0</v>
      </c>
      <c r="O1723" s="3">
        <v>0</v>
      </c>
      <c r="P1723" s="3">
        <v>1206.83</v>
      </c>
      <c r="Q1723" s="3">
        <v>350</v>
      </c>
      <c r="R1723" s="1" t="s">
        <v>132</v>
      </c>
    </row>
    <row r="1724" spans="1:18" ht="15.5" x14ac:dyDescent="0.35">
      <c r="A1724" s="1">
        <v>31003494</v>
      </c>
      <c r="B1724" s="99" t="s">
        <v>2707</v>
      </c>
      <c r="C1724" s="2" t="s">
        <v>13600</v>
      </c>
      <c r="D1724" s="2">
        <v>1</v>
      </c>
      <c r="E1724" s="1" t="s">
        <v>383</v>
      </c>
      <c r="F1724" s="2"/>
      <c r="G1724" s="2">
        <v>2</v>
      </c>
      <c r="H1724" s="2">
        <v>4</v>
      </c>
      <c r="I1724" s="2"/>
      <c r="J1724" s="2"/>
      <c r="K1724" s="2"/>
      <c r="L1724" s="3">
        <v>649.84</v>
      </c>
      <c r="M1724" s="3">
        <v>649.84</v>
      </c>
      <c r="N1724" s="3">
        <v>0</v>
      </c>
      <c r="O1724" s="3">
        <v>0</v>
      </c>
      <c r="P1724" s="3">
        <v>649.84</v>
      </c>
      <c r="Q1724" s="3">
        <v>350</v>
      </c>
      <c r="R1724" s="1" t="s">
        <v>132</v>
      </c>
    </row>
    <row r="1725" spans="1:18" ht="15.5" x14ac:dyDescent="0.35">
      <c r="A1725" s="1">
        <v>31003508</v>
      </c>
      <c r="B1725" s="99" t="s">
        <v>2706</v>
      </c>
      <c r="C1725" s="2" t="s">
        <v>13600</v>
      </c>
      <c r="D1725" s="2">
        <v>1</v>
      </c>
      <c r="E1725" s="1" t="s">
        <v>388</v>
      </c>
      <c r="F1725" s="2"/>
      <c r="G1725" s="2">
        <v>1</v>
      </c>
      <c r="H1725" s="2">
        <v>3</v>
      </c>
      <c r="I1725" s="2"/>
      <c r="J1725" s="2"/>
      <c r="K1725" s="2"/>
      <c r="L1725" s="3">
        <v>574.25</v>
      </c>
      <c r="M1725" s="3">
        <v>574.25</v>
      </c>
      <c r="N1725" s="3">
        <v>0</v>
      </c>
      <c r="O1725" s="3">
        <v>0</v>
      </c>
      <c r="P1725" s="3">
        <v>574.25</v>
      </c>
      <c r="Q1725" s="3">
        <v>350</v>
      </c>
      <c r="R1725" s="1" t="s">
        <v>132</v>
      </c>
    </row>
    <row r="1726" spans="1:18" ht="15.5" x14ac:dyDescent="0.35">
      <c r="A1726" s="1">
        <v>31003516</v>
      </c>
      <c r="B1726" s="99" t="s">
        <v>2705</v>
      </c>
      <c r="C1726" s="2" t="s">
        <v>13598</v>
      </c>
      <c r="D1726" s="2">
        <v>1</v>
      </c>
      <c r="E1726" s="1" t="s">
        <v>34</v>
      </c>
      <c r="F1726" s="2"/>
      <c r="G1726" s="2"/>
      <c r="H1726" s="2">
        <v>2</v>
      </c>
      <c r="I1726" s="2"/>
      <c r="J1726" s="2"/>
      <c r="K1726" s="2"/>
      <c r="L1726" s="3">
        <v>71.62</v>
      </c>
      <c r="M1726" s="3">
        <v>71.62</v>
      </c>
      <c r="N1726" s="3">
        <v>0</v>
      </c>
      <c r="O1726" s="3">
        <v>0</v>
      </c>
      <c r="P1726" s="3">
        <v>71.62</v>
      </c>
      <c r="Q1726" s="3">
        <v>14.324000000000002</v>
      </c>
      <c r="R1726" s="1" t="s">
        <v>132</v>
      </c>
    </row>
    <row r="1727" spans="1:18" ht="15.5" x14ac:dyDescent="0.35">
      <c r="A1727" s="1">
        <v>31003524</v>
      </c>
      <c r="B1727" s="99" t="s">
        <v>2704</v>
      </c>
      <c r="C1727" s="2" t="s">
        <v>13600</v>
      </c>
      <c r="D1727" s="2">
        <v>1</v>
      </c>
      <c r="E1727" s="1" t="s">
        <v>2185</v>
      </c>
      <c r="F1727" s="2"/>
      <c r="G1727" s="2">
        <v>2</v>
      </c>
      <c r="H1727" s="2">
        <v>6</v>
      </c>
      <c r="I1727" s="2"/>
      <c r="J1727" s="2"/>
      <c r="K1727" s="2"/>
      <c r="L1727" s="3">
        <v>1505.22</v>
      </c>
      <c r="M1727" s="3">
        <v>1505.22</v>
      </c>
      <c r="N1727" s="3">
        <v>0</v>
      </c>
      <c r="O1727" s="3">
        <v>0</v>
      </c>
      <c r="P1727" s="3">
        <v>1505.22</v>
      </c>
      <c r="Q1727" s="3">
        <v>350</v>
      </c>
      <c r="R1727" s="1" t="s">
        <v>132</v>
      </c>
    </row>
    <row r="1728" spans="1:18" ht="15.5" x14ac:dyDescent="0.35">
      <c r="A1728" s="1">
        <v>31003532</v>
      </c>
      <c r="B1728" s="99" t="s">
        <v>2703</v>
      </c>
      <c r="C1728" s="2" t="s">
        <v>13600</v>
      </c>
      <c r="D1728" s="2">
        <v>1</v>
      </c>
      <c r="E1728" s="1" t="s">
        <v>165</v>
      </c>
      <c r="F1728" s="2"/>
      <c r="G1728" s="2">
        <v>3</v>
      </c>
      <c r="H1728" s="2">
        <v>6</v>
      </c>
      <c r="I1728" s="2"/>
      <c r="J1728" s="2"/>
      <c r="K1728" s="2"/>
      <c r="L1728" s="3">
        <v>1617.95</v>
      </c>
      <c r="M1728" s="3">
        <v>1617.95</v>
      </c>
      <c r="N1728" s="3">
        <v>0</v>
      </c>
      <c r="O1728" s="3">
        <v>0</v>
      </c>
      <c r="P1728" s="3">
        <v>1617.95</v>
      </c>
      <c r="Q1728" s="3">
        <v>350</v>
      </c>
      <c r="R1728" s="1" t="s">
        <v>132</v>
      </c>
    </row>
    <row r="1729" spans="1:18" ht="15.5" x14ac:dyDescent="0.35">
      <c r="A1729" s="1">
        <v>31003540</v>
      </c>
      <c r="B1729" s="99" t="s">
        <v>2702</v>
      </c>
      <c r="C1729" s="2" t="s">
        <v>13600</v>
      </c>
      <c r="D1729" s="2">
        <v>1</v>
      </c>
      <c r="E1729" s="1" t="s">
        <v>159</v>
      </c>
      <c r="F1729" s="2"/>
      <c r="G1729" s="2">
        <v>2</v>
      </c>
      <c r="H1729" s="2">
        <v>4</v>
      </c>
      <c r="I1729" s="2"/>
      <c r="J1729" s="2"/>
      <c r="K1729" s="2"/>
      <c r="L1729" s="3">
        <v>736.04</v>
      </c>
      <c r="M1729" s="3">
        <v>736.04</v>
      </c>
      <c r="N1729" s="3">
        <v>0</v>
      </c>
      <c r="O1729" s="3">
        <v>0</v>
      </c>
      <c r="P1729" s="3">
        <v>736.04</v>
      </c>
      <c r="Q1729" s="3">
        <v>350</v>
      </c>
      <c r="R1729" s="1" t="s">
        <v>132</v>
      </c>
    </row>
    <row r="1730" spans="1:18" ht="15.5" x14ac:dyDescent="0.35">
      <c r="A1730" s="1">
        <v>31003559</v>
      </c>
      <c r="B1730" s="99" t="s">
        <v>2701</v>
      </c>
      <c r="C1730" s="2" t="s">
        <v>13600</v>
      </c>
      <c r="D1730" s="2">
        <v>1</v>
      </c>
      <c r="E1730" s="1" t="s">
        <v>398</v>
      </c>
      <c r="F1730" s="2"/>
      <c r="G1730" s="2">
        <v>2</v>
      </c>
      <c r="H1730" s="2">
        <v>5</v>
      </c>
      <c r="I1730" s="2"/>
      <c r="J1730" s="2"/>
      <c r="K1730" s="2"/>
      <c r="L1730" s="3">
        <v>1140.53</v>
      </c>
      <c r="M1730" s="3">
        <v>1140.53</v>
      </c>
      <c r="N1730" s="3">
        <v>0</v>
      </c>
      <c r="O1730" s="3">
        <v>0</v>
      </c>
      <c r="P1730" s="3">
        <v>1140.53</v>
      </c>
      <c r="Q1730" s="3">
        <v>350</v>
      </c>
      <c r="R1730" s="1" t="s">
        <v>132</v>
      </c>
    </row>
    <row r="1731" spans="1:18" ht="15.5" x14ac:dyDescent="0.35">
      <c r="A1731" s="1">
        <v>31003567</v>
      </c>
      <c r="B1731" s="99" t="s">
        <v>2700</v>
      </c>
      <c r="C1731" s="2" t="s">
        <v>13600</v>
      </c>
      <c r="D1731" s="2">
        <v>1</v>
      </c>
      <c r="E1731" s="1" t="s">
        <v>409</v>
      </c>
      <c r="F1731" s="2"/>
      <c r="G1731" s="2">
        <v>1</v>
      </c>
      <c r="H1731" s="2">
        <v>3</v>
      </c>
      <c r="I1731" s="2"/>
      <c r="J1731" s="2"/>
      <c r="K1731" s="2"/>
      <c r="L1731" s="3">
        <v>438.97</v>
      </c>
      <c r="M1731" s="3">
        <v>438.97</v>
      </c>
      <c r="N1731" s="3">
        <v>0</v>
      </c>
      <c r="O1731" s="3">
        <v>0</v>
      </c>
      <c r="P1731" s="3">
        <v>438.97</v>
      </c>
      <c r="Q1731" s="3">
        <v>350</v>
      </c>
      <c r="R1731" s="1" t="s">
        <v>132</v>
      </c>
    </row>
    <row r="1732" spans="1:18" ht="15.5" x14ac:dyDescent="0.35">
      <c r="A1732" s="1">
        <v>31003575</v>
      </c>
      <c r="B1732" s="99" t="s">
        <v>2699</v>
      </c>
      <c r="C1732" s="2" t="s">
        <v>13600</v>
      </c>
      <c r="D1732" s="2">
        <v>1</v>
      </c>
      <c r="E1732" s="1" t="s">
        <v>165</v>
      </c>
      <c r="F1732" s="2">
        <v>64.88</v>
      </c>
      <c r="G1732" s="2">
        <v>2</v>
      </c>
      <c r="H1732" s="2">
        <v>7</v>
      </c>
      <c r="I1732" s="2"/>
      <c r="J1732" s="2"/>
      <c r="K1732" s="2"/>
      <c r="L1732" s="3">
        <v>1617.95</v>
      </c>
      <c r="M1732" s="3">
        <v>1617.95</v>
      </c>
      <c r="N1732" s="3">
        <v>989.42</v>
      </c>
      <c r="O1732" s="3">
        <v>0</v>
      </c>
      <c r="P1732" s="3">
        <v>2607.37</v>
      </c>
      <c r="Q1732" s="3">
        <v>350</v>
      </c>
      <c r="R1732" s="1" t="s">
        <v>132</v>
      </c>
    </row>
    <row r="1733" spans="1:18" ht="15.5" x14ac:dyDescent="0.35">
      <c r="A1733" s="1">
        <v>31003583</v>
      </c>
      <c r="B1733" s="99" t="s">
        <v>2698</v>
      </c>
      <c r="C1733" s="2" t="s">
        <v>13600</v>
      </c>
      <c r="D1733" s="2">
        <v>1</v>
      </c>
      <c r="E1733" s="1" t="s">
        <v>393</v>
      </c>
      <c r="F1733" s="2">
        <v>36.5</v>
      </c>
      <c r="G1733" s="2">
        <v>2</v>
      </c>
      <c r="H1733" s="2">
        <v>5</v>
      </c>
      <c r="I1733" s="2"/>
      <c r="J1733" s="2"/>
      <c r="K1733" s="2"/>
      <c r="L1733" s="3">
        <v>883.25</v>
      </c>
      <c r="M1733" s="3">
        <v>883.25</v>
      </c>
      <c r="N1733" s="3">
        <v>556.63</v>
      </c>
      <c r="O1733" s="3">
        <v>0</v>
      </c>
      <c r="P1733" s="3">
        <v>1439.88</v>
      </c>
      <c r="Q1733" s="3">
        <v>350</v>
      </c>
      <c r="R1733" s="1" t="s">
        <v>132</v>
      </c>
    </row>
    <row r="1734" spans="1:18" ht="15.5" x14ac:dyDescent="0.35">
      <c r="A1734" s="1">
        <v>31003591</v>
      </c>
      <c r="B1734" s="99" t="s">
        <v>2697</v>
      </c>
      <c r="C1734" s="2" t="s">
        <v>13600</v>
      </c>
      <c r="D1734" s="2">
        <v>1</v>
      </c>
      <c r="E1734" s="1" t="s">
        <v>165</v>
      </c>
      <c r="F1734" s="2">
        <v>64.88</v>
      </c>
      <c r="G1734" s="2">
        <v>2</v>
      </c>
      <c r="H1734" s="2">
        <v>7</v>
      </c>
      <c r="I1734" s="2"/>
      <c r="J1734" s="2"/>
      <c r="K1734" s="2"/>
      <c r="L1734" s="3">
        <v>1617.95</v>
      </c>
      <c r="M1734" s="3">
        <v>1617.95</v>
      </c>
      <c r="N1734" s="3">
        <v>989.42</v>
      </c>
      <c r="O1734" s="3">
        <v>0</v>
      </c>
      <c r="P1734" s="3">
        <v>2607.37</v>
      </c>
      <c r="Q1734" s="3">
        <v>350</v>
      </c>
      <c r="R1734" s="1" t="s">
        <v>132</v>
      </c>
    </row>
    <row r="1735" spans="1:18" ht="15.5" x14ac:dyDescent="0.35">
      <c r="A1735" s="1">
        <v>31003605</v>
      </c>
      <c r="B1735" s="99" t="s">
        <v>2696</v>
      </c>
      <c r="C1735" s="2" t="s">
        <v>13600</v>
      </c>
      <c r="D1735" s="2">
        <v>1</v>
      </c>
      <c r="E1735" s="1" t="s">
        <v>161</v>
      </c>
      <c r="F1735" s="2">
        <v>36.5</v>
      </c>
      <c r="G1735" s="2">
        <v>2</v>
      </c>
      <c r="H1735" s="2">
        <v>5</v>
      </c>
      <c r="I1735" s="2"/>
      <c r="J1735" s="2"/>
      <c r="K1735" s="2"/>
      <c r="L1735" s="3">
        <v>948.22</v>
      </c>
      <c r="M1735" s="3">
        <v>948.22</v>
      </c>
      <c r="N1735" s="3">
        <v>556.63</v>
      </c>
      <c r="O1735" s="3">
        <v>0</v>
      </c>
      <c r="P1735" s="3">
        <v>1504.85</v>
      </c>
      <c r="Q1735" s="3">
        <v>350</v>
      </c>
      <c r="R1735" s="1" t="s">
        <v>132</v>
      </c>
    </row>
    <row r="1736" spans="1:18" ht="15.5" x14ac:dyDescent="0.35">
      <c r="A1736" s="1">
        <v>31003613</v>
      </c>
      <c r="B1736" s="99" t="s">
        <v>2695</v>
      </c>
      <c r="C1736" s="2" t="s">
        <v>13600</v>
      </c>
      <c r="D1736" s="2">
        <v>1</v>
      </c>
      <c r="E1736" s="1" t="s">
        <v>2185</v>
      </c>
      <c r="F1736" s="2">
        <v>64.88</v>
      </c>
      <c r="G1736" s="2">
        <v>2</v>
      </c>
      <c r="H1736" s="2">
        <v>7</v>
      </c>
      <c r="I1736" s="2"/>
      <c r="J1736" s="2"/>
      <c r="K1736" s="2"/>
      <c r="L1736" s="3">
        <v>1505.22</v>
      </c>
      <c r="M1736" s="3">
        <v>1505.22</v>
      </c>
      <c r="N1736" s="3">
        <v>989.42</v>
      </c>
      <c r="O1736" s="3">
        <v>0</v>
      </c>
      <c r="P1736" s="3">
        <v>2494.64</v>
      </c>
      <c r="Q1736" s="3">
        <v>350</v>
      </c>
      <c r="R1736" s="1" t="s">
        <v>132</v>
      </c>
    </row>
    <row r="1737" spans="1:18" ht="15.5" x14ac:dyDescent="0.35">
      <c r="A1737" s="1">
        <v>31003621</v>
      </c>
      <c r="B1737" s="99" t="s">
        <v>2694</v>
      </c>
      <c r="C1737" s="2" t="s">
        <v>13600</v>
      </c>
      <c r="D1737" s="2">
        <v>1</v>
      </c>
      <c r="E1737" s="1" t="s">
        <v>446</v>
      </c>
      <c r="F1737" s="2">
        <v>48.66</v>
      </c>
      <c r="G1737" s="2">
        <v>2</v>
      </c>
      <c r="H1737" s="2">
        <v>6</v>
      </c>
      <c r="I1737" s="2"/>
      <c r="J1737" s="2"/>
      <c r="K1737" s="2"/>
      <c r="L1737" s="3">
        <v>1323.54</v>
      </c>
      <c r="M1737" s="3">
        <v>1323.54</v>
      </c>
      <c r="N1737" s="3">
        <v>742.07</v>
      </c>
      <c r="O1737" s="3">
        <v>0</v>
      </c>
      <c r="P1737" s="3">
        <v>2065.61</v>
      </c>
      <c r="Q1737" s="3">
        <v>350</v>
      </c>
      <c r="R1737" s="1" t="s">
        <v>132</v>
      </c>
    </row>
    <row r="1738" spans="1:18" ht="15.5" x14ac:dyDescent="0.35">
      <c r="A1738" s="1">
        <v>31003630</v>
      </c>
      <c r="B1738" s="99" t="s">
        <v>2693</v>
      </c>
      <c r="C1738" s="2" t="s">
        <v>13600</v>
      </c>
      <c r="D1738" s="2">
        <v>1</v>
      </c>
      <c r="E1738" s="1" t="s">
        <v>165</v>
      </c>
      <c r="F1738" s="2">
        <v>66.91</v>
      </c>
      <c r="G1738" s="2">
        <v>2</v>
      </c>
      <c r="H1738" s="2">
        <v>7</v>
      </c>
      <c r="I1738" s="2"/>
      <c r="J1738" s="2"/>
      <c r="K1738" s="2"/>
      <c r="L1738" s="3">
        <v>1617.95</v>
      </c>
      <c r="M1738" s="3">
        <v>1617.95</v>
      </c>
      <c r="N1738" s="3">
        <v>1020.38</v>
      </c>
      <c r="O1738" s="3">
        <v>0</v>
      </c>
      <c r="P1738" s="3">
        <v>2638.33</v>
      </c>
      <c r="Q1738" s="3">
        <v>350</v>
      </c>
      <c r="R1738" s="1" t="s">
        <v>132</v>
      </c>
    </row>
    <row r="1739" spans="1:18" ht="15.5" x14ac:dyDescent="0.35">
      <c r="A1739" s="1">
        <v>31003648</v>
      </c>
      <c r="B1739" s="99" t="s">
        <v>2692</v>
      </c>
      <c r="C1739" s="2" t="s">
        <v>13600</v>
      </c>
      <c r="D1739" s="2">
        <v>1</v>
      </c>
      <c r="E1739" s="1" t="s">
        <v>165</v>
      </c>
      <c r="F1739" s="2">
        <v>64.88</v>
      </c>
      <c r="G1739" s="2">
        <v>2</v>
      </c>
      <c r="H1739" s="2">
        <v>7</v>
      </c>
      <c r="I1739" s="2"/>
      <c r="J1739" s="2"/>
      <c r="K1739" s="2"/>
      <c r="L1739" s="3">
        <v>1617.95</v>
      </c>
      <c r="M1739" s="3">
        <v>1617.95</v>
      </c>
      <c r="N1739" s="3">
        <v>989.42</v>
      </c>
      <c r="O1739" s="3">
        <v>0</v>
      </c>
      <c r="P1739" s="3">
        <v>2607.37</v>
      </c>
      <c r="Q1739" s="3">
        <v>350</v>
      </c>
      <c r="R1739" s="1" t="s">
        <v>132</v>
      </c>
    </row>
    <row r="1740" spans="1:18" ht="15.5" x14ac:dyDescent="0.35">
      <c r="A1740" s="1">
        <v>31003656</v>
      </c>
      <c r="B1740" s="99" t="s">
        <v>2691</v>
      </c>
      <c r="C1740" s="2" t="s">
        <v>13600</v>
      </c>
      <c r="D1740" s="2">
        <v>1</v>
      </c>
      <c r="E1740" s="1" t="s">
        <v>484</v>
      </c>
      <c r="F1740" s="2">
        <v>44.61</v>
      </c>
      <c r="G1740" s="2">
        <v>2</v>
      </c>
      <c r="H1740" s="2">
        <v>5</v>
      </c>
      <c r="I1740" s="2"/>
      <c r="J1740" s="2"/>
      <c r="K1740" s="2"/>
      <c r="L1740" s="3">
        <v>802.34</v>
      </c>
      <c r="M1740" s="3">
        <v>802.34</v>
      </c>
      <c r="N1740" s="3">
        <v>680.3</v>
      </c>
      <c r="O1740" s="3">
        <v>0</v>
      </c>
      <c r="P1740" s="3">
        <v>1482.64</v>
      </c>
      <c r="Q1740" s="3">
        <v>350</v>
      </c>
      <c r="R1740" s="1" t="s">
        <v>132</v>
      </c>
    </row>
    <row r="1741" spans="1:18" ht="15.5" x14ac:dyDescent="0.35">
      <c r="A1741" s="1">
        <v>31003664</v>
      </c>
      <c r="B1741" s="99" t="s">
        <v>2690</v>
      </c>
      <c r="C1741" s="2" t="s">
        <v>13600</v>
      </c>
      <c r="D1741" s="2">
        <v>1</v>
      </c>
      <c r="E1741" s="1" t="s">
        <v>393</v>
      </c>
      <c r="F1741" s="2">
        <v>44.61</v>
      </c>
      <c r="G1741" s="2">
        <v>2</v>
      </c>
      <c r="H1741" s="2">
        <v>5</v>
      </c>
      <c r="I1741" s="2"/>
      <c r="J1741" s="2"/>
      <c r="K1741" s="2"/>
      <c r="L1741" s="3">
        <v>883.25</v>
      </c>
      <c r="M1741" s="3">
        <v>883.25</v>
      </c>
      <c r="N1741" s="3">
        <v>680.3</v>
      </c>
      <c r="O1741" s="3">
        <v>0</v>
      </c>
      <c r="P1741" s="3">
        <v>1563.55</v>
      </c>
      <c r="Q1741" s="3">
        <v>350</v>
      </c>
      <c r="R1741" s="1" t="s">
        <v>132</v>
      </c>
    </row>
    <row r="1742" spans="1:18" ht="15.5" x14ac:dyDescent="0.35">
      <c r="A1742" s="1">
        <v>31003672</v>
      </c>
      <c r="B1742" s="99" t="s">
        <v>2689</v>
      </c>
      <c r="C1742" s="2" t="s">
        <v>13600</v>
      </c>
      <c r="D1742" s="2">
        <v>1</v>
      </c>
      <c r="E1742" s="1" t="s">
        <v>161</v>
      </c>
      <c r="F1742" s="2">
        <v>44.61</v>
      </c>
      <c r="G1742" s="2">
        <v>2</v>
      </c>
      <c r="H1742" s="2">
        <v>5</v>
      </c>
      <c r="I1742" s="2"/>
      <c r="J1742" s="2"/>
      <c r="K1742" s="2"/>
      <c r="L1742" s="3">
        <v>948.22</v>
      </c>
      <c r="M1742" s="3">
        <v>948.22</v>
      </c>
      <c r="N1742" s="3">
        <v>680.3</v>
      </c>
      <c r="O1742" s="3">
        <v>0</v>
      </c>
      <c r="P1742" s="3">
        <v>1628.52</v>
      </c>
      <c r="Q1742" s="3">
        <v>350</v>
      </c>
      <c r="R1742" s="1" t="s">
        <v>132</v>
      </c>
    </row>
    <row r="1743" spans="1:18" ht="15.5" x14ac:dyDescent="0.35">
      <c r="A1743" s="1">
        <v>31003680</v>
      </c>
      <c r="B1743" s="99" t="s">
        <v>2688</v>
      </c>
      <c r="C1743" s="2" t="s">
        <v>13600</v>
      </c>
      <c r="D1743" s="2">
        <v>1</v>
      </c>
      <c r="E1743" s="1" t="s">
        <v>393</v>
      </c>
      <c r="F1743" s="2">
        <v>44.61</v>
      </c>
      <c r="G1743" s="2">
        <v>2</v>
      </c>
      <c r="H1743" s="2">
        <v>5</v>
      </c>
      <c r="I1743" s="2"/>
      <c r="J1743" s="2"/>
      <c r="K1743" s="2"/>
      <c r="L1743" s="3">
        <v>883.25</v>
      </c>
      <c r="M1743" s="3">
        <v>883.25</v>
      </c>
      <c r="N1743" s="3">
        <v>680.3</v>
      </c>
      <c r="O1743" s="3">
        <v>0</v>
      </c>
      <c r="P1743" s="3">
        <v>1563.55</v>
      </c>
      <c r="Q1743" s="3">
        <v>350</v>
      </c>
      <c r="R1743" s="1" t="s">
        <v>132</v>
      </c>
    </row>
    <row r="1744" spans="1:18" ht="15.5" x14ac:dyDescent="0.35">
      <c r="A1744" s="1">
        <v>31003699</v>
      </c>
      <c r="B1744" s="99" t="s">
        <v>2687</v>
      </c>
      <c r="C1744" s="2" t="s">
        <v>13600</v>
      </c>
      <c r="D1744" s="2">
        <v>1</v>
      </c>
      <c r="E1744" s="1" t="s">
        <v>484</v>
      </c>
      <c r="F1744" s="2">
        <v>36.5</v>
      </c>
      <c r="G1744" s="2">
        <v>2</v>
      </c>
      <c r="H1744" s="2">
        <v>5</v>
      </c>
      <c r="I1744" s="2"/>
      <c r="J1744" s="2"/>
      <c r="K1744" s="2"/>
      <c r="L1744" s="3">
        <v>802.34</v>
      </c>
      <c r="M1744" s="3">
        <v>802.34</v>
      </c>
      <c r="N1744" s="3">
        <v>556.63</v>
      </c>
      <c r="O1744" s="3">
        <v>0</v>
      </c>
      <c r="P1744" s="3">
        <v>1358.97</v>
      </c>
      <c r="Q1744" s="3">
        <v>350</v>
      </c>
      <c r="R1744" s="1" t="s">
        <v>132</v>
      </c>
    </row>
    <row r="1745" spans="1:18" ht="15.5" x14ac:dyDescent="0.35">
      <c r="A1745" s="1">
        <v>31003702</v>
      </c>
      <c r="B1745" s="99" t="s">
        <v>2686</v>
      </c>
      <c r="C1745" s="2" t="s">
        <v>13600</v>
      </c>
      <c r="D1745" s="2">
        <v>1</v>
      </c>
      <c r="E1745" s="1" t="s">
        <v>2185</v>
      </c>
      <c r="F1745" s="2">
        <v>81.099999999999994</v>
      </c>
      <c r="G1745" s="2">
        <v>2</v>
      </c>
      <c r="H1745" s="2">
        <v>6</v>
      </c>
      <c r="I1745" s="2"/>
      <c r="J1745" s="2"/>
      <c r="K1745" s="2"/>
      <c r="L1745" s="3">
        <v>1505.22</v>
      </c>
      <c r="M1745" s="3">
        <v>1505.22</v>
      </c>
      <c r="N1745" s="3">
        <v>1236.78</v>
      </c>
      <c r="O1745" s="3">
        <v>0</v>
      </c>
      <c r="P1745" s="3">
        <v>2742</v>
      </c>
      <c r="Q1745" s="3">
        <v>350</v>
      </c>
      <c r="R1745" s="1" t="s">
        <v>132</v>
      </c>
    </row>
    <row r="1746" spans="1:18" ht="15.5" x14ac:dyDescent="0.35">
      <c r="A1746" s="1">
        <v>31003710</v>
      </c>
      <c r="B1746" s="99" t="s">
        <v>2685</v>
      </c>
      <c r="C1746" s="2" t="s">
        <v>13600</v>
      </c>
      <c r="D1746" s="2">
        <v>1</v>
      </c>
      <c r="E1746" s="1" t="s">
        <v>165</v>
      </c>
      <c r="F1746" s="2">
        <v>109.49</v>
      </c>
      <c r="G1746" s="2">
        <v>2</v>
      </c>
      <c r="H1746" s="2">
        <v>7</v>
      </c>
      <c r="I1746" s="2"/>
      <c r="J1746" s="2"/>
      <c r="K1746" s="2"/>
      <c r="L1746" s="3">
        <v>1617.95</v>
      </c>
      <c r="M1746" s="3">
        <v>1617.95</v>
      </c>
      <c r="N1746" s="3">
        <v>1669.72</v>
      </c>
      <c r="O1746" s="3">
        <v>0</v>
      </c>
      <c r="P1746" s="3">
        <v>3287.67</v>
      </c>
      <c r="Q1746" s="3">
        <v>350</v>
      </c>
      <c r="R1746" s="1" t="s">
        <v>132</v>
      </c>
    </row>
    <row r="1747" spans="1:18" ht="15.5" x14ac:dyDescent="0.35">
      <c r="A1747" s="1">
        <v>31003729</v>
      </c>
      <c r="B1747" s="99" t="s">
        <v>2684</v>
      </c>
      <c r="C1747" s="2" t="s">
        <v>13600</v>
      </c>
      <c r="D1747" s="2">
        <v>1</v>
      </c>
      <c r="E1747" s="1" t="s">
        <v>484</v>
      </c>
      <c r="F1747" s="2">
        <v>36.5</v>
      </c>
      <c r="G1747" s="2">
        <v>2</v>
      </c>
      <c r="H1747" s="2">
        <v>5</v>
      </c>
      <c r="I1747" s="2"/>
      <c r="J1747" s="2"/>
      <c r="K1747" s="2"/>
      <c r="L1747" s="3">
        <v>802.34</v>
      </c>
      <c r="M1747" s="3">
        <v>802.34</v>
      </c>
      <c r="N1747" s="3">
        <v>556.63</v>
      </c>
      <c r="O1747" s="3">
        <v>0</v>
      </c>
      <c r="P1747" s="3">
        <v>1358.97</v>
      </c>
      <c r="Q1747" s="3">
        <v>350</v>
      </c>
      <c r="R1747" s="1" t="s">
        <v>132</v>
      </c>
    </row>
    <row r="1748" spans="1:18" ht="15.5" x14ac:dyDescent="0.35">
      <c r="A1748" s="1">
        <v>31003737</v>
      </c>
      <c r="B1748" s="99" t="s">
        <v>2683</v>
      </c>
      <c r="C1748" s="2" t="s">
        <v>13598</v>
      </c>
      <c r="D1748" s="2">
        <v>1</v>
      </c>
      <c r="E1748" s="1" t="s">
        <v>165</v>
      </c>
      <c r="F1748" s="2">
        <v>64.88</v>
      </c>
      <c r="G1748" s="2">
        <v>2</v>
      </c>
      <c r="H1748" s="2">
        <v>6</v>
      </c>
      <c r="I1748" s="2"/>
      <c r="J1748" s="2"/>
      <c r="K1748" s="2"/>
      <c r="L1748" s="3">
        <v>1617.95</v>
      </c>
      <c r="M1748" s="3">
        <v>1617.95</v>
      </c>
      <c r="N1748" s="3">
        <v>989.42</v>
      </c>
      <c r="O1748" s="3">
        <v>0</v>
      </c>
      <c r="P1748" s="3">
        <v>2607.37</v>
      </c>
      <c r="Q1748" s="3">
        <v>521.47400000000005</v>
      </c>
      <c r="R1748" s="1" t="s">
        <v>132</v>
      </c>
    </row>
    <row r="1749" spans="1:18" ht="15.5" x14ac:dyDescent="0.35">
      <c r="A1749" s="1">
        <v>31003745</v>
      </c>
      <c r="B1749" s="99" t="s">
        <v>2682</v>
      </c>
      <c r="C1749" s="2" t="s">
        <v>13598</v>
      </c>
      <c r="D1749" s="2">
        <v>1</v>
      </c>
      <c r="E1749" s="1" t="s">
        <v>165</v>
      </c>
      <c r="F1749" s="2">
        <v>64.88</v>
      </c>
      <c r="G1749" s="2">
        <v>2</v>
      </c>
      <c r="H1749" s="2">
        <v>5</v>
      </c>
      <c r="I1749" s="2"/>
      <c r="J1749" s="2"/>
      <c r="K1749" s="2"/>
      <c r="L1749" s="3">
        <v>1617.95</v>
      </c>
      <c r="M1749" s="3">
        <v>1617.95</v>
      </c>
      <c r="N1749" s="3">
        <v>989.42</v>
      </c>
      <c r="O1749" s="3">
        <v>0</v>
      </c>
      <c r="P1749" s="3">
        <v>2607.37</v>
      </c>
      <c r="Q1749" s="3">
        <v>521.47400000000005</v>
      </c>
      <c r="R1749" s="1" t="s">
        <v>132</v>
      </c>
    </row>
    <row r="1750" spans="1:18" ht="15.5" x14ac:dyDescent="0.35">
      <c r="A1750" s="1">
        <v>31003753</v>
      </c>
      <c r="B1750" s="99" t="s">
        <v>2681</v>
      </c>
      <c r="C1750" s="2" t="s">
        <v>13598</v>
      </c>
      <c r="D1750" s="2">
        <v>1</v>
      </c>
      <c r="E1750" s="1" t="s">
        <v>161</v>
      </c>
      <c r="F1750" s="2">
        <v>44.61</v>
      </c>
      <c r="G1750" s="2">
        <v>2</v>
      </c>
      <c r="H1750" s="2">
        <v>5</v>
      </c>
      <c r="I1750" s="2"/>
      <c r="J1750" s="2"/>
      <c r="K1750" s="2"/>
      <c r="L1750" s="3">
        <v>948.22</v>
      </c>
      <c r="M1750" s="3">
        <v>948.22</v>
      </c>
      <c r="N1750" s="3">
        <v>680.3</v>
      </c>
      <c r="O1750" s="3">
        <v>0</v>
      </c>
      <c r="P1750" s="3">
        <v>1628.52</v>
      </c>
      <c r="Q1750" s="3">
        <v>325.70400000000001</v>
      </c>
      <c r="R1750" s="1" t="s">
        <v>132</v>
      </c>
    </row>
    <row r="1751" spans="1:18" ht="15.5" x14ac:dyDescent="0.35">
      <c r="A1751" s="1">
        <v>31003761</v>
      </c>
      <c r="B1751" s="99" t="s">
        <v>2680</v>
      </c>
      <c r="C1751" s="2" t="s">
        <v>13598</v>
      </c>
      <c r="D1751" s="2">
        <v>1</v>
      </c>
      <c r="E1751" s="1" t="s">
        <v>393</v>
      </c>
      <c r="F1751" s="2">
        <v>44.61</v>
      </c>
      <c r="G1751" s="2">
        <v>2</v>
      </c>
      <c r="H1751" s="2">
        <v>5</v>
      </c>
      <c r="I1751" s="2"/>
      <c r="J1751" s="2"/>
      <c r="K1751" s="2"/>
      <c r="L1751" s="3">
        <v>883.25</v>
      </c>
      <c r="M1751" s="3">
        <v>883.25</v>
      </c>
      <c r="N1751" s="3">
        <v>680.3</v>
      </c>
      <c r="O1751" s="3">
        <v>0</v>
      </c>
      <c r="P1751" s="3">
        <v>1563.55</v>
      </c>
      <c r="Q1751" s="3">
        <v>312.71000000000004</v>
      </c>
      <c r="R1751" s="1" t="s">
        <v>132</v>
      </c>
    </row>
    <row r="1752" spans="1:18" ht="15.5" x14ac:dyDescent="0.35">
      <c r="A1752" s="1">
        <v>31003770</v>
      </c>
      <c r="B1752" s="99" t="s">
        <v>2679</v>
      </c>
      <c r="C1752" s="2" t="s">
        <v>13600</v>
      </c>
      <c r="D1752" s="2">
        <v>1</v>
      </c>
      <c r="E1752" s="1" t="s">
        <v>194</v>
      </c>
      <c r="F1752" s="2">
        <v>109.49</v>
      </c>
      <c r="G1752" s="2">
        <v>2</v>
      </c>
      <c r="H1752" s="2">
        <v>7</v>
      </c>
      <c r="I1752" s="2"/>
      <c r="J1752" s="2"/>
      <c r="K1752" s="2"/>
      <c r="L1752" s="3">
        <v>2181.58</v>
      </c>
      <c r="M1752" s="3">
        <v>2181.58</v>
      </c>
      <c r="N1752" s="3">
        <v>1669.72</v>
      </c>
      <c r="O1752" s="3">
        <v>0</v>
      </c>
      <c r="P1752" s="3">
        <v>3851.3</v>
      </c>
      <c r="Q1752" s="3">
        <v>350</v>
      </c>
      <c r="R1752" s="1" t="s">
        <v>132</v>
      </c>
    </row>
    <row r="1753" spans="1:18" ht="15.5" x14ac:dyDescent="0.35">
      <c r="A1753" s="1">
        <v>31003788</v>
      </c>
      <c r="B1753" s="99" t="s">
        <v>2678</v>
      </c>
      <c r="C1753" s="2" t="s">
        <v>13600</v>
      </c>
      <c r="D1753" s="2">
        <v>1</v>
      </c>
      <c r="E1753" s="1" t="s">
        <v>2042</v>
      </c>
      <c r="F1753" s="2">
        <v>81.099999999999994</v>
      </c>
      <c r="G1753" s="2">
        <v>2</v>
      </c>
      <c r="H1753" s="2">
        <v>7</v>
      </c>
      <c r="I1753" s="2"/>
      <c r="J1753" s="2"/>
      <c r="K1753" s="2"/>
      <c r="L1753" s="3">
        <v>1982.66</v>
      </c>
      <c r="M1753" s="3">
        <v>1982.66</v>
      </c>
      <c r="N1753" s="3">
        <v>1236.78</v>
      </c>
      <c r="O1753" s="3">
        <v>0</v>
      </c>
      <c r="P1753" s="3">
        <v>3219.44</v>
      </c>
      <c r="Q1753" s="3">
        <v>350</v>
      </c>
      <c r="R1753" s="1" t="s">
        <v>132</v>
      </c>
    </row>
    <row r="1754" spans="1:18" ht="15.5" x14ac:dyDescent="0.35">
      <c r="A1754" s="1">
        <v>31003796</v>
      </c>
      <c r="B1754" s="99" t="s">
        <v>2677</v>
      </c>
      <c r="C1754" s="2" t="s">
        <v>13600</v>
      </c>
      <c r="D1754" s="2">
        <v>1</v>
      </c>
      <c r="E1754" s="1" t="s">
        <v>165</v>
      </c>
      <c r="F1754" s="2">
        <v>64.88</v>
      </c>
      <c r="G1754" s="2">
        <v>2</v>
      </c>
      <c r="H1754" s="2">
        <v>6</v>
      </c>
      <c r="I1754" s="2"/>
      <c r="J1754" s="2"/>
      <c r="K1754" s="2"/>
      <c r="L1754" s="3">
        <v>1617.95</v>
      </c>
      <c r="M1754" s="3">
        <v>1617.95</v>
      </c>
      <c r="N1754" s="3">
        <v>989.42</v>
      </c>
      <c r="O1754" s="3">
        <v>0</v>
      </c>
      <c r="P1754" s="3">
        <v>2607.37</v>
      </c>
      <c r="Q1754" s="3">
        <v>350</v>
      </c>
      <c r="R1754" s="1" t="s">
        <v>132</v>
      </c>
    </row>
    <row r="1755" spans="1:18" ht="15.5" x14ac:dyDescent="0.35">
      <c r="A1755" s="1">
        <v>31004016</v>
      </c>
      <c r="B1755" s="99" t="s">
        <v>2676</v>
      </c>
      <c r="C1755" s="2" t="s">
        <v>13600</v>
      </c>
      <c r="D1755" s="2">
        <v>1</v>
      </c>
      <c r="E1755" s="1" t="s">
        <v>13</v>
      </c>
      <c r="F1755" s="2"/>
      <c r="G1755" s="2"/>
      <c r="H1755" s="2">
        <v>2</v>
      </c>
      <c r="I1755" s="2"/>
      <c r="J1755" s="2"/>
      <c r="K1755" s="2"/>
      <c r="L1755" s="3">
        <v>148.54</v>
      </c>
      <c r="M1755" s="3">
        <v>148.54</v>
      </c>
      <c r="N1755" s="3">
        <v>0</v>
      </c>
      <c r="O1755" s="3">
        <v>0</v>
      </c>
      <c r="P1755" s="3">
        <v>148.54</v>
      </c>
      <c r="Q1755" s="3">
        <v>350</v>
      </c>
      <c r="R1755" s="1" t="s">
        <v>132</v>
      </c>
    </row>
    <row r="1756" spans="1:18" ht="15.5" x14ac:dyDescent="0.35">
      <c r="A1756" s="1">
        <v>31004024</v>
      </c>
      <c r="B1756" s="99" t="s">
        <v>2675</v>
      </c>
      <c r="C1756" s="2" t="s">
        <v>13600</v>
      </c>
      <c r="D1756" s="2">
        <v>1</v>
      </c>
      <c r="E1756" s="1" t="s">
        <v>377</v>
      </c>
      <c r="F1756" s="2"/>
      <c r="G1756" s="2"/>
      <c r="H1756" s="2">
        <v>2</v>
      </c>
      <c r="I1756" s="2"/>
      <c r="J1756" s="2"/>
      <c r="K1756" s="2"/>
      <c r="L1756" s="3">
        <v>405.81</v>
      </c>
      <c r="M1756" s="3">
        <v>405.81</v>
      </c>
      <c r="N1756" s="3">
        <v>0</v>
      </c>
      <c r="O1756" s="3">
        <v>0</v>
      </c>
      <c r="P1756" s="3">
        <v>405.81</v>
      </c>
      <c r="Q1756" s="3">
        <v>350</v>
      </c>
      <c r="R1756" s="1" t="s">
        <v>132</v>
      </c>
    </row>
    <row r="1757" spans="1:18" ht="15.5" x14ac:dyDescent="0.35">
      <c r="A1757" s="1">
        <v>31004032</v>
      </c>
      <c r="B1757" s="99" t="s">
        <v>2674</v>
      </c>
      <c r="C1757" s="2" t="s">
        <v>13600</v>
      </c>
      <c r="D1757" s="2">
        <v>1</v>
      </c>
      <c r="E1757" s="1" t="s">
        <v>41</v>
      </c>
      <c r="F1757" s="2"/>
      <c r="G1757" s="2"/>
      <c r="H1757" s="2">
        <v>3</v>
      </c>
      <c r="I1757" s="2"/>
      <c r="J1757" s="2"/>
      <c r="K1757" s="2"/>
      <c r="L1757" s="3">
        <v>169.74</v>
      </c>
      <c r="M1757" s="3">
        <v>169.74</v>
      </c>
      <c r="N1757" s="3">
        <v>0</v>
      </c>
      <c r="O1757" s="3">
        <v>0</v>
      </c>
      <c r="P1757" s="3">
        <v>169.74</v>
      </c>
      <c r="Q1757" s="3">
        <v>350</v>
      </c>
      <c r="R1757" s="1" t="s">
        <v>132</v>
      </c>
    </row>
    <row r="1758" spans="1:18" ht="15.5" x14ac:dyDescent="0.35">
      <c r="A1758" s="1">
        <v>31004040</v>
      </c>
      <c r="B1758" s="99" t="s">
        <v>2673</v>
      </c>
      <c r="C1758" s="2" t="s">
        <v>13598</v>
      </c>
      <c r="D1758" s="2">
        <v>1</v>
      </c>
      <c r="E1758" s="1" t="s">
        <v>13</v>
      </c>
      <c r="F1758" s="2"/>
      <c r="G1758" s="2"/>
      <c r="H1758" s="2">
        <v>2</v>
      </c>
      <c r="I1758" s="2"/>
      <c r="J1758" s="2"/>
      <c r="K1758" s="2"/>
      <c r="L1758" s="3">
        <v>148.54</v>
      </c>
      <c r="M1758" s="3">
        <v>148.54</v>
      </c>
      <c r="N1758" s="3">
        <v>0</v>
      </c>
      <c r="O1758" s="3">
        <v>0</v>
      </c>
      <c r="P1758" s="3">
        <v>148.54</v>
      </c>
      <c r="Q1758" s="3">
        <v>29.707999999999998</v>
      </c>
      <c r="R1758" s="1" t="s">
        <v>132</v>
      </c>
    </row>
    <row r="1759" spans="1:18" ht="15.5" x14ac:dyDescent="0.35">
      <c r="A1759" s="1">
        <v>31004059</v>
      </c>
      <c r="B1759" s="99" t="s">
        <v>2672</v>
      </c>
      <c r="C1759" s="2" t="s">
        <v>13600</v>
      </c>
      <c r="D1759" s="2">
        <v>1</v>
      </c>
      <c r="E1759" s="1" t="s">
        <v>34</v>
      </c>
      <c r="F1759" s="2"/>
      <c r="G1759" s="2"/>
      <c r="H1759" s="2">
        <v>1</v>
      </c>
      <c r="I1759" s="2"/>
      <c r="J1759" s="2"/>
      <c r="K1759" s="2"/>
      <c r="L1759" s="3">
        <v>71.62</v>
      </c>
      <c r="M1759" s="3">
        <v>71.62</v>
      </c>
      <c r="N1759" s="3">
        <v>0</v>
      </c>
      <c r="O1759" s="3">
        <v>0</v>
      </c>
      <c r="P1759" s="3">
        <v>71.62</v>
      </c>
      <c r="Q1759" s="3">
        <v>350</v>
      </c>
      <c r="R1759" s="1" t="s">
        <v>132</v>
      </c>
    </row>
    <row r="1760" spans="1:18" ht="15.5" x14ac:dyDescent="0.35">
      <c r="A1760" s="1">
        <v>31004067</v>
      </c>
      <c r="B1760" s="99" t="s">
        <v>2671</v>
      </c>
      <c r="C1760" s="2" t="s">
        <v>13600</v>
      </c>
      <c r="D1760" s="2">
        <v>1</v>
      </c>
      <c r="E1760" s="1" t="s">
        <v>34</v>
      </c>
      <c r="F1760" s="2"/>
      <c r="G1760" s="2"/>
      <c r="H1760" s="2">
        <v>2</v>
      </c>
      <c r="I1760" s="2"/>
      <c r="J1760" s="2"/>
      <c r="K1760" s="2"/>
      <c r="L1760" s="3">
        <v>71.62</v>
      </c>
      <c r="M1760" s="3">
        <v>71.62</v>
      </c>
      <c r="N1760" s="3">
        <v>0</v>
      </c>
      <c r="O1760" s="3">
        <v>0</v>
      </c>
      <c r="P1760" s="3">
        <v>71.62</v>
      </c>
      <c r="Q1760" s="3">
        <v>350</v>
      </c>
      <c r="R1760" s="1" t="s">
        <v>132</v>
      </c>
    </row>
    <row r="1761" spans="1:18" ht="15.5" x14ac:dyDescent="0.35">
      <c r="A1761" s="1">
        <v>31004075</v>
      </c>
      <c r="B1761" s="99" t="s">
        <v>2670</v>
      </c>
      <c r="C1761" s="2" t="s">
        <v>13600</v>
      </c>
      <c r="D1761" s="2">
        <v>1</v>
      </c>
      <c r="E1761" s="1" t="s">
        <v>409</v>
      </c>
      <c r="F1761" s="2"/>
      <c r="G1761" s="2">
        <v>1</v>
      </c>
      <c r="H1761" s="2">
        <v>2</v>
      </c>
      <c r="I1761" s="2"/>
      <c r="J1761" s="2"/>
      <c r="K1761" s="2"/>
      <c r="L1761" s="3">
        <v>438.97</v>
      </c>
      <c r="M1761" s="3">
        <v>438.97</v>
      </c>
      <c r="N1761" s="3">
        <v>0</v>
      </c>
      <c r="O1761" s="3">
        <v>0</v>
      </c>
      <c r="P1761" s="3">
        <v>438.97</v>
      </c>
      <c r="Q1761" s="3">
        <v>350</v>
      </c>
      <c r="R1761" s="1" t="s">
        <v>132</v>
      </c>
    </row>
    <row r="1762" spans="1:18" ht="15.5" x14ac:dyDescent="0.35">
      <c r="A1762" s="1">
        <v>31004083</v>
      </c>
      <c r="B1762" s="99" t="s">
        <v>2669</v>
      </c>
      <c r="C1762" s="2" t="s">
        <v>13600</v>
      </c>
      <c r="D1762" s="2">
        <v>1</v>
      </c>
      <c r="E1762" s="1" t="s">
        <v>409</v>
      </c>
      <c r="F1762" s="2"/>
      <c r="G1762" s="2">
        <v>1</v>
      </c>
      <c r="H1762" s="2">
        <v>1</v>
      </c>
      <c r="I1762" s="2"/>
      <c r="J1762" s="2"/>
      <c r="K1762" s="2"/>
      <c r="L1762" s="3">
        <v>438.97</v>
      </c>
      <c r="M1762" s="3">
        <v>438.97</v>
      </c>
      <c r="N1762" s="3">
        <v>0</v>
      </c>
      <c r="O1762" s="3">
        <v>0</v>
      </c>
      <c r="P1762" s="3">
        <v>438.97</v>
      </c>
      <c r="Q1762" s="3">
        <v>350</v>
      </c>
      <c r="R1762" s="1" t="s">
        <v>132</v>
      </c>
    </row>
    <row r="1763" spans="1:18" ht="15.5" x14ac:dyDescent="0.35">
      <c r="A1763" s="1">
        <v>31004091</v>
      </c>
      <c r="B1763" s="99" t="s">
        <v>2668</v>
      </c>
      <c r="C1763" s="2" t="s">
        <v>13600</v>
      </c>
      <c r="D1763" s="2">
        <v>1</v>
      </c>
      <c r="E1763" s="1" t="s">
        <v>34</v>
      </c>
      <c r="F1763" s="2"/>
      <c r="G1763" s="2"/>
      <c r="H1763" s="2">
        <v>1</v>
      </c>
      <c r="I1763" s="2"/>
      <c r="J1763" s="2"/>
      <c r="K1763" s="2"/>
      <c r="L1763" s="3">
        <v>71.62</v>
      </c>
      <c r="M1763" s="3">
        <v>71.62</v>
      </c>
      <c r="N1763" s="3">
        <v>0</v>
      </c>
      <c r="O1763" s="3">
        <v>0</v>
      </c>
      <c r="P1763" s="3">
        <v>71.62</v>
      </c>
      <c r="Q1763" s="3">
        <v>350</v>
      </c>
      <c r="R1763" s="1" t="s">
        <v>132</v>
      </c>
    </row>
    <row r="1764" spans="1:18" ht="15.5" x14ac:dyDescent="0.35">
      <c r="A1764" s="1">
        <v>31004105</v>
      </c>
      <c r="B1764" s="99" t="s">
        <v>2667</v>
      </c>
      <c r="C1764" s="2" t="s">
        <v>13600</v>
      </c>
      <c r="D1764" s="2">
        <v>1</v>
      </c>
      <c r="E1764" s="1" t="s">
        <v>16</v>
      </c>
      <c r="F1764" s="2"/>
      <c r="G1764" s="2">
        <v>1</v>
      </c>
      <c r="H1764" s="2">
        <v>1</v>
      </c>
      <c r="I1764" s="2"/>
      <c r="J1764" s="2"/>
      <c r="K1764" s="2"/>
      <c r="L1764" s="3">
        <v>250.65</v>
      </c>
      <c r="M1764" s="3">
        <v>250.65</v>
      </c>
      <c r="N1764" s="3">
        <v>0</v>
      </c>
      <c r="O1764" s="3">
        <v>0</v>
      </c>
      <c r="P1764" s="3">
        <v>250.65</v>
      </c>
      <c r="Q1764" s="3">
        <v>350</v>
      </c>
      <c r="R1764" s="1" t="s">
        <v>132</v>
      </c>
    </row>
    <row r="1765" spans="1:18" ht="15.5" x14ac:dyDescent="0.35">
      <c r="A1765" s="1">
        <v>31004113</v>
      </c>
      <c r="B1765" s="99" t="s">
        <v>2666</v>
      </c>
      <c r="C1765" s="2" t="s">
        <v>13598</v>
      </c>
      <c r="D1765" s="2">
        <v>1</v>
      </c>
      <c r="E1765" s="1" t="s">
        <v>484</v>
      </c>
      <c r="F1765" s="2"/>
      <c r="G1765" s="2">
        <v>2</v>
      </c>
      <c r="H1765" s="2">
        <v>4</v>
      </c>
      <c r="I1765" s="2"/>
      <c r="J1765" s="2"/>
      <c r="K1765" s="2"/>
      <c r="L1765" s="3">
        <v>802.34</v>
      </c>
      <c r="M1765" s="3">
        <v>802.34</v>
      </c>
      <c r="N1765" s="3">
        <v>0</v>
      </c>
      <c r="O1765" s="3">
        <v>0</v>
      </c>
      <c r="P1765" s="3">
        <v>802.34</v>
      </c>
      <c r="Q1765" s="3">
        <v>160.46800000000002</v>
      </c>
      <c r="R1765" s="1" t="s">
        <v>132</v>
      </c>
    </row>
    <row r="1766" spans="1:18" ht="15.5" x14ac:dyDescent="0.35">
      <c r="A1766" s="1">
        <v>31004121</v>
      </c>
      <c r="B1766" s="99" t="s">
        <v>2665</v>
      </c>
      <c r="C1766" s="2" t="s">
        <v>13600</v>
      </c>
      <c r="D1766" s="2">
        <v>1</v>
      </c>
      <c r="E1766" s="1" t="s">
        <v>224</v>
      </c>
      <c r="F1766" s="2"/>
      <c r="G1766" s="2">
        <v>1</v>
      </c>
      <c r="H1766" s="2">
        <v>2</v>
      </c>
      <c r="I1766" s="2"/>
      <c r="J1766" s="2"/>
      <c r="K1766" s="2"/>
      <c r="L1766" s="3">
        <v>338.19</v>
      </c>
      <c r="M1766" s="3">
        <v>338.19</v>
      </c>
      <c r="N1766" s="3">
        <v>0</v>
      </c>
      <c r="O1766" s="3">
        <v>0</v>
      </c>
      <c r="P1766" s="3">
        <v>338.19</v>
      </c>
      <c r="Q1766" s="3">
        <v>350</v>
      </c>
      <c r="R1766" s="1" t="s">
        <v>132</v>
      </c>
    </row>
    <row r="1767" spans="1:18" ht="15.5" x14ac:dyDescent="0.35">
      <c r="A1767" s="1">
        <v>31004130</v>
      </c>
      <c r="B1767" s="99" t="s">
        <v>2664</v>
      </c>
      <c r="C1767" s="2" t="s">
        <v>13600</v>
      </c>
      <c r="D1767" s="2">
        <v>1</v>
      </c>
      <c r="E1767" s="1" t="s">
        <v>388</v>
      </c>
      <c r="F1767" s="2"/>
      <c r="G1767" s="2">
        <v>1</v>
      </c>
      <c r="H1767" s="2">
        <v>2</v>
      </c>
      <c r="I1767" s="2"/>
      <c r="J1767" s="2"/>
      <c r="K1767" s="2"/>
      <c r="L1767" s="3">
        <v>574.25</v>
      </c>
      <c r="M1767" s="3">
        <v>574.25</v>
      </c>
      <c r="N1767" s="3">
        <v>0</v>
      </c>
      <c r="O1767" s="3">
        <v>0</v>
      </c>
      <c r="P1767" s="3">
        <v>574.25</v>
      </c>
      <c r="Q1767" s="3">
        <v>350</v>
      </c>
      <c r="R1767" s="1" t="s">
        <v>132</v>
      </c>
    </row>
    <row r="1768" spans="1:18" ht="15.5" x14ac:dyDescent="0.35">
      <c r="A1768" s="1">
        <v>31004148</v>
      </c>
      <c r="B1768" s="99" t="s">
        <v>2663</v>
      </c>
      <c r="C1768" s="2" t="s">
        <v>13598</v>
      </c>
      <c r="D1768" s="2">
        <v>1</v>
      </c>
      <c r="E1768" s="1" t="s">
        <v>224</v>
      </c>
      <c r="F1768" s="2"/>
      <c r="G1768" s="2">
        <v>1</v>
      </c>
      <c r="H1768" s="2">
        <v>2</v>
      </c>
      <c r="I1768" s="2"/>
      <c r="J1768" s="2"/>
      <c r="K1768" s="2"/>
      <c r="L1768" s="3">
        <v>338.19</v>
      </c>
      <c r="M1768" s="3">
        <v>338.19</v>
      </c>
      <c r="N1768" s="3">
        <v>0</v>
      </c>
      <c r="O1768" s="3">
        <v>0</v>
      </c>
      <c r="P1768" s="3">
        <v>338.19</v>
      </c>
      <c r="Q1768" s="3">
        <v>67.638000000000005</v>
      </c>
      <c r="R1768" s="1" t="s">
        <v>132</v>
      </c>
    </row>
    <row r="1769" spans="1:18" ht="15.5" x14ac:dyDescent="0.35">
      <c r="A1769" s="1">
        <v>31004156</v>
      </c>
      <c r="B1769" s="99" t="s">
        <v>2662</v>
      </c>
      <c r="C1769" s="2" t="s">
        <v>13598</v>
      </c>
      <c r="D1769" s="2">
        <v>1</v>
      </c>
      <c r="E1769" s="1" t="s">
        <v>388</v>
      </c>
      <c r="F1769" s="2"/>
      <c r="G1769" s="2">
        <v>1</v>
      </c>
      <c r="H1769" s="2">
        <v>1</v>
      </c>
      <c r="I1769" s="2"/>
      <c r="J1769" s="2"/>
      <c r="K1769" s="2"/>
      <c r="L1769" s="3">
        <v>574.25</v>
      </c>
      <c r="M1769" s="3">
        <v>574.25</v>
      </c>
      <c r="N1769" s="3">
        <v>0</v>
      </c>
      <c r="O1769" s="3">
        <v>0</v>
      </c>
      <c r="P1769" s="3">
        <v>574.25</v>
      </c>
      <c r="Q1769" s="3">
        <v>114.85000000000001</v>
      </c>
      <c r="R1769" s="1" t="s">
        <v>132</v>
      </c>
    </row>
    <row r="1770" spans="1:18" ht="15.5" x14ac:dyDescent="0.35">
      <c r="A1770" s="1">
        <v>31004164</v>
      </c>
      <c r="B1770" s="99" t="s">
        <v>2661</v>
      </c>
      <c r="C1770" s="2" t="s">
        <v>13598</v>
      </c>
      <c r="D1770" s="2">
        <v>1</v>
      </c>
      <c r="E1770" s="1" t="s">
        <v>16</v>
      </c>
      <c r="F1770" s="2"/>
      <c r="G1770" s="2">
        <v>1</v>
      </c>
      <c r="H1770" s="2">
        <v>2</v>
      </c>
      <c r="I1770" s="2"/>
      <c r="J1770" s="2"/>
      <c r="K1770" s="2"/>
      <c r="L1770" s="3">
        <v>250.65</v>
      </c>
      <c r="M1770" s="3">
        <v>250.65</v>
      </c>
      <c r="N1770" s="3">
        <v>0</v>
      </c>
      <c r="O1770" s="3">
        <v>0</v>
      </c>
      <c r="P1770" s="3">
        <v>250.65</v>
      </c>
      <c r="Q1770" s="3">
        <v>50.13</v>
      </c>
      <c r="R1770" s="1" t="s">
        <v>132</v>
      </c>
    </row>
    <row r="1771" spans="1:18" ht="15.5" x14ac:dyDescent="0.35">
      <c r="A1771" s="1">
        <v>31004172</v>
      </c>
      <c r="B1771" s="99" t="s">
        <v>2660</v>
      </c>
      <c r="C1771" s="2" t="s">
        <v>13598</v>
      </c>
      <c r="D1771" s="2">
        <v>1</v>
      </c>
      <c r="E1771" s="1" t="s">
        <v>34</v>
      </c>
      <c r="F1771" s="2"/>
      <c r="G1771" s="2"/>
      <c r="H1771" s="2">
        <v>0</v>
      </c>
      <c r="I1771" s="2"/>
      <c r="J1771" s="2"/>
      <c r="K1771" s="2"/>
      <c r="L1771" s="3">
        <v>71.62</v>
      </c>
      <c r="M1771" s="3">
        <v>71.62</v>
      </c>
      <c r="N1771" s="3">
        <v>0</v>
      </c>
      <c r="O1771" s="3">
        <v>0</v>
      </c>
      <c r="P1771" s="3">
        <v>71.62</v>
      </c>
      <c r="Q1771" s="3">
        <v>14.324000000000002</v>
      </c>
      <c r="R1771" s="1" t="s">
        <v>132</v>
      </c>
    </row>
    <row r="1772" spans="1:18" ht="15.5" x14ac:dyDescent="0.35">
      <c r="A1772" s="1">
        <v>31004180</v>
      </c>
      <c r="B1772" s="99" t="s">
        <v>2659</v>
      </c>
      <c r="C1772" s="2" t="s">
        <v>13600</v>
      </c>
      <c r="D1772" s="2">
        <v>1</v>
      </c>
      <c r="E1772" s="1" t="s">
        <v>34</v>
      </c>
      <c r="F1772" s="2"/>
      <c r="G1772" s="2"/>
      <c r="H1772" s="2">
        <v>0</v>
      </c>
      <c r="I1772" s="2"/>
      <c r="J1772" s="2"/>
      <c r="K1772" s="2"/>
      <c r="L1772" s="3">
        <v>71.62</v>
      </c>
      <c r="M1772" s="3">
        <v>71.62</v>
      </c>
      <c r="N1772" s="3">
        <v>0</v>
      </c>
      <c r="O1772" s="3">
        <v>0</v>
      </c>
      <c r="P1772" s="3">
        <v>71.62</v>
      </c>
      <c r="Q1772" s="3">
        <v>350</v>
      </c>
      <c r="R1772" s="1" t="s">
        <v>132</v>
      </c>
    </row>
    <row r="1773" spans="1:18" ht="15.5" x14ac:dyDescent="0.35">
      <c r="A1773" s="1">
        <v>31004199</v>
      </c>
      <c r="B1773" s="99" t="s">
        <v>2658</v>
      </c>
      <c r="C1773" s="2" t="s">
        <v>13600</v>
      </c>
      <c r="D1773" s="2">
        <v>1</v>
      </c>
      <c r="E1773" s="1" t="s">
        <v>34</v>
      </c>
      <c r="F1773" s="2"/>
      <c r="G1773" s="2"/>
      <c r="H1773" s="2">
        <v>0</v>
      </c>
      <c r="I1773" s="2"/>
      <c r="J1773" s="2"/>
      <c r="K1773" s="2"/>
      <c r="L1773" s="3">
        <v>71.62</v>
      </c>
      <c r="M1773" s="3">
        <v>71.62</v>
      </c>
      <c r="N1773" s="3">
        <v>0</v>
      </c>
      <c r="O1773" s="3">
        <v>0</v>
      </c>
      <c r="P1773" s="3">
        <v>71.62</v>
      </c>
      <c r="Q1773" s="3">
        <v>350</v>
      </c>
      <c r="R1773" s="1" t="s">
        <v>132</v>
      </c>
    </row>
    <row r="1774" spans="1:18" ht="15.5" x14ac:dyDescent="0.35">
      <c r="A1774" s="1">
        <v>31004202</v>
      </c>
      <c r="B1774" s="99" t="s">
        <v>2657</v>
      </c>
      <c r="C1774" s="2" t="s">
        <v>13600</v>
      </c>
      <c r="D1774" s="2">
        <v>1</v>
      </c>
      <c r="E1774" s="1" t="s">
        <v>497</v>
      </c>
      <c r="F1774" s="2"/>
      <c r="G1774" s="2">
        <v>1</v>
      </c>
      <c r="H1774" s="2">
        <v>3</v>
      </c>
      <c r="I1774" s="2"/>
      <c r="J1774" s="2"/>
      <c r="K1774" s="2"/>
      <c r="L1774" s="3">
        <v>485.38</v>
      </c>
      <c r="M1774" s="3">
        <v>485.38</v>
      </c>
      <c r="N1774" s="3">
        <v>0</v>
      </c>
      <c r="O1774" s="3">
        <v>0</v>
      </c>
      <c r="P1774" s="3">
        <v>485.38</v>
      </c>
      <c r="Q1774" s="3">
        <v>350</v>
      </c>
      <c r="R1774" s="1" t="s">
        <v>132</v>
      </c>
    </row>
    <row r="1775" spans="1:18" ht="15.5" x14ac:dyDescent="0.35">
      <c r="A1775" s="1">
        <v>31004210</v>
      </c>
      <c r="B1775" s="99" t="s">
        <v>2656</v>
      </c>
      <c r="C1775" s="2" t="s">
        <v>13600</v>
      </c>
      <c r="D1775" s="2">
        <v>1</v>
      </c>
      <c r="E1775" s="1" t="s">
        <v>224</v>
      </c>
      <c r="F1775" s="2"/>
      <c r="G1775" s="2">
        <v>2</v>
      </c>
      <c r="H1775" s="2">
        <v>2</v>
      </c>
      <c r="I1775" s="2"/>
      <c r="J1775" s="2"/>
      <c r="K1775" s="2"/>
      <c r="L1775" s="3">
        <v>338.19</v>
      </c>
      <c r="M1775" s="3">
        <v>338.19</v>
      </c>
      <c r="N1775" s="3">
        <v>0</v>
      </c>
      <c r="O1775" s="3">
        <v>0</v>
      </c>
      <c r="P1775" s="3">
        <v>338.19</v>
      </c>
      <c r="Q1775" s="3">
        <v>350</v>
      </c>
      <c r="R1775" s="1" t="s">
        <v>132</v>
      </c>
    </row>
    <row r="1776" spans="1:18" ht="15.5" x14ac:dyDescent="0.35">
      <c r="A1776" s="1">
        <v>31004229</v>
      </c>
      <c r="B1776" s="99" t="s">
        <v>2655</v>
      </c>
      <c r="C1776" s="2" t="s">
        <v>13598</v>
      </c>
      <c r="D1776" s="2">
        <v>1</v>
      </c>
      <c r="E1776" s="1" t="s">
        <v>34</v>
      </c>
      <c r="F1776" s="2"/>
      <c r="G1776" s="2"/>
      <c r="H1776" s="2">
        <v>2</v>
      </c>
      <c r="I1776" s="2"/>
      <c r="J1776" s="2"/>
      <c r="K1776" s="2"/>
      <c r="L1776" s="3">
        <v>71.62</v>
      </c>
      <c r="M1776" s="3">
        <v>71.62</v>
      </c>
      <c r="N1776" s="3">
        <v>0</v>
      </c>
      <c r="O1776" s="3">
        <v>0</v>
      </c>
      <c r="P1776" s="3">
        <v>71.62</v>
      </c>
      <c r="Q1776" s="3">
        <v>14.324000000000002</v>
      </c>
      <c r="R1776" s="1" t="s">
        <v>132</v>
      </c>
    </row>
    <row r="1777" spans="1:18" ht="15.5" x14ac:dyDescent="0.35">
      <c r="A1777" s="1">
        <v>31004237</v>
      </c>
      <c r="B1777" s="99" t="s">
        <v>2654</v>
      </c>
      <c r="C1777" s="2" t="s">
        <v>13600</v>
      </c>
      <c r="D1777" s="2">
        <v>1</v>
      </c>
      <c r="E1777" s="1" t="s">
        <v>34</v>
      </c>
      <c r="F1777" s="2"/>
      <c r="G1777" s="2"/>
      <c r="H1777" s="2">
        <v>1</v>
      </c>
      <c r="I1777" s="2"/>
      <c r="J1777" s="2"/>
      <c r="K1777" s="2"/>
      <c r="L1777" s="3">
        <v>71.62</v>
      </c>
      <c r="M1777" s="3">
        <v>71.62</v>
      </c>
      <c r="N1777" s="3">
        <v>0</v>
      </c>
      <c r="O1777" s="3">
        <v>0</v>
      </c>
      <c r="P1777" s="3">
        <v>71.62</v>
      </c>
      <c r="Q1777" s="3">
        <v>350</v>
      </c>
      <c r="R1777" s="1" t="s">
        <v>132</v>
      </c>
    </row>
    <row r="1778" spans="1:18" ht="15.5" x14ac:dyDescent="0.35">
      <c r="A1778" s="1">
        <v>31004245</v>
      </c>
      <c r="B1778" s="99" t="s">
        <v>2653</v>
      </c>
      <c r="C1778" s="2" t="s">
        <v>13598</v>
      </c>
      <c r="D1778" s="2">
        <v>1</v>
      </c>
      <c r="E1778" s="1" t="s">
        <v>41</v>
      </c>
      <c r="F1778" s="2"/>
      <c r="G1778" s="2">
        <v>1</v>
      </c>
      <c r="H1778" s="2">
        <v>2</v>
      </c>
      <c r="I1778" s="2"/>
      <c r="J1778" s="2"/>
      <c r="K1778" s="2"/>
      <c r="L1778" s="3">
        <v>169.74</v>
      </c>
      <c r="M1778" s="3">
        <v>169.74</v>
      </c>
      <c r="N1778" s="3">
        <v>0</v>
      </c>
      <c r="O1778" s="3">
        <v>0</v>
      </c>
      <c r="P1778" s="3">
        <v>169.74</v>
      </c>
      <c r="Q1778" s="3">
        <v>33.948</v>
      </c>
      <c r="R1778" s="1" t="s">
        <v>132</v>
      </c>
    </row>
    <row r="1779" spans="1:18" ht="15.5" x14ac:dyDescent="0.35">
      <c r="A1779" s="1">
        <v>31004253</v>
      </c>
      <c r="B1779" s="99" t="s">
        <v>2652</v>
      </c>
      <c r="C1779" s="2" t="s">
        <v>13598</v>
      </c>
      <c r="D1779" s="2">
        <v>1</v>
      </c>
      <c r="E1779" s="1" t="s">
        <v>34</v>
      </c>
      <c r="F1779" s="2"/>
      <c r="G1779" s="2">
        <v>1</v>
      </c>
      <c r="H1779" s="2">
        <v>2</v>
      </c>
      <c r="I1779" s="2"/>
      <c r="J1779" s="2"/>
      <c r="K1779" s="2"/>
      <c r="L1779" s="3">
        <v>71.62</v>
      </c>
      <c r="M1779" s="3">
        <v>71.62</v>
      </c>
      <c r="N1779" s="3">
        <v>0</v>
      </c>
      <c r="O1779" s="3">
        <v>0</v>
      </c>
      <c r="P1779" s="3">
        <v>71.62</v>
      </c>
      <c r="Q1779" s="3">
        <v>14.324000000000002</v>
      </c>
      <c r="R1779" s="1" t="s">
        <v>132</v>
      </c>
    </row>
    <row r="1780" spans="1:18" ht="15.5" x14ac:dyDescent="0.35">
      <c r="A1780" s="1">
        <v>31004261</v>
      </c>
      <c r="B1780" s="99" t="s">
        <v>2651</v>
      </c>
      <c r="C1780" s="2" t="s">
        <v>13600</v>
      </c>
      <c r="D1780" s="2">
        <v>1</v>
      </c>
      <c r="E1780" s="1" t="s">
        <v>409</v>
      </c>
      <c r="F1780" s="2"/>
      <c r="G1780" s="2">
        <v>1</v>
      </c>
      <c r="H1780" s="2">
        <v>3</v>
      </c>
      <c r="I1780" s="2"/>
      <c r="J1780" s="2"/>
      <c r="K1780" s="2"/>
      <c r="L1780" s="3">
        <v>438.97</v>
      </c>
      <c r="M1780" s="3">
        <v>438.97</v>
      </c>
      <c r="N1780" s="3">
        <v>0</v>
      </c>
      <c r="O1780" s="3">
        <v>0</v>
      </c>
      <c r="P1780" s="3">
        <v>438.97</v>
      </c>
      <c r="Q1780" s="3">
        <v>350</v>
      </c>
      <c r="R1780" s="1" t="s">
        <v>132</v>
      </c>
    </row>
    <row r="1781" spans="1:18" ht="15.5" x14ac:dyDescent="0.35">
      <c r="A1781" s="1">
        <v>31004270</v>
      </c>
      <c r="B1781" s="99" t="s">
        <v>2650</v>
      </c>
      <c r="C1781" s="2" t="s">
        <v>13600</v>
      </c>
      <c r="D1781" s="2">
        <v>1</v>
      </c>
      <c r="E1781" s="1" t="s">
        <v>398</v>
      </c>
      <c r="F1781" s="2"/>
      <c r="G1781" s="2">
        <v>1</v>
      </c>
      <c r="H1781" s="2">
        <v>5</v>
      </c>
      <c r="I1781" s="2"/>
      <c r="J1781" s="2"/>
      <c r="K1781" s="2"/>
      <c r="L1781" s="3">
        <v>1140.53</v>
      </c>
      <c r="M1781" s="3">
        <v>1140.53</v>
      </c>
      <c r="N1781" s="3">
        <v>0</v>
      </c>
      <c r="O1781" s="3">
        <v>0</v>
      </c>
      <c r="P1781" s="3">
        <v>1140.53</v>
      </c>
      <c r="Q1781" s="3">
        <v>350</v>
      </c>
      <c r="R1781" s="1" t="s">
        <v>132</v>
      </c>
    </row>
    <row r="1782" spans="1:18" ht="15.5" x14ac:dyDescent="0.35">
      <c r="A1782" s="1">
        <v>31004288</v>
      </c>
      <c r="B1782" s="99" t="s">
        <v>2649</v>
      </c>
      <c r="C1782" s="2" t="s">
        <v>13600</v>
      </c>
      <c r="D1782" s="2">
        <v>1</v>
      </c>
      <c r="E1782" s="1" t="s">
        <v>398</v>
      </c>
      <c r="F1782" s="2"/>
      <c r="G1782" s="2">
        <v>2</v>
      </c>
      <c r="H1782" s="2">
        <v>6</v>
      </c>
      <c r="I1782" s="2"/>
      <c r="J1782" s="2"/>
      <c r="K1782" s="2"/>
      <c r="L1782" s="3">
        <v>1140.53</v>
      </c>
      <c r="M1782" s="3">
        <v>1140.53</v>
      </c>
      <c r="N1782" s="3">
        <v>0</v>
      </c>
      <c r="O1782" s="3">
        <v>0</v>
      </c>
      <c r="P1782" s="3">
        <v>1140.53</v>
      </c>
      <c r="Q1782" s="3">
        <v>350</v>
      </c>
      <c r="R1782" s="1" t="s">
        <v>132</v>
      </c>
    </row>
    <row r="1783" spans="1:18" ht="15.5" x14ac:dyDescent="0.35">
      <c r="A1783" s="1">
        <v>31004300</v>
      </c>
      <c r="B1783" s="99" t="s">
        <v>2648</v>
      </c>
      <c r="C1783" s="2" t="s">
        <v>13600</v>
      </c>
      <c r="D1783" s="2">
        <v>1</v>
      </c>
      <c r="E1783" s="1" t="s">
        <v>409</v>
      </c>
      <c r="F1783" s="2"/>
      <c r="G1783" s="2">
        <v>1</v>
      </c>
      <c r="H1783" s="2">
        <v>2</v>
      </c>
      <c r="I1783" s="2"/>
      <c r="J1783" s="2"/>
      <c r="K1783" s="2"/>
      <c r="L1783" s="3">
        <v>438.97</v>
      </c>
      <c r="M1783" s="3">
        <v>438.97</v>
      </c>
      <c r="N1783" s="3">
        <v>0</v>
      </c>
      <c r="O1783" s="3">
        <v>0</v>
      </c>
      <c r="P1783" s="3">
        <v>438.97</v>
      </c>
      <c r="Q1783" s="3">
        <v>350</v>
      </c>
      <c r="R1783" s="1" t="s">
        <v>132</v>
      </c>
    </row>
    <row r="1784" spans="1:18" ht="15.5" x14ac:dyDescent="0.35">
      <c r="A1784" s="1">
        <v>31004318</v>
      </c>
      <c r="B1784" s="99" t="s">
        <v>2647</v>
      </c>
      <c r="C1784" s="2" t="s">
        <v>13600</v>
      </c>
      <c r="D1784" s="2">
        <v>1</v>
      </c>
      <c r="E1784" s="1" t="s">
        <v>34</v>
      </c>
      <c r="F1784" s="2"/>
      <c r="G1784" s="2"/>
      <c r="H1784" s="2">
        <v>2</v>
      </c>
      <c r="I1784" s="2"/>
      <c r="J1784" s="2"/>
      <c r="K1784" s="2"/>
      <c r="L1784" s="3">
        <v>71.62</v>
      </c>
      <c r="M1784" s="3">
        <v>71.62</v>
      </c>
      <c r="N1784" s="3">
        <v>0</v>
      </c>
      <c r="O1784" s="3">
        <v>0</v>
      </c>
      <c r="P1784" s="3">
        <v>71.62</v>
      </c>
      <c r="Q1784" s="3">
        <v>350</v>
      </c>
      <c r="R1784" s="1" t="s">
        <v>132</v>
      </c>
    </row>
    <row r="1785" spans="1:18" ht="15.5" x14ac:dyDescent="0.35">
      <c r="A1785" s="1">
        <v>31004326</v>
      </c>
      <c r="B1785" s="99" t="s">
        <v>2646</v>
      </c>
      <c r="C1785" s="2" t="s">
        <v>13600</v>
      </c>
      <c r="D1785" s="2">
        <v>1</v>
      </c>
      <c r="E1785" s="1" t="s">
        <v>224</v>
      </c>
      <c r="F1785" s="2"/>
      <c r="G1785" s="2">
        <v>1</v>
      </c>
      <c r="H1785" s="2">
        <v>1</v>
      </c>
      <c r="I1785" s="2"/>
      <c r="J1785" s="2"/>
      <c r="K1785" s="2"/>
      <c r="L1785" s="3">
        <v>338.19</v>
      </c>
      <c r="M1785" s="3">
        <v>338.19</v>
      </c>
      <c r="N1785" s="3">
        <v>0</v>
      </c>
      <c r="O1785" s="3">
        <v>0</v>
      </c>
      <c r="P1785" s="3">
        <v>338.19</v>
      </c>
      <c r="Q1785" s="3">
        <v>350</v>
      </c>
      <c r="R1785" s="1" t="s">
        <v>132</v>
      </c>
    </row>
    <row r="1786" spans="1:18" ht="15.5" x14ac:dyDescent="0.35">
      <c r="A1786" s="1">
        <v>31004334</v>
      </c>
      <c r="B1786" s="99" t="s">
        <v>2645</v>
      </c>
      <c r="C1786" s="2" t="s">
        <v>13600</v>
      </c>
      <c r="D1786" s="2">
        <v>1</v>
      </c>
      <c r="E1786" s="1" t="s">
        <v>34</v>
      </c>
      <c r="F1786" s="2"/>
      <c r="G1786" s="2"/>
      <c r="H1786" s="2">
        <v>0</v>
      </c>
      <c r="I1786" s="2"/>
      <c r="J1786" s="2"/>
      <c r="K1786" s="2"/>
      <c r="L1786" s="3">
        <v>71.62</v>
      </c>
      <c r="M1786" s="3">
        <v>71.62</v>
      </c>
      <c r="N1786" s="3">
        <v>0</v>
      </c>
      <c r="O1786" s="3">
        <v>0</v>
      </c>
      <c r="P1786" s="3">
        <v>71.62</v>
      </c>
      <c r="Q1786" s="3">
        <v>350</v>
      </c>
      <c r="R1786" s="1" t="s">
        <v>132</v>
      </c>
    </row>
    <row r="1787" spans="1:18" ht="15.5" x14ac:dyDescent="0.35">
      <c r="A1787" s="1">
        <v>31004342</v>
      </c>
      <c r="B1787" s="99" t="s">
        <v>2644</v>
      </c>
      <c r="C1787" s="2" t="s">
        <v>13598</v>
      </c>
      <c r="D1787" s="2">
        <v>1</v>
      </c>
      <c r="E1787" s="1" t="s">
        <v>497</v>
      </c>
      <c r="F1787" s="2"/>
      <c r="G1787" s="2">
        <v>1</v>
      </c>
      <c r="H1787" s="2">
        <v>2</v>
      </c>
      <c r="I1787" s="2"/>
      <c r="J1787" s="2"/>
      <c r="K1787" s="2"/>
      <c r="L1787" s="3">
        <v>485.38</v>
      </c>
      <c r="M1787" s="3">
        <v>485.38</v>
      </c>
      <c r="N1787" s="3">
        <v>0</v>
      </c>
      <c r="O1787" s="3">
        <v>0</v>
      </c>
      <c r="P1787" s="3">
        <v>485.38</v>
      </c>
      <c r="Q1787" s="3">
        <v>97.076000000000008</v>
      </c>
      <c r="R1787" s="1" t="s">
        <v>132</v>
      </c>
    </row>
    <row r="1788" spans="1:18" ht="15.5" x14ac:dyDescent="0.35">
      <c r="A1788" s="1">
        <v>31005012</v>
      </c>
      <c r="B1788" s="99" t="s">
        <v>2643</v>
      </c>
      <c r="C1788" s="2" t="s">
        <v>13600</v>
      </c>
      <c r="D1788" s="2">
        <v>1</v>
      </c>
      <c r="E1788" s="1" t="s">
        <v>497</v>
      </c>
      <c r="F1788" s="2"/>
      <c r="G1788" s="2">
        <v>2</v>
      </c>
      <c r="H1788" s="2">
        <v>3</v>
      </c>
      <c r="I1788" s="2"/>
      <c r="J1788" s="2"/>
      <c r="K1788" s="2"/>
      <c r="L1788" s="3">
        <v>485.38</v>
      </c>
      <c r="M1788" s="3">
        <v>485.38</v>
      </c>
      <c r="N1788" s="3">
        <v>0</v>
      </c>
      <c r="O1788" s="3">
        <v>0</v>
      </c>
      <c r="P1788" s="3">
        <v>485.38</v>
      </c>
      <c r="Q1788" s="3">
        <v>350</v>
      </c>
      <c r="R1788" s="1" t="s">
        <v>132</v>
      </c>
    </row>
    <row r="1789" spans="1:18" ht="15.5" x14ac:dyDescent="0.35">
      <c r="A1789" s="1">
        <v>31005020</v>
      </c>
      <c r="B1789" s="99" t="s">
        <v>2642</v>
      </c>
      <c r="C1789" s="2" t="s">
        <v>13600</v>
      </c>
      <c r="D1789" s="2">
        <v>1</v>
      </c>
      <c r="E1789" s="1" t="s">
        <v>497</v>
      </c>
      <c r="F1789" s="2"/>
      <c r="G1789" s="2">
        <v>1</v>
      </c>
      <c r="H1789" s="2">
        <v>3</v>
      </c>
      <c r="I1789" s="2"/>
      <c r="J1789" s="2"/>
      <c r="K1789" s="2"/>
      <c r="L1789" s="3">
        <v>485.38</v>
      </c>
      <c r="M1789" s="3">
        <v>485.38</v>
      </c>
      <c r="N1789" s="3">
        <v>0</v>
      </c>
      <c r="O1789" s="3">
        <v>0</v>
      </c>
      <c r="P1789" s="3">
        <v>485.38</v>
      </c>
      <c r="Q1789" s="3">
        <v>350</v>
      </c>
      <c r="R1789" s="1" t="s">
        <v>132</v>
      </c>
    </row>
    <row r="1790" spans="1:18" ht="15.5" x14ac:dyDescent="0.35">
      <c r="A1790" s="1">
        <v>31005039</v>
      </c>
      <c r="B1790" s="99" t="s">
        <v>2641</v>
      </c>
      <c r="C1790" s="2" t="s">
        <v>13600</v>
      </c>
      <c r="D1790" s="2">
        <v>1</v>
      </c>
      <c r="E1790" s="1" t="s">
        <v>446</v>
      </c>
      <c r="F1790" s="2"/>
      <c r="G1790" s="2">
        <v>2</v>
      </c>
      <c r="H1790" s="2">
        <v>6</v>
      </c>
      <c r="I1790" s="2"/>
      <c r="J1790" s="2"/>
      <c r="K1790" s="2"/>
      <c r="L1790" s="3">
        <v>1323.54</v>
      </c>
      <c r="M1790" s="3">
        <v>1323.54</v>
      </c>
      <c r="N1790" s="3">
        <v>0</v>
      </c>
      <c r="O1790" s="3">
        <v>0</v>
      </c>
      <c r="P1790" s="3">
        <v>1323.54</v>
      </c>
      <c r="Q1790" s="3">
        <v>350</v>
      </c>
      <c r="R1790" s="1" t="s">
        <v>132</v>
      </c>
    </row>
    <row r="1791" spans="1:18" ht="15.5" x14ac:dyDescent="0.35">
      <c r="A1791" s="1">
        <v>31005047</v>
      </c>
      <c r="B1791" s="99" t="s">
        <v>2640</v>
      </c>
      <c r="C1791" s="2" t="s">
        <v>13600</v>
      </c>
      <c r="D1791" s="2">
        <v>1</v>
      </c>
      <c r="E1791" s="1" t="s">
        <v>2042</v>
      </c>
      <c r="F1791" s="2"/>
      <c r="G1791" s="2">
        <v>2</v>
      </c>
      <c r="H1791" s="2">
        <v>6</v>
      </c>
      <c r="I1791" s="2"/>
      <c r="J1791" s="2"/>
      <c r="K1791" s="2"/>
      <c r="L1791" s="3">
        <v>1982.66</v>
      </c>
      <c r="M1791" s="3">
        <v>1982.66</v>
      </c>
      <c r="N1791" s="3">
        <v>0</v>
      </c>
      <c r="O1791" s="3">
        <v>0</v>
      </c>
      <c r="P1791" s="3">
        <v>1982.66</v>
      </c>
      <c r="Q1791" s="3">
        <v>350</v>
      </c>
      <c r="R1791" s="1" t="s">
        <v>132</v>
      </c>
    </row>
    <row r="1792" spans="1:18" ht="15.5" x14ac:dyDescent="0.35">
      <c r="A1792" s="1">
        <v>31005063</v>
      </c>
      <c r="B1792" s="99" t="s">
        <v>2639</v>
      </c>
      <c r="C1792" s="2" t="s">
        <v>13600</v>
      </c>
      <c r="D1792" s="2">
        <v>1</v>
      </c>
      <c r="E1792" s="1" t="s">
        <v>497</v>
      </c>
      <c r="F1792" s="2"/>
      <c r="G1792" s="2"/>
      <c r="H1792" s="2">
        <v>3</v>
      </c>
      <c r="I1792" s="2"/>
      <c r="J1792" s="2"/>
      <c r="K1792" s="2"/>
      <c r="L1792" s="3">
        <v>485.38</v>
      </c>
      <c r="M1792" s="3">
        <v>485.38</v>
      </c>
      <c r="N1792" s="3">
        <v>0</v>
      </c>
      <c r="O1792" s="3">
        <v>0</v>
      </c>
      <c r="P1792" s="3">
        <v>485.38</v>
      </c>
      <c r="Q1792" s="3">
        <v>350</v>
      </c>
      <c r="R1792" s="1" t="s">
        <v>132</v>
      </c>
    </row>
    <row r="1793" spans="1:18" ht="15.5" x14ac:dyDescent="0.35">
      <c r="A1793" s="1">
        <v>31005071</v>
      </c>
      <c r="B1793" s="99" t="s">
        <v>2638</v>
      </c>
      <c r="C1793" s="2" t="s">
        <v>13600</v>
      </c>
      <c r="D1793" s="2">
        <v>1</v>
      </c>
      <c r="E1793" s="1" t="s">
        <v>16</v>
      </c>
      <c r="F1793" s="2"/>
      <c r="G1793" s="2"/>
      <c r="H1793" s="2">
        <v>3</v>
      </c>
      <c r="I1793" s="2"/>
      <c r="J1793" s="2"/>
      <c r="K1793" s="2"/>
      <c r="L1793" s="3">
        <v>250.65</v>
      </c>
      <c r="M1793" s="3">
        <v>250.65</v>
      </c>
      <c r="N1793" s="3">
        <v>0</v>
      </c>
      <c r="O1793" s="3">
        <v>0</v>
      </c>
      <c r="P1793" s="3">
        <v>250.65</v>
      </c>
      <c r="Q1793" s="3">
        <v>350</v>
      </c>
      <c r="R1793" s="1" t="s">
        <v>132</v>
      </c>
    </row>
    <row r="1794" spans="1:18" ht="15.5" x14ac:dyDescent="0.35">
      <c r="A1794" s="1">
        <v>31005080</v>
      </c>
      <c r="B1794" s="99" t="s">
        <v>2637</v>
      </c>
      <c r="C1794" s="2" t="s">
        <v>13600</v>
      </c>
      <c r="D1794" s="2">
        <v>1</v>
      </c>
      <c r="E1794" s="1" t="s">
        <v>159</v>
      </c>
      <c r="F1794" s="2"/>
      <c r="G1794" s="2">
        <v>2</v>
      </c>
      <c r="H1794" s="2">
        <v>5</v>
      </c>
      <c r="I1794" s="2"/>
      <c r="J1794" s="2"/>
      <c r="K1794" s="2"/>
      <c r="L1794" s="3">
        <v>736.04</v>
      </c>
      <c r="M1794" s="3">
        <v>736.04</v>
      </c>
      <c r="N1794" s="3">
        <v>0</v>
      </c>
      <c r="O1794" s="3">
        <v>0</v>
      </c>
      <c r="P1794" s="3">
        <v>736.04</v>
      </c>
      <c r="Q1794" s="3">
        <v>350</v>
      </c>
      <c r="R1794" s="1" t="s">
        <v>132</v>
      </c>
    </row>
    <row r="1795" spans="1:18" ht="15.5" x14ac:dyDescent="0.35">
      <c r="A1795" s="1">
        <v>31005098</v>
      </c>
      <c r="B1795" s="99" t="s">
        <v>2636</v>
      </c>
      <c r="C1795" s="2" t="s">
        <v>13600</v>
      </c>
      <c r="D1795" s="2">
        <v>1</v>
      </c>
      <c r="E1795" s="1" t="s">
        <v>148</v>
      </c>
      <c r="F1795" s="2"/>
      <c r="G1795" s="2">
        <v>1</v>
      </c>
      <c r="H1795" s="2">
        <v>5</v>
      </c>
      <c r="I1795" s="2"/>
      <c r="J1795" s="2"/>
      <c r="K1795" s="2"/>
      <c r="L1795" s="3">
        <v>689.63</v>
      </c>
      <c r="M1795" s="3">
        <v>689.63</v>
      </c>
      <c r="N1795" s="3">
        <v>0</v>
      </c>
      <c r="O1795" s="3">
        <v>0</v>
      </c>
      <c r="P1795" s="3">
        <v>689.63</v>
      </c>
      <c r="Q1795" s="3">
        <v>350</v>
      </c>
      <c r="R1795" s="1" t="s">
        <v>132</v>
      </c>
    </row>
    <row r="1796" spans="1:18" ht="15.5" x14ac:dyDescent="0.35">
      <c r="A1796" s="1">
        <v>31005101</v>
      </c>
      <c r="B1796" s="99" t="s">
        <v>2635</v>
      </c>
      <c r="C1796" s="2" t="s">
        <v>13600</v>
      </c>
      <c r="D1796" s="2">
        <v>1</v>
      </c>
      <c r="E1796" s="1" t="s">
        <v>159</v>
      </c>
      <c r="F1796" s="2"/>
      <c r="G1796" s="2">
        <v>2</v>
      </c>
      <c r="H1796" s="2">
        <v>5</v>
      </c>
      <c r="I1796" s="2"/>
      <c r="J1796" s="2"/>
      <c r="K1796" s="2"/>
      <c r="L1796" s="3">
        <v>736.04</v>
      </c>
      <c r="M1796" s="3">
        <v>736.04</v>
      </c>
      <c r="N1796" s="3">
        <v>0</v>
      </c>
      <c r="O1796" s="3">
        <v>0</v>
      </c>
      <c r="P1796" s="3">
        <v>736.04</v>
      </c>
      <c r="Q1796" s="3">
        <v>350</v>
      </c>
      <c r="R1796" s="1" t="s">
        <v>132</v>
      </c>
    </row>
    <row r="1797" spans="1:18" ht="15.5" x14ac:dyDescent="0.35">
      <c r="A1797" s="1">
        <v>31005110</v>
      </c>
      <c r="B1797" s="99" t="s">
        <v>2634</v>
      </c>
      <c r="C1797" s="2" t="s">
        <v>13600</v>
      </c>
      <c r="D1797" s="2">
        <v>1</v>
      </c>
      <c r="E1797" s="1" t="s">
        <v>393</v>
      </c>
      <c r="F1797" s="2"/>
      <c r="G1797" s="2">
        <v>2</v>
      </c>
      <c r="H1797" s="2">
        <v>5</v>
      </c>
      <c r="I1797" s="2"/>
      <c r="J1797" s="2"/>
      <c r="K1797" s="2"/>
      <c r="L1797" s="3">
        <v>883.25</v>
      </c>
      <c r="M1797" s="3">
        <v>883.25</v>
      </c>
      <c r="N1797" s="3">
        <v>0</v>
      </c>
      <c r="O1797" s="3">
        <v>0</v>
      </c>
      <c r="P1797" s="3">
        <v>883.25</v>
      </c>
      <c r="Q1797" s="3">
        <v>350</v>
      </c>
      <c r="R1797" s="1" t="s">
        <v>132</v>
      </c>
    </row>
    <row r="1798" spans="1:18" ht="15.5" x14ac:dyDescent="0.35">
      <c r="A1798" s="1">
        <v>31005128</v>
      </c>
      <c r="B1798" s="99" t="s">
        <v>2633</v>
      </c>
      <c r="C1798" s="2" t="s">
        <v>13600</v>
      </c>
      <c r="D1798" s="2">
        <v>1</v>
      </c>
      <c r="E1798" s="1" t="s">
        <v>148</v>
      </c>
      <c r="F1798" s="2"/>
      <c r="G1798" s="2">
        <v>2</v>
      </c>
      <c r="H1798" s="2">
        <v>4</v>
      </c>
      <c r="I1798" s="2"/>
      <c r="J1798" s="2"/>
      <c r="K1798" s="2"/>
      <c r="L1798" s="3">
        <v>689.63</v>
      </c>
      <c r="M1798" s="3">
        <v>689.63</v>
      </c>
      <c r="N1798" s="3">
        <v>0</v>
      </c>
      <c r="O1798" s="3">
        <v>0</v>
      </c>
      <c r="P1798" s="3">
        <v>689.63</v>
      </c>
      <c r="Q1798" s="3">
        <v>350</v>
      </c>
      <c r="R1798" s="1" t="s">
        <v>132</v>
      </c>
    </row>
    <row r="1799" spans="1:18" ht="15.5" x14ac:dyDescent="0.35">
      <c r="A1799" s="1">
        <v>31005136</v>
      </c>
      <c r="B1799" s="99" t="s">
        <v>2632</v>
      </c>
      <c r="C1799" s="2" t="s">
        <v>13600</v>
      </c>
      <c r="D1799" s="2">
        <v>1</v>
      </c>
      <c r="E1799" s="1" t="s">
        <v>159</v>
      </c>
      <c r="F1799" s="2"/>
      <c r="G1799" s="2">
        <v>2</v>
      </c>
      <c r="H1799" s="2">
        <v>5</v>
      </c>
      <c r="I1799" s="2"/>
      <c r="J1799" s="2"/>
      <c r="K1799" s="2"/>
      <c r="L1799" s="3">
        <v>736.04</v>
      </c>
      <c r="M1799" s="3">
        <v>736.04</v>
      </c>
      <c r="N1799" s="3">
        <v>0</v>
      </c>
      <c r="O1799" s="3">
        <v>0</v>
      </c>
      <c r="P1799" s="3">
        <v>736.04</v>
      </c>
      <c r="Q1799" s="3">
        <v>350</v>
      </c>
      <c r="R1799" s="1" t="s">
        <v>132</v>
      </c>
    </row>
    <row r="1800" spans="1:18" ht="15.5" x14ac:dyDescent="0.35">
      <c r="A1800" s="1">
        <v>31005144</v>
      </c>
      <c r="B1800" s="99" t="s">
        <v>2631</v>
      </c>
      <c r="C1800" s="2" t="s">
        <v>13600</v>
      </c>
      <c r="D1800" s="2">
        <v>1</v>
      </c>
      <c r="E1800" s="1" t="s">
        <v>388</v>
      </c>
      <c r="F1800" s="2"/>
      <c r="G1800" s="2">
        <v>1</v>
      </c>
      <c r="H1800" s="2">
        <v>3</v>
      </c>
      <c r="I1800" s="2"/>
      <c r="J1800" s="2"/>
      <c r="K1800" s="2"/>
      <c r="L1800" s="3">
        <v>574.25</v>
      </c>
      <c r="M1800" s="3">
        <v>574.25</v>
      </c>
      <c r="N1800" s="3">
        <v>0</v>
      </c>
      <c r="O1800" s="3">
        <v>0</v>
      </c>
      <c r="P1800" s="3">
        <v>574.25</v>
      </c>
      <c r="Q1800" s="3">
        <v>350</v>
      </c>
      <c r="R1800" s="1" t="s">
        <v>132</v>
      </c>
    </row>
    <row r="1801" spans="1:18" ht="15.5" x14ac:dyDescent="0.35">
      <c r="A1801" s="1">
        <v>31005152</v>
      </c>
      <c r="B1801" s="99" t="s">
        <v>2630</v>
      </c>
      <c r="C1801" s="2" t="s">
        <v>13600</v>
      </c>
      <c r="D1801" s="2">
        <v>1</v>
      </c>
      <c r="E1801" s="1" t="s">
        <v>159</v>
      </c>
      <c r="F1801" s="2"/>
      <c r="G1801" s="2">
        <v>2</v>
      </c>
      <c r="H1801" s="2">
        <v>5</v>
      </c>
      <c r="I1801" s="2"/>
      <c r="J1801" s="2"/>
      <c r="K1801" s="2"/>
      <c r="L1801" s="3">
        <v>736.04</v>
      </c>
      <c r="M1801" s="3">
        <v>736.04</v>
      </c>
      <c r="N1801" s="3">
        <v>0</v>
      </c>
      <c r="O1801" s="3">
        <v>0</v>
      </c>
      <c r="P1801" s="3">
        <v>736.04</v>
      </c>
      <c r="Q1801" s="3">
        <v>350</v>
      </c>
      <c r="R1801" s="1" t="s">
        <v>132</v>
      </c>
    </row>
    <row r="1802" spans="1:18" ht="15.5" x14ac:dyDescent="0.35">
      <c r="A1802" s="1">
        <v>31005160</v>
      </c>
      <c r="B1802" s="99" t="s">
        <v>2629</v>
      </c>
      <c r="C1802" s="2" t="s">
        <v>13600</v>
      </c>
      <c r="D1802" s="2">
        <v>1</v>
      </c>
      <c r="E1802" s="1" t="s">
        <v>161</v>
      </c>
      <c r="F1802" s="2"/>
      <c r="G1802" s="2">
        <v>2</v>
      </c>
      <c r="H1802" s="2">
        <v>5</v>
      </c>
      <c r="I1802" s="2"/>
      <c r="J1802" s="2"/>
      <c r="K1802" s="2"/>
      <c r="L1802" s="3">
        <v>948.22</v>
      </c>
      <c r="M1802" s="3">
        <v>948.22</v>
      </c>
      <c r="N1802" s="3">
        <v>0</v>
      </c>
      <c r="O1802" s="3">
        <v>0</v>
      </c>
      <c r="P1802" s="3">
        <v>948.22</v>
      </c>
      <c r="Q1802" s="3">
        <v>350</v>
      </c>
      <c r="R1802" s="1" t="s">
        <v>132</v>
      </c>
    </row>
    <row r="1803" spans="1:18" ht="15.5" x14ac:dyDescent="0.35">
      <c r="A1803" s="1">
        <v>31005179</v>
      </c>
      <c r="B1803" s="99" t="s">
        <v>2628</v>
      </c>
      <c r="C1803" s="2" t="s">
        <v>13600</v>
      </c>
      <c r="D1803" s="2">
        <v>1</v>
      </c>
      <c r="E1803" s="1" t="s">
        <v>159</v>
      </c>
      <c r="F1803" s="2"/>
      <c r="G1803" s="2">
        <v>2</v>
      </c>
      <c r="H1803" s="2">
        <v>5</v>
      </c>
      <c r="I1803" s="2"/>
      <c r="J1803" s="2"/>
      <c r="K1803" s="2"/>
      <c r="L1803" s="3">
        <v>736.04</v>
      </c>
      <c r="M1803" s="3">
        <v>736.04</v>
      </c>
      <c r="N1803" s="3">
        <v>0</v>
      </c>
      <c r="O1803" s="3">
        <v>0</v>
      </c>
      <c r="P1803" s="3">
        <v>736.04</v>
      </c>
      <c r="Q1803" s="3">
        <v>350</v>
      </c>
      <c r="R1803" s="1" t="s">
        <v>132</v>
      </c>
    </row>
    <row r="1804" spans="1:18" ht="15.5" x14ac:dyDescent="0.35">
      <c r="A1804" s="1">
        <v>31005187</v>
      </c>
      <c r="B1804" s="99" t="s">
        <v>2627</v>
      </c>
      <c r="C1804" s="2" t="s">
        <v>13600</v>
      </c>
      <c r="D1804" s="2">
        <v>1</v>
      </c>
      <c r="E1804" s="1" t="s">
        <v>383</v>
      </c>
      <c r="F1804" s="2"/>
      <c r="G1804" s="2">
        <v>2</v>
      </c>
      <c r="H1804" s="2">
        <v>5</v>
      </c>
      <c r="I1804" s="2"/>
      <c r="J1804" s="2"/>
      <c r="K1804" s="2"/>
      <c r="L1804" s="3">
        <v>649.84</v>
      </c>
      <c r="M1804" s="3">
        <v>649.84</v>
      </c>
      <c r="N1804" s="3">
        <v>0</v>
      </c>
      <c r="O1804" s="3">
        <v>0</v>
      </c>
      <c r="P1804" s="3">
        <v>649.84</v>
      </c>
      <c r="Q1804" s="3">
        <v>350</v>
      </c>
      <c r="R1804" s="1" t="s">
        <v>132</v>
      </c>
    </row>
    <row r="1805" spans="1:18" ht="15.5" x14ac:dyDescent="0.35">
      <c r="A1805" s="1">
        <v>31005195</v>
      </c>
      <c r="B1805" s="99" t="s">
        <v>2626</v>
      </c>
      <c r="C1805" s="2" t="s">
        <v>13600</v>
      </c>
      <c r="D1805" s="2">
        <v>1</v>
      </c>
      <c r="E1805" s="1" t="s">
        <v>41</v>
      </c>
      <c r="F1805" s="2"/>
      <c r="G1805" s="2">
        <v>1</v>
      </c>
      <c r="H1805" s="2">
        <v>4</v>
      </c>
      <c r="I1805" s="2"/>
      <c r="J1805" s="2"/>
      <c r="K1805" s="2"/>
      <c r="L1805" s="3">
        <v>169.74</v>
      </c>
      <c r="M1805" s="3">
        <v>169.74</v>
      </c>
      <c r="N1805" s="3">
        <v>0</v>
      </c>
      <c r="O1805" s="3">
        <v>0</v>
      </c>
      <c r="P1805" s="3">
        <v>169.74</v>
      </c>
      <c r="Q1805" s="3">
        <v>350</v>
      </c>
      <c r="R1805" s="1" t="s">
        <v>132</v>
      </c>
    </row>
    <row r="1806" spans="1:18" ht="15.5" x14ac:dyDescent="0.35">
      <c r="A1806" s="1">
        <v>31005209</v>
      </c>
      <c r="B1806" s="99" t="s">
        <v>2625</v>
      </c>
      <c r="C1806" s="2" t="s">
        <v>13600</v>
      </c>
      <c r="D1806" s="2">
        <v>1</v>
      </c>
      <c r="E1806" s="1" t="s">
        <v>446</v>
      </c>
      <c r="F1806" s="2"/>
      <c r="G1806" s="2">
        <v>2</v>
      </c>
      <c r="H1806" s="2">
        <v>6</v>
      </c>
      <c r="I1806" s="2"/>
      <c r="J1806" s="2"/>
      <c r="K1806" s="2"/>
      <c r="L1806" s="3">
        <v>1323.54</v>
      </c>
      <c r="M1806" s="3">
        <v>1323.54</v>
      </c>
      <c r="N1806" s="3">
        <v>0</v>
      </c>
      <c r="O1806" s="3">
        <v>0</v>
      </c>
      <c r="P1806" s="3">
        <v>1323.54</v>
      </c>
      <c r="Q1806" s="3">
        <v>350</v>
      </c>
      <c r="R1806" s="1" t="s">
        <v>132</v>
      </c>
    </row>
    <row r="1807" spans="1:18" ht="15.5" x14ac:dyDescent="0.35">
      <c r="A1807" s="1">
        <v>31005217</v>
      </c>
      <c r="B1807" s="99" t="s">
        <v>2624</v>
      </c>
      <c r="C1807" s="2" t="s">
        <v>13600</v>
      </c>
      <c r="D1807" s="2">
        <v>1</v>
      </c>
      <c r="E1807" s="1" t="s">
        <v>396</v>
      </c>
      <c r="F1807" s="2"/>
      <c r="G1807" s="2">
        <v>2</v>
      </c>
      <c r="H1807" s="2">
        <v>6</v>
      </c>
      <c r="I1807" s="2"/>
      <c r="J1807" s="2"/>
      <c r="K1807" s="2"/>
      <c r="L1807" s="3">
        <v>1027.79</v>
      </c>
      <c r="M1807" s="3">
        <v>1027.79</v>
      </c>
      <c r="N1807" s="3">
        <v>0</v>
      </c>
      <c r="O1807" s="3">
        <v>0</v>
      </c>
      <c r="P1807" s="3">
        <v>1027.79</v>
      </c>
      <c r="Q1807" s="3">
        <v>350</v>
      </c>
      <c r="R1807" s="1" t="s">
        <v>132</v>
      </c>
    </row>
    <row r="1808" spans="1:18" ht="15.5" x14ac:dyDescent="0.35">
      <c r="A1808" s="1">
        <v>31005225</v>
      </c>
      <c r="B1808" s="99" t="s">
        <v>2623</v>
      </c>
      <c r="C1808" s="2" t="s">
        <v>13600</v>
      </c>
      <c r="D1808" s="2">
        <v>1</v>
      </c>
      <c r="E1808" s="1" t="s">
        <v>393</v>
      </c>
      <c r="F1808" s="2"/>
      <c r="G1808" s="2">
        <v>2</v>
      </c>
      <c r="H1808" s="2">
        <v>5</v>
      </c>
      <c r="I1808" s="2"/>
      <c r="J1808" s="2"/>
      <c r="K1808" s="2"/>
      <c r="L1808" s="3">
        <v>883.25</v>
      </c>
      <c r="M1808" s="3">
        <v>883.25</v>
      </c>
      <c r="N1808" s="3">
        <v>0</v>
      </c>
      <c r="O1808" s="3">
        <v>0</v>
      </c>
      <c r="P1808" s="3">
        <v>883.25</v>
      </c>
      <c r="Q1808" s="3">
        <v>350</v>
      </c>
      <c r="R1808" s="1" t="s">
        <v>132</v>
      </c>
    </row>
    <row r="1809" spans="1:18" ht="15.5" x14ac:dyDescent="0.35">
      <c r="A1809" s="1">
        <v>31005233</v>
      </c>
      <c r="B1809" s="99" t="s">
        <v>2622</v>
      </c>
      <c r="C1809" s="2" t="s">
        <v>13600</v>
      </c>
      <c r="D1809" s="2">
        <v>1</v>
      </c>
      <c r="E1809" s="1" t="s">
        <v>148</v>
      </c>
      <c r="F1809" s="2"/>
      <c r="G1809" s="2">
        <v>2</v>
      </c>
      <c r="H1809" s="2">
        <v>4</v>
      </c>
      <c r="I1809" s="2"/>
      <c r="J1809" s="2"/>
      <c r="K1809" s="2"/>
      <c r="L1809" s="3">
        <v>689.63</v>
      </c>
      <c r="M1809" s="3">
        <v>689.63</v>
      </c>
      <c r="N1809" s="3">
        <v>0</v>
      </c>
      <c r="O1809" s="3">
        <v>0</v>
      </c>
      <c r="P1809" s="3">
        <v>689.63</v>
      </c>
      <c r="Q1809" s="3">
        <v>350</v>
      </c>
      <c r="R1809" s="1" t="s">
        <v>132</v>
      </c>
    </row>
    <row r="1810" spans="1:18" ht="15.5" x14ac:dyDescent="0.35">
      <c r="A1810" s="1">
        <v>31005241</v>
      </c>
      <c r="B1810" s="99" t="s">
        <v>2621</v>
      </c>
      <c r="C1810" s="2" t="s">
        <v>13600</v>
      </c>
      <c r="D1810" s="2">
        <v>1</v>
      </c>
      <c r="E1810" s="1" t="s">
        <v>383</v>
      </c>
      <c r="F1810" s="2"/>
      <c r="G1810" s="2">
        <v>2</v>
      </c>
      <c r="H1810" s="2">
        <v>4</v>
      </c>
      <c r="I1810" s="2"/>
      <c r="J1810" s="2"/>
      <c r="K1810" s="2"/>
      <c r="L1810" s="3">
        <v>649.84</v>
      </c>
      <c r="M1810" s="3">
        <v>649.84</v>
      </c>
      <c r="N1810" s="3">
        <v>0</v>
      </c>
      <c r="O1810" s="3">
        <v>0</v>
      </c>
      <c r="P1810" s="3">
        <v>649.84</v>
      </c>
      <c r="Q1810" s="3">
        <v>350</v>
      </c>
      <c r="R1810" s="1" t="s">
        <v>132</v>
      </c>
    </row>
    <row r="1811" spans="1:18" ht="15.5" x14ac:dyDescent="0.35">
      <c r="A1811" s="1">
        <v>31005250</v>
      </c>
      <c r="B1811" s="99" t="s">
        <v>2620</v>
      </c>
      <c r="C1811" s="2" t="s">
        <v>13600</v>
      </c>
      <c r="D1811" s="2">
        <v>1</v>
      </c>
      <c r="E1811" s="1" t="s">
        <v>383</v>
      </c>
      <c r="F1811" s="2"/>
      <c r="G1811" s="2">
        <v>2</v>
      </c>
      <c r="H1811" s="2">
        <v>4</v>
      </c>
      <c r="I1811" s="2"/>
      <c r="J1811" s="2"/>
      <c r="K1811" s="2"/>
      <c r="L1811" s="3">
        <v>649.84</v>
      </c>
      <c r="M1811" s="3">
        <v>649.84</v>
      </c>
      <c r="N1811" s="3">
        <v>0</v>
      </c>
      <c r="O1811" s="3">
        <v>0</v>
      </c>
      <c r="P1811" s="3">
        <v>649.84</v>
      </c>
      <c r="Q1811" s="3">
        <v>350</v>
      </c>
      <c r="R1811" s="1" t="s">
        <v>132</v>
      </c>
    </row>
    <row r="1812" spans="1:18" ht="15.5" x14ac:dyDescent="0.35">
      <c r="A1812" s="1">
        <v>31005268</v>
      </c>
      <c r="B1812" s="99" t="s">
        <v>2619</v>
      </c>
      <c r="C1812" s="2" t="s">
        <v>13600</v>
      </c>
      <c r="D1812" s="2">
        <v>1</v>
      </c>
      <c r="E1812" s="1" t="s">
        <v>16</v>
      </c>
      <c r="F1812" s="2"/>
      <c r="G1812" s="2"/>
      <c r="H1812" s="2">
        <v>3</v>
      </c>
      <c r="I1812" s="2"/>
      <c r="J1812" s="2"/>
      <c r="K1812" s="2"/>
      <c r="L1812" s="3">
        <v>250.65</v>
      </c>
      <c r="M1812" s="3">
        <v>250.65</v>
      </c>
      <c r="N1812" s="3">
        <v>0</v>
      </c>
      <c r="O1812" s="3">
        <v>0</v>
      </c>
      <c r="P1812" s="3">
        <v>250.65</v>
      </c>
      <c r="Q1812" s="3">
        <v>350</v>
      </c>
      <c r="R1812" s="1" t="s">
        <v>132</v>
      </c>
    </row>
    <row r="1813" spans="1:18" ht="15.5" x14ac:dyDescent="0.35">
      <c r="A1813" s="1">
        <v>31005276</v>
      </c>
      <c r="B1813" s="99" t="s">
        <v>2618</v>
      </c>
      <c r="C1813" s="2" t="s">
        <v>13600</v>
      </c>
      <c r="D1813" s="2">
        <v>1</v>
      </c>
      <c r="E1813" s="1" t="s">
        <v>497</v>
      </c>
      <c r="F1813" s="2"/>
      <c r="G1813" s="2">
        <v>2</v>
      </c>
      <c r="H1813" s="2">
        <v>4</v>
      </c>
      <c r="I1813" s="2"/>
      <c r="J1813" s="2"/>
      <c r="K1813" s="2"/>
      <c r="L1813" s="3">
        <v>485.38</v>
      </c>
      <c r="M1813" s="3">
        <v>485.38</v>
      </c>
      <c r="N1813" s="3">
        <v>0</v>
      </c>
      <c r="O1813" s="3">
        <v>0</v>
      </c>
      <c r="P1813" s="3">
        <v>485.38</v>
      </c>
      <c r="Q1813" s="3">
        <v>350</v>
      </c>
      <c r="R1813" s="1" t="s">
        <v>132</v>
      </c>
    </row>
    <row r="1814" spans="1:18" ht="15.5" x14ac:dyDescent="0.35">
      <c r="A1814" s="1">
        <v>31005284</v>
      </c>
      <c r="B1814" s="99" t="s">
        <v>2617</v>
      </c>
      <c r="C1814" s="2" t="s">
        <v>13600</v>
      </c>
      <c r="D1814" s="2">
        <v>1</v>
      </c>
      <c r="E1814" s="1" t="s">
        <v>446</v>
      </c>
      <c r="F1814" s="2"/>
      <c r="G1814" s="2">
        <v>2</v>
      </c>
      <c r="H1814" s="2">
        <v>6</v>
      </c>
      <c r="I1814" s="2"/>
      <c r="J1814" s="2"/>
      <c r="K1814" s="2"/>
      <c r="L1814" s="3">
        <v>1323.54</v>
      </c>
      <c r="M1814" s="3">
        <v>1323.54</v>
      </c>
      <c r="N1814" s="3">
        <v>0</v>
      </c>
      <c r="O1814" s="3">
        <v>0</v>
      </c>
      <c r="P1814" s="3">
        <v>1323.54</v>
      </c>
      <c r="Q1814" s="3">
        <v>350</v>
      </c>
      <c r="R1814" s="1" t="s">
        <v>132</v>
      </c>
    </row>
    <row r="1815" spans="1:18" ht="15.5" x14ac:dyDescent="0.35">
      <c r="A1815" s="1">
        <v>31005292</v>
      </c>
      <c r="B1815" s="99" t="s">
        <v>2616</v>
      </c>
      <c r="C1815" s="2" t="s">
        <v>13600</v>
      </c>
      <c r="D1815" s="2">
        <v>1</v>
      </c>
      <c r="E1815" s="1" t="s">
        <v>155</v>
      </c>
      <c r="F1815" s="2"/>
      <c r="G1815" s="2">
        <v>2</v>
      </c>
      <c r="H1815" s="2">
        <v>6</v>
      </c>
      <c r="I1815" s="2"/>
      <c r="J1815" s="2"/>
      <c r="K1815" s="2"/>
      <c r="L1815" s="3">
        <v>1206.83</v>
      </c>
      <c r="M1815" s="3">
        <v>1206.83</v>
      </c>
      <c r="N1815" s="3">
        <v>0</v>
      </c>
      <c r="O1815" s="3">
        <v>0</v>
      </c>
      <c r="P1815" s="3">
        <v>1206.83</v>
      </c>
      <c r="Q1815" s="3">
        <v>350</v>
      </c>
      <c r="R1815" s="1" t="s">
        <v>132</v>
      </c>
    </row>
    <row r="1816" spans="1:18" ht="15.5" x14ac:dyDescent="0.35">
      <c r="A1816" s="1">
        <v>31005306</v>
      </c>
      <c r="B1816" s="99" t="s">
        <v>2615</v>
      </c>
      <c r="C1816" s="2" t="s">
        <v>13600</v>
      </c>
      <c r="D1816" s="2">
        <v>1</v>
      </c>
      <c r="E1816" s="1" t="s">
        <v>159</v>
      </c>
      <c r="F1816" s="2"/>
      <c r="G1816" s="2">
        <v>2</v>
      </c>
      <c r="H1816" s="2">
        <v>6</v>
      </c>
      <c r="I1816" s="2"/>
      <c r="J1816" s="2"/>
      <c r="K1816" s="2"/>
      <c r="L1816" s="3">
        <v>736.04</v>
      </c>
      <c r="M1816" s="3">
        <v>736.04</v>
      </c>
      <c r="N1816" s="3">
        <v>0</v>
      </c>
      <c r="O1816" s="3">
        <v>0</v>
      </c>
      <c r="P1816" s="3">
        <v>736.04</v>
      </c>
      <c r="Q1816" s="3">
        <v>350</v>
      </c>
      <c r="R1816" s="1" t="s">
        <v>132</v>
      </c>
    </row>
    <row r="1817" spans="1:18" ht="15.5" x14ac:dyDescent="0.35">
      <c r="A1817" s="1">
        <v>31005314</v>
      </c>
      <c r="B1817" s="99" t="s">
        <v>2614</v>
      </c>
      <c r="C1817" s="2" t="s">
        <v>13600</v>
      </c>
      <c r="D1817" s="2">
        <v>1</v>
      </c>
      <c r="E1817" s="1" t="s">
        <v>484</v>
      </c>
      <c r="F1817" s="2"/>
      <c r="G1817" s="2">
        <v>2</v>
      </c>
      <c r="H1817" s="2">
        <v>4</v>
      </c>
      <c r="I1817" s="2"/>
      <c r="J1817" s="2"/>
      <c r="K1817" s="2"/>
      <c r="L1817" s="3">
        <v>802.34</v>
      </c>
      <c r="M1817" s="3">
        <v>802.34</v>
      </c>
      <c r="N1817" s="3">
        <v>0</v>
      </c>
      <c r="O1817" s="3">
        <v>0</v>
      </c>
      <c r="P1817" s="3">
        <v>802.34</v>
      </c>
      <c r="Q1817" s="3">
        <v>350</v>
      </c>
      <c r="R1817" s="1" t="s">
        <v>132</v>
      </c>
    </row>
    <row r="1818" spans="1:18" ht="15.5" x14ac:dyDescent="0.35">
      <c r="A1818" s="1">
        <v>31005322</v>
      </c>
      <c r="B1818" s="99" t="s">
        <v>2613</v>
      </c>
      <c r="C1818" s="2" t="s">
        <v>13600</v>
      </c>
      <c r="D1818" s="2">
        <v>1</v>
      </c>
      <c r="E1818" s="1" t="s">
        <v>224</v>
      </c>
      <c r="F1818" s="2"/>
      <c r="G1818" s="2"/>
      <c r="H1818" s="2">
        <v>3</v>
      </c>
      <c r="I1818" s="2"/>
      <c r="J1818" s="2"/>
      <c r="K1818" s="2"/>
      <c r="L1818" s="3">
        <v>338.19</v>
      </c>
      <c r="M1818" s="3">
        <v>338.19</v>
      </c>
      <c r="N1818" s="3">
        <v>0</v>
      </c>
      <c r="O1818" s="3">
        <v>0</v>
      </c>
      <c r="P1818" s="3">
        <v>338.19</v>
      </c>
      <c r="Q1818" s="3">
        <v>350</v>
      </c>
      <c r="R1818" s="1" t="s">
        <v>132</v>
      </c>
    </row>
    <row r="1819" spans="1:18" ht="15.5" x14ac:dyDescent="0.35">
      <c r="A1819" s="1">
        <v>31005330</v>
      </c>
      <c r="B1819" s="99" t="s">
        <v>2612</v>
      </c>
      <c r="C1819" s="2" t="s">
        <v>13598</v>
      </c>
      <c r="D1819" s="2">
        <v>1</v>
      </c>
      <c r="E1819" s="1" t="s">
        <v>388</v>
      </c>
      <c r="F1819" s="2"/>
      <c r="G1819" s="2"/>
      <c r="H1819" s="2">
        <v>3</v>
      </c>
      <c r="I1819" s="2"/>
      <c r="J1819" s="2"/>
      <c r="K1819" s="2"/>
      <c r="L1819" s="3">
        <v>574.25</v>
      </c>
      <c r="M1819" s="3">
        <v>574.25</v>
      </c>
      <c r="N1819" s="3">
        <v>0</v>
      </c>
      <c r="O1819" s="3">
        <v>0</v>
      </c>
      <c r="P1819" s="3">
        <v>574.25</v>
      </c>
      <c r="Q1819" s="3">
        <v>114.85000000000001</v>
      </c>
      <c r="R1819" s="1" t="s">
        <v>132</v>
      </c>
    </row>
    <row r="1820" spans="1:18" ht="15.5" x14ac:dyDescent="0.35">
      <c r="A1820" s="1">
        <v>31005357</v>
      </c>
      <c r="B1820" s="99" t="s">
        <v>2611</v>
      </c>
      <c r="C1820" s="2" t="s">
        <v>13600</v>
      </c>
      <c r="D1820" s="2">
        <v>1</v>
      </c>
      <c r="E1820" s="1" t="s">
        <v>159</v>
      </c>
      <c r="F1820" s="2"/>
      <c r="G1820" s="2">
        <v>2</v>
      </c>
      <c r="H1820" s="2">
        <v>6</v>
      </c>
      <c r="I1820" s="2"/>
      <c r="J1820" s="2"/>
      <c r="K1820" s="2"/>
      <c r="L1820" s="3">
        <v>736.04</v>
      </c>
      <c r="M1820" s="3">
        <v>736.04</v>
      </c>
      <c r="N1820" s="3">
        <v>0</v>
      </c>
      <c r="O1820" s="3">
        <v>0</v>
      </c>
      <c r="P1820" s="3">
        <v>736.04</v>
      </c>
      <c r="Q1820" s="3">
        <v>350</v>
      </c>
      <c r="R1820" s="1" t="s">
        <v>132</v>
      </c>
    </row>
    <row r="1821" spans="1:18" ht="15.5" x14ac:dyDescent="0.35">
      <c r="A1821" s="1">
        <v>31005365</v>
      </c>
      <c r="B1821" s="99" t="s">
        <v>2610</v>
      </c>
      <c r="C1821" s="2" t="s">
        <v>13600</v>
      </c>
      <c r="D1821" s="2">
        <v>1</v>
      </c>
      <c r="E1821" s="1" t="s">
        <v>383</v>
      </c>
      <c r="F1821" s="2"/>
      <c r="G1821" s="2">
        <v>2</v>
      </c>
      <c r="H1821" s="2">
        <v>5</v>
      </c>
      <c r="I1821" s="2"/>
      <c r="J1821" s="2"/>
      <c r="K1821" s="2"/>
      <c r="L1821" s="3">
        <v>649.84</v>
      </c>
      <c r="M1821" s="3">
        <v>649.84</v>
      </c>
      <c r="N1821" s="3">
        <v>0</v>
      </c>
      <c r="O1821" s="3">
        <v>0</v>
      </c>
      <c r="P1821" s="3">
        <v>649.84</v>
      </c>
      <c r="Q1821" s="3">
        <v>350</v>
      </c>
      <c r="R1821" s="1" t="s">
        <v>132</v>
      </c>
    </row>
    <row r="1822" spans="1:18" ht="15.5" x14ac:dyDescent="0.35">
      <c r="A1822" s="1">
        <v>31005373</v>
      </c>
      <c r="B1822" s="99" t="s">
        <v>2609</v>
      </c>
      <c r="C1822" s="2" t="s">
        <v>13600</v>
      </c>
      <c r="D1822" s="2">
        <v>1</v>
      </c>
      <c r="E1822" s="1" t="s">
        <v>2185</v>
      </c>
      <c r="F1822" s="2"/>
      <c r="G1822" s="2">
        <v>3</v>
      </c>
      <c r="H1822" s="2">
        <v>6</v>
      </c>
      <c r="I1822" s="2"/>
      <c r="J1822" s="2"/>
      <c r="K1822" s="2"/>
      <c r="L1822" s="3">
        <v>1505.22</v>
      </c>
      <c r="M1822" s="3">
        <v>1505.22</v>
      </c>
      <c r="N1822" s="3">
        <v>0</v>
      </c>
      <c r="O1822" s="3">
        <v>0</v>
      </c>
      <c r="P1822" s="3">
        <v>1505.22</v>
      </c>
      <c r="Q1822" s="3">
        <v>350</v>
      </c>
      <c r="R1822" s="1" t="s">
        <v>132</v>
      </c>
    </row>
    <row r="1823" spans="1:18" ht="15.5" x14ac:dyDescent="0.35">
      <c r="A1823" s="1">
        <v>31005381</v>
      </c>
      <c r="B1823" s="99" t="s">
        <v>2608</v>
      </c>
      <c r="C1823" s="2" t="s">
        <v>13600</v>
      </c>
      <c r="D1823" s="2">
        <v>1</v>
      </c>
      <c r="E1823" s="1" t="s">
        <v>159</v>
      </c>
      <c r="F1823" s="2"/>
      <c r="G1823" s="2">
        <v>3</v>
      </c>
      <c r="H1823" s="2">
        <v>5</v>
      </c>
      <c r="I1823" s="2"/>
      <c r="J1823" s="2"/>
      <c r="K1823" s="2"/>
      <c r="L1823" s="3">
        <v>736.04</v>
      </c>
      <c r="M1823" s="3">
        <v>736.04</v>
      </c>
      <c r="N1823" s="3">
        <v>0</v>
      </c>
      <c r="O1823" s="3">
        <v>0</v>
      </c>
      <c r="P1823" s="3">
        <v>736.04</v>
      </c>
      <c r="Q1823" s="3">
        <v>350</v>
      </c>
      <c r="R1823" s="1" t="s">
        <v>132</v>
      </c>
    </row>
    <row r="1824" spans="1:18" ht="15.5" x14ac:dyDescent="0.35">
      <c r="A1824" s="1">
        <v>31005390</v>
      </c>
      <c r="B1824" s="99" t="s">
        <v>2607</v>
      </c>
      <c r="C1824" s="2" t="s">
        <v>13600</v>
      </c>
      <c r="D1824" s="2">
        <v>1</v>
      </c>
      <c r="E1824" s="1" t="s">
        <v>398</v>
      </c>
      <c r="F1824" s="2"/>
      <c r="G1824" s="2">
        <v>2</v>
      </c>
      <c r="H1824" s="2">
        <v>5</v>
      </c>
      <c r="I1824" s="2"/>
      <c r="J1824" s="2"/>
      <c r="K1824" s="2"/>
      <c r="L1824" s="3">
        <v>1140.53</v>
      </c>
      <c r="M1824" s="3">
        <v>1140.53</v>
      </c>
      <c r="N1824" s="3">
        <v>0</v>
      </c>
      <c r="O1824" s="3">
        <v>0</v>
      </c>
      <c r="P1824" s="3">
        <v>1140.53</v>
      </c>
      <c r="Q1824" s="3">
        <v>350</v>
      </c>
      <c r="R1824" s="1" t="s">
        <v>132</v>
      </c>
    </row>
    <row r="1825" spans="1:18" ht="15.5" x14ac:dyDescent="0.35">
      <c r="A1825" s="1">
        <v>31005403</v>
      </c>
      <c r="B1825" s="99" t="s">
        <v>2606</v>
      </c>
      <c r="C1825" s="2" t="s">
        <v>13600</v>
      </c>
      <c r="D1825" s="2">
        <v>1</v>
      </c>
      <c r="E1825" s="1" t="s">
        <v>396</v>
      </c>
      <c r="F1825" s="2"/>
      <c r="G1825" s="2">
        <v>2</v>
      </c>
      <c r="H1825" s="2">
        <v>6</v>
      </c>
      <c r="I1825" s="2"/>
      <c r="J1825" s="2"/>
      <c r="K1825" s="2"/>
      <c r="L1825" s="3">
        <v>1027.79</v>
      </c>
      <c r="M1825" s="3">
        <v>1027.79</v>
      </c>
      <c r="N1825" s="3">
        <v>0</v>
      </c>
      <c r="O1825" s="3">
        <v>0</v>
      </c>
      <c r="P1825" s="3">
        <v>1027.79</v>
      </c>
      <c r="Q1825" s="3">
        <v>350</v>
      </c>
      <c r="R1825" s="1" t="s">
        <v>132</v>
      </c>
    </row>
    <row r="1826" spans="1:18" ht="15.5" x14ac:dyDescent="0.35">
      <c r="A1826" s="1">
        <v>31005420</v>
      </c>
      <c r="B1826" s="99" t="s">
        <v>2605</v>
      </c>
      <c r="C1826" s="2" t="s">
        <v>13600</v>
      </c>
      <c r="D1826" s="2">
        <v>1</v>
      </c>
      <c r="E1826" s="1" t="s">
        <v>161</v>
      </c>
      <c r="F1826" s="2"/>
      <c r="G1826" s="2">
        <v>2</v>
      </c>
      <c r="H1826" s="2">
        <v>6</v>
      </c>
      <c r="I1826" s="2"/>
      <c r="J1826" s="2"/>
      <c r="K1826" s="2"/>
      <c r="L1826" s="3">
        <v>948.22</v>
      </c>
      <c r="M1826" s="3">
        <v>948.22</v>
      </c>
      <c r="N1826" s="3">
        <v>0</v>
      </c>
      <c r="O1826" s="3">
        <v>0</v>
      </c>
      <c r="P1826" s="3">
        <v>948.22</v>
      </c>
      <c r="Q1826" s="3">
        <v>350</v>
      </c>
      <c r="R1826" s="1" t="s">
        <v>132</v>
      </c>
    </row>
    <row r="1827" spans="1:18" ht="15.5" x14ac:dyDescent="0.35">
      <c r="A1827" s="1">
        <v>31005438</v>
      </c>
      <c r="B1827" s="99" t="s">
        <v>2604</v>
      </c>
      <c r="C1827" s="2" t="s">
        <v>13600</v>
      </c>
      <c r="D1827" s="2">
        <v>1</v>
      </c>
      <c r="E1827" s="1" t="s">
        <v>165</v>
      </c>
      <c r="F1827" s="2"/>
      <c r="G1827" s="2">
        <v>2</v>
      </c>
      <c r="H1827" s="2">
        <v>6</v>
      </c>
      <c r="I1827" s="2"/>
      <c r="J1827" s="2"/>
      <c r="K1827" s="2"/>
      <c r="L1827" s="3">
        <v>1617.95</v>
      </c>
      <c r="M1827" s="3">
        <v>1617.95</v>
      </c>
      <c r="N1827" s="3">
        <v>0</v>
      </c>
      <c r="O1827" s="3">
        <v>0</v>
      </c>
      <c r="P1827" s="3">
        <v>1617.95</v>
      </c>
      <c r="Q1827" s="3">
        <v>350</v>
      </c>
      <c r="R1827" s="1" t="s">
        <v>132</v>
      </c>
    </row>
    <row r="1828" spans="1:18" ht="15.5" x14ac:dyDescent="0.35">
      <c r="A1828" s="1">
        <v>31005446</v>
      </c>
      <c r="B1828" s="99" t="s">
        <v>2603</v>
      </c>
      <c r="C1828" s="2" t="s">
        <v>13600</v>
      </c>
      <c r="D1828" s="2">
        <v>1</v>
      </c>
      <c r="E1828" s="1" t="s">
        <v>159</v>
      </c>
      <c r="F1828" s="2"/>
      <c r="G1828" s="2">
        <v>2</v>
      </c>
      <c r="H1828" s="2">
        <v>5</v>
      </c>
      <c r="I1828" s="2"/>
      <c r="J1828" s="2"/>
      <c r="K1828" s="2"/>
      <c r="L1828" s="3">
        <v>736.04</v>
      </c>
      <c r="M1828" s="3">
        <v>736.04</v>
      </c>
      <c r="N1828" s="3">
        <v>0</v>
      </c>
      <c r="O1828" s="3">
        <v>0</v>
      </c>
      <c r="P1828" s="3">
        <v>736.04</v>
      </c>
      <c r="Q1828" s="3">
        <v>350</v>
      </c>
      <c r="R1828" s="1" t="s">
        <v>132</v>
      </c>
    </row>
    <row r="1829" spans="1:18" ht="15.5" x14ac:dyDescent="0.35">
      <c r="A1829" s="1">
        <v>31005454</v>
      </c>
      <c r="B1829" s="99" t="s">
        <v>2602</v>
      </c>
      <c r="C1829" s="2" t="s">
        <v>13600</v>
      </c>
      <c r="D1829" s="2">
        <v>1</v>
      </c>
      <c r="E1829" s="1" t="s">
        <v>407</v>
      </c>
      <c r="F1829" s="2">
        <v>28.39</v>
      </c>
      <c r="G1829" s="2">
        <v>2</v>
      </c>
      <c r="H1829" s="2">
        <v>5</v>
      </c>
      <c r="I1829" s="2"/>
      <c r="J1829" s="2"/>
      <c r="K1829" s="2"/>
      <c r="L1829" s="3">
        <v>620.66</v>
      </c>
      <c r="M1829" s="3">
        <v>620.66</v>
      </c>
      <c r="N1829" s="3">
        <v>432.95</v>
      </c>
      <c r="O1829" s="3">
        <v>0</v>
      </c>
      <c r="P1829" s="3">
        <v>1053.6099999999999</v>
      </c>
      <c r="Q1829" s="3">
        <v>350</v>
      </c>
      <c r="R1829" s="1" t="s">
        <v>132</v>
      </c>
    </row>
    <row r="1830" spans="1:18" ht="15.5" x14ac:dyDescent="0.35">
      <c r="A1830" s="1">
        <v>31005462</v>
      </c>
      <c r="B1830" s="99" t="s">
        <v>2601</v>
      </c>
      <c r="C1830" s="2" t="s">
        <v>13598</v>
      </c>
      <c r="D1830" s="2">
        <v>1</v>
      </c>
      <c r="E1830" s="1" t="s">
        <v>407</v>
      </c>
      <c r="F1830" s="2">
        <v>28.39</v>
      </c>
      <c r="G1830" s="2">
        <v>1</v>
      </c>
      <c r="H1830" s="2">
        <v>5</v>
      </c>
      <c r="I1830" s="2"/>
      <c r="J1830" s="2"/>
      <c r="K1830" s="2"/>
      <c r="L1830" s="3">
        <v>620.66</v>
      </c>
      <c r="M1830" s="3">
        <v>620.66</v>
      </c>
      <c r="N1830" s="3">
        <v>432.95</v>
      </c>
      <c r="O1830" s="3">
        <v>0</v>
      </c>
      <c r="P1830" s="3">
        <v>1053.6099999999999</v>
      </c>
      <c r="Q1830" s="3">
        <v>210.72199999999998</v>
      </c>
      <c r="R1830" s="1" t="s">
        <v>132</v>
      </c>
    </row>
    <row r="1831" spans="1:18" ht="15.5" x14ac:dyDescent="0.35">
      <c r="A1831" s="1">
        <v>31005470</v>
      </c>
      <c r="B1831" s="99" t="s">
        <v>2600</v>
      </c>
      <c r="C1831" s="2" t="s">
        <v>13600</v>
      </c>
      <c r="D1831" s="2">
        <v>1</v>
      </c>
      <c r="E1831" s="1" t="s">
        <v>161</v>
      </c>
      <c r="F1831" s="2">
        <v>36.5</v>
      </c>
      <c r="G1831" s="2">
        <v>2</v>
      </c>
      <c r="H1831" s="2">
        <v>6</v>
      </c>
      <c r="I1831" s="2"/>
      <c r="J1831" s="2"/>
      <c r="K1831" s="2"/>
      <c r="L1831" s="3">
        <v>948.22</v>
      </c>
      <c r="M1831" s="3">
        <v>948.22</v>
      </c>
      <c r="N1831" s="3">
        <v>556.63</v>
      </c>
      <c r="O1831" s="3">
        <v>0</v>
      </c>
      <c r="P1831" s="3">
        <v>1504.85</v>
      </c>
      <c r="Q1831" s="3">
        <v>350</v>
      </c>
      <c r="R1831" s="1" t="s">
        <v>132</v>
      </c>
    </row>
    <row r="1832" spans="1:18" ht="15.5" x14ac:dyDescent="0.35">
      <c r="A1832" s="1">
        <v>31005489</v>
      </c>
      <c r="B1832" s="99" t="s">
        <v>2599</v>
      </c>
      <c r="C1832" s="2" t="s">
        <v>13600</v>
      </c>
      <c r="D1832" s="2">
        <v>1</v>
      </c>
      <c r="E1832" s="1" t="s">
        <v>446</v>
      </c>
      <c r="F1832" s="2">
        <v>48.66</v>
      </c>
      <c r="G1832" s="2">
        <v>2</v>
      </c>
      <c r="H1832" s="2">
        <v>6</v>
      </c>
      <c r="I1832" s="2"/>
      <c r="J1832" s="2"/>
      <c r="K1832" s="2"/>
      <c r="L1832" s="3">
        <v>1323.54</v>
      </c>
      <c r="M1832" s="3">
        <v>1323.54</v>
      </c>
      <c r="N1832" s="3">
        <v>742.07</v>
      </c>
      <c r="O1832" s="3">
        <v>0</v>
      </c>
      <c r="P1832" s="3">
        <v>2065.61</v>
      </c>
      <c r="Q1832" s="3">
        <v>350</v>
      </c>
      <c r="R1832" s="1" t="s">
        <v>132</v>
      </c>
    </row>
    <row r="1833" spans="1:18" ht="15.5" x14ac:dyDescent="0.35">
      <c r="A1833" s="1">
        <v>31005497</v>
      </c>
      <c r="B1833" s="99" t="s">
        <v>2598</v>
      </c>
      <c r="C1833" s="2" t="s">
        <v>13600</v>
      </c>
      <c r="D1833" s="2">
        <v>1</v>
      </c>
      <c r="E1833" s="1" t="s">
        <v>393</v>
      </c>
      <c r="F1833" s="2">
        <v>34.47</v>
      </c>
      <c r="G1833" s="2">
        <v>2</v>
      </c>
      <c r="H1833" s="2">
        <v>5</v>
      </c>
      <c r="I1833" s="2"/>
      <c r="J1833" s="2"/>
      <c r="K1833" s="2"/>
      <c r="L1833" s="3">
        <v>883.25</v>
      </c>
      <c r="M1833" s="3">
        <v>883.25</v>
      </c>
      <c r="N1833" s="3">
        <v>525.66999999999996</v>
      </c>
      <c r="O1833" s="3">
        <v>0</v>
      </c>
      <c r="P1833" s="3">
        <v>1408.92</v>
      </c>
      <c r="Q1833" s="3">
        <v>350</v>
      </c>
      <c r="R1833" s="1" t="s">
        <v>132</v>
      </c>
    </row>
    <row r="1834" spans="1:18" ht="15.5" x14ac:dyDescent="0.35">
      <c r="A1834" s="1">
        <v>31005500</v>
      </c>
      <c r="B1834" s="99" t="s">
        <v>2597</v>
      </c>
      <c r="C1834" s="2" t="s">
        <v>13600</v>
      </c>
      <c r="D1834" s="2">
        <v>1</v>
      </c>
      <c r="E1834" s="1" t="s">
        <v>396</v>
      </c>
      <c r="F1834" s="2">
        <v>36.5</v>
      </c>
      <c r="G1834" s="2">
        <v>2</v>
      </c>
      <c r="H1834" s="2">
        <v>6</v>
      </c>
      <c r="I1834" s="2"/>
      <c r="J1834" s="2"/>
      <c r="K1834" s="2"/>
      <c r="L1834" s="3">
        <v>1027.79</v>
      </c>
      <c r="M1834" s="3">
        <v>1027.79</v>
      </c>
      <c r="N1834" s="3">
        <v>556.63</v>
      </c>
      <c r="O1834" s="3">
        <v>0</v>
      </c>
      <c r="P1834" s="3">
        <v>1584.42</v>
      </c>
      <c r="Q1834" s="3">
        <v>350</v>
      </c>
      <c r="R1834" s="1" t="s">
        <v>132</v>
      </c>
    </row>
    <row r="1835" spans="1:18" ht="15.5" x14ac:dyDescent="0.35">
      <c r="A1835" s="1">
        <v>31005519</v>
      </c>
      <c r="B1835" s="99" t="s">
        <v>2596</v>
      </c>
      <c r="C1835" s="2" t="s">
        <v>13600</v>
      </c>
      <c r="D1835" s="2">
        <v>1</v>
      </c>
      <c r="E1835" s="1" t="s">
        <v>159</v>
      </c>
      <c r="F1835" s="2">
        <v>28.39</v>
      </c>
      <c r="G1835" s="2">
        <v>2</v>
      </c>
      <c r="H1835" s="2">
        <v>5</v>
      </c>
      <c r="I1835" s="2"/>
      <c r="J1835" s="2"/>
      <c r="K1835" s="2"/>
      <c r="L1835" s="3">
        <v>736.04</v>
      </c>
      <c r="M1835" s="3">
        <v>736.04</v>
      </c>
      <c r="N1835" s="3">
        <v>432.95</v>
      </c>
      <c r="O1835" s="3">
        <v>0</v>
      </c>
      <c r="P1835" s="3">
        <v>1168.99</v>
      </c>
      <c r="Q1835" s="3">
        <v>350</v>
      </c>
      <c r="R1835" s="1" t="s">
        <v>132</v>
      </c>
    </row>
    <row r="1836" spans="1:18" ht="15.5" x14ac:dyDescent="0.35">
      <c r="A1836" s="1">
        <v>31005527</v>
      </c>
      <c r="B1836" s="99" t="s">
        <v>2595</v>
      </c>
      <c r="C1836" s="2" t="s">
        <v>13600</v>
      </c>
      <c r="D1836" s="2">
        <v>1</v>
      </c>
      <c r="E1836" s="1" t="s">
        <v>398</v>
      </c>
      <c r="F1836" s="2">
        <v>36.5</v>
      </c>
      <c r="G1836" s="2">
        <v>2</v>
      </c>
      <c r="H1836" s="2">
        <v>6</v>
      </c>
      <c r="I1836" s="2"/>
      <c r="J1836" s="2"/>
      <c r="K1836" s="2"/>
      <c r="L1836" s="3">
        <v>1140.53</v>
      </c>
      <c r="M1836" s="3">
        <v>1140.53</v>
      </c>
      <c r="N1836" s="3">
        <v>556.63</v>
      </c>
      <c r="O1836" s="3">
        <v>0</v>
      </c>
      <c r="P1836" s="3">
        <v>1697.16</v>
      </c>
      <c r="Q1836" s="3">
        <v>350</v>
      </c>
      <c r="R1836" s="1" t="s">
        <v>132</v>
      </c>
    </row>
    <row r="1837" spans="1:18" ht="15.5" x14ac:dyDescent="0.35">
      <c r="A1837" s="1">
        <v>31005535</v>
      </c>
      <c r="B1837" s="99" t="s">
        <v>2594</v>
      </c>
      <c r="C1837" s="2" t="s">
        <v>13600</v>
      </c>
      <c r="D1837" s="2">
        <v>1</v>
      </c>
      <c r="E1837" s="1" t="s">
        <v>398</v>
      </c>
      <c r="F1837" s="2">
        <v>36.5</v>
      </c>
      <c r="G1837" s="2">
        <v>2</v>
      </c>
      <c r="H1837" s="2">
        <v>6</v>
      </c>
      <c r="I1837" s="2"/>
      <c r="J1837" s="2"/>
      <c r="K1837" s="2"/>
      <c r="L1837" s="3">
        <v>1140.53</v>
      </c>
      <c r="M1837" s="3">
        <v>1140.53</v>
      </c>
      <c r="N1837" s="3">
        <v>556.63</v>
      </c>
      <c r="O1837" s="3">
        <v>0</v>
      </c>
      <c r="P1837" s="3">
        <v>1697.16</v>
      </c>
      <c r="Q1837" s="3">
        <v>350</v>
      </c>
      <c r="R1837" s="1" t="s">
        <v>132</v>
      </c>
    </row>
    <row r="1838" spans="1:18" ht="15.5" x14ac:dyDescent="0.35">
      <c r="A1838" s="1">
        <v>31005543</v>
      </c>
      <c r="B1838" s="99" t="s">
        <v>2593</v>
      </c>
      <c r="C1838" s="2" t="s">
        <v>13600</v>
      </c>
      <c r="D1838" s="2">
        <v>1</v>
      </c>
      <c r="E1838" s="1" t="s">
        <v>161</v>
      </c>
      <c r="F1838" s="2">
        <v>34.47</v>
      </c>
      <c r="G1838" s="2">
        <v>2</v>
      </c>
      <c r="H1838" s="2">
        <v>6</v>
      </c>
      <c r="I1838" s="2"/>
      <c r="J1838" s="2"/>
      <c r="K1838" s="2"/>
      <c r="L1838" s="3">
        <v>948.22</v>
      </c>
      <c r="M1838" s="3">
        <v>948.22</v>
      </c>
      <c r="N1838" s="3">
        <v>525.66999999999996</v>
      </c>
      <c r="O1838" s="3">
        <v>0</v>
      </c>
      <c r="P1838" s="3">
        <v>1473.89</v>
      </c>
      <c r="Q1838" s="3">
        <v>350</v>
      </c>
      <c r="R1838" s="1" t="s">
        <v>132</v>
      </c>
    </row>
    <row r="1839" spans="1:18" ht="15.5" x14ac:dyDescent="0.35">
      <c r="A1839" s="1">
        <v>31005551</v>
      </c>
      <c r="B1839" s="99" t="s">
        <v>2592</v>
      </c>
      <c r="C1839" s="2" t="s">
        <v>13600</v>
      </c>
      <c r="D1839" s="2">
        <v>1</v>
      </c>
      <c r="E1839" s="1" t="s">
        <v>393</v>
      </c>
      <c r="F1839" s="2">
        <v>34.47</v>
      </c>
      <c r="G1839" s="2">
        <v>2</v>
      </c>
      <c r="H1839" s="2">
        <v>6</v>
      </c>
      <c r="I1839" s="2"/>
      <c r="J1839" s="2"/>
      <c r="K1839" s="2"/>
      <c r="L1839" s="3">
        <v>883.25</v>
      </c>
      <c r="M1839" s="3">
        <v>883.25</v>
      </c>
      <c r="N1839" s="3">
        <v>525.66999999999996</v>
      </c>
      <c r="O1839" s="3">
        <v>0</v>
      </c>
      <c r="P1839" s="3">
        <v>1408.92</v>
      </c>
      <c r="Q1839" s="3">
        <v>350</v>
      </c>
      <c r="R1839" s="1" t="s">
        <v>132</v>
      </c>
    </row>
    <row r="1840" spans="1:18" ht="15.5" x14ac:dyDescent="0.35">
      <c r="A1840" s="1">
        <v>31005560</v>
      </c>
      <c r="B1840" s="99" t="s">
        <v>2591</v>
      </c>
      <c r="C1840" s="2" t="s">
        <v>13600</v>
      </c>
      <c r="D1840" s="2">
        <v>1</v>
      </c>
      <c r="E1840" s="1" t="s">
        <v>165</v>
      </c>
      <c r="F1840" s="2">
        <v>64.88</v>
      </c>
      <c r="G1840" s="2">
        <v>2</v>
      </c>
      <c r="H1840" s="2">
        <v>7</v>
      </c>
      <c r="I1840" s="2"/>
      <c r="J1840" s="2"/>
      <c r="K1840" s="2"/>
      <c r="L1840" s="3">
        <v>1617.95</v>
      </c>
      <c r="M1840" s="3">
        <v>1617.95</v>
      </c>
      <c r="N1840" s="3">
        <v>989.42</v>
      </c>
      <c r="O1840" s="3">
        <v>0</v>
      </c>
      <c r="P1840" s="3">
        <v>2607.37</v>
      </c>
      <c r="Q1840" s="3">
        <v>350</v>
      </c>
      <c r="R1840" s="1" t="s">
        <v>132</v>
      </c>
    </row>
    <row r="1841" spans="1:18" ht="15.5" x14ac:dyDescent="0.35">
      <c r="A1841" s="1">
        <v>31005578</v>
      </c>
      <c r="B1841" s="99" t="s">
        <v>2590</v>
      </c>
      <c r="C1841" s="2" t="s">
        <v>13600</v>
      </c>
      <c r="D1841" s="2">
        <v>1</v>
      </c>
      <c r="E1841" s="1" t="s">
        <v>446</v>
      </c>
      <c r="F1841" s="2">
        <v>48.66</v>
      </c>
      <c r="G1841" s="2">
        <v>2</v>
      </c>
      <c r="H1841" s="2">
        <v>6</v>
      </c>
      <c r="I1841" s="2"/>
      <c r="J1841" s="2"/>
      <c r="K1841" s="2"/>
      <c r="L1841" s="3">
        <v>1323.54</v>
      </c>
      <c r="M1841" s="3">
        <v>1323.54</v>
      </c>
      <c r="N1841" s="3">
        <v>742.07</v>
      </c>
      <c r="O1841" s="3">
        <v>0</v>
      </c>
      <c r="P1841" s="3">
        <v>2065.61</v>
      </c>
      <c r="Q1841" s="3">
        <v>350</v>
      </c>
      <c r="R1841" s="1" t="s">
        <v>132</v>
      </c>
    </row>
    <row r="1842" spans="1:18" ht="15.5" x14ac:dyDescent="0.35">
      <c r="A1842" s="1">
        <v>31005586</v>
      </c>
      <c r="B1842" s="99" t="s">
        <v>2589</v>
      </c>
      <c r="C1842" s="2" t="s">
        <v>13600</v>
      </c>
      <c r="D1842" s="2">
        <v>1</v>
      </c>
      <c r="E1842" s="1" t="s">
        <v>396</v>
      </c>
      <c r="F1842" s="2">
        <v>36.5</v>
      </c>
      <c r="G1842" s="2">
        <v>2</v>
      </c>
      <c r="H1842" s="2">
        <v>5</v>
      </c>
      <c r="I1842" s="2"/>
      <c r="J1842" s="2"/>
      <c r="K1842" s="2"/>
      <c r="L1842" s="3">
        <v>1027.79</v>
      </c>
      <c r="M1842" s="3">
        <v>1027.79</v>
      </c>
      <c r="N1842" s="3">
        <v>556.63</v>
      </c>
      <c r="O1842" s="3">
        <v>0</v>
      </c>
      <c r="P1842" s="3">
        <v>1584.42</v>
      </c>
      <c r="Q1842" s="3">
        <v>350</v>
      </c>
      <c r="R1842" s="1" t="s">
        <v>132</v>
      </c>
    </row>
    <row r="1843" spans="1:18" ht="15.5" x14ac:dyDescent="0.35">
      <c r="A1843" s="1">
        <v>31005594</v>
      </c>
      <c r="B1843" s="99" t="s">
        <v>2588</v>
      </c>
      <c r="C1843" s="2" t="s">
        <v>13598</v>
      </c>
      <c r="D1843" s="2">
        <v>1</v>
      </c>
      <c r="E1843" s="1" t="s">
        <v>2042</v>
      </c>
      <c r="F1843" s="2">
        <v>81.099999999999994</v>
      </c>
      <c r="G1843" s="2">
        <v>2</v>
      </c>
      <c r="H1843" s="2">
        <v>7</v>
      </c>
      <c r="I1843" s="2"/>
      <c r="J1843" s="2"/>
      <c r="K1843" s="2"/>
      <c r="L1843" s="3">
        <v>1982.66</v>
      </c>
      <c r="M1843" s="3">
        <v>1982.66</v>
      </c>
      <c r="N1843" s="3">
        <v>1236.78</v>
      </c>
      <c r="O1843" s="3">
        <v>0</v>
      </c>
      <c r="P1843" s="3">
        <v>3219.44</v>
      </c>
      <c r="Q1843" s="3">
        <v>643.88800000000003</v>
      </c>
      <c r="R1843" s="1" t="s">
        <v>132</v>
      </c>
    </row>
    <row r="1844" spans="1:18" ht="15.5" x14ac:dyDescent="0.35">
      <c r="A1844" s="1">
        <v>31005608</v>
      </c>
      <c r="B1844" s="99" t="s">
        <v>2587</v>
      </c>
      <c r="C1844" s="2" t="s">
        <v>13598</v>
      </c>
      <c r="D1844" s="2">
        <v>1</v>
      </c>
      <c r="E1844" s="1" t="s">
        <v>407</v>
      </c>
      <c r="F1844" s="2">
        <v>28.39</v>
      </c>
      <c r="G1844" s="2">
        <v>2</v>
      </c>
      <c r="H1844" s="2">
        <v>5</v>
      </c>
      <c r="I1844" s="2"/>
      <c r="J1844" s="2"/>
      <c r="K1844" s="2"/>
      <c r="L1844" s="3">
        <v>620.66</v>
      </c>
      <c r="M1844" s="3">
        <v>620.66</v>
      </c>
      <c r="N1844" s="3">
        <v>432.95</v>
      </c>
      <c r="O1844" s="3">
        <v>0</v>
      </c>
      <c r="P1844" s="3">
        <v>1053.6099999999999</v>
      </c>
      <c r="Q1844" s="3">
        <v>210.72199999999998</v>
      </c>
      <c r="R1844" s="1" t="s">
        <v>132</v>
      </c>
    </row>
    <row r="1845" spans="1:18" ht="15.5" x14ac:dyDescent="0.35">
      <c r="A1845" s="1">
        <v>31005616</v>
      </c>
      <c r="B1845" s="99" t="s">
        <v>2586</v>
      </c>
      <c r="C1845" s="2" t="s">
        <v>13598</v>
      </c>
      <c r="D1845" s="2">
        <v>1</v>
      </c>
      <c r="E1845" s="1" t="s">
        <v>165</v>
      </c>
      <c r="F1845" s="2">
        <v>81.099999999999994</v>
      </c>
      <c r="G1845" s="2">
        <v>2</v>
      </c>
      <c r="H1845" s="2">
        <v>7</v>
      </c>
      <c r="I1845" s="2"/>
      <c r="J1845" s="2"/>
      <c r="K1845" s="2"/>
      <c r="L1845" s="3">
        <v>1617.95</v>
      </c>
      <c r="M1845" s="3">
        <v>1617.95</v>
      </c>
      <c r="N1845" s="3">
        <v>1236.78</v>
      </c>
      <c r="O1845" s="3">
        <v>0</v>
      </c>
      <c r="P1845" s="3">
        <v>2854.73</v>
      </c>
      <c r="Q1845" s="3">
        <v>570.94600000000003</v>
      </c>
      <c r="R1845" s="1" t="s">
        <v>132</v>
      </c>
    </row>
    <row r="1846" spans="1:18" ht="15.5" x14ac:dyDescent="0.35">
      <c r="A1846" s="1">
        <v>31005624</v>
      </c>
      <c r="B1846" s="99" t="s">
        <v>2585</v>
      </c>
      <c r="C1846" s="2" t="s">
        <v>13598</v>
      </c>
      <c r="D1846" s="2">
        <v>1</v>
      </c>
      <c r="E1846" s="1" t="s">
        <v>398</v>
      </c>
      <c r="F1846" s="2">
        <v>48.66</v>
      </c>
      <c r="G1846" s="2">
        <v>2</v>
      </c>
      <c r="H1846" s="2">
        <v>7</v>
      </c>
      <c r="I1846" s="2"/>
      <c r="J1846" s="2"/>
      <c r="K1846" s="2"/>
      <c r="L1846" s="3">
        <v>1140.53</v>
      </c>
      <c r="M1846" s="3">
        <v>1140.53</v>
      </c>
      <c r="N1846" s="3">
        <v>742.07</v>
      </c>
      <c r="O1846" s="3">
        <v>0</v>
      </c>
      <c r="P1846" s="3">
        <v>1882.6</v>
      </c>
      <c r="Q1846" s="3">
        <v>376.52</v>
      </c>
      <c r="R1846" s="1" t="s">
        <v>132</v>
      </c>
    </row>
    <row r="1847" spans="1:18" ht="15.5" x14ac:dyDescent="0.35">
      <c r="A1847" s="1">
        <v>31005632</v>
      </c>
      <c r="B1847" s="99" t="s">
        <v>2584</v>
      </c>
      <c r="C1847" s="2" t="s">
        <v>13600</v>
      </c>
      <c r="D1847" s="2">
        <v>1</v>
      </c>
      <c r="E1847" s="1" t="s">
        <v>448</v>
      </c>
      <c r="F1847" s="2">
        <v>24.33</v>
      </c>
      <c r="G1847" s="2"/>
      <c r="H1847" s="2">
        <v>5</v>
      </c>
      <c r="I1847" s="2"/>
      <c r="J1847" s="2"/>
      <c r="K1847" s="2"/>
      <c r="L1847" s="3">
        <v>371.34</v>
      </c>
      <c r="M1847" s="3">
        <v>371.34</v>
      </c>
      <c r="N1847" s="3">
        <v>371.03</v>
      </c>
      <c r="O1847" s="3">
        <v>0</v>
      </c>
      <c r="P1847" s="3">
        <v>742.37</v>
      </c>
      <c r="Q1847" s="3">
        <v>350</v>
      </c>
      <c r="R1847" s="1" t="s">
        <v>132</v>
      </c>
    </row>
    <row r="1848" spans="1:18" ht="15.5" x14ac:dyDescent="0.35">
      <c r="A1848" s="1">
        <v>31005640</v>
      </c>
      <c r="B1848" s="99" t="s">
        <v>2583</v>
      </c>
      <c r="C1848" s="2" t="s">
        <v>13598</v>
      </c>
      <c r="D1848" s="2">
        <v>1</v>
      </c>
      <c r="E1848" s="1" t="s">
        <v>159</v>
      </c>
      <c r="F1848" s="2">
        <v>28.39</v>
      </c>
      <c r="G1848" s="2"/>
      <c r="H1848" s="2">
        <v>5</v>
      </c>
      <c r="I1848" s="2"/>
      <c r="J1848" s="2"/>
      <c r="K1848" s="2"/>
      <c r="L1848" s="3">
        <v>736.04</v>
      </c>
      <c r="M1848" s="3">
        <v>736.04</v>
      </c>
      <c r="N1848" s="3">
        <v>432.95</v>
      </c>
      <c r="O1848" s="3">
        <v>0</v>
      </c>
      <c r="P1848" s="3">
        <v>1168.99</v>
      </c>
      <c r="Q1848" s="3">
        <v>233.798</v>
      </c>
      <c r="R1848" s="1" t="s">
        <v>132</v>
      </c>
    </row>
    <row r="1849" spans="1:18" ht="15.5" x14ac:dyDescent="0.35">
      <c r="A1849" s="1">
        <v>31005659</v>
      </c>
      <c r="B1849" s="99" t="s">
        <v>2582</v>
      </c>
      <c r="C1849" s="2" t="s">
        <v>13600</v>
      </c>
      <c r="D1849" s="2">
        <v>1</v>
      </c>
      <c r="E1849" s="1" t="s">
        <v>398</v>
      </c>
      <c r="F1849" s="2">
        <v>48.66</v>
      </c>
      <c r="G1849" s="2">
        <v>2</v>
      </c>
      <c r="H1849" s="2">
        <v>7</v>
      </c>
      <c r="I1849" s="2"/>
      <c r="J1849" s="2"/>
      <c r="K1849" s="2"/>
      <c r="L1849" s="3">
        <v>1140.53</v>
      </c>
      <c r="M1849" s="3">
        <v>1140.53</v>
      </c>
      <c r="N1849" s="3">
        <v>742.07</v>
      </c>
      <c r="O1849" s="3">
        <v>0</v>
      </c>
      <c r="P1849" s="3">
        <v>1882.6</v>
      </c>
      <c r="Q1849" s="3">
        <v>350</v>
      </c>
      <c r="R1849" s="1" t="s">
        <v>132</v>
      </c>
    </row>
    <row r="1850" spans="1:18" ht="15.5" x14ac:dyDescent="0.35">
      <c r="A1850" s="1">
        <v>31005667</v>
      </c>
      <c r="B1850" s="99" t="s">
        <v>2581</v>
      </c>
      <c r="C1850" s="2" t="s">
        <v>13600</v>
      </c>
      <c r="D1850" s="2">
        <v>1</v>
      </c>
      <c r="E1850" s="1" t="s">
        <v>161</v>
      </c>
      <c r="F1850" s="2">
        <v>34.47</v>
      </c>
      <c r="G1850" s="2">
        <v>2</v>
      </c>
      <c r="H1850" s="2">
        <v>6</v>
      </c>
      <c r="I1850" s="2"/>
      <c r="J1850" s="2"/>
      <c r="K1850" s="2"/>
      <c r="L1850" s="3">
        <v>948.22</v>
      </c>
      <c r="M1850" s="3">
        <v>948.22</v>
      </c>
      <c r="N1850" s="3">
        <v>525.66999999999996</v>
      </c>
      <c r="O1850" s="3">
        <v>0</v>
      </c>
      <c r="P1850" s="3">
        <v>1473.89</v>
      </c>
      <c r="Q1850" s="3">
        <v>350</v>
      </c>
      <c r="R1850" s="1" t="s">
        <v>132</v>
      </c>
    </row>
    <row r="1851" spans="1:18" ht="15.5" x14ac:dyDescent="0.35">
      <c r="A1851" s="1">
        <v>31005675</v>
      </c>
      <c r="B1851" s="99" t="s">
        <v>2580</v>
      </c>
      <c r="C1851" s="2" t="s">
        <v>13600</v>
      </c>
      <c r="D1851" s="2">
        <v>1</v>
      </c>
      <c r="E1851" s="1" t="s">
        <v>497</v>
      </c>
      <c r="F1851" s="2">
        <v>28.39</v>
      </c>
      <c r="G1851" s="2">
        <v>1</v>
      </c>
      <c r="H1851" s="2">
        <v>5</v>
      </c>
      <c r="I1851" s="2"/>
      <c r="J1851" s="2"/>
      <c r="K1851" s="2"/>
      <c r="L1851" s="3">
        <v>485.38</v>
      </c>
      <c r="M1851" s="3">
        <v>485.38</v>
      </c>
      <c r="N1851" s="3">
        <v>432.95</v>
      </c>
      <c r="O1851" s="3">
        <v>0</v>
      </c>
      <c r="P1851" s="3">
        <v>918.33</v>
      </c>
      <c r="Q1851" s="3">
        <v>350</v>
      </c>
      <c r="R1851" s="1" t="s">
        <v>132</v>
      </c>
    </row>
    <row r="1852" spans="1:18" ht="15.5" x14ac:dyDescent="0.35">
      <c r="A1852" s="1">
        <v>31005683</v>
      </c>
      <c r="B1852" s="99" t="s">
        <v>2579</v>
      </c>
      <c r="C1852" s="2" t="s">
        <v>13598</v>
      </c>
      <c r="D1852" s="2">
        <v>1</v>
      </c>
      <c r="E1852" s="1" t="s">
        <v>388</v>
      </c>
      <c r="F1852" s="2"/>
      <c r="G1852" s="2"/>
      <c r="H1852" s="2">
        <v>3</v>
      </c>
      <c r="I1852" s="2"/>
      <c r="J1852" s="2"/>
      <c r="K1852" s="2"/>
      <c r="L1852" s="3">
        <v>574.25</v>
      </c>
      <c r="M1852" s="3">
        <v>574.25</v>
      </c>
      <c r="N1852" s="3">
        <v>0</v>
      </c>
      <c r="O1852" s="3">
        <v>0</v>
      </c>
      <c r="P1852" s="3">
        <v>574.25</v>
      </c>
      <c r="Q1852" s="3">
        <v>114.85000000000001</v>
      </c>
      <c r="R1852" s="1" t="s">
        <v>132</v>
      </c>
    </row>
    <row r="1853" spans="1:18" ht="15.5" x14ac:dyDescent="0.35">
      <c r="A1853" s="1">
        <v>31005691</v>
      </c>
      <c r="B1853" s="99" t="s">
        <v>2578</v>
      </c>
      <c r="C1853" s="2" t="s">
        <v>13598</v>
      </c>
      <c r="D1853" s="2">
        <v>1</v>
      </c>
      <c r="E1853" s="1" t="s">
        <v>151</v>
      </c>
      <c r="F1853" s="2"/>
      <c r="G1853" s="2"/>
      <c r="H1853" s="2">
        <v>3</v>
      </c>
      <c r="I1853" s="2"/>
      <c r="J1853" s="2"/>
      <c r="K1853" s="2"/>
      <c r="L1853" s="3">
        <v>270.54000000000002</v>
      </c>
      <c r="M1853" s="3">
        <v>270.54000000000002</v>
      </c>
      <c r="N1853" s="3">
        <v>0</v>
      </c>
      <c r="O1853" s="3">
        <v>0</v>
      </c>
      <c r="P1853" s="3">
        <v>270.54000000000002</v>
      </c>
      <c r="Q1853" s="3">
        <v>54.108000000000004</v>
      </c>
      <c r="R1853" s="1" t="s">
        <v>132</v>
      </c>
    </row>
    <row r="1854" spans="1:18" ht="15.5" x14ac:dyDescent="0.35">
      <c r="A1854" s="1">
        <v>31006019</v>
      </c>
      <c r="B1854" s="99" t="s">
        <v>2577</v>
      </c>
      <c r="C1854" s="2" t="s">
        <v>13600</v>
      </c>
      <c r="D1854" s="2">
        <v>1</v>
      </c>
      <c r="E1854" s="1" t="s">
        <v>407</v>
      </c>
      <c r="F1854" s="2"/>
      <c r="G1854" s="2">
        <v>2</v>
      </c>
      <c r="H1854" s="2">
        <v>5</v>
      </c>
      <c r="I1854" s="2"/>
      <c r="J1854" s="2"/>
      <c r="K1854" s="2"/>
      <c r="L1854" s="3">
        <v>620.66</v>
      </c>
      <c r="M1854" s="3">
        <v>620.66</v>
      </c>
      <c r="N1854" s="3">
        <v>0</v>
      </c>
      <c r="O1854" s="3">
        <v>0</v>
      </c>
      <c r="P1854" s="3">
        <v>620.66</v>
      </c>
      <c r="Q1854" s="3">
        <v>350</v>
      </c>
      <c r="R1854" s="1" t="s">
        <v>132</v>
      </c>
    </row>
    <row r="1855" spans="1:18" ht="15.5" x14ac:dyDescent="0.35">
      <c r="A1855" s="1">
        <v>31006027</v>
      </c>
      <c r="B1855" s="99" t="s">
        <v>2576</v>
      </c>
      <c r="C1855" s="2" t="s">
        <v>13600</v>
      </c>
      <c r="D1855" s="2">
        <v>1</v>
      </c>
      <c r="E1855" s="1" t="s">
        <v>16</v>
      </c>
      <c r="F1855" s="2"/>
      <c r="G1855" s="2">
        <v>1</v>
      </c>
      <c r="H1855" s="2">
        <v>3</v>
      </c>
      <c r="I1855" s="2"/>
      <c r="J1855" s="2"/>
      <c r="K1855" s="2"/>
      <c r="L1855" s="3">
        <v>250.65</v>
      </c>
      <c r="M1855" s="3">
        <v>250.65</v>
      </c>
      <c r="N1855" s="3">
        <v>0</v>
      </c>
      <c r="O1855" s="3">
        <v>0</v>
      </c>
      <c r="P1855" s="3">
        <v>250.65</v>
      </c>
      <c r="Q1855" s="3">
        <v>350</v>
      </c>
      <c r="R1855" s="1" t="s">
        <v>132</v>
      </c>
    </row>
    <row r="1856" spans="1:18" ht="15.5" x14ac:dyDescent="0.35">
      <c r="A1856" s="1">
        <v>31006035</v>
      </c>
      <c r="B1856" s="99" t="s">
        <v>2575</v>
      </c>
      <c r="C1856" s="2" t="s">
        <v>13600</v>
      </c>
      <c r="D1856" s="2">
        <v>1</v>
      </c>
      <c r="E1856" s="1" t="s">
        <v>159</v>
      </c>
      <c r="F1856" s="2"/>
      <c r="G1856" s="2">
        <v>2</v>
      </c>
      <c r="H1856" s="2">
        <v>5</v>
      </c>
      <c r="I1856" s="2"/>
      <c r="J1856" s="2"/>
      <c r="K1856" s="2"/>
      <c r="L1856" s="3">
        <v>736.04</v>
      </c>
      <c r="M1856" s="3">
        <v>736.04</v>
      </c>
      <c r="N1856" s="3">
        <v>0</v>
      </c>
      <c r="O1856" s="3">
        <v>0</v>
      </c>
      <c r="P1856" s="3">
        <v>736.04</v>
      </c>
      <c r="Q1856" s="3">
        <v>350</v>
      </c>
      <c r="R1856" s="1" t="s">
        <v>132</v>
      </c>
    </row>
    <row r="1857" spans="1:18" ht="15.5" x14ac:dyDescent="0.35">
      <c r="A1857" s="1">
        <v>31006043</v>
      </c>
      <c r="B1857" s="99" t="s">
        <v>2574</v>
      </c>
      <c r="C1857" s="2" t="s">
        <v>13600</v>
      </c>
      <c r="D1857" s="2">
        <v>1</v>
      </c>
      <c r="E1857" s="1" t="s">
        <v>194</v>
      </c>
      <c r="F1857" s="2"/>
      <c r="G1857" s="2">
        <v>2</v>
      </c>
      <c r="H1857" s="2">
        <v>6</v>
      </c>
      <c r="I1857" s="2"/>
      <c r="J1857" s="2"/>
      <c r="K1857" s="2"/>
      <c r="L1857" s="3">
        <v>2181.58</v>
      </c>
      <c r="M1857" s="3">
        <v>2181.58</v>
      </c>
      <c r="N1857" s="3">
        <v>0</v>
      </c>
      <c r="O1857" s="3">
        <v>0</v>
      </c>
      <c r="P1857" s="3">
        <v>2181.58</v>
      </c>
      <c r="Q1857" s="3">
        <v>350</v>
      </c>
      <c r="R1857" s="1" t="s">
        <v>132</v>
      </c>
    </row>
    <row r="1858" spans="1:18" ht="15.5" x14ac:dyDescent="0.35">
      <c r="A1858" s="1">
        <v>31006051</v>
      </c>
      <c r="B1858" s="99" t="s">
        <v>2573</v>
      </c>
      <c r="C1858" s="2" t="s">
        <v>13600</v>
      </c>
      <c r="D1858" s="2">
        <v>1</v>
      </c>
      <c r="E1858" s="1" t="s">
        <v>446</v>
      </c>
      <c r="F1858" s="2"/>
      <c r="G1858" s="2">
        <v>2</v>
      </c>
      <c r="H1858" s="2">
        <v>5</v>
      </c>
      <c r="I1858" s="2"/>
      <c r="J1858" s="2"/>
      <c r="K1858" s="2"/>
      <c r="L1858" s="3">
        <v>1323.54</v>
      </c>
      <c r="M1858" s="3">
        <v>1323.54</v>
      </c>
      <c r="N1858" s="3">
        <v>0</v>
      </c>
      <c r="O1858" s="3">
        <v>0</v>
      </c>
      <c r="P1858" s="3">
        <v>1323.54</v>
      </c>
      <c r="Q1858" s="3">
        <v>350</v>
      </c>
      <c r="R1858" s="1" t="s">
        <v>132</v>
      </c>
    </row>
    <row r="1859" spans="1:18" ht="15.5" x14ac:dyDescent="0.35">
      <c r="A1859" s="1">
        <v>31006060</v>
      </c>
      <c r="B1859" s="99" t="s">
        <v>2572</v>
      </c>
      <c r="C1859" s="2" t="s">
        <v>13600</v>
      </c>
      <c r="D1859" s="2">
        <v>1</v>
      </c>
      <c r="E1859" s="1" t="s">
        <v>396</v>
      </c>
      <c r="F1859" s="2"/>
      <c r="G1859" s="2">
        <v>2</v>
      </c>
      <c r="H1859" s="2">
        <v>5</v>
      </c>
      <c r="I1859" s="2"/>
      <c r="J1859" s="2"/>
      <c r="K1859" s="2"/>
      <c r="L1859" s="3">
        <v>1027.79</v>
      </c>
      <c r="M1859" s="3">
        <v>1027.79</v>
      </c>
      <c r="N1859" s="3">
        <v>0</v>
      </c>
      <c r="O1859" s="3">
        <v>0</v>
      </c>
      <c r="P1859" s="3">
        <v>1027.79</v>
      </c>
      <c r="Q1859" s="3">
        <v>350</v>
      </c>
      <c r="R1859" s="1" t="s">
        <v>132</v>
      </c>
    </row>
    <row r="1860" spans="1:18" ht="15.5" x14ac:dyDescent="0.35">
      <c r="A1860" s="1">
        <v>31006078</v>
      </c>
      <c r="B1860" s="99" t="s">
        <v>2571</v>
      </c>
      <c r="C1860" s="2" t="s">
        <v>13600</v>
      </c>
      <c r="D1860" s="2">
        <v>1</v>
      </c>
      <c r="E1860" s="1" t="s">
        <v>2185</v>
      </c>
      <c r="F1860" s="2"/>
      <c r="G1860" s="2">
        <v>3</v>
      </c>
      <c r="H1860" s="2">
        <v>7</v>
      </c>
      <c r="I1860" s="2"/>
      <c r="J1860" s="2"/>
      <c r="K1860" s="2"/>
      <c r="L1860" s="3">
        <v>1505.22</v>
      </c>
      <c r="M1860" s="3">
        <v>1505.22</v>
      </c>
      <c r="N1860" s="3">
        <v>0</v>
      </c>
      <c r="O1860" s="3">
        <v>0</v>
      </c>
      <c r="P1860" s="3">
        <v>1505.22</v>
      </c>
      <c r="Q1860" s="3">
        <v>350</v>
      </c>
      <c r="R1860" s="1" t="s">
        <v>132</v>
      </c>
    </row>
    <row r="1861" spans="1:18" ht="15.5" x14ac:dyDescent="0.35">
      <c r="A1861" s="1">
        <v>31006086</v>
      </c>
      <c r="B1861" s="99" t="s">
        <v>2570</v>
      </c>
      <c r="C1861" s="2" t="s">
        <v>13600</v>
      </c>
      <c r="D1861" s="2">
        <v>1</v>
      </c>
      <c r="E1861" s="1" t="s">
        <v>159</v>
      </c>
      <c r="F1861" s="2"/>
      <c r="G1861" s="2">
        <v>3</v>
      </c>
      <c r="H1861" s="2">
        <v>4</v>
      </c>
      <c r="I1861" s="2"/>
      <c r="J1861" s="2"/>
      <c r="K1861" s="2"/>
      <c r="L1861" s="3">
        <v>736.04</v>
      </c>
      <c r="M1861" s="3">
        <v>736.04</v>
      </c>
      <c r="N1861" s="3">
        <v>0</v>
      </c>
      <c r="O1861" s="3">
        <v>0</v>
      </c>
      <c r="P1861" s="3">
        <v>736.04</v>
      </c>
      <c r="Q1861" s="3">
        <v>350</v>
      </c>
      <c r="R1861" s="1" t="s">
        <v>132</v>
      </c>
    </row>
    <row r="1862" spans="1:18" ht="15.5" x14ac:dyDescent="0.35">
      <c r="A1862" s="1">
        <v>31006094</v>
      </c>
      <c r="B1862" s="99" t="s">
        <v>2569</v>
      </c>
      <c r="C1862" s="2" t="s">
        <v>13600</v>
      </c>
      <c r="D1862" s="2">
        <v>1</v>
      </c>
      <c r="E1862" s="1" t="s">
        <v>407</v>
      </c>
      <c r="F1862" s="2"/>
      <c r="G1862" s="2">
        <v>2</v>
      </c>
      <c r="H1862" s="2">
        <v>4</v>
      </c>
      <c r="I1862" s="2"/>
      <c r="J1862" s="2"/>
      <c r="K1862" s="2"/>
      <c r="L1862" s="3">
        <v>620.66</v>
      </c>
      <c r="M1862" s="3">
        <v>620.66</v>
      </c>
      <c r="N1862" s="3">
        <v>0</v>
      </c>
      <c r="O1862" s="3">
        <v>0</v>
      </c>
      <c r="P1862" s="3">
        <v>620.66</v>
      </c>
      <c r="Q1862" s="3">
        <v>350</v>
      </c>
      <c r="R1862" s="1" t="s">
        <v>132</v>
      </c>
    </row>
    <row r="1863" spans="1:18" ht="15.5" x14ac:dyDescent="0.35">
      <c r="A1863" s="1">
        <v>31006108</v>
      </c>
      <c r="B1863" s="99" t="s">
        <v>2568</v>
      </c>
      <c r="C1863" s="2" t="s">
        <v>13600</v>
      </c>
      <c r="D1863" s="2">
        <v>1</v>
      </c>
      <c r="E1863" s="1" t="s">
        <v>383</v>
      </c>
      <c r="F1863" s="2"/>
      <c r="G1863" s="2">
        <v>2</v>
      </c>
      <c r="H1863" s="2">
        <v>3</v>
      </c>
      <c r="I1863" s="2"/>
      <c r="J1863" s="2"/>
      <c r="K1863" s="2"/>
      <c r="L1863" s="3">
        <v>649.84</v>
      </c>
      <c r="M1863" s="3">
        <v>649.84</v>
      </c>
      <c r="N1863" s="3">
        <v>0</v>
      </c>
      <c r="O1863" s="3">
        <v>0</v>
      </c>
      <c r="P1863" s="3">
        <v>649.84</v>
      </c>
      <c r="Q1863" s="3">
        <v>350</v>
      </c>
      <c r="R1863" s="1" t="s">
        <v>132</v>
      </c>
    </row>
    <row r="1864" spans="1:18" ht="15.5" x14ac:dyDescent="0.35">
      <c r="A1864" s="1">
        <v>31006116</v>
      </c>
      <c r="B1864" s="99" t="s">
        <v>2567</v>
      </c>
      <c r="C1864" s="2" t="s">
        <v>13600</v>
      </c>
      <c r="D1864" s="2">
        <v>1</v>
      </c>
      <c r="E1864" s="1" t="s">
        <v>159</v>
      </c>
      <c r="F1864" s="2"/>
      <c r="G1864" s="2">
        <v>2</v>
      </c>
      <c r="H1864" s="2">
        <v>4</v>
      </c>
      <c r="I1864" s="2"/>
      <c r="J1864" s="2"/>
      <c r="K1864" s="2"/>
      <c r="L1864" s="3">
        <v>736.04</v>
      </c>
      <c r="M1864" s="3">
        <v>736.04</v>
      </c>
      <c r="N1864" s="3">
        <v>0</v>
      </c>
      <c r="O1864" s="3">
        <v>0</v>
      </c>
      <c r="P1864" s="3">
        <v>736.04</v>
      </c>
      <c r="Q1864" s="3">
        <v>350</v>
      </c>
      <c r="R1864" s="1" t="s">
        <v>132</v>
      </c>
    </row>
    <row r="1865" spans="1:18" ht="15.5" x14ac:dyDescent="0.35">
      <c r="A1865" s="1">
        <v>31006159</v>
      </c>
      <c r="B1865" s="99" t="s">
        <v>2566</v>
      </c>
      <c r="C1865" s="2" t="s">
        <v>13598</v>
      </c>
      <c r="D1865" s="2">
        <v>1</v>
      </c>
      <c r="E1865" s="1" t="s">
        <v>484</v>
      </c>
      <c r="F1865" s="2">
        <v>34.47</v>
      </c>
      <c r="G1865" s="2">
        <v>2</v>
      </c>
      <c r="H1865" s="2">
        <v>6</v>
      </c>
      <c r="I1865" s="2"/>
      <c r="J1865" s="2"/>
      <c r="K1865" s="2"/>
      <c r="L1865" s="3">
        <v>802.34</v>
      </c>
      <c r="M1865" s="3">
        <v>802.34</v>
      </c>
      <c r="N1865" s="3">
        <v>525.66999999999996</v>
      </c>
      <c r="O1865" s="3">
        <v>0</v>
      </c>
      <c r="P1865" s="3">
        <v>1328.01</v>
      </c>
      <c r="Q1865" s="3">
        <v>265.60200000000003</v>
      </c>
      <c r="R1865" s="1" t="s">
        <v>132</v>
      </c>
    </row>
    <row r="1866" spans="1:18" ht="15.5" x14ac:dyDescent="0.35">
      <c r="A1866" s="1">
        <v>31006167</v>
      </c>
      <c r="B1866" s="99" t="s">
        <v>2565</v>
      </c>
      <c r="C1866" s="2" t="s">
        <v>13600</v>
      </c>
      <c r="D1866" s="2">
        <v>1</v>
      </c>
      <c r="E1866" s="1" t="s">
        <v>396</v>
      </c>
      <c r="F1866" s="2">
        <v>36.5</v>
      </c>
      <c r="G1866" s="2">
        <v>2</v>
      </c>
      <c r="H1866" s="2">
        <v>6</v>
      </c>
      <c r="I1866" s="2"/>
      <c r="J1866" s="2"/>
      <c r="K1866" s="2"/>
      <c r="L1866" s="3">
        <v>1027.79</v>
      </c>
      <c r="M1866" s="3">
        <v>1027.79</v>
      </c>
      <c r="N1866" s="3">
        <v>556.63</v>
      </c>
      <c r="O1866" s="3">
        <v>0</v>
      </c>
      <c r="P1866" s="3">
        <v>1584.42</v>
      </c>
      <c r="Q1866" s="3">
        <v>350</v>
      </c>
      <c r="R1866" s="1" t="s">
        <v>132</v>
      </c>
    </row>
    <row r="1867" spans="1:18" ht="15.5" x14ac:dyDescent="0.35">
      <c r="A1867" s="1">
        <v>31006175</v>
      </c>
      <c r="B1867" s="99" t="s">
        <v>2564</v>
      </c>
      <c r="C1867" s="2" t="s">
        <v>13600</v>
      </c>
      <c r="D1867" s="2">
        <v>1</v>
      </c>
      <c r="E1867" s="1" t="s">
        <v>161</v>
      </c>
      <c r="F1867" s="2">
        <v>36.5</v>
      </c>
      <c r="G1867" s="2">
        <v>2</v>
      </c>
      <c r="H1867" s="2">
        <v>5</v>
      </c>
      <c r="I1867" s="2"/>
      <c r="J1867" s="2"/>
      <c r="K1867" s="2"/>
      <c r="L1867" s="3">
        <v>948.22</v>
      </c>
      <c r="M1867" s="3">
        <v>948.22</v>
      </c>
      <c r="N1867" s="3">
        <v>556.63</v>
      </c>
      <c r="O1867" s="3">
        <v>0</v>
      </c>
      <c r="P1867" s="3">
        <v>1504.85</v>
      </c>
      <c r="Q1867" s="3">
        <v>350</v>
      </c>
      <c r="R1867" s="1" t="s">
        <v>132</v>
      </c>
    </row>
    <row r="1868" spans="1:18" ht="15.5" x14ac:dyDescent="0.35">
      <c r="A1868" s="1">
        <v>31006183</v>
      </c>
      <c r="B1868" s="99" t="s">
        <v>2563</v>
      </c>
      <c r="C1868" s="2" t="s">
        <v>13600</v>
      </c>
      <c r="D1868" s="2">
        <v>1</v>
      </c>
      <c r="E1868" s="1" t="s">
        <v>398</v>
      </c>
      <c r="F1868" s="2">
        <v>48.66</v>
      </c>
      <c r="G1868" s="2">
        <v>2</v>
      </c>
      <c r="H1868" s="2">
        <v>5</v>
      </c>
      <c r="I1868" s="2"/>
      <c r="J1868" s="2"/>
      <c r="K1868" s="2"/>
      <c r="L1868" s="3">
        <v>1140.53</v>
      </c>
      <c r="M1868" s="3">
        <v>1140.53</v>
      </c>
      <c r="N1868" s="3">
        <v>742.07</v>
      </c>
      <c r="O1868" s="3">
        <v>0</v>
      </c>
      <c r="P1868" s="3">
        <v>1882.6</v>
      </c>
      <c r="Q1868" s="3">
        <v>350</v>
      </c>
      <c r="R1868" s="1" t="s">
        <v>132</v>
      </c>
    </row>
    <row r="1869" spans="1:18" ht="15.5" x14ac:dyDescent="0.35">
      <c r="A1869" s="1">
        <v>31007015</v>
      </c>
      <c r="B1869" s="99" t="s">
        <v>2562</v>
      </c>
      <c r="C1869" s="2" t="s">
        <v>13600</v>
      </c>
      <c r="D1869" s="2">
        <v>1</v>
      </c>
      <c r="E1869" s="1" t="s">
        <v>16</v>
      </c>
      <c r="F1869" s="2"/>
      <c r="G1869" s="2">
        <v>2</v>
      </c>
      <c r="H1869" s="2">
        <v>2</v>
      </c>
      <c r="I1869" s="2"/>
      <c r="J1869" s="2"/>
      <c r="K1869" s="2"/>
      <c r="L1869" s="3">
        <v>250.65</v>
      </c>
      <c r="M1869" s="3">
        <v>250.65</v>
      </c>
      <c r="N1869" s="3">
        <v>0</v>
      </c>
      <c r="O1869" s="3">
        <v>0</v>
      </c>
      <c r="P1869" s="3">
        <v>250.65</v>
      </c>
      <c r="Q1869" s="3">
        <v>350</v>
      </c>
      <c r="R1869" s="1" t="s">
        <v>132</v>
      </c>
    </row>
    <row r="1870" spans="1:18" ht="15.5" x14ac:dyDescent="0.35">
      <c r="A1870" s="1">
        <v>31007023</v>
      </c>
      <c r="B1870" s="99" t="s">
        <v>2561</v>
      </c>
      <c r="C1870" s="2" t="s">
        <v>13600</v>
      </c>
      <c r="D1870" s="2">
        <v>1</v>
      </c>
      <c r="E1870" s="1" t="s">
        <v>396</v>
      </c>
      <c r="F1870" s="2"/>
      <c r="G1870" s="2">
        <v>2</v>
      </c>
      <c r="H1870" s="2">
        <v>4</v>
      </c>
      <c r="I1870" s="2"/>
      <c r="J1870" s="2"/>
      <c r="K1870" s="2"/>
      <c r="L1870" s="3">
        <v>1027.79</v>
      </c>
      <c r="M1870" s="3">
        <v>1027.79</v>
      </c>
      <c r="N1870" s="3">
        <v>0</v>
      </c>
      <c r="O1870" s="3">
        <v>0</v>
      </c>
      <c r="P1870" s="3">
        <v>1027.79</v>
      </c>
      <c r="Q1870" s="3">
        <v>350</v>
      </c>
      <c r="R1870" s="1" t="s">
        <v>132</v>
      </c>
    </row>
    <row r="1871" spans="1:18" ht="15.5" x14ac:dyDescent="0.35">
      <c r="A1871" s="1">
        <v>31007031</v>
      </c>
      <c r="B1871" s="99" t="s">
        <v>2560</v>
      </c>
      <c r="C1871" s="2" t="s">
        <v>13600</v>
      </c>
      <c r="D1871" s="2">
        <v>1</v>
      </c>
      <c r="E1871" s="1" t="s">
        <v>383</v>
      </c>
      <c r="F1871" s="2"/>
      <c r="G1871" s="2">
        <v>2</v>
      </c>
      <c r="H1871" s="2">
        <v>4</v>
      </c>
      <c r="I1871" s="2"/>
      <c r="J1871" s="2"/>
      <c r="K1871" s="2"/>
      <c r="L1871" s="3">
        <v>649.84</v>
      </c>
      <c r="M1871" s="3">
        <v>649.84</v>
      </c>
      <c r="N1871" s="3">
        <v>0</v>
      </c>
      <c r="O1871" s="3">
        <v>0</v>
      </c>
      <c r="P1871" s="3">
        <v>649.84</v>
      </c>
      <c r="Q1871" s="3">
        <v>350</v>
      </c>
      <c r="R1871" s="1" t="s">
        <v>132</v>
      </c>
    </row>
    <row r="1872" spans="1:18" ht="15.5" x14ac:dyDescent="0.35">
      <c r="A1872" s="1">
        <v>31007040</v>
      </c>
      <c r="B1872" s="99" t="s">
        <v>2559</v>
      </c>
      <c r="C1872" s="2" t="s">
        <v>13600</v>
      </c>
      <c r="D1872" s="2">
        <v>1</v>
      </c>
      <c r="E1872" s="1" t="s">
        <v>497</v>
      </c>
      <c r="F1872" s="2"/>
      <c r="G1872" s="2">
        <v>2</v>
      </c>
      <c r="H1872" s="2">
        <v>4</v>
      </c>
      <c r="I1872" s="2"/>
      <c r="J1872" s="2"/>
      <c r="K1872" s="2"/>
      <c r="L1872" s="3">
        <v>485.38</v>
      </c>
      <c r="M1872" s="3">
        <v>485.38</v>
      </c>
      <c r="N1872" s="3">
        <v>0</v>
      </c>
      <c r="O1872" s="3">
        <v>0</v>
      </c>
      <c r="P1872" s="3">
        <v>485.38</v>
      </c>
      <c r="Q1872" s="3">
        <v>350</v>
      </c>
      <c r="R1872" s="1" t="s">
        <v>132</v>
      </c>
    </row>
    <row r="1873" spans="1:18" ht="15.5" x14ac:dyDescent="0.35">
      <c r="A1873" s="1">
        <v>31007058</v>
      </c>
      <c r="B1873" s="99" t="s">
        <v>2558</v>
      </c>
      <c r="C1873" s="2" t="s">
        <v>13600</v>
      </c>
      <c r="D1873" s="2">
        <v>1</v>
      </c>
      <c r="E1873" s="1" t="s">
        <v>2185</v>
      </c>
      <c r="F1873" s="2">
        <v>66.91</v>
      </c>
      <c r="G1873" s="2">
        <v>2</v>
      </c>
      <c r="H1873" s="2">
        <v>5</v>
      </c>
      <c r="I1873" s="2"/>
      <c r="J1873" s="2"/>
      <c r="K1873" s="2"/>
      <c r="L1873" s="3">
        <v>1505.22</v>
      </c>
      <c r="M1873" s="3">
        <v>1505.22</v>
      </c>
      <c r="N1873" s="3">
        <v>1020.38</v>
      </c>
      <c r="O1873" s="3">
        <v>0</v>
      </c>
      <c r="P1873" s="3">
        <v>2525.6</v>
      </c>
      <c r="Q1873" s="3">
        <v>350</v>
      </c>
      <c r="R1873" s="1" t="s">
        <v>132</v>
      </c>
    </row>
    <row r="1874" spans="1:18" ht="15.5" x14ac:dyDescent="0.35">
      <c r="A1874" s="1">
        <v>31007066</v>
      </c>
      <c r="B1874" s="99" t="s">
        <v>2557</v>
      </c>
      <c r="C1874" s="2" t="s">
        <v>13600</v>
      </c>
      <c r="D1874" s="2">
        <v>1</v>
      </c>
      <c r="E1874" s="1" t="s">
        <v>161</v>
      </c>
      <c r="F1874" s="2">
        <v>48.66</v>
      </c>
      <c r="G1874" s="2">
        <v>2</v>
      </c>
      <c r="H1874" s="2">
        <v>5</v>
      </c>
      <c r="I1874" s="2"/>
      <c r="J1874" s="2"/>
      <c r="K1874" s="2"/>
      <c r="L1874" s="3">
        <v>948.22</v>
      </c>
      <c r="M1874" s="3">
        <v>948.22</v>
      </c>
      <c r="N1874" s="3">
        <v>742.07</v>
      </c>
      <c r="O1874" s="3">
        <v>0</v>
      </c>
      <c r="P1874" s="3">
        <v>1690.29</v>
      </c>
      <c r="Q1874" s="3">
        <v>350</v>
      </c>
      <c r="R1874" s="1" t="s">
        <v>132</v>
      </c>
    </row>
    <row r="1875" spans="1:18" ht="15.5" x14ac:dyDescent="0.35">
      <c r="A1875" s="1">
        <v>31007074</v>
      </c>
      <c r="B1875" s="99" t="s">
        <v>2556</v>
      </c>
      <c r="C1875" s="2" t="s">
        <v>13598</v>
      </c>
      <c r="D1875" s="2">
        <v>1</v>
      </c>
      <c r="E1875" s="1" t="s">
        <v>148</v>
      </c>
      <c r="F1875" s="2">
        <v>28.39</v>
      </c>
      <c r="G1875" s="2">
        <v>2</v>
      </c>
      <c r="H1875" s="2">
        <v>5</v>
      </c>
      <c r="I1875" s="2"/>
      <c r="J1875" s="2"/>
      <c r="K1875" s="2"/>
      <c r="L1875" s="3">
        <v>689.63</v>
      </c>
      <c r="M1875" s="3">
        <v>689.63</v>
      </c>
      <c r="N1875" s="3">
        <v>432.95</v>
      </c>
      <c r="O1875" s="3">
        <v>0</v>
      </c>
      <c r="P1875" s="3">
        <v>1122.58</v>
      </c>
      <c r="Q1875" s="3">
        <v>224.51599999999999</v>
      </c>
      <c r="R1875" s="1" t="s">
        <v>132</v>
      </c>
    </row>
    <row r="1876" spans="1:18" ht="15.5" x14ac:dyDescent="0.35">
      <c r="A1876" s="1">
        <v>31008011</v>
      </c>
      <c r="B1876" s="99" t="s">
        <v>2555</v>
      </c>
      <c r="C1876" s="2" t="s">
        <v>13600</v>
      </c>
      <c r="D1876" s="2">
        <v>1</v>
      </c>
      <c r="E1876" s="1" t="s">
        <v>110</v>
      </c>
      <c r="F1876" s="2"/>
      <c r="G1876" s="2"/>
      <c r="H1876" s="2">
        <v>0</v>
      </c>
      <c r="I1876" s="2"/>
      <c r="J1876" s="2"/>
      <c r="K1876" s="2"/>
      <c r="L1876" s="3">
        <v>222.81</v>
      </c>
      <c r="M1876" s="3">
        <v>222.81</v>
      </c>
      <c r="N1876" s="3">
        <v>0</v>
      </c>
      <c r="O1876" s="3">
        <v>0</v>
      </c>
      <c r="P1876" s="3">
        <v>222.81</v>
      </c>
      <c r="Q1876" s="3">
        <v>350</v>
      </c>
      <c r="R1876" s="1" t="s">
        <v>132</v>
      </c>
    </row>
    <row r="1877" spans="1:18" ht="15.5" x14ac:dyDescent="0.35">
      <c r="A1877" s="1">
        <v>31008020</v>
      </c>
      <c r="B1877" s="99" t="s">
        <v>2554</v>
      </c>
      <c r="C1877" s="2" t="s">
        <v>13600</v>
      </c>
      <c r="D1877" s="2">
        <v>1</v>
      </c>
      <c r="E1877" s="1" t="s">
        <v>224</v>
      </c>
      <c r="F1877" s="2"/>
      <c r="G1877" s="2"/>
      <c r="H1877" s="2">
        <v>0</v>
      </c>
      <c r="I1877" s="2"/>
      <c r="J1877" s="2"/>
      <c r="K1877" s="2"/>
      <c r="L1877" s="3">
        <v>338.19</v>
      </c>
      <c r="M1877" s="3">
        <v>338.19</v>
      </c>
      <c r="N1877" s="3">
        <v>0</v>
      </c>
      <c r="O1877" s="3">
        <v>0</v>
      </c>
      <c r="P1877" s="3">
        <v>338.19</v>
      </c>
      <c r="Q1877" s="3">
        <v>350</v>
      </c>
      <c r="R1877" s="1" t="s">
        <v>132</v>
      </c>
    </row>
    <row r="1878" spans="1:18" ht="15.5" x14ac:dyDescent="0.35">
      <c r="A1878" s="1">
        <v>31008038</v>
      </c>
      <c r="B1878" s="99" t="s">
        <v>2553</v>
      </c>
      <c r="C1878" s="2" t="s">
        <v>13600</v>
      </c>
      <c r="D1878" s="2">
        <v>1</v>
      </c>
      <c r="E1878" s="1" t="s">
        <v>161</v>
      </c>
      <c r="F1878" s="2"/>
      <c r="G1878" s="2"/>
      <c r="H1878" s="2">
        <v>0</v>
      </c>
      <c r="I1878" s="2"/>
      <c r="J1878" s="2"/>
      <c r="K1878" s="2"/>
      <c r="L1878" s="3">
        <v>948.22</v>
      </c>
      <c r="M1878" s="3">
        <v>948.22</v>
      </c>
      <c r="N1878" s="3">
        <v>0</v>
      </c>
      <c r="O1878" s="3">
        <v>0</v>
      </c>
      <c r="P1878" s="3">
        <v>948.22</v>
      </c>
      <c r="Q1878" s="3">
        <v>350</v>
      </c>
      <c r="R1878" s="1" t="s">
        <v>132</v>
      </c>
    </row>
    <row r="1879" spans="1:18" ht="15.5" x14ac:dyDescent="0.35">
      <c r="A1879" s="1">
        <v>31008046</v>
      </c>
      <c r="B1879" s="99" t="s">
        <v>2552</v>
      </c>
      <c r="C1879" s="2" t="s">
        <v>13600</v>
      </c>
      <c r="D1879" s="2">
        <v>1</v>
      </c>
      <c r="E1879" s="1" t="s">
        <v>448</v>
      </c>
      <c r="F1879" s="2">
        <v>17</v>
      </c>
      <c r="G1879" s="2"/>
      <c r="H1879" s="2">
        <v>0</v>
      </c>
      <c r="I1879" s="2"/>
      <c r="J1879" s="2"/>
      <c r="K1879" s="2"/>
      <c r="L1879" s="3">
        <v>371.34</v>
      </c>
      <c r="M1879" s="3">
        <v>371.34</v>
      </c>
      <c r="N1879" s="3">
        <v>259.25</v>
      </c>
      <c r="O1879" s="3">
        <v>0</v>
      </c>
      <c r="P1879" s="3">
        <v>630.59</v>
      </c>
      <c r="Q1879" s="3">
        <v>350</v>
      </c>
      <c r="R1879" s="1" t="s">
        <v>132</v>
      </c>
    </row>
    <row r="1880" spans="1:18" ht="15.5" x14ac:dyDescent="0.35">
      <c r="A1880" s="1">
        <v>31008054</v>
      </c>
      <c r="B1880" s="99" t="s">
        <v>2551</v>
      </c>
      <c r="C1880" s="2" t="s">
        <v>13600</v>
      </c>
      <c r="D1880" s="2">
        <v>1</v>
      </c>
      <c r="E1880" s="1" t="s">
        <v>311</v>
      </c>
      <c r="F1880" s="2"/>
      <c r="G1880" s="2">
        <v>2</v>
      </c>
      <c r="H1880" s="2">
        <v>3</v>
      </c>
      <c r="I1880" s="2"/>
      <c r="J1880" s="2"/>
      <c r="K1880" s="2"/>
      <c r="L1880" s="3">
        <v>291.76</v>
      </c>
      <c r="M1880" s="3">
        <v>291.76</v>
      </c>
      <c r="N1880" s="3">
        <v>0</v>
      </c>
      <c r="O1880" s="3">
        <v>0</v>
      </c>
      <c r="P1880" s="3">
        <v>291.76</v>
      </c>
      <c r="Q1880" s="3">
        <v>350</v>
      </c>
      <c r="R1880" s="1" t="s">
        <v>132</v>
      </c>
    </row>
    <row r="1881" spans="1:18" ht="15.5" x14ac:dyDescent="0.35">
      <c r="A1881" s="1">
        <v>31008062</v>
      </c>
      <c r="B1881" s="99" t="s">
        <v>2550</v>
      </c>
      <c r="C1881" s="2" t="s">
        <v>13598</v>
      </c>
      <c r="D1881" s="2">
        <v>1</v>
      </c>
      <c r="E1881" s="1" t="s">
        <v>41</v>
      </c>
      <c r="F1881" s="2"/>
      <c r="G1881" s="2"/>
      <c r="H1881" s="2">
        <v>2</v>
      </c>
      <c r="I1881" s="2"/>
      <c r="J1881" s="2"/>
      <c r="K1881" s="2"/>
      <c r="L1881" s="3">
        <v>169.74</v>
      </c>
      <c r="M1881" s="3">
        <v>169.74</v>
      </c>
      <c r="N1881" s="3">
        <v>0</v>
      </c>
      <c r="O1881" s="3">
        <v>0</v>
      </c>
      <c r="P1881" s="3">
        <v>169.74</v>
      </c>
      <c r="Q1881" s="3">
        <v>33.948</v>
      </c>
      <c r="R1881" s="1" t="s">
        <v>132</v>
      </c>
    </row>
    <row r="1882" spans="1:18" ht="15.5" x14ac:dyDescent="0.35">
      <c r="A1882" s="1">
        <v>31008070</v>
      </c>
      <c r="B1882" s="99" t="s">
        <v>2549</v>
      </c>
      <c r="C1882" s="2" t="s">
        <v>13600</v>
      </c>
      <c r="D1882" s="2">
        <v>1</v>
      </c>
      <c r="E1882" s="1" t="s">
        <v>110</v>
      </c>
      <c r="F1882" s="2"/>
      <c r="G1882" s="2"/>
      <c r="H1882" s="2">
        <v>2</v>
      </c>
      <c r="I1882" s="2"/>
      <c r="J1882" s="2"/>
      <c r="K1882" s="2"/>
      <c r="L1882" s="3">
        <v>222.81</v>
      </c>
      <c r="M1882" s="3">
        <v>222.81</v>
      </c>
      <c r="N1882" s="3">
        <v>0</v>
      </c>
      <c r="O1882" s="3">
        <v>0</v>
      </c>
      <c r="P1882" s="3">
        <v>222.81</v>
      </c>
      <c r="Q1882" s="3">
        <v>350</v>
      </c>
      <c r="R1882" s="1" t="s">
        <v>132</v>
      </c>
    </row>
    <row r="1883" spans="1:18" ht="15.5" x14ac:dyDescent="0.35">
      <c r="A1883" s="1">
        <v>31008097</v>
      </c>
      <c r="B1883" s="99" t="s">
        <v>2548</v>
      </c>
      <c r="C1883" s="2" t="s">
        <v>13598</v>
      </c>
      <c r="D1883" s="2">
        <v>1</v>
      </c>
      <c r="E1883" s="1" t="s">
        <v>110</v>
      </c>
      <c r="F1883" s="2"/>
      <c r="G1883" s="2"/>
      <c r="H1883" s="2">
        <v>2</v>
      </c>
      <c r="I1883" s="2"/>
      <c r="J1883" s="2"/>
      <c r="K1883" s="2"/>
      <c r="L1883" s="3">
        <v>222.81</v>
      </c>
      <c r="M1883" s="3">
        <v>222.81</v>
      </c>
      <c r="N1883" s="3">
        <v>0</v>
      </c>
      <c r="O1883" s="3">
        <v>0</v>
      </c>
      <c r="P1883" s="3">
        <v>222.81</v>
      </c>
      <c r="Q1883" s="3">
        <v>44.562000000000005</v>
      </c>
      <c r="R1883" s="1" t="s">
        <v>132</v>
      </c>
    </row>
    <row r="1884" spans="1:18" ht="15.5" x14ac:dyDescent="0.35">
      <c r="A1884" s="1">
        <v>31008100</v>
      </c>
      <c r="B1884" s="99" t="s">
        <v>2547</v>
      </c>
      <c r="C1884" s="2" t="s">
        <v>13598</v>
      </c>
      <c r="D1884" s="2">
        <v>1</v>
      </c>
      <c r="E1884" s="1" t="s">
        <v>377</v>
      </c>
      <c r="F1884" s="2">
        <v>24.33</v>
      </c>
      <c r="G1884" s="2">
        <v>2</v>
      </c>
      <c r="H1884" s="2">
        <v>4</v>
      </c>
      <c r="I1884" s="2"/>
      <c r="J1884" s="2"/>
      <c r="K1884" s="2"/>
      <c r="L1884" s="3">
        <v>405.81</v>
      </c>
      <c r="M1884" s="3">
        <v>405.81</v>
      </c>
      <c r="N1884" s="3">
        <v>371.03</v>
      </c>
      <c r="O1884" s="3">
        <v>0</v>
      </c>
      <c r="P1884" s="3">
        <v>776.84</v>
      </c>
      <c r="Q1884" s="3">
        <v>155.36800000000002</v>
      </c>
      <c r="R1884" s="1" t="s">
        <v>132</v>
      </c>
    </row>
    <row r="1885" spans="1:18" ht="15.5" x14ac:dyDescent="0.35">
      <c r="A1885" s="1">
        <v>31008119</v>
      </c>
      <c r="B1885" s="99" t="s">
        <v>2546</v>
      </c>
      <c r="C1885" s="2" t="s">
        <v>13600</v>
      </c>
      <c r="D1885" s="2">
        <v>1</v>
      </c>
      <c r="E1885" s="1" t="s">
        <v>161</v>
      </c>
      <c r="F1885" s="2">
        <v>50</v>
      </c>
      <c r="G1885" s="2"/>
      <c r="H1885" s="2">
        <v>0</v>
      </c>
      <c r="I1885" s="2"/>
      <c r="J1885" s="2"/>
      <c r="K1885" s="2"/>
      <c r="L1885" s="3">
        <v>948.22</v>
      </c>
      <c r="M1885" s="3">
        <v>948.22</v>
      </c>
      <c r="N1885" s="3">
        <v>762.5</v>
      </c>
      <c r="O1885" s="3">
        <v>0</v>
      </c>
      <c r="P1885" s="3">
        <v>1710.72</v>
      </c>
      <c r="Q1885" s="3">
        <v>350</v>
      </c>
      <c r="R1885" s="1" t="s">
        <v>132</v>
      </c>
    </row>
    <row r="1886" spans="1:18" ht="15.5" x14ac:dyDescent="0.35">
      <c r="A1886" s="1">
        <v>31009018</v>
      </c>
      <c r="B1886" s="99" t="s">
        <v>2545</v>
      </c>
      <c r="C1886" s="2" t="s">
        <v>13600</v>
      </c>
      <c r="D1886" s="2">
        <v>1</v>
      </c>
      <c r="E1886" s="1" t="s">
        <v>34</v>
      </c>
      <c r="F1886" s="2"/>
      <c r="G1886" s="2">
        <v>1</v>
      </c>
      <c r="H1886" s="2">
        <v>2</v>
      </c>
      <c r="I1886" s="2"/>
      <c r="J1886" s="2"/>
      <c r="K1886" s="2"/>
      <c r="L1886" s="3">
        <v>71.62</v>
      </c>
      <c r="M1886" s="3">
        <v>71.62</v>
      </c>
      <c r="N1886" s="3">
        <v>0</v>
      </c>
      <c r="O1886" s="3">
        <v>0</v>
      </c>
      <c r="P1886" s="3">
        <v>71.62</v>
      </c>
      <c r="Q1886" s="3">
        <v>350</v>
      </c>
      <c r="R1886" s="1" t="s">
        <v>132</v>
      </c>
    </row>
    <row r="1887" spans="1:18" ht="15.5" x14ac:dyDescent="0.35">
      <c r="A1887" s="1">
        <v>31009026</v>
      </c>
      <c r="B1887" s="99" t="s">
        <v>2544</v>
      </c>
      <c r="C1887" s="2" t="s">
        <v>13598</v>
      </c>
      <c r="D1887" s="2">
        <v>1</v>
      </c>
      <c r="E1887" s="1" t="s">
        <v>13</v>
      </c>
      <c r="F1887" s="2"/>
      <c r="G1887" s="2">
        <v>1</v>
      </c>
      <c r="H1887" s="2">
        <v>1</v>
      </c>
      <c r="I1887" s="2"/>
      <c r="J1887" s="2"/>
      <c r="K1887" s="2"/>
      <c r="L1887" s="3">
        <v>148.54</v>
      </c>
      <c r="M1887" s="3">
        <v>148.54</v>
      </c>
      <c r="N1887" s="3">
        <v>0</v>
      </c>
      <c r="O1887" s="3">
        <v>0</v>
      </c>
      <c r="P1887" s="3">
        <v>148.54</v>
      </c>
      <c r="Q1887" s="3">
        <v>29.707999999999998</v>
      </c>
      <c r="R1887" s="1" t="s">
        <v>132</v>
      </c>
    </row>
    <row r="1888" spans="1:18" ht="15.5" x14ac:dyDescent="0.35">
      <c r="A1888" s="1">
        <v>31009042</v>
      </c>
      <c r="B1888" s="99" t="s">
        <v>2543</v>
      </c>
      <c r="C1888" s="2" t="s">
        <v>13600</v>
      </c>
      <c r="D1888" s="2">
        <v>1</v>
      </c>
      <c r="E1888" s="1" t="s">
        <v>16</v>
      </c>
      <c r="F1888" s="2"/>
      <c r="G1888" s="2">
        <v>1</v>
      </c>
      <c r="H1888" s="2">
        <v>2</v>
      </c>
      <c r="I1888" s="2"/>
      <c r="J1888" s="2"/>
      <c r="K1888" s="2"/>
      <c r="L1888" s="3">
        <v>250.65</v>
      </c>
      <c r="M1888" s="3">
        <v>250.65</v>
      </c>
      <c r="N1888" s="3">
        <v>0</v>
      </c>
      <c r="O1888" s="3">
        <v>0</v>
      </c>
      <c r="P1888" s="3">
        <v>250.65</v>
      </c>
      <c r="Q1888" s="3">
        <v>350</v>
      </c>
      <c r="R1888" s="1" t="s">
        <v>132</v>
      </c>
    </row>
    <row r="1889" spans="1:18" ht="15.5" x14ac:dyDescent="0.35">
      <c r="A1889" s="1">
        <v>31009050</v>
      </c>
      <c r="B1889" s="99" t="s">
        <v>2542</v>
      </c>
      <c r="C1889" s="2" t="s">
        <v>13600</v>
      </c>
      <c r="D1889" s="2">
        <v>1</v>
      </c>
      <c r="E1889" s="1" t="s">
        <v>311</v>
      </c>
      <c r="F1889" s="2"/>
      <c r="G1889" s="2">
        <v>1</v>
      </c>
      <c r="H1889" s="2">
        <v>2</v>
      </c>
      <c r="I1889" s="2"/>
      <c r="J1889" s="2"/>
      <c r="K1889" s="2"/>
      <c r="L1889" s="3">
        <v>291.76</v>
      </c>
      <c r="M1889" s="3">
        <v>291.76</v>
      </c>
      <c r="N1889" s="3">
        <v>0</v>
      </c>
      <c r="O1889" s="3">
        <v>0</v>
      </c>
      <c r="P1889" s="3">
        <v>291.76</v>
      </c>
      <c r="Q1889" s="3">
        <v>350</v>
      </c>
      <c r="R1889" s="1" t="s">
        <v>132</v>
      </c>
    </row>
    <row r="1890" spans="1:18" ht="15.5" x14ac:dyDescent="0.35">
      <c r="A1890" s="1">
        <v>31009069</v>
      </c>
      <c r="B1890" s="99" t="s">
        <v>2541</v>
      </c>
      <c r="C1890" s="2" t="s">
        <v>13600</v>
      </c>
      <c r="D1890" s="2">
        <v>1</v>
      </c>
      <c r="E1890" s="1" t="s">
        <v>383</v>
      </c>
      <c r="F1890" s="2"/>
      <c r="G1890" s="2">
        <v>1</v>
      </c>
      <c r="H1890" s="2">
        <v>4</v>
      </c>
      <c r="I1890" s="2"/>
      <c r="J1890" s="2"/>
      <c r="K1890" s="2"/>
      <c r="L1890" s="3">
        <v>649.84</v>
      </c>
      <c r="M1890" s="3">
        <v>649.84</v>
      </c>
      <c r="N1890" s="3">
        <v>0</v>
      </c>
      <c r="O1890" s="3">
        <v>0</v>
      </c>
      <c r="P1890" s="3">
        <v>649.84</v>
      </c>
      <c r="Q1890" s="3">
        <v>350</v>
      </c>
      <c r="R1890" s="1" t="s">
        <v>132</v>
      </c>
    </row>
    <row r="1891" spans="1:18" ht="15.5" x14ac:dyDescent="0.35">
      <c r="A1891" s="1">
        <v>31009077</v>
      </c>
      <c r="B1891" s="99" t="s">
        <v>2540</v>
      </c>
      <c r="C1891" s="2" t="s">
        <v>13600</v>
      </c>
      <c r="D1891" s="2">
        <v>1</v>
      </c>
      <c r="E1891" s="1" t="s">
        <v>407</v>
      </c>
      <c r="F1891" s="2"/>
      <c r="G1891" s="2">
        <v>2</v>
      </c>
      <c r="H1891" s="2">
        <v>4</v>
      </c>
      <c r="I1891" s="2"/>
      <c r="J1891" s="2"/>
      <c r="K1891" s="2"/>
      <c r="L1891" s="3">
        <v>620.66</v>
      </c>
      <c r="M1891" s="3">
        <v>620.66</v>
      </c>
      <c r="N1891" s="3">
        <v>0</v>
      </c>
      <c r="O1891" s="3">
        <v>0</v>
      </c>
      <c r="P1891" s="3">
        <v>620.66</v>
      </c>
      <c r="Q1891" s="3">
        <v>350</v>
      </c>
      <c r="R1891" s="1" t="s">
        <v>132</v>
      </c>
    </row>
    <row r="1892" spans="1:18" ht="15.5" x14ac:dyDescent="0.35">
      <c r="A1892" s="1">
        <v>31009085</v>
      </c>
      <c r="B1892" s="99" t="s">
        <v>2539</v>
      </c>
      <c r="C1892" s="2" t="s">
        <v>13600</v>
      </c>
      <c r="D1892" s="2">
        <v>1</v>
      </c>
      <c r="E1892" s="1" t="s">
        <v>407</v>
      </c>
      <c r="F1892" s="2"/>
      <c r="G1892" s="2">
        <v>2</v>
      </c>
      <c r="H1892" s="2">
        <v>3</v>
      </c>
      <c r="I1892" s="2"/>
      <c r="J1892" s="2"/>
      <c r="K1892" s="2"/>
      <c r="L1892" s="3">
        <v>620.66</v>
      </c>
      <c r="M1892" s="3">
        <v>620.66</v>
      </c>
      <c r="N1892" s="3">
        <v>0</v>
      </c>
      <c r="O1892" s="3">
        <v>0</v>
      </c>
      <c r="P1892" s="3">
        <v>620.66</v>
      </c>
      <c r="Q1892" s="3">
        <v>350</v>
      </c>
      <c r="R1892" s="1" t="s">
        <v>132</v>
      </c>
    </row>
    <row r="1893" spans="1:18" ht="15.5" x14ac:dyDescent="0.35">
      <c r="A1893" s="1">
        <v>31009093</v>
      </c>
      <c r="B1893" s="99" t="s">
        <v>2538</v>
      </c>
      <c r="C1893" s="2" t="s">
        <v>13600</v>
      </c>
      <c r="D1893" s="2">
        <v>1</v>
      </c>
      <c r="E1893" s="1" t="s">
        <v>311</v>
      </c>
      <c r="F1893" s="2"/>
      <c r="G1893" s="2">
        <v>1</v>
      </c>
      <c r="H1893" s="2">
        <v>2</v>
      </c>
      <c r="I1893" s="2"/>
      <c r="J1893" s="2"/>
      <c r="K1893" s="2"/>
      <c r="L1893" s="3">
        <v>291.76</v>
      </c>
      <c r="M1893" s="3">
        <v>291.76</v>
      </c>
      <c r="N1893" s="3">
        <v>0</v>
      </c>
      <c r="O1893" s="3">
        <v>0</v>
      </c>
      <c r="P1893" s="3">
        <v>291.76</v>
      </c>
      <c r="Q1893" s="3">
        <v>350</v>
      </c>
      <c r="R1893" s="1" t="s">
        <v>132</v>
      </c>
    </row>
    <row r="1894" spans="1:18" ht="15.5" x14ac:dyDescent="0.35">
      <c r="A1894" s="1">
        <v>31009107</v>
      </c>
      <c r="B1894" s="99" t="s">
        <v>2537</v>
      </c>
      <c r="C1894" s="2" t="s">
        <v>13600</v>
      </c>
      <c r="D1894" s="2">
        <v>1</v>
      </c>
      <c r="E1894" s="1" t="s">
        <v>409</v>
      </c>
      <c r="F1894" s="2"/>
      <c r="G1894" s="2">
        <v>1</v>
      </c>
      <c r="H1894" s="2">
        <v>3</v>
      </c>
      <c r="I1894" s="2"/>
      <c r="J1894" s="2"/>
      <c r="K1894" s="2"/>
      <c r="L1894" s="3">
        <v>438.97</v>
      </c>
      <c r="M1894" s="3">
        <v>438.97</v>
      </c>
      <c r="N1894" s="3">
        <v>0</v>
      </c>
      <c r="O1894" s="3">
        <v>0</v>
      </c>
      <c r="P1894" s="3">
        <v>438.97</v>
      </c>
      <c r="Q1894" s="3">
        <v>350</v>
      </c>
      <c r="R1894" s="1" t="s">
        <v>132</v>
      </c>
    </row>
    <row r="1895" spans="1:18" ht="15.5" x14ac:dyDescent="0.35">
      <c r="A1895" s="1">
        <v>31009115</v>
      </c>
      <c r="B1895" s="99" t="s">
        <v>2536</v>
      </c>
      <c r="C1895" s="2" t="s">
        <v>13600</v>
      </c>
      <c r="D1895" s="2">
        <v>1</v>
      </c>
      <c r="E1895" s="1" t="s">
        <v>377</v>
      </c>
      <c r="F1895" s="2"/>
      <c r="G1895" s="2">
        <v>1</v>
      </c>
      <c r="H1895" s="2">
        <v>2</v>
      </c>
      <c r="I1895" s="2"/>
      <c r="J1895" s="2"/>
      <c r="K1895" s="2"/>
      <c r="L1895" s="3">
        <v>405.81</v>
      </c>
      <c r="M1895" s="3">
        <v>405.81</v>
      </c>
      <c r="N1895" s="3">
        <v>0</v>
      </c>
      <c r="O1895" s="3">
        <v>0</v>
      </c>
      <c r="P1895" s="3">
        <v>405.81</v>
      </c>
      <c r="Q1895" s="3">
        <v>350</v>
      </c>
      <c r="R1895" s="1" t="s">
        <v>132</v>
      </c>
    </row>
    <row r="1896" spans="1:18" ht="15.5" x14ac:dyDescent="0.35">
      <c r="A1896" s="1">
        <v>31009123</v>
      </c>
      <c r="B1896" s="99" t="s">
        <v>2535</v>
      </c>
      <c r="C1896" s="2" t="s">
        <v>13600</v>
      </c>
      <c r="D1896" s="2">
        <v>1</v>
      </c>
      <c r="E1896" s="1" t="s">
        <v>388</v>
      </c>
      <c r="F1896" s="2"/>
      <c r="G1896" s="2">
        <v>1</v>
      </c>
      <c r="H1896" s="2">
        <v>4</v>
      </c>
      <c r="I1896" s="2"/>
      <c r="J1896" s="2"/>
      <c r="K1896" s="2"/>
      <c r="L1896" s="3">
        <v>574.25</v>
      </c>
      <c r="M1896" s="3">
        <v>574.25</v>
      </c>
      <c r="N1896" s="3">
        <v>0</v>
      </c>
      <c r="O1896" s="3">
        <v>0</v>
      </c>
      <c r="P1896" s="3">
        <v>574.25</v>
      </c>
      <c r="Q1896" s="3">
        <v>350</v>
      </c>
      <c r="R1896" s="1" t="s">
        <v>132</v>
      </c>
    </row>
    <row r="1897" spans="1:18" ht="15.5" x14ac:dyDescent="0.35">
      <c r="A1897" s="1">
        <v>31009131</v>
      </c>
      <c r="B1897" s="99" t="s">
        <v>2534</v>
      </c>
      <c r="C1897" s="2" t="s">
        <v>13600</v>
      </c>
      <c r="D1897" s="2">
        <v>1</v>
      </c>
      <c r="E1897" s="1" t="s">
        <v>409</v>
      </c>
      <c r="F1897" s="2"/>
      <c r="G1897" s="2">
        <v>1</v>
      </c>
      <c r="H1897" s="2">
        <v>3</v>
      </c>
      <c r="I1897" s="2"/>
      <c r="J1897" s="2"/>
      <c r="K1897" s="2"/>
      <c r="L1897" s="3">
        <v>438.97</v>
      </c>
      <c r="M1897" s="3">
        <v>438.97</v>
      </c>
      <c r="N1897" s="3">
        <v>0</v>
      </c>
      <c r="O1897" s="3">
        <v>0</v>
      </c>
      <c r="P1897" s="3">
        <v>438.97</v>
      </c>
      <c r="Q1897" s="3">
        <v>350</v>
      </c>
      <c r="R1897" s="1" t="s">
        <v>132</v>
      </c>
    </row>
    <row r="1898" spans="1:18" ht="15.5" x14ac:dyDescent="0.35">
      <c r="A1898" s="1">
        <v>31009140</v>
      </c>
      <c r="B1898" s="99" t="s">
        <v>2533</v>
      </c>
      <c r="C1898" s="2" t="s">
        <v>13600</v>
      </c>
      <c r="D1898" s="2">
        <v>1</v>
      </c>
      <c r="E1898" s="1" t="s">
        <v>388</v>
      </c>
      <c r="F1898" s="2"/>
      <c r="G1898" s="2">
        <v>2</v>
      </c>
      <c r="H1898" s="2">
        <v>3</v>
      </c>
      <c r="I1898" s="2"/>
      <c r="J1898" s="2"/>
      <c r="K1898" s="2"/>
      <c r="L1898" s="3">
        <v>574.25</v>
      </c>
      <c r="M1898" s="3">
        <v>574.25</v>
      </c>
      <c r="N1898" s="3">
        <v>0</v>
      </c>
      <c r="O1898" s="3">
        <v>0</v>
      </c>
      <c r="P1898" s="3">
        <v>574.25</v>
      </c>
      <c r="Q1898" s="3">
        <v>350</v>
      </c>
      <c r="R1898" s="1" t="s">
        <v>132</v>
      </c>
    </row>
    <row r="1899" spans="1:18" ht="15.5" x14ac:dyDescent="0.35">
      <c r="A1899" s="1">
        <v>31009158</v>
      </c>
      <c r="B1899" s="99" t="s">
        <v>2532</v>
      </c>
      <c r="C1899" s="2" t="s">
        <v>13600</v>
      </c>
      <c r="D1899" s="2">
        <v>1</v>
      </c>
      <c r="E1899" s="1" t="s">
        <v>388</v>
      </c>
      <c r="F1899" s="2"/>
      <c r="G1899" s="2">
        <v>1</v>
      </c>
      <c r="H1899" s="2">
        <v>3</v>
      </c>
      <c r="I1899" s="2"/>
      <c r="J1899" s="2"/>
      <c r="K1899" s="2"/>
      <c r="L1899" s="3">
        <v>574.25</v>
      </c>
      <c r="M1899" s="3">
        <v>574.25</v>
      </c>
      <c r="N1899" s="3">
        <v>0</v>
      </c>
      <c r="O1899" s="3">
        <v>0</v>
      </c>
      <c r="P1899" s="3">
        <v>574.25</v>
      </c>
      <c r="Q1899" s="3">
        <v>350</v>
      </c>
      <c r="R1899" s="1" t="s">
        <v>132</v>
      </c>
    </row>
    <row r="1900" spans="1:18" ht="15.5" x14ac:dyDescent="0.35">
      <c r="A1900" s="1">
        <v>31009166</v>
      </c>
      <c r="B1900" s="99" t="s">
        <v>2531</v>
      </c>
      <c r="C1900" s="2" t="s">
        <v>13600</v>
      </c>
      <c r="D1900" s="2">
        <v>1</v>
      </c>
      <c r="E1900" s="1" t="s">
        <v>151</v>
      </c>
      <c r="F1900" s="2"/>
      <c r="G1900" s="2">
        <v>1</v>
      </c>
      <c r="H1900" s="2">
        <v>2</v>
      </c>
      <c r="I1900" s="2"/>
      <c r="J1900" s="2"/>
      <c r="K1900" s="2"/>
      <c r="L1900" s="3">
        <v>270.54000000000002</v>
      </c>
      <c r="M1900" s="3">
        <v>270.54000000000002</v>
      </c>
      <c r="N1900" s="3">
        <v>0</v>
      </c>
      <c r="O1900" s="3">
        <v>0</v>
      </c>
      <c r="P1900" s="3">
        <v>270.54000000000002</v>
      </c>
      <c r="Q1900" s="3">
        <v>350</v>
      </c>
      <c r="R1900" s="1" t="s">
        <v>132</v>
      </c>
    </row>
    <row r="1901" spans="1:18" ht="31" x14ac:dyDescent="0.35">
      <c r="A1901" s="1">
        <v>31009174</v>
      </c>
      <c r="B1901" s="99" t="s">
        <v>2530</v>
      </c>
      <c r="C1901" s="2" t="s">
        <v>13600</v>
      </c>
      <c r="D1901" s="2">
        <v>1</v>
      </c>
      <c r="E1901" s="1" t="s">
        <v>409</v>
      </c>
      <c r="F1901" s="2"/>
      <c r="G1901" s="2">
        <v>1</v>
      </c>
      <c r="H1901" s="2">
        <v>4</v>
      </c>
      <c r="I1901" s="2"/>
      <c r="J1901" s="2"/>
      <c r="K1901" s="2"/>
      <c r="L1901" s="3">
        <v>438.97</v>
      </c>
      <c r="M1901" s="3">
        <v>438.97</v>
      </c>
      <c r="N1901" s="3">
        <v>0</v>
      </c>
      <c r="O1901" s="3">
        <v>0</v>
      </c>
      <c r="P1901" s="3">
        <v>438.97</v>
      </c>
      <c r="Q1901" s="3">
        <v>350</v>
      </c>
      <c r="R1901" s="1" t="s">
        <v>132</v>
      </c>
    </row>
    <row r="1902" spans="1:18" ht="15.5" x14ac:dyDescent="0.35">
      <c r="A1902" s="1">
        <v>31009204</v>
      </c>
      <c r="B1902" s="99" t="s">
        <v>2529</v>
      </c>
      <c r="C1902" s="2" t="s">
        <v>13600</v>
      </c>
      <c r="D1902" s="2">
        <v>1</v>
      </c>
      <c r="E1902" s="1" t="s">
        <v>2103</v>
      </c>
      <c r="F1902" s="2"/>
      <c r="G1902" s="2">
        <v>2</v>
      </c>
      <c r="H1902" s="2">
        <v>5</v>
      </c>
      <c r="I1902" s="2"/>
      <c r="J1902" s="2"/>
      <c r="K1902" s="2"/>
      <c r="L1902" s="3">
        <v>1452.19</v>
      </c>
      <c r="M1902" s="3">
        <v>1452.19</v>
      </c>
      <c r="N1902" s="3">
        <v>0</v>
      </c>
      <c r="O1902" s="3">
        <v>0</v>
      </c>
      <c r="P1902" s="3">
        <v>1452.19</v>
      </c>
      <c r="Q1902" s="3">
        <v>350</v>
      </c>
      <c r="R1902" s="1" t="s">
        <v>132</v>
      </c>
    </row>
    <row r="1903" spans="1:18" ht="15.5" x14ac:dyDescent="0.35">
      <c r="A1903" s="1">
        <v>31009220</v>
      </c>
      <c r="B1903" s="99" t="s">
        <v>2528</v>
      </c>
      <c r="C1903" s="2" t="s">
        <v>13600</v>
      </c>
      <c r="D1903" s="2">
        <v>1</v>
      </c>
      <c r="E1903" s="1" t="s">
        <v>2042</v>
      </c>
      <c r="F1903" s="2"/>
      <c r="G1903" s="2">
        <v>2</v>
      </c>
      <c r="H1903" s="2">
        <v>5</v>
      </c>
      <c r="I1903" s="2"/>
      <c r="J1903" s="2"/>
      <c r="K1903" s="2"/>
      <c r="L1903" s="3">
        <v>1982.66</v>
      </c>
      <c r="M1903" s="3">
        <v>1982.66</v>
      </c>
      <c r="N1903" s="3">
        <v>0</v>
      </c>
      <c r="O1903" s="3">
        <v>0</v>
      </c>
      <c r="P1903" s="3">
        <v>1982.66</v>
      </c>
      <c r="Q1903" s="3">
        <v>350</v>
      </c>
      <c r="R1903" s="1" t="s">
        <v>132</v>
      </c>
    </row>
    <row r="1904" spans="1:18" ht="15.5" x14ac:dyDescent="0.35">
      <c r="A1904" s="1">
        <v>31009239</v>
      </c>
      <c r="B1904" s="99" t="s">
        <v>2527</v>
      </c>
      <c r="C1904" s="2" t="s">
        <v>13600</v>
      </c>
      <c r="D1904" s="2">
        <v>1</v>
      </c>
      <c r="E1904" s="1" t="s">
        <v>161</v>
      </c>
      <c r="F1904" s="2"/>
      <c r="G1904" s="2">
        <v>2</v>
      </c>
      <c r="H1904" s="2">
        <v>3</v>
      </c>
      <c r="I1904" s="2"/>
      <c r="J1904" s="2"/>
      <c r="K1904" s="2"/>
      <c r="L1904" s="3">
        <v>948.22</v>
      </c>
      <c r="M1904" s="3">
        <v>948.22</v>
      </c>
      <c r="N1904" s="3">
        <v>0</v>
      </c>
      <c r="O1904" s="3">
        <v>0</v>
      </c>
      <c r="P1904" s="3">
        <v>948.22</v>
      </c>
      <c r="Q1904" s="3">
        <v>350</v>
      </c>
      <c r="R1904" s="1" t="s">
        <v>132</v>
      </c>
    </row>
    <row r="1905" spans="1:18" ht="15.5" x14ac:dyDescent="0.35">
      <c r="A1905" s="1">
        <v>31009247</v>
      </c>
      <c r="B1905" s="99" t="s">
        <v>2526</v>
      </c>
      <c r="C1905" s="2" t="s">
        <v>13600</v>
      </c>
      <c r="D1905" s="2">
        <v>1</v>
      </c>
      <c r="E1905" s="1" t="s">
        <v>13</v>
      </c>
      <c r="F1905" s="2"/>
      <c r="G1905" s="2"/>
      <c r="H1905" s="2">
        <v>1</v>
      </c>
      <c r="I1905" s="2"/>
      <c r="J1905" s="2"/>
      <c r="K1905" s="2"/>
      <c r="L1905" s="3">
        <v>148.54</v>
      </c>
      <c r="M1905" s="3">
        <v>148.54</v>
      </c>
      <c r="N1905" s="3">
        <v>0</v>
      </c>
      <c r="O1905" s="3">
        <v>0</v>
      </c>
      <c r="P1905" s="3">
        <v>148.54</v>
      </c>
      <c r="Q1905" s="3">
        <v>350</v>
      </c>
      <c r="R1905" s="1" t="s">
        <v>132</v>
      </c>
    </row>
    <row r="1906" spans="1:18" ht="15.5" x14ac:dyDescent="0.35">
      <c r="A1906" s="1">
        <v>31009255</v>
      </c>
      <c r="B1906" s="99" t="s">
        <v>2525</v>
      </c>
      <c r="C1906" s="2" t="s">
        <v>13600</v>
      </c>
      <c r="D1906" s="2">
        <v>1</v>
      </c>
      <c r="E1906" s="1" t="s">
        <v>161</v>
      </c>
      <c r="F1906" s="2"/>
      <c r="G1906" s="2">
        <v>2</v>
      </c>
      <c r="H1906" s="2">
        <v>6</v>
      </c>
      <c r="I1906" s="2"/>
      <c r="J1906" s="2"/>
      <c r="K1906" s="2"/>
      <c r="L1906" s="3">
        <v>948.22</v>
      </c>
      <c r="M1906" s="3">
        <v>948.22</v>
      </c>
      <c r="N1906" s="3">
        <v>0</v>
      </c>
      <c r="O1906" s="3">
        <v>0</v>
      </c>
      <c r="P1906" s="3">
        <v>948.22</v>
      </c>
      <c r="Q1906" s="3">
        <v>350</v>
      </c>
      <c r="R1906" s="1" t="s">
        <v>132</v>
      </c>
    </row>
    <row r="1907" spans="1:18" ht="15.5" x14ac:dyDescent="0.35">
      <c r="A1907" s="1">
        <v>31009263</v>
      </c>
      <c r="B1907" s="99" t="s">
        <v>2524</v>
      </c>
      <c r="C1907" s="2" t="s">
        <v>13600</v>
      </c>
      <c r="D1907" s="2">
        <v>1</v>
      </c>
      <c r="E1907" s="1" t="s">
        <v>311</v>
      </c>
      <c r="F1907" s="2"/>
      <c r="G1907" s="2">
        <v>1</v>
      </c>
      <c r="H1907" s="2">
        <v>2</v>
      </c>
      <c r="I1907" s="2"/>
      <c r="J1907" s="2"/>
      <c r="K1907" s="2"/>
      <c r="L1907" s="3">
        <v>291.76</v>
      </c>
      <c r="M1907" s="3">
        <v>291.76</v>
      </c>
      <c r="N1907" s="3">
        <v>0</v>
      </c>
      <c r="O1907" s="3">
        <v>0</v>
      </c>
      <c r="P1907" s="3">
        <v>291.76</v>
      </c>
      <c r="Q1907" s="3">
        <v>350</v>
      </c>
      <c r="R1907" s="1" t="s">
        <v>132</v>
      </c>
    </row>
    <row r="1908" spans="1:18" ht="15.5" x14ac:dyDescent="0.35">
      <c r="A1908" s="1">
        <v>31009271</v>
      </c>
      <c r="B1908" s="99" t="s">
        <v>2523</v>
      </c>
      <c r="C1908" s="2" t="s">
        <v>13600</v>
      </c>
      <c r="D1908" s="2">
        <v>1</v>
      </c>
      <c r="E1908" s="1" t="s">
        <v>224</v>
      </c>
      <c r="F1908" s="2"/>
      <c r="G1908" s="2">
        <v>1</v>
      </c>
      <c r="H1908" s="2">
        <v>3</v>
      </c>
      <c r="I1908" s="2"/>
      <c r="J1908" s="2"/>
      <c r="K1908" s="2"/>
      <c r="L1908" s="3">
        <v>338.19</v>
      </c>
      <c r="M1908" s="3">
        <v>338.19</v>
      </c>
      <c r="N1908" s="3">
        <v>0</v>
      </c>
      <c r="O1908" s="3">
        <v>0</v>
      </c>
      <c r="P1908" s="3">
        <v>338.19</v>
      </c>
      <c r="Q1908" s="3">
        <v>350</v>
      </c>
      <c r="R1908" s="1" t="s">
        <v>132</v>
      </c>
    </row>
    <row r="1909" spans="1:18" ht="15.5" x14ac:dyDescent="0.35">
      <c r="A1909" s="1">
        <v>31009280</v>
      </c>
      <c r="B1909" s="99" t="s">
        <v>2522</v>
      </c>
      <c r="C1909" s="2" t="s">
        <v>13600</v>
      </c>
      <c r="D1909" s="2">
        <v>1</v>
      </c>
      <c r="E1909" s="1" t="s">
        <v>407</v>
      </c>
      <c r="F1909" s="2"/>
      <c r="G1909" s="2">
        <v>1</v>
      </c>
      <c r="H1909" s="2">
        <v>2</v>
      </c>
      <c r="I1909" s="2"/>
      <c r="J1909" s="2"/>
      <c r="K1909" s="2"/>
      <c r="L1909" s="3">
        <v>620.66</v>
      </c>
      <c r="M1909" s="3">
        <v>620.66</v>
      </c>
      <c r="N1909" s="3">
        <v>0</v>
      </c>
      <c r="O1909" s="3">
        <v>0</v>
      </c>
      <c r="P1909" s="3">
        <v>620.66</v>
      </c>
      <c r="Q1909" s="3">
        <v>350</v>
      </c>
      <c r="R1909" s="1" t="s">
        <v>132</v>
      </c>
    </row>
    <row r="1910" spans="1:18" ht="15.5" x14ac:dyDescent="0.35">
      <c r="A1910" s="1">
        <v>31009298</v>
      </c>
      <c r="B1910" s="99" t="s">
        <v>2521</v>
      </c>
      <c r="C1910" s="2" t="s">
        <v>13600</v>
      </c>
      <c r="D1910" s="2">
        <v>1</v>
      </c>
      <c r="E1910" s="1" t="s">
        <v>224</v>
      </c>
      <c r="F1910" s="2"/>
      <c r="G1910" s="2">
        <v>1</v>
      </c>
      <c r="H1910" s="2">
        <v>3</v>
      </c>
      <c r="I1910" s="2"/>
      <c r="J1910" s="2"/>
      <c r="K1910" s="2"/>
      <c r="L1910" s="3">
        <v>338.19</v>
      </c>
      <c r="M1910" s="3">
        <v>338.19</v>
      </c>
      <c r="N1910" s="3">
        <v>0</v>
      </c>
      <c r="O1910" s="3">
        <v>0</v>
      </c>
      <c r="P1910" s="3">
        <v>338.19</v>
      </c>
      <c r="Q1910" s="3">
        <v>350</v>
      </c>
      <c r="R1910" s="1" t="s">
        <v>132</v>
      </c>
    </row>
    <row r="1911" spans="1:18" ht="15.5" x14ac:dyDescent="0.35">
      <c r="A1911" s="1">
        <v>31009301</v>
      </c>
      <c r="B1911" s="99" t="s">
        <v>2520</v>
      </c>
      <c r="C1911" s="2" t="s">
        <v>13600</v>
      </c>
      <c r="D1911" s="2">
        <v>1</v>
      </c>
      <c r="E1911" s="1" t="s">
        <v>446</v>
      </c>
      <c r="F1911" s="2"/>
      <c r="G1911" s="2">
        <v>1</v>
      </c>
      <c r="H1911" s="2">
        <v>4</v>
      </c>
      <c r="I1911" s="2"/>
      <c r="J1911" s="2"/>
      <c r="K1911" s="2"/>
      <c r="L1911" s="3">
        <v>1323.54</v>
      </c>
      <c r="M1911" s="3">
        <v>1323.54</v>
      </c>
      <c r="N1911" s="3">
        <v>0</v>
      </c>
      <c r="O1911" s="3">
        <v>0</v>
      </c>
      <c r="P1911" s="3">
        <v>1323.54</v>
      </c>
      <c r="Q1911" s="3">
        <v>350</v>
      </c>
      <c r="R1911" s="1" t="s">
        <v>132</v>
      </c>
    </row>
    <row r="1912" spans="1:18" ht="15.5" x14ac:dyDescent="0.35">
      <c r="A1912" s="1">
        <v>31009310</v>
      </c>
      <c r="B1912" s="99" t="s">
        <v>2519</v>
      </c>
      <c r="C1912" s="2" t="s">
        <v>13600</v>
      </c>
      <c r="D1912" s="2">
        <v>1</v>
      </c>
      <c r="E1912" s="1" t="s">
        <v>159</v>
      </c>
      <c r="F1912" s="2">
        <v>44.61</v>
      </c>
      <c r="G1912" s="2">
        <v>2</v>
      </c>
      <c r="H1912" s="2">
        <v>5</v>
      </c>
      <c r="I1912" s="2"/>
      <c r="J1912" s="2"/>
      <c r="K1912" s="2"/>
      <c r="L1912" s="3">
        <v>736.04</v>
      </c>
      <c r="M1912" s="3">
        <v>736.04</v>
      </c>
      <c r="N1912" s="3">
        <v>680.3</v>
      </c>
      <c r="O1912" s="3">
        <v>0</v>
      </c>
      <c r="P1912" s="3">
        <v>1416.34</v>
      </c>
      <c r="Q1912" s="3">
        <v>350</v>
      </c>
      <c r="R1912" s="1" t="s">
        <v>132</v>
      </c>
    </row>
    <row r="1913" spans="1:18" ht="15.5" x14ac:dyDescent="0.35">
      <c r="A1913" s="1">
        <v>31009328</v>
      </c>
      <c r="B1913" s="99" t="s">
        <v>2518</v>
      </c>
      <c r="C1913" s="2" t="s">
        <v>13600</v>
      </c>
      <c r="D1913" s="2">
        <v>1</v>
      </c>
      <c r="E1913" s="1" t="s">
        <v>148</v>
      </c>
      <c r="F1913" s="2">
        <v>36.5</v>
      </c>
      <c r="G1913" s="2">
        <v>1</v>
      </c>
      <c r="H1913" s="2">
        <v>5</v>
      </c>
      <c r="I1913" s="2"/>
      <c r="J1913" s="2"/>
      <c r="K1913" s="2"/>
      <c r="L1913" s="3">
        <v>689.63</v>
      </c>
      <c r="M1913" s="3">
        <v>689.63</v>
      </c>
      <c r="N1913" s="3">
        <v>556.63</v>
      </c>
      <c r="O1913" s="3">
        <v>0</v>
      </c>
      <c r="P1913" s="3">
        <v>1246.26</v>
      </c>
      <c r="Q1913" s="3">
        <v>350</v>
      </c>
      <c r="R1913" s="1" t="s">
        <v>132</v>
      </c>
    </row>
    <row r="1914" spans="1:18" ht="15.5" x14ac:dyDescent="0.35">
      <c r="A1914" s="1">
        <v>31009336</v>
      </c>
      <c r="B1914" s="99" t="s">
        <v>2517</v>
      </c>
      <c r="C1914" s="2" t="s">
        <v>13600</v>
      </c>
      <c r="D1914" s="2">
        <v>1</v>
      </c>
      <c r="E1914" s="1" t="s">
        <v>497</v>
      </c>
      <c r="F1914" s="2">
        <v>24.33</v>
      </c>
      <c r="G1914" s="2">
        <v>1</v>
      </c>
      <c r="H1914" s="2">
        <v>5</v>
      </c>
      <c r="I1914" s="2"/>
      <c r="J1914" s="2"/>
      <c r="K1914" s="2"/>
      <c r="L1914" s="3">
        <v>485.38</v>
      </c>
      <c r="M1914" s="3">
        <v>485.38</v>
      </c>
      <c r="N1914" s="3">
        <v>371.03</v>
      </c>
      <c r="O1914" s="3">
        <v>0</v>
      </c>
      <c r="P1914" s="3">
        <v>856.41</v>
      </c>
      <c r="Q1914" s="3">
        <v>350</v>
      </c>
      <c r="R1914" s="1" t="s">
        <v>132</v>
      </c>
    </row>
    <row r="1915" spans="1:18" ht="15.5" x14ac:dyDescent="0.35">
      <c r="A1915" s="1">
        <v>31009344</v>
      </c>
      <c r="B1915" s="99" t="s">
        <v>2516</v>
      </c>
      <c r="C1915" s="2" t="s">
        <v>13600</v>
      </c>
      <c r="D1915" s="2">
        <v>1</v>
      </c>
      <c r="E1915" s="1" t="s">
        <v>148</v>
      </c>
      <c r="F1915" s="2">
        <v>30.41</v>
      </c>
      <c r="G1915" s="2">
        <v>1</v>
      </c>
      <c r="H1915" s="2">
        <v>5</v>
      </c>
      <c r="I1915" s="2"/>
      <c r="J1915" s="2"/>
      <c r="K1915" s="2"/>
      <c r="L1915" s="3">
        <v>689.63</v>
      </c>
      <c r="M1915" s="3">
        <v>689.63</v>
      </c>
      <c r="N1915" s="3">
        <v>463.75</v>
      </c>
      <c r="O1915" s="3">
        <v>0</v>
      </c>
      <c r="P1915" s="3">
        <v>1153.3800000000001</v>
      </c>
      <c r="Q1915" s="3">
        <v>350</v>
      </c>
      <c r="R1915" s="1" t="s">
        <v>132</v>
      </c>
    </row>
    <row r="1916" spans="1:18" ht="31" x14ac:dyDescent="0.35">
      <c r="A1916" s="1">
        <v>31009352</v>
      </c>
      <c r="B1916" s="99" t="s">
        <v>2515</v>
      </c>
      <c r="C1916" s="2" t="s">
        <v>13600</v>
      </c>
      <c r="D1916" s="2">
        <v>1</v>
      </c>
      <c r="E1916" s="1" t="s">
        <v>383</v>
      </c>
      <c r="F1916" s="2">
        <v>30.41</v>
      </c>
      <c r="G1916" s="2">
        <v>1</v>
      </c>
      <c r="H1916" s="2">
        <v>5</v>
      </c>
      <c r="I1916" s="2"/>
      <c r="J1916" s="2"/>
      <c r="K1916" s="2"/>
      <c r="L1916" s="3">
        <v>649.84</v>
      </c>
      <c r="M1916" s="3">
        <v>649.84</v>
      </c>
      <c r="N1916" s="3">
        <v>463.75</v>
      </c>
      <c r="O1916" s="3">
        <v>0</v>
      </c>
      <c r="P1916" s="3">
        <v>1113.5899999999999</v>
      </c>
      <c r="Q1916" s="3">
        <v>350</v>
      </c>
      <c r="R1916" s="1" t="s">
        <v>132</v>
      </c>
    </row>
    <row r="1917" spans="1:18" ht="15.5" x14ac:dyDescent="0.35">
      <c r="A1917" s="1">
        <v>31009360</v>
      </c>
      <c r="B1917" s="99" t="s">
        <v>2514</v>
      </c>
      <c r="C1917" s="2" t="s">
        <v>13600</v>
      </c>
      <c r="D1917" s="2">
        <v>1</v>
      </c>
      <c r="E1917" s="1" t="s">
        <v>497</v>
      </c>
      <c r="F1917" s="2"/>
      <c r="G1917" s="2">
        <v>1</v>
      </c>
      <c r="H1917" s="2">
        <v>2</v>
      </c>
      <c r="I1917" s="2"/>
      <c r="J1917" s="2"/>
      <c r="K1917" s="2"/>
      <c r="L1917" s="3">
        <v>485.38</v>
      </c>
      <c r="M1917" s="3">
        <v>485.38</v>
      </c>
      <c r="N1917" s="3">
        <v>0</v>
      </c>
      <c r="O1917" s="3">
        <v>0</v>
      </c>
      <c r="P1917" s="3">
        <v>485.38</v>
      </c>
      <c r="Q1917" s="3">
        <v>350</v>
      </c>
      <c r="R1917" s="1" t="s">
        <v>132</v>
      </c>
    </row>
    <row r="1918" spans="1:18" ht="15.5" x14ac:dyDescent="0.35">
      <c r="A1918" s="1">
        <v>31101011</v>
      </c>
      <c r="B1918" s="99" t="s">
        <v>2513</v>
      </c>
      <c r="C1918" s="2" t="s">
        <v>13600</v>
      </c>
      <c r="D1918" s="2">
        <v>1</v>
      </c>
      <c r="E1918" s="1" t="s">
        <v>224</v>
      </c>
      <c r="F1918" s="2"/>
      <c r="G1918" s="2">
        <v>1</v>
      </c>
      <c r="H1918" s="2">
        <v>3</v>
      </c>
      <c r="I1918" s="2"/>
      <c r="J1918" s="2"/>
      <c r="K1918" s="2"/>
      <c r="L1918" s="3">
        <v>338.19</v>
      </c>
      <c r="M1918" s="3">
        <v>338.19</v>
      </c>
      <c r="N1918" s="3">
        <v>0</v>
      </c>
      <c r="O1918" s="3">
        <v>0</v>
      </c>
      <c r="P1918" s="3">
        <v>338.19</v>
      </c>
      <c r="Q1918" s="3">
        <v>350</v>
      </c>
      <c r="R1918" s="1" t="s">
        <v>132</v>
      </c>
    </row>
    <row r="1919" spans="1:18" ht="15.5" x14ac:dyDescent="0.35">
      <c r="A1919" s="1">
        <v>31101020</v>
      </c>
      <c r="B1919" s="99" t="s">
        <v>2512</v>
      </c>
      <c r="C1919" s="2" t="s">
        <v>13600</v>
      </c>
      <c r="D1919" s="2">
        <v>1</v>
      </c>
      <c r="E1919" s="1" t="s">
        <v>224</v>
      </c>
      <c r="F1919" s="2"/>
      <c r="G1919" s="2">
        <v>1</v>
      </c>
      <c r="H1919" s="2">
        <v>3</v>
      </c>
      <c r="I1919" s="2"/>
      <c r="J1919" s="2"/>
      <c r="K1919" s="2"/>
      <c r="L1919" s="3">
        <v>338.19</v>
      </c>
      <c r="M1919" s="3">
        <v>338.19</v>
      </c>
      <c r="N1919" s="3">
        <v>0</v>
      </c>
      <c r="O1919" s="3">
        <v>0</v>
      </c>
      <c r="P1919" s="3">
        <v>338.19</v>
      </c>
      <c r="Q1919" s="3">
        <v>350</v>
      </c>
      <c r="R1919" s="1" t="s">
        <v>132</v>
      </c>
    </row>
    <row r="1920" spans="1:18" ht="15.5" x14ac:dyDescent="0.35">
      <c r="A1920" s="1">
        <v>31101038</v>
      </c>
      <c r="B1920" s="99" t="s">
        <v>2511</v>
      </c>
      <c r="C1920" s="2" t="s">
        <v>13600</v>
      </c>
      <c r="D1920" s="2">
        <v>1</v>
      </c>
      <c r="E1920" s="1" t="s">
        <v>161</v>
      </c>
      <c r="F1920" s="2"/>
      <c r="G1920" s="2">
        <v>2</v>
      </c>
      <c r="H1920" s="2">
        <v>6</v>
      </c>
      <c r="I1920" s="2"/>
      <c r="J1920" s="2"/>
      <c r="K1920" s="2"/>
      <c r="L1920" s="3">
        <v>948.22</v>
      </c>
      <c r="M1920" s="3">
        <v>948.22</v>
      </c>
      <c r="N1920" s="3">
        <v>0</v>
      </c>
      <c r="O1920" s="3">
        <v>0</v>
      </c>
      <c r="P1920" s="3">
        <v>948.22</v>
      </c>
      <c r="Q1920" s="3">
        <v>350</v>
      </c>
      <c r="R1920" s="1" t="s">
        <v>132</v>
      </c>
    </row>
    <row r="1921" spans="1:18" ht="15.5" x14ac:dyDescent="0.35">
      <c r="A1921" s="1">
        <v>31101046</v>
      </c>
      <c r="B1921" s="99" t="s">
        <v>2510</v>
      </c>
      <c r="C1921" s="2" t="s">
        <v>13600</v>
      </c>
      <c r="D1921" s="2">
        <v>1</v>
      </c>
      <c r="E1921" s="1" t="s">
        <v>159</v>
      </c>
      <c r="F1921" s="2"/>
      <c r="G1921" s="2">
        <v>2</v>
      </c>
      <c r="H1921" s="2">
        <v>5</v>
      </c>
      <c r="I1921" s="2"/>
      <c r="J1921" s="2"/>
      <c r="K1921" s="2"/>
      <c r="L1921" s="3">
        <v>736.04</v>
      </c>
      <c r="M1921" s="3">
        <v>736.04</v>
      </c>
      <c r="N1921" s="3">
        <v>0</v>
      </c>
      <c r="O1921" s="3">
        <v>0</v>
      </c>
      <c r="P1921" s="3">
        <v>736.04</v>
      </c>
      <c r="Q1921" s="3">
        <v>350</v>
      </c>
      <c r="R1921" s="1" t="s">
        <v>132</v>
      </c>
    </row>
    <row r="1922" spans="1:18" ht="15.5" x14ac:dyDescent="0.35">
      <c r="A1922" s="1">
        <v>31101054</v>
      </c>
      <c r="B1922" s="99" t="s">
        <v>2509</v>
      </c>
      <c r="C1922" s="2" t="s">
        <v>13600</v>
      </c>
      <c r="D1922" s="2">
        <v>1</v>
      </c>
      <c r="E1922" s="1" t="s">
        <v>388</v>
      </c>
      <c r="F1922" s="2"/>
      <c r="G1922" s="2">
        <v>1</v>
      </c>
      <c r="H1922" s="2">
        <v>4</v>
      </c>
      <c r="I1922" s="2"/>
      <c r="J1922" s="2"/>
      <c r="K1922" s="2"/>
      <c r="L1922" s="3">
        <v>574.25</v>
      </c>
      <c r="M1922" s="3">
        <v>574.25</v>
      </c>
      <c r="N1922" s="3">
        <v>0</v>
      </c>
      <c r="O1922" s="3">
        <v>0</v>
      </c>
      <c r="P1922" s="3">
        <v>574.25</v>
      </c>
      <c r="Q1922" s="3">
        <v>350</v>
      </c>
      <c r="R1922" s="1" t="s">
        <v>132</v>
      </c>
    </row>
    <row r="1923" spans="1:18" ht="15.5" x14ac:dyDescent="0.35">
      <c r="A1923" s="1">
        <v>31101062</v>
      </c>
      <c r="B1923" s="99" t="s">
        <v>2508</v>
      </c>
      <c r="C1923" s="2" t="s">
        <v>13600</v>
      </c>
      <c r="D1923" s="2">
        <v>1</v>
      </c>
      <c r="E1923" s="1" t="s">
        <v>157</v>
      </c>
      <c r="F1923" s="2"/>
      <c r="G1923" s="2">
        <v>2</v>
      </c>
      <c r="H1923" s="2">
        <v>8</v>
      </c>
      <c r="I1923" s="2"/>
      <c r="J1923" s="2"/>
      <c r="K1923" s="2"/>
      <c r="L1923" s="3">
        <v>3209.39</v>
      </c>
      <c r="M1923" s="3">
        <v>3209.39</v>
      </c>
      <c r="N1923" s="3">
        <v>0</v>
      </c>
      <c r="O1923" s="3">
        <v>0</v>
      </c>
      <c r="P1923" s="3">
        <v>3209.39</v>
      </c>
      <c r="Q1923" s="3">
        <v>350</v>
      </c>
      <c r="R1923" s="1" t="s">
        <v>132</v>
      </c>
    </row>
    <row r="1924" spans="1:18" ht="15.5" x14ac:dyDescent="0.35">
      <c r="A1924" s="1">
        <v>31101070</v>
      </c>
      <c r="B1924" s="99" t="s">
        <v>2507</v>
      </c>
      <c r="C1924" s="2" t="s">
        <v>13600</v>
      </c>
      <c r="D1924" s="2">
        <v>1</v>
      </c>
      <c r="E1924" s="1" t="s">
        <v>383</v>
      </c>
      <c r="F1924" s="2"/>
      <c r="G1924" s="2">
        <v>1</v>
      </c>
      <c r="H1924" s="2">
        <v>3</v>
      </c>
      <c r="I1924" s="2"/>
      <c r="J1924" s="2"/>
      <c r="K1924" s="2"/>
      <c r="L1924" s="3">
        <v>649.84</v>
      </c>
      <c r="M1924" s="3">
        <v>649.84</v>
      </c>
      <c r="N1924" s="3">
        <v>0</v>
      </c>
      <c r="O1924" s="3">
        <v>0</v>
      </c>
      <c r="P1924" s="3">
        <v>649.84</v>
      </c>
      <c r="Q1924" s="3">
        <v>350</v>
      </c>
      <c r="R1924" s="1" t="s">
        <v>132</v>
      </c>
    </row>
    <row r="1925" spans="1:18" ht="15.5" x14ac:dyDescent="0.35">
      <c r="A1925" s="1">
        <v>31101089</v>
      </c>
      <c r="B1925" s="99" t="s">
        <v>2506</v>
      </c>
      <c r="C1925" s="2" t="s">
        <v>13600</v>
      </c>
      <c r="D1925" s="2">
        <v>1</v>
      </c>
      <c r="E1925" s="1" t="s">
        <v>110</v>
      </c>
      <c r="F1925" s="2"/>
      <c r="G1925" s="2"/>
      <c r="H1925" s="2">
        <v>1</v>
      </c>
      <c r="I1925" s="2"/>
      <c r="J1925" s="2"/>
      <c r="K1925" s="2"/>
      <c r="L1925" s="3">
        <v>222.81</v>
      </c>
      <c r="M1925" s="3">
        <v>222.81</v>
      </c>
      <c r="N1925" s="3">
        <v>0</v>
      </c>
      <c r="O1925" s="3">
        <v>0</v>
      </c>
      <c r="P1925" s="3">
        <v>222.81</v>
      </c>
      <c r="Q1925" s="3">
        <v>350</v>
      </c>
      <c r="R1925" s="1" t="s">
        <v>132</v>
      </c>
    </row>
    <row r="1926" spans="1:18" ht="15.5" x14ac:dyDescent="0.35">
      <c r="A1926" s="1">
        <v>31101097</v>
      </c>
      <c r="B1926" s="99" t="s">
        <v>2505</v>
      </c>
      <c r="C1926" s="2" t="s">
        <v>13600</v>
      </c>
      <c r="D1926" s="2">
        <v>1</v>
      </c>
      <c r="E1926" s="1" t="s">
        <v>161</v>
      </c>
      <c r="F1926" s="2">
        <v>47.16</v>
      </c>
      <c r="G1926" s="2">
        <v>2</v>
      </c>
      <c r="H1926" s="2">
        <v>5</v>
      </c>
      <c r="I1926" s="2"/>
      <c r="J1926" s="2"/>
      <c r="K1926" s="2"/>
      <c r="L1926" s="3">
        <v>948.22</v>
      </c>
      <c r="M1926" s="3">
        <v>948.22</v>
      </c>
      <c r="N1926" s="3">
        <v>719.19</v>
      </c>
      <c r="O1926" s="3">
        <v>0</v>
      </c>
      <c r="P1926" s="3">
        <v>1667.41</v>
      </c>
      <c r="Q1926" s="3">
        <v>350</v>
      </c>
      <c r="R1926" s="1" t="s">
        <v>132</v>
      </c>
    </row>
    <row r="1927" spans="1:18" ht="15.5" x14ac:dyDescent="0.35">
      <c r="A1927" s="1">
        <v>31101100</v>
      </c>
      <c r="B1927" s="99" t="s">
        <v>2504</v>
      </c>
      <c r="C1927" s="2" t="s">
        <v>13600</v>
      </c>
      <c r="D1927" s="2">
        <v>1</v>
      </c>
      <c r="E1927" s="1" t="s">
        <v>148</v>
      </c>
      <c r="F1927" s="2"/>
      <c r="G1927" s="2">
        <v>1</v>
      </c>
      <c r="H1927" s="2">
        <v>5</v>
      </c>
      <c r="I1927" s="2"/>
      <c r="J1927" s="2"/>
      <c r="K1927" s="2"/>
      <c r="L1927" s="3">
        <v>689.63</v>
      </c>
      <c r="M1927" s="3">
        <v>689.63</v>
      </c>
      <c r="N1927" s="3">
        <v>0</v>
      </c>
      <c r="O1927" s="3">
        <v>0</v>
      </c>
      <c r="P1927" s="3">
        <v>689.63</v>
      </c>
      <c r="Q1927" s="3">
        <v>350</v>
      </c>
      <c r="R1927" s="1" t="s">
        <v>132</v>
      </c>
    </row>
    <row r="1928" spans="1:18" ht="15.5" x14ac:dyDescent="0.35">
      <c r="A1928" s="1">
        <v>31101119</v>
      </c>
      <c r="B1928" s="99" t="s">
        <v>2503</v>
      </c>
      <c r="C1928" s="2" t="s">
        <v>13600</v>
      </c>
      <c r="D1928" s="2">
        <v>1</v>
      </c>
      <c r="E1928" s="1" t="s">
        <v>311</v>
      </c>
      <c r="F1928" s="2"/>
      <c r="G1928" s="2">
        <v>2</v>
      </c>
      <c r="H1928" s="2">
        <v>3</v>
      </c>
      <c r="I1928" s="2"/>
      <c r="J1928" s="2"/>
      <c r="K1928" s="2"/>
      <c r="L1928" s="3">
        <v>291.76</v>
      </c>
      <c r="M1928" s="3">
        <v>291.76</v>
      </c>
      <c r="N1928" s="3">
        <v>0</v>
      </c>
      <c r="O1928" s="3">
        <v>0</v>
      </c>
      <c r="P1928" s="3">
        <v>291.76</v>
      </c>
      <c r="Q1928" s="3">
        <v>350</v>
      </c>
      <c r="R1928" s="1" t="s">
        <v>132</v>
      </c>
    </row>
    <row r="1929" spans="1:18" ht="15.5" x14ac:dyDescent="0.35">
      <c r="A1929" s="1">
        <v>31101127</v>
      </c>
      <c r="B1929" s="99" t="s">
        <v>2502</v>
      </c>
      <c r="C1929" s="2" t="s">
        <v>13600</v>
      </c>
      <c r="D1929" s="2">
        <v>1</v>
      </c>
      <c r="E1929" s="1" t="s">
        <v>409</v>
      </c>
      <c r="F1929" s="2"/>
      <c r="G1929" s="2">
        <v>2</v>
      </c>
      <c r="H1929" s="2">
        <v>3</v>
      </c>
      <c r="I1929" s="2"/>
      <c r="J1929" s="2"/>
      <c r="K1929" s="2"/>
      <c r="L1929" s="3">
        <v>438.97</v>
      </c>
      <c r="M1929" s="3">
        <v>438.97</v>
      </c>
      <c r="N1929" s="3">
        <v>0</v>
      </c>
      <c r="O1929" s="3">
        <v>0</v>
      </c>
      <c r="P1929" s="3">
        <v>438.97</v>
      </c>
      <c r="Q1929" s="3">
        <v>350</v>
      </c>
      <c r="R1929" s="1" t="s">
        <v>132</v>
      </c>
    </row>
    <row r="1930" spans="1:18" ht="15.5" x14ac:dyDescent="0.35">
      <c r="A1930" s="1">
        <v>31101135</v>
      </c>
      <c r="B1930" s="99" t="s">
        <v>2501</v>
      </c>
      <c r="C1930" s="2" t="s">
        <v>13600</v>
      </c>
      <c r="D1930" s="2">
        <v>1</v>
      </c>
      <c r="E1930" s="1" t="s">
        <v>383</v>
      </c>
      <c r="F1930" s="2"/>
      <c r="G1930" s="2">
        <v>1</v>
      </c>
      <c r="H1930" s="2">
        <v>3</v>
      </c>
      <c r="I1930" s="2"/>
      <c r="J1930" s="2"/>
      <c r="K1930" s="2"/>
      <c r="L1930" s="3">
        <v>649.84</v>
      </c>
      <c r="M1930" s="3">
        <v>649.84</v>
      </c>
      <c r="N1930" s="3">
        <v>0</v>
      </c>
      <c r="O1930" s="3">
        <v>0</v>
      </c>
      <c r="P1930" s="3">
        <v>649.84</v>
      </c>
      <c r="Q1930" s="3">
        <v>350</v>
      </c>
      <c r="R1930" s="1" t="s">
        <v>132</v>
      </c>
    </row>
    <row r="1931" spans="1:18" ht="15.5" x14ac:dyDescent="0.35">
      <c r="A1931" s="1">
        <v>31101151</v>
      </c>
      <c r="B1931" s="99" t="s">
        <v>2500</v>
      </c>
      <c r="C1931" s="2" t="s">
        <v>13600</v>
      </c>
      <c r="D1931" s="2">
        <v>1</v>
      </c>
      <c r="E1931" s="1" t="s">
        <v>155</v>
      </c>
      <c r="F1931" s="2"/>
      <c r="G1931" s="2">
        <v>2</v>
      </c>
      <c r="H1931" s="2">
        <v>5</v>
      </c>
      <c r="I1931" s="2"/>
      <c r="J1931" s="2"/>
      <c r="K1931" s="2"/>
      <c r="L1931" s="3">
        <v>1206.83</v>
      </c>
      <c r="M1931" s="3">
        <v>1206.83</v>
      </c>
      <c r="N1931" s="3">
        <v>0</v>
      </c>
      <c r="O1931" s="3">
        <v>0</v>
      </c>
      <c r="P1931" s="3">
        <v>1206.83</v>
      </c>
      <c r="Q1931" s="3">
        <v>350</v>
      </c>
      <c r="R1931" s="1" t="s">
        <v>132</v>
      </c>
    </row>
    <row r="1932" spans="1:18" ht="15.5" x14ac:dyDescent="0.35">
      <c r="A1932" s="1">
        <v>31101160</v>
      </c>
      <c r="B1932" s="99" t="s">
        <v>2499</v>
      </c>
      <c r="C1932" s="2" t="s">
        <v>13600</v>
      </c>
      <c r="D1932" s="2">
        <v>1</v>
      </c>
      <c r="E1932" s="1" t="s">
        <v>155</v>
      </c>
      <c r="F1932" s="2"/>
      <c r="G1932" s="2">
        <v>2</v>
      </c>
      <c r="H1932" s="2">
        <v>4</v>
      </c>
      <c r="I1932" s="2"/>
      <c r="J1932" s="2"/>
      <c r="K1932" s="2"/>
      <c r="L1932" s="3">
        <v>1206.83</v>
      </c>
      <c r="M1932" s="3">
        <v>1206.83</v>
      </c>
      <c r="N1932" s="3">
        <v>0</v>
      </c>
      <c r="O1932" s="3">
        <v>0</v>
      </c>
      <c r="P1932" s="3">
        <v>1206.83</v>
      </c>
      <c r="Q1932" s="3">
        <v>350</v>
      </c>
      <c r="R1932" s="1" t="s">
        <v>132</v>
      </c>
    </row>
    <row r="1933" spans="1:18" ht="15.5" x14ac:dyDescent="0.35">
      <c r="A1933" s="1">
        <v>31101178</v>
      </c>
      <c r="B1933" s="99" t="s">
        <v>2498</v>
      </c>
      <c r="C1933" s="2" t="s">
        <v>13600</v>
      </c>
      <c r="D1933" s="2">
        <v>1</v>
      </c>
      <c r="E1933" s="1" t="s">
        <v>186</v>
      </c>
      <c r="F1933" s="2"/>
      <c r="G1933" s="2">
        <v>2</v>
      </c>
      <c r="H1933" s="2">
        <v>6</v>
      </c>
      <c r="I1933" s="2"/>
      <c r="J1933" s="2"/>
      <c r="K1933" s="2"/>
      <c r="L1933" s="3">
        <v>2950.77</v>
      </c>
      <c r="M1933" s="3">
        <v>2950.77</v>
      </c>
      <c r="N1933" s="3">
        <v>0</v>
      </c>
      <c r="O1933" s="3">
        <v>0</v>
      </c>
      <c r="P1933" s="3">
        <v>2950.77</v>
      </c>
      <c r="Q1933" s="3">
        <v>350</v>
      </c>
      <c r="R1933" s="1" t="s">
        <v>132</v>
      </c>
    </row>
    <row r="1934" spans="1:18" ht="15.5" x14ac:dyDescent="0.35">
      <c r="A1934" s="1">
        <v>31101186</v>
      </c>
      <c r="B1934" s="99" t="s">
        <v>2497</v>
      </c>
      <c r="C1934" s="2" t="s">
        <v>13600</v>
      </c>
      <c r="D1934" s="2">
        <v>1</v>
      </c>
      <c r="E1934" s="1" t="s">
        <v>446</v>
      </c>
      <c r="F1934" s="2"/>
      <c r="G1934" s="2">
        <v>2</v>
      </c>
      <c r="H1934" s="2">
        <v>5</v>
      </c>
      <c r="I1934" s="2"/>
      <c r="J1934" s="2"/>
      <c r="K1934" s="2"/>
      <c r="L1934" s="3">
        <v>1323.54</v>
      </c>
      <c r="M1934" s="3">
        <v>1323.54</v>
      </c>
      <c r="N1934" s="3">
        <v>0</v>
      </c>
      <c r="O1934" s="3">
        <v>0</v>
      </c>
      <c r="P1934" s="3">
        <v>1323.54</v>
      </c>
      <c r="Q1934" s="3">
        <v>350</v>
      </c>
      <c r="R1934" s="1" t="s">
        <v>132</v>
      </c>
    </row>
    <row r="1935" spans="1:18" ht="15.5" x14ac:dyDescent="0.35">
      <c r="A1935" s="1">
        <v>31101194</v>
      </c>
      <c r="B1935" s="99" t="s">
        <v>2496</v>
      </c>
      <c r="C1935" s="2" t="s">
        <v>13600</v>
      </c>
      <c r="D1935" s="2">
        <v>1</v>
      </c>
      <c r="E1935" s="1" t="s">
        <v>396</v>
      </c>
      <c r="F1935" s="2"/>
      <c r="G1935" s="2">
        <v>2</v>
      </c>
      <c r="H1935" s="2">
        <v>5</v>
      </c>
      <c r="I1935" s="2"/>
      <c r="J1935" s="2"/>
      <c r="K1935" s="2"/>
      <c r="L1935" s="3">
        <v>1027.79</v>
      </c>
      <c r="M1935" s="3">
        <v>1027.79</v>
      </c>
      <c r="N1935" s="3">
        <v>0</v>
      </c>
      <c r="O1935" s="3">
        <v>0</v>
      </c>
      <c r="P1935" s="3">
        <v>1027.79</v>
      </c>
      <c r="Q1935" s="3">
        <v>350</v>
      </c>
      <c r="R1935" s="1" t="s">
        <v>132</v>
      </c>
    </row>
    <row r="1936" spans="1:18" ht="15.5" x14ac:dyDescent="0.35">
      <c r="A1936" s="1">
        <v>31101208</v>
      </c>
      <c r="B1936" s="99" t="s">
        <v>2495</v>
      </c>
      <c r="C1936" s="2" t="s">
        <v>13600</v>
      </c>
      <c r="D1936" s="2">
        <v>1</v>
      </c>
      <c r="E1936" s="1" t="s">
        <v>398</v>
      </c>
      <c r="F1936" s="2"/>
      <c r="G1936" s="2">
        <v>2</v>
      </c>
      <c r="H1936" s="2">
        <v>5</v>
      </c>
      <c r="I1936" s="2"/>
      <c r="J1936" s="2"/>
      <c r="K1936" s="2"/>
      <c r="L1936" s="3">
        <v>1140.53</v>
      </c>
      <c r="M1936" s="3">
        <v>1140.53</v>
      </c>
      <c r="N1936" s="3">
        <v>0</v>
      </c>
      <c r="O1936" s="3">
        <v>0</v>
      </c>
      <c r="P1936" s="3">
        <v>1140.53</v>
      </c>
      <c r="Q1936" s="3">
        <v>350</v>
      </c>
      <c r="R1936" s="1" t="s">
        <v>132</v>
      </c>
    </row>
    <row r="1937" spans="1:18" ht="15.5" x14ac:dyDescent="0.35">
      <c r="A1937" s="1">
        <v>31101216</v>
      </c>
      <c r="B1937" s="99" t="s">
        <v>2494</v>
      </c>
      <c r="C1937" s="2" t="s">
        <v>13600</v>
      </c>
      <c r="D1937" s="2">
        <v>1</v>
      </c>
      <c r="E1937" s="1" t="s">
        <v>155</v>
      </c>
      <c r="F1937" s="2"/>
      <c r="G1937" s="2">
        <v>2</v>
      </c>
      <c r="H1937" s="2">
        <v>6</v>
      </c>
      <c r="I1937" s="2"/>
      <c r="J1937" s="2"/>
      <c r="K1937" s="2"/>
      <c r="L1937" s="3">
        <v>1206.83</v>
      </c>
      <c r="M1937" s="3">
        <v>1206.83</v>
      </c>
      <c r="N1937" s="3">
        <v>0</v>
      </c>
      <c r="O1937" s="3">
        <v>0</v>
      </c>
      <c r="P1937" s="3">
        <v>1206.83</v>
      </c>
      <c r="Q1937" s="3">
        <v>350</v>
      </c>
      <c r="R1937" s="1" t="s">
        <v>132</v>
      </c>
    </row>
    <row r="1938" spans="1:18" ht="15.5" x14ac:dyDescent="0.35">
      <c r="A1938" s="1">
        <v>31101224</v>
      </c>
      <c r="B1938" s="99" t="s">
        <v>2493</v>
      </c>
      <c r="C1938" s="2" t="s">
        <v>13600</v>
      </c>
      <c r="D1938" s="2">
        <v>1</v>
      </c>
      <c r="E1938" s="1" t="s">
        <v>161</v>
      </c>
      <c r="F1938" s="2">
        <v>50.31</v>
      </c>
      <c r="G1938" s="2">
        <v>2</v>
      </c>
      <c r="H1938" s="2">
        <v>5</v>
      </c>
      <c r="I1938" s="2"/>
      <c r="J1938" s="2"/>
      <c r="K1938" s="2"/>
      <c r="L1938" s="3">
        <v>948.22</v>
      </c>
      <c r="M1938" s="3">
        <v>948.22</v>
      </c>
      <c r="N1938" s="3">
        <v>767.23</v>
      </c>
      <c r="O1938" s="3">
        <v>0</v>
      </c>
      <c r="P1938" s="3">
        <v>1715.45</v>
      </c>
      <c r="Q1938" s="3">
        <v>350</v>
      </c>
      <c r="R1938" s="1" t="s">
        <v>132</v>
      </c>
    </row>
    <row r="1939" spans="1:18" ht="15.5" x14ac:dyDescent="0.35">
      <c r="A1939" s="1">
        <v>31101232</v>
      </c>
      <c r="B1939" s="99" t="s">
        <v>2492</v>
      </c>
      <c r="C1939" s="2" t="s">
        <v>13600</v>
      </c>
      <c r="D1939" s="2">
        <v>1</v>
      </c>
      <c r="E1939" s="1" t="s">
        <v>484</v>
      </c>
      <c r="F1939" s="2"/>
      <c r="G1939" s="2">
        <v>2</v>
      </c>
      <c r="H1939" s="2">
        <v>4</v>
      </c>
      <c r="I1939" s="2"/>
      <c r="J1939" s="2"/>
      <c r="K1939" s="2"/>
      <c r="L1939" s="3">
        <v>802.34</v>
      </c>
      <c r="M1939" s="3">
        <v>802.34</v>
      </c>
      <c r="N1939" s="3">
        <v>0</v>
      </c>
      <c r="O1939" s="3">
        <v>0</v>
      </c>
      <c r="P1939" s="3">
        <v>802.34</v>
      </c>
      <c r="Q1939" s="3">
        <v>350</v>
      </c>
      <c r="R1939" s="1" t="s">
        <v>132</v>
      </c>
    </row>
    <row r="1940" spans="1:18" ht="15.5" x14ac:dyDescent="0.35">
      <c r="A1940" s="1">
        <v>31101240</v>
      </c>
      <c r="B1940" s="99" t="s">
        <v>2491</v>
      </c>
      <c r="C1940" s="2" t="s">
        <v>13600</v>
      </c>
      <c r="D1940" s="2">
        <v>1</v>
      </c>
      <c r="E1940" s="1" t="s">
        <v>407</v>
      </c>
      <c r="F1940" s="2">
        <v>54.94</v>
      </c>
      <c r="G1940" s="2"/>
      <c r="H1940" s="2">
        <v>4</v>
      </c>
      <c r="I1940" s="2"/>
      <c r="J1940" s="2"/>
      <c r="K1940" s="2"/>
      <c r="L1940" s="3">
        <v>620.66</v>
      </c>
      <c r="M1940" s="3">
        <v>620.66</v>
      </c>
      <c r="N1940" s="3">
        <v>837.84</v>
      </c>
      <c r="O1940" s="3">
        <v>0</v>
      </c>
      <c r="P1940" s="3">
        <v>1458.5</v>
      </c>
      <c r="Q1940" s="3">
        <v>350</v>
      </c>
      <c r="R1940" s="1" t="s">
        <v>132</v>
      </c>
    </row>
    <row r="1941" spans="1:18" ht="15.5" x14ac:dyDescent="0.35">
      <c r="A1941" s="1">
        <v>31101259</v>
      </c>
      <c r="B1941" s="99" t="s">
        <v>2490</v>
      </c>
      <c r="C1941" s="2" t="s">
        <v>13600</v>
      </c>
      <c r="D1941" s="2">
        <v>1</v>
      </c>
      <c r="E1941" s="1" t="s">
        <v>16</v>
      </c>
      <c r="F1941" s="2">
        <v>54.94</v>
      </c>
      <c r="G1941" s="2"/>
      <c r="H1941" s="2">
        <v>4</v>
      </c>
      <c r="I1941" s="2"/>
      <c r="J1941" s="2"/>
      <c r="K1941" s="2"/>
      <c r="L1941" s="3">
        <v>250.65</v>
      </c>
      <c r="M1941" s="3">
        <v>250.65</v>
      </c>
      <c r="N1941" s="3">
        <v>837.84</v>
      </c>
      <c r="O1941" s="3">
        <v>0</v>
      </c>
      <c r="P1941" s="3">
        <v>1088.49</v>
      </c>
      <c r="Q1941" s="3">
        <v>350</v>
      </c>
      <c r="R1941" s="1" t="s">
        <v>132</v>
      </c>
    </row>
    <row r="1942" spans="1:18" ht="15.5" x14ac:dyDescent="0.35">
      <c r="A1942" s="1">
        <v>31101275</v>
      </c>
      <c r="B1942" s="99" t="s">
        <v>2489</v>
      </c>
      <c r="C1942" s="2" t="s">
        <v>13600</v>
      </c>
      <c r="D1942" s="2">
        <v>1</v>
      </c>
      <c r="E1942" s="1" t="s">
        <v>398</v>
      </c>
      <c r="F1942" s="2">
        <v>81.34</v>
      </c>
      <c r="G1942" s="2">
        <v>2</v>
      </c>
      <c r="H1942" s="2">
        <v>6</v>
      </c>
      <c r="I1942" s="2"/>
      <c r="J1942" s="2"/>
      <c r="K1942" s="2"/>
      <c r="L1942" s="3">
        <v>1140.53</v>
      </c>
      <c r="M1942" s="3">
        <v>1140.53</v>
      </c>
      <c r="N1942" s="3">
        <v>1240.44</v>
      </c>
      <c r="O1942" s="3">
        <v>0</v>
      </c>
      <c r="P1942" s="3">
        <v>2380.9699999999998</v>
      </c>
      <c r="Q1942" s="3">
        <v>350</v>
      </c>
      <c r="R1942" s="1" t="s">
        <v>132</v>
      </c>
    </row>
    <row r="1943" spans="1:18" ht="15.5" x14ac:dyDescent="0.35">
      <c r="A1943" s="1">
        <v>31101283</v>
      </c>
      <c r="B1943" s="99" t="s">
        <v>2488</v>
      </c>
      <c r="C1943" s="2" t="s">
        <v>13600</v>
      </c>
      <c r="D1943" s="2">
        <v>1</v>
      </c>
      <c r="E1943" s="1" t="s">
        <v>383</v>
      </c>
      <c r="F1943" s="2"/>
      <c r="G1943" s="2">
        <v>1</v>
      </c>
      <c r="H1943" s="2">
        <v>3</v>
      </c>
      <c r="I1943" s="2"/>
      <c r="J1943" s="2"/>
      <c r="K1943" s="2"/>
      <c r="L1943" s="3">
        <v>649.84</v>
      </c>
      <c r="M1943" s="3">
        <v>649.84</v>
      </c>
      <c r="N1943" s="3">
        <v>0</v>
      </c>
      <c r="O1943" s="3">
        <v>0</v>
      </c>
      <c r="P1943" s="3">
        <v>649.84</v>
      </c>
      <c r="Q1943" s="3">
        <v>350</v>
      </c>
      <c r="R1943" s="1" t="s">
        <v>132</v>
      </c>
    </row>
    <row r="1944" spans="1:18" ht="15.5" x14ac:dyDescent="0.35">
      <c r="A1944" s="1">
        <v>31101291</v>
      </c>
      <c r="B1944" s="99" t="s">
        <v>2487</v>
      </c>
      <c r="C1944" s="2" t="s">
        <v>13600</v>
      </c>
      <c r="D1944" s="2">
        <v>1</v>
      </c>
      <c r="E1944" s="1" t="s">
        <v>148</v>
      </c>
      <c r="F1944" s="2"/>
      <c r="G1944" s="2">
        <v>1</v>
      </c>
      <c r="H1944" s="2">
        <v>4</v>
      </c>
      <c r="I1944" s="2"/>
      <c r="J1944" s="2"/>
      <c r="K1944" s="2"/>
      <c r="L1944" s="3">
        <v>689.63</v>
      </c>
      <c r="M1944" s="3">
        <v>689.63</v>
      </c>
      <c r="N1944" s="3">
        <v>0</v>
      </c>
      <c r="O1944" s="3">
        <v>0</v>
      </c>
      <c r="P1944" s="3">
        <v>689.63</v>
      </c>
      <c r="Q1944" s="3">
        <v>350</v>
      </c>
      <c r="R1944" s="1" t="s">
        <v>132</v>
      </c>
    </row>
    <row r="1945" spans="1:18" ht="15.5" x14ac:dyDescent="0.35">
      <c r="A1945" s="1">
        <v>31101305</v>
      </c>
      <c r="B1945" s="99" t="s">
        <v>2486</v>
      </c>
      <c r="C1945" s="2" t="s">
        <v>13600</v>
      </c>
      <c r="D1945" s="2">
        <v>1</v>
      </c>
      <c r="E1945" s="1" t="s">
        <v>148</v>
      </c>
      <c r="F1945" s="2"/>
      <c r="G1945" s="2">
        <v>1</v>
      </c>
      <c r="H1945" s="2">
        <v>3</v>
      </c>
      <c r="I1945" s="2"/>
      <c r="J1945" s="2"/>
      <c r="K1945" s="2"/>
      <c r="L1945" s="3">
        <v>689.63</v>
      </c>
      <c r="M1945" s="3">
        <v>689.63</v>
      </c>
      <c r="N1945" s="3">
        <v>0</v>
      </c>
      <c r="O1945" s="3">
        <v>0</v>
      </c>
      <c r="P1945" s="3">
        <v>689.63</v>
      </c>
      <c r="Q1945" s="3">
        <v>350</v>
      </c>
      <c r="R1945" s="1" t="s">
        <v>132</v>
      </c>
    </row>
    <row r="1946" spans="1:18" ht="15.5" x14ac:dyDescent="0.35">
      <c r="A1946" s="1">
        <v>31101313</v>
      </c>
      <c r="B1946" s="99" t="s">
        <v>2485</v>
      </c>
      <c r="C1946" s="2" t="s">
        <v>13600</v>
      </c>
      <c r="D1946" s="2">
        <v>1</v>
      </c>
      <c r="E1946" s="1" t="s">
        <v>383</v>
      </c>
      <c r="F1946" s="2">
        <v>37.729999999999997</v>
      </c>
      <c r="G1946" s="2">
        <v>1</v>
      </c>
      <c r="H1946" s="2">
        <v>3</v>
      </c>
      <c r="I1946" s="2"/>
      <c r="J1946" s="2"/>
      <c r="K1946" s="2"/>
      <c r="L1946" s="3">
        <v>649.84</v>
      </c>
      <c r="M1946" s="3">
        <v>649.84</v>
      </c>
      <c r="N1946" s="3">
        <v>575.38</v>
      </c>
      <c r="O1946" s="3">
        <v>0</v>
      </c>
      <c r="P1946" s="3">
        <v>1225.22</v>
      </c>
      <c r="Q1946" s="3">
        <v>350</v>
      </c>
      <c r="R1946" s="1" t="s">
        <v>132</v>
      </c>
    </row>
    <row r="1947" spans="1:18" ht="15.5" x14ac:dyDescent="0.35">
      <c r="A1947" s="1">
        <v>31101321</v>
      </c>
      <c r="B1947" s="99" t="s">
        <v>2484</v>
      </c>
      <c r="C1947" s="2" t="s">
        <v>13600</v>
      </c>
      <c r="D1947" s="2">
        <v>1</v>
      </c>
      <c r="E1947" s="1" t="s">
        <v>398</v>
      </c>
      <c r="F1947" s="2"/>
      <c r="G1947" s="2">
        <v>2</v>
      </c>
      <c r="H1947" s="2">
        <v>6</v>
      </c>
      <c r="I1947" s="2"/>
      <c r="J1947" s="2"/>
      <c r="K1947" s="2"/>
      <c r="L1947" s="3">
        <v>1140.53</v>
      </c>
      <c r="M1947" s="3">
        <v>1140.53</v>
      </c>
      <c r="N1947" s="3">
        <v>0</v>
      </c>
      <c r="O1947" s="3">
        <v>0</v>
      </c>
      <c r="P1947" s="3">
        <v>1140.53</v>
      </c>
      <c r="Q1947" s="3">
        <v>350</v>
      </c>
      <c r="R1947" s="1" t="s">
        <v>132</v>
      </c>
    </row>
    <row r="1948" spans="1:18" ht="15.5" x14ac:dyDescent="0.35">
      <c r="A1948" s="1">
        <v>31101330</v>
      </c>
      <c r="B1948" s="99" t="s">
        <v>2483</v>
      </c>
      <c r="C1948" s="2" t="s">
        <v>13600</v>
      </c>
      <c r="D1948" s="2">
        <v>1</v>
      </c>
      <c r="E1948" s="1" t="s">
        <v>159</v>
      </c>
      <c r="F1948" s="2"/>
      <c r="G1948" s="2">
        <v>2</v>
      </c>
      <c r="H1948" s="2">
        <v>5</v>
      </c>
      <c r="I1948" s="2"/>
      <c r="J1948" s="2"/>
      <c r="K1948" s="2"/>
      <c r="L1948" s="3">
        <v>736.04</v>
      </c>
      <c r="M1948" s="3">
        <v>736.04</v>
      </c>
      <c r="N1948" s="3">
        <v>0</v>
      </c>
      <c r="O1948" s="3">
        <v>0</v>
      </c>
      <c r="P1948" s="3">
        <v>736.04</v>
      </c>
      <c r="Q1948" s="3">
        <v>350</v>
      </c>
      <c r="R1948" s="1" t="s">
        <v>132</v>
      </c>
    </row>
    <row r="1949" spans="1:18" ht="15.5" x14ac:dyDescent="0.35">
      <c r="A1949" s="1">
        <v>31101348</v>
      </c>
      <c r="B1949" s="99" t="s">
        <v>2482</v>
      </c>
      <c r="C1949" s="2" t="s">
        <v>13600</v>
      </c>
      <c r="D1949" s="2">
        <v>1</v>
      </c>
      <c r="E1949" s="1" t="s">
        <v>159</v>
      </c>
      <c r="F1949" s="2"/>
      <c r="G1949" s="2">
        <v>2</v>
      </c>
      <c r="H1949" s="2">
        <v>4</v>
      </c>
      <c r="I1949" s="2"/>
      <c r="J1949" s="2"/>
      <c r="K1949" s="2"/>
      <c r="L1949" s="3">
        <v>736.04</v>
      </c>
      <c r="M1949" s="3">
        <v>736.04</v>
      </c>
      <c r="N1949" s="3">
        <v>0</v>
      </c>
      <c r="O1949" s="3">
        <v>0</v>
      </c>
      <c r="P1949" s="3">
        <v>736.04</v>
      </c>
      <c r="Q1949" s="3">
        <v>350</v>
      </c>
      <c r="R1949" s="1" t="s">
        <v>132</v>
      </c>
    </row>
    <row r="1950" spans="1:18" ht="15.5" x14ac:dyDescent="0.35">
      <c r="A1950" s="1">
        <v>31101356</v>
      </c>
      <c r="B1950" s="99" t="s">
        <v>2481</v>
      </c>
      <c r="C1950" s="2" t="s">
        <v>13600</v>
      </c>
      <c r="D1950" s="2">
        <v>1</v>
      </c>
      <c r="E1950" s="1" t="s">
        <v>407</v>
      </c>
      <c r="F1950" s="2"/>
      <c r="G1950" s="2">
        <v>2</v>
      </c>
      <c r="H1950" s="2">
        <v>3</v>
      </c>
      <c r="I1950" s="2"/>
      <c r="J1950" s="2"/>
      <c r="K1950" s="2"/>
      <c r="L1950" s="3">
        <v>620.66</v>
      </c>
      <c r="M1950" s="3">
        <v>620.66</v>
      </c>
      <c r="N1950" s="3">
        <v>0</v>
      </c>
      <c r="O1950" s="3">
        <v>0</v>
      </c>
      <c r="P1950" s="3">
        <v>620.66</v>
      </c>
      <c r="Q1950" s="3">
        <v>350</v>
      </c>
      <c r="R1950" s="1" t="s">
        <v>132</v>
      </c>
    </row>
    <row r="1951" spans="1:18" ht="15.5" x14ac:dyDescent="0.35">
      <c r="A1951" s="1">
        <v>31101364</v>
      </c>
      <c r="B1951" s="99" t="s">
        <v>2480</v>
      </c>
      <c r="C1951" s="2" t="s">
        <v>13600</v>
      </c>
      <c r="D1951" s="2">
        <v>1</v>
      </c>
      <c r="E1951" s="1" t="s">
        <v>393</v>
      </c>
      <c r="F1951" s="2"/>
      <c r="G1951" s="2">
        <v>2</v>
      </c>
      <c r="H1951" s="2">
        <v>5</v>
      </c>
      <c r="I1951" s="2"/>
      <c r="J1951" s="2"/>
      <c r="K1951" s="2"/>
      <c r="L1951" s="3">
        <v>883.25</v>
      </c>
      <c r="M1951" s="3">
        <v>883.25</v>
      </c>
      <c r="N1951" s="3">
        <v>0</v>
      </c>
      <c r="O1951" s="3">
        <v>0</v>
      </c>
      <c r="P1951" s="3">
        <v>883.25</v>
      </c>
      <c r="Q1951" s="3">
        <v>350</v>
      </c>
      <c r="R1951" s="1" t="s">
        <v>132</v>
      </c>
    </row>
    <row r="1952" spans="1:18" ht="15.5" x14ac:dyDescent="0.35">
      <c r="A1952" s="1">
        <v>31101372</v>
      </c>
      <c r="B1952" s="99" t="s">
        <v>2479</v>
      </c>
      <c r="C1952" s="2" t="s">
        <v>13600</v>
      </c>
      <c r="D1952" s="2">
        <v>1</v>
      </c>
      <c r="E1952" s="1" t="s">
        <v>311</v>
      </c>
      <c r="F1952" s="2"/>
      <c r="G1952" s="2">
        <v>2</v>
      </c>
      <c r="H1952" s="2">
        <v>3</v>
      </c>
      <c r="I1952" s="2"/>
      <c r="J1952" s="2"/>
      <c r="K1952" s="2"/>
      <c r="L1952" s="3">
        <v>291.76</v>
      </c>
      <c r="M1952" s="3">
        <v>291.76</v>
      </c>
      <c r="N1952" s="3">
        <v>0</v>
      </c>
      <c r="O1952" s="3">
        <v>0</v>
      </c>
      <c r="P1952" s="3">
        <v>291.76</v>
      </c>
      <c r="Q1952" s="3">
        <v>350</v>
      </c>
      <c r="R1952" s="1" t="s">
        <v>132</v>
      </c>
    </row>
    <row r="1953" spans="1:18" ht="15.5" x14ac:dyDescent="0.35">
      <c r="A1953" s="1">
        <v>31101380</v>
      </c>
      <c r="B1953" s="99" t="s">
        <v>2478</v>
      </c>
      <c r="C1953" s="2" t="s">
        <v>13600</v>
      </c>
      <c r="D1953" s="2">
        <v>1</v>
      </c>
      <c r="E1953" s="1" t="s">
        <v>383</v>
      </c>
      <c r="F1953" s="2"/>
      <c r="G1953" s="2">
        <v>2</v>
      </c>
      <c r="H1953" s="2">
        <v>3</v>
      </c>
      <c r="I1953" s="2"/>
      <c r="J1953" s="2"/>
      <c r="K1953" s="2"/>
      <c r="L1953" s="3">
        <v>649.84</v>
      </c>
      <c r="M1953" s="3">
        <v>649.84</v>
      </c>
      <c r="N1953" s="3">
        <v>0</v>
      </c>
      <c r="O1953" s="3">
        <v>0</v>
      </c>
      <c r="P1953" s="3">
        <v>649.84</v>
      </c>
      <c r="Q1953" s="3">
        <v>350</v>
      </c>
      <c r="R1953" s="1" t="s">
        <v>132</v>
      </c>
    </row>
    <row r="1954" spans="1:18" ht="15.5" x14ac:dyDescent="0.35">
      <c r="A1954" s="1">
        <v>31101399</v>
      </c>
      <c r="B1954" s="99" t="s">
        <v>2477</v>
      </c>
      <c r="C1954" s="2" t="s">
        <v>13600</v>
      </c>
      <c r="D1954" s="2">
        <v>1</v>
      </c>
      <c r="E1954" s="1" t="s">
        <v>13</v>
      </c>
      <c r="F1954" s="2"/>
      <c r="G1954" s="2"/>
      <c r="H1954" s="2">
        <v>2</v>
      </c>
      <c r="I1954" s="2"/>
      <c r="J1954" s="2"/>
      <c r="K1954" s="2"/>
      <c r="L1954" s="3">
        <v>148.54</v>
      </c>
      <c r="M1954" s="3">
        <v>148.54</v>
      </c>
      <c r="N1954" s="3">
        <v>0</v>
      </c>
      <c r="O1954" s="3">
        <v>0</v>
      </c>
      <c r="P1954" s="3">
        <v>148.54</v>
      </c>
      <c r="Q1954" s="3">
        <v>350</v>
      </c>
      <c r="R1954" s="1" t="s">
        <v>132</v>
      </c>
    </row>
    <row r="1955" spans="1:18" ht="15.5" x14ac:dyDescent="0.35">
      <c r="A1955" s="1">
        <v>31101402</v>
      </c>
      <c r="B1955" s="99" t="s">
        <v>2476</v>
      </c>
      <c r="C1955" s="2" t="s">
        <v>13598</v>
      </c>
      <c r="D1955" s="2">
        <v>1</v>
      </c>
      <c r="E1955" s="1" t="s">
        <v>281</v>
      </c>
      <c r="F1955" s="2"/>
      <c r="G1955" s="2"/>
      <c r="H1955" s="2">
        <v>0</v>
      </c>
      <c r="I1955" s="2"/>
      <c r="J1955" s="2"/>
      <c r="K1955" s="2"/>
      <c r="L1955" s="3">
        <v>202.9</v>
      </c>
      <c r="M1955" s="3">
        <v>202.9</v>
      </c>
      <c r="N1955" s="3">
        <v>0</v>
      </c>
      <c r="O1955" s="3">
        <v>0</v>
      </c>
      <c r="P1955" s="3">
        <v>202.9</v>
      </c>
      <c r="Q1955" s="3">
        <v>40.580000000000005</v>
      </c>
      <c r="R1955" s="1" t="s">
        <v>132</v>
      </c>
    </row>
    <row r="1956" spans="1:18" ht="15.5" x14ac:dyDescent="0.35">
      <c r="A1956" s="1">
        <v>31101410</v>
      </c>
      <c r="B1956" s="99" t="s">
        <v>2475</v>
      </c>
      <c r="C1956" s="2" t="s">
        <v>13600</v>
      </c>
      <c r="D1956" s="2">
        <v>1</v>
      </c>
      <c r="E1956" s="1" t="s">
        <v>2103</v>
      </c>
      <c r="F1956" s="2"/>
      <c r="G1956" s="2">
        <v>2</v>
      </c>
      <c r="H1956" s="2">
        <v>6</v>
      </c>
      <c r="I1956" s="2"/>
      <c r="J1956" s="2"/>
      <c r="K1956" s="2"/>
      <c r="L1956" s="3">
        <v>1452.19</v>
      </c>
      <c r="M1956" s="3">
        <v>1452.19</v>
      </c>
      <c r="N1956" s="3">
        <v>0</v>
      </c>
      <c r="O1956" s="3">
        <v>0</v>
      </c>
      <c r="P1956" s="3">
        <v>1452.19</v>
      </c>
      <c r="Q1956" s="3">
        <v>350</v>
      </c>
      <c r="R1956" s="1" t="s">
        <v>132</v>
      </c>
    </row>
    <row r="1957" spans="1:18" ht="15.5" x14ac:dyDescent="0.35">
      <c r="A1957" s="1">
        <v>31101429</v>
      </c>
      <c r="B1957" s="99" t="s">
        <v>2474</v>
      </c>
      <c r="C1957" s="2" t="s">
        <v>13600</v>
      </c>
      <c r="D1957" s="2">
        <v>1</v>
      </c>
      <c r="E1957" s="1" t="s">
        <v>383</v>
      </c>
      <c r="F1957" s="2"/>
      <c r="G1957" s="2">
        <v>2</v>
      </c>
      <c r="H1957" s="2">
        <v>4</v>
      </c>
      <c r="I1957" s="2"/>
      <c r="J1957" s="2"/>
      <c r="K1957" s="2"/>
      <c r="L1957" s="3">
        <v>649.84</v>
      </c>
      <c r="M1957" s="3">
        <v>649.84</v>
      </c>
      <c r="N1957" s="3">
        <v>0</v>
      </c>
      <c r="O1957" s="3">
        <v>0</v>
      </c>
      <c r="P1957" s="3">
        <v>649.84</v>
      </c>
      <c r="Q1957" s="3">
        <v>350</v>
      </c>
      <c r="R1957" s="1" t="s">
        <v>132</v>
      </c>
    </row>
    <row r="1958" spans="1:18" ht="15.5" x14ac:dyDescent="0.35">
      <c r="A1958" s="1">
        <v>31101437</v>
      </c>
      <c r="B1958" s="99" t="s">
        <v>2473</v>
      </c>
      <c r="C1958" s="2" t="s">
        <v>13600</v>
      </c>
      <c r="D1958" s="2">
        <v>1</v>
      </c>
      <c r="E1958" s="1" t="s">
        <v>407</v>
      </c>
      <c r="F1958" s="2"/>
      <c r="G1958" s="2">
        <v>2</v>
      </c>
      <c r="H1958" s="2">
        <v>5</v>
      </c>
      <c r="I1958" s="2"/>
      <c r="J1958" s="2"/>
      <c r="K1958" s="2"/>
      <c r="L1958" s="3">
        <v>620.66</v>
      </c>
      <c r="M1958" s="3">
        <v>620.66</v>
      </c>
      <c r="N1958" s="3">
        <v>0</v>
      </c>
      <c r="O1958" s="3">
        <v>0</v>
      </c>
      <c r="P1958" s="3">
        <v>620.66</v>
      </c>
      <c r="Q1958" s="3">
        <v>350</v>
      </c>
      <c r="R1958" s="1" t="s">
        <v>132</v>
      </c>
    </row>
    <row r="1959" spans="1:18" ht="15.5" x14ac:dyDescent="0.35">
      <c r="A1959" s="1">
        <v>31101445</v>
      </c>
      <c r="B1959" s="99" t="s">
        <v>2472</v>
      </c>
      <c r="C1959" s="2" t="s">
        <v>13600</v>
      </c>
      <c r="D1959" s="2">
        <v>1</v>
      </c>
      <c r="E1959" s="1" t="s">
        <v>484</v>
      </c>
      <c r="F1959" s="2"/>
      <c r="G1959" s="2">
        <v>2</v>
      </c>
      <c r="H1959" s="2">
        <v>4</v>
      </c>
      <c r="I1959" s="2"/>
      <c r="J1959" s="2"/>
      <c r="K1959" s="2"/>
      <c r="L1959" s="3">
        <v>802.34</v>
      </c>
      <c r="M1959" s="3">
        <v>802.34</v>
      </c>
      <c r="N1959" s="3">
        <v>0</v>
      </c>
      <c r="O1959" s="3">
        <v>0</v>
      </c>
      <c r="P1959" s="3">
        <v>802.34</v>
      </c>
      <c r="Q1959" s="3">
        <v>350</v>
      </c>
      <c r="R1959" s="1" t="s">
        <v>132</v>
      </c>
    </row>
    <row r="1960" spans="1:18" ht="15.5" x14ac:dyDescent="0.35">
      <c r="A1960" s="1">
        <v>31101453</v>
      </c>
      <c r="B1960" s="99" t="s">
        <v>2471</v>
      </c>
      <c r="C1960" s="2" t="s">
        <v>13600</v>
      </c>
      <c r="D1960" s="2">
        <v>1</v>
      </c>
      <c r="E1960" s="1" t="s">
        <v>161</v>
      </c>
      <c r="F1960" s="2"/>
      <c r="G1960" s="2">
        <v>2</v>
      </c>
      <c r="H1960" s="2">
        <v>4</v>
      </c>
      <c r="I1960" s="2"/>
      <c r="J1960" s="2"/>
      <c r="K1960" s="2"/>
      <c r="L1960" s="3">
        <v>948.22</v>
      </c>
      <c r="M1960" s="3">
        <v>948.22</v>
      </c>
      <c r="N1960" s="3">
        <v>0</v>
      </c>
      <c r="O1960" s="3">
        <v>0</v>
      </c>
      <c r="P1960" s="3">
        <v>948.22</v>
      </c>
      <c r="Q1960" s="3">
        <v>350</v>
      </c>
      <c r="R1960" s="1" t="s">
        <v>132</v>
      </c>
    </row>
    <row r="1961" spans="1:18" ht="15.5" x14ac:dyDescent="0.35">
      <c r="A1961" s="1">
        <v>31101461</v>
      </c>
      <c r="B1961" s="99" t="s">
        <v>2470</v>
      </c>
      <c r="C1961" s="2" t="s">
        <v>13600</v>
      </c>
      <c r="D1961" s="2">
        <v>1</v>
      </c>
      <c r="E1961" s="1" t="s">
        <v>2103</v>
      </c>
      <c r="F1961" s="2"/>
      <c r="G1961" s="2">
        <v>2</v>
      </c>
      <c r="H1961" s="2">
        <v>6</v>
      </c>
      <c r="I1961" s="2"/>
      <c r="J1961" s="2"/>
      <c r="K1961" s="2"/>
      <c r="L1961" s="3">
        <v>1452.19</v>
      </c>
      <c r="M1961" s="3">
        <v>1452.19</v>
      </c>
      <c r="N1961" s="3">
        <v>0</v>
      </c>
      <c r="O1961" s="3">
        <v>0</v>
      </c>
      <c r="P1961" s="3">
        <v>1452.19</v>
      </c>
      <c r="Q1961" s="3">
        <v>350</v>
      </c>
      <c r="R1961" s="1" t="s">
        <v>132</v>
      </c>
    </row>
    <row r="1962" spans="1:18" ht="15.5" x14ac:dyDescent="0.35">
      <c r="A1962" s="1">
        <v>31101470</v>
      </c>
      <c r="B1962" s="99" t="s">
        <v>2469</v>
      </c>
      <c r="C1962" s="2" t="s">
        <v>13600</v>
      </c>
      <c r="D1962" s="2">
        <v>1</v>
      </c>
      <c r="E1962" s="1" t="s">
        <v>2185</v>
      </c>
      <c r="F1962" s="2"/>
      <c r="G1962" s="2">
        <v>2</v>
      </c>
      <c r="H1962" s="2">
        <v>5</v>
      </c>
      <c r="I1962" s="2"/>
      <c r="J1962" s="2"/>
      <c r="K1962" s="2"/>
      <c r="L1962" s="3">
        <v>1505.22</v>
      </c>
      <c r="M1962" s="3">
        <v>1505.22</v>
      </c>
      <c r="N1962" s="3">
        <v>0</v>
      </c>
      <c r="O1962" s="3">
        <v>0</v>
      </c>
      <c r="P1962" s="3">
        <v>1505.22</v>
      </c>
      <c r="Q1962" s="3">
        <v>350</v>
      </c>
      <c r="R1962" s="1" t="s">
        <v>132</v>
      </c>
    </row>
    <row r="1963" spans="1:18" ht="15.5" x14ac:dyDescent="0.35">
      <c r="A1963" s="1">
        <v>31101488</v>
      </c>
      <c r="B1963" s="99" t="s">
        <v>2468</v>
      </c>
      <c r="C1963" s="2" t="s">
        <v>13600</v>
      </c>
      <c r="D1963" s="2">
        <v>1</v>
      </c>
      <c r="E1963" s="1" t="s">
        <v>2103</v>
      </c>
      <c r="F1963" s="2">
        <v>48.66</v>
      </c>
      <c r="G1963" s="2">
        <v>2</v>
      </c>
      <c r="H1963" s="2">
        <v>7</v>
      </c>
      <c r="I1963" s="2"/>
      <c r="J1963" s="2"/>
      <c r="K1963" s="2"/>
      <c r="L1963" s="3">
        <v>1452.19</v>
      </c>
      <c r="M1963" s="3">
        <v>1452.19</v>
      </c>
      <c r="N1963" s="3">
        <v>742.07</v>
      </c>
      <c r="O1963" s="3">
        <v>0</v>
      </c>
      <c r="P1963" s="3">
        <v>2194.2600000000002</v>
      </c>
      <c r="Q1963" s="3">
        <v>350</v>
      </c>
      <c r="R1963" s="1" t="s">
        <v>132</v>
      </c>
    </row>
    <row r="1964" spans="1:18" ht="15.5" x14ac:dyDescent="0.35">
      <c r="A1964" s="1">
        <v>31101496</v>
      </c>
      <c r="B1964" s="99" t="s">
        <v>2467</v>
      </c>
      <c r="C1964" s="2" t="s">
        <v>13600</v>
      </c>
      <c r="D1964" s="2">
        <v>1</v>
      </c>
      <c r="E1964" s="1" t="s">
        <v>161</v>
      </c>
      <c r="F1964" s="2">
        <v>30.41</v>
      </c>
      <c r="G1964" s="2">
        <v>1</v>
      </c>
      <c r="H1964" s="2">
        <v>5</v>
      </c>
      <c r="I1964" s="2"/>
      <c r="J1964" s="2"/>
      <c r="K1964" s="2"/>
      <c r="L1964" s="3">
        <v>948.22</v>
      </c>
      <c r="M1964" s="3">
        <v>948.22</v>
      </c>
      <c r="N1964" s="3">
        <v>463.75</v>
      </c>
      <c r="O1964" s="3">
        <v>0</v>
      </c>
      <c r="P1964" s="3">
        <v>1411.97</v>
      </c>
      <c r="Q1964" s="3">
        <v>350</v>
      </c>
      <c r="R1964" s="1" t="s">
        <v>132</v>
      </c>
    </row>
    <row r="1965" spans="1:18" ht="15.5" x14ac:dyDescent="0.35">
      <c r="A1965" s="1">
        <v>31101500</v>
      </c>
      <c r="B1965" s="99" t="s">
        <v>2466</v>
      </c>
      <c r="C1965" s="2" t="s">
        <v>13600</v>
      </c>
      <c r="D1965" s="2">
        <v>1</v>
      </c>
      <c r="E1965" s="1" t="s">
        <v>161</v>
      </c>
      <c r="F1965" s="2">
        <v>26.36</v>
      </c>
      <c r="G1965" s="2">
        <v>1</v>
      </c>
      <c r="H1965" s="2">
        <v>5</v>
      </c>
      <c r="I1965" s="2"/>
      <c r="J1965" s="2"/>
      <c r="K1965" s="2"/>
      <c r="L1965" s="3">
        <v>948.22</v>
      </c>
      <c r="M1965" s="3">
        <v>948.22</v>
      </c>
      <c r="N1965" s="3">
        <v>401.99</v>
      </c>
      <c r="O1965" s="3">
        <v>0</v>
      </c>
      <c r="P1965" s="3">
        <v>1350.21</v>
      </c>
      <c r="Q1965" s="3">
        <v>350</v>
      </c>
      <c r="R1965" s="1" t="s">
        <v>132</v>
      </c>
    </row>
    <row r="1966" spans="1:18" ht="15.5" x14ac:dyDescent="0.35">
      <c r="A1966" s="1">
        <v>31101518</v>
      </c>
      <c r="B1966" s="99" t="s">
        <v>2465</v>
      </c>
      <c r="C1966" s="2" t="s">
        <v>13600</v>
      </c>
      <c r="D1966" s="2">
        <v>1</v>
      </c>
      <c r="E1966" s="1" t="s">
        <v>161</v>
      </c>
      <c r="F1966" s="2">
        <v>36.5</v>
      </c>
      <c r="G1966" s="2">
        <v>2</v>
      </c>
      <c r="H1966" s="2">
        <v>5</v>
      </c>
      <c r="I1966" s="2"/>
      <c r="J1966" s="2"/>
      <c r="K1966" s="2"/>
      <c r="L1966" s="3">
        <v>948.22</v>
      </c>
      <c r="M1966" s="3">
        <v>948.22</v>
      </c>
      <c r="N1966" s="3">
        <v>556.63</v>
      </c>
      <c r="O1966" s="3">
        <v>0</v>
      </c>
      <c r="P1966" s="3">
        <v>1504.85</v>
      </c>
      <c r="Q1966" s="3">
        <v>350</v>
      </c>
      <c r="R1966" s="1" t="s">
        <v>132</v>
      </c>
    </row>
    <row r="1967" spans="1:18" ht="15.5" x14ac:dyDescent="0.35">
      <c r="A1967" s="1">
        <v>31101526</v>
      </c>
      <c r="B1967" s="99" t="s">
        <v>2464</v>
      </c>
      <c r="C1967" s="2" t="s">
        <v>13600</v>
      </c>
      <c r="D1967" s="2">
        <v>1</v>
      </c>
      <c r="E1967" s="1" t="s">
        <v>2103</v>
      </c>
      <c r="F1967" s="2">
        <v>48.66</v>
      </c>
      <c r="G1967" s="2">
        <v>2</v>
      </c>
      <c r="H1967" s="2">
        <v>6</v>
      </c>
      <c r="I1967" s="2"/>
      <c r="J1967" s="2"/>
      <c r="K1967" s="2"/>
      <c r="L1967" s="3">
        <v>1452.19</v>
      </c>
      <c r="M1967" s="3">
        <v>1452.19</v>
      </c>
      <c r="N1967" s="3">
        <v>742.07</v>
      </c>
      <c r="O1967" s="3">
        <v>0</v>
      </c>
      <c r="P1967" s="3">
        <v>2194.2600000000002</v>
      </c>
      <c r="Q1967" s="3">
        <v>350</v>
      </c>
      <c r="R1967" s="1" t="s">
        <v>132</v>
      </c>
    </row>
    <row r="1968" spans="1:18" ht="15.5" x14ac:dyDescent="0.35">
      <c r="A1968" s="1">
        <v>31101534</v>
      </c>
      <c r="B1968" s="99" t="s">
        <v>2463</v>
      </c>
      <c r="C1968" s="2" t="s">
        <v>13600</v>
      </c>
      <c r="D1968" s="2">
        <v>1</v>
      </c>
      <c r="E1968" s="1" t="s">
        <v>161</v>
      </c>
      <c r="F1968" s="2">
        <v>36.5</v>
      </c>
      <c r="G1968" s="2">
        <v>2</v>
      </c>
      <c r="H1968" s="2">
        <v>5</v>
      </c>
      <c r="I1968" s="2"/>
      <c r="J1968" s="2"/>
      <c r="K1968" s="2"/>
      <c r="L1968" s="3">
        <v>948.22</v>
      </c>
      <c r="M1968" s="3">
        <v>948.22</v>
      </c>
      <c r="N1968" s="3">
        <v>556.63</v>
      </c>
      <c r="O1968" s="3">
        <v>0</v>
      </c>
      <c r="P1968" s="3">
        <v>1504.85</v>
      </c>
      <c r="Q1968" s="3">
        <v>350</v>
      </c>
      <c r="R1968" s="1" t="s">
        <v>132</v>
      </c>
    </row>
    <row r="1969" spans="1:18" ht="15.5" x14ac:dyDescent="0.35">
      <c r="A1969" s="1">
        <v>31101542</v>
      </c>
      <c r="B1969" s="99" t="s">
        <v>2462</v>
      </c>
      <c r="C1969" s="2" t="s">
        <v>13600</v>
      </c>
      <c r="D1969" s="2">
        <v>1</v>
      </c>
      <c r="E1969" s="1" t="s">
        <v>2042</v>
      </c>
      <c r="F1969" s="2">
        <v>60.83</v>
      </c>
      <c r="G1969" s="2">
        <v>2</v>
      </c>
      <c r="H1969" s="2">
        <v>6</v>
      </c>
      <c r="I1969" s="2"/>
      <c r="J1969" s="2"/>
      <c r="K1969" s="2"/>
      <c r="L1969" s="3">
        <v>1982.66</v>
      </c>
      <c r="M1969" s="3">
        <v>1982.66</v>
      </c>
      <c r="N1969" s="3">
        <v>927.66</v>
      </c>
      <c r="O1969" s="3">
        <v>0</v>
      </c>
      <c r="P1969" s="3">
        <v>2910.32</v>
      </c>
      <c r="Q1969" s="3">
        <v>350</v>
      </c>
      <c r="R1969" s="1" t="s">
        <v>132</v>
      </c>
    </row>
    <row r="1970" spans="1:18" ht="15.5" x14ac:dyDescent="0.35">
      <c r="A1970" s="1">
        <v>31101550</v>
      </c>
      <c r="B1970" s="99" t="s">
        <v>2461</v>
      </c>
      <c r="C1970" s="2" t="s">
        <v>13600</v>
      </c>
      <c r="D1970" s="2">
        <v>1</v>
      </c>
      <c r="E1970" s="1" t="s">
        <v>2042</v>
      </c>
      <c r="F1970" s="2">
        <v>52.72</v>
      </c>
      <c r="G1970" s="2">
        <v>2</v>
      </c>
      <c r="H1970" s="2">
        <v>6</v>
      </c>
      <c r="I1970" s="2"/>
      <c r="J1970" s="2"/>
      <c r="K1970" s="2"/>
      <c r="L1970" s="3">
        <v>1982.66</v>
      </c>
      <c r="M1970" s="3">
        <v>1982.66</v>
      </c>
      <c r="N1970" s="3">
        <v>803.98</v>
      </c>
      <c r="O1970" s="3">
        <v>0</v>
      </c>
      <c r="P1970" s="3">
        <v>2786.64</v>
      </c>
      <c r="Q1970" s="3">
        <v>350</v>
      </c>
      <c r="R1970" s="1" t="s">
        <v>132</v>
      </c>
    </row>
    <row r="1971" spans="1:18" ht="15.5" x14ac:dyDescent="0.35">
      <c r="A1971" s="1">
        <v>31101569</v>
      </c>
      <c r="B1971" s="99" t="s">
        <v>2460</v>
      </c>
      <c r="C1971" s="2" t="s">
        <v>13600</v>
      </c>
      <c r="D1971" s="2">
        <v>1</v>
      </c>
      <c r="E1971" s="1" t="s">
        <v>2042</v>
      </c>
      <c r="F1971" s="2">
        <v>56.77</v>
      </c>
      <c r="G1971" s="2">
        <v>2</v>
      </c>
      <c r="H1971" s="2">
        <v>5</v>
      </c>
      <c r="I1971" s="2"/>
      <c r="J1971" s="2"/>
      <c r="K1971" s="2"/>
      <c r="L1971" s="3">
        <v>1982.66</v>
      </c>
      <c r="M1971" s="3">
        <v>1982.66</v>
      </c>
      <c r="N1971" s="3">
        <v>865.74</v>
      </c>
      <c r="O1971" s="3">
        <v>0</v>
      </c>
      <c r="P1971" s="3">
        <v>2848.4</v>
      </c>
      <c r="Q1971" s="3">
        <v>350</v>
      </c>
      <c r="R1971" s="1" t="s">
        <v>132</v>
      </c>
    </row>
    <row r="1972" spans="1:18" ht="15.5" x14ac:dyDescent="0.35">
      <c r="A1972" s="1">
        <v>31101577</v>
      </c>
      <c r="B1972" s="99" t="s">
        <v>2459</v>
      </c>
      <c r="C1972" s="2" t="s">
        <v>13600</v>
      </c>
      <c r="D1972" s="2">
        <v>1</v>
      </c>
      <c r="E1972" s="1" t="s">
        <v>161</v>
      </c>
      <c r="F1972" s="2">
        <v>221.96</v>
      </c>
      <c r="G1972" s="2">
        <v>2</v>
      </c>
      <c r="H1972" s="2">
        <v>6</v>
      </c>
      <c r="I1972" s="2"/>
      <c r="J1972" s="2"/>
      <c r="K1972" s="2"/>
      <c r="L1972" s="3">
        <v>948.22</v>
      </c>
      <c r="M1972" s="3">
        <v>948.22</v>
      </c>
      <c r="N1972" s="3">
        <v>3384.89</v>
      </c>
      <c r="O1972" s="3">
        <v>0</v>
      </c>
      <c r="P1972" s="3">
        <v>4333.1099999999997</v>
      </c>
      <c r="Q1972" s="3">
        <v>350</v>
      </c>
      <c r="R1972" s="1" t="s">
        <v>132</v>
      </c>
    </row>
    <row r="1973" spans="1:18" ht="15.5" x14ac:dyDescent="0.35">
      <c r="A1973" s="1">
        <v>31101585</v>
      </c>
      <c r="B1973" s="99" t="s">
        <v>2458</v>
      </c>
      <c r="C1973" s="2" t="s">
        <v>13600</v>
      </c>
      <c r="D1973" s="2">
        <v>1</v>
      </c>
      <c r="E1973" s="1" t="s">
        <v>2185</v>
      </c>
      <c r="F1973" s="2">
        <v>49.8</v>
      </c>
      <c r="G1973" s="2">
        <v>2</v>
      </c>
      <c r="H1973" s="2">
        <v>6</v>
      </c>
      <c r="I1973" s="2"/>
      <c r="J1973" s="2"/>
      <c r="K1973" s="2"/>
      <c r="L1973" s="3">
        <v>1505.22</v>
      </c>
      <c r="M1973" s="3">
        <v>1505.22</v>
      </c>
      <c r="N1973" s="3">
        <v>759.45</v>
      </c>
      <c r="O1973" s="3">
        <v>0</v>
      </c>
      <c r="P1973" s="3">
        <v>2264.67</v>
      </c>
      <c r="Q1973" s="3">
        <v>350</v>
      </c>
      <c r="R1973" s="1" t="s">
        <v>132</v>
      </c>
    </row>
    <row r="1974" spans="1:18" ht="15.5" x14ac:dyDescent="0.35">
      <c r="A1974" s="1">
        <v>31102018</v>
      </c>
      <c r="B1974" s="99" t="s">
        <v>2457</v>
      </c>
      <c r="C1974" s="2" t="s">
        <v>13598</v>
      </c>
      <c r="D1974" s="2">
        <v>1</v>
      </c>
      <c r="E1974" s="1" t="s">
        <v>224</v>
      </c>
      <c r="F1974" s="2"/>
      <c r="G1974" s="2">
        <v>1</v>
      </c>
      <c r="H1974" s="2">
        <v>1</v>
      </c>
      <c r="I1974" s="2"/>
      <c r="J1974" s="2"/>
      <c r="K1974" s="2"/>
      <c r="L1974" s="3">
        <v>338.19</v>
      </c>
      <c r="M1974" s="3">
        <v>338.19</v>
      </c>
      <c r="N1974" s="3">
        <v>0</v>
      </c>
      <c r="O1974" s="3">
        <v>0</v>
      </c>
      <c r="P1974" s="3">
        <v>338.19</v>
      </c>
      <c r="Q1974" s="3">
        <v>67.638000000000005</v>
      </c>
      <c r="R1974" s="1" t="s">
        <v>132</v>
      </c>
    </row>
    <row r="1975" spans="1:18" ht="15.5" x14ac:dyDescent="0.35">
      <c r="A1975" s="1">
        <v>31102026</v>
      </c>
      <c r="B1975" s="99" t="s">
        <v>2456</v>
      </c>
      <c r="C1975" s="2" t="s">
        <v>13598</v>
      </c>
      <c r="D1975" s="2">
        <v>1</v>
      </c>
      <c r="E1975" s="1" t="s">
        <v>311</v>
      </c>
      <c r="F1975" s="2">
        <v>16.68</v>
      </c>
      <c r="G1975" s="2">
        <v>1</v>
      </c>
      <c r="H1975" s="2">
        <v>1</v>
      </c>
      <c r="I1975" s="2"/>
      <c r="J1975" s="2"/>
      <c r="K1975" s="2"/>
      <c r="L1975" s="3">
        <v>291.76</v>
      </c>
      <c r="M1975" s="3">
        <v>291.76</v>
      </c>
      <c r="N1975" s="3">
        <v>254.37</v>
      </c>
      <c r="O1975" s="3">
        <v>0</v>
      </c>
      <c r="P1975" s="3">
        <v>546.13</v>
      </c>
      <c r="Q1975" s="3">
        <v>109.226</v>
      </c>
      <c r="R1975" s="1" t="s">
        <v>132</v>
      </c>
    </row>
    <row r="1976" spans="1:18" ht="15.5" x14ac:dyDescent="0.35">
      <c r="A1976" s="1">
        <v>31102034</v>
      </c>
      <c r="B1976" s="99" t="s">
        <v>2455</v>
      </c>
      <c r="C1976" s="2" t="s">
        <v>13600</v>
      </c>
      <c r="D1976" s="2">
        <v>1</v>
      </c>
      <c r="E1976" s="1" t="s">
        <v>41</v>
      </c>
      <c r="F1976" s="2">
        <v>3.98</v>
      </c>
      <c r="G1976" s="2">
        <v>1</v>
      </c>
      <c r="H1976" s="2">
        <v>2</v>
      </c>
      <c r="I1976" s="2"/>
      <c r="J1976" s="2"/>
      <c r="K1976" s="2"/>
      <c r="L1976" s="3">
        <v>169.74</v>
      </c>
      <c r="M1976" s="3">
        <v>169.74</v>
      </c>
      <c r="N1976" s="3">
        <v>60.7</v>
      </c>
      <c r="O1976" s="3">
        <v>0</v>
      </c>
      <c r="P1976" s="3">
        <v>230.44</v>
      </c>
      <c r="Q1976" s="3">
        <v>350</v>
      </c>
      <c r="R1976" s="1" t="s">
        <v>132</v>
      </c>
    </row>
    <row r="1977" spans="1:18" ht="15.5" x14ac:dyDescent="0.35">
      <c r="A1977" s="1">
        <v>31102042</v>
      </c>
      <c r="B1977" s="99" t="s">
        <v>2454</v>
      </c>
      <c r="C1977" s="2" t="s">
        <v>13600</v>
      </c>
      <c r="D1977" s="2">
        <v>1</v>
      </c>
      <c r="E1977" s="1" t="s">
        <v>224</v>
      </c>
      <c r="F1977" s="2"/>
      <c r="G1977" s="2">
        <v>1</v>
      </c>
      <c r="H1977" s="2">
        <v>3</v>
      </c>
      <c r="I1977" s="2"/>
      <c r="J1977" s="2"/>
      <c r="K1977" s="2"/>
      <c r="L1977" s="3">
        <v>338.19</v>
      </c>
      <c r="M1977" s="3">
        <v>338.19</v>
      </c>
      <c r="N1977" s="3">
        <v>0</v>
      </c>
      <c r="O1977" s="3">
        <v>0</v>
      </c>
      <c r="P1977" s="3">
        <v>338.19</v>
      </c>
      <c r="Q1977" s="3">
        <v>350</v>
      </c>
      <c r="R1977" s="1" t="s">
        <v>132</v>
      </c>
    </row>
    <row r="1978" spans="1:18" ht="15.5" x14ac:dyDescent="0.35">
      <c r="A1978" s="1">
        <v>31102050</v>
      </c>
      <c r="B1978" s="99" t="s">
        <v>2453</v>
      </c>
      <c r="C1978" s="2" t="s">
        <v>13600</v>
      </c>
      <c r="D1978" s="2">
        <v>1</v>
      </c>
      <c r="E1978" s="1" t="s">
        <v>311</v>
      </c>
      <c r="F1978" s="2">
        <v>4.96</v>
      </c>
      <c r="G1978" s="2">
        <v>1</v>
      </c>
      <c r="H1978" s="2">
        <v>2</v>
      </c>
      <c r="I1978" s="2"/>
      <c r="J1978" s="2"/>
      <c r="K1978" s="2"/>
      <c r="L1978" s="3">
        <v>291.76</v>
      </c>
      <c r="M1978" s="3">
        <v>291.76</v>
      </c>
      <c r="N1978" s="3">
        <v>75.64</v>
      </c>
      <c r="O1978" s="3">
        <v>0</v>
      </c>
      <c r="P1978" s="3">
        <v>367.4</v>
      </c>
      <c r="Q1978" s="3">
        <v>350</v>
      </c>
      <c r="R1978" s="1" t="s">
        <v>132</v>
      </c>
    </row>
    <row r="1979" spans="1:18" ht="15.5" x14ac:dyDescent="0.35">
      <c r="A1979" s="1">
        <v>31102069</v>
      </c>
      <c r="B1979" s="99" t="s">
        <v>2452</v>
      </c>
      <c r="C1979" s="2" t="s">
        <v>13600</v>
      </c>
      <c r="D1979" s="2">
        <v>1</v>
      </c>
      <c r="E1979" s="1" t="s">
        <v>448</v>
      </c>
      <c r="F1979" s="2">
        <v>40.869999999999997</v>
      </c>
      <c r="G1979" s="2">
        <v>1</v>
      </c>
      <c r="H1979" s="2">
        <v>3</v>
      </c>
      <c r="I1979" s="2"/>
      <c r="J1979" s="2"/>
      <c r="K1979" s="2"/>
      <c r="L1979" s="3">
        <v>371.34</v>
      </c>
      <c r="M1979" s="3">
        <v>371.34</v>
      </c>
      <c r="N1979" s="3">
        <v>623.27</v>
      </c>
      <c r="O1979" s="3">
        <v>0</v>
      </c>
      <c r="P1979" s="3">
        <v>994.61</v>
      </c>
      <c r="Q1979" s="3">
        <v>350</v>
      </c>
      <c r="R1979" s="1" t="s">
        <v>132</v>
      </c>
    </row>
    <row r="1980" spans="1:18" ht="15.5" x14ac:dyDescent="0.35">
      <c r="A1980" s="1">
        <v>31102077</v>
      </c>
      <c r="B1980" s="99" t="s">
        <v>2451</v>
      </c>
      <c r="C1980" s="2" t="s">
        <v>13600</v>
      </c>
      <c r="D1980" s="2">
        <v>1</v>
      </c>
      <c r="E1980" s="1" t="s">
        <v>224</v>
      </c>
      <c r="F1980" s="2">
        <v>18.07</v>
      </c>
      <c r="G1980" s="2">
        <v>1</v>
      </c>
      <c r="H1980" s="2">
        <v>3</v>
      </c>
      <c r="I1980" s="2"/>
      <c r="J1980" s="2"/>
      <c r="K1980" s="2"/>
      <c r="L1980" s="3">
        <v>338.19</v>
      </c>
      <c r="M1980" s="3">
        <v>338.19</v>
      </c>
      <c r="N1980" s="3">
        <v>275.57</v>
      </c>
      <c r="O1980" s="3">
        <v>0</v>
      </c>
      <c r="P1980" s="3">
        <v>613.76</v>
      </c>
      <c r="Q1980" s="3">
        <v>350</v>
      </c>
      <c r="R1980" s="1" t="s">
        <v>132</v>
      </c>
    </row>
    <row r="1981" spans="1:18" ht="15.5" x14ac:dyDescent="0.35">
      <c r="A1981" s="1">
        <v>31102085</v>
      </c>
      <c r="B1981" s="99" t="s">
        <v>2450</v>
      </c>
      <c r="C1981" s="2" t="s">
        <v>13600</v>
      </c>
      <c r="D1981" s="2">
        <v>1</v>
      </c>
      <c r="E1981" s="1" t="s">
        <v>16</v>
      </c>
      <c r="F1981" s="2">
        <v>13.9</v>
      </c>
      <c r="G1981" s="2">
        <v>1</v>
      </c>
      <c r="H1981" s="2">
        <v>1</v>
      </c>
      <c r="I1981" s="2"/>
      <c r="J1981" s="2"/>
      <c r="K1981" s="2"/>
      <c r="L1981" s="3">
        <v>250.65</v>
      </c>
      <c r="M1981" s="3">
        <v>250.65</v>
      </c>
      <c r="N1981" s="3">
        <v>211.98</v>
      </c>
      <c r="O1981" s="3">
        <v>0</v>
      </c>
      <c r="P1981" s="3">
        <v>462.63</v>
      </c>
      <c r="Q1981" s="3">
        <v>350</v>
      </c>
      <c r="R1981" s="1" t="s">
        <v>132</v>
      </c>
    </row>
    <row r="1982" spans="1:18" ht="15.5" x14ac:dyDescent="0.35">
      <c r="A1982" s="1">
        <v>31102093</v>
      </c>
      <c r="B1982" s="99" t="s">
        <v>2449</v>
      </c>
      <c r="C1982" s="2" t="s">
        <v>13600</v>
      </c>
      <c r="D1982" s="2">
        <v>1</v>
      </c>
      <c r="E1982" s="1" t="s">
        <v>148</v>
      </c>
      <c r="F1982" s="2"/>
      <c r="G1982" s="2">
        <v>1</v>
      </c>
      <c r="H1982" s="2">
        <v>5</v>
      </c>
      <c r="I1982" s="2"/>
      <c r="J1982" s="2"/>
      <c r="K1982" s="2"/>
      <c r="L1982" s="3">
        <v>689.63</v>
      </c>
      <c r="M1982" s="3">
        <v>689.63</v>
      </c>
      <c r="N1982" s="3">
        <v>0</v>
      </c>
      <c r="O1982" s="3">
        <v>0</v>
      </c>
      <c r="P1982" s="3">
        <v>689.63</v>
      </c>
      <c r="Q1982" s="3">
        <v>350</v>
      </c>
      <c r="R1982" s="1" t="s">
        <v>132</v>
      </c>
    </row>
    <row r="1983" spans="1:18" ht="15.5" x14ac:dyDescent="0.35">
      <c r="A1983" s="1">
        <v>31102107</v>
      </c>
      <c r="B1983" s="99" t="s">
        <v>2448</v>
      </c>
      <c r="C1983" s="2" t="s">
        <v>13600</v>
      </c>
      <c r="D1983" s="2">
        <v>1</v>
      </c>
      <c r="E1983" s="1" t="s">
        <v>383</v>
      </c>
      <c r="F1983" s="2"/>
      <c r="G1983" s="2">
        <v>1</v>
      </c>
      <c r="H1983" s="2">
        <v>4</v>
      </c>
      <c r="I1983" s="2"/>
      <c r="J1983" s="2"/>
      <c r="K1983" s="2"/>
      <c r="L1983" s="3">
        <v>649.84</v>
      </c>
      <c r="M1983" s="3">
        <v>649.84</v>
      </c>
      <c r="N1983" s="3">
        <v>0</v>
      </c>
      <c r="O1983" s="3">
        <v>0</v>
      </c>
      <c r="P1983" s="3">
        <v>649.84</v>
      </c>
      <c r="Q1983" s="3">
        <v>350</v>
      </c>
      <c r="R1983" s="1" t="s">
        <v>132</v>
      </c>
    </row>
    <row r="1984" spans="1:18" ht="15.5" x14ac:dyDescent="0.35">
      <c r="A1984" s="1">
        <v>31102115</v>
      </c>
      <c r="B1984" s="99" t="s">
        <v>2447</v>
      </c>
      <c r="C1984" s="2" t="s">
        <v>13600</v>
      </c>
      <c r="D1984" s="2">
        <v>1</v>
      </c>
      <c r="E1984" s="1" t="s">
        <v>484</v>
      </c>
      <c r="F1984" s="2"/>
      <c r="G1984" s="2">
        <v>2</v>
      </c>
      <c r="H1984" s="2">
        <v>4</v>
      </c>
      <c r="I1984" s="2"/>
      <c r="J1984" s="2"/>
      <c r="K1984" s="2"/>
      <c r="L1984" s="3">
        <v>802.34</v>
      </c>
      <c r="M1984" s="3">
        <v>802.34</v>
      </c>
      <c r="N1984" s="3">
        <v>0</v>
      </c>
      <c r="O1984" s="3">
        <v>0</v>
      </c>
      <c r="P1984" s="3">
        <v>802.34</v>
      </c>
      <c r="Q1984" s="3">
        <v>350</v>
      </c>
      <c r="R1984" s="1" t="s">
        <v>132</v>
      </c>
    </row>
    <row r="1985" spans="1:18" ht="15.5" x14ac:dyDescent="0.35">
      <c r="A1985" s="1">
        <v>31102123</v>
      </c>
      <c r="B1985" s="99" t="s">
        <v>2446</v>
      </c>
      <c r="C1985" s="2" t="s">
        <v>13600</v>
      </c>
      <c r="D1985" s="2">
        <v>1</v>
      </c>
      <c r="E1985" s="1" t="s">
        <v>393</v>
      </c>
      <c r="F1985" s="2"/>
      <c r="G1985" s="2">
        <v>2</v>
      </c>
      <c r="H1985" s="2">
        <v>4</v>
      </c>
      <c r="I1985" s="2"/>
      <c r="J1985" s="2"/>
      <c r="K1985" s="2"/>
      <c r="L1985" s="3">
        <v>883.25</v>
      </c>
      <c r="M1985" s="3">
        <v>883.25</v>
      </c>
      <c r="N1985" s="3">
        <v>0</v>
      </c>
      <c r="O1985" s="3">
        <v>0</v>
      </c>
      <c r="P1985" s="3">
        <v>883.25</v>
      </c>
      <c r="Q1985" s="3">
        <v>350</v>
      </c>
      <c r="R1985" s="1" t="s">
        <v>132</v>
      </c>
    </row>
    <row r="1986" spans="1:18" ht="15.5" x14ac:dyDescent="0.35">
      <c r="A1986" s="1">
        <v>31102131</v>
      </c>
      <c r="B1986" s="99" t="s">
        <v>2445</v>
      </c>
      <c r="C1986" s="2" t="s">
        <v>13600</v>
      </c>
      <c r="D1986" s="2">
        <v>1</v>
      </c>
      <c r="E1986" s="1" t="s">
        <v>16</v>
      </c>
      <c r="F1986" s="2">
        <v>4.22</v>
      </c>
      <c r="G1986" s="2">
        <v>1</v>
      </c>
      <c r="H1986" s="2">
        <v>1</v>
      </c>
      <c r="I1986" s="2"/>
      <c r="J1986" s="2"/>
      <c r="K1986" s="2"/>
      <c r="L1986" s="3">
        <v>250.65</v>
      </c>
      <c r="M1986" s="3">
        <v>250.65</v>
      </c>
      <c r="N1986" s="3">
        <v>64.36</v>
      </c>
      <c r="O1986" s="3">
        <v>0</v>
      </c>
      <c r="P1986" s="3">
        <v>315.01</v>
      </c>
      <c r="Q1986" s="3">
        <v>350</v>
      </c>
      <c r="R1986" s="1" t="s">
        <v>132</v>
      </c>
    </row>
    <row r="1987" spans="1:18" ht="15.5" x14ac:dyDescent="0.35">
      <c r="A1987" s="1">
        <v>31102174</v>
      </c>
      <c r="B1987" s="99" t="s">
        <v>2444</v>
      </c>
      <c r="C1987" s="2" t="s">
        <v>13600</v>
      </c>
      <c r="D1987" s="2">
        <v>1</v>
      </c>
      <c r="E1987" s="1" t="s">
        <v>393</v>
      </c>
      <c r="F1987" s="2"/>
      <c r="G1987" s="2">
        <v>2</v>
      </c>
      <c r="H1987" s="2">
        <v>5</v>
      </c>
      <c r="I1987" s="2"/>
      <c r="J1987" s="2"/>
      <c r="K1987" s="2"/>
      <c r="L1987" s="3">
        <v>883.25</v>
      </c>
      <c r="M1987" s="3">
        <v>883.25</v>
      </c>
      <c r="N1987" s="3">
        <v>0</v>
      </c>
      <c r="O1987" s="3">
        <v>0</v>
      </c>
      <c r="P1987" s="3">
        <v>883.25</v>
      </c>
      <c r="Q1987" s="3">
        <v>350</v>
      </c>
      <c r="R1987" s="1" t="s">
        <v>132</v>
      </c>
    </row>
    <row r="1988" spans="1:18" ht="15.5" x14ac:dyDescent="0.35">
      <c r="A1988" s="1">
        <v>31102182</v>
      </c>
      <c r="B1988" s="99" t="s">
        <v>2443</v>
      </c>
      <c r="C1988" s="2" t="s">
        <v>13600</v>
      </c>
      <c r="D1988" s="2">
        <v>1</v>
      </c>
      <c r="E1988" s="1" t="s">
        <v>393</v>
      </c>
      <c r="F1988" s="2"/>
      <c r="G1988" s="2">
        <v>1</v>
      </c>
      <c r="H1988" s="2">
        <v>5</v>
      </c>
      <c r="I1988" s="2"/>
      <c r="J1988" s="2"/>
      <c r="K1988" s="2"/>
      <c r="L1988" s="3">
        <v>883.25</v>
      </c>
      <c r="M1988" s="3">
        <v>883.25</v>
      </c>
      <c r="N1988" s="3">
        <v>0</v>
      </c>
      <c r="O1988" s="3">
        <v>0</v>
      </c>
      <c r="P1988" s="3">
        <v>883.25</v>
      </c>
      <c r="Q1988" s="3">
        <v>350</v>
      </c>
      <c r="R1988" s="1" t="s">
        <v>132</v>
      </c>
    </row>
    <row r="1989" spans="1:18" ht="15.5" x14ac:dyDescent="0.35">
      <c r="A1989" s="1">
        <v>31102204</v>
      </c>
      <c r="B1989" s="99" t="s">
        <v>2442</v>
      </c>
      <c r="C1989" s="2" t="s">
        <v>13600</v>
      </c>
      <c r="D1989" s="2">
        <v>1</v>
      </c>
      <c r="E1989" s="1" t="s">
        <v>393</v>
      </c>
      <c r="F1989" s="2"/>
      <c r="G1989" s="2">
        <v>2</v>
      </c>
      <c r="H1989" s="2">
        <v>5</v>
      </c>
      <c r="I1989" s="2"/>
      <c r="J1989" s="2"/>
      <c r="K1989" s="2"/>
      <c r="L1989" s="3">
        <v>883.25</v>
      </c>
      <c r="M1989" s="3">
        <v>883.25</v>
      </c>
      <c r="N1989" s="3">
        <v>0</v>
      </c>
      <c r="O1989" s="3">
        <v>0</v>
      </c>
      <c r="P1989" s="3">
        <v>883.25</v>
      </c>
      <c r="Q1989" s="3">
        <v>350</v>
      </c>
      <c r="R1989" s="1" t="s">
        <v>132</v>
      </c>
    </row>
    <row r="1990" spans="1:18" ht="15.5" x14ac:dyDescent="0.35">
      <c r="A1990" s="1">
        <v>31102220</v>
      </c>
      <c r="B1990" s="99" t="s">
        <v>2441</v>
      </c>
      <c r="C1990" s="2" t="s">
        <v>13600</v>
      </c>
      <c r="D1990" s="2">
        <v>1</v>
      </c>
      <c r="E1990" s="1" t="s">
        <v>448</v>
      </c>
      <c r="F1990" s="2">
        <v>5.55</v>
      </c>
      <c r="G1990" s="2">
        <v>1</v>
      </c>
      <c r="H1990" s="2">
        <v>3</v>
      </c>
      <c r="I1990" s="2"/>
      <c r="J1990" s="2"/>
      <c r="K1990" s="2"/>
      <c r="L1990" s="3">
        <v>371.34</v>
      </c>
      <c r="M1990" s="3">
        <v>371.34</v>
      </c>
      <c r="N1990" s="3">
        <v>84.64</v>
      </c>
      <c r="O1990" s="3">
        <v>0</v>
      </c>
      <c r="P1990" s="3">
        <v>455.98</v>
      </c>
      <c r="Q1990" s="3">
        <v>350</v>
      </c>
      <c r="R1990" s="1" t="s">
        <v>132</v>
      </c>
    </row>
    <row r="1991" spans="1:18" ht="15.5" x14ac:dyDescent="0.35">
      <c r="A1991" s="1">
        <v>31102239</v>
      </c>
      <c r="B1991" s="99" t="s">
        <v>2440</v>
      </c>
      <c r="C1991" s="2" t="s">
        <v>13600</v>
      </c>
      <c r="D1991" s="2">
        <v>1</v>
      </c>
      <c r="E1991" s="1" t="s">
        <v>161</v>
      </c>
      <c r="F1991" s="2"/>
      <c r="G1991" s="2">
        <v>2</v>
      </c>
      <c r="H1991" s="2">
        <v>3</v>
      </c>
      <c r="I1991" s="2"/>
      <c r="J1991" s="2"/>
      <c r="K1991" s="2"/>
      <c r="L1991" s="3">
        <v>948.22</v>
      </c>
      <c r="M1991" s="3">
        <v>948.22</v>
      </c>
      <c r="N1991" s="3">
        <v>0</v>
      </c>
      <c r="O1991" s="3">
        <v>0</v>
      </c>
      <c r="P1991" s="3">
        <v>948.22</v>
      </c>
      <c r="Q1991" s="3">
        <v>350</v>
      </c>
      <c r="R1991" s="1" t="s">
        <v>132</v>
      </c>
    </row>
    <row r="1992" spans="1:18" ht="15.5" x14ac:dyDescent="0.35">
      <c r="A1992" s="1">
        <v>31102247</v>
      </c>
      <c r="B1992" s="99" t="s">
        <v>2439</v>
      </c>
      <c r="C1992" s="2" t="s">
        <v>13600</v>
      </c>
      <c r="D1992" s="2">
        <v>1</v>
      </c>
      <c r="E1992" s="1" t="s">
        <v>407</v>
      </c>
      <c r="F1992" s="2"/>
      <c r="G1992" s="2">
        <v>1</v>
      </c>
      <c r="H1992" s="2">
        <v>3</v>
      </c>
      <c r="I1992" s="2"/>
      <c r="J1992" s="2"/>
      <c r="K1992" s="2"/>
      <c r="L1992" s="3">
        <v>620.66</v>
      </c>
      <c r="M1992" s="3">
        <v>620.66</v>
      </c>
      <c r="N1992" s="3">
        <v>0</v>
      </c>
      <c r="O1992" s="3">
        <v>0</v>
      </c>
      <c r="P1992" s="3">
        <v>620.66</v>
      </c>
      <c r="Q1992" s="3">
        <v>350</v>
      </c>
      <c r="R1992" s="1" t="s">
        <v>132</v>
      </c>
    </row>
    <row r="1993" spans="1:18" ht="15.5" x14ac:dyDescent="0.35">
      <c r="A1993" s="1">
        <v>31102255</v>
      </c>
      <c r="B1993" s="99" t="s">
        <v>2438</v>
      </c>
      <c r="C1993" s="2" t="s">
        <v>13600</v>
      </c>
      <c r="D1993" s="2">
        <v>1</v>
      </c>
      <c r="E1993" s="1" t="s">
        <v>407</v>
      </c>
      <c r="F1993" s="2"/>
      <c r="G1993" s="2">
        <v>1</v>
      </c>
      <c r="H1993" s="2">
        <v>3</v>
      </c>
      <c r="I1993" s="2"/>
      <c r="J1993" s="2"/>
      <c r="K1993" s="2"/>
      <c r="L1993" s="3">
        <v>620.66</v>
      </c>
      <c r="M1993" s="3">
        <v>620.66</v>
      </c>
      <c r="N1993" s="3">
        <v>0</v>
      </c>
      <c r="O1993" s="3">
        <v>0</v>
      </c>
      <c r="P1993" s="3">
        <v>620.66</v>
      </c>
      <c r="Q1993" s="3">
        <v>350</v>
      </c>
      <c r="R1993" s="1" t="s">
        <v>132</v>
      </c>
    </row>
    <row r="1994" spans="1:18" ht="15.5" x14ac:dyDescent="0.35">
      <c r="A1994" s="1">
        <v>31102263</v>
      </c>
      <c r="B1994" s="99" t="s">
        <v>2437</v>
      </c>
      <c r="C1994" s="2" t="s">
        <v>13600</v>
      </c>
      <c r="D1994" s="2">
        <v>1</v>
      </c>
      <c r="E1994" s="1" t="s">
        <v>388</v>
      </c>
      <c r="F1994" s="2">
        <v>5.23</v>
      </c>
      <c r="G1994" s="2">
        <v>1</v>
      </c>
      <c r="H1994" s="2">
        <v>3</v>
      </c>
      <c r="I1994" s="2"/>
      <c r="J1994" s="2"/>
      <c r="K1994" s="2"/>
      <c r="L1994" s="3">
        <v>574.25</v>
      </c>
      <c r="M1994" s="3">
        <v>574.25</v>
      </c>
      <c r="N1994" s="3">
        <v>79.760000000000005</v>
      </c>
      <c r="O1994" s="3">
        <v>0</v>
      </c>
      <c r="P1994" s="3">
        <v>654.01</v>
      </c>
      <c r="Q1994" s="3">
        <v>350</v>
      </c>
      <c r="R1994" s="1" t="s">
        <v>132</v>
      </c>
    </row>
    <row r="1995" spans="1:18" ht="15.5" x14ac:dyDescent="0.35">
      <c r="A1995" s="1">
        <v>31102271</v>
      </c>
      <c r="B1995" s="99" t="s">
        <v>2436</v>
      </c>
      <c r="C1995" s="2" t="s">
        <v>13600</v>
      </c>
      <c r="D1995" s="2">
        <v>1</v>
      </c>
      <c r="E1995" s="1" t="s">
        <v>161</v>
      </c>
      <c r="F1995" s="2"/>
      <c r="G1995" s="2">
        <v>2</v>
      </c>
      <c r="H1995" s="2">
        <v>7</v>
      </c>
      <c r="I1995" s="2"/>
      <c r="J1995" s="2"/>
      <c r="K1995" s="2"/>
      <c r="L1995" s="3">
        <v>948.22</v>
      </c>
      <c r="M1995" s="3">
        <v>948.22</v>
      </c>
      <c r="N1995" s="3">
        <v>0</v>
      </c>
      <c r="O1995" s="3">
        <v>0</v>
      </c>
      <c r="P1995" s="3">
        <v>948.22</v>
      </c>
      <c r="Q1995" s="3">
        <v>350</v>
      </c>
      <c r="R1995" s="1" t="s">
        <v>132</v>
      </c>
    </row>
    <row r="1996" spans="1:18" ht="15.5" x14ac:dyDescent="0.35">
      <c r="A1996" s="1">
        <v>31102280</v>
      </c>
      <c r="B1996" s="99" t="s">
        <v>2435</v>
      </c>
      <c r="C1996" s="2" t="s">
        <v>13600</v>
      </c>
      <c r="D1996" s="2">
        <v>1</v>
      </c>
      <c r="E1996" s="1" t="s">
        <v>396</v>
      </c>
      <c r="F1996" s="2"/>
      <c r="G1996" s="2">
        <v>2</v>
      </c>
      <c r="H1996" s="2">
        <v>5</v>
      </c>
      <c r="I1996" s="2"/>
      <c r="J1996" s="2"/>
      <c r="K1996" s="2"/>
      <c r="L1996" s="3">
        <v>1027.79</v>
      </c>
      <c r="M1996" s="3">
        <v>1027.79</v>
      </c>
      <c r="N1996" s="3">
        <v>0</v>
      </c>
      <c r="O1996" s="3">
        <v>0</v>
      </c>
      <c r="P1996" s="3">
        <v>1027.79</v>
      </c>
      <c r="Q1996" s="3">
        <v>350</v>
      </c>
      <c r="R1996" s="1" t="s">
        <v>132</v>
      </c>
    </row>
    <row r="1997" spans="1:18" ht="15.5" x14ac:dyDescent="0.35">
      <c r="A1997" s="1">
        <v>31102298</v>
      </c>
      <c r="B1997" s="99" t="s">
        <v>2434</v>
      </c>
      <c r="C1997" s="2" t="s">
        <v>13600</v>
      </c>
      <c r="D1997" s="2">
        <v>1</v>
      </c>
      <c r="E1997" s="1" t="s">
        <v>448</v>
      </c>
      <c r="F1997" s="2"/>
      <c r="G1997" s="2">
        <v>1</v>
      </c>
      <c r="H1997" s="2">
        <v>4</v>
      </c>
      <c r="I1997" s="2"/>
      <c r="J1997" s="2"/>
      <c r="K1997" s="2"/>
      <c r="L1997" s="3">
        <v>371.34</v>
      </c>
      <c r="M1997" s="3">
        <v>371.34</v>
      </c>
      <c r="N1997" s="3">
        <v>0</v>
      </c>
      <c r="O1997" s="3">
        <v>0</v>
      </c>
      <c r="P1997" s="3">
        <v>371.34</v>
      </c>
      <c r="Q1997" s="3">
        <v>350</v>
      </c>
      <c r="R1997" s="1" t="s">
        <v>132</v>
      </c>
    </row>
    <row r="1998" spans="1:18" ht="15.5" x14ac:dyDescent="0.35">
      <c r="A1998" s="1">
        <v>31102301</v>
      </c>
      <c r="B1998" s="99" t="s">
        <v>2433</v>
      </c>
      <c r="C1998" s="2" t="s">
        <v>13600</v>
      </c>
      <c r="D1998" s="2">
        <v>1</v>
      </c>
      <c r="E1998" s="1" t="s">
        <v>409</v>
      </c>
      <c r="F1998" s="2"/>
      <c r="G1998" s="2">
        <v>1</v>
      </c>
      <c r="H1998" s="2">
        <v>3</v>
      </c>
      <c r="I1998" s="2"/>
      <c r="J1998" s="2"/>
      <c r="K1998" s="2"/>
      <c r="L1998" s="3">
        <v>438.97</v>
      </c>
      <c r="M1998" s="3">
        <v>438.97</v>
      </c>
      <c r="N1998" s="3">
        <v>0</v>
      </c>
      <c r="O1998" s="3">
        <v>0</v>
      </c>
      <c r="P1998" s="3">
        <v>438.97</v>
      </c>
      <c r="Q1998" s="3">
        <v>350</v>
      </c>
      <c r="R1998" s="1" t="s">
        <v>132</v>
      </c>
    </row>
    <row r="1999" spans="1:18" ht="15.5" x14ac:dyDescent="0.35">
      <c r="A1999" s="1">
        <v>31102310</v>
      </c>
      <c r="B1999" s="99" t="s">
        <v>2432</v>
      </c>
      <c r="C1999" s="2" t="s">
        <v>13600</v>
      </c>
      <c r="D1999" s="2">
        <v>1</v>
      </c>
      <c r="E1999" s="1" t="s">
        <v>407</v>
      </c>
      <c r="F1999" s="2">
        <v>64.099999999999994</v>
      </c>
      <c r="G1999" s="2"/>
      <c r="H1999" s="2">
        <v>4</v>
      </c>
      <c r="I1999" s="2"/>
      <c r="J1999" s="2"/>
      <c r="K1999" s="2"/>
      <c r="L1999" s="3">
        <v>620.66</v>
      </c>
      <c r="M1999" s="3">
        <v>620.66</v>
      </c>
      <c r="N1999" s="3">
        <v>977.53</v>
      </c>
      <c r="O1999" s="3">
        <v>0</v>
      </c>
      <c r="P1999" s="3">
        <v>1598.19</v>
      </c>
      <c r="Q1999" s="3">
        <v>350</v>
      </c>
      <c r="R1999" s="1" t="s">
        <v>132</v>
      </c>
    </row>
    <row r="2000" spans="1:18" ht="15.5" x14ac:dyDescent="0.35">
      <c r="A2000" s="1">
        <v>31102328</v>
      </c>
      <c r="B2000" s="99" t="s">
        <v>2431</v>
      </c>
      <c r="C2000" s="2" t="s">
        <v>13600</v>
      </c>
      <c r="D2000" s="2">
        <v>1</v>
      </c>
      <c r="E2000" s="1" t="s">
        <v>16</v>
      </c>
      <c r="F2000" s="2">
        <v>64.099999999999994</v>
      </c>
      <c r="G2000" s="2"/>
      <c r="H2000" s="2">
        <v>4</v>
      </c>
      <c r="I2000" s="2"/>
      <c r="J2000" s="2"/>
      <c r="K2000" s="2"/>
      <c r="L2000" s="3">
        <v>250.65</v>
      </c>
      <c r="M2000" s="3">
        <v>250.65</v>
      </c>
      <c r="N2000" s="3">
        <v>977.53</v>
      </c>
      <c r="O2000" s="3">
        <v>0</v>
      </c>
      <c r="P2000" s="3">
        <v>1228.18</v>
      </c>
      <c r="Q2000" s="3">
        <v>350</v>
      </c>
      <c r="R2000" s="1" t="s">
        <v>132</v>
      </c>
    </row>
    <row r="2001" spans="1:18" ht="15.5" x14ac:dyDescent="0.35">
      <c r="A2001" s="1">
        <v>31102344</v>
      </c>
      <c r="B2001" s="99" t="s">
        <v>2430</v>
      </c>
      <c r="C2001" s="2" t="s">
        <v>13600</v>
      </c>
      <c r="D2001" s="2">
        <v>1</v>
      </c>
      <c r="E2001" s="1" t="s">
        <v>393</v>
      </c>
      <c r="F2001" s="2"/>
      <c r="G2001" s="2">
        <v>2</v>
      </c>
      <c r="H2001" s="2">
        <v>4</v>
      </c>
      <c r="I2001" s="2"/>
      <c r="J2001" s="2"/>
      <c r="K2001" s="2"/>
      <c r="L2001" s="3">
        <v>883.25</v>
      </c>
      <c r="M2001" s="3">
        <v>883.25</v>
      </c>
      <c r="N2001" s="3">
        <v>0</v>
      </c>
      <c r="O2001" s="3">
        <v>0</v>
      </c>
      <c r="P2001" s="3">
        <v>883.25</v>
      </c>
      <c r="Q2001" s="3">
        <v>350</v>
      </c>
      <c r="R2001" s="1" t="s">
        <v>132</v>
      </c>
    </row>
    <row r="2002" spans="1:18" ht="15.5" x14ac:dyDescent="0.35">
      <c r="A2002" s="1">
        <v>31102352</v>
      </c>
      <c r="B2002" s="99" t="s">
        <v>2429</v>
      </c>
      <c r="C2002" s="2" t="s">
        <v>13600</v>
      </c>
      <c r="D2002" s="2">
        <v>1</v>
      </c>
      <c r="E2002" s="1" t="s">
        <v>159</v>
      </c>
      <c r="F2002" s="2">
        <v>18.23</v>
      </c>
      <c r="G2002" s="2">
        <v>1</v>
      </c>
      <c r="H2002" s="2">
        <v>5</v>
      </c>
      <c r="I2002" s="2"/>
      <c r="J2002" s="2"/>
      <c r="K2002" s="2"/>
      <c r="L2002" s="3">
        <v>736.04</v>
      </c>
      <c r="M2002" s="3">
        <v>736.04</v>
      </c>
      <c r="N2002" s="3">
        <v>278.01</v>
      </c>
      <c r="O2002" s="3">
        <v>0</v>
      </c>
      <c r="P2002" s="3">
        <v>1014.05</v>
      </c>
      <c r="Q2002" s="3">
        <v>350</v>
      </c>
      <c r="R2002" s="1" t="s">
        <v>132</v>
      </c>
    </row>
    <row r="2003" spans="1:18" ht="15.5" x14ac:dyDescent="0.35">
      <c r="A2003" s="1">
        <v>31102360</v>
      </c>
      <c r="B2003" s="99" t="s">
        <v>2428</v>
      </c>
      <c r="C2003" s="2" t="s">
        <v>13600</v>
      </c>
      <c r="D2003" s="2">
        <v>1</v>
      </c>
      <c r="E2003" s="1" t="s">
        <v>155</v>
      </c>
      <c r="F2003" s="2">
        <v>221.96</v>
      </c>
      <c r="G2003" s="2">
        <v>1</v>
      </c>
      <c r="H2003" s="2">
        <v>5</v>
      </c>
      <c r="I2003" s="2"/>
      <c r="J2003" s="2"/>
      <c r="K2003" s="2"/>
      <c r="L2003" s="3">
        <v>1206.83</v>
      </c>
      <c r="M2003" s="3">
        <v>1206.83</v>
      </c>
      <c r="N2003" s="3">
        <v>3384.89</v>
      </c>
      <c r="O2003" s="3">
        <v>0</v>
      </c>
      <c r="P2003" s="3">
        <v>4591.72</v>
      </c>
      <c r="Q2003" s="3">
        <v>350</v>
      </c>
      <c r="R2003" s="1" t="s">
        <v>132</v>
      </c>
    </row>
    <row r="2004" spans="1:18" ht="15.5" x14ac:dyDescent="0.35">
      <c r="A2004" s="1">
        <v>31102379</v>
      </c>
      <c r="B2004" s="99" t="s">
        <v>2427</v>
      </c>
      <c r="C2004" s="2" t="s">
        <v>13600</v>
      </c>
      <c r="D2004" s="2">
        <v>1</v>
      </c>
      <c r="E2004" s="1" t="s">
        <v>396</v>
      </c>
      <c r="F2004" s="2">
        <v>39.06</v>
      </c>
      <c r="G2004" s="2">
        <v>1</v>
      </c>
      <c r="H2004" s="2">
        <v>6</v>
      </c>
      <c r="I2004" s="2"/>
      <c r="J2004" s="2"/>
      <c r="K2004" s="2"/>
      <c r="L2004" s="3">
        <v>1027.79</v>
      </c>
      <c r="M2004" s="3">
        <v>1027.79</v>
      </c>
      <c r="N2004" s="3">
        <v>595.66999999999996</v>
      </c>
      <c r="O2004" s="3">
        <v>0</v>
      </c>
      <c r="P2004" s="3">
        <v>1623.46</v>
      </c>
      <c r="Q2004" s="3">
        <v>350</v>
      </c>
      <c r="R2004" s="1" t="s">
        <v>132</v>
      </c>
    </row>
    <row r="2005" spans="1:18" ht="15.5" x14ac:dyDescent="0.35">
      <c r="A2005" s="1">
        <v>31102409</v>
      </c>
      <c r="B2005" s="99" t="s">
        <v>2426</v>
      </c>
      <c r="C2005" s="2" t="s">
        <v>13600</v>
      </c>
      <c r="D2005" s="2">
        <v>1</v>
      </c>
      <c r="E2005" s="1" t="s">
        <v>161</v>
      </c>
      <c r="F2005" s="2"/>
      <c r="G2005" s="2">
        <v>2</v>
      </c>
      <c r="H2005" s="2">
        <v>5</v>
      </c>
      <c r="I2005" s="2"/>
      <c r="J2005" s="2"/>
      <c r="K2005" s="2"/>
      <c r="L2005" s="3">
        <v>948.22</v>
      </c>
      <c r="M2005" s="3">
        <v>948.22</v>
      </c>
      <c r="N2005" s="3">
        <v>0</v>
      </c>
      <c r="O2005" s="3">
        <v>0</v>
      </c>
      <c r="P2005" s="3">
        <v>948.22</v>
      </c>
      <c r="Q2005" s="3">
        <v>350</v>
      </c>
      <c r="R2005" s="1" t="s">
        <v>132</v>
      </c>
    </row>
    <row r="2006" spans="1:18" ht="15.5" x14ac:dyDescent="0.35">
      <c r="A2006" s="1">
        <v>31102417</v>
      </c>
      <c r="B2006" s="99" t="s">
        <v>2425</v>
      </c>
      <c r="C2006" s="2" t="s">
        <v>13600</v>
      </c>
      <c r="D2006" s="2">
        <v>1</v>
      </c>
      <c r="E2006" s="1" t="s">
        <v>161</v>
      </c>
      <c r="F2006" s="2"/>
      <c r="G2006" s="2">
        <v>2</v>
      </c>
      <c r="H2006" s="2">
        <v>5</v>
      </c>
      <c r="I2006" s="2"/>
      <c r="J2006" s="2"/>
      <c r="K2006" s="2"/>
      <c r="L2006" s="3">
        <v>948.22</v>
      </c>
      <c r="M2006" s="3">
        <v>948.22</v>
      </c>
      <c r="N2006" s="3">
        <v>0</v>
      </c>
      <c r="O2006" s="3">
        <v>0</v>
      </c>
      <c r="P2006" s="3">
        <v>948.22</v>
      </c>
      <c r="Q2006" s="3">
        <v>350</v>
      </c>
      <c r="R2006" s="1" t="s">
        <v>132</v>
      </c>
    </row>
    <row r="2007" spans="1:18" ht="15.5" x14ac:dyDescent="0.35">
      <c r="A2007" s="1">
        <v>31102425</v>
      </c>
      <c r="B2007" s="99" t="s">
        <v>2424</v>
      </c>
      <c r="C2007" s="2" t="s">
        <v>13600</v>
      </c>
      <c r="D2007" s="2">
        <v>1</v>
      </c>
      <c r="E2007" s="1" t="s">
        <v>407</v>
      </c>
      <c r="F2007" s="2"/>
      <c r="G2007" s="2">
        <v>2</v>
      </c>
      <c r="H2007" s="2">
        <v>3</v>
      </c>
      <c r="I2007" s="2"/>
      <c r="J2007" s="2"/>
      <c r="K2007" s="2"/>
      <c r="L2007" s="3">
        <v>620.66</v>
      </c>
      <c r="M2007" s="3">
        <v>620.66</v>
      </c>
      <c r="N2007" s="3">
        <v>0</v>
      </c>
      <c r="O2007" s="3">
        <v>0</v>
      </c>
      <c r="P2007" s="3">
        <v>620.66</v>
      </c>
      <c r="Q2007" s="3">
        <v>350</v>
      </c>
      <c r="R2007" s="1" t="s">
        <v>132</v>
      </c>
    </row>
    <row r="2008" spans="1:18" ht="15.5" x14ac:dyDescent="0.35">
      <c r="A2008" s="1">
        <v>31102433</v>
      </c>
      <c r="B2008" s="99" t="s">
        <v>2423</v>
      </c>
      <c r="C2008" s="2" t="s">
        <v>13600</v>
      </c>
      <c r="D2008" s="2">
        <v>1</v>
      </c>
      <c r="E2008" s="1" t="s">
        <v>159</v>
      </c>
      <c r="F2008" s="2">
        <v>47.16</v>
      </c>
      <c r="G2008" s="2">
        <v>1</v>
      </c>
      <c r="H2008" s="2">
        <v>4</v>
      </c>
      <c r="I2008" s="2"/>
      <c r="J2008" s="2"/>
      <c r="K2008" s="2"/>
      <c r="L2008" s="3">
        <v>736.04</v>
      </c>
      <c r="M2008" s="3">
        <v>736.04</v>
      </c>
      <c r="N2008" s="3">
        <v>719.19</v>
      </c>
      <c r="O2008" s="3">
        <v>0</v>
      </c>
      <c r="P2008" s="3">
        <v>1455.23</v>
      </c>
      <c r="Q2008" s="3">
        <v>350</v>
      </c>
      <c r="R2008" s="1" t="s">
        <v>132</v>
      </c>
    </row>
    <row r="2009" spans="1:18" ht="15.5" x14ac:dyDescent="0.35">
      <c r="A2009" s="1">
        <v>31102441</v>
      </c>
      <c r="B2009" s="99" t="s">
        <v>2422</v>
      </c>
      <c r="C2009" s="2" t="s">
        <v>13600</v>
      </c>
      <c r="D2009" s="2">
        <v>1</v>
      </c>
      <c r="E2009" s="1" t="s">
        <v>377</v>
      </c>
      <c r="F2009" s="2">
        <v>126.73</v>
      </c>
      <c r="G2009" s="2">
        <v>1</v>
      </c>
      <c r="H2009" s="2">
        <v>4</v>
      </c>
      <c r="I2009" s="2"/>
      <c r="J2009" s="2"/>
      <c r="K2009" s="2"/>
      <c r="L2009" s="3">
        <v>405.81</v>
      </c>
      <c r="M2009" s="3">
        <v>405.81</v>
      </c>
      <c r="N2009" s="3">
        <v>1932.63</v>
      </c>
      <c r="O2009" s="3">
        <v>0</v>
      </c>
      <c r="P2009" s="3">
        <v>2338.44</v>
      </c>
      <c r="Q2009" s="3">
        <v>350</v>
      </c>
      <c r="R2009" s="1" t="s">
        <v>132</v>
      </c>
    </row>
    <row r="2010" spans="1:18" ht="15.5" x14ac:dyDescent="0.35">
      <c r="A2010" s="1">
        <v>31102450</v>
      </c>
      <c r="B2010" s="99" t="s">
        <v>2421</v>
      </c>
      <c r="C2010" s="2" t="s">
        <v>13600</v>
      </c>
      <c r="D2010" s="2">
        <v>1</v>
      </c>
      <c r="E2010" s="1" t="s">
        <v>224</v>
      </c>
      <c r="F2010" s="2">
        <v>18.07</v>
      </c>
      <c r="G2010" s="2">
        <v>1</v>
      </c>
      <c r="H2010" s="2">
        <v>4</v>
      </c>
      <c r="I2010" s="2"/>
      <c r="J2010" s="2"/>
      <c r="K2010" s="2"/>
      <c r="L2010" s="3">
        <v>338.19</v>
      </c>
      <c r="M2010" s="3">
        <v>338.19</v>
      </c>
      <c r="N2010" s="3">
        <v>275.57</v>
      </c>
      <c r="O2010" s="3">
        <v>0</v>
      </c>
      <c r="P2010" s="3">
        <v>613.76</v>
      </c>
      <c r="Q2010" s="3">
        <v>350</v>
      </c>
      <c r="R2010" s="1" t="s">
        <v>132</v>
      </c>
    </row>
    <row r="2011" spans="1:18" ht="15.5" x14ac:dyDescent="0.35">
      <c r="A2011" s="1">
        <v>31102468</v>
      </c>
      <c r="B2011" s="99" t="s">
        <v>2420</v>
      </c>
      <c r="C2011" s="2" t="s">
        <v>13600</v>
      </c>
      <c r="D2011" s="2">
        <v>1</v>
      </c>
      <c r="E2011" s="1" t="s">
        <v>161</v>
      </c>
      <c r="F2011" s="2"/>
      <c r="G2011" s="2">
        <v>2</v>
      </c>
      <c r="H2011" s="2">
        <v>5</v>
      </c>
      <c r="I2011" s="2"/>
      <c r="J2011" s="2"/>
      <c r="K2011" s="2"/>
      <c r="L2011" s="3">
        <v>948.22</v>
      </c>
      <c r="M2011" s="3">
        <v>948.22</v>
      </c>
      <c r="N2011" s="3">
        <v>0</v>
      </c>
      <c r="O2011" s="3">
        <v>0</v>
      </c>
      <c r="P2011" s="3">
        <v>948.22</v>
      </c>
      <c r="Q2011" s="3">
        <v>350</v>
      </c>
      <c r="R2011" s="1" t="s">
        <v>132</v>
      </c>
    </row>
    <row r="2012" spans="1:18" ht="15.5" x14ac:dyDescent="0.35">
      <c r="A2012" s="1">
        <v>31102476</v>
      </c>
      <c r="B2012" s="99" t="s">
        <v>2419</v>
      </c>
      <c r="C2012" s="2" t="s">
        <v>13600</v>
      </c>
      <c r="D2012" s="2">
        <v>1</v>
      </c>
      <c r="E2012" s="1" t="s">
        <v>484</v>
      </c>
      <c r="F2012" s="2"/>
      <c r="G2012" s="2">
        <v>2</v>
      </c>
      <c r="H2012" s="2">
        <v>4</v>
      </c>
      <c r="I2012" s="2"/>
      <c r="J2012" s="2"/>
      <c r="K2012" s="2"/>
      <c r="L2012" s="3">
        <v>802.34</v>
      </c>
      <c r="M2012" s="3">
        <v>802.34</v>
      </c>
      <c r="N2012" s="3">
        <v>0</v>
      </c>
      <c r="O2012" s="3">
        <v>0</v>
      </c>
      <c r="P2012" s="3">
        <v>802.34</v>
      </c>
      <c r="Q2012" s="3">
        <v>350</v>
      </c>
      <c r="R2012" s="1" t="s">
        <v>132</v>
      </c>
    </row>
    <row r="2013" spans="1:18" ht="15.5" x14ac:dyDescent="0.35">
      <c r="A2013" s="1">
        <v>31102492</v>
      </c>
      <c r="B2013" s="99" t="s">
        <v>2418</v>
      </c>
      <c r="C2013" s="2" t="s">
        <v>13600</v>
      </c>
      <c r="D2013" s="2">
        <v>1</v>
      </c>
      <c r="E2013" s="1" t="s">
        <v>388</v>
      </c>
      <c r="F2013" s="2">
        <v>34.47</v>
      </c>
      <c r="G2013" s="2">
        <v>1</v>
      </c>
      <c r="H2013" s="2">
        <v>5</v>
      </c>
      <c r="I2013" s="2"/>
      <c r="J2013" s="2"/>
      <c r="K2013" s="2"/>
      <c r="L2013" s="3">
        <v>574.25</v>
      </c>
      <c r="M2013" s="3">
        <v>574.25</v>
      </c>
      <c r="N2013" s="3">
        <v>525.66999999999996</v>
      </c>
      <c r="O2013" s="3">
        <v>0</v>
      </c>
      <c r="P2013" s="3">
        <v>1099.92</v>
      </c>
      <c r="Q2013" s="3">
        <v>350</v>
      </c>
      <c r="R2013" s="1" t="s">
        <v>132</v>
      </c>
    </row>
    <row r="2014" spans="1:18" ht="15.5" x14ac:dyDescent="0.35">
      <c r="A2014" s="1">
        <v>31102506</v>
      </c>
      <c r="B2014" s="99" t="s">
        <v>2417</v>
      </c>
      <c r="C2014" s="2" t="s">
        <v>13600</v>
      </c>
      <c r="D2014" s="2">
        <v>1</v>
      </c>
      <c r="E2014" s="1" t="s">
        <v>388</v>
      </c>
      <c r="F2014" s="2">
        <v>36.5</v>
      </c>
      <c r="G2014" s="2">
        <v>1</v>
      </c>
      <c r="H2014" s="2">
        <v>5</v>
      </c>
      <c r="I2014" s="2"/>
      <c r="J2014" s="2"/>
      <c r="K2014" s="2"/>
      <c r="L2014" s="3">
        <v>574.25</v>
      </c>
      <c r="M2014" s="3">
        <v>574.25</v>
      </c>
      <c r="N2014" s="3">
        <v>556.63</v>
      </c>
      <c r="O2014" s="3">
        <v>0</v>
      </c>
      <c r="P2014" s="3">
        <v>1130.8800000000001</v>
      </c>
      <c r="Q2014" s="3">
        <v>350</v>
      </c>
      <c r="R2014" s="1" t="s">
        <v>132</v>
      </c>
    </row>
    <row r="2015" spans="1:18" ht="15.5" x14ac:dyDescent="0.35">
      <c r="A2015" s="1">
        <v>31102514</v>
      </c>
      <c r="B2015" s="99" t="s">
        <v>2416</v>
      </c>
      <c r="C2015" s="2" t="s">
        <v>13600</v>
      </c>
      <c r="D2015" s="2">
        <v>1</v>
      </c>
      <c r="E2015" s="1" t="s">
        <v>155</v>
      </c>
      <c r="F2015" s="2">
        <v>48.66</v>
      </c>
      <c r="G2015" s="2">
        <v>2</v>
      </c>
      <c r="H2015" s="2">
        <v>5</v>
      </c>
      <c r="I2015" s="2"/>
      <c r="J2015" s="2"/>
      <c r="K2015" s="2"/>
      <c r="L2015" s="3">
        <v>1206.83</v>
      </c>
      <c r="M2015" s="3">
        <v>1206.83</v>
      </c>
      <c r="N2015" s="3">
        <v>742.07</v>
      </c>
      <c r="O2015" s="3">
        <v>0</v>
      </c>
      <c r="P2015" s="3">
        <v>1948.9</v>
      </c>
      <c r="Q2015" s="3">
        <v>350</v>
      </c>
      <c r="R2015" s="1" t="s">
        <v>132</v>
      </c>
    </row>
    <row r="2016" spans="1:18" ht="15.5" x14ac:dyDescent="0.35">
      <c r="A2016" s="1">
        <v>31102522</v>
      </c>
      <c r="B2016" s="99" t="s">
        <v>2415</v>
      </c>
      <c r="C2016" s="2" t="s">
        <v>13600</v>
      </c>
      <c r="D2016" s="2">
        <v>1</v>
      </c>
      <c r="E2016" s="1" t="s">
        <v>398</v>
      </c>
      <c r="F2016" s="2">
        <v>48.66</v>
      </c>
      <c r="G2016" s="2">
        <v>2</v>
      </c>
      <c r="H2016" s="2">
        <v>5</v>
      </c>
      <c r="I2016" s="2"/>
      <c r="J2016" s="2"/>
      <c r="K2016" s="2"/>
      <c r="L2016" s="3">
        <v>1140.53</v>
      </c>
      <c r="M2016" s="3">
        <v>1140.53</v>
      </c>
      <c r="N2016" s="3">
        <v>742.07</v>
      </c>
      <c r="O2016" s="3">
        <v>0</v>
      </c>
      <c r="P2016" s="3">
        <v>1882.6</v>
      </c>
      <c r="Q2016" s="3">
        <v>350</v>
      </c>
      <c r="R2016" s="1" t="s">
        <v>132</v>
      </c>
    </row>
    <row r="2017" spans="1:18" ht="15.5" x14ac:dyDescent="0.35">
      <c r="A2017" s="1">
        <v>31102530</v>
      </c>
      <c r="B2017" s="99" t="s">
        <v>2414</v>
      </c>
      <c r="C2017" s="2" t="s">
        <v>13600</v>
      </c>
      <c r="D2017" s="2">
        <v>1</v>
      </c>
      <c r="E2017" s="1" t="s">
        <v>2103</v>
      </c>
      <c r="F2017" s="2">
        <v>60.83</v>
      </c>
      <c r="G2017" s="2">
        <v>2</v>
      </c>
      <c r="H2017" s="2">
        <v>6</v>
      </c>
      <c r="I2017" s="2"/>
      <c r="J2017" s="2"/>
      <c r="K2017" s="2"/>
      <c r="L2017" s="3">
        <v>1452.19</v>
      </c>
      <c r="M2017" s="3">
        <v>1452.19</v>
      </c>
      <c r="N2017" s="3">
        <v>927.66</v>
      </c>
      <c r="O2017" s="3">
        <v>0</v>
      </c>
      <c r="P2017" s="3">
        <v>2379.85</v>
      </c>
      <c r="Q2017" s="3">
        <v>350</v>
      </c>
      <c r="R2017" s="1" t="s">
        <v>132</v>
      </c>
    </row>
    <row r="2018" spans="1:18" ht="15.5" x14ac:dyDescent="0.35">
      <c r="A2018" s="1">
        <v>31102549</v>
      </c>
      <c r="B2018" s="99" t="s">
        <v>2413</v>
      </c>
      <c r="C2018" s="2" t="s">
        <v>13600</v>
      </c>
      <c r="D2018" s="2">
        <v>1</v>
      </c>
      <c r="E2018" s="1" t="s">
        <v>2103</v>
      </c>
      <c r="F2018" s="2">
        <v>60.83</v>
      </c>
      <c r="G2018" s="2">
        <v>2</v>
      </c>
      <c r="H2018" s="2">
        <v>6</v>
      </c>
      <c r="I2018" s="2"/>
      <c r="J2018" s="2"/>
      <c r="K2018" s="2"/>
      <c r="L2018" s="3">
        <v>1452.19</v>
      </c>
      <c r="M2018" s="3">
        <v>1452.19</v>
      </c>
      <c r="N2018" s="3">
        <v>927.66</v>
      </c>
      <c r="O2018" s="3">
        <v>0</v>
      </c>
      <c r="P2018" s="3">
        <v>2379.85</v>
      </c>
      <c r="Q2018" s="3">
        <v>350</v>
      </c>
      <c r="R2018" s="1" t="s">
        <v>132</v>
      </c>
    </row>
    <row r="2019" spans="1:18" ht="15.5" x14ac:dyDescent="0.35">
      <c r="A2019" s="1">
        <v>31102557</v>
      </c>
      <c r="B2019" s="99" t="s">
        <v>2412</v>
      </c>
      <c r="C2019" s="2" t="s">
        <v>13600</v>
      </c>
      <c r="D2019" s="2">
        <v>1</v>
      </c>
      <c r="E2019" s="1" t="s">
        <v>2103</v>
      </c>
      <c r="F2019" s="2">
        <v>64.88</v>
      </c>
      <c r="G2019" s="2">
        <v>2</v>
      </c>
      <c r="H2019" s="2">
        <v>6</v>
      </c>
      <c r="I2019" s="2"/>
      <c r="J2019" s="2"/>
      <c r="K2019" s="2"/>
      <c r="L2019" s="3">
        <v>1452.19</v>
      </c>
      <c r="M2019" s="3">
        <v>1452.19</v>
      </c>
      <c r="N2019" s="3">
        <v>989.42</v>
      </c>
      <c r="O2019" s="3">
        <v>0</v>
      </c>
      <c r="P2019" s="3">
        <v>2441.61</v>
      </c>
      <c r="Q2019" s="3">
        <v>350</v>
      </c>
      <c r="R2019" s="1" t="s">
        <v>132</v>
      </c>
    </row>
    <row r="2020" spans="1:18" ht="15.5" x14ac:dyDescent="0.35">
      <c r="A2020" s="1">
        <v>31102565</v>
      </c>
      <c r="B2020" s="99" t="s">
        <v>2411</v>
      </c>
      <c r="C2020" s="2" t="s">
        <v>13600</v>
      </c>
      <c r="D2020" s="2">
        <v>1</v>
      </c>
      <c r="E2020" s="1" t="s">
        <v>396</v>
      </c>
      <c r="F2020" s="2">
        <v>120.62</v>
      </c>
      <c r="G2020" s="2">
        <v>1</v>
      </c>
      <c r="H2020" s="2">
        <v>6</v>
      </c>
      <c r="I2020" s="2"/>
      <c r="J2020" s="2"/>
      <c r="K2020" s="2"/>
      <c r="L2020" s="3">
        <v>1027.79</v>
      </c>
      <c r="M2020" s="3">
        <v>1027.79</v>
      </c>
      <c r="N2020" s="3">
        <v>1839.46</v>
      </c>
      <c r="O2020" s="3">
        <v>0</v>
      </c>
      <c r="P2020" s="3">
        <v>2867.25</v>
      </c>
      <c r="Q2020" s="3">
        <v>350</v>
      </c>
      <c r="R2020" s="1" t="s">
        <v>132</v>
      </c>
    </row>
    <row r="2021" spans="1:18" ht="15.5" x14ac:dyDescent="0.35">
      <c r="A2021" s="1">
        <v>31102590</v>
      </c>
      <c r="B2021" s="99" t="s">
        <v>2410</v>
      </c>
      <c r="C2021" s="2" t="s">
        <v>13598</v>
      </c>
      <c r="D2021" s="2">
        <v>1</v>
      </c>
      <c r="E2021" s="1" t="s">
        <v>159</v>
      </c>
      <c r="F2021" s="2">
        <v>2.78</v>
      </c>
      <c r="G2021" s="2">
        <v>1</v>
      </c>
      <c r="H2021" s="2">
        <v>4</v>
      </c>
      <c r="I2021" s="2"/>
      <c r="J2021" s="2"/>
      <c r="K2021" s="2"/>
      <c r="L2021" s="3">
        <v>736.04</v>
      </c>
      <c r="M2021" s="3">
        <v>736.04</v>
      </c>
      <c r="N2021" s="3">
        <v>42.4</v>
      </c>
      <c r="O2021" s="3">
        <v>0</v>
      </c>
      <c r="P2021" s="3">
        <v>778.44</v>
      </c>
      <c r="Q2021" s="3">
        <v>155.68800000000002</v>
      </c>
      <c r="R2021" s="1" t="s">
        <v>132</v>
      </c>
    </row>
    <row r="2022" spans="1:18" ht="15.5" x14ac:dyDescent="0.35">
      <c r="A2022" s="1">
        <v>31103014</v>
      </c>
      <c r="B2022" s="99" t="s">
        <v>2409</v>
      </c>
      <c r="C2022" s="2" t="s">
        <v>13600</v>
      </c>
      <c r="D2022" s="2">
        <v>1</v>
      </c>
      <c r="E2022" s="1" t="s">
        <v>155</v>
      </c>
      <c r="F2022" s="2"/>
      <c r="G2022" s="2">
        <v>2</v>
      </c>
      <c r="H2022" s="2">
        <v>5</v>
      </c>
      <c r="I2022" s="2"/>
      <c r="J2022" s="2"/>
      <c r="K2022" s="2"/>
      <c r="L2022" s="3">
        <v>1206.83</v>
      </c>
      <c r="M2022" s="3">
        <v>1206.83</v>
      </c>
      <c r="N2022" s="3">
        <v>0</v>
      </c>
      <c r="O2022" s="3">
        <v>0</v>
      </c>
      <c r="P2022" s="3">
        <v>1206.83</v>
      </c>
      <c r="Q2022" s="3">
        <v>350</v>
      </c>
      <c r="R2022" s="1" t="s">
        <v>132</v>
      </c>
    </row>
    <row r="2023" spans="1:18" ht="15.5" x14ac:dyDescent="0.35">
      <c r="A2023" s="1">
        <v>31103022</v>
      </c>
      <c r="B2023" s="99" t="s">
        <v>2408</v>
      </c>
      <c r="C2023" s="2" t="s">
        <v>13600</v>
      </c>
      <c r="D2023" s="2">
        <v>1</v>
      </c>
      <c r="E2023" s="1" t="s">
        <v>148</v>
      </c>
      <c r="F2023" s="2"/>
      <c r="G2023" s="2">
        <v>2</v>
      </c>
      <c r="H2023" s="2">
        <v>3</v>
      </c>
      <c r="I2023" s="2"/>
      <c r="J2023" s="2"/>
      <c r="K2023" s="2"/>
      <c r="L2023" s="3">
        <v>689.63</v>
      </c>
      <c r="M2023" s="3">
        <v>689.63</v>
      </c>
      <c r="N2023" s="3">
        <v>0</v>
      </c>
      <c r="O2023" s="3">
        <v>0</v>
      </c>
      <c r="P2023" s="3">
        <v>689.63</v>
      </c>
      <c r="Q2023" s="3">
        <v>350</v>
      </c>
      <c r="R2023" s="1" t="s">
        <v>132</v>
      </c>
    </row>
    <row r="2024" spans="1:18" ht="15.5" x14ac:dyDescent="0.35">
      <c r="A2024" s="1">
        <v>31103030</v>
      </c>
      <c r="B2024" s="99" t="s">
        <v>2407</v>
      </c>
      <c r="C2024" s="2" t="s">
        <v>13600</v>
      </c>
      <c r="D2024" s="2">
        <v>1</v>
      </c>
      <c r="E2024" s="1" t="s">
        <v>41</v>
      </c>
      <c r="F2024" s="2">
        <v>4.22</v>
      </c>
      <c r="G2024" s="2">
        <v>1</v>
      </c>
      <c r="H2024" s="2">
        <v>2</v>
      </c>
      <c r="I2024" s="2"/>
      <c r="J2024" s="2"/>
      <c r="K2024" s="2"/>
      <c r="L2024" s="3">
        <v>169.74</v>
      </c>
      <c r="M2024" s="3">
        <v>169.74</v>
      </c>
      <c r="N2024" s="3">
        <v>64.36</v>
      </c>
      <c r="O2024" s="3">
        <v>0</v>
      </c>
      <c r="P2024" s="3">
        <v>234.1</v>
      </c>
      <c r="Q2024" s="3">
        <v>350</v>
      </c>
      <c r="R2024" s="1" t="s">
        <v>132</v>
      </c>
    </row>
    <row r="2025" spans="1:18" ht="15.5" x14ac:dyDescent="0.35">
      <c r="A2025" s="1">
        <v>31103049</v>
      </c>
      <c r="B2025" s="99" t="s">
        <v>2406</v>
      </c>
      <c r="C2025" s="2" t="s">
        <v>13600</v>
      </c>
      <c r="D2025" s="2">
        <v>1</v>
      </c>
      <c r="E2025" s="1" t="s">
        <v>311</v>
      </c>
      <c r="F2025" s="2"/>
      <c r="G2025" s="2">
        <v>1</v>
      </c>
      <c r="H2025" s="2">
        <v>2</v>
      </c>
      <c r="I2025" s="2"/>
      <c r="J2025" s="2"/>
      <c r="K2025" s="2"/>
      <c r="L2025" s="3">
        <v>291.76</v>
      </c>
      <c r="M2025" s="3">
        <v>291.76</v>
      </c>
      <c r="N2025" s="3">
        <v>0</v>
      </c>
      <c r="O2025" s="3">
        <v>0</v>
      </c>
      <c r="P2025" s="3">
        <v>291.76</v>
      </c>
      <c r="Q2025" s="3">
        <v>350</v>
      </c>
      <c r="R2025" s="1" t="s">
        <v>132</v>
      </c>
    </row>
    <row r="2026" spans="1:18" ht="15.5" x14ac:dyDescent="0.35">
      <c r="A2026" s="1">
        <v>31103057</v>
      </c>
      <c r="B2026" s="99" t="s">
        <v>2405</v>
      </c>
      <c r="C2026" s="2" t="s">
        <v>13600</v>
      </c>
      <c r="D2026" s="2">
        <v>1</v>
      </c>
      <c r="E2026" s="1" t="s">
        <v>133</v>
      </c>
      <c r="F2026" s="2">
        <v>6.5</v>
      </c>
      <c r="G2026" s="2">
        <v>1</v>
      </c>
      <c r="H2026" s="2">
        <v>5</v>
      </c>
      <c r="I2026" s="2"/>
      <c r="J2026" s="2"/>
      <c r="K2026" s="2"/>
      <c r="L2026" s="3">
        <v>310.33999999999997</v>
      </c>
      <c r="M2026" s="3">
        <v>310.33999999999997</v>
      </c>
      <c r="N2026" s="3">
        <v>99.13</v>
      </c>
      <c r="O2026" s="3">
        <v>0</v>
      </c>
      <c r="P2026" s="3">
        <v>409.47</v>
      </c>
      <c r="Q2026" s="3">
        <v>350</v>
      </c>
      <c r="R2026" s="1" t="s">
        <v>132</v>
      </c>
    </row>
    <row r="2027" spans="1:18" ht="15.5" x14ac:dyDescent="0.35">
      <c r="A2027" s="1">
        <v>31103065</v>
      </c>
      <c r="B2027" s="99" t="s">
        <v>2404</v>
      </c>
      <c r="C2027" s="2" t="s">
        <v>13600</v>
      </c>
      <c r="D2027" s="2">
        <v>1</v>
      </c>
      <c r="E2027" s="1" t="s">
        <v>393</v>
      </c>
      <c r="F2027" s="2"/>
      <c r="G2027" s="2">
        <v>1</v>
      </c>
      <c r="H2027" s="2">
        <v>4</v>
      </c>
      <c r="I2027" s="2"/>
      <c r="J2027" s="2"/>
      <c r="K2027" s="2"/>
      <c r="L2027" s="3">
        <v>883.25</v>
      </c>
      <c r="M2027" s="3">
        <v>883.25</v>
      </c>
      <c r="N2027" s="3">
        <v>0</v>
      </c>
      <c r="O2027" s="3">
        <v>0</v>
      </c>
      <c r="P2027" s="3">
        <v>883.25</v>
      </c>
      <c r="Q2027" s="3">
        <v>350</v>
      </c>
      <c r="R2027" s="1" t="s">
        <v>132</v>
      </c>
    </row>
    <row r="2028" spans="1:18" ht="15.5" x14ac:dyDescent="0.35">
      <c r="A2028" s="1">
        <v>31103073</v>
      </c>
      <c r="B2028" s="99" t="s">
        <v>2403</v>
      </c>
      <c r="C2028" s="2" t="s">
        <v>13600</v>
      </c>
      <c r="D2028" s="2">
        <v>1</v>
      </c>
      <c r="E2028" s="1" t="s">
        <v>2103</v>
      </c>
      <c r="F2028" s="2"/>
      <c r="G2028" s="2">
        <v>2</v>
      </c>
      <c r="H2028" s="2">
        <v>6</v>
      </c>
      <c r="I2028" s="2"/>
      <c r="J2028" s="2"/>
      <c r="K2028" s="2"/>
      <c r="L2028" s="3">
        <v>1452.19</v>
      </c>
      <c r="M2028" s="3">
        <v>1452.19</v>
      </c>
      <c r="N2028" s="3">
        <v>0</v>
      </c>
      <c r="O2028" s="3">
        <v>0</v>
      </c>
      <c r="P2028" s="3">
        <v>1452.19</v>
      </c>
      <c r="Q2028" s="3">
        <v>350</v>
      </c>
      <c r="R2028" s="1" t="s">
        <v>132</v>
      </c>
    </row>
    <row r="2029" spans="1:18" ht="15.5" x14ac:dyDescent="0.35">
      <c r="A2029" s="1">
        <v>31103081</v>
      </c>
      <c r="B2029" s="99" t="s">
        <v>2402</v>
      </c>
      <c r="C2029" s="2" t="s">
        <v>13600</v>
      </c>
      <c r="D2029" s="2">
        <v>1</v>
      </c>
      <c r="E2029" s="1" t="s">
        <v>396</v>
      </c>
      <c r="F2029" s="2"/>
      <c r="G2029" s="2">
        <v>2</v>
      </c>
      <c r="H2029" s="2">
        <v>5</v>
      </c>
      <c r="I2029" s="2"/>
      <c r="J2029" s="2"/>
      <c r="K2029" s="2"/>
      <c r="L2029" s="3">
        <v>1027.79</v>
      </c>
      <c r="M2029" s="3">
        <v>1027.79</v>
      </c>
      <c r="N2029" s="3">
        <v>0</v>
      </c>
      <c r="O2029" s="3">
        <v>0</v>
      </c>
      <c r="P2029" s="3">
        <v>1027.79</v>
      </c>
      <c r="Q2029" s="3">
        <v>350</v>
      </c>
      <c r="R2029" s="1" t="s">
        <v>132</v>
      </c>
    </row>
    <row r="2030" spans="1:18" ht="15.5" x14ac:dyDescent="0.35">
      <c r="A2030" s="1">
        <v>31103090</v>
      </c>
      <c r="B2030" s="99" t="s">
        <v>2401</v>
      </c>
      <c r="C2030" s="2" t="s">
        <v>13600</v>
      </c>
      <c r="D2030" s="2">
        <v>1</v>
      </c>
      <c r="E2030" s="1" t="s">
        <v>224</v>
      </c>
      <c r="F2030" s="2"/>
      <c r="G2030" s="2">
        <v>1</v>
      </c>
      <c r="H2030" s="2">
        <v>2</v>
      </c>
      <c r="I2030" s="2"/>
      <c r="J2030" s="2"/>
      <c r="K2030" s="2"/>
      <c r="L2030" s="3">
        <v>338.19</v>
      </c>
      <c r="M2030" s="3">
        <v>338.19</v>
      </c>
      <c r="N2030" s="3">
        <v>0</v>
      </c>
      <c r="O2030" s="3">
        <v>0</v>
      </c>
      <c r="P2030" s="3">
        <v>338.19</v>
      </c>
      <c r="Q2030" s="3">
        <v>350</v>
      </c>
      <c r="R2030" s="1" t="s">
        <v>132</v>
      </c>
    </row>
    <row r="2031" spans="1:18" ht="15.5" x14ac:dyDescent="0.35">
      <c r="A2031" s="1">
        <v>31103103</v>
      </c>
      <c r="B2031" s="99" t="s">
        <v>2400</v>
      </c>
      <c r="C2031" s="2" t="s">
        <v>13600</v>
      </c>
      <c r="D2031" s="2">
        <v>1</v>
      </c>
      <c r="E2031" s="1" t="s">
        <v>407</v>
      </c>
      <c r="F2031" s="2">
        <v>54.94</v>
      </c>
      <c r="G2031" s="2"/>
      <c r="H2031" s="2">
        <v>3</v>
      </c>
      <c r="I2031" s="2"/>
      <c r="J2031" s="2"/>
      <c r="K2031" s="2"/>
      <c r="L2031" s="3">
        <v>620.66</v>
      </c>
      <c r="M2031" s="3">
        <v>620.66</v>
      </c>
      <c r="N2031" s="3">
        <v>837.84</v>
      </c>
      <c r="O2031" s="3">
        <v>0</v>
      </c>
      <c r="P2031" s="3">
        <v>1458.5</v>
      </c>
      <c r="Q2031" s="3">
        <v>350</v>
      </c>
      <c r="R2031" s="1" t="s">
        <v>132</v>
      </c>
    </row>
    <row r="2032" spans="1:18" ht="15.5" x14ac:dyDescent="0.35">
      <c r="A2032" s="1">
        <v>31103111</v>
      </c>
      <c r="B2032" s="99" t="s">
        <v>2399</v>
      </c>
      <c r="C2032" s="2" t="s">
        <v>13600</v>
      </c>
      <c r="D2032" s="2">
        <v>1</v>
      </c>
      <c r="E2032" s="1" t="s">
        <v>16</v>
      </c>
      <c r="F2032" s="2">
        <v>54.94</v>
      </c>
      <c r="G2032" s="2"/>
      <c r="H2032" s="2">
        <v>3</v>
      </c>
      <c r="I2032" s="2"/>
      <c r="J2032" s="2"/>
      <c r="K2032" s="2"/>
      <c r="L2032" s="3">
        <v>250.65</v>
      </c>
      <c r="M2032" s="3">
        <v>250.65</v>
      </c>
      <c r="N2032" s="3">
        <v>837.84</v>
      </c>
      <c r="O2032" s="3">
        <v>0</v>
      </c>
      <c r="P2032" s="3">
        <v>1088.49</v>
      </c>
      <c r="Q2032" s="3">
        <v>350</v>
      </c>
      <c r="R2032" s="1" t="s">
        <v>132</v>
      </c>
    </row>
    <row r="2033" spans="1:18" ht="15.5" x14ac:dyDescent="0.35">
      <c r="A2033" s="1">
        <v>31103138</v>
      </c>
      <c r="B2033" s="99" t="s">
        <v>2398</v>
      </c>
      <c r="C2033" s="2" t="s">
        <v>13600</v>
      </c>
      <c r="D2033" s="2">
        <v>1</v>
      </c>
      <c r="E2033" s="1" t="s">
        <v>377</v>
      </c>
      <c r="F2033" s="2">
        <v>54.23</v>
      </c>
      <c r="G2033" s="2">
        <v>1</v>
      </c>
      <c r="H2033" s="2">
        <v>4</v>
      </c>
      <c r="I2033" s="2"/>
      <c r="J2033" s="2"/>
      <c r="K2033" s="2"/>
      <c r="L2033" s="3">
        <v>405.81</v>
      </c>
      <c r="M2033" s="3">
        <v>405.81</v>
      </c>
      <c r="N2033" s="3">
        <v>827.01</v>
      </c>
      <c r="O2033" s="3">
        <v>0</v>
      </c>
      <c r="P2033" s="3">
        <v>1232.82</v>
      </c>
      <c r="Q2033" s="3">
        <v>350</v>
      </c>
      <c r="R2033" s="1" t="s">
        <v>132</v>
      </c>
    </row>
    <row r="2034" spans="1:18" ht="15.5" x14ac:dyDescent="0.35">
      <c r="A2034" s="1">
        <v>31103146</v>
      </c>
      <c r="B2034" s="99" t="s">
        <v>2397</v>
      </c>
      <c r="C2034" s="2" t="s">
        <v>13600</v>
      </c>
      <c r="D2034" s="2">
        <v>1</v>
      </c>
      <c r="E2034" s="1" t="s">
        <v>224</v>
      </c>
      <c r="F2034" s="2">
        <v>8.67</v>
      </c>
      <c r="G2034" s="2">
        <v>1</v>
      </c>
      <c r="H2034" s="2">
        <v>3</v>
      </c>
      <c r="I2034" s="2"/>
      <c r="J2034" s="2"/>
      <c r="K2034" s="2"/>
      <c r="L2034" s="3">
        <v>338.19</v>
      </c>
      <c r="M2034" s="3">
        <v>338.19</v>
      </c>
      <c r="N2034" s="3">
        <v>132.22</v>
      </c>
      <c r="O2034" s="3">
        <v>0</v>
      </c>
      <c r="P2034" s="3">
        <v>470.41</v>
      </c>
      <c r="Q2034" s="3">
        <v>350</v>
      </c>
      <c r="R2034" s="1" t="s">
        <v>132</v>
      </c>
    </row>
    <row r="2035" spans="1:18" ht="15.5" x14ac:dyDescent="0.35">
      <c r="A2035" s="1">
        <v>31103154</v>
      </c>
      <c r="B2035" s="99" t="s">
        <v>2396</v>
      </c>
      <c r="C2035" s="2" t="s">
        <v>13600</v>
      </c>
      <c r="D2035" s="2">
        <v>1</v>
      </c>
      <c r="E2035" s="1" t="s">
        <v>484</v>
      </c>
      <c r="F2035" s="2"/>
      <c r="G2035" s="2">
        <v>2</v>
      </c>
      <c r="H2035" s="2">
        <v>3</v>
      </c>
      <c r="I2035" s="2"/>
      <c r="J2035" s="2"/>
      <c r="K2035" s="2"/>
      <c r="L2035" s="3">
        <v>802.34</v>
      </c>
      <c r="M2035" s="3">
        <v>802.34</v>
      </c>
      <c r="N2035" s="3">
        <v>0</v>
      </c>
      <c r="O2035" s="3">
        <v>0</v>
      </c>
      <c r="P2035" s="3">
        <v>802.34</v>
      </c>
      <c r="Q2035" s="3">
        <v>350</v>
      </c>
      <c r="R2035" s="1" t="s">
        <v>132</v>
      </c>
    </row>
    <row r="2036" spans="1:18" ht="15.5" x14ac:dyDescent="0.35">
      <c r="A2036" s="1">
        <v>31103162</v>
      </c>
      <c r="B2036" s="99" t="s">
        <v>2395</v>
      </c>
      <c r="C2036" s="2" t="s">
        <v>13600</v>
      </c>
      <c r="D2036" s="2">
        <v>1</v>
      </c>
      <c r="E2036" s="1" t="s">
        <v>407</v>
      </c>
      <c r="F2036" s="2"/>
      <c r="G2036" s="2">
        <v>1</v>
      </c>
      <c r="H2036" s="2">
        <v>3</v>
      </c>
      <c r="I2036" s="2"/>
      <c r="J2036" s="2"/>
      <c r="K2036" s="2"/>
      <c r="L2036" s="3">
        <v>620.66</v>
      </c>
      <c r="M2036" s="3">
        <v>620.66</v>
      </c>
      <c r="N2036" s="3">
        <v>0</v>
      </c>
      <c r="O2036" s="3">
        <v>0</v>
      </c>
      <c r="P2036" s="3">
        <v>620.66</v>
      </c>
      <c r="Q2036" s="3">
        <v>350</v>
      </c>
      <c r="R2036" s="1" t="s">
        <v>132</v>
      </c>
    </row>
    <row r="2037" spans="1:18" ht="15.5" x14ac:dyDescent="0.35">
      <c r="A2037" s="1">
        <v>31103170</v>
      </c>
      <c r="B2037" s="99" t="s">
        <v>2394</v>
      </c>
      <c r="C2037" s="2" t="s">
        <v>13600</v>
      </c>
      <c r="D2037" s="2">
        <v>1</v>
      </c>
      <c r="E2037" s="1" t="s">
        <v>311</v>
      </c>
      <c r="F2037" s="2"/>
      <c r="G2037" s="2">
        <v>1</v>
      </c>
      <c r="H2037" s="2">
        <v>2</v>
      </c>
      <c r="I2037" s="2"/>
      <c r="J2037" s="2"/>
      <c r="K2037" s="2"/>
      <c r="L2037" s="3">
        <v>291.76</v>
      </c>
      <c r="M2037" s="3">
        <v>291.76</v>
      </c>
      <c r="N2037" s="3">
        <v>0</v>
      </c>
      <c r="O2037" s="3">
        <v>0</v>
      </c>
      <c r="P2037" s="3">
        <v>291.76</v>
      </c>
      <c r="Q2037" s="3">
        <v>350</v>
      </c>
      <c r="R2037" s="1" t="s">
        <v>132</v>
      </c>
    </row>
    <row r="2038" spans="1:18" ht="15.5" x14ac:dyDescent="0.35">
      <c r="A2038" s="1">
        <v>31103189</v>
      </c>
      <c r="B2038" s="99" t="s">
        <v>2393</v>
      </c>
      <c r="C2038" s="2" t="s">
        <v>13600</v>
      </c>
      <c r="D2038" s="2">
        <v>1</v>
      </c>
      <c r="E2038" s="1" t="s">
        <v>311</v>
      </c>
      <c r="F2038" s="2">
        <v>3.24</v>
      </c>
      <c r="G2038" s="2">
        <v>1</v>
      </c>
      <c r="H2038" s="2">
        <v>3</v>
      </c>
      <c r="I2038" s="2"/>
      <c r="J2038" s="2"/>
      <c r="K2038" s="2"/>
      <c r="L2038" s="3">
        <v>291.76</v>
      </c>
      <c r="M2038" s="3">
        <v>291.76</v>
      </c>
      <c r="N2038" s="3">
        <v>49.41</v>
      </c>
      <c r="O2038" s="3">
        <v>0</v>
      </c>
      <c r="P2038" s="3">
        <v>341.17</v>
      </c>
      <c r="Q2038" s="3">
        <v>350</v>
      </c>
      <c r="R2038" s="1" t="s">
        <v>132</v>
      </c>
    </row>
    <row r="2039" spans="1:18" ht="15.5" x14ac:dyDescent="0.35">
      <c r="A2039" s="1">
        <v>31103197</v>
      </c>
      <c r="B2039" s="99" t="s">
        <v>2392</v>
      </c>
      <c r="C2039" s="2" t="s">
        <v>13600</v>
      </c>
      <c r="D2039" s="2">
        <v>1</v>
      </c>
      <c r="E2039" s="1" t="s">
        <v>311</v>
      </c>
      <c r="F2039" s="2"/>
      <c r="G2039" s="2"/>
      <c r="H2039" s="2">
        <v>1</v>
      </c>
      <c r="I2039" s="2"/>
      <c r="J2039" s="2"/>
      <c r="K2039" s="2"/>
      <c r="L2039" s="3">
        <v>291.76</v>
      </c>
      <c r="M2039" s="3">
        <v>291.76</v>
      </c>
      <c r="N2039" s="3">
        <v>0</v>
      </c>
      <c r="O2039" s="3">
        <v>0</v>
      </c>
      <c r="P2039" s="3">
        <v>291.76</v>
      </c>
      <c r="Q2039" s="3">
        <v>350</v>
      </c>
      <c r="R2039" s="1" t="s">
        <v>132</v>
      </c>
    </row>
    <row r="2040" spans="1:18" ht="15.5" x14ac:dyDescent="0.35">
      <c r="A2040" s="1">
        <v>31103200</v>
      </c>
      <c r="B2040" s="99" t="s">
        <v>2391</v>
      </c>
      <c r="C2040" s="2" t="s">
        <v>13600</v>
      </c>
      <c r="D2040" s="2">
        <v>1</v>
      </c>
      <c r="E2040" s="1" t="s">
        <v>388</v>
      </c>
      <c r="F2040" s="2">
        <v>11.99</v>
      </c>
      <c r="G2040" s="2">
        <v>1</v>
      </c>
      <c r="H2040" s="2">
        <v>3</v>
      </c>
      <c r="I2040" s="2"/>
      <c r="J2040" s="2"/>
      <c r="K2040" s="2"/>
      <c r="L2040" s="3">
        <v>574.25</v>
      </c>
      <c r="M2040" s="3">
        <v>574.25</v>
      </c>
      <c r="N2040" s="3">
        <v>182.85</v>
      </c>
      <c r="O2040" s="3">
        <v>0</v>
      </c>
      <c r="P2040" s="3">
        <v>757.1</v>
      </c>
      <c r="Q2040" s="3">
        <v>350</v>
      </c>
      <c r="R2040" s="1" t="s">
        <v>132</v>
      </c>
    </row>
    <row r="2041" spans="1:18" ht="15.5" x14ac:dyDescent="0.35">
      <c r="A2041" s="1">
        <v>31103219</v>
      </c>
      <c r="B2041" s="99" t="s">
        <v>2390</v>
      </c>
      <c r="C2041" s="2" t="s">
        <v>13598</v>
      </c>
      <c r="D2041" s="2">
        <v>1</v>
      </c>
      <c r="E2041" s="1" t="s">
        <v>224</v>
      </c>
      <c r="F2041" s="2">
        <v>11.99</v>
      </c>
      <c r="G2041" s="2">
        <v>1</v>
      </c>
      <c r="H2041" s="2">
        <v>3</v>
      </c>
      <c r="I2041" s="2"/>
      <c r="J2041" s="2"/>
      <c r="K2041" s="2"/>
      <c r="L2041" s="3">
        <v>338.19</v>
      </c>
      <c r="M2041" s="3">
        <v>338.19</v>
      </c>
      <c r="N2041" s="3">
        <v>182.85</v>
      </c>
      <c r="O2041" s="3">
        <v>0</v>
      </c>
      <c r="P2041" s="3">
        <v>521.04</v>
      </c>
      <c r="Q2041" s="3">
        <v>104.208</v>
      </c>
      <c r="R2041" s="1" t="s">
        <v>132</v>
      </c>
    </row>
    <row r="2042" spans="1:18" ht="15.5" x14ac:dyDescent="0.35">
      <c r="A2042" s="1">
        <v>31103227</v>
      </c>
      <c r="B2042" s="99" t="s">
        <v>2389</v>
      </c>
      <c r="C2042" s="2" t="s">
        <v>13600</v>
      </c>
      <c r="D2042" s="2">
        <v>1</v>
      </c>
      <c r="E2042" s="1" t="s">
        <v>311</v>
      </c>
      <c r="F2042" s="2"/>
      <c r="G2042" s="2">
        <v>1</v>
      </c>
      <c r="H2042" s="2">
        <v>2</v>
      </c>
      <c r="I2042" s="2"/>
      <c r="J2042" s="2"/>
      <c r="K2042" s="2"/>
      <c r="L2042" s="3">
        <v>291.76</v>
      </c>
      <c r="M2042" s="3">
        <v>291.76</v>
      </c>
      <c r="N2042" s="3">
        <v>0</v>
      </c>
      <c r="O2042" s="3">
        <v>0</v>
      </c>
      <c r="P2042" s="3">
        <v>291.76</v>
      </c>
      <c r="Q2042" s="3">
        <v>350</v>
      </c>
      <c r="R2042" s="1" t="s">
        <v>132</v>
      </c>
    </row>
    <row r="2043" spans="1:18" ht="15.5" x14ac:dyDescent="0.35">
      <c r="A2043" s="1">
        <v>31103235</v>
      </c>
      <c r="B2043" s="99" t="s">
        <v>2388</v>
      </c>
      <c r="C2043" s="2" t="s">
        <v>13600</v>
      </c>
      <c r="D2043" s="2">
        <v>1</v>
      </c>
      <c r="E2043" s="1" t="s">
        <v>133</v>
      </c>
      <c r="F2043" s="2">
        <v>6.5</v>
      </c>
      <c r="G2043" s="2">
        <v>1</v>
      </c>
      <c r="H2043" s="2">
        <v>2</v>
      </c>
      <c r="I2043" s="2"/>
      <c r="J2043" s="2"/>
      <c r="K2043" s="2"/>
      <c r="L2043" s="3">
        <v>310.33999999999997</v>
      </c>
      <c r="M2043" s="3">
        <v>310.33999999999997</v>
      </c>
      <c r="N2043" s="3">
        <v>99.13</v>
      </c>
      <c r="O2043" s="3">
        <v>0</v>
      </c>
      <c r="P2043" s="3">
        <v>409.47</v>
      </c>
      <c r="Q2043" s="3">
        <v>350</v>
      </c>
      <c r="R2043" s="1" t="s">
        <v>132</v>
      </c>
    </row>
    <row r="2044" spans="1:18" ht="15.5" x14ac:dyDescent="0.35">
      <c r="A2044" s="1">
        <v>31103243</v>
      </c>
      <c r="B2044" s="99" t="s">
        <v>2387</v>
      </c>
      <c r="C2044" s="2" t="s">
        <v>13600</v>
      </c>
      <c r="D2044" s="2">
        <v>1</v>
      </c>
      <c r="E2044" s="1" t="s">
        <v>383</v>
      </c>
      <c r="F2044" s="2"/>
      <c r="G2044" s="2">
        <v>1</v>
      </c>
      <c r="H2044" s="2">
        <v>3</v>
      </c>
      <c r="I2044" s="2"/>
      <c r="J2044" s="2"/>
      <c r="K2044" s="2"/>
      <c r="L2044" s="3">
        <v>649.84</v>
      </c>
      <c r="M2044" s="3">
        <v>649.84</v>
      </c>
      <c r="N2044" s="3">
        <v>0</v>
      </c>
      <c r="O2044" s="3">
        <v>0</v>
      </c>
      <c r="P2044" s="3">
        <v>649.84</v>
      </c>
      <c r="Q2044" s="3">
        <v>350</v>
      </c>
      <c r="R2044" s="1" t="s">
        <v>132</v>
      </c>
    </row>
    <row r="2045" spans="1:18" ht="15.5" x14ac:dyDescent="0.35">
      <c r="A2045" s="1">
        <v>31103251</v>
      </c>
      <c r="B2045" s="99" t="s">
        <v>2386</v>
      </c>
      <c r="C2045" s="2" t="s">
        <v>13600</v>
      </c>
      <c r="D2045" s="2">
        <v>1</v>
      </c>
      <c r="E2045" s="1" t="s">
        <v>155</v>
      </c>
      <c r="F2045" s="2"/>
      <c r="G2045" s="2">
        <v>2</v>
      </c>
      <c r="H2045" s="2">
        <v>5</v>
      </c>
      <c r="I2045" s="2"/>
      <c r="J2045" s="2"/>
      <c r="K2045" s="2"/>
      <c r="L2045" s="3">
        <v>1206.83</v>
      </c>
      <c r="M2045" s="3">
        <v>1206.83</v>
      </c>
      <c r="N2045" s="3">
        <v>0</v>
      </c>
      <c r="O2045" s="3">
        <v>0</v>
      </c>
      <c r="P2045" s="3">
        <v>1206.83</v>
      </c>
      <c r="Q2045" s="3">
        <v>350</v>
      </c>
      <c r="R2045" s="1" t="s">
        <v>132</v>
      </c>
    </row>
    <row r="2046" spans="1:18" ht="15.5" x14ac:dyDescent="0.35">
      <c r="A2046" s="1">
        <v>31103260</v>
      </c>
      <c r="B2046" s="99" t="s">
        <v>2385</v>
      </c>
      <c r="C2046" s="2" t="s">
        <v>13600</v>
      </c>
      <c r="D2046" s="2">
        <v>1</v>
      </c>
      <c r="E2046" s="1" t="s">
        <v>2384</v>
      </c>
      <c r="F2046" s="2"/>
      <c r="G2046" s="2">
        <v>2</v>
      </c>
      <c r="H2046" s="2">
        <v>6</v>
      </c>
      <c r="I2046" s="2"/>
      <c r="J2046" s="2"/>
      <c r="K2046" s="2"/>
      <c r="L2046" s="3">
        <v>2647.07</v>
      </c>
      <c r="M2046" s="3">
        <v>2647.07</v>
      </c>
      <c r="N2046" s="3">
        <v>0</v>
      </c>
      <c r="O2046" s="3">
        <v>0</v>
      </c>
      <c r="P2046" s="3">
        <v>2647.07</v>
      </c>
      <c r="Q2046" s="3">
        <v>350</v>
      </c>
      <c r="R2046" s="1" t="s">
        <v>132</v>
      </c>
    </row>
    <row r="2047" spans="1:18" ht="15.5" x14ac:dyDescent="0.35">
      <c r="A2047" s="1">
        <v>31103278</v>
      </c>
      <c r="B2047" s="99" t="s">
        <v>2383</v>
      </c>
      <c r="C2047" s="2" t="s">
        <v>13600</v>
      </c>
      <c r="D2047" s="2">
        <v>1</v>
      </c>
      <c r="E2047" s="1" t="s">
        <v>194</v>
      </c>
      <c r="F2047" s="2"/>
      <c r="G2047" s="2">
        <v>2</v>
      </c>
      <c r="H2047" s="2">
        <v>5</v>
      </c>
      <c r="I2047" s="2"/>
      <c r="J2047" s="2"/>
      <c r="K2047" s="2"/>
      <c r="L2047" s="3">
        <v>2181.58</v>
      </c>
      <c r="M2047" s="3">
        <v>2181.58</v>
      </c>
      <c r="N2047" s="3">
        <v>0</v>
      </c>
      <c r="O2047" s="3">
        <v>0</v>
      </c>
      <c r="P2047" s="3">
        <v>2181.58</v>
      </c>
      <c r="Q2047" s="3">
        <v>350</v>
      </c>
      <c r="R2047" s="1" t="s">
        <v>132</v>
      </c>
    </row>
    <row r="2048" spans="1:18" ht="15.5" x14ac:dyDescent="0.35">
      <c r="A2048" s="1">
        <v>31103286</v>
      </c>
      <c r="B2048" s="99" t="s">
        <v>2382</v>
      </c>
      <c r="C2048" s="2" t="s">
        <v>13600</v>
      </c>
      <c r="D2048" s="2">
        <v>1</v>
      </c>
      <c r="E2048" s="1" t="s">
        <v>148</v>
      </c>
      <c r="F2048" s="2"/>
      <c r="G2048" s="2">
        <v>1</v>
      </c>
      <c r="H2048" s="2">
        <v>3</v>
      </c>
      <c r="I2048" s="2"/>
      <c r="J2048" s="2"/>
      <c r="K2048" s="2"/>
      <c r="L2048" s="3">
        <v>689.63</v>
      </c>
      <c r="M2048" s="3">
        <v>689.63</v>
      </c>
      <c r="N2048" s="3">
        <v>0</v>
      </c>
      <c r="O2048" s="3">
        <v>0</v>
      </c>
      <c r="P2048" s="3">
        <v>689.63</v>
      </c>
      <c r="Q2048" s="3">
        <v>350</v>
      </c>
      <c r="R2048" s="1" t="s">
        <v>132</v>
      </c>
    </row>
    <row r="2049" spans="1:18" ht="15.5" x14ac:dyDescent="0.35">
      <c r="A2049" s="1">
        <v>31103294</v>
      </c>
      <c r="B2049" s="99" t="s">
        <v>2381</v>
      </c>
      <c r="C2049" s="2" t="s">
        <v>13600</v>
      </c>
      <c r="D2049" s="2">
        <v>1</v>
      </c>
      <c r="E2049" s="1" t="s">
        <v>393</v>
      </c>
      <c r="F2049" s="2"/>
      <c r="G2049" s="2">
        <v>2</v>
      </c>
      <c r="H2049" s="2">
        <v>4</v>
      </c>
      <c r="I2049" s="2"/>
      <c r="J2049" s="2"/>
      <c r="K2049" s="2"/>
      <c r="L2049" s="3">
        <v>883.25</v>
      </c>
      <c r="M2049" s="3">
        <v>883.25</v>
      </c>
      <c r="N2049" s="3">
        <v>0</v>
      </c>
      <c r="O2049" s="3">
        <v>0</v>
      </c>
      <c r="P2049" s="3">
        <v>883.25</v>
      </c>
      <c r="Q2049" s="3">
        <v>350</v>
      </c>
      <c r="R2049" s="1" t="s">
        <v>132</v>
      </c>
    </row>
    <row r="2050" spans="1:18" ht="15.5" x14ac:dyDescent="0.35">
      <c r="A2050" s="1">
        <v>31103308</v>
      </c>
      <c r="B2050" s="99" t="s">
        <v>2380</v>
      </c>
      <c r="C2050" s="2" t="s">
        <v>13600</v>
      </c>
      <c r="D2050" s="2">
        <v>1</v>
      </c>
      <c r="E2050" s="1" t="s">
        <v>393</v>
      </c>
      <c r="F2050" s="2"/>
      <c r="G2050" s="2">
        <v>2</v>
      </c>
      <c r="H2050" s="2">
        <v>4</v>
      </c>
      <c r="I2050" s="2"/>
      <c r="J2050" s="2"/>
      <c r="K2050" s="2"/>
      <c r="L2050" s="3">
        <v>883.25</v>
      </c>
      <c r="M2050" s="3">
        <v>883.25</v>
      </c>
      <c r="N2050" s="3">
        <v>0</v>
      </c>
      <c r="O2050" s="3">
        <v>0</v>
      </c>
      <c r="P2050" s="3">
        <v>883.25</v>
      </c>
      <c r="Q2050" s="3">
        <v>350</v>
      </c>
      <c r="R2050" s="1" t="s">
        <v>132</v>
      </c>
    </row>
    <row r="2051" spans="1:18" ht="15.5" x14ac:dyDescent="0.35">
      <c r="A2051" s="1">
        <v>31103316</v>
      </c>
      <c r="B2051" s="99" t="s">
        <v>2379</v>
      </c>
      <c r="C2051" s="2" t="s">
        <v>13600</v>
      </c>
      <c r="D2051" s="2">
        <v>1</v>
      </c>
      <c r="E2051" s="1" t="s">
        <v>393</v>
      </c>
      <c r="F2051" s="2"/>
      <c r="G2051" s="2">
        <v>2</v>
      </c>
      <c r="H2051" s="2">
        <v>4</v>
      </c>
      <c r="I2051" s="2"/>
      <c r="J2051" s="2"/>
      <c r="K2051" s="2"/>
      <c r="L2051" s="3">
        <v>883.25</v>
      </c>
      <c r="M2051" s="3">
        <v>883.25</v>
      </c>
      <c r="N2051" s="3">
        <v>0</v>
      </c>
      <c r="O2051" s="3">
        <v>0</v>
      </c>
      <c r="P2051" s="3">
        <v>883.25</v>
      </c>
      <c r="Q2051" s="3">
        <v>350</v>
      </c>
      <c r="R2051" s="1" t="s">
        <v>132</v>
      </c>
    </row>
    <row r="2052" spans="1:18" ht="15.5" x14ac:dyDescent="0.35">
      <c r="A2052" s="1">
        <v>31103324</v>
      </c>
      <c r="B2052" s="99" t="s">
        <v>2378</v>
      </c>
      <c r="C2052" s="2" t="s">
        <v>13600</v>
      </c>
      <c r="D2052" s="2">
        <v>1</v>
      </c>
      <c r="E2052" s="1" t="s">
        <v>393</v>
      </c>
      <c r="F2052" s="2"/>
      <c r="G2052" s="2">
        <v>2</v>
      </c>
      <c r="H2052" s="2">
        <v>4</v>
      </c>
      <c r="I2052" s="2"/>
      <c r="J2052" s="2"/>
      <c r="K2052" s="2"/>
      <c r="L2052" s="3">
        <v>883.25</v>
      </c>
      <c r="M2052" s="3">
        <v>883.25</v>
      </c>
      <c r="N2052" s="3">
        <v>0</v>
      </c>
      <c r="O2052" s="3">
        <v>0</v>
      </c>
      <c r="P2052" s="3">
        <v>883.25</v>
      </c>
      <c r="Q2052" s="3">
        <v>350</v>
      </c>
      <c r="R2052" s="1" t="s">
        <v>132</v>
      </c>
    </row>
    <row r="2053" spans="1:18" ht="15.5" x14ac:dyDescent="0.35">
      <c r="A2053" s="1">
        <v>31103332</v>
      </c>
      <c r="B2053" s="99" t="s">
        <v>2377</v>
      </c>
      <c r="C2053" s="2" t="s">
        <v>13600</v>
      </c>
      <c r="D2053" s="2">
        <v>1</v>
      </c>
      <c r="E2053" s="1" t="s">
        <v>388</v>
      </c>
      <c r="F2053" s="2"/>
      <c r="G2053" s="2">
        <v>1</v>
      </c>
      <c r="H2053" s="2">
        <v>5</v>
      </c>
      <c r="I2053" s="2"/>
      <c r="J2053" s="2"/>
      <c r="K2053" s="2"/>
      <c r="L2053" s="3">
        <v>574.25</v>
      </c>
      <c r="M2053" s="3">
        <v>574.25</v>
      </c>
      <c r="N2053" s="3">
        <v>0</v>
      </c>
      <c r="O2053" s="3">
        <v>0</v>
      </c>
      <c r="P2053" s="3">
        <v>574.25</v>
      </c>
      <c r="Q2053" s="3">
        <v>350</v>
      </c>
      <c r="R2053" s="1" t="s">
        <v>132</v>
      </c>
    </row>
    <row r="2054" spans="1:18" ht="15.5" x14ac:dyDescent="0.35">
      <c r="A2054" s="1">
        <v>31103340</v>
      </c>
      <c r="B2054" s="99" t="s">
        <v>2376</v>
      </c>
      <c r="C2054" s="2" t="s">
        <v>13600</v>
      </c>
      <c r="D2054" s="2">
        <v>1</v>
      </c>
      <c r="E2054" s="1" t="s">
        <v>409</v>
      </c>
      <c r="F2054" s="2">
        <v>2.78</v>
      </c>
      <c r="G2054" s="2">
        <v>2</v>
      </c>
      <c r="H2054" s="2">
        <v>4</v>
      </c>
      <c r="I2054" s="2"/>
      <c r="J2054" s="2"/>
      <c r="K2054" s="2"/>
      <c r="L2054" s="3">
        <v>438.97</v>
      </c>
      <c r="M2054" s="3">
        <v>438.97</v>
      </c>
      <c r="N2054" s="3">
        <v>42.4</v>
      </c>
      <c r="O2054" s="3">
        <v>0</v>
      </c>
      <c r="P2054" s="3">
        <v>481.37</v>
      </c>
      <c r="Q2054" s="3">
        <v>350</v>
      </c>
      <c r="R2054" s="1" t="s">
        <v>132</v>
      </c>
    </row>
    <row r="2055" spans="1:18" ht="15.5" x14ac:dyDescent="0.35">
      <c r="A2055" s="1">
        <v>31103359</v>
      </c>
      <c r="B2055" s="99" t="s">
        <v>2375</v>
      </c>
      <c r="C2055" s="2" t="s">
        <v>13600</v>
      </c>
      <c r="D2055" s="2">
        <v>1</v>
      </c>
      <c r="E2055" s="1" t="s">
        <v>383</v>
      </c>
      <c r="F2055" s="2"/>
      <c r="G2055" s="2">
        <v>2</v>
      </c>
      <c r="H2055" s="2">
        <v>4</v>
      </c>
      <c r="I2055" s="2"/>
      <c r="J2055" s="2"/>
      <c r="K2055" s="2"/>
      <c r="L2055" s="3">
        <v>649.84</v>
      </c>
      <c r="M2055" s="3">
        <v>649.84</v>
      </c>
      <c r="N2055" s="3">
        <v>0</v>
      </c>
      <c r="O2055" s="3">
        <v>0</v>
      </c>
      <c r="P2055" s="3">
        <v>649.84</v>
      </c>
      <c r="Q2055" s="3">
        <v>350</v>
      </c>
      <c r="R2055" s="1" t="s">
        <v>132</v>
      </c>
    </row>
    <row r="2056" spans="1:18" ht="15.5" x14ac:dyDescent="0.35">
      <c r="A2056" s="1">
        <v>31103367</v>
      </c>
      <c r="B2056" s="99" t="s">
        <v>2374</v>
      </c>
      <c r="C2056" s="2" t="s">
        <v>13600</v>
      </c>
      <c r="D2056" s="2">
        <v>1</v>
      </c>
      <c r="E2056" s="1" t="s">
        <v>41</v>
      </c>
      <c r="F2056" s="2">
        <v>2.2999999999999998</v>
      </c>
      <c r="G2056" s="2">
        <v>2</v>
      </c>
      <c r="H2056" s="2">
        <v>4</v>
      </c>
      <c r="I2056" s="2"/>
      <c r="J2056" s="2"/>
      <c r="K2056" s="2"/>
      <c r="L2056" s="3">
        <v>169.74</v>
      </c>
      <c r="M2056" s="3">
        <v>169.74</v>
      </c>
      <c r="N2056" s="3">
        <v>35.08</v>
      </c>
      <c r="O2056" s="3">
        <v>0</v>
      </c>
      <c r="P2056" s="3">
        <v>204.82</v>
      </c>
      <c r="Q2056" s="3">
        <v>350</v>
      </c>
      <c r="R2056" s="1" t="s">
        <v>132</v>
      </c>
    </row>
    <row r="2057" spans="1:18" ht="31" x14ac:dyDescent="0.35">
      <c r="A2057" s="1">
        <v>31103375</v>
      </c>
      <c r="B2057" s="99" t="s">
        <v>2373</v>
      </c>
      <c r="C2057" s="2" t="s">
        <v>13600</v>
      </c>
      <c r="D2057" s="2">
        <v>1</v>
      </c>
      <c r="E2057" s="1" t="s">
        <v>159</v>
      </c>
      <c r="F2057" s="2"/>
      <c r="G2057" s="2">
        <v>2</v>
      </c>
      <c r="H2057" s="2">
        <v>4</v>
      </c>
      <c r="I2057" s="2"/>
      <c r="J2057" s="2"/>
      <c r="K2057" s="2"/>
      <c r="L2057" s="3">
        <v>736.04</v>
      </c>
      <c r="M2057" s="3">
        <v>736.04</v>
      </c>
      <c r="N2057" s="3">
        <v>0</v>
      </c>
      <c r="O2057" s="3">
        <v>0</v>
      </c>
      <c r="P2057" s="3">
        <v>736.04</v>
      </c>
      <c r="Q2057" s="3">
        <v>350</v>
      </c>
      <c r="R2057" s="1" t="s">
        <v>132</v>
      </c>
    </row>
    <row r="2058" spans="1:18" ht="15.5" x14ac:dyDescent="0.35">
      <c r="A2058" s="1">
        <v>31103383</v>
      </c>
      <c r="B2058" s="99" t="s">
        <v>2372</v>
      </c>
      <c r="C2058" s="2" t="s">
        <v>13600</v>
      </c>
      <c r="D2058" s="2">
        <v>1</v>
      </c>
      <c r="E2058" s="1" t="s">
        <v>407</v>
      </c>
      <c r="F2058" s="2"/>
      <c r="G2058" s="2">
        <v>1</v>
      </c>
      <c r="H2058" s="2">
        <v>3</v>
      </c>
      <c r="I2058" s="2"/>
      <c r="J2058" s="2"/>
      <c r="K2058" s="2"/>
      <c r="L2058" s="3">
        <v>620.66</v>
      </c>
      <c r="M2058" s="3">
        <v>620.66</v>
      </c>
      <c r="N2058" s="3">
        <v>0</v>
      </c>
      <c r="O2058" s="3">
        <v>0</v>
      </c>
      <c r="P2058" s="3">
        <v>620.66</v>
      </c>
      <c r="Q2058" s="3">
        <v>350</v>
      </c>
      <c r="R2058" s="1" t="s">
        <v>132</v>
      </c>
    </row>
    <row r="2059" spans="1:18" ht="15.5" x14ac:dyDescent="0.35">
      <c r="A2059" s="1">
        <v>31103391</v>
      </c>
      <c r="B2059" s="99" t="s">
        <v>2371</v>
      </c>
      <c r="C2059" s="2" t="s">
        <v>13600</v>
      </c>
      <c r="D2059" s="2">
        <v>1</v>
      </c>
      <c r="E2059" s="1" t="s">
        <v>311</v>
      </c>
      <c r="F2059" s="2">
        <v>13.32</v>
      </c>
      <c r="G2059" s="2">
        <v>1</v>
      </c>
      <c r="H2059" s="2">
        <v>2</v>
      </c>
      <c r="I2059" s="2"/>
      <c r="J2059" s="2"/>
      <c r="K2059" s="2"/>
      <c r="L2059" s="3">
        <v>291.76</v>
      </c>
      <c r="M2059" s="3">
        <v>291.76</v>
      </c>
      <c r="N2059" s="3">
        <v>203.13</v>
      </c>
      <c r="O2059" s="3">
        <v>0</v>
      </c>
      <c r="P2059" s="3">
        <v>494.89</v>
      </c>
      <c r="Q2059" s="3">
        <v>350</v>
      </c>
      <c r="R2059" s="1" t="s">
        <v>132</v>
      </c>
    </row>
    <row r="2060" spans="1:18" ht="15.5" x14ac:dyDescent="0.35">
      <c r="A2060" s="1">
        <v>31103405</v>
      </c>
      <c r="B2060" s="99" t="s">
        <v>2370</v>
      </c>
      <c r="C2060" s="2" t="s">
        <v>13600</v>
      </c>
      <c r="D2060" s="2">
        <v>1</v>
      </c>
      <c r="E2060" s="1" t="s">
        <v>4</v>
      </c>
      <c r="F2060" s="2"/>
      <c r="G2060" s="2"/>
      <c r="H2060" s="2">
        <v>1</v>
      </c>
      <c r="I2060" s="2"/>
      <c r="J2060" s="2"/>
      <c r="K2060" s="2"/>
      <c r="L2060" s="3">
        <v>84.88</v>
      </c>
      <c r="M2060" s="3">
        <v>84.88</v>
      </c>
      <c r="N2060" s="3">
        <v>0</v>
      </c>
      <c r="O2060" s="3">
        <v>0</v>
      </c>
      <c r="P2060" s="3">
        <v>84.88</v>
      </c>
      <c r="Q2060" s="3">
        <v>350</v>
      </c>
      <c r="R2060" s="1" t="s">
        <v>0</v>
      </c>
    </row>
    <row r="2061" spans="1:18" ht="15.5" x14ac:dyDescent="0.35">
      <c r="A2061" s="1">
        <v>31103413</v>
      </c>
      <c r="B2061" s="99" t="s">
        <v>2369</v>
      </c>
      <c r="C2061" s="2" t="s">
        <v>13600</v>
      </c>
      <c r="D2061" s="2">
        <v>1</v>
      </c>
      <c r="E2061" s="1" t="s">
        <v>393</v>
      </c>
      <c r="F2061" s="2"/>
      <c r="G2061" s="2">
        <v>2</v>
      </c>
      <c r="H2061" s="2">
        <v>5</v>
      </c>
      <c r="I2061" s="2"/>
      <c r="J2061" s="2"/>
      <c r="K2061" s="2"/>
      <c r="L2061" s="3">
        <v>883.25</v>
      </c>
      <c r="M2061" s="3">
        <v>883.25</v>
      </c>
      <c r="N2061" s="3">
        <v>0</v>
      </c>
      <c r="O2061" s="3">
        <v>0</v>
      </c>
      <c r="P2061" s="3">
        <v>883.25</v>
      </c>
      <c r="Q2061" s="3">
        <v>350</v>
      </c>
      <c r="R2061" s="1" t="s">
        <v>132</v>
      </c>
    </row>
    <row r="2062" spans="1:18" ht="15.5" x14ac:dyDescent="0.35">
      <c r="A2062" s="1">
        <v>31103430</v>
      </c>
      <c r="B2062" s="99" t="s">
        <v>2368</v>
      </c>
      <c r="C2062" s="2" t="s">
        <v>13598</v>
      </c>
      <c r="D2062" s="2">
        <v>1</v>
      </c>
      <c r="E2062" s="1" t="s">
        <v>34</v>
      </c>
      <c r="F2062" s="2"/>
      <c r="G2062" s="2"/>
      <c r="H2062" s="2">
        <v>1</v>
      </c>
      <c r="I2062" s="2"/>
      <c r="J2062" s="2"/>
      <c r="K2062" s="2"/>
      <c r="L2062" s="3">
        <v>71.62</v>
      </c>
      <c r="M2062" s="3">
        <v>71.62</v>
      </c>
      <c r="N2062" s="3">
        <v>0</v>
      </c>
      <c r="O2062" s="3">
        <v>0</v>
      </c>
      <c r="P2062" s="3">
        <v>71.62</v>
      </c>
      <c r="Q2062" s="3">
        <v>14.324000000000002</v>
      </c>
      <c r="R2062" s="1" t="s">
        <v>132</v>
      </c>
    </row>
    <row r="2063" spans="1:18" ht="15.5" x14ac:dyDescent="0.35">
      <c r="A2063" s="1">
        <v>31103448</v>
      </c>
      <c r="B2063" s="99" t="s">
        <v>2367</v>
      </c>
      <c r="C2063" s="2" t="s">
        <v>13600</v>
      </c>
      <c r="D2063" s="2">
        <v>1</v>
      </c>
      <c r="E2063" s="1" t="s">
        <v>311</v>
      </c>
      <c r="F2063" s="2">
        <v>63.93</v>
      </c>
      <c r="G2063" s="2">
        <v>1</v>
      </c>
      <c r="H2063" s="2">
        <v>4</v>
      </c>
      <c r="I2063" s="2"/>
      <c r="J2063" s="2"/>
      <c r="K2063" s="2"/>
      <c r="L2063" s="3">
        <v>291.76</v>
      </c>
      <c r="M2063" s="3">
        <v>291.76</v>
      </c>
      <c r="N2063" s="3">
        <v>974.93</v>
      </c>
      <c r="O2063" s="3">
        <v>0</v>
      </c>
      <c r="P2063" s="3">
        <v>1266.69</v>
      </c>
      <c r="Q2063" s="3">
        <v>350</v>
      </c>
      <c r="R2063" s="1" t="s">
        <v>132</v>
      </c>
    </row>
    <row r="2064" spans="1:18" ht="15.5" x14ac:dyDescent="0.35">
      <c r="A2064" s="1">
        <v>31103456</v>
      </c>
      <c r="B2064" s="99" t="s">
        <v>2366</v>
      </c>
      <c r="C2064" s="2" t="s">
        <v>13600</v>
      </c>
      <c r="D2064" s="2">
        <v>1</v>
      </c>
      <c r="E2064" s="1" t="s">
        <v>224</v>
      </c>
      <c r="F2064" s="2">
        <v>15.99</v>
      </c>
      <c r="G2064" s="2">
        <v>1</v>
      </c>
      <c r="H2064" s="2">
        <v>4</v>
      </c>
      <c r="I2064" s="2"/>
      <c r="J2064" s="2"/>
      <c r="K2064" s="2"/>
      <c r="L2064" s="3">
        <v>338.19</v>
      </c>
      <c r="M2064" s="3">
        <v>338.19</v>
      </c>
      <c r="N2064" s="3">
        <v>243.85</v>
      </c>
      <c r="O2064" s="3">
        <v>0</v>
      </c>
      <c r="P2064" s="3">
        <v>582.04</v>
      </c>
      <c r="Q2064" s="3">
        <v>350</v>
      </c>
      <c r="R2064" s="1" t="s">
        <v>132</v>
      </c>
    </row>
    <row r="2065" spans="1:18" ht="15.5" x14ac:dyDescent="0.35">
      <c r="A2065" s="1">
        <v>31103464</v>
      </c>
      <c r="B2065" s="99" t="s">
        <v>2365</v>
      </c>
      <c r="C2065" s="2" t="s">
        <v>13600</v>
      </c>
      <c r="D2065" s="2">
        <v>1</v>
      </c>
      <c r="E2065" s="1" t="s">
        <v>311</v>
      </c>
      <c r="F2065" s="2"/>
      <c r="G2065" s="2">
        <v>1</v>
      </c>
      <c r="H2065" s="2">
        <v>4</v>
      </c>
      <c r="I2065" s="2"/>
      <c r="J2065" s="2"/>
      <c r="K2065" s="2"/>
      <c r="L2065" s="3">
        <v>291.76</v>
      </c>
      <c r="M2065" s="3">
        <v>291.76</v>
      </c>
      <c r="N2065" s="3">
        <v>0</v>
      </c>
      <c r="O2065" s="3">
        <v>0</v>
      </c>
      <c r="P2065" s="3">
        <v>291.76</v>
      </c>
      <c r="Q2065" s="3">
        <v>350</v>
      </c>
      <c r="R2065" s="1" t="s">
        <v>132</v>
      </c>
    </row>
    <row r="2066" spans="1:18" ht="15.5" x14ac:dyDescent="0.35">
      <c r="A2066" s="1">
        <v>31103472</v>
      </c>
      <c r="B2066" s="99" t="s">
        <v>2364</v>
      </c>
      <c r="C2066" s="2" t="s">
        <v>13600</v>
      </c>
      <c r="D2066" s="2">
        <v>1</v>
      </c>
      <c r="E2066" s="1" t="s">
        <v>41</v>
      </c>
      <c r="F2066" s="2">
        <v>4.22</v>
      </c>
      <c r="G2066" s="2"/>
      <c r="H2066" s="2">
        <v>2</v>
      </c>
      <c r="I2066" s="2"/>
      <c r="J2066" s="2"/>
      <c r="K2066" s="2"/>
      <c r="L2066" s="3">
        <v>169.74</v>
      </c>
      <c r="M2066" s="3">
        <v>169.74</v>
      </c>
      <c r="N2066" s="3">
        <v>64.36</v>
      </c>
      <c r="O2066" s="3">
        <v>0</v>
      </c>
      <c r="P2066" s="3">
        <v>234.1</v>
      </c>
      <c r="Q2066" s="3">
        <v>350</v>
      </c>
      <c r="R2066" s="1" t="s">
        <v>132</v>
      </c>
    </row>
    <row r="2067" spans="1:18" ht="15.5" x14ac:dyDescent="0.35">
      <c r="A2067" s="1">
        <v>31103480</v>
      </c>
      <c r="B2067" s="99" t="s">
        <v>2363</v>
      </c>
      <c r="C2067" s="2" t="s">
        <v>13600</v>
      </c>
      <c r="D2067" s="2">
        <v>1</v>
      </c>
      <c r="E2067" s="1" t="s">
        <v>155</v>
      </c>
      <c r="F2067" s="2"/>
      <c r="G2067" s="2">
        <v>3</v>
      </c>
      <c r="H2067" s="2">
        <v>7</v>
      </c>
      <c r="I2067" s="2"/>
      <c r="J2067" s="2"/>
      <c r="K2067" s="2"/>
      <c r="L2067" s="3">
        <v>1206.83</v>
      </c>
      <c r="M2067" s="3">
        <v>1206.83</v>
      </c>
      <c r="N2067" s="3">
        <v>0</v>
      </c>
      <c r="O2067" s="3">
        <v>0</v>
      </c>
      <c r="P2067" s="3">
        <v>1206.83</v>
      </c>
      <c r="Q2067" s="3">
        <v>350</v>
      </c>
      <c r="R2067" s="1" t="s">
        <v>132</v>
      </c>
    </row>
    <row r="2068" spans="1:18" ht="15.5" x14ac:dyDescent="0.35">
      <c r="A2068" s="1">
        <v>31103499</v>
      </c>
      <c r="B2068" s="99" t="s">
        <v>2362</v>
      </c>
      <c r="C2068" s="2" t="s">
        <v>13600</v>
      </c>
      <c r="D2068" s="2">
        <v>1</v>
      </c>
      <c r="E2068" s="1" t="s">
        <v>165</v>
      </c>
      <c r="F2068" s="2"/>
      <c r="G2068" s="2">
        <v>3</v>
      </c>
      <c r="H2068" s="2">
        <v>7</v>
      </c>
      <c r="I2068" s="2"/>
      <c r="J2068" s="2"/>
      <c r="K2068" s="2"/>
      <c r="L2068" s="3">
        <v>1617.95</v>
      </c>
      <c r="M2068" s="3">
        <v>1617.95</v>
      </c>
      <c r="N2068" s="3">
        <v>0</v>
      </c>
      <c r="O2068" s="3">
        <v>0</v>
      </c>
      <c r="P2068" s="3">
        <v>1617.95</v>
      </c>
      <c r="Q2068" s="3">
        <v>350</v>
      </c>
      <c r="R2068" s="1" t="s">
        <v>132</v>
      </c>
    </row>
    <row r="2069" spans="1:18" ht="15.5" x14ac:dyDescent="0.35">
      <c r="A2069" s="1">
        <v>31103502</v>
      </c>
      <c r="B2069" s="99" t="s">
        <v>2361</v>
      </c>
      <c r="C2069" s="2" t="s">
        <v>13600</v>
      </c>
      <c r="D2069" s="2">
        <v>1</v>
      </c>
      <c r="E2069" s="1" t="s">
        <v>155</v>
      </c>
      <c r="F2069" s="2"/>
      <c r="G2069" s="2">
        <v>3</v>
      </c>
      <c r="H2069" s="2">
        <v>7</v>
      </c>
      <c r="I2069" s="2"/>
      <c r="J2069" s="2"/>
      <c r="K2069" s="2"/>
      <c r="L2069" s="3">
        <v>1206.83</v>
      </c>
      <c r="M2069" s="3">
        <v>1206.83</v>
      </c>
      <c r="N2069" s="3">
        <v>0</v>
      </c>
      <c r="O2069" s="3">
        <v>0</v>
      </c>
      <c r="P2069" s="3">
        <v>1206.83</v>
      </c>
      <c r="Q2069" s="3">
        <v>350</v>
      </c>
      <c r="R2069" s="1" t="s">
        <v>132</v>
      </c>
    </row>
    <row r="2070" spans="1:18" ht="15.5" x14ac:dyDescent="0.35">
      <c r="A2070" s="1">
        <v>31103510</v>
      </c>
      <c r="B2070" s="99" t="s">
        <v>2360</v>
      </c>
      <c r="C2070" s="2" t="s">
        <v>13600</v>
      </c>
      <c r="D2070" s="2">
        <v>1</v>
      </c>
      <c r="E2070" s="1" t="s">
        <v>393</v>
      </c>
      <c r="F2070" s="2">
        <v>44.61</v>
      </c>
      <c r="G2070" s="2">
        <v>1</v>
      </c>
      <c r="H2070" s="2">
        <v>5</v>
      </c>
      <c r="I2070" s="2"/>
      <c r="J2070" s="2"/>
      <c r="K2070" s="2"/>
      <c r="L2070" s="3">
        <v>883.25</v>
      </c>
      <c r="M2070" s="3">
        <v>883.25</v>
      </c>
      <c r="N2070" s="3">
        <v>680.3</v>
      </c>
      <c r="O2070" s="3">
        <v>0</v>
      </c>
      <c r="P2070" s="3">
        <v>1563.55</v>
      </c>
      <c r="Q2070" s="3">
        <v>350</v>
      </c>
      <c r="R2070" s="1" t="s">
        <v>132</v>
      </c>
    </row>
    <row r="2071" spans="1:18" ht="15.5" x14ac:dyDescent="0.35">
      <c r="A2071" s="1">
        <v>31103529</v>
      </c>
      <c r="B2071" s="99" t="s">
        <v>2359</v>
      </c>
      <c r="C2071" s="2" t="s">
        <v>13600</v>
      </c>
      <c r="D2071" s="2">
        <v>1</v>
      </c>
      <c r="E2071" s="1" t="s">
        <v>446</v>
      </c>
      <c r="F2071" s="2">
        <v>48.66</v>
      </c>
      <c r="G2071" s="2">
        <v>2</v>
      </c>
      <c r="H2071" s="2">
        <v>5</v>
      </c>
      <c r="I2071" s="2"/>
      <c r="J2071" s="2"/>
      <c r="K2071" s="2"/>
      <c r="L2071" s="3">
        <v>1323.54</v>
      </c>
      <c r="M2071" s="3">
        <v>1323.54</v>
      </c>
      <c r="N2071" s="3">
        <v>742.07</v>
      </c>
      <c r="O2071" s="3">
        <v>0</v>
      </c>
      <c r="P2071" s="3">
        <v>2065.61</v>
      </c>
      <c r="Q2071" s="3">
        <v>350</v>
      </c>
      <c r="R2071" s="1" t="s">
        <v>132</v>
      </c>
    </row>
    <row r="2072" spans="1:18" ht="15.5" x14ac:dyDescent="0.35">
      <c r="A2072" s="1">
        <v>31103537</v>
      </c>
      <c r="B2072" s="99" t="s">
        <v>2358</v>
      </c>
      <c r="C2072" s="2" t="s">
        <v>13600</v>
      </c>
      <c r="D2072" s="2">
        <v>1</v>
      </c>
      <c r="E2072" s="1" t="s">
        <v>2357</v>
      </c>
      <c r="F2072" s="2">
        <v>109.49</v>
      </c>
      <c r="G2072" s="2">
        <v>2</v>
      </c>
      <c r="H2072" s="2">
        <v>7</v>
      </c>
      <c r="I2072" s="2"/>
      <c r="J2072" s="2"/>
      <c r="K2072" s="2"/>
      <c r="L2072" s="3">
        <v>2393.77</v>
      </c>
      <c r="M2072" s="3">
        <v>2393.77</v>
      </c>
      <c r="N2072" s="3">
        <v>1669.72</v>
      </c>
      <c r="O2072" s="3">
        <v>0</v>
      </c>
      <c r="P2072" s="3">
        <v>4063.49</v>
      </c>
      <c r="Q2072" s="3">
        <v>350</v>
      </c>
      <c r="R2072" s="1" t="s">
        <v>132</v>
      </c>
    </row>
    <row r="2073" spans="1:18" ht="15.5" x14ac:dyDescent="0.35">
      <c r="A2073" s="1">
        <v>31103545</v>
      </c>
      <c r="B2073" s="99" t="s">
        <v>2356</v>
      </c>
      <c r="C2073" s="2" t="s">
        <v>13600</v>
      </c>
      <c r="D2073" s="2">
        <v>1</v>
      </c>
      <c r="E2073" s="1" t="s">
        <v>2042</v>
      </c>
      <c r="F2073" s="2">
        <v>44.61</v>
      </c>
      <c r="G2073" s="2">
        <v>2</v>
      </c>
      <c r="H2073" s="2">
        <v>8</v>
      </c>
      <c r="I2073" s="2"/>
      <c r="J2073" s="2"/>
      <c r="K2073" s="2"/>
      <c r="L2073" s="3">
        <v>1982.66</v>
      </c>
      <c r="M2073" s="3">
        <v>1982.66</v>
      </c>
      <c r="N2073" s="3">
        <v>680.3</v>
      </c>
      <c r="O2073" s="3">
        <v>0</v>
      </c>
      <c r="P2073" s="3">
        <v>2662.96</v>
      </c>
      <c r="Q2073" s="3">
        <v>350</v>
      </c>
      <c r="R2073" s="1" t="s">
        <v>132</v>
      </c>
    </row>
    <row r="2074" spans="1:18" ht="15.5" x14ac:dyDescent="0.35">
      <c r="A2074" s="1">
        <v>31103553</v>
      </c>
      <c r="B2074" s="99" t="s">
        <v>2355</v>
      </c>
      <c r="C2074" s="2" t="s">
        <v>13600</v>
      </c>
      <c r="D2074" s="2">
        <v>1</v>
      </c>
      <c r="E2074" s="1" t="s">
        <v>161</v>
      </c>
      <c r="F2074" s="2">
        <v>56.77</v>
      </c>
      <c r="G2074" s="2">
        <v>2</v>
      </c>
      <c r="H2074" s="2">
        <v>5</v>
      </c>
      <c r="I2074" s="2"/>
      <c r="J2074" s="2"/>
      <c r="K2074" s="2"/>
      <c r="L2074" s="3">
        <v>948.22</v>
      </c>
      <c r="M2074" s="3">
        <v>948.22</v>
      </c>
      <c r="N2074" s="3">
        <v>865.74</v>
      </c>
      <c r="O2074" s="3">
        <v>0</v>
      </c>
      <c r="P2074" s="3">
        <v>1813.96</v>
      </c>
      <c r="Q2074" s="3">
        <v>350</v>
      </c>
      <c r="R2074" s="1" t="s">
        <v>132</v>
      </c>
    </row>
    <row r="2075" spans="1:18" ht="15.5" x14ac:dyDescent="0.35">
      <c r="A2075" s="1">
        <v>31103561</v>
      </c>
      <c r="B2075" s="99" t="s">
        <v>2354</v>
      </c>
      <c r="C2075" s="2" t="s">
        <v>13600</v>
      </c>
      <c r="D2075" s="2">
        <v>1</v>
      </c>
      <c r="E2075" s="1" t="s">
        <v>388</v>
      </c>
      <c r="F2075" s="2">
        <v>89.93</v>
      </c>
      <c r="G2075" s="2">
        <v>1</v>
      </c>
      <c r="H2075" s="2">
        <v>5</v>
      </c>
      <c r="I2075" s="2"/>
      <c r="J2075" s="2"/>
      <c r="K2075" s="2"/>
      <c r="L2075" s="3">
        <v>574.25</v>
      </c>
      <c r="M2075" s="3">
        <v>574.25</v>
      </c>
      <c r="N2075" s="3">
        <v>1371.43</v>
      </c>
      <c r="O2075" s="3">
        <v>0</v>
      </c>
      <c r="P2075" s="3">
        <v>1945.68</v>
      </c>
      <c r="Q2075" s="3">
        <v>350</v>
      </c>
      <c r="R2075" s="1" t="s">
        <v>132</v>
      </c>
    </row>
    <row r="2076" spans="1:18" ht="15.5" x14ac:dyDescent="0.35">
      <c r="A2076" s="1">
        <v>31104010</v>
      </c>
      <c r="B2076" s="99" t="s">
        <v>2353</v>
      </c>
      <c r="C2076" s="2" t="s">
        <v>13600</v>
      </c>
      <c r="D2076" s="2">
        <v>1</v>
      </c>
      <c r="E2076" s="1" t="s">
        <v>23</v>
      </c>
      <c r="F2076" s="2"/>
      <c r="G2076" s="2">
        <v>1</v>
      </c>
      <c r="H2076" s="2">
        <v>1</v>
      </c>
      <c r="I2076" s="2"/>
      <c r="J2076" s="2"/>
      <c r="K2076" s="2"/>
      <c r="L2076" s="3">
        <v>116.71</v>
      </c>
      <c r="M2076" s="3">
        <v>116.71</v>
      </c>
      <c r="N2076" s="3">
        <v>0</v>
      </c>
      <c r="O2076" s="3">
        <v>0</v>
      </c>
      <c r="P2076" s="3">
        <v>116.71</v>
      </c>
      <c r="Q2076" s="3">
        <v>350</v>
      </c>
      <c r="R2076" s="1" t="s">
        <v>132</v>
      </c>
    </row>
    <row r="2077" spans="1:18" ht="15.5" x14ac:dyDescent="0.35">
      <c r="A2077" s="1">
        <v>31104029</v>
      </c>
      <c r="B2077" s="99" t="s">
        <v>2352</v>
      </c>
      <c r="C2077" s="2" t="s">
        <v>13600</v>
      </c>
      <c r="D2077" s="2">
        <v>1</v>
      </c>
      <c r="E2077" s="1" t="s">
        <v>13</v>
      </c>
      <c r="F2077" s="2">
        <v>3.24</v>
      </c>
      <c r="G2077" s="2">
        <v>1</v>
      </c>
      <c r="H2077" s="2">
        <v>1</v>
      </c>
      <c r="I2077" s="2"/>
      <c r="J2077" s="2"/>
      <c r="K2077" s="2"/>
      <c r="L2077" s="3">
        <v>148.54</v>
      </c>
      <c r="M2077" s="3">
        <v>148.54</v>
      </c>
      <c r="N2077" s="3">
        <v>49.41</v>
      </c>
      <c r="O2077" s="3">
        <v>0</v>
      </c>
      <c r="P2077" s="3">
        <v>197.95</v>
      </c>
      <c r="Q2077" s="3">
        <v>350</v>
      </c>
      <c r="R2077" s="1" t="s">
        <v>132</v>
      </c>
    </row>
    <row r="2078" spans="1:18" ht="15.5" x14ac:dyDescent="0.35">
      <c r="A2078" s="1">
        <v>31104037</v>
      </c>
      <c r="B2078" s="99" t="s">
        <v>2351</v>
      </c>
      <c r="C2078" s="2" t="s">
        <v>13600</v>
      </c>
      <c r="D2078" s="2">
        <v>1</v>
      </c>
      <c r="E2078" s="1" t="s">
        <v>311</v>
      </c>
      <c r="F2078" s="2"/>
      <c r="G2078" s="2">
        <v>1</v>
      </c>
      <c r="H2078" s="2">
        <v>2</v>
      </c>
      <c r="I2078" s="2"/>
      <c r="J2078" s="2"/>
      <c r="K2078" s="2"/>
      <c r="L2078" s="3">
        <v>291.76</v>
      </c>
      <c r="M2078" s="3">
        <v>291.76</v>
      </c>
      <c r="N2078" s="3">
        <v>0</v>
      </c>
      <c r="O2078" s="3">
        <v>0</v>
      </c>
      <c r="P2078" s="3">
        <v>291.76</v>
      </c>
      <c r="Q2078" s="3">
        <v>350</v>
      </c>
      <c r="R2078" s="1" t="s">
        <v>132</v>
      </c>
    </row>
    <row r="2079" spans="1:18" ht="15.5" x14ac:dyDescent="0.35">
      <c r="A2079" s="1">
        <v>31104045</v>
      </c>
      <c r="B2079" s="99" t="s">
        <v>2350</v>
      </c>
      <c r="C2079" s="2" t="s">
        <v>13600</v>
      </c>
      <c r="D2079" s="2">
        <v>1</v>
      </c>
      <c r="E2079" s="1" t="s">
        <v>16</v>
      </c>
      <c r="F2079" s="2">
        <v>5.78</v>
      </c>
      <c r="G2079" s="2">
        <v>1</v>
      </c>
      <c r="H2079" s="2">
        <v>1</v>
      </c>
      <c r="I2079" s="2"/>
      <c r="J2079" s="2"/>
      <c r="K2079" s="2"/>
      <c r="L2079" s="3">
        <v>250.65</v>
      </c>
      <c r="M2079" s="3">
        <v>250.65</v>
      </c>
      <c r="N2079" s="3">
        <v>88.15</v>
      </c>
      <c r="O2079" s="3">
        <v>0</v>
      </c>
      <c r="P2079" s="3">
        <v>338.8</v>
      </c>
      <c r="Q2079" s="3">
        <v>350</v>
      </c>
      <c r="R2079" s="1" t="s">
        <v>132</v>
      </c>
    </row>
    <row r="2080" spans="1:18" ht="15.5" x14ac:dyDescent="0.35">
      <c r="A2080" s="1">
        <v>31104053</v>
      </c>
      <c r="B2080" s="99" t="s">
        <v>2349</v>
      </c>
      <c r="C2080" s="2" t="s">
        <v>13600</v>
      </c>
      <c r="D2080" s="2">
        <v>1</v>
      </c>
      <c r="E2080" s="1" t="s">
        <v>407</v>
      </c>
      <c r="F2080" s="2"/>
      <c r="G2080" s="2">
        <v>1</v>
      </c>
      <c r="H2080" s="2">
        <v>2</v>
      </c>
      <c r="I2080" s="2"/>
      <c r="J2080" s="2"/>
      <c r="K2080" s="2"/>
      <c r="L2080" s="3">
        <v>620.66</v>
      </c>
      <c r="M2080" s="3">
        <v>620.66</v>
      </c>
      <c r="N2080" s="3">
        <v>0</v>
      </c>
      <c r="O2080" s="3">
        <v>0</v>
      </c>
      <c r="P2080" s="3">
        <v>620.66</v>
      </c>
      <c r="Q2080" s="3">
        <v>350</v>
      </c>
      <c r="R2080" s="1" t="s">
        <v>132</v>
      </c>
    </row>
    <row r="2081" spans="1:18" ht="15.5" x14ac:dyDescent="0.35">
      <c r="A2081" s="1">
        <v>31104061</v>
      </c>
      <c r="B2081" s="99" t="s">
        <v>2348</v>
      </c>
      <c r="C2081" s="2" t="s">
        <v>13600</v>
      </c>
      <c r="D2081" s="2">
        <v>1</v>
      </c>
      <c r="E2081" s="1" t="s">
        <v>16</v>
      </c>
      <c r="F2081" s="2">
        <v>9.33</v>
      </c>
      <c r="G2081" s="2">
        <v>1</v>
      </c>
      <c r="H2081" s="2">
        <v>2</v>
      </c>
      <c r="I2081" s="2"/>
      <c r="J2081" s="2"/>
      <c r="K2081" s="2"/>
      <c r="L2081" s="3">
        <v>250.65</v>
      </c>
      <c r="M2081" s="3">
        <v>250.65</v>
      </c>
      <c r="N2081" s="3">
        <v>142.28</v>
      </c>
      <c r="O2081" s="3">
        <v>0</v>
      </c>
      <c r="P2081" s="3">
        <v>392.93</v>
      </c>
      <c r="Q2081" s="3">
        <v>350</v>
      </c>
      <c r="R2081" s="1" t="s">
        <v>132</v>
      </c>
    </row>
    <row r="2082" spans="1:18" ht="15.5" x14ac:dyDescent="0.35">
      <c r="A2082" s="1">
        <v>31104070</v>
      </c>
      <c r="B2082" s="99" t="s">
        <v>2347</v>
      </c>
      <c r="C2082" s="2" t="s">
        <v>13600</v>
      </c>
      <c r="D2082" s="2">
        <v>1</v>
      </c>
      <c r="E2082" s="1" t="s">
        <v>281</v>
      </c>
      <c r="F2082" s="2">
        <v>1.94</v>
      </c>
      <c r="G2082" s="2">
        <v>1</v>
      </c>
      <c r="H2082" s="2">
        <v>2</v>
      </c>
      <c r="I2082" s="2"/>
      <c r="J2082" s="2"/>
      <c r="K2082" s="2"/>
      <c r="L2082" s="3">
        <v>202.9</v>
      </c>
      <c r="M2082" s="3">
        <v>202.9</v>
      </c>
      <c r="N2082" s="3">
        <v>29.59</v>
      </c>
      <c r="O2082" s="3">
        <v>0</v>
      </c>
      <c r="P2082" s="3">
        <v>232.49</v>
      </c>
      <c r="Q2082" s="3">
        <v>350</v>
      </c>
      <c r="R2082" s="1" t="s">
        <v>132</v>
      </c>
    </row>
    <row r="2083" spans="1:18" ht="15.5" x14ac:dyDescent="0.35">
      <c r="A2083" s="1">
        <v>31104088</v>
      </c>
      <c r="B2083" s="99" t="s">
        <v>2346</v>
      </c>
      <c r="C2083" s="2" t="s">
        <v>13600</v>
      </c>
      <c r="D2083" s="2">
        <v>1</v>
      </c>
      <c r="E2083" s="1" t="s">
        <v>407</v>
      </c>
      <c r="F2083" s="2"/>
      <c r="G2083" s="2">
        <v>1</v>
      </c>
      <c r="H2083" s="2">
        <v>4</v>
      </c>
      <c r="I2083" s="2"/>
      <c r="J2083" s="2"/>
      <c r="K2083" s="2"/>
      <c r="L2083" s="3">
        <v>620.66</v>
      </c>
      <c r="M2083" s="3">
        <v>620.66</v>
      </c>
      <c r="N2083" s="3">
        <v>0</v>
      </c>
      <c r="O2083" s="3">
        <v>0</v>
      </c>
      <c r="P2083" s="3">
        <v>620.66</v>
      </c>
      <c r="Q2083" s="3">
        <v>350</v>
      </c>
      <c r="R2083" s="1" t="s">
        <v>132</v>
      </c>
    </row>
    <row r="2084" spans="1:18" ht="15.5" x14ac:dyDescent="0.35">
      <c r="A2084" s="1">
        <v>31104096</v>
      </c>
      <c r="B2084" s="99" t="s">
        <v>2345</v>
      </c>
      <c r="C2084" s="2" t="s">
        <v>13600</v>
      </c>
      <c r="D2084" s="2">
        <v>1</v>
      </c>
      <c r="E2084" s="1" t="s">
        <v>393</v>
      </c>
      <c r="F2084" s="2"/>
      <c r="G2084" s="2">
        <v>1</v>
      </c>
      <c r="H2084" s="2">
        <v>4</v>
      </c>
      <c r="I2084" s="2"/>
      <c r="J2084" s="2"/>
      <c r="K2084" s="2"/>
      <c r="L2084" s="3">
        <v>883.25</v>
      </c>
      <c r="M2084" s="3">
        <v>883.25</v>
      </c>
      <c r="N2084" s="3">
        <v>0</v>
      </c>
      <c r="O2084" s="3">
        <v>0</v>
      </c>
      <c r="P2084" s="3">
        <v>883.25</v>
      </c>
      <c r="Q2084" s="3">
        <v>350</v>
      </c>
      <c r="R2084" s="1" t="s">
        <v>132</v>
      </c>
    </row>
    <row r="2085" spans="1:18" ht="15.5" x14ac:dyDescent="0.35">
      <c r="A2085" s="1">
        <v>31104100</v>
      </c>
      <c r="B2085" s="99" t="s">
        <v>2344</v>
      </c>
      <c r="C2085" s="2" t="s">
        <v>13600</v>
      </c>
      <c r="D2085" s="2">
        <v>1</v>
      </c>
      <c r="E2085" s="1" t="s">
        <v>393</v>
      </c>
      <c r="F2085" s="2"/>
      <c r="G2085" s="2">
        <v>1</v>
      </c>
      <c r="H2085" s="2">
        <v>4</v>
      </c>
      <c r="I2085" s="2"/>
      <c r="J2085" s="2"/>
      <c r="K2085" s="2"/>
      <c r="L2085" s="3">
        <v>883.25</v>
      </c>
      <c r="M2085" s="3">
        <v>883.25</v>
      </c>
      <c r="N2085" s="3">
        <v>0</v>
      </c>
      <c r="O2085" s="3">
        <v>0</v>
      </c>
      <c r="P2085" s="3">
        <v>883.25</v>
      </c>
      <c r="Q2085" s="3">
        <v>350</v>
      </c>
      <c r="R2085" s="1" t="s">
        <v>132</v>
      </c>
    </row>
    <row r="2086" spans="1:18" ht="15.5" x14ac:dyDescent="0.35">
      <c r="A2086" s="1">
        <v>31104118</v>
      </c>
      <c r="B2086" s="99" t="s">
        <v>2343</v>
      </c>
      <c r="C2086" s="2" t="s">
        <v>13600</v>
      </c>
      <c r="D2086" s="2">
        <v>1</v>
      </c>
      <c r="E2086" s="1" t="s">
        <v>393</v>
      </c>
      <c r="F2086" s="2"/>
      <c r="G2086" s="2">
        <v>1</v>
      </c>
      <c r="H2086" s="2">
        <v>4</v>
      </c>
      <c r="I2086" s="2"/>
      <c r="J2086" s="2"/>
      <c r="K2086" s="2"/>
      <c r="L2086" s="3">
        <v>883.25</v>
      </c>
      <c r="M2086" s="3">
        <v>883.25</v>
      </c>
      <c r="N2086" s="3">
        <v>0</v>
      </c>
      <c r="O2086" s="3">
        <v>0</v>
      </c>
      <c r="P2086" s="3">
        <v>883.25</v>
      </c>
      <c r="Q2086" s="3">
        <v>350</v>
      </c>
      <c r="R2086" s="1" t="s">
        <v>132</v>
      </c>
    </row>
    <row r="2087" spans="1:18" ht="15.5" x14ac:dyDescent="0.35">
      <c r="A2087" s="1">
        <v>31104126</v>
      </c>
      <c r="B2087" s="99" t="s">
        <v>2342</v>
      </c>
      <c r="C2087" s="2" t="s">
        <v>13598</v>
      </c>
      <c r="D2087" s="2">
        <v>1</v>
      </c>
      <c r="E2087" s="1" t="s">
        <v>41</v>
      </c>
      <c r="F2087" s="2">
        <v>4.63</v>
      </c>
      <c r="G2087" s="2">
        <v>1</v>
      </c>
      <c r="H2087" s="2">
        <v>3</v>
      </c>
      <c r="I2087" s="2"/>
      <c r="J2087" s="2"/>
      <c r="K2087" s="2"/>
      <c r="L2087" s="3">
        <v>169.74</v>
      </c>
      <c r="M2087" s="3">
        <v>169.74</v>
      </c>
      <c r="N2087" s="3">
        <v>70.61</v>
      </c>
      <c r="O2087" s="3">
        <v>0</v>
      </c>
      <c r="P2087" s="3">
        <v>240.35</v>
      </c>
      <c r="Q2087" s="3">
        <v>48.07</v>
      </c>
      <c r="R2087" s="1" t="s">
        <v>132</v>
      </c>
    </row>
    <row r="2088" spans="1:18" ht="15.5" x14ac:dyDescent="0.35">
      <c r="A2088" s="1">
        <v>31104134</v>
      </c>
      <c r="B2088" s="99" t="s">
        <v>2341</v>
      </c>
      <c r="C2088" s="2" t="s">
        <v>13600</v>
      </c>
      <c r="D2088" s="2">
        <v>1</v>
      </c>
      <c r="E2088" s="1" t="s">
        <v>224</v>
      </c>
      <c r="F2088" s="2"/>
      <c r="G2088" s="2">
        <v>1</v>
      </c>
      <c r="H2088" s="2">
        <v>3</v>
      </c>
      <c r="I2088" s="2"/>
      <c r="J2088" s="2"/>
      <c r="K2088" s="2"/>
      <c r="L2088" s="3">
        <v>338.19</v>
      </c>
      <c r="M2088" s="3">
        <v>338.19</v>
      </c>
      <c r="N2088" s="3">
        <v>0</v>
      </c>
      <c r="O2088" s="3">
        <v>0</v>
      </c>
      <c r="P2088" s="3">
        <v>338.19</v>
      </c>
      <c r="Q2088" s="3">
        <v>350</v>
      </c>
      <c r="R2088" s="1" t="s">
        <v>132</v>
      </c>
    </row>
    <row r="2089" spans="1:18" ht="15.5" x14ac:dyDescent="0.35">
      <c r="A2089" s="1">
        <v>31104142</v>
      </c>
      <c r="B2089" s="99" t="s">
        <v>2340</v>
      </c>
      <c r="C2089" s="2" t="s">
        <v>13600</v>
      </c>
      <c r="D2089" s="2">
        <v>1</v>
      </c>
      <c r="E2089" s="1" t="s">
        <v>13</v>
      </c>
      <c r="F2089" s="2"/>
      <c r="G2089" s="2"/>
      <c r="H2089" s="2">
        <v>1</v>
      </c>
      <c r="I2089" s="2"/>
      <c r="J2089" s="2"/>
      <c r="K2089" s="2"/>
      <c r="L2089" s="3">
        <v>148.54</v>
      </c>
      <c r="M2089" s="3">
        <v>148.54</v>
      </c>
      <c r="N2089" s="3">
        <v>0</v>
      </c>
      <c r="O2089" s="3">
        <v>0</v>
      </c>
      <c r="P2089" s="3">
        <v>148.54</v>
      </c>
      <c r="Q2089" s="3">
        <v>350</v>
      </c>
      <c r="R2089" s="1" t="s">
        <v>132</v>
      </c>
    </row>
    <row r="2090" spans="1:18" ht="15.5" x14ac:dyDescent="0.35">
      <c r="A2090" s="1">
        <v>31104150</v>
      </c>
      <c r="B2090" s="99" t="s">
        <v>2339</v>
      </c>
      <c r="C2090" s="2" t="s">
        <v>13600</v>
      </c>
      <c r="D2090" s="2">
        <v>1</v>
      </c>
      <c r="E2090" s="1" t="s">
        <v>393</v>
      </c>
      <c r="F2090" s="2"/>
      <c r="G2090" s="2">
        <v>2</v>
      </c>
      <c r="H2090" s="2">
        <v>4</v>
      </c>
      <c r="I2090" s="2"/>
      <c r="J2090" s="2"/>
      <c r="K2090" s="2"/>
      <c r="L2090" s="3">
        <v>883.25</v>
      </c>
      <c r="M2090" s="3">
        <v>883.25</v>
      </c>
      <c r="N2090" s="3">
        <v>0</v>
      </c>
      <c r="O2090" s="3">
        <v>0</v>
      </c>
      <c r="P2090" s="3">
        <v>883.25</v>
      </c>
      <c r="Q2090" s="3">
        <v>350</v>
      </c>
      <c r="R2090" s="1" t="s">
        <v>132</v>
      </c>
    </row>
    <row r="2091" spans="1:18" ht="15.5" x14ac:dyDescent="0.35">
      <c r="A2091" s="1">
        <v>31104169</v>
      </c>
      <c r="B2091" s="99" t="s">
        <v>2338</v>
      </c>
      <c r="C2091" s="2" t="s">
        <v>13600</v>
      </c>
      <c r="D2091" s="2">
        <v>1</v>
      </c>
      <c r="E2091" s="1" t="s">
        <v>13</v>
      </c>
      <c r="F2091" s="2"/>
      <c r="G2091" s="2"/>
      <c r="H2091" s="2">
        <v>1</v>
      </c>
      <c r="I2091" s="2"/>
      <c r="J2091" s="2"/>
      <c r="K2091" s="2"/>
      <c r="L2091" s="3">
        <v>148.54</v>
      </c>
      <c r="M2091" s="3">
        <v>148.54</v>
      </c>
      <c r="N2091" s="3">
        <v>0</v>
      </c>
      <c r="O2091" s="3">
        <v>0</v>
      </c>
      <c r="P2091" s="3">
        <v>148.54</v>
      </c>
      <c r="Q2091" s="3">
        <v>350</v>
      </c>
      <c r="R2091" s="1" t="s">
        <v>132</v>
      </c>
    </row>
    <row r="2092" spans="1:18" ht="15.5" x14ac:dyDescent="0.35">
      <c r="A2092" s="1">
        <v>31104177</v>
      </c>
      <c r="B2092" s="99" t="s">
        <v>2337</v>
      </c>
      <c r="C2092" s="2" t="s">
        <v>13600</v>
      </c>
      <c r="D2092" s="2">
        <v>1</v>
      </c>
      <c r="E2092" s="1" t="s">
        <v>484</v>
      </c>
      <c r="F2092" s="2">
        <v>11.99</v>
      </c>
      <c r="G2092" s="2">
        <v>1</v>
      </c>
      <c r="H2092" s="2">
        <v>3</v>
      </c>
      <c r="I2092" s="2"/>
      <c r="J2092" s="2"/>
      <c r="K2092" s="2"/>
      <c r="L2092" s="3">
        <v>802.34</v>
      </c>
      <c r="M2092" s="3">
        <v>802.34</v>
      </c>
      <c r="N2092" s="3">
        <v>182.85</v>
      </c>
      <c r="O2092" s="3">
        <v>0</v>
      </c>
      <c r="P2092" s="3">
        <v>985.19</v>
      </c>
      <c r="Q2092" s="3">
        <v>350</v>
      </c>
      <c r="R2092" s="1" t="s">
        <v>132</v>
      </c>
    </row>
    <row r="2093" spans="1:18" ht="15.5" x14ac:dyDescent="0.35">
      <c r="A2093" s="1">
        <v>31104185</v>
      </c>
      <c r="B2093" s="99" t="s">
        <v>2336</v>
      </c>
      <c r="C2093" s="2" t="s">
        <v>13600</v>
      </c>
      <c r="D2093" s="2">
        <v>1</v>
      </c>
      <c r="E2093" s="1" t="s">
        <v>311</v>
      </c>
      <c r="F2093" s="2"/>
      <c r="G2093" s="2">
        <v>1</v>
      </c>
      <c r="H2093" s="2">
        <v>3</v>
      </c>
      <c r="I2093" s="2"/>
      <c r="J2093" s="2"/>
      <c r="K2093" s="2"/>
      <c r="L2093" s="3">
        <v>291.76</v>
      </c>
      <c r="M2093" s="3">
        <v>291.76</v>
      </c>
      <c r="N2093" s="3">
        <v>0</v>
      </c>
      <c r="O2093" s="3">
        <v>0</v>
      </c>
      <c r="P2093" s="3">
        <v>291.76</v>
      </c>
      <c r="Q2093" s="3">
        <v>350</v>
      </c>
      <c r="R2093" s="1" t="s">
        <v>132</v>
      </c>
    </row>
    <row r="2094" spans="1:18" ht="15.5" x14ac:dyDescent="0.35">
      <c r="A2094" s="1">
        <v>31104193</v>
      </c>
      <c r="B2094" s="99" t="s">
        <v>2335</v>
      </c>
      <c r="C2094" s="2" t="s">
        <v>13600</v>
      </c>
      <c r="D2094" s="2">
        <v>1</v>
      </c>
      <c r="E2094" s="1" t="s">
        <v>407</v>
      </c>
      <c r="F2094" s="2"/>
      <c r="G2094" s="2">
        <v>1</v>
      </c>
      <c r="H2094" s="2">
        <v>3</v>
      </c>
      <c r="I2094" s="2"/>
      <c r="J2094" s="2"/>
      <c r="K2094" s="2"/>
      <c r="L2094" s="3">
        <v>620.66</v>
      </c>
      <c r="M2094" s="3">
        <v>620.66</v>
      </c>
      <c r="N2094" s="3">
        <v>0</v>
      </c>
      <c r="O2094" s="3">
        <v>0</v>
      </c>
      <c r="P2094" s="3">
        <v>620.66</v>
      </c>
      <c r="Q2094" s="3">
        <v>350</v>
      </c>
      <c r="R2094" s="1" t="s">
        <v>132</v>
      </c>
    </row>
    <row r="2095" spans="1:18" ht="15.5" x14ac:dyDescent="0.35">
      <c r="A2095" s="1">
        <v>31104207</v>
      </c>
      <c r="B2095" s="99" t="s">
        <v>2334</v>
      </c>
      <c r="C2095" s="2" t="s">
        <v>13600</v>
      </c>
      <c r="D2095" s="2">
        <v>1</v>
      </c>
      <c r="E2095" s="1" t="s">
        <v>393</v>
      </c>
      <c r="F2095" s="2"/>
      <c r="G2095" s="2">
        <v>2</v>
      </c>
      <c r="H2095" s="2">
        <v>3</v>
      </c>
      <c r="I2095" s="2"/>
      <c r="J2095" s="2"/>
      <c r="K2095" s="2"/>
      <c r="L2095" s="3">
        <v>883.25</v>
      </c>
      <c r="M2095" s="3">
        <v>883.25</v>
      </c>
      <c r="N2095" s="3">
        <v>0</v>
      </c>
      <c r="O2095" s="3">
        <v>0</v>
      </c>
      <c r="P2095" s="3">
        <v>883.25</v>
      </c>
      <c r="Q2095" s="3">
        <v>350</v>
      </c>
      <c r="R2095" s="1" t="s">
        <v>132</v>
      </c>
    </row>
    <row r="2096" spans="1:18" ht="15.5" x14ac:dyDescent="0.35">
      <c r="A2096" s="1">
        <v>31104215</v>
      </c>
      <c r="B2096" s="99" t="s">
        <v>2333</v>
      </c>
      <c r="C2096" s="2" t="s">
        <v>13600</v>
      </c>
      <c r="D2096" s="2">
        <v>1</v>
      </c>
      <c r="E2096" s="1" t="s">
        <v>311</v>
      </c>
      <c r="F2096" s="2"/>
      <c r="G2096" s="2">
        <v>1</v>
      </c>
      <c r="H2096" s="2">
        <v>1</v>
      </c>
      <c r="I2096" s="2"/>
      <c r="J2096" s="2"/>
      <c r="K2096" s="2"/>
      <c r="L2096" s="3">
        <v>291.76</v>
      </c>
      <c r="M2096" s="3">
        <v>291.76</v>
      </c>
      <c r="N2096" s="3">
        <v>0</v>
      </c>
      <c r="O2096" s="3">
        <v>0</v>
      </c>
      <c r="P2096" s="3">
        <v>291.76</v>
      </c>
      <c r="Q2096" s="3">
        <v>350</v>
      </c>
      <c r="R2096" s="1" t="s">
        <v>132</v>
      </c>
    </row>
    <row r="2097" spans="1:18" ht="15.5" x14ac:dyDescent="0.35">
      <c r="A2097" s="1">
        <v>31104223</v>
      </c>
      <c r="B2097" s="99" t="s">
        <v>2332</v>
      </c>
      <c r="C2097" s="2" t="s">
        <v>13600</v>
      </c>
      <c r="D2097" s="2">
        <v>1</v>
      </c>
      <c r="E2097" s="1" t="s">
        <v>110</v>
      </c>
      <c r="F2097" s="2">
        <v>2.12</v>
      </c>
      <c r="G2097" s="2">
        <v>1</v>
      </c>
      <c r="H2097" s="2">
        <v>1</v>
      </c>
      <c r="I2097" s="2"/>
      <c r="J2097" s="2"/>
      <c r="K2097" s="2"/>
      <c r="L2097" s="3">
        <v>222.81</v>
      </c>
      <c r="M2097" s="3">
        <v>222.81</v>
      </c>
      <c r="N2097" s="3">
        <v>32.33</v>
      </c>
      <c r="O2097" s="3">
        <v>0</v>
      </c>
      <c r="P2097" s="3">
        <v>255.14</v>
      </c>
      <c r="Q2097" s="3">
        <v>350</v>
      </c>
      <c r="R2097" s="1" t="s">
        <v>132</v>
      </c>
    </row>
    <row r="2098" spans="1:18" ht="15.5" x14ac:dyDescent="0.35">
      <c r="A2098" s="1">
        <v>31104231</v>
      </c>
      <c r="B2098" s="99" t="s">
        <v>2331</v>
      </c>
      <c r="C2098" s="2" t="s">
        <v>13600</v>
      </c>
      <c r="D2098" s="2">
        <v>1</v>
      </c>
      <c r="E2098" s="1" t="s">
        <v>407</v>
      </c>
      <c r="F2098" s="2">
        <v>2.83</v>
      </c>
      <c r="G2098" s="2">
        <v>1</v>
      </c>
      <c r="H2098" s="2">
        <v>3</v>
      </c>
      <c r="I2098" s="2"/>
      <c r="J2098" s="2"/>
      <c r="K2098" s="2"/>
      <c r="L2098" s="3">
        <v>620.66</v>
      </c>
      <c r="M2098" s="3">
        <v>620.66</v>
      </c>
      <c r="N2098" s="3">
        <v>43.16</v>
      </c>
      <c r="O2098" s="3">
        <v>0</v>
      </c>
      <c r="P2098" s="3">
        <v>663.82</v>
      </c>
      <c r="Q2098" s="3">
        <v>350</v>
      </c>
      <c r="R2098" s="1" t="s">
        <v>132</v>
      </c>
    </row>
    <row r="2099" spans="1:18" ht="15.5" x14ac:dyDescent="0.35">
      <c r="A2099" s="1">
        <v>31104240</v>
      </c>
      <c r="B2099" s="99" t="s">
        <v>2330</v>
      </c>
      <c r="C2099" s="2" t="s">
        <v>13600</v>
      </c>
      <c r="D2099" s="2">
        <v>1</v>
      </c>
      <c r="E2099" s="1" t="s">
        <v>407</v>
      </c>
      <c r="F2099" s="2"/>
      <c r="G2099" s="2">
        <v>1</v>
      </c>
      <c r="H2099" s="2">
        <v>3</v>
      </c>
      <c r="I2099" s="2"/>
      <c r="J2099" s="2"/>
      <c r="K2099" s="2"/>
      <c r="L2099" s="3">
        <v>620.66</v>
      </c>
      <c r="M2099" s="3">
        <v>620.66</v>
      </c>
      <c r="N2099" s="3">
        <v>0</v>
      </c>
      <c r="O2099" s="3">
        <v>0</v>
      </c>
      <c r="P2099" s="3">
        <v>620.66</v>
      </c>
      <c r="Q2099" s="3">
        <v>350</v>
      </c>
      <c r="R2099" s="1" t="s">
        <v>132</v>
      </c>
    </row>
    <row r="2100" spans="1:18" ht="15.5" x14ac:dyDescent="0.35">
      <c r="A2100" s="1">
        <v>31104274</v>
      </c>
      <c r="B2100" s="99" t="s">
        <v>2329</v>
      </c>
      <c r="C2100" s="2" t="s">
        <v>13598</v>
      </c>
      <c r="D2100" s="2">
        <v>1</v>
      </c>
      <c r="E2100" s="1" t="s">
        <v>393</v>
      </c>
      <c r="F2100" s="2"/>
      <c r="G2100" s="2">
        <v>1</v>
      </c>
      <c r="H2100" s="2">
        <v>5</v>
      </c>
      <c r="I2100" s="2"/>
      <c r="J2100" s="2"/>
      <c r="K2100" s="2"/>
      <c r="L2100" s="3">
        <v>883.25</v>
      </c>
      <c r="M2100" s="3">
        <v>883.25</v>
      </c>
      <c r="N2100" s="3">
        <v>0</v>
      </c>
      <c r="O2100" s="3">
        <v>0</v>
      </c>
      <c r="P2100" s="3">
        <v>883.25</v>
      </c>
      <c r="Q2100" s="3">
        <v>176.65</v>
      </c>
      <c r="R2100" s="1" t="s">
        <v>132</v>
      </c>
    </row>
    <row r="2101" spans="1:18" ht="15.5" x14ac:dyDescent="0.35">
      <c r="A2101" s="1">
        <v>31201016</v>
      </c>
      <c r="B2101" s="99" t="s">
        <v>2328</v>
      </c>
      <c r="C2101" s="2" t="s">
        <v>13598</v>
      </c>
      <c r="D2101" s="2">
        <v>1</v>
      </c>
      <c r="E2101" s="1" t="s">
        <v>159</v>
      </c>
      <c r="F2101" s="2">
        <v>104.11</v>
      </c>
      <c r="G2101" s="2">
        <v>1</v>
      </c>
      <c r="H2101" s="2">
        <v>5</v>
      </c>
      <c r="I2101" s="2"/>
      <c r="J2101" s="2"/>
      <c r="K2101" s="2"/>
      <c r="L2101" s="3">
        <v>736.04</v>
      </c>
      <c r="M2101" s="3">
        <v>736.04</v>
      </c>
      <c r="N2101" s="3">
        <v>1587.68</v>
      </c>
      <c r="O2101" s="3">
        <v>0</v>
      </c>
      <c r="P2101" s="3">
        <v>2323.7199999999998</v>
      </c>
      <c r="Q2101" s="3">
        <v>464.74399999999997</v>
      </c>
      <c r="R2101" s="1" t="s">
        <v>132</v>
      </c>
    </row>
    <row r="2102" spans="1:18" ht="15.5" x14ac:dyDescent="0.35">
      <c r="A2102" s="1">
        <v>31201024</v>
      </c>
      <c r="B2102" s="99" t="s">
        <v>2327</v>
      </c>
      <c r="C2102" s="2" t="s">
        <v>13600</v>
      </c>
      <c r="D2102" s="2">
        <v>1</v>
      </c>
      <c r="E2102" s="1" t="s">
        <v>224</v>
      </c>
      <c r="F2102" s="2"/>
      <c r="G2102" s="2">
        <v>1</v>
      </c>
      <c r="H2102" s="2">
        <v>2</v>
      </c>
      <c r="I2102" s="2"/>
      <c r="J2102" s="2"/>
      <c r="K2102" s="2"/>
      <c r="L2102" s="3">
        <v>338.19</v>
      </c>
      <c r="M2102" s="3">
        <v>338.19</v>
      </c>
      <c r="N2102" s="3">
        <v>0</v>
      </c>
      <c r="O2102" s="3">
        <v>0</v>
      </c>
      <c r="P2102" s="3">
        <v>338.19</v>
      </c>
      <c r="Q2102" s="3">
        <v>350</v>
      </c>
      <c r="R2102" s="1" t="s">
        <v>132</v>
      </c>
    </row>
    <row r="2103" spans="1:18" ht="15.5" x14ac:dyDescent="0.35">
      <c r="A2103" s="1">
        <v>31201032</v>
      </c>
      <c r="B2103" s="99" t="s">
        <v>2326</v>
      </c>
      <c r="C2103" s="2" t="s">
        <v>13598</v>
      </c>
      <c r="D2103" s="2">
        <v>1</v>
      </c>
      <c r="E2103" s="1" t="s">
        <v>13</v>
      </c>
      <c r="F2103" s="2"/>
      <c r="G2103" s="2"/>
      <c r="H2103" s="2">
        <v>1</v>
      </c>
      <c r="I2103" s="2"/>
      <c r="J2103" s="2"/>
      <c r="K2103" s="2"/>
      <c r="L2103" s="3">
        <v>148.54</v>
      </c>
      <c r="M2103" s="3">
        <v>148.54</v>
      </c>
      <c r="N2103" s="3">
        <v>0</v>
      </c>
      <c r="O2103" s="3">
        <v>0</v>
      </c>
      <c r="P2103" s="3">
        <v>148.54</v>
      </c>
      <c r="Q2103" s="3">
        <v>29.707999999999998</v>
      </c>
      <c r="R2103" s="1" t="s">
        <v>132</v>
      </c>
    </row>
    <row r="2104" spans="1:18" ht="15.5" x14ac:dyDescent="0.35">
      <c r="A2104" s="1">
        <v>31201040</v>
      </c>
      <c r="B2104" s="99" t="s">
        <v>2325</v>
      </c>
      <c r="C2104" s="2" t="s">
        <v>13598</v>
      </c>
      <c r="D2104" s="2">
        <v>1</v>
      </c>
      <c r="E2104" s="1" t="s">
        <v>41</v>
      </c>
      <c r="F2104" s="2"/>
      <c r="G2104" s="2"/>
      <c r="H2104" s="2">
        <v>2</v>
      </c>
      <c r="I2104" s="2"/>
      <c r="J2104" s="2"/>
      <c r="K2104" s="2"/>
      <c r="L2104" s="3">
        <v>169.74</v>
      </c>
      <c r="M2104" s="3">
        <v>169.74</v>
      </c>
      <c r="N2104" s="3">
        <v>0</v>
      </c>
      <c r="O2104" s="3">
        <v>0</v>
      </c>
      <c r="P2104" s="3">
        <v>169.74</v>
      </c>
      <c r="Q2104" s="3">
        <v>33.948</v>
      </c>
      <c r="R2104" s="1" t="s">
        <v>132</v>
      </c>
    </row>
    <row r="2105" spans="1:18" ht="15.5" x14ac:dyDescent="0.35">
      <c r="A2105" s="1">
        <v>31201059</v>
      </c>
      <c r="B2105" s="99" t="s">
        <v>2324</v>
      </c>
      <c r="C2105" s="2" t="s">
        <v>13598</v>
      </c>
      <c r="D2105" s="2">
        <v>1</v>
      </c>
      <c r="E2105" s="1" t="s">
        <v>159</v>
      </c>
      <c r="F2105" s="2">
        <v>18.649999999999999</v>
      </c>
      <c r="G2105" s="2">
        <v>1</v>
      </c>
      <c r="H2105" s="2">
        <v>5</v>
      </c>
      <c r="I2105" s="2"/>
      <c r="J2105" s="2"/>
      <c r="K2105" s="2"/>
      <c r="L2105" s="3">
        <v>736.04</v>
      </c>
      <c r="M2105" s="3">
        <v>736.04</v>
      </c>
      <c r="N2105" s="3">
        <v>284.41000000000003</v>
      </c>
      <c r="O2105" s="3">
        <v>0</v>
      </c>
      <c r="P2105" s="3">
        <v>1020.45</v>
      </c>
      <c r="Q2105" s="3">
        <v>204.09000000000003</v>
      </c>
      <c r="R2105" s="1" t="s">
        <v>132</v>
      </c>
    </row>
    <row r="2106" spans="1:18" ht="15.5" x14ac:dyDescent="0.35">
      <c r="A2106" s="1">
        <v>31201067</v>
      </c>
      <c r="B2106" s="99" t="s">
        <v>2323</v>
      </c>
      <c r="C2106" s="2" t="s">
        <v>13598</v>
      </c>
      <c r="D2106" s="2">
        <v>1</v>
      </c>
      <c r="E2106" s="1" t="s">
        <v>41</v>
      </c>
      <c r="F2106" s="2"/>
      <c r="G2106" s="2">
        <v>1</v>
      </c>
      <c r="H2106" s="2">
        <v>2</v>
      </c>
      <c r="I2106" s="2"/>
      <c r="J2106" s="2"/>
      <c r="K2106" s="2"/>
      <c r="L2106" s="3">
        <v>169.74</v>
      </c>
      <c r="M2106" s="3">
        <v>169.74</v>
      </c>
      <c r="N2106" s="3">
        <v>0</v>
      </c>
      <c r="O2106" s="3">
        <v>0</v>
      </c>
      <c r="P2106" s="3">
        <v>169.74</v>
      </c>
      <c r="Q2106" s="3">
        <v>33.948</v>
      </c>
      <c r="R2106" s="1" t="s">
        <v>132</v>
      </c>
    </row>
    <row r="2107" spans="1:18" ht="15.5" x14ac:dyDescent="0.35">
      <c r="A2107" s="1">
        <v>31201075</v>
      </c>
      <c r="B2107" s="99" t="s">
        <v>2322</v>
      </c>
      <c r="C2107" s="2" t="s">
        <v>13600</v>
      </c>
      <c r="D2107" s="2">
        <v>1</v>
      </c>
      <c r="E2107" s="1" t="s">
        <v>448</v>
      </c>
      <c r="F2107" s="2">
        <v>11.99</v>
      </c>
      <c r="G2107" s="2">
        <v>1</v>
      </c>
      <c r="H2107" s="2">
        <v>4</v>
      </c>
      <c r="I2107" s="2"/>
      <c r="J2107" s="2"/>
      <c r="K2107" s="2"/>
      <c r="L2107" s="3">
        <v>371.34</v>
      </c>
      <c r="M2107" s="3">
        <v>371.34</v>
      </c>
      <c r="N2107" s="3">
        <v>182.85</v>
      </c>
      <c r="O2107" s="3">
        <v>0</v>
      </c>
      <c r="P2107" s="3">
        <v>554.19000000000005</v>
      </c>
      <c r="Q2107" s="3">
        <v>350</v>
      </c>
      <c r="R2107" s="1" t="s">
        <v>132</v>
      </c>
    </row>
    <row r="2108" spans="1:18" ht="15.5" x14ac:dyDescent="0.35">
      <c r="A2108" s="1">
        <v>31201091</v>
      </c>
      <c r="B2108" s="99" t="s">
        <v>2321</v>
      </c>
      <c r="C2108" s="2" t="s">
        <v>13600</v>
      </c>
      <c r="D2108" s="2">
        <v>1</v>
      </c>
      <c r="E2108" s="1" t="s">
        <v>311</v>
      </c>
      <c r="F2108" s="2">
        <v>11.9</v>
      </c>
      <c r="G2108" s="2">
        <v>1</v>
      </c>
      <c r="H2108" s="2">
        <v>3</v>
      </c>
      <c r="I2108" s="2"/>
      <c r="J2108" s="2"/>
      <c r="K2108" s="2"/>
      <c r="L2108" s="3">
        <v>291.76</v>
      </c>
      <c r="M2108" s="3">
        <v>291.76</v>
      </c>
      <c r="N2108" s="3">
        <v>181.48</v>
      </c>
      <c r="O2108" s="3">
        <v>0</v>
      </c>
      <c r="P2108" s="3">
        <v>473.24</v>
      </c>
      <c r="Q2108" s="3">
        <v>350</v>
      </c>
      <c r="R2108" s="1" t="s">
        <v>132</v>
      </c>
    </row>
    <row r="2109" spans="1:18" ht="15.5" x14ac:dyDescent="0.35">
      <c r="A2109" s="1">
        <v>31201105</v>
      </c>
      <c r="B2109" s="99" t="s">
        <v>2320</v>
      </c>
      <c r="C2109" s="2" t="s">
        <v>13600</v>
      </c>
      <c r="D2109" s="2">
        <v>1</v>
      </c>
      <c r="E2109" s="1" t="s">
        <v>41</v>
      </c>
      <c r="F2109" s="2"/>
      <c r="G2109" s="2">
        <v>1</v>
      </c>
      <c r="H2109" s="2">
        <v>3</v>
      </c>
      <c r="I2109" s="2"/>
      <c r="J2109" s="2"/>
      <c r="K2109" s="2"/>
      <c r="L2109" s="3">
        <v>169.74</v>
      </c>
      <c r="M2109" s="3">
        <v>169.74</v>
      </c>
      <c r="N2109" s="3">
        <v>0</v>
      </c>
      <c r="O2109" s="3">
        <v>0</v>
      </c>
      <c r="P2109" s="3">
        <v>169.74</v>
      </c>
      <c r="Q2109" s="3">
        <v>350</v>
      </c>
      <c r="R2109" s="1" t="s">
        <v>132</v>
      </c>
    </row>
    <row r="2110" spans="1:18" ht="15.5" x14ac:dyDescent="0.35">
      <c r="A2110" s="1">
        <v>31201113</v>
      </c>
      <c r="B2110" s="99" t="s">
        <v>2319</v>
      </c>
      <c r="C2110" s="2" t="s">
        <v>13600</v>
      </c>
      <c r="D2110" s="2">
        <v>1</v>
      </c>
      <c r="E2110" s="1" t="s">
        <v>155</v>
      </c>
      <c r="F2110" s="2"/>
      <c r="G2110" s="2">
        <v>2</v>
      </c>
      <c r="H2110" s="2">
        <v>6</v>
      </c>
      <c r="I2110" s="2"/>
      <c r="J2110" s="2"/>
      <c r="K2110" s="2"/>
      <c r="L2110" s="3">
        <v>1206.83</v>
      </c>
      <c r="M2110" s="3">
        <v>1206.83</v>
      </c>
      <c r="N2110" s="3">
        <v>0</v>
      </c>
      <c r="O2110" s="3">
        <v>0</v>
      </c>
      <c r="P2110" s="3">
        <v>1206.83</v>
      </c>
      <c r="Q2110" s="3">
        <v>350</v>
      </c>
      <c r="R2110" s="1" t="s">
        <v>132</v>
      </c>
    </row>
    <row r="2111" spans="1:18" ht="15.5" x14ac:dyDescent="0.35">
      <c r="A2111" s="1">
        <v>31201121</v>
      </c>
      <c r="B2111" s="99" t="s">
        <v>2318</v>
      </c>
      <c r="C2111" s="2" t="s">
        <v>13600</v>
      </c>
      <c r="D2111" s="2">
        <v>1</v>
      </c>
      <c r="E2111" s="1" t="s">
        <v>161</v>
      </c>
      <c r="F2111" s="2"/>
      <c r="G2111" s="2">
        <v>2</v>
      </c>
      <c r="H2111" s="2">
        <v>5</v>
      </c>
      <c r="I2111" s="2"/>
      <c r="J2111" s="2"/>
      <c r="K2111" s="2"/>
      <c r="L2111" s="3">
        <v>948.22</v>
      </c>
      <c r="M2111" s="3">
        <v>948.22</v>
      </c>
      <c r="N2111" s="3">
        <v>0</v>
      </c>
      <c r="O2111" s="3">
        <v>0</v>
      </c>
      <c r="P2111" s="3">
        <v>948.22</v>
      </c>
      <c r="Q2111" s="3">
        <v>350</v>
      </c>
      <c r="R2111" s="1" t="s">
        <v>132</v>
      </c>
    </row>
    <row r="2112" spans="1:18" ht="15.5" x14ac:dyDescent="0.35">
      <c r="A2112" s="1">
        <v>31201130</v>
      </c>
      <c r="B2112" s="99" t="s">
        <v>2317</v>
      </c>
      <c r="C2112" s="2" t="s">
        <v>13600</v>
      </c>
      <c r="D2112" s="2">
        <v>1</v>
      </c>
      <c r="E2112" s="1" t="s">
        <v>484</v>
      </c>
      <c r="F2112" s="2">
        <v>19.989999999999998</v>
      </c>
      <c r="G2112" s="2">
        <v>1</v>
      </c>
      <c r="H2112" s="2">
        <v>5</v>
      </c>
      <c r="I2112" s="2"/>
      <c r="J2112" s="2"/>
      <c r="K2112" s="2"/>
      <c r="L2112" s="3">
        <v>802.34</v>
      </c>
      <c r="M2112" s="3">
        <v>802.34</v>
      </c>
      <c r="N2112" s="3">
        <v>304.85000000000002</v>
      </c>
      <c r="O2112" s="3">
        <v>0</v>
      </c>
      <c r="P2112" s="3">
        <v>1107.19</v>
      </c>
      <c r="Q2112" s="3">
        <v>350</v>
      </c>
      <c r="R2112" s="1" t="s">
        <v>132</v>
      </c>
    </row>
    <row r="2113" spans="1:18" ht="15.5" x14ac:dyDescent="0.35">
      <c r="A2113" s="1">
        <v>31201148</v>
      </c>
      <c r="B2113" s="99" t="s">
        <v>2316</v>
      </c>
      <c r="C2113" s="2" t="s">
        <v>13600</v>
      </c>
      <c r="D2113" s="2">
        <v>1</v>
      </c>
      <c r="E2113" s="1" t="s">
        <v>2042</v>
      </c>
      <c r="F2113" s="2">
        <v>81.099999999999994</v>
      </c>
      <c r="G2113" s="2">
        <v>2</v>
      </c>
      <c r="H2113" s="2">
        <v>7</v>
      </c>
      <c r="I2113" s="2"/>
      <c r="J2113" s="2"/>
      <c r="K2113" s="2"/>
      <c r="L2113" s="3">
        <v>1982.66</v>
      </c>
      <c r="M2113" s="3">
        <v>1982.66</v>
      </c>
      <c r="N2113" s="3">
        <v>1236.78</v>
      </c>
      <c r="O2113" s="3">
        <v>0</v>
      </c>
      <c r="P2113" s="3">
        <v>3219.44</v>
      </c>
      <c r="Q2113" s="3">
        <v>350</v>
      </c>
      <c r="R2113" s="1" t="s">
        <v>132</v>
      </c>
    </row>
    <row r="2114" spans="1:18" ht="15.5" x14ac:dyDescent="0.35">
      <c r="A2114" s="1">
        <v>31201156</v>
      </c>
      <c r="B2114" s="99" t="s">
        <v>2315</v>
      </c>
      <c r="C2114" s="2" t="s">
        <v>13598</v>
      </c>
      <c r="D2114" s="2">
        <v>1</v>
      </c>
      <c r="E2114" s="1" t="s">
        <v>398</v>
      </c>
      <c r="F2114" s="2">
        <v>56.77</v>
      </c>
      <c r="G2114" s="2">
        <v>2</v>
      </c>
      <c r="H2114" s="2">
        <v>6</v>
      </c>
      <c r="I2114" s="2"/>
      <c r="J2114" s="2"/>
      <c r="K2114" s="2"/>
      <c r="L2114" s="3">
        <v>1140.53</v>
      </c>
      <c r="M2114" s="3">
        <v>1140.53</v>
      </c>
      <c r="N2114" s="3">
        <v>865.74</v>
      </c>
      <c r="O2114" s="3">
        <v>0</v>
      </c>
      <c r="P2114" s="3">
        <v>2006.27</v>
      </c>
      <c r="Q2114" s="3">
        <v>401.25400000000002</v>
      </c>
      <c r="R2114" s="1" t="s">
        <v>132</v>
      </c>
    </row>
    <row r="2115" spans="1:18" ht="15.5" x14ac:dyDescent="0.35">
      <c r="A2115" s="1">
        <v>31202020</v>
      </c>
      <c r="B2115" s="99" t="s">
        <v>2294</v>
      </c>
      <c r="C2115" s="2" t="s">
        <v>13600</v>
      </c>
      <c r="D2115" s="2">
        <v>1</v>
      </c>
      <c r="E2115" s="1" t="s">
        <v>34</v>
      </c>
      <c r="F2115" s="2"/>
      <c r="G2115" s="2"/>
      <c r="H2115" s="2">
        <v>1</v>
      </c>
      <c r="I2115" s="2"/>
      <c r="J2115" s="2"/>
      <c r="K2115" s="2"/>
      <c r="L2115" s="3">
        <v>71.62</v>
      </c>
      <c r="M2115" s="3">
        <v>71.62</v>
      </c>
      <c r="N2115" s="3">
        <v>0</v>
      </c>
      <c r="O2115" s="3">
        <v>0</v>
      </c>
      <c r="P2115" s="3">
        <v>71.62</v>
      </c>
      <c r="Q2115" s="3">
        <v>350</v>
      </c>
      <c r="R2115" s="1" t="s">
        <v>132</v>
      </c>
    </row>
    <row r="2116" spans="1:18" ht="15.5" x14ac:dyDescent="0.35">
      <c r="A2116" s="1">
        <v>31202039</v>
      </c>
      <c r="B2116" s="99" t="s">
        <v>2314</v>
      </c>
      <c r="C2116" s="2" t="s">
        <v>13600</v>
      </c>
      <c r="D2116" s="2">
        <v>1</v>
      </c>
      <c r="E2116" s="1" t="s">
        <v>159</v>
      </c>
      <c r="F2116" s="2"/>
      <c r="G2116" s="2">
        <v>2</v>
      </c>
      <c r="H2116" s="2">
        <v>4</v>
      </c>
      <c r="I2116" s="2"/>
      <c r="J2116" s="2"/>
      <c r="K2116" s="2"/>
      <c r="L2116" s="3">
        <v>736.04</v>
      </c>
      <c r="M2116" s="3">
        <v>736.04</v>
      </c>
      <c r="N2116" s="3">
        <v>0</v>
      </c>
      <c r="O2116" s="3">
        <v>0</v>
      </c>
      <c r="P2116" s="3">
        <v>736.04</v>
      </c>
      <c r="Q2116" s="3">
        <v>350</v>
      </c>
      <c r="R2116" s="1" t="s">
        <v>132</v>
      </c>
    </row>
    <row r="2117" spans="1:18" ht="15.5" x14ac:dyDescent="0.35">
      <c r="A2117" s="1">
        <v>31202047</v>
      </c>
      <c r="B2117" s="99" t="s">
        <v>2313</v>
      </c>
      <c r="C2117" s="2" t="s">
        <v>13598</v>
      </c>
      <c r="D2117" s="2">
        <v>1</v>
      </c>
      <c r="E2117" s="1" t="s">
        <v>13</v>
      </c>
      <c r="F2117" s="2"/>
      <c r="G2117" s="2">
        <v>1</v>
      </c>
      <c r="H2117" s="2">
        <v>1</v>
      </c>
      <c r="I2117" s="2"/>
      <c r="J2117" s="2"/>
      <c r="K2117" s="2"/>
      <c r="L2117" s="3">
        <v>148.54</v>
      </c>
      <c r="M2117" s="3">
        <v>148.54</v>
      </c>
      <c r="N2117" s="3">
        <v>0</v>
      </c>
      <c r="O2117" s="3">
        <v>0</v>
      </c>
      <c r="P2117" s="3">
        <v>148.54</v>
      </c>
      <c r="Q2117" s="3">
        <v>29.707999999999998</v>
      </c>
      <c r="R2117" s="1" t="s">
        <v>132</v>
      </c>
    </row>
    <row r="2118" spans="1:18" ht="15.5" x14ac:dyDescent="0.35">
      <c r="A2118" s="1">
        <v>31202063</v>
      </c>
      <c r="B2118" s="99" t="s">
        <v>2312</v>
      </c>
      <c r="C2118" s="2" t="s">
        <v>13600</v>
      </c>
      <c r="D2118" s="2">
        <v>1</v>
      </c>
      <c r="E2118" s="1" t="s">
        <v>484</v>
      </c>
      <c r="F2118" s="2"/>
      <c r="G2118" s="2">
        <v>1</v>
      </c>
      <c r="H2118" s="2">
        <v>5</v>
      </c>
      <c r="I2118" s="2"/>
      <c r="J2118" s="2"/>
      <c r="K2118" s="2"/>
      <c r="L2118" s="3">
        <v>802.34</v>
      </c>
      <c r="M2118" s="3">
        <v>802.34</v>
      </c>
      <c r="N2118" s="3">
        <v>0</v>
      </c>
      <c r="O2118" s="3">
        <v>0</v>
      </c>
      <c r="P2118" s="3">
        <v>802.34</v>
      </c>
      <c r="Q2118" s="3">
        <v>350</v>
      </c>
      <c r="R2118" s="1" t="s">
        <v>132</v>
      </c>
    </row>
    <row r="2119" spans="1:18" ht="15.5" x14ac:dyDescent="0.35">
      <c r="A2119" s="1">
        <v>31202071</v>
      </c>
      <c r="B2119" s="99" t="s">
        <v>2311</v>
      </c>
      <c r="C2119" s="2" t="s">
        <v>13600</v>
      </c>
      <c r="D2119" s="2">
        <v>1</v>
      </c>
      <c r="E2119" s="1" t="s">
        <v>224</v>
      </c>
      <c r="F2119" s="2"/>
      <c r="G2119" s="2">
        <v>1</v>
      </c>
      <c r="H2119" s="2">
        <v>3</v>
      </c>
      <c r="I2119" s="2"/>
      <c r="J2119" s="2"/>
      <c r="K2119" s="2"/>
      <c r="L2119" s="3">
        <v>338.19</v>
      </c>
      <c r="M2119" s="3">
        <v>338.19</v>
      </c>
      <c r="N2119" s="3">
        <v>0</v>
      </c>
      <c r="O2119" s="3">
        <v>0</v>
      </c>
      <c r="P2119" s="3">
        <v>338.19</v>
      </c>
      <c r="Q2119" s="3">
        <v>350</v>
      </c>
      <c r="R2119" s="1" t="s">
        <v>132</v>
      </c>
    </row>
    <row r="2120" spans="1:18" ht="15.5" x14ac:dyDescent="0.35">
      <c r="A2120" s="1">
        <v>31203019</v>
      </c>
      <c r="B2120" s="99" t="s">
        <v>2310</v>
      </c>
      <c r="C2120" s="2" t="s">
        <v>13600</v>
      </c>
      <c r="D2120" s="2">
        <v>1</v>
      </c>
      <c r="E2120" s="1" t="s">
        <v>194</v>
      </c>
      <c r="F2120" s="2"/>
      <c r="G2120" s="2">
        <v>2</v>
      </c>
      <c r="H2120" s="2">
        <v>6</v>
      </c>
      <c r="I2120" s="2"/>
      <c r="J2120" s="2"/>
      <c r="K2120" s="2"/>
      <c r="L2120" s="3">
        <v>2181.58</v>
      </c>
      <c r="M2120" s="3">
        <v>2181.58</v>
      </c>
      <c r="N2120" s="3">
        <v>0</v>
      </c>
      <c r="O2120" s="3">
        <v>0</v>
      </c>
      <c r="P2120" s="3">
        <v>2181.58</v>
      </c>
      <c r="Q2120" s="3">
        <v>350</v>
      </c>
      <c r="R2120" s="1" t="s">
        <v>132</v>
      </c>
    </row>
    <row r="2121" spans="1:18" ht="15.5" x14ac:dyDescent="0.35">
      <c r="A2121" s="1">
        <v>31203027</v>
      </c>
      <c r="B2121" s="99" t="s">
        <v>2309</v>
      </c>
      <c r="C2121" s="2" t="s">
        <v>13598</v>
      </c>
      <c r="D2121" s="2">
        <v>1</v>
      </c>
      <c r="E2121" s="1" t="s">
        <v>13</v>
      </c>
      <c r="F2121" s="2"/>
      <c r="G2121" s="2">
        <v>1</v>
      </c>
      <c r="H2121" s="2">
        <v>2</v>
      </c>
      <c r="I2121" s="2"/>
      <c r="J2121" s="2"/>
      <c r="K2121" s="2"/>
      <c r="L2121" s="3">
        <v>148.54</v>
      </c>
      <c r="M2121" s="3">
        <v>148.54</v>
      </c>
      <c r="N2121" s="3">
        <v>0</v>
      </c>
      <c r="O2121" s="3">
        <v>0</v>
      </c>
      <c r="P2121" s="3">
        <v>148.54</v>
      </c>
      <c r="Q2121" s="3">
        <v>29.707999999999998</v>
      </c>
      <c r="R2121" s="1" t="s">
        <v>132</v>
      </c>
    </row>
    <row r="2122" spans="1:18" ht="15.5" x14ac:dyDescent="0.35">
      <c r="A2122" s="1">
        <v>31203035</v>
      </c>
      <c r="B2122" s="99" t="s">
        <v>2308</v>
      </c>
      <c r="C2122" s="2" t="s">
        <v>13600</v>
      </c>
      <c r="D2122" s="2">
        <v>1</v>
      </c>
      <c r="E2122" s="1" t="s">
        <v>407</v>
      </c>
      <c r="F2122" s="2"/>
      <c r="G2122" s="2">
        <v>1</v>
      </c>
      <c r="H2122" s="2">
        <v>3</v>
      </c>
      <c r="I2122" s="2"/>
      <c r="J2122" s="2"/>
      <c r="K2122" s="2"/>
      <c r="L2122" s="3">
        <v>620.66</v>
      </c>
      <c r="M2122" s="3">
        <v>620.66</v>
      </c>
      <c r="N2122" s="3">
        <v>0</v>
      </c>
      <c r="O2122" s="3">
        <v>0</v>
      </c>
      <c r="P2122" s="3">
        <v>620.66</v>
      </c>
      <c r="Q2122" s="3">
        <v>350</v>
      </c>
      <c r="R2122" s="1" t="s">
        <v>132</v>
      </c>
    </row>
    <row r="2123" spans="1:18" ht="15.5" x14ac:dyDescent="0.35">
      <c r="A2123" s="1">
        <v>31203043</v>
      </c>
      <c r="B2123" s="99" t="s">
        <v>2307</v>
      </c>
      <c r="C2123" s="2" t="s">
        <v>13600</v>
      </c>
      <c r="D2123" s="2">
        <v>1</v>
      </c>
      <c r="E2123" s="1" t="s">
        <v>41</v>
      </c>
      <c r="F2123" s="2"/>
      <c r="G2123" s="2">
        <v>1</v>
      </c>
      <c r="H2123" s="2">
        <v>2</v>
      </c>
      <c r="I2123" s="2"/>
      <c r="J2123" s="2"/>
      <c r="K2123" s="2"/>
      <c r="L2123" s="3">
        <v>169.74</v>
      </c>
      <c r="M2123" s="3">
        <v>169.74</v>
      </c>
      <c r="N2123" s="3">
        <v>0</v>
      </c>
      <c r="O2123" s="3">
        <v>0</v>
      </c>
      <c r="P2123" s="3">
        <v>169.74</v>
      </c>
      <c r="Q2123" s="3">
        <v>350</v>
      </c>
      <c r="R2123" s="1" t="s">
        <v>132</v>
      </c>
    </row>
    <row r="2124" spans="1:18" ht="15.5" x14ac:dyDescent="0.35">
      <c r="A2124" s="1">
        <v>31203051</v>
      </c>
      <c r="B2124" s="99" t="s">
        <v>2306</v>
      </c>
      <c r="C2124" s="2" t="s">
        <v>13600</v>
      </c>
      <c r="D2124" s="2">
        <v>1</v>
      </c>
      <c r="E2124" s="1" t="s">
        <v>311</v>
      </c>
      <c r="F2124" s="2"/>
      <c r="G2124" s="2">
        <v>1</v>
      </c>
      <c r="H2124" s="2">
        <v>2</v>
      </c>
      <c r="I2124" s="2"/>
      <c r="J2124" s="2"/>
      <c r="K2124" s="2"/>
      <c r="L2124" s="3">
        <v>291.76</v>
      </c>
      <c r="M2124" s="3">
        <v>291.76</v>
      </c>
      <c r="N2124" s="3">
        <v>0</v>
      </c>
      <c r="O2124" s="3">
        <v>0</v>
      </c>
      <c r="P2124" s="3">
        <v>291.76</v>
      </c>
      <c r="Q2124" s="3">
        <v>350</v>
      </c>
      <c r="R2124" s="1" t="s">
        <v>132</v>
      </c>
    </row>
    <row r="2125" spans="1:18" ht="15.5" x14ac:dyDescent="0.35">
      <c r="A2125" s="1">
        <v>31203060</v>
      </c>
      <c r="B2125" s="99" t="s">
        <v>2305</v>
      </c>
      <c r="C2125" s="2" t="s">
        <v>13600</v>
      </c>
      <c r="D2125" s="2">
        <v>1</v>
      </c>
      <c r="E2125" s="1" t="s">
        <v>407</v>
      </c>
      <c r="F2125" s="2"/>
      <c r="G2125" s="2">
        <v>1</v>
      </c>
      <c r="H2125" s="2">
        <v>3</v>
      </c>
      <c r="I2125" s="2"/>
      <c r="J2125" s="2"/>
      <c r="K2125" s="2"/>
      <c r="L2125" s="3">
        <v>620.66</v>
      </c>
      <c r="M2125" s="3">
        <v>620.66</v>
      </c>
      <c r="N2125" s="3">
        <v>0</v>
      </c>
      <c r="O2125" s="3">
        <v>0</v>
      </c>
      <c r="P2125" s="3">
        <v>620.66</v>
      </c>
      <c r="Q2125" s="3">
        <v>350</v>
      </c>
      <c r="R2125" s="1" t="s">
        <v>132</v>
      </c>
    </row>
    <row r="2126" spans="1:18" ht="15.5" x14ac:dyDescent="0.35">
      <c r="A2126" s="1">
        <v>31203078</v>
      </c>
      <c r="B2126" s="99" t="s">
        <v>2304</v>
      </c>
      <c r="C2126" s="2" t="s">
        <v>13600</v>
      </c>
      <c r="D2126" s="2">
        <v>1</v>
      </c>
      <c r="E2126" s="1" t="s">
        <v>224</v>
      </c>
      <c r="F2126" s="2"/>
      <c r="G2126" s="2">
        <v>1</v>
      </c>
      <c r="H2126" s="2">
        <v>2</v>
      </c>
      <c r="I2126" s="2"/>
      <c r="J2126" s="2"/>
      <c r="K2126" s="2"/>
      <c r="L2126" s="3">
        <v>338.19</v>
      </c>
      <c r="M2126" s="3">
        <v>338.19</v>
      </c>
      <c r="N2126" s="3">
        <v>0</v>
      </c>
      <c r="O2126" s="3">
        <v>0</v>
      </c>
      <c r="P2126" s="3">
        <v>338.19</v>
      </c>
      <c r="Q2126" s="3">
        <v>350</v>
      </c>
      <c r="R2126" s="1" t="s">
        <v>132</v>
      </c>
    </row>
    <row r="2127" spans="1:18" ht="15.5" x14ac:dyDescent="0.35">
      <c r="A2127" s="1">
        <v>31203086</v>
      </c>
      <c r="B2127" s="99" t="s">
        <v>2303</v>
      </c>
      <c r="C2127" s="2" t="s">
        <v>13598</v>
      </c>
      <c r="D2127" s="2">
        <v>1</v>
      </c>
      <c r="E2127" s="1" t="s">
        <v>34</v>
      </c>
      <c r="F2127" s="2"/>
      <c r="G2127" s="2"/>
      <c r="H2127" s="2">
        <v>1</v>
      </c>
      <c r="I2127" s="2"/>
      <c r="J2127" s="2"/>
      <c r="K2127" s="2"/>
      <c r="L2127" s="3">
        <v>71.62</v>
      </c>
      <c r="M2127" s="3">
        <v>71.62</v>
      </c>
      <c r="N2127" s="3">
        <v>0</v>
      </c>
      <c r="O2127" s="3">
        <v>0</v>
      </c>
      <c r="P2127" s="3">
        <v>71.62</v>
      </c>
      <c r="Q2127" s="3">
        <v>14.324000000000002</v>
      </c>
      <c r="R2127" s="1" t="s">
        <v>132</v>
      </c>
    </row>
    <row r="2128" spans="1:18" ht="15.5" x14ac:dyDescent="0.35">
      <c r="A2128" s="1">
        <v>31203094</v>
      </c>
      <c r="B2128" s="99" t="s">
        <v>2302</v>
      </c>
      <c r="C2128" s="2" t="s">
        <v>13600</v>
      </c>
      <c r="D2128" s="2">
        <v>1</v>
      </c>
      <c r="E2128" s="1" t="s">
        <v>388</v>
      </c>
      <c r="F2128" s="2"/>
      <c r="G2128" s="2">
        <v>1</v>
      </c>
      <c r="H2128" s="2">
        <v>3</v>
      </c>
      <c r="I2128" s="2"/>
      <c r="J2128" s="2"/>
      <c r="K2128" s="2"/>
      <c r="L2128" s="3">
        <v>574.25</v>
      </c>
      <c r="M2128" s="3">
        <v>574.25</v>
      </c>
      <c r="N2128" s="3">
        <v>0</v>
      </c>
      <c r="O2128" s="3">
        <v>0</v>
      </c>
      <c r="P2128" s="3">
        <v>574.25</v>
      </c>
      <c r="Q2128" s="3">
        <v>350</v>
      </c>
      <c r="R2128" s="1" t="s">
        <v>132</v>
      </c>
    </row>
    <row r="2129" spans="1:18" ht="15.5" x14ac:dyDescent="0.35">
      <c r="A2129" s="1">
        <v>31203108</v>
      </c>
      <c r="B2129" s="99" t="s">
        <v>2301</v>
      </c>
      <c r="C2129" s="2" t="s">
        <v>13600</v>
      </c>
      <c r="D2129" s="2">
        <v>1</v>
      </c>
      <c r="E2129" s="1" t="s">
        <v>407</v>
      </c>
      <c r="F2129" s="2"/>
      <c r="G2129" s="2">
        <v>1</v>
      </c>
      <c r="H2129" s="2">
        <v>3</v>
      </c>
      <c r="I2129" s="2"/>
      <c r="J2129" s="2"/>
      <c r="K2129" s="2"/>
      <c r="L2129" s="3">
        <v>620.66</v>
      </c>
      <c r="M2129" s="3">
        <v>620.66</v>
      </c>
      <c r="N2129" s="3">
        <v>0</v>
      </c>
      <c r="O2129" s="3">
        <v>0</v>
      </c>
      <c r="P2129" s="3">
        <v>620.66</v>
      </c>
      <c r="Q2129" s="3">
        <v>350</v>
      </c>
      <c r="R2129" s="1" t="s">
        <v>132</v>
      </c>
    </row>
    <row r="2130" spans="1:18" ht="15.5" x14ac:dyDescent="0.35">
      <c r="A2130" s="1">
        <v>31203116</v>
      </c>
      <c r="B2130" s="99" t="s">
        <v>2300</v>
      </c>
      <c r="C2130" s="2" t="s">
        <v>13600</v>
      </c>
      <c r="D2130" s="2">
        <v>1</v>
      </c>
      <c r="E2130" s="1" t="s">
        <v>224</v>
      </c>
      <c r="F2130" s="2"/>
      <c r="G2130" s="2">
        <v>1</v>
      </c>
      <c r="H2130" s="2">
        <v>5</v>
      </c>
      <c r="I2130" s="2"/>
      <c r="J2130" s="2"/>
      <c r="K2130" s="2"/>
      <c r="L2130" s="3">
        <v>338.19</v>
      </c>
      <c r="M2130" s="3">
        <v>338.19</v>
      </c>
      <c r="N2130" s="3">
        <v>0</v>
      </c>
      <c r="O2130" s="3">
        <v>0</v>
      </c>
      <c r="P2130" s="3">
        <v>338.19</v>
      </c>
      <c r="Q2130" s="3">
        <v>350</v>
      </c>
      <c r="R2130" s="1" t="s">
        <v>132</v>
      </c>
    </row>
    <row r="2131" spans="1:18" ht="15.5" x14ac:dyDescent="0.35">
      <c r="A2131" s="1">
        <v>31203124</v>
      </c>
      <c r="B2131" s="99" t="s">
        <v>2299</v>
      </c>
      <c r="C2131" s="2" t="s">
        <v>13598</v>
      </c>
      <c r="D2131" s="2">
        <v>1</v>
      </c>
      <c r="E2131" s="1" t="s">
        <v>224</v>
      </c>
      <c r="F2131" s="2"/>
      <c r="G2131" s="2">
        <v>1</v>
      </c>
      <c r="H2131" s="2">
        <v>2</v>
      </c>
      <c r="I2131" s="2"/>
      <c r="J2131" s="2"/>
      <c r="K2131" s="2"/>
      <c r="L2131" s="3">
        <v>338.19</v>
      </c>
      <c r="M2131" s="3">
        <v>338.19</v>
      </c>
      <c r="N2131" s="3">
        <v>0</v>
      </c>
      <c r="O2131" s="3">
        <v>0</v>
      </c>
      <c r="P2131" s="3">
        <v>338.19</v>
      </c>
      <c r="Q2131" s="3">
        <v>67.638000000000005</v>
      </c>
      <c r="R2131" s="1" t="s">
        <v>132</v>
      </c>
    </row>
    <row r="2132" spans="1:18" ht="15.5" x14ac:dyDescent="0.35">
      <c r="A2132" s="1">
        <v>31203132</v>
      </c>
      <c r="B2132" s="99" t="s">
        <v>2298</v>
      </c>
      <c r="C2132" s="2" t="s">
        <v>13600</v>
      </c>
      <c r="D2132" s="2">
        <v>1</v>
      </c>
      <c r="E2132" s="1" t="s">
        <v>161</v>
      </c>
      <c r="F2132" s="2">
        <v>36.5</v>
      </c>
      <c r="G2132" s="2">
        <v>1</v>
      </c>
      <c r="H2132" s="2">
        <v>5</v>
      </c>
      <c r="I2132" s="2"/>
      <c r="J2132" s="2"/>
      <c r="K2132" s="2"/>
      <c r="L2132" s="3">
        <v>948.22</v>
      </c>
      <c r="M2132" s="3">
        <v>948.22</v>
      </c>
      <c r="N2132" s="3">
        <v>556.63</v>
      </c>
      <c r="O2132" s="3">
        <v>0</v>
      </c>
      <c r="P2132" s="3">
        <v>1504.85</v>
      </c>
      <c r="Q2132" s="3">
        <v>350</v>
      </c>
      <c r="R2132" s="1" t="s">
        <v>132</v>
      </c>
    </row>
    <row r="2133" spans="1:18" ht="15.5" x14ac:dyDescent="0.35">
      <c r="A2133" s="1">
        <v>31203140</v>
      </c>
      <c r="B2133" s="99" t="s">
        <v>2297</v>
      </c>
      <c r="C2133" s="2" t="s">
        <v>13600</v>
      </c>
      <c r="D2133" s="2">
        <v>1</v>
      </c>
      <c r="E2133" s="1" t="s">
        <v>409</v>
      </c>
      <c r="F2133" s="2">
        <v>28.39</v>
      </c>
      <c r="G2133" s="2">
        <v>1</v>
      </c>
      <c r="H2133" s="2">
        <v>5</v>
      </c>
      <c r="I2133" s="2"/>
      <c r="J2133" s="2"/>
      <c r="K2133" s="2"/>
      <c r="L2133" s="3">
        <v>438.97</v>
      </c>
      <c r="M2133" s="3">
        <v>438.97</v>
      </c>
      <c r="N2133" s="3">
        <v>432.95</v>
      </c>
      <c r="O2133" s="3">
        <v>0</v>
      </c>
      <c r="P2133" s="3">
        <v>871.92</v>
      </c>
      <c r="Q2133" s="3">
        <v>350</v>
      </c>
      <c r="R2133" s="1" t="s">
        <v>132</v>
      </c>
    </row>
    <row r="2134" spans="1:18" ht="15.5" x14ac:dyDescent="0.35">
      <c r="A2134" s="1">
        <v>31203159</v>
      </c>
      <c r="B2134" s="99" t="s">
        <v>2296</v>
      </c>
      <c r="C2134" s="2" t="s">
        <v>13598</v>
      </c>
      <c r="D2134" s="2">
        <v>1</v>
      </c>
      <c r="E2134" s="1" t="s">
        <v>388</v>
      </c>
      <c r="F2134" s="2">
        <v>24.33</v>
      </c>
      <c r="G2134" s="2">
        <v>1</v>
      </c>
      <c r="H2134" s="2">
        <v>5</v>
      </c>
      <c r="I2134" s="2"/>
      <c r="J2134" s="2"/>
      <c r="K2134" s="2"/>
      <c r="L2134" s="3">
        <v>574.25</v>
      </c>
      <c r="M2134" s="3">
        <v>574.25</v>
      </c>
      <c r="N2134" s="3">
        <v>371.03</v>
      </c>
      <c r="O2134" s="3">
        <v>0</v>
      </c>
      <c r="P2134" s="3">
        <v>945.28</v>
      </c>
      <c r="Q2134" s="3">
        <v>189.05600000000001</v>
      </c>
      <c r="R2134" s="1" t="s">
        <v>132</v>
      </c>
    </row>
    <row r="2135" spans="1:18" ht="15.5" x14ac:dyDescent="0.35">
      <c r="A2135" s="1">
        <v>31204015</v>
      </c>
      <c r="B2135" s="99" t="s">
        <v>2295</v>
      </c>
      <c r="C2135" s="2" t="s">
        <v>13598</v>
      </c>
      <c r="D2135" s="2">
        <v>1</v>
      </c>
      <c r="E2135" s="1" t="s">
        <v>13</v>
      </c>
      <c r="F2135" s="2"/>
      <c r="G2135" s="2">
        <v>1</v>
      </c>
      <c r="H2135" s="2">
        <v>1</v>
      </c>
      <c r="I2135" s="2"/>
      <c r="J2135" s="2"/>
      <c r="K2135" s="2"/>
      <c r="L2135" s="3">
        <v>148.54</v>
      </c>
      <c r="M2135" s="3">
        <v>148.54</v>
      </c>
      <c r="N2135" s="3">
        <v>0</v>
      </c>
      <c r="O2135" s="3">
        <v>0</v>
      </c>
      <c r="P2135" s="3">
        <v>148.54</v>
      </c>
      <c r="Q2135" s="3">
        <v>29.707999999999998</v>
      </c>
      <c r="R2135" s="1" t="s">
        <v>132</v>
      </c>
    </row>
    <row r="2136" spans="1:18" ht="15.5" x14ac:dyDescent="0.35">
      <c r="A2136" s="1">
        <v>31204023</v>
      </c>
      <c r="B2136" s="99" t="s">
        <v>2294</v>
      </c>
      <c r="C2136" s="2" t="s">
        <v>13598</v>
      </c>
      <c r="D2136" s="2">
        <v>1</v>
      </c>
      <c r="E2136" s="1" t="s">
        <v>13</v>
      </c>
      <c r="F2136" s="2"/>
      <c r="G2136" s="2"/>
      <c r="H2136" s="2">
        <v>1</v>
      </c>
      <c r="I2136" s="2"/>
      <c r="J2136" s="2"/>
      <c r="K2136" s="2"/>
      <c r="L2136" s="3">
        <v>148.54</v>
      </c>
      <c r="M2136" s="3">
        <v>148.54</v>
      </c>
      <c r="N2136" s="3">
        <v>0</v>
      </c>
      <c r="O2136" s="3">
        <v>0</v>
      </c>
      <c r="P2136" s="3">
        <v>148.54</v>
      </c>
      <c r="Q2136" s="3">
        <v>29.707999999999998</v>
      </c>
      <c r="R2136" s="1" t="s">
        <v>132</v>
      </c>
    </row>
    <row r="2137" spans="1:18" ht="15.5" x14ac:dyDescent="0.35">
      <c r="A2137" s="1">
        <v>31204031</v>
      </c>
      <c r="B2137" s="99" t="s">
        <v>2293</v>
      </c>
      <c r="C2137" s="2" t="s">
        <v>13600</v>
      </c>
      <c r="D2137" s="2">
        <v>1</v>
      </c>
      <c r="E2137" s="1" t="s">
        <v>41</v>
      </c>
      <c r="F2137" s="2"/>
      <c r="G2137" s="2">
        <v>1</v>
      </c>
      <c r="H2137" s="2">
        <v>2</v>
      </c>
      <c r="I2137" s="2"/>
      <c r="J2137" s="2"/>
      <c r="K2137" s="2"/>
      <c r="L2137" s="3">
        <v>169.74</v>
      </c>
      <c r="M2137" s="3">
        <v>169.74</v>
      </c>
      <c r="N2137" s="3">
        <v>0</v>
      </c>
      <c r="O2137" s="3">
        <v>0</v>
      </c>
      <c r="P2137" s="3">
        <v>169.74</v>
      </c>
      <c r="Q2137" s="3">
        <v>350</v>
      </c>
      <c r="R2137" s="1" t="s">
        <v>132</v>
      </c>
    </row>
    <row r="2138" spans="1:18" ht="15.5" x14ac:dyDescent="0.35">
      <c r="A2138" s="1">
        <v>31204040</v>
      </c>
      <c r="B2138" s="99" t="s">
        <v>2292</v>
      </c>
      <c r="C2138" s="2" t="s">
        <v>13600</v>
      </c>
      <c r="D2138" s="2">
        <v>1</v>
      </c>
      <c r="E2138" s="1" t="s">
        <v>497</v>
      </c>
      <c r="F2138" s="2"/>
      <c r="G2138" s="2">
        <v>1</v>
      </c>
      <c r="H2138" s="2">
        <v>3</v>
      </c>
      <c r="I2138" s="2"/>
      <c r="J2138" s="2"/>
      <c r="K2138" s="2"/>
      <c r="L2138" s="3">
        <v>485.38</v>
      </c>
      <c r="M2138" s="3">
        <v>485.38</v>
      </c>
      <c r="N2138" s="3">
        <v>0</v>
      </c>
      <c r="O2138" s="3">
        <v>0</v>
      </c>
      <c r="P2138" s="3">
        <v>485.38</v>
      </c>
      <c r="Q2138" s="3">
        <v>350</v>
      </c>
      <c r="R2138" s="1" t="s">
        <v>132</v>
      </c>
    </row>
    <row r="2139" spans="1:18" ht="15.5" x14ac:dyDescent="0.35">
      <c r="A2139" s="1">
        <v>31204058</v>
      </c>
      <c r="B2139" s="99" t="s">
        <v>2291</v>
      </c>
      <c r="C2139" s="2" t="s">
        <v>13600</v>
      </c>
      <c r="D2139" s="2">
        <v>1</v>
      </c>
      <c r="E2139" s="1" t="s">
        <v>407</v>
      </c>
      <c r="F2139" s="2"/>
      <c r="G2139" s="2">
        <v>1</v>
      </c>
      <c r="H2139" s="2">
        <v>5</v>
      </c>
      <c r="I2139" s="2"/>
      <c r="J2139" s="2"/>
      <c r="K2139" s="2"/>
      <c r="L2139" s="3">
        <v>620.66</v>
      </c>
      <c r="M2139" s="3">
        <v>620.66</v>
      </c>
      <c r="N2139" s="3">
        <v>0</v>
      </c>
      <c r="O2139" s="3">
        <v>0</v>
      </c>
      <c r="P2139" s="3">
        <v>620.66</v>
      </c>
      <c r="Q2139" s="3">
        <v>350</v>
      </c>
      <c r="R2139" s="1" t="s">
        <v>132</v>
      </c>
    </row>
    <row r="2140" spans="1:18" ht="15.5" x14ac:dyDescent="0.35">
      <c r="A2140" s="1">
        <v>31204066</v>
      </c>
      <c r="B2140" s="99" t="s">
        <v>2290</v>
      </c>
      <c r="C2140" s="2" t="s">
        <v>13600</v>
      </c>
      <c r="D2140" s="2">
        <v>1</v>
      </c>
      <c r="E2140" s="1" t="s">
        <v>41</v>
      </c>
      <c r="F2140" s="2"/>
      <c r="G2140" s="2">
        <v>1</v>
      </c>
      <c r="H2140" s="2">
        <v>1</v>
      </c>
      <c r="I2140" s="2"/>
      <c r="J2140" s="2"/>
      <c r="K2140" s="2"/>
      <c r="L2140" s="3">
        <v>169.74</v>
      </c>
      <c r="M2140" s="3">
        <v>169.74</v>
      </c>
      <c r="N2140" s="3">
        <v>0</v>
      </c>
      <c r="O2140" s="3">
        <v>0</v>
      </c>
      <c r="P2140" s="3">
        <v>169.74</v>
      </c>
      <c r="Q2140" s="3">
        <v>350</v>
      </c>
      <c r="R2140" s="1" t="s">
        <v>132</v>
      </c>
    </row>
    <row r="2141" spans="1:18" ht="15.5" x14ac:dyDescent="0.35">
      <c r="A2141" s="1">
        <v>31205011</v>
      </c>
      <c r="B2141" s="99" t="s">
        <v>2289</v>
      </c>
      <c r="C2141" s="2" t="s">
        <v>13600</v>
      </c>
      <c r="D2141" s="2">
        <v>1</v>
      </c>
      <c r="E2141" s="1" t="s">
        <v>41</v>
      </c>
      <c r="F2141" s="2"/>
      <c r="G2141" s="2">
        <v>1</v>
      </c>
      <c r="H2141" s="2">
        <v>1</v>
      </c>
      <c r="I2141" s="2"/>
      <c r="J2141" s="2"/>
      <c r="K2141" s="2"/>
      <c r="L2141" s="3">
        <v>169.74</v>
      </c>
      <c r="M2141" s="3">
        <v>169.74</v>
      </c>
      <c r="N2141" s="3">
        <v>0</v>
      </c>
      <c r="O2141" s="3">
        <v>0</v>
      </c>
      <c r="P2141" s="3">
        <v>169.74</v>
      </c>
      <c r="Q2141" s="3">
        <v>350</v>
      </c>
      <c r="R2141" s="1" t="s">
        <v>132</v>
      </c>
    </row>
    <row r="2142" spans="1:18" ht="15.5" x14ac:dyDescent="0.35">
      <c r="A2142" s="1">
        <v>31205020</v>
      </c>
      <c r="B2142" s="99" t="s">
        <v>2288</v>
      </c>
      <c r="C2142" s="2" t="s">
        <v>13600</v>
      </c>
      <c r="D2142" s="2">
        <v>1</v>
      </c>
      <c r="E2142" s="1" t="s">
        <v>41</v>
      </c>
      <c r="F2142" s="2"/>
      <c r="G2142" s="2">
        <v>1</v>
      </c>
      <c r="H2142" s="2">
        <v>1</v>
      </c>
      <c r="I2142" s="2"/>
      <c r="J2142" s="2"/>
      <c r="K2142" s="2"/>
      <c r="L2142" s="3">
        <v>169.74</v>
      </c>
      <c r="M2142" s="3">
        <v>169.74</v>
      </c>
      <c r="N2142" s="3">
        <v>0</v>
      </c>
      <c r="O2142" s="3">
        <v>0</v>
      </c>
      <c r="P2142" s="3">
        <v>169.74</v>
      </c>
      <c r="Q2142" s="3">
        <v>350</v>
      </c>
      <c r="R2142" s="1" t="s">
        <v>132</v>
      </c>
    </row>
    <row r="2143" spans="1:18" ht="15.5" x14ac:dyDescent="0.35">
      <c r="A2143" s="1">
        <v>31205038</v>
      </c>
      <c r="B2143" s="99" t="s">
        <v>2287</v>
      </c>
      <c r="C2143" s="2" t="s">
        <v>13598</v>
      </c>
      <c r="D2143" s="2">
        <v>1</v>
      </c>
      <c r="E2143" s="1" t="s">
        <v>497</v>
      </c>
      <c r="F2143" s="2"/>
      <c r="G2143" s="2">
        <v>1</v>
      </c>
      <c r="H2143" s="2">
        <v>4</v>
      </c>
      <c r="I2143" s="2"/>
      <c r="J2143" s="2"/>
      <c r="K2143" s="2"/>
      <c r="L2143" s="3">
        <v>485.38</v>
      </c>
      <c r="M2143" s="3">
        <v>485.38</v>
      </c>
      <c r="N2143" s="3">
        <v>0</v>
      </c>
      <c r="O2143" s="3">
        <v>0</v>
      </c>
      <c r="P2143" s="3">
        <v>485.38</v>
      </c>
      <c r="Q2143" s="3">
        <v>97.076000000000008</v>
      </c>
      <c r="R2143" s="1" t="s">
        <v>132</v>
      </c>
    </row>
    <row r="2144" spans="1:18" ht="15.5" x14ac:dyDescent="0.35">
      <c r="A2144" s="1">
        <v>31205046</v>
      </c>
      <c r="B2144" s="99" t="s">
        <v>2286</v>
      </c>
      <c r="C2144" s="2" t="s">
        <v>13600</v>
      </c>
      <c r="D2144" s="2">
        <v>1</v>
      </c>
      <c r="E2144" s="1" t="s">
        <v>41</v>
      </c>
      <c r="F2144" s="2"/>
      <c r="G2144" s="2">
        <v>1</v>
      </c>
      <c r="H2144" s="2">
        <v>1</v>
      </c>
      <c r="I2144" s="2"/>
      <c r="J2144" s="2"/>
      <c r="K2144" s="2"/>
      <c r="L2144" s="3">
        <v>169.74</v>
      </c>
      <c r="M2144" s="3">
        <v>169.74</v>
      </c>
      <c r="N2144" s="3">
        <v>0</v>
      </c>
      <c r="O2144" s="3">
        <v>0</v>
      </c>
      <c r="P2144" s="3">
        <v>169.74</v>
      </c>
      <c r="Q2144" s="3">
        <v>350</v>
      </c>
      <c r="R2144" s="1" t="s">
        <v>132</v>
      </c>
    </row>
    <row r="2145" spans="1:18" ht="15.5" x14ac:dyDescent="0.35">
      <c r="A2145" s="1">
        <v>31205070</v>
      </c>
      <c r="B2145" s="99" t="s">
        <v>2285</v>
      </c>
      <c r="C2145" s="2" t="s">
        <v>13598</v>
      </c>
      <c r="D2145" s="2">
        <v>1</v>
      </c>
      <c r="E2145" s="1" t="s">
        <v>407</v>
      </c>
      <c r="F2145" s="2"/>
      <c r="G2145" s="2">
        <v>1</v>
      </c>
      <c r="H2145" s="2"/>
      <c r="I2145" s="2"/>
      <c r="J2145" s="2"/>
      <c r="K2145" s="2"/>
      <c r="L2145" s="3">
        <v>620.66</v>
      </c>
      <c r="M2145" s="3">
        <v>620.66</v>
      </c>
      <c r="N2145" s="3">
        <v>0</v>
      </c>
      <c r="O2145" s="3">
        <v>0</v>
      </c>
      <c r="P2145" s="3">
        <v>620.66</v>
      </c>
      <c r="Q2145" s="3">
        <v>124.13200000000001</v>
      </c>
      <c r="R2145" s="1" t="s">
        <v>132</v>
      </c>
    </row>
    <row r="2146" spans="1:18" ht="15.5" x14ac:dyDescent="0.35">
      <c r="A2146" s="1">
        <v>31206018</v>
      </c>
      <c r="B2146" s="99" t="s">
        <v>2284</v>
      </c>
      <c r="C2146" s="2" t="s">
        <v>13600</v>
      </c>
      <c r="D2146" s="2">
        <v>1</v>
      </c>
      <c r="E2146" s="1" t="s">
        <v>383</v>
      </c>
      <c r="F2146" s="2"/>
      <c r="G2146" s="2">
        <v>1</v>
      </c>
      <c r="H2146" s="2">
        <v>2</v>
      </c>
      <c r="I2146" s="2"/>
      <c r="J2146" s="2"/>
      <c r="K2146" s="2"/>
      <c r="L2146" s="3">
        <v>649.84</v>
      </c>
      <c r="M2146" s="3">
        <v>649.84</v>
      </c>
      <c r="N2146" s="3">
        <v>0</v>
      </c>
      <c r="O2146" s="3">
        <v>0</v>
      </c>
      <c r="P2146" s="3">
        <v>649.84</v>
      </c>
      <c r="Q2146" s="3">
        <v>350</v>
      </c>
      <c r="R2146" s="1" t="s">
        <v>132</v>
      </c>
    </row>
    <row r="2147" spans="1:18" ht="15.5" x14ac:dyDescent="0.35">
      <c r="A2147" s="1">
        <v>31206026</v>
      </c>
      <c r="B2147" s="99" t="s">
        <v>2283</v>
      </c>
      <c r="C2147" s="2" t="s">
        <v>13600</v>
      </c>
      <c r="D2147" s="2">
        <v>1</v>
      </c>
      <c r="E2147" s="1" t="s">
        <v>407</v>
      </c>
      <c r="F2147" s="2"/>
      <c r="G2147" s="2">
        <v>1</v>
      </c>
      <c r="H2147" s="2">
        <v>4</v>
      </c>
      <c r="I2147" s="2"/>
      <c r="J2147" s="2"/>
      <c r="K2147" s="2"/>
      <c r="L2147" s="3">
        <v>620.66</v>
      </c>
      <c r="M2147" s="3">
        <v>620.66</v>
      </c>
      <c r="N2147" s="3">
        <v>0</v>
      </c>
      <c r="O2147" s="3">
        <v>0</v>
      </c>
      <c r="P2147" s="3">
        <v>620.66</v>
      </c>
      <c r="Q2147" s="3">
        <v>350</v>
      </c>
      <c r="R2147" s="1" t="s">
        <v>132</v>
      </c>
    </row>
    <row r="2148" spans="1:18" ht="15.5" x14ac:dyDescent="0.35">
      <c r="A2148" s="1">
        <v>31206034</v>
      </c>
      <c r="B2148" s="99" t="s">
        <v>2282</v>
      </c>
      <c r="C2148" s="2" t="s">
        <v>13598</v>
      </c>
      <c r="D2148" s="2">
        <v>1</v>
      </c>
      <c r="E2148" s="1" t="s">
        <v>13</v>
      </c>
      <c r="F2148" s="2"/>
      <c r="G2148" s="2"/>
      <c r="H2148" s="2">
        <v>1</v>
      </c>
      <c r="I2148" s="2"/>
      <c r="J2148" s="2"/>
      <c r="K2148" s="2"/>
      <c r="L2148" s="3">
        <v>148.54</v>
      </c>
      <c r="M2148" s="3">
        <v>148.54</v>
      </c>
      <c r="N2148" s="3">
        <v>0</v>
      </c>
      <c r="O2148" s="3">
        <v>0</v>
      </c>
      <c r="P2148" s="3">
        <v>148.54</v>
      </c>
      <c r="Q2148" s="3">
        <v>29.707999999999998</v>
      </c>
      <c r="R2148" s="1" t="s">
        <v>132</v>
      </c>
    </row>
    <row r="2149" spans="1:18" ht="15.5" x14ac:dyDescent="0.35">
      <c r="A2149" s="1">
        <v>31206042</v>
      </c>
      <c r="B2149" s="99" t="s">
        <v>2281</v>
      </c>
      <c r="C2149" s="2" t="s">
        <v>13600</v>
      </c>
      <c r="D2149" s="2">
        <v>1</v>
      </c>
      <c r="E2149" s="1" t="s">
        <v>383</v>
      </c>
      <c r="F2149" s="2"/>
      <c r="G2149" s="2">
        <v>1</v>
      </c>
      <c r="H2149" s="2">
        <v>3</v>
      </c>
      <c r="I2149" s="2"/>
      <c r="J2149" s="2"/>
      <c r="K2149" s="2"/>
      <c r="L2149" s="3">
        <v>649.84</v>
      </c>
      <c r="M2149" s="3">
        <v>649.84</v>
      </c>
      <c r="N2149" s="3">
        <v>0</v>
      </c>
      <c r="O2149" s="3">
        <v>0</v>
      </c>
      <c r="P2149" s="3">
        <v>649.84</v>
      </c>
      <c r="Q2149" s="3">
        <v>350</v>
      </c>
      <c r="R2149" s="1" t="s">
        <v>132</v>
      </c>
    </row>
    <row r="2150" spans="1:18" ht="15.5" x14ac:dyDescent="0.35">
      <c r="A2150" s="1">
        <v>31206050</v>
      </c>
      <c r="B2150" s="99" t="s">
        <v>2280</v>
      </c>
      <c r="C2150" s="2" t="s">
        <v>13598</v>
      </c>
      <c r="D2150" s="2">
        <v>1</v>
      </c>
      <c r="E2150" s="1" t="s">
        <v>34</v>
      </c>
      <c r="F2150" s="2"/>
      <c r="G2150" s="2"/>
      <c r="H2150" s="2">
        <v>1</v>
      </c>
      <c r="I2150" s="2"/>
      <c r="J2150" s="2"/>
      <c r="K2150" s="2"/>
      <c r="L2150" s="3">
        <v>71.62</v>
      </c>
      <c r="M2150" s="3">
        <v>71.62</v>
      </c>
      <c r="N2150" s="3">
        <v>0</v>
      </c>
      <c r="O2150" s="3">
        <v>0</v>
      </c>
      <c r="P2150" s="3">
        <v>71.62</v>
      </c>
      <c r="Q2150" s="3">
        <v>14.324000000000002</v>
      </c>
      <c r="R2150" s="1" t="s">
        <v>132</v>
      </c>
    </row>
    <row r="2151" spans="1:18" ht="15.5" x14ac:dyDescent="0.35">
      <c r="A2151" s="1">
        <v>31206069</v>
      </c>
      <c r="B2151" s="99" t="s">
        <v>2279</v>
      </c>
      <c r="C2151" s="2" t="s">
        <v>13598</v>
      </c>
      <c r="D2151" s="2">
        <v>1</v>
      </c>
      <c r="E2151" s="1" t="s">
        <v>161</v>
      </c>
      <c r="F2151" s="2"/>
      <c r="G2151" s="2">
        <v>1</v>
      </c>
      <c r="H2151" s="2">
        <v>4</v>
      </c>
      <c r="I2151" s="2"/>
      <c r="J2151" s="2"/>
      <c r="K2151" s="2"/>
      <c r="L2151" s="3">
        <v>948.22</v>
      </c>
      <c r="M2151" s="3">
        <v>948.22</v>
      </c>
      <c r="N2151" s="3">
        <v>0</v>
      </c>
      <c r="O2151" s="3">
        <v>0</v>
      </c>
      <c r="P2151" s="3">
        <v>948.22</v>
      </c>
      <c r="Q2151" s="3">
        <v>189.64400000000001</v>
      </c>
      <c r="R2151" s="1" t="s">
        <v>132</v>
      </c>
    </row>
    <row r="2152" spans="1:18" ht="15.5" x14ac:dyDescent="0.35">
      <c r="A2152" s="1">
        <v>31206077</v>
      </c>
      <c r="B2152" s="99" t="s">
        <v>2278</v>
      </c>
      <c r="C2152" s="2" t="s">
        <v>13600</v>
      </c>
      <c r="D2152" s="2">
        <v>1</v>
      </c>
      <c r="E2152" s="1" t="s">
        <v>396</v>
      </c>
      <c r="F2152" s="2"/>
      <c r="G2152" s="2">
        <v>1</v>
      </c>
      <c r="H2152" s="2">
        <v>4</v>
      </c>
      <c r="I2152" s="2"/>
      <c r="J2152" s="2"/>
      <c r="K2152" s="2"/>
      <c r="L2152" s="3">
        <v>1027.79</v>
      </c>
      <c r="M2152" s="3">
        <v>1027.79</v>
      </c>
      <c r="N2152" s="3">
        <v>0</v>
      </c>
      <c r="O2152" s="3">
        <v>0</v>
      </c>
      <c r="P2152" s="3">
        <v>1027.79</v>
      </c>
      <c r="Q2152" s="3">
        <v>350</v>
      </c>
      <c r="R2152" s="1" t="s">
        <v>132</v>
      </c>
    </row>
    <row r="2153" spans="1:18" ht="15.5" x14ac:dyDescent="0.35">
      <c r="A2153" s="1">
        <v>31206085</v>
      </c>
      <c r="B2153" s="99" t="s">
        <v>2277</v>
      </c>
      <c r="C2153" s="2" t="s">
        <v>13600</v>
      </c>
      <c r="D2153" s="2">
        <v>1</v>
      </c>
      <c r="E2153" s="1" t="s">
        <v>398</v>
      </c>
      <c r="F2153" s="2"/>
      <c r="G2153" s="2">
        <v>2</v>
      </c>
      <c r="H2153" s="2">
        <v>4</v>
      </c>
      <c r="I2153" s="2"/>
      <c r="J2153" s="2"/>
      <c r="K2153" s="2"/>
      <c r="L2153" s="3">
        <v>1140.53</v>
      </c>
      <c r="M2153" s="3">
        <v>1140.53</v>
      </c>
      <c r="N2153" s="3">
        <v>0</v>
      </c>
      <c r="O2153" s="3">
        <v>0</v>
      </c>
      <c r="P2153" s="3">
        <v>1140.53</v>
      </c>
      <c r="Q2153" s="3">
        <v>350</v>
      </c>
      <c r="R2153" s="1" t="s">
        <v>132</v>
      </c>
    </row>
    <row r="2154" spans="1:18" ht="15.5" x14ac:dyDescent="0.35">
      <c r="A2154" s="1">
        <v>31206093</v>
      </c>
      <c r="B2154" s="99" t="s">
        <v>2276</v>
      </c>
      <c r="C2154" s="2" t="s">
        <v>13600</v>
      </c>
      <c r="D2154" s="2">
        <v>1</v>
      </c>
      <c r="E2154" s="1" t="s">
        <v>224</v>
      </c>
      <c r="F2154" s="2"/>
      <c r="G2154" s="2">
        <v>1</v>
      </c>
      <c r="H2154" s="2">
        <v>3</v>
      </c>
      <c r="I2154" s="2"/>
      <c r="J2154" s="2"/>
      <c r="K2154" s="2"/>
      <c r="L2154" s="3">
        <v>338.19</v>
      </c>
      <c r="M2154" s="3">
        <v>338.19</v>
      </c>
      <c r="N2154" s="3">
        <v>0</v>
      </c>
      <c r="O2154" s="3">
        <v>0</v>
      </c>
      <c r="P2154" s="3">
        <v>338.19</v>
      </c>
      <c r="Q2154" s="3">
        <v>350</v>
      </c>
      <c r="R2154" s="1" t="s">
        <v>132</v>
      </c>
    </row>
    <row r="2155" spans="1:18" ht="15.5" x14ac:dyDescent="0.35">
      <c r="A2155" s="1">
        <v>31206107</v>
      </c>
      <c r="B2155" s="99" t="s">
        <v>2275</v>
      </c>
      <c r="C2155" s="2" t="s">
        <v>13600</v>
      </c>
      <c r="D2155" s="2">
        <v>1</v>
      </c>
      <c r="E2155" s="1" t="s">
        <v>159</v>
      </c>
      <c r="F2155" s="2"/>
      <c r="G2155" s="2">
        <v>1</v>
      </c>
      <c r="H2155" s="2">
        <v>4</v>
      </c>
      <c r="I2155" s="2"/>
      <c r="J2155" s="2"/>
      <c r="K2155" s="2"/>
      <c r="L2155" s="3">
        <v>736.04</v>
      </c>
      <c r="M2155" s="3">
        <v>736.04</v>
      </c>
      <c r="N2155" s="3">
        <v>0</v>
      </c>
      <c r="O2155" s="3">
        <v>0</v>
      </c>
      <c r="P2155" s="3">
        <v>736.04</v>
      </c>
      <c r="Q2155" s="3">
        <v>350</v>
      </c>
      <c r="R2155" s="1" t="s">
        <v>132</v>
      </c>
    </row>
    <row r="2156" spans="1:18" ht="15.5" x14ac:dyDescent="0.35">
      <c r="A2156" s="1">
        <v>31206115</v>
      </c>
      <c r="B2156" s="99" t="s">
        <v>2274</v>
      </c>
      <c r="C2156" s="2" t="s">
        <v>13600</v>
      </c>
      <c r="D2156" s="2">
        <v>1</v>
      </c>
      <c r="E2156" s="1" t="s">
        <v>484</v>
      </c>
      <c r="F2156" s="2"/>
      <c r="G2156" s="2">
        <v>1</v>
      </c>
      <c r="H2156" s="2">
        <v>4</v>
      </c>
      <c r="I2156" s="2"/>
      <c r="J2156" s="2"/>
      <c r="K2156" s="2"/>
      <c r="L2156" s="3">
        <v>802.34</v>
      </c>
      <c r="M2156" s="3">
        <v>802.34</v>
      </c>
      <c r="N2156" s="3">
        <v>0</v>
      </c>
      <c r="O2156" s="3">
        <v>0</v>
      </c>
      <c r="P2156" s="3">
        <v>802.34</v>
      </c>
      <c r="Q2156" s="3">
        <v>350</v>
      </c>
      <c r="R2156" s="1" t="s">
        <v>132</v>
      </c>
    </row>
    <row r="2157" spans="1:18" ht="15.5" x14ac:dyDescent="0.35">
      <c r="A2157" s="1">
        <v>31206123</v>
      </c>
      <c r="B2157" s="99" t="s">
        <v>2273</v>
      </c>
      <c r="C2157" s="2" t="s">
        <v>13600</v>
      </c>
      <c r="D2157" s="2">
        <v>1</v>
      </c>
      <c r="E2157" s="1" t="s">
        <v>396</v>
      </c>
      <c r="F2157" s="2"/>
      <c r="G2157" s="2">
        <v>1</v>
      </c>
      <c r="H2157" s="2">
        <v>4</v>
      </c>
      <c r="I2157" s="2"/>
      <c r="J2157" s="2"/>
      <c r="K2157" s="2"/>
      <c r="L2157" s="3">
        <v>1027.79</v>
      </c>
      <c r="M2157" s="3">
        <v>1027.79</v>
      </c>
      <c r="N2157" s="3">
        <v>0</v>
      </c>
      <c r="O2157" s="3">
        <v>0</v>
      </c>
      <c r="P2157" s="3">
        <v>1027.79</v>
      </c>
      <c r="Q2157" s="3">
        <v>350</v>
      </c>
      <c r="R2157" s="1" t="s">
        <v>132</v>
      </c>
    </row>
    <row r="2158" spans="1:18" ht="15.5" x14ac:dyDescent="0.35">
      <c r="A2158" s="1">
        <v>31206140</v>
      </c>
      <c r="B2158" s="99" t="s">
        <v>2272</v>
      </c>
      <c r="C2158" s="2" t="s">
        <v>13600</v>
      </c>
      <c r="D2158" s="2">
        <v>1</v>
      </c>
      <c r="E2158" s="1" t="s">
        <v>224</v>
      </c>
      <c r="F2158" s="2"/>
      <c r="G2158" s="2">
        <v>1</v>
      </c>
      <c r="H2158" s="2">
        <v>4</v>
      </c>
      <c r="I2158" s="2"/>
      <c r="J2158" s="2"/>
      <c r="K2158" s="2"/>
      <c r="L2158" s="3">
        <v>338.19</v>
      </c>
      <c r="M2158" s="3">
        <v>338.19</v>
      </c>
      <c r="N2158" s="3">
        <v>0</v>
      </c>
      <c r="O2158" s="3">
        <v>0</v>
      </c>
      <c r="P2158" s="3">
        <v>338.19</v>
      </c>
      <c r="Q2158" s="3">
        <v>350</v>
      </c>
      <c r="R2158" s="1" t="s">
        <v>132</v>
      </c>
    </row>
    <row r="2159" spans="1:18" ht="15.5" x14ac:dyDescent="0.35">
      <c r="A2159" s="1">
        <v>31206158</v>
      </c>
      <c r="B2159" s="99" t="s">
        <v>2271</v>
      </c>
      <c r="C2159" s="2" t="s">
        <v>13600</v>
      </c>
      <c r="D2159" s="2">
        <v>1</v>
      </c>
      <c r="E2159" s="1" t="s">
        <v>484</v>
      </c>
      <c r="F2159" s="2"/>
      <c r="G2159" s="2">
        <v>2</v>
      </c>
      <c r="H2159" s="2">
        <v>4</v>
      </c>
      <c r="I2159" s="2"/>
      <c r="J2159" s="2"/>
      <c r="K2159" s="2"/>
      <c r="L2159" s="3">
        <v>802.34</v>
      </c>
      <c r="M2159" s="3">
        <v>802.34</v>
      </c>
      <c r="N2159" s="3">
        <v>0</v>
      </c>
      <c r="O2159" s="3">
        <v>0</v>
      </c>
      <c r="P2159" s="3">
        <v>802.34</v>
      </c>
      <c r="Q2159" s="3">
        <v>350</v>
      </c>
      <c r="R2159" s="1" t="s">
        <v>132</v>
      </c>
    </row>
    <row r="2160" spans="1:18" ht="15.5" x14ac:dyDescent="0.35">
      <c r="A2160" s="1">
        <v>31206166</v>
      </c>
      <c r="B2160" s="99" t="s">
        <v>2270</v>
      </c>
      <c r="C2160" s="2" t="s">
        <v>13600</v>
      </c>
      <c r="D2160" s="2">
        <v>1</v>
      </c>
      <c r="E2160" s="1" t="s">
        <v>484</v>
      </c>
      <c r="F2160" s="2"/>
      <c r="G2160" s="2">
        <v>2</v>
      </c>
      <c r="H2160" s="2">
        <v>6</v>
      </c>
      <c r="I2160" s="2"/>
      <c r="J2160" s="2"/>
      <c r="K2160" s="2"/>
      <c r="L2160" s="3">
        <v>802.34</v>
      </c>
      <c r="M2160" s="3">
        <v>802.34</v>
      </c>
      <c r="N2160" s="3">
        <v>0</v>
      </c>
      <c r="O2160" s="3">
        <v>0</v>
      </c>
      <c r="P2160" s="3">
        <v>802.34</v>
      </c>
      <c r="Q2160" s="3">
        <v>350</v>
      </c>
      <c r="R2160" s="1" t="s">
        <v>132</v>
      </c>
    </row>
    <row r="2161" spans="1:18" ht="15.5" x14ac:dyDescent="0.35">
      <c r="A2161" s="1">
        <v>31206174</v>
      </c>
      <c r="B2161" s="99" t="s">
        <v>2269</v>
      </c>
      <c r="C2161" s="2" t="s">
        <v>13598</v>
      </c>
      <c r="D2161" s="2">
        <v>1</v>
      </c>
      <c r="E2161" s="1" t="s">
        <v>13</v>
      </c>
      <c r="F2161" s="2"/>
      <c r="G2161" s="2"/>
      <c r="H2161" s="2">
        <v>2</v>
      </c>
      <c r="I2161" s="2"/>
      <c r="J2161" s="2"/>
      <c r="K2161" s="2"/>
      <c r="L2161" s="3">
        <v>148.54</v>
      </c>
      <c r="M2161" s="3">
        <v>148.54</v>
      </c>
      <c r="N2161" s="3">
        <v>0</v>
      </c>
      <c r="O2161" s="3">
        <v>0</v>
      </c>
      <c r="P2161" s="3">
        <v>148.54</v>
      </c>
      <c r="Q2161" s="3">
        <v>29.707999999999998</v>
      </c>
      <c r="R2161" s="1" t="s">
        <v>132</v>
      </c>
    </row>
    <row r="2162" spans="1:18" ht="15.5" x14ac:dyDescent="0.35">
      <c r="A2162" s="1">
        <v>31206182</v>
      </c>
      <c r="B2162" s="99" t="s">
        <v>2268</v>
      </c>
      <c r="C2162" s="2" t="s">
        <v>13600</v>
      </c>
      <c r="D2162" s="2">
        <v>1</v>
      </c>
      <c r="E2162" s="1" t="s">
        <v>484</v>
      </c>
      <c r="F2162" s="2"/>
      <c r="G2162" s="2">
        <v>1</v>
      </c>
      <c r="H2162" s="2">
        <v>4</v>
      </c>
      <c r="I2162" s="2"/>
      <c r="J2162" s="2"/>
      <c r="K2162" s="2"/>
      <c r="L2162" s="3">
        <v>802.34</v>
      </c>
      <c r="M2162" s="3">
        <v>802.34</v>
      </c>
      <c r="N2162" s="3">
        <v>0</v>
      </c>
      <c r="O2162" s="3">
        <v>0</v>
      </c>
      <c r="P2162" s="3">
        <v>802.34</v>
      </c>
      <c r="Q2162" s="3">
        <v>350</v>
      </c>
      <c r="R2162" s="1" t="s">
        <v>132</v>
      </c>
    </row>
    <row r="2163" spans="1:18" ht="15.5" x14ac:dyDescent="0.35">
      <c r="A2163" s="1">
        <v>31206190</v>
      </c>
      <c r="B2163" s="99" t="s">
        <v>2267</v>
      </c>
      <c r="C2163" s="2" t="s">
        <v>13600</v>
      </c>
      <c r="D2163" s="2">
        <v>1</v>
      </c>
      <c r="E2163" s="1" t="s">
        <v>383</v>
      </c>
      <c r="F2163" s="2"/>
      <c r="G2163" s="2">
        <v>2</v>
      </c>
      <c r="H2163" s="2">
        <v>5</v>
      </c>
      <c r="I2163" s="2"/>
      <c r="J2163" s="2"/>
      <c r="K2163" s="2"/>
      <c r="L2163" s="3">
        <v>649.84</v>
      </c>
      <c r="M2163" s="3">
        <v>649.84</v>
      </c>
      <c r="N2163" s="3">
        <v>0</v>
      </c>
      <c r="O2163" s="3">
        <v>0</v>
      </c>
      <c r="P2163" s="3">
        <v>649.84</v>
      </c>
      <c r="Q2163" s="3">
        <v>350</v>
      </c>
      <c r="R2163" s="1" t="s">
        <v>132</v>
      </c>
    </row>
    <row r="2164" spans="1:18" ht="15.5" x14ac:dyDescent="0.35">
      <c r="A2164" s="1">
        <v>31206204</v>
      </c>
      <c r="B2164" s="99" t="s">
        <v>2266</v>
      </c>
      <c r="C2164" s="2" t="s">
        <v>13600</v>
      </c>
      <c r="D2164" s="2">
        <v>1</v>
      </c>
      <c r="E2164" s="1" t="s">
        <v>407</v>
      </c>
      <c r="F2164" s="2"/>
      <c r="G2164" s="2">
        <v>1</v>
      </c>
      <c r="H2164" s="2">
        <v>4</v>
      </c>
      <c r="I2164" s="2"/>
      <c r="J2164" s="2"/>
      <c r="K2164" s="2"/>
      <c r="L2164" s="3">
        <v>620.66</v>
      </c>
      <c r="M2164" s="3">
        <v>620.66</v>
      </c>
      <c r="N2164" s="3">
        <v>0</v>
      </c>
      <c r="O2164" s="3">
        <v>0</v>
      </c>
      <c r="P2164" s="3">
        <v>620.66</v>
      </c>
      <c r="Q2164" s="3">
        <v>350</v>
      </c>
      <c r="R2164" s="1" t="s">
        <v>132</v>
      </c>
    </row>
    <row r="2165" spans="1:18" ht="15.5" x14ac:dyDescent="0.35">
      <c r="A2165" s="1">
        <v>31206212</v>
      </c>
      <c r="B2165" s="99" t="s">
        <v>2265</v>
      </c>
      <c r="C2165" s="2" t="s">
        <v>13600</v>
      </c>
      <c r="D2165" s="2">
        <v>1</v>
      </c>
      <c r="E2165" s="1" t="s">
        <v>13</v>
      </c>
      <c r="F2165" s="2"/>
      <c r="G2165" s="2">
        <v>1</v>
      </c>
      <c r="H2165" s="2">
        <v>1</v>
      </c>
      <c r="I2165" s="2"/>
      <c r="J2165" s="2"/>
      <c r="K2165" s="2"/>
      <c r="L2165" s="3">
        <v>148.54</v>
      </c>
      <c r="M2165" s="3">
        <v>148.54</v>
      </c>
      <c r="N2165" s="3">
        <v>0</v>
      </c>
      <c r="O2165" s="3">
        <v>0</v>
      </c>
      <c r="P2165" s="3">
        <v>148.54</v>
      </c>
      <c r="Q2165" s="3">
        <v>350</v>
      </c>
      <c r="R2165" s="1" t="s">
        <v>132</v>
      </c>
    </row>
    <row r="2166" spans="1:18" ht="15.5" x14ac:dyDescent="0.35">
      <c r="A2166" s="1">
        <v>31206220</v>
      </c>
      <c r="B2166" s="99" t="s">
        <v>2264</v>
      </c>
      <c r="C2166" s="2" t="s">
        <v>13598</v>
      </c>
      <c r="D2166" s="2">
        <v>1</v>
      </c>
      <c r="E2166" s="1" t="s">
        <v>16</v>
      </c>
      <c r="F2166" s="2"/>
      <c r="G2166" s="2">
        <v>1</v>
      </c>
      <c r="H2166" s="2">
        <v>2</v>
      </c>
      <c r="I2166" s="2"/>
      <c r="J2166" s="2"/>
      <c r="K2166" s="2"/>
      <c r="L2166" s="3">
        <v>250.65</v>
      </c>
      <c r="M2166" s="3">
        <v>250.65</v>
      </c>
      <c r="N2166" s="3">
        <v>0</v>
      </c>
      <c r="O2166" s="3">
        <v>0</v>
      </c>
      <c r="P2166" s="3">
        <v>250.65</v>
      </c>
      <c r="Q2166" s="3">
        <v>50.13</v>
      </c>
      <c r="R2166" s="1" t="s">
        <v>132</v>
      </c>
    </row>
    <row r="2167" spans="1:18" ht="15.5" x14ac:dyDescent="0.35">
      <c r="A2167" s="1">
        <v>31206239</v>
      </c>
      <c r="B2167" s="99" t="s">
        <v>2263</v>
      </c>
      <c r="C2167" s="2" t="s">
        <v>13600</v>
      </c>
      <c r="D2167" s="2">
        <v>1</v>
      </c>
      <c r="E2167" s="1" t="s">
        <v>407</v>
      </c>
      <c r="F2167" s="2"/>
      <c r="G2167" s="2">
        <v>1</v>
      </c>
      <c r="H2167" s="2">
        <v>3</v>
      </c>
      <c r="I2167" s="2"/>
      <c r="J2167" s="2"/>
      <c r="K2167" s="2"/>
      <c r="L2167" s="3">
        <v>620.66</v>
      </c>
      <c r="M2167" s="3">
        <v>620.66</v>
      </c>
      <c r="N2167" s="3">
        <v>0</v>
      </c>
      <c r="O2167" s="3">
        <v>0</v>
      </c>
      <c r="P2167" s="3">
        <v>620.66</v>
      </c>
      <c r="Q2167" s="3">
        <v>350</v>
      </c>
      <c r="R2167" s="1" t="s">
        <v>132</v>
      </c>
    </row>
    <row r="2168" spans="1:18" ht="15.5" x14ac:dyDescent="0.35">
      <c r="A2168" s="1">
        <v>31206247</v>
      </c>
      <c r="B2168" s="99" t="s">
        <v>2262</v>
      </c>
      <c r="C2168" s="2" t="s">
        <v>13600</v>
      </c>
      <c r="D2168" s="2">
        <v>1</v>
      </c>
      <c r="E2168" s="1" t="s">
        <v>383</v>
      </c>
      <c r="F2168" s="2"/>
      <c r="G2168" s="2">
        <v>1</v>
      </c>
      <c r="H2168" s="2">
        <v>5</v>
      </c>
      <c r="I2168" s="2"/>
      <c r="J2168" s="2"/>
      <c r="K2168" s="2"/>
      <c r="L2168" s="3">
        <v>649.84</v>
      </c>
      <c r="M2168" s="3">
        <v>649.84</v>
      </c>
      <c r="N2168" s="3">
        <v>0</v>
      </c>
      <c r="O2168" s="3">
        <v>0</v>
      </c>
      <c r="P2168" s="3">
        <v>649.84</v>
      </c>
      <c r="Q2168" s="3">
        <v>350</v>
      </c>
      <c r="R2168" s="1" t="s">
        <v>132</v>
      </c>
    </row>
    <row r="2169" spans="1:18" ht="15.5" x14ac:dyDescent="0.35">
      <c r="A2169" s="1">
        <v>31206255</v>
      </c>
      <c r="B2169" s="99" t="s">
        <v>2261</v>
      </c>
      <c r="C2169" s="2" t="s">
        <v>13600</v>
      </c>
      <c r="D2169" s="2">
        <v>1</v>
      </c>
      <c r="E2169" s="1" t="s">
        <v>186</v>
      </c>
      <c r="F2169" s="2"/>
      <c r="G2169" s="2">
        <v>2</v>
      </c>
      <c r="H2169" s="2">
        <v>6</v>
      </c>
      <c r="I2169" s="2"/>
      <c r="J2169" s="2"/>
      <c r="K2169" s="2"/>
      <c r="L2169" s="3">
        <v>2950.77</v>
      </c>
      <c r="M2169" s="3">
        <v>2950.77</v>
      </c>
      <c r="N2169" s="3">
        <v>0</v>
      </c>
      <c r="O2169" s="3">
        <v>0</v>
      </c>
      <c r="P2169" s="3">
        <v>2950.77</v>
      </c>
      <c r="Q2169" s="3">
        <v>350</v>
      </c>
      <c r="R2169" s="1" t="s">
        <v>132</v>
      </c>
    </row>
    <row r="2170" spans="1:18" ht="15.5" x14ac:dyDescent="0.35">
      <c r="A2170" s="1">
        <v>31206263</v>
      </c>
      <c r="B2170" s="99" t="s">
        <v>2260</v>
      </c>
      <c r="C2170" s="2" t="s">
        <v>13600</v>
      </c>
      <c r="D2170" s="2">
        <v>1</v>
      </c>
      <c r="E2170" s="1" t="s">
        <v>396</v>
      </c>
      <c r="F2170" s="2"/>
      <c r="G2170" s="2">
        <v>2</v>
      </c>
      <c r="H2170" s="2">
        <v>6</v>
      </c>
      <c r="I2170" s="2"/>
      <c r="J2170" s="2"/>
      <c r="K2170" s="2"/>
      <c r="L2170" s="3">
        <v>1027.79</v>
      </c>
      <c r="M2170" s="3">
        <v>1027.79</v>
      </c>
      <c r="N2170" s="3">
        <v>0</v>
      </c>
      <c r="O2170" s="3">
        <v>0</v>
      </c>
      <c r="P2170" s="3">
        <v>1027.79</v>
      </c>
      <c r="Q2170" s="3">
        <v>350</v>
      </c>
      <c r="R2170" s="1" t="s">
        <v>132</v>
      </c>
    </row>
    <row r="2171" spans="1:18" ht="15.5" x14ac:dyDescent="0.35">
      <c r="A2171" s="1">
        <v>31301010</v>
      </c>
      <c r="B2171" s="99" t="s">
        <v>2259</v>
      </c>
      <c r="C2171" s="2" t="s">
        <v>13600</v>
      </c>
      <c r="D2171" s="2">
        <v>1</v>
      </c>
      <c r="E2171" s="1" t="s">
        <v>110</v>
      </c>
      <c r="F2171" s="2"/>
      <c r="G2171" s="2">
        <v>1</v>
      </c>
      <c r="H2171" s="2">
        <v>1</v>
      </c>
      <c r="I2171" s="2"/>
      <c r="J2171" s="2"/>
      <c r="K2171" s="2"/>
      <c r="L2171" s="3">
        <v>222.81</v>
      </c>
      <c r="M2171" s="3">
        <v>222.81</v>
      </c>
      <c r="N2171" s="3">
        <v>0</v>
      </c>
      <c r="O2171" s="3">
        <v>0</v>
      </c>
      <c r="P2171" s="3">
        <v>222.81</v>
      </c>
      <c r="Q2171" s="3">
        <v>350</v>
      </c>
      <c r="R2171" s="1" t="s">
        <v>132</v>
      </c>
    </row>
    <row r="2172" spans="1:18" ht="15.5" x14ac:dyDescent="0.35">
      <c r="A2172" s="1">
        <v>31301029</v>
      </c>
      <c r="B2172" s="99" t="s">
        <v>2258</v>
      </c>
      <c r="C2172" s="2" t="s">
        <v>13598</v>
      </c>
      <c r="D2172" s="2">
        <v>1</v>
      </c>
      <c r="E2172" s="1" t="s">
        <v>34</v>
      </c>
      <c r="F2172" s="2"/>
      <c r="G2172" s="2"/>
      <c r="H2172" s="2">
        <v>1</v>
      </c>
      <c r="I2172" s="2"/>
      <c r="J2172" s="2"/>
      <c r="K2172" s="2"/>
      <c r="L2172" s="3">
        <v>71.62</v>
      </c>
      <c r="M2172" s="3">
        <v>71.62</v>
      </c>
      <c r="N2172" s="3">
        <v>0</v>
      </c>
      <c r="O2172" s="3">
        <v>0</v>
      </c>
      <c r="P2172" s="3">
        <v>71.62</v>
      </c>
      <c r="Q2172" s="3">
        <v>14.324000000000002</v>
      </c>
      <c r="R2172" s="1" t="s">
        <v>132</v>
      </c>
    </row>
    <row r="2173" spans="1:18" ht="31" x14ac:dyDescent="0.35">
      <c r="A2173" s="1">
        <v>31301037</v>
      </c>
      <c r="B2173" s="99" t="s">
        <v>2257</v>
      </c>
      <c r="C2173" s="2" t="s">
        <v>13598</v>
      </c>
      <c r="D2173" s="2">
        <v>1</v>
      </c>
      <c r="E2173" s="1" t="s">
        <v>34</v>
      </c>
      <c r="F2173" s="2"/>
      <c r="G2173" s="2"/>
      <c r="H2173" s="2">
        <v>0</v>
      </c>
      <c r="I2173" s="2"/>
      <c r="J2173" s="2"/>
      <c r="K2173" s="2"/>
      <c r="L2173" s="3">
        <v>71.62</v>
      </c>
      <c r="M2173" s="3">
        <v>71.62</v>
      </c>
      <c r="N2173" s="3">
        <v>0</v>
      </c>
      <c r="O2173" s="3">
        <v>0</v>
      </c>
      <c r="P2173" s="3">
        <v>71.62</v>
      </c>
      <c r="Q2173" s="3">
        <v>14.324000000000002</v>
      </c>
      <c r="R2173" s="1" t="s">
        <v>132</v>
      </c>
    </row>
    <row r="2174" spans="1:18" ht="15.5" x14ac:dyDescent="0.35">
      <c r="A2174" s="1">
        <v>31301045</v>
      </c>
      <c r="B2174" s="99" t="s">
        <v>2256</v>
      </c>
      <c r="C2174" s="2" t="s">
        <v>13600</v>
      </c>
      <c r="D2174" s="2">
        <v>1</v>
      </c>
      <c r="E2174" s="1" t="s">
        <v>224</v>
      </c>
      <c r="F2174" s="2"/>
      <c r="G2174" s="2">
        <v>1</v>
      </c>
      <c r="H2174" s="2">
        <v>1</v>
      </c>
      <c r="I2174" s="2"/>
      <c r="J2174" s="2"/>
      <c r="K2174" s="2"/>
      <c r="L2174" s="3">
        <v>338.19</v>
      </c>
      <c r="M2174" s="3">
        <v>338.19</v>
      </c>
      <c r="N2174" s="3">
        <v>0</v>
      </c>
      <c r="O2174" s="3">
        <v>0</v>
      </c>
      <c r="P2174" s="3">
        <v>338.19</v>
      </c>
      <c r="Q2174" s="3">
        <v>350</v>
      </c>
      <c r="R2174" s="1" t="s">
        <v>132</v>
      </c>
    </row>
    <row r="2175" spans="1:18" ht="15.5" x14ac:dyDescent="0.35">
      <c r="A2175" s="1">
        <v>31301053</v>
      </c>
      <c r="B2175" s="99" t="s">
        <v>2255</v>
      </c>
      <c r="C2175" s="2" t="s">
        <v>13600</v>
      </c>
      <c r="D2175" s="2">
        <v>1</v>
      </c>
      <c r="E2175" s="1" t="s">
        <v>448</v>
      </c>
      <c r="F2175" s="2"/>
      <c r="G2175" s="2">
        <v>1</v>
      </c>
      <c r="H2175" s="2">
        <v>4</v>
      </c>
      <c r="I2175" s="2"/>
      <c r="J2175" s="2"/>
      <c r="K2175" s="2"/>
      <c r="L2175" s="3">
        <v>371.34</v>
      </c>
      <c r="M2175" s="3">
        <v>371.34</v>
      </c>
      <c r="N2175" s="3">
        <v>0</v>
      </c>
      <c r="O2175" s="3">
        <v>0</v>
      </c>
      <c r="P2175" s="3">
        <v>371.34</v>
      </c>
      <c r="Q2175" s="3">
        <v>350</v>
      </c>
      <c r="R2175" s="1" t="s">
        <v>132</v>
      </c>
    </row>
    <row r="2176" spans="1:18" ht="15.5" x14ac:dyDescent="0.35">
      <c r="A2176" s="1">
        <v>31301061</v>
      </c>
      <c r="B2176" s="99" t="s">
        <v>2254</v>
      </c>
      <c r="C2176" s="2" t="s">
        <v>13600</v>
      </c>
      <c r="D2176" s="2">
        <v>1</v>
      </c>
      <c r="E2176" s="1" t="s">
        <v>159</v>
      </c>
      <c r="F2176" s="2"/>
      <c r="G2176" s="2">
        <v>2</v>
      </c>
      <c r="H2176" s="2">
        <v>4</v>
      </c>
      <c r="I2176" s="2"/>
      <c r="J2176" s="2"/>
      <c r="K2176" s="2"/>
      <c r="L2176" s="3">
        <v>736.04</v>
      </c>
      <c r="M2176" s="3">
        <v>736.04</v>
      </c>
      <c r="N2176" s="3">
        <v>0</v>
      </c>
      <c r="O2176" s="3">
        <v>0</v>
      </c>
      <c r="P2176" s="3">
        <v>736.04</v>
      </c>
      <c r="Q2176" s="3">
        <v>350</v>
      </c>
      <c r="R2176" s="1" t="s">
        <v>132</v>
      </c>
    </row>
    <row r="2177" spans="1:18" ht="15.5" x14ac:dyDescent="0.35">
      <c r="A2177" s="1">
        <v>31301070</v>
      </c>
      <c r="B2177" s="99" t="s">
        <v>2253</v>
      </c>
      <c r="C2177" s="2" t="s">
        <v>13600</v>
      </c>
      <c r="D2177" s="2">
        <v>1</v>
      </c>
      <c r="E2177" s="1" t="s">
        <v>13</v>
      </c>
      <c r="F2177" s="2"/>
      <c r="G2177" s="2">
        <v>1</v>
      </c>
      <c r="H2177" s="2">
        <v>1</v>
      </c>
      <c r="I2177" s="2"/>
      <c r="J2177" s="2"/>
      <c r="K2177" s="2"/>
      <c r="L2177" s="3">
        <v>148.54</v>
      </c>
      <c r="M2177" s="3">
        <v>148.54</v>
      </c>
      <c r="N2177" s="3">
        <v>0</v>
      </c>
      <c r="O2177" s="3">
        <v>0</v>
      </c>
      <c r="P2177" s="3">
        <v>148.54</v>
      </c>
      <c r="Q2177" s="3">
        <v>350</v>
      </c>
      <c r="R2177" s="1" t="s">
        <v>132</v>
      </c>
    </row>
    <row r="2178" spans="1:18" ht="15.5" x14ac:dyDescent="0.35">
      <c r="A2178" s="1">
        <v>31301088</v>
      </c>
      <c r="B2178" s="99" t="s">
        <v>2252</v>
      </c>
      <c r="C2178" s="2" t="s">
        <v>13598</v>
      </c>
      <c r="D2178" s="2">
        <v>1</v>
      </c>
      <c r="E2178" s="1" t="s">
        <v>4</v>
      </c>
      <c r="F2178" s="2"/>
      <c r="G2178" s="2"/>
      <c r="H2178" s="2">
        <v>3</v>
      </c>
      <c r="I2178" s="2"/>
      <c r="J2178" s="2"/>
      <c r="K2178" s="2"/>
      <c r="L2178" s="3">
        <v>84.88</v>
      </c>
      <c r="M2178" s="3">
        <v>84.88</v>
      </c>
      <c r="N2178" s="3">
        <v>0</v>
      </c>
      <c r="O2178" s="3">
        <v>0</v>
      </c>
      <c r="P2178" s="3">
        <v>84.88</v>
      </c>
      <c r="Q2178" s="3">
        <v>16.975999999999999</v>
      </c>
      <c r="R2178" s="1" t="s">
        <v>132</v>
      </c>
    </row>
    <row r="2179" spans="1:18" ht="15.5" x14ac:dyDescent="0.35">
      <c r="A2179" s="1">
        <v>31301096</v>
      </c>
      <c r="B2179" s="99" t="s">
        <v>2251</v>
      </c>
      <c r="C2179" s="2" t="s">
        <v>13600</v>
      </c>
      <c r="D2179" s="2">
        <v>1</v>
      </c>
      <c r="E2179" s="1" t="s">
        <v>16</v>
      </c>
      <c r="F2179" s="2"/>
      <c r="G2179" s="2">
        <v>1</v>
      </c>
      <c r="H2179" s="2">
        <v>1</v>
      </c>
      <c r="I2179" s="2"/>
      <c r="J2179" s="2"/>
      <c r="K2179" s="2"/>
      <c r="L2179" s="3">
        <v>250.65</v>
      </c>
      <c r="M2179" s="3">
        <v>250.65</v>
      </c>
      <c r="N2179" s="3">
        <v>0</v>
      </c>
      <c r="O2179" s="3">
        <v>0</v>
      </c>
      <c r="P2179" s="3">
        <v>250.65</v>
      </c>
      <c r="Q2179" s="3">
        <v>350</v>
      </c>
      <c r="R2179" s="1" t="s">
        <v>132</v>
      </c>
    </row>
    <row r="2180" spans="1:18" ht="15.5" x14ac:dyDescent="0.35">
      <c r="A2180" s="1">
        <v>31301100</v>
      </c>
      <c r="B2180" s="99" t="s">
        <v>2250</v>
      </c>
      <c r="C2180" s="2" t="s">
        <v>13600</v>
      </c>
      <c r="D2180" s="2">
        <v>1</v>
      </c>
      <c r="E2180" s="1" t="s">
        <v>34</v>
      </c>
      <c r="F2180" s="2"/>
      <c r="G2180" s="2"/>
      <c r="H2180" s="2">
        <v>1</v>
      </c>
      <c r="I2180" s="2"/>
      <c r="J2180" s="2"/>
      <c r="K2180" s="2"/>
      <c r="L2180" s="3">
        <v>71.62</v>
      </c>
      <c r="M2180" s="3">
        <v>71.62</v>
      </c>
      <c r="N2180" s="3">
        <v>0</v>
      </c>
      <c r="O2180" s="3">
        <v>0</v>
      </c>
      <c r="P2180" s="3">
        <v>71.62</v>
      </c>
      <c r="Q2180" s="3">
        <v>350</v>
      </c>
      <c r="R2180" s="1" t="s">
        <v>132</v>
      </c>
    </row>
    <row r="2181" spans="1:18" ht="15.5" x14ac:dyDescent="0.35">
      <c r="A2181" s="1">
        <v>31301118</v>
      </c>
      <c r="B2181" s="99" t="s">
        <v>2249</v>
      </c>
      <c r="C2181" s="2" t="s">
        <v>13600</v>
      </c>
      <c r="D2181" s="2">
        <v>1</v>
      </c>
      <c r="E2181" s="1" t="s">
        <v>41</v>
      </c>
      <c r="F2181" s="2"/>
      <c r="G2181" s="2">
        <v>1</v>
      </c>
      <c r="H2181" s="2">
        <v>1</v>
      </c>
      <c r="I2181" s="2"/>
      <c r="J2181" s="2"/>
      <c r="K2181" s="2"/>
      <c r="L2181" s="3">
        <v>169.74</v>
      </c>
      <c r="M2181" s="3">
        <v>169.74</v>
      </c>
      <c r="N2181" s="3">
        <v>0</v>
      </c>
      <c r="O2181" s="3">
        <v>0</v>
      </c>
      <c r="P2181" s="3">
        <v>169.74</v>
      </c>
      <c r="Q2181" s="3">
        <v>350</v>
      </c>
      <c r="R2181" s="1" t="s">
        <v>132</v>
      </c>
    </row>
    <row r="2182" spans="1:18" ht="15.5" x14ac:dyDescent="0.35">
      <c r="A2182" s="1">
        <v>31301126</v>
      </c>
      <c r="B2182" s="99" t="s">
        <v>2248</v>
      </c>
      <c r="C2182" s="2" t="s">
        <v>13600</v>
      </c>
      <c r="D2182" s="2">
        <v>1</v>
      </c>
      <c r="E2182" s="1" t="s">
        <v>446</v>
      </c>
      <c r="F2182" s="2"/>
      <c r="G2182" s="2">
        <v>2</v>
      </c>
      <c r="H2182" s="2">
        <v>5</v>
      </c>
      <c r="I2182" s="2"/>
      <c r="J2182" s="2"/>
      <c r="K2182" s="2"/>
      <c r="L2182" s="3">
        <v>1323.54</v>
      </c>
      <c r="M2182" s="3">
        <v>1323.54</v>
      </c>
      <c r="N2182" s="3">
        <v>0</v>
      </c>
      <c r="O2182" s="3">
        <v>0</v>
      </c>
      <c r="P2182" s="3">
        <v>1323.54</v>
      </c>
      <c r="Q2182" s="3">
        <v>350</v>
      </c>
      <c r="R2182" s="1" t="s">
        <v>132</v>
      </c>
    </row>
    <row r="2183" spans="1:18" ht="15.5" x14ac:dyDescent="0.35">
      <c r="A2183" s="1">
        <v>31301134</v>
      </c>
      <c r="B2183" s="99" t="s">
        <v>2247</v>
      </c>
      <c r="C2183" s="2" t="s">
        <v>13600</v>
      </c>
      <c r="D2183" s="2">
        <v>1</v>
      </c>
      <c r="E2183" s="1" t="s">
        <v>396</v>
      </c>
      <c r="F2183" s="2"/>
      <c r="G2183" s="2">
        <v>2</v>
      </c>
      <c r="H2183" s="2">
        <v>4</v>
      </c>
      <c r="I2183" s="2"/>
      <c r="J2183" s="2"/>
      <c r="K2183" s="2"/>
      <c r="L2183" s="3">
        <v>1027.79</v>
      </c>
      <c r="M2183" s="3">
        <v>1027.79</v>
      </c>
      <c r="N2183" s="3">
        <v>0</v>
      </c>
      <c r="O2183" s="3">
        <v>0</v>
      </c>
      <c r="P2183" s="3">
        <v>1027.79</v>
      </c>
      <c r="Q2183" s="3">
        <v>350</v>
      </c>
      <c r="R2183" s="1" t="s">
        <v>132</v>
      </c>
    </row>
    <row r="2184" spans="1:18" ht="15.5" x14ac:dyDescent="0.35">
      <c r="A2184" s="1">
        <v>31302017</v>
      </c>
      <c r="B2184" s="99" t="s">
        <v>2246</v>
      </c>
      <c r="C2184" s="2" t="s">
        <v>13598</v>
      </c>
      <c r="D2184" s="2">
        <v>1</v>
      </c>
      <c r="E2184" s="1" t="s">
        <v>34</v>
      </c>
      <c r="F2184" s="2"/>
      <c r="G2184" s="2"/>
      <c r="H2184" s="2">
        <v>1</v>
      </c>
      <c r="I2184" s="2"/>
      <c r="J2184" s="2"/>
      <c r="K2184" s="2"/>
      <c r="L2184" s="3">
        <v>71.62</v>
      </c>
      <c r="M2184" s="3">
        <v>71.62</v>
      </c>
      <c r="N2184" s="3">
        <v>0</v>
      </c>
      <c r="O2184" s="3">
        <v>0</v>
      </c>
      <c r="P2184" s="3">
        <v>71.62</v>
      </c>
      <c r="Q2184" s="3">
        <v>14.324000000000002</v>
      </c>
      <c r="R2184" s="1" t="s">
        <v>132</v>
      </c>
    </row>
    <row r="2185" spans="1:18" ht="15.5" x14ac:dyDescent="0.35">
      <c r="A2185" s="1">
        <v>31302025</v>
      </c>
      <c r="B2185" s="99" t="s">
        <v>2245</v>
      </c>
      <c r="C2185" s="2" t="s">
        <v>13600</v>
      </c>
      <c r="D2185" s="2">
        <v>1</v>
      </c>
      <c r="E2185" s="1" t="s">
        <v>393</v>
      </c>
      <c r="F2185" s="2"/>
      <c r="G2185" s="2">
        <v>2</v>
      </c>
      <c r="H2185" s="2">
        <v>4</v>
      </c>
      <c r="I2185" s="2"/>
      <c r="J2185" s="2"/>
      <c r="K2185" s="2"/>
      <c r="L2185" s="3">
        <v>883.25</v>
      </c>
      <c r="M2185" s="3">
        <v>883.25</v>
      </c>
      <c r="N2185" s="3">
        <v>0</v>
      </c>
      <c r="O2185" s="3">
        <v>0</v>
      </c>
      <c r="P2185" s="3">
        <v>883.25</v>
      </c>
      <c r="Q2185" s="3">
        <v>350</v>
      </c>
      <c r="R2185" s="1" t="s">
        <v>132</v>
      </c>
    </row>
    <row r="2186" spans="1:18" ht="15.5" x14ac:dyDescent="0.35">
      <c r="A2186" s="1">
        <v>31302033</v>
      </c>
      <c r="B2186" s="99" t="s">
        <v>2244</v>
      </c>
      <c r="C2186" s="2" t="s">
        <v>13600</v>
      </c>
      <c r="D2186" s="2">
        <v>1</v>
      </c>
      <c r="E2186" s="1" t="s">
        <v>383</v>
      </c>
      <c r="F2186" s="2"/>
      <c r="G2186" s="2">
        <v>2</v>
      </c>
      <c r="H2186" s="2">
        <v>2</v>
      </c>
      <c r="I2186" s="2"/>
      <c r="J2186" s="2"/>
      <c r="K2186" s="2"/>
      <c r="L2186" s="3">
        <v>649.84</v>
      </c>
      <c r="M2186" s="3">
        <v>649.84</v>
      </c>
      <c r="N2186" s="3">
        <v>0</v>
      </c>
      <c r="O2186" s="3">
        <v>0</v>
      </c>
      <c r="P2186" s="3">
        <v>649.84</v>
      </c>
      <c r="Q2186" s="3">
        <v>350</v>
      </c>
      <c r="R2186" s="1" t="s">
        <v>132</v>
      </c>
    </row>
    <row r="2187" spans="1:18" ht="15.5" x14ac:dyDescent="0.35">
      <c r="A2187" s="1">
        <v>31302041</v>
      </c>
      <c r="B2187" s="99" t="s">
        <v>2243</v>
      </c>
      <c r="C2187" s="2" t="s">
        <v>13600</v>
      </c>
      <c r="D2187" s="2">
        <v>1</v>
      </c>
      <c r="E2187" s="1" t="s">
        <v>388</v>
      </c>
      <c r="F2187" s="2"/>
      <c r="G2187" s="2">
        <v>2</v>
      </c>
      <c r="H2187" s="2">
        <v>2</v>
      </c>
      <c r="I2187" s="2"/>
      <c r="J2187" s="2"/>
      <c r="K2187" s="2"/>
      <c r="L2187" s="3">
        <v>574.25</v>
      </c>
      <c r="M2187" s="3">
        <v>574.25</v>
      </c>
      <c r="N2187" s="3">
        <v>0</v>
      </c>
      <c r="O2187" s="3">
        <v>0</v>
      </c>
      <c r="P2187" s="3">
        <v>574.25</v>
      </c>
      <c r="Q2187" s="3">
        <v>350</v>
      </c>
      <c r="R2187" s="1" t="s">
        <v>132</v>
      </c>
    </row>
    <row r="2188" spans="1:18" ht="15.5" x14ac:dyDescent="0.35">
      <c r="A2188" s="1">
        <v>31302050</v>
      </c>
      <c r="B2188" s="99" t="s">
        <v>2242</v>
      </c>
      <c r="C2188" s="2" t="s">
        <v>13600</v>
      </c>
      <c r="D2188" s="2">
        <v>1</v>
      </c>
      <c r="E2188" s="1" t="s">
        <v>497</v>
      </c>
      <c r="F2188" s="2"/>
      <c r="G2188" s="2">
        <v>2</v>
      </c>
      <c r="H2188" s="2">
        <v>3</v>
      </c>
      <c r="I2188" s="2"/>
      <c r="J2188" s="2"/>
      <c r="K2188" s="2"/>
      <c r="L2188" s="3">
        <v>485.38</v>
      </c>
      <c r="M2188" s="3">
        <v>485.38</v>
      </c>
      <c r="N2188" s="3">
        <v>0</v>
      </c>
      <c r="O2188" s="3">
        <v>0</v>
      </c>
      <c r="P2188" s="3">
        <v>485.38</v>
      </c>
      <c r="Q2188" s="3">
        <v>350</v>
      </c>
      <c r="R2188" s="1" t="s">
        <v>132</v>
      </c>
    </row>
    <row r="2189" spans="1:18" ht="31" x14ac:dyDescent="0.35">
      <c r="A2189" s="1">
        <v>31302068</v>
      </c>
      <c r="B2189" s="99" t="s">
        <v>2241</v>
      </c>
      <c r="C2189" s="2" t="s">
        <v>13600</v>
      </c>
      <c r="D2189" s="2">
        <v>1</v>
      </c>
      <c r="E2189" s="1" t="s">
        <v>407</v>
      </c>
      <c r="F2189" s="2"/>
      <c r="G2189" s="2">
        <v>2</v>
      </c>
      <c r="H2189" s="2">
        <v>3</v>
      </c>
      <c r="I2189" s="2"/>
      <c r="J2189" s="2"/>
      <c r="K2189" s="2"/>
      <c r="L2189" s="3">
        <v>620.66</v>
      </c>
      <c r="M2189" s="3">
        <v>620.66</v>
      </c>
      <c r="N2189" s="3">
        <v>0</v>
      </c>
      <c r="O2189" s="3">
        <v>0</v>
      </c>
      <c r="P2189" s="3">
        <v>620.66</v>
      </c>
      <c r="Q2189" s="3">
        <v>350</v>
      </c>
      <c r="R2189" s="1" t="s">
        <v>132</v>
      </c>
    </row>
    <row r="2190" spans="1:18" ht="15.5" x14ac:dyDescent="0.35">
      <c r="A2190" s="1">
        <v>31302076</v>
      </c>
      <c r="B2190" s="99" t="s">
        <v>2240</v>
      </c>
      <c r="C2190" s="2" t="s">
        <v>13600</v>
      </c>
      <c r="D2190" s="2">
        <v>1</v>
      </c>
      <c r="E2190" s="1" t="s">
        <v>13</v>
      </c>
      <c r="F2190" s="2"/>
      <c r="G2190" s="2">
        <v>1</v>
      </c>
      <c r="H2190" s="2">
        <v>1</v>
      </c>
      <c r="I2190" s="2"/>
      <c r="J2190" s="2"/>
      <c r="K2190" s="2"/>
      <c r="L2190" s="3">
        <v>148.54</v>
      </c>
      <c r="M2190" s="3">
        <v>148.54</v>
      </c>
      <c r="N2190" s="3">
        <v>0</v>
      </c>
      <c r="O2190" s="3">
        <v>0</v>
      </c>
      <c r="P2190" s="3">
        <v>148.54</v>
      </c>
      <c r="Q2190" s="3">
        <v>350</v>
      </c>
      <c r="R2190" s="1" t="s">
        <v>132</v>
      </c>
    </row>
    <row r="2191" spans="1:18" ht="15.5" x14ac:dyDescent="0.35">
      <c r="A2191" s="1">
        <v>31302084</v>
      </c>
      <c r="B2191" s="99" t="s">
        <v>2239</v>
      </c>
      <c r="C2191" s="2" t="s">
        <v>13600</v>
      </c>
      <c r="D2191" s="2">
        <v>1</v>
      </c>
      <c r="E2191" s="1" t="s">
        <v>448</v>
      </c>
      <c r="F2191" s="2"/>
      <c r="G2191" s="2">
        <v>1</v>
      </c>
      <c r="H2191" s="2">
        <v>1</v>
      </c>
      <c r="I2191" s="2"/>
      <c r="J2191" s="2"/>
      <c r="K2191" s="2"/>
      <c r="L2191" s="3">
        <v>371.34</v>
      </c>
      <c r="M2191" s="3">
        <v>371.34</v>
      </c>
      <c r="N2191" s="3">
        <v>0</v>
      </c>
      <c r="O2191" s="3">
        <v>0</v>
      </c>
      <c r="P2191" s="3">
        <v>371.34</v>
      </c>
      <c r="Q2191" s="3">
        <v>350</v>
      </c>
      <c r="R2191" s="1" t="s">
        <v>132</v>
      </c>
    </row>
    <row r="2192" spans="1:18" ht="15.5" x14ac:dyDescent="0.35">
      <c r="A2192" s="1">
        <v>31302092</v>
      </c>
      <c r="B2192" s="99" t="s">
        <v>2238</v>
      </c>
      <c r="C2192" s="2" t="s">
        <v>13600</v>
      </c>
      <c r="D2192" s="2">
        <v>1</v>
      </c>
      <c r="E2192" s="1" t="s">
        <v>41</v>
      </c>
      <c r="F2192" s="2"/>
      <c r="G2192" s="2"/>
      <c r="H2192" s="2">
        <v>1</v>
      </c>
      <c r="I2192" s="2"/>
      <c r="J2192" s="2"/>
      <c r="K2192" s="2"/>
      <c r="L2192" s="3">
        <v>169.74</v>
      </c>
      <c r="M2192" s="3">
        <v>169.74</v>
      </c>
      <c r="N2192" s="3">
        <v>0</v>
      </c>
      <c r="O2192" s="3">
        <v>0</v>
      </c>
      <c r="P2192" s="3">
        <v>169.74</v>
      </c>
      <c r="Q2192" s="3">
        <v>350</v>
      </c>
      <c r="R2192" s="1" t="s">
        <v>132</v>
      </c>
    </row>
    <row r="2193" spans="1:18" ht="15.5" x14ac:dyDescent="0.35">
      <c r="A2193" s="1">
        <v>31302106</v>
      </c>
      <c r="B2193" s="99" t="s">
        <v>2237</v>
      </c>
      <c r="C2193" s="2" t="s">
        <v>13600</v>
      </c>
      <c r="D2193" s="2">
        <v>1</v>
      </c>
      <c r="E2193" s="1" t="s">
        <v>484</v>
      </c>
      <c r="F2193" s="2"/>
      <c r="G2193" s="2">
        <v>1</v>
      </c>
      <c r="H2193" s="2">
        <v>4</v>
      </c>
      <c r="I2193" s="2"/>
      <c r="J2193" s="2"/>
      <c r="K2193" s="2"/>
      <c r="L2193" s="3">
        <v>802.34</v>
      </c>
      <c r="M2193" s="3">
        <v>802.34</v>
      </c>
      <c r="N2193" s="3">
        <v>0</v>
      </c>
      <c r="O2193" s="3">
        <v>0</v>
      </c>
      <c r="P2193" s="3">
        <v>802.34</v>
      </c>
      <c r="Q2193" s="3">
        <v>350</v>
      </c>
      <c r="R2193" s="1" t="s">
        <v>132</v>
      </c>
    </row>
    <row r="2194" spans="1:18" ht="15.5" x14ac:dyDescent="0.35">
      <c r="A2194" s="1">
        <v>31302114</v>
      </c>
      <c r="B2194" s="99" t="s">
        <v>2236</v>
      </c>
      <c r="C2194" s="2" t="s">
        <v>13600</v>
      </c>
      <c r="D2194" s="2">
        <v>1</v>
      </c>
      <c r="E2194" s="1" t="s">
        <v>13</v>
      </c>
      <c r="F2194" s="2"/>
      <c r="G2194" s="2"/>
      <c r="H2194" s="2">
        <v>1</v>
      </c>
      <c r="I2194" s="2"/>
      <c r="J2194" s="2"/>
      <c r="K2194" s="2"/>
      <c r="L2194" s="3">
        <v>148.54</v>
      </c>
      <c r="M2194" s="3">
        <v>148.54</v>
      </c>
      <c r="N2194" s="3">
        <v>0</v>
      </c>
      <c r="O2194" s="3">
        <v>0</v>
      </c>
      <c r="P2194" s="3">
        <v>148.54</v>
      </c>
      <c r="Q2194" s="3">
        <v>350</v>
      </c>
      <c r="R2194" s="1" t="s">
        <v>132</v>
      </c>
    </row>
    <row r="2195" spans="1:18" ht="15.5" x14ac:dyDescent="0.35">
      <c r="A2195" s="1">
        <v>31302122</v>
      </c>
      <c r="B2195" s="99" t="s">
        <v>2235</v>
      </c>
      <c r="C2195" s="2" t="s">
        <v>13600</v>
      </c>
      <c r="D2195" s="2">
        <v>1</v>
      </c>
      <c r="E2195" s="1" t="s">
        <v>396</v>
      </c>
      <c r="F2195" s="2"/>
      <c r="G2195" s="2">
        <v>2</v>
      </c>
      <c r="H2195" s="2">
        <v>6</v>
      </c>
      <c r="I2195" s="2"/>
      <c r="J2195" s="2"/>
      <c r="K2195" s="2"/>
      <c r="L2195" s="3">
        <v>1027.79</v>
      </c>
      <c r="M2195" s="3">
        <v>1027.79</v>
      </c>
      <c r="N2195" s="3">
        <v>0</v>
      </c>
      <c r="O2195" s="3">
        <v>0</v>
      </c>
      <c r="P2195" s="3">
        <v>1027.79</v>
      </c>
      <c r="Q2195" s="3">
        <v>350</v>
      </c>
      <c r="R2195" s="1" t="s">
        <v>132</v>
      </c>
    </row>
    <row r="2196" spans="1:18" ht="31" x14ac:dyDescent="0.35">
      <c r="A2196" s="1">
        <v>31302130</v>
      </c>
      <c r="B2196" s="99" t="s">
        <v>2234</v>
      </c>
      <c r="C2196" s="2" t="s">
        <v>13598</v>
      </c>
      <c r="D2196" s="2">
        <v>1</v>
      </c>
      <c r="E2196" s="1" t="s">
        <v>34</v>
      </c>
      <c r="F2196" s="2"/>
      <c r="G2196" s="2"/>
      <c r="H2196" s="2">
        <v>0</v>
      </c>
      <c r="I2196" s="2"/>
      <c r="J2196" s="2"/>
      <c r="K2196" s="2"/>
      <c r="L2196" s="3">
        <v>71.62</v>
      </c>
      <c r="M2196" s="3">
        <v>71.62</v>
      </c>
      <c r="N2196" s="3">
        <v>0</v>
      </c>
      <c r="O2196" s="3">
        <v>0</v>
      </c>
      <c r="P2196" s="3">
        <v>71.62</v>
      </c>
      <c r="Q2196" s="3">
        <v>14.324000000000002</v>
      </c>
      <c r="R2196" s="1" t="s">
        <v>132</v>
      </c>
    </row>
    <row r="2197" spans="1:18" ht="15.5" x14ac:dyDescent="0.35">
      <c r="A2197" s="1">
        <v>31303013</v>
      </c>
      <c r="B2197" s="99" t="s">
        <v>2233</v>
      </c>
      <c r="C2197" s="2" t="s">
        <v>13598</v>
      </c>
      <c r="D2197" s="2">
        <v>1</v>
      </c>
      <c r="E2197" s="1" t="s">
        <v>281</v>
      </c>
      <c r="F2197" s="2"/>
      <c r="G2197" s="2"/>
      <c r="H2197" s="2">
        <v>2</v>
      </c>
      <c r="I2197" s="2"/>
      <c r="J2197" s="2"/>
      <c r="K2197" s="2"/>
      <c r="L2197" s="3">
        <v>202.9</v>
      </c>
      <c r="M2197" s="3">
        <v>202.9</v>
      </c>
      <c r="N2197" s="3">
        <v>0</v>
      </c>
      <c r="O2197" s="3">
        <v>0</v>
      </c>
      <c r="P2197" s="3">
        <v>202.9</v>
      </c>
      <c r="Q2197" s="3">
        <v>40.580000000000005</v>
      </c>
      <c r="R2197" s="1" t="s">
        <v>132</v>
      </c>
    </row>
    <row r="2198" spans="1:18" ht="15.5" x14ac:dyDescent="0.35">
      <c r="A2198" s="1">
        <v>31303021</v>
      </c>
      <c r="B2198" s="99" t="s">
        <v>2232</v>
      </c>
      <c r="C2198" s="2" t="s">
        <v>13598</v>
      </c>
      <c r="D2198" s="2">
        <v>1</v>
      </c>
      <c r="E2198" s="1" t="s">
        <v>34</v>
      </c>
      <c r="F2198" s="2"/>
      <c r="G2198" s="2"/>
      <c r="H2198" s="2">
        <v>1</v>
      </c>
      <c r="I2198" s="2"/>
      <c r="J2198" s="2"/>
      <c r="K2198" s="2"/>
      <c r="L2198" s="3">
        <v>71.62</v>
      </c>
      <c r="M2198" s="3">
        <v>71.62</v>
      </c>
      <c r="N2198" s="3">
        <v>0</v>
      </c>
      <c r="O2198" s="3">
        <v>0</v>
      </c>
      <c r="P2198" s="3">
        <v>71.62</v>
      </c>
      <c r="Q2198" s="3">
        <v>14.324000000000002</v>
      </c>
      <c r="R2198" s="1" t="s">
        <v>132</v>
      </c>
    </row>
    <row r="2199" spans="1:18" ht="15.5" x14ac:dyDescent="0.35">
      <c r="A2199" s="1">
        <v>31303030</v>
      </c>
      <c r="B2199" s="99" t="s">
        <v>2231</v>
      </c>
      <c r="C2199" s="2" t="s">
        <v>13598</v>
      </c>
      <c r="D2199" s="2">
        <v>1</v>
      </c>
      <c r="E2199" s="1" t="s">
        <v>34</v>
      </c>
      <c r="F2199" s="2"/>
      <c r="G2199" s="2"/>
      <c r="H2199" s="2">
        <v>2</v>
      </c>
      <c r="I2199" s="2"/>
      <c r="J2199" s="2"/>
      <c r="K2199" s="2"/>
      <c r="L2199" s="3">
        <v>71.62</v>
      </c>
      <c r="M2199" s="3">
        <v>71.62</v>
      </c>
      <c r="N2199" s="3">
        <v>0</v>
      </c>
      <c r="O2199" s="3">
        <v>0</v>
      </c>
      <c r="P2199" s="3">
        <v>71.62</v>
      </c>
      <c r="Q2199" s="3">
        <v>14.324000000000002</v>
      </c>
      <c r="R2199" s="1" t="s">
        <v>132</v>
      </c>
    </row>
    <row r="2200" spans="1:18" ht="15.5" x14ac:dyDescent="0.35">
      <c r="A2200" s="1">
        <v>31303056</v>
      </c>
      <c r="B2200" s="99" t="s">
        <v>2230</v>
      </c>
      <c r="C2200" s="2" t="s">
        <v>13600</v>
      </c>
      <c r="D2200" s="2">
        <v>1</v>
      </c>
      <c r="E2200" s="1" t="s">
        <v>281</v>
      </c>
      <c r="F2200" s="2"/>
      <c r="G2200" s="2"/>
      <c r="H2200" s="2">
        <v>1</v>
      </c>
      <c r="I2200" s="2"/>
      <c r="J2200" s="2"/>
      <c r="K2200" s="2"/>
      <c r="L2200" s="3">
        <v>202.9</v>
      </c>
      <c r="M2200" s="3">
        <v>202.9</v>
      </c>
      <c r="N2200" s="3">
        <v>0</v>
      </c>
      <c r="O2200" s="3">
        <v>0</v>
      </c>
      <c r="P2200" s="3">
        <v>202.9</v>
      </c>
      <c r="Q2200" s="3">
        <v>350</v>
      </c>
      <c r="R2200" s="1" t="s">
        <v>132</v>
      </c>
    </row>
    <row r="2201" spans="1:18" ht="15.5" x14ac:dyDescent="0.35">
      <c r="A2201" s="1">
        <v>31303064</v>
      </c>
      <c r="B2201" s="99" t="s">
        <v>2229</v>
      </c>
      <c r="C2201" s="2" t="s">
        <v>13600</v>
      </c>
      <c r="D2201" s="2">
        <v>1</v>
      </c>
      <c r="E2201" s="1" t="s">
        <v>18</v>
      </c>
      <c r="F2201" s="2"/>
      <c r="G2201" s="2"/>
      <c r="H2201" s="2">
        <v>1</v>
      </c>
      <c r="I2201" s="2"/>
      <c r="J2201" s="2"/>
      <c r="K2201" s="2"/>
      <c r="L2201" s="3">
        <v>53.06</v>
      </c>
      <c r="M2201" s="3">
        <v>53.06</v>
      </c>
      <c r="N2201" s="3">
        <v>0</v>
      </c>
      <c r="O2201" s="3">
        <v>0</v>
      </c>
      <c r="P2201" s="3">
        <v>53.06</v>
      </c>
      <c r="Q2201" s="3">
        <v>350</v>
      </c>
      <c r="R2201" s="1" t="s">
        <v>132</v>
      </c>
    </row>
    <row r="2202" spans="1:18" ht="15.5" x14ac:dyDescent="0.35">
      <c r="A2202" s="1">
        <v>31303072</v>
      </c>
      <c r="B2202" s="99" t="s">
        <v>2228</v>
      </c>
      <c r="C2202" s="2" t="s">
        <v>13600</v>
      </c>
      <c r="D2202" s="2">
        <v>1</v>
      </c>
      <c r="E2202" s="1" t="s">
        <v>23</v>
      </c>
      <c r="F2202" s="2"/>
      <c r="G2202" s="2"/>
      <c r="H2202" s="2">
        <v>1</v>
      </c>
      <c r="I2202" s="2"/>
      <c r="J2202" s="2"/>
      <c r="K2202" s="2"/>
      <c r="L2202" s="3">
        <v>116.71</v>
      </c>
      <c r="M2202" s="3">
        <v>116.71</v>
      </c>
      <c r="N2202" s="3">
        <v>0</v>
      </c>
      <c r="O2202" s="3">
        <v>0</v>
      </c>
      <c r="P2202" s="3">
        <v>116.71</v>
      </c>
      <c r="Q2202" s="3">
        <v>350</v>
      </c>
      <c r="R2202" s="1" t="s">
        <v>132</v>
      </c>
    </row>
    <row r="2203" spans="1:18" ht="15.5" x14ac:dyDescent="0.35">
      <c r="A2203" s="1">
        <v>31303080</v>
      </c>
      <c r="B2203" s="99" t="s">
        <v>2227</v>
      </c>
      <c r="C2203" s="2" t="s">
        <v>13600</v>
      </c>
      <c r="D2203" s="2">
        <v>1</v>
      </c>
      <c r="E2203" s="1" t="s">
        <v>393</v>
      </c>
      <c r="F2203" s="2"/>
      <c r="G2203" s="2">
        <v>2</v>
      </c>
      <c r="H2203" s="2">
        <v>4</v>
      </c>
      <c r="I2203" s="2"/>
      <c r="J2203" s="2"/>
      <c r="K2203" s="2"/>
      <c r="L2203" s="3">
        <v>883.25</v>
      </c>
      <c r="M2203" s="3">
        <v>883.25</v>
      </c>
      <c r="N2203" s="3">
        <v>0</v>
      </c>
      <c r="O2203" s="3">
        <v>0</v>
      </c>
      <c r="P2203" s="3">
        <v>883.25</v>
      </c>
      <c r="Q2203" s="3">
        <v>350</v>
      </c>
      <c r="R2203" s="1" t="s">
        <v>132</v>
      </c>
    </row>
    <row r="2204" spans="1:18" ht="15.5" x14ac:dyDescent="0.35">
      <c r="A2204" s="1">
        <v>31303102</v>
      </c>
      <c r="B2204" s="99" t="s">
        <v>2226</v>
      </c>
      <c r="C2204" s="2" t="s">
        <v>13600</v>
      </c>
      <c r="D2204" s="2">
        <v>1</v>
      </c>
      <c r="E2204" s="1" t="s">
        <v>161</v>
      </c>
      <c r="F2204" s="2"/>
      <c r="G2204" s="2">
        <v>2</v>
      </c>
      <c r="H2204" s="2">
        <v>5</v>
      </c>
      <c r="I2204" s="2"/>
      <c r="J2204" s="2"/>
      <c r="K2204" s="2"/>
      <c r="L2204" s="3">
        <v>948.22</v>
      </c>
      <c r="M2204" s="3">
        <v>948.22</v>
      </c>
      <c r="N2204" s="3">
        <v>0</v>
      </c>
      <c r="O2204" s="3">
        <v>0</v>
      </c>
      <c r="P2204" s="3">
        <v>948.22</v>
      </c>
      <c r="Q2204" s="3">
        <v>350</v>
      </c>
      <c r="R2204" s="1" t="s">
        <v>132</v>
      </c>
    </row>
    <row r="2205" spans="1:18" ht="15.5" x14ac:dyDescent="0.35">
      <c r="A2205" s="1">
        <v>31303110</v>
      </c>
      <c r="B2205" s="99" t="s">
        <v>2225</v>
      </c>
      <c r="C2205" s="2" t="s">
        <v>13600</v>
      </c>
      <c r="D2205" s="2">
        <v>1</v>
      </c>
      <c r="E2205" s="1" t="s">
        <v>446</v>
      </c>
      <c r="F2205" s="2"/>
      <c r="G2205" s="2">
        <v>2</v>
      </c>
      <c r="H2205" s="2">
        <v>6</v>
      </c>
      <c r="I2205" s="2"/>
      <c r="J2205" s="2"/>
      <c r="K2205" s="2"/>
      <c r="L2205" s="3">
        <v>1323.54</v>
      </c>
      <c r="M2205" s="3">
        <v>1323.54</v>
      </c>
      <c r="N2205" s="3">
        <v>0</v>
      </c>
      <c r="O2205" s="3">
        <v>0</v>
      </c>
      <c r="P2205" s="3">
        <v>1323.54</v>
      </c>
      <c r="Q2205" s="3">
        <v>350</v>
      </c>
      <c r="R2205" s="1" t="s">
        <v>132</v>
      </c>
    </row>
    <row r="2206" spans="1:18" ht="15.5" x14ac:dyDescent="0.35">
      <c r="A2206" s="1">
        <v>31303129</v>
      </c>
      <c r="B2206" s="99" t="s">
        <v>2224</v>
      </c>
      <c r="C2206" s="2" t="s">
        <v>13600</v>
      </c>
      <c r="D2206" s="2">
        <v>1</v>
      </c>
      <c r="E2206" s="1" t="s">
        <v>396</v>
      </c>
      <c r="F2206" s="2"/>
      <c r="G2206" s="2">
        <v>2</v>
      </c>
      <c r="H2206" s="2">
        <v>5</v>
      </c>
      <c r="I2206" s="2"/>
      <c r="J2206" s="2"/>
      <c r="K2206" s="2"/>
      <c r="L2206" s="3">
        <v>1027.79</v>
      </c>
      <c r="M2206" s="3">
        <v>1027.79</v>
      </c>
      <c r="N2206" s="3">
        <v>0</v>
      </c>
      <c r="O2206" s="3">
        <v>0</v>
      </c>
      <c r="P2206" s="3">
        <v>1027.79</v>
      </c>
      <c r="Q2206" s="3">
        <v>350</v>
      </c>
      <c r="R2206" s="1" t="s">
        <v>132</v>
      </c>
    </row>
    <row r="2207" spans="1:18" ht="15.5" x14ac:dyDescent="0.35">
      <c r="A2207" s="1">
        <v>31303137</v>
      </c>
      <c r="B2207" s="99" t="s">
        <v>2223</v>
      </c>
      <c r="C2207" s="2" t="s">
        <v>13600</v>
      </c>
      <c r="D2207" s="2">
        <v>1</v>
      </c>
      <c r="E2207" s="1" t="s">
        <v>159</v>
      </c>
      <c r="F2207" s="2"/>
      <c r="G2207" s="2">
        <v>2</v>
      </c>
      <c r="H2207" s="2">
        <v>3</v>
      </c>
      <c r="I2207" s="2"/>
      <c r="J2207" s="2"/>
      <c r="K2207" s="2"/>
      <c r="L2207" s="3">
        <v>736.04</v>
      </c>
      <c r="M2207" s="3">
        <v>736.04</v>
      </c>
      <c r="N2207" s="3">
        <v>0</v>
      </c>
      <c r="O2207" s="3">
        <v>0</v>
      </c>
      <c r="P2207" s="3">
        <v>736.04</v>
      </c>
      <c r="Q2207" s="3">
        <v>350</v>
      </c>
      <c r="R2207" s="1" t="s">
        <v>132</v>
      </c>
    </row>
    <row r="2208" spans="1:18" ht="15.5" x14ac:dyDescent="0.35">
      <c r="A2208" s="1">
        <v>31303145</v>
      </c>
      <c r="B2208" s="99" t="s">
        <v>2222</v>
      </c>
      <c r="C2208" s="2" t="s">
        <v>13600</v>
      </c>
      <c r="D2208" s="2">
        <v>1</v>
      </c>
      <c r="E2208" s="1" t="s">
        <v>159</v>
      </c>
      <c r="F2208" s="2"/>
      <c r="G2208" s="2">
        <v>1</v>
      </c>
      <c r="H2208" s="2">
        <v>3</v>
      </c>
      <c r="I2208" s="2"/>
      <c r="J2208" s="2"/>
      <c r="K2208" s="2"/>
      <c r="L2208" s="3">
        <v>736.04</v>
      </c>
      <c r="M2208" s="3">
        <v>736.04</v>
      </c>
      <c r="N2208" s="3">
        <v>0</v>
      </c>
      <c r="O2208" s="3">
        <v>0</v>
      </c>
      <c r="P2208" s="3">
        <v>736.04</v>
      </c>
      <c r="Q2208" s="3">
        <v>350</v>
      </c>
      <c r="R2208" s="1" t="s">
        <v>132</v>
      </c>
    </row>
    <row r="2209" spans="1:18" ht="15.5" x14ac:dyDescent="0.35">
      <c r="A2209" s="1">
        <v>31303153</v>
      </c>
      <c r="B2209" s="99" t="s">
        <v>2221</v>
      </c>
      <c r="C2209" s="2" t="s">
        <v>13600</v>
      </c>
      <c r="D2209" s="2">
        <v>1</v>
      </c>
      <c r="E2209" s="1" t="s">
        <v>448</v>
      </c>
      <c r="F2209" s="2"/>
      <c r="G2209" s="2">
        <v>1</v>
      </c>
      <c r="H2209" s="2">
        <v>3</v>
      </c>
      <c r="I2209" s="2"/>
      <c r="J2209" s="2"/>
      <c r="K2209" s="2"/>
      <c r="L2209" s="3">
        <v>371.34</v>
      </c>
      <c r="M2209" s="3">
        <v>371.34</v>
      </c>
      <c r="N2209" s="3">
        <v>0</v>
      </c>
      <c r="O2209" s="3">
        <v>0</v>
      </c>
      <c r="P2209" s="3">
        <v>371.34</v>
      </c>
      <c r="Q2209" s="3">
        <v>350</v>
      </c>
      <c r="R2209" s="1" t="s">
        <v>132</v>
      </c>
    </row>
    <row r="2210" spans="1:18" ht="15.5" x14ac:dyDescent="0.35">
      <c r="A2210" s="1">
        <v>31303161</v>
      </c>
      <c r="B2210" s="99" t="s">
        <v>2220</v>
      </c>
      <c r="C2210" s="2" t="s">
        <v>13600</v>
      </c>
      <c r="D2210" s="2">
        <v>1</v>
      </c>
      <c r="E2210" s="1" t="s">
        <v>398</v>
      </c>
      <c r="F2210" s="2"/>
      <c r="G2210" s="2">
        <v>2</v>
      </c>
      <c r="H2210" s="2">
        <v>4</v>
      </c>
      <c r="I2210" s="2"/>
      <c r="J2210" s="2"/>
      <c r="K2210" s="2"/>
      <c r="L2210" s="3">
        <v>1140.53</v>
      </c>
      <c r="M2210" s="3">
        <v>1140.53</v>
      </c>
      <c r="N2210" s="3">
        <v>0</v>
      </c>
      <c r="O2210" s="3">
        <v>0</v>
      </c>
      <c r="P2210" s="3">
        <v>1140.53</v>
      </c>
      <c r="Q2210" s="3">
        <v>350</v>
      </c>
      <c r="R2210" s="1" t="s">
        <v>132</v>
      </c>
    </row>
    <row r="2211" spans="1:18" ht="31" x14ac:dyDescent="0.35">
      <c r="A2211" s="1">
        <v>31303170</v>
      </c>
      <c r="B2211" s="99" t="s">
        <v>2219</v>
      </c>
      <c r="C2211" s="2" t="s">
        <v>13598</v>
      </c>
      <c r="D2211" s="2">
        <v>1</v>
      </c>
      <c r="E2211" s="1" t="s">
        <v>407</v>
      </c>
      <c r="F2211" s="2">
        <v>24.33</v>
      </c>
      <c r="G2211" s="2">
        <v>1</v>
      </c>
      <c r="H2211" s="2">
        <v>4</v>
      </c>
      <c r="I2211" s="2"/>
      <c r="J2211" s="2"/>
      <c r="K2211" s="2"/>
      <c r="L2211" s="3">
        <v>620.66</v>
      </c>
      <c r="M2211" s="3">
        <v>620.66</v>
      </c>
      <c r="N2211" s="3">
        <v>371.03</v>
      </c>
      <c r="O2211" s="3">
        <v>0</v>
      </c>
      <c r="P2211" s="3">
        <v>991.69</v>
      </c>
      <c r="Q2211" s="3">
        <v>198.33800000000002</v>
      </c>
      <c r="R2211" s="1" t="s">
        <v>132</v>
      </c>
    </row>
    <row r="2212" spans="1:18" ht="31" x14ac:dyDescent="0.35">
      <c r="A2212" s="1">
        <v>31303188</v>
      </c>
      <c r="B2212" s="99" t="s">
        <v>2218</v>
      </c>
      <c r="C2212" s="2" t="s">
        <v>13600</v>
      </c>
      <c r="D2212" s="2">
        <v>1</v>
      </c>
      <c r="E2212" s="1" t="s">
        <v>383</v>
      </c>
      <c r="F2212" s="2">
        <v>24.33</v>
      </c>
      <c r="G2212" s="2">
        <v>1</v>
      </c>
      <c r="H2212" s="2">
        <v>4</v>
      </c>
      <c r="I2212" s="2"/>
      <c r="J2212" s="2"/>
      <c r="K2212" s="2"/>
      <c r="L2212" s="3">
        <v>649.84</v>
      </c>
      <c r="M2212" s="3">
        <v>649.84</v>
      </c>
      <c r="N2212" s="3">
        <v>371.03</v>
      </c>
      <c r="O2212" s="3">
        <v>0</v>
      </c>
      <c r="P2212" s="3">
        <v>1020.87</v>
      </c>
      <c r="Q2212" s="3">
        <v>350</v>
      </c>
      <c r="R2212" s="1" t="s">
        <v>132</v>
      </c>
    </row>
    <row r="2213" spans="1:18" ht="31" x14ac:dyDescent="0.35">
      <c r="A2213" s="1">
        <v>31303196</v>
      </c>
      <c r="B2213" s="99" t="s">
        <v>2217</v>
      </c>
      <c r="C2213" s="2" t="s">
        <v>13600</v>
      </c>
      <c r="D2213" s="2">
        <v>1</v>
      </c>
      <c r="E2213" s="1" t="s">
        <v>34</v>
      </c>
      <c r="F2213" s="2"/>
      <c r="G2213" s="2"/>
      <c r="H2213" s="2">
        <v>0</v>
      </c>
      <c r="I2213" s="2"/>
      <c r="J2213" s="2"/>
      <c r="K2213" s="2"/>
      <c r="L2213" s="3">
        <v>71.62</v>
      </c>
      <c r="M2213" s="3">
        <v>71.62</v>
      </c>
      <c r="N2213" s="3">
        <v>0</v>
      </c>
      <c r="O2213" s="3">
        <v>0</v>
      </c>
      <c r="P2213" s="3">
        <v>71.62</v>
      </c>
      <c r="Q2213" s="3">
        <v>350</v>
      </c>
      <c r="R2213" s="1" t="s">
        <v>132</v>
      </c>
    </row>
    <row r="2214" spans="1:18" ht="15.5" x14ac:dyDescent="0.35">
      <c r="A2214" s="1">
        <v>31303200</v>
      </c>
      <c r="B2214" s="99" t="s">
        <v>2216</v>
      </c>
      <c r="C2214" s="2" t="s">
        <v>13600</v>
      </c>
      <c r="D2214" s="2">
        <v>1</v>
      </c>
      <c r="E2214" s="1" t="s">
        <v>398</v>
      </c>
      <c r="F2214" s="2">
        <v>56.77</v>
      </c>
      <c r="G2214" s="2">
        <v>2</v>
      </c>
      <c r="H2214" s="2">
        <v>5</v>
      </c>
      <c r="I2214" s="2"/>
      <c r="J2214" s="2"/>
      <c r="K2214" s="2"/>
      <c r="L2214" s="3">
        <v>1140.53</v>
      </c>
      <c r="M2214" s="3">
        <v>1140.53</v>
      </c>
      <c r="N2214" s="3">
        <v>865.74</v>
      </c>
      <c r="O2214" s="3">
        <v>0</v>
      </c>
      <c r="P2214" s="3">
        <v>2006.27</v>
      </c>
      <c r="Q2214" s="3">
        <v>350</v>
      </c>
      <c r="R2214" s="1" t="s">
        <v>132</v>
      </c>
    </row>
    <row r="2215" spans="1:18" ht="15.5" x14ac:dyDescent="0.35">
      <c r="A2215" s="1">
        <v>31303218</v>
      </c>
      <c r="B2215" s="99" t="s">
        <v>2215</v>
      </c>
      <c r="C2215" s="2" t="s">
        <v>13600</v>
      </c>
      <c r="D2215" s="2">
        <v>1</v>
      </c>
      <c r="E2215" s="1" t="s">
        <v>446</v>
      </c>
      <c r="F2215" s="2">
        <v>60.83</v>
      </c>
      <c r="G2215" s="2">
        <v>2</v>
      </c>
      <c r="H2215" s="2">
        <v>6</v>
      </c>
      <c r="I2215" s="2"/>
      <c r="J2215" s="2"/>
      <c r="K2215" s="2"/>
      <c r="L2215" s="3">
        <v>1323.54</v>
      </c>
      <c r="M2215" s="3">
        <v>1323.54</v>
      </c>
      <c r="N2215" s="3">
        <v>927.66</v>
      </c>
      <c r="O2215" s="3">
        <v>0</v>
      </c>
      <c r="P2215" s="3">
        <v>2251.1999999999998</v>
      </c>
      <c r="Q2215" s="3">
        <v>350</v>
      </c>
      <c r="R2215" s="1" t="s">
        <v>132</v>
      </c>
    </row>
    <row r="2216" spans="1:18" ht="15.5" x14ac:dyDescent="0.35">
      <c r="A2216" s="1">
        <v>31303226</v>
      </c>
      <c r="B2216" s="99" t="s">
        <v>2214</v>
      </c>
      <c r="C2216" s="2" t="s">
        <v>13600</v>
      </c>
      <c r="D2216" s="2">
        <v>1</v>
      </c>
      <c r="E2216" s="1" t="s">
        <v>2042</v>
      </c>
      <c r="F2216" s="2">
        <v>81.099999999999994</v>
      </c>
      <c r="G2216" s="2">
        <v>2</v>
      </c>
      <c r="H2216" s="2">
        <v>7</v>
      </c>
      <c r="I2216" s="2"/>
      <c r="J2216" s="2"/>
      <c r="K2216" s="2"/>
      <c r="L2216" s="3">
        <v>1982.66</v>
      </c>
      <c r="M2216" s="3">
        <v>1982.66</v>
      </c>
      <c r="N2216" s="3">
        <v>1236.78</v>
      </c>
      <c r="O2216" s="3">
        <v>0</v>
      </c>
      <c r="P2216" s="3">
        <v>3219.44</v>
      </c>
      <c r="Q2216" s="3">
        <v>350</v>
      </c>
      <c r="R2216" s="1" t="s">
        <v>132</v>
      </c>
    </row>
    <row r="2217" spans="1:18" ht="15.5" x14ac:dyDescent="0.35">
      <c r="A2217" s="1">
        <v>31303234</v>
      </c>
      <c r="B2217" s="99" t="s">
        <v>2213</v>
      </c>
      <c r="C2217" s="2" t="s">
        <v>13600</v>
      </c>
      <c r="D2217" s="2">
        <v>1</v>
      </c>
      <c r="E2217" s="1" t="s">
        <v>2185</v>
      </c>
      <c r="F2217" s="2">
        <v>60.83</v>
      </c>
      <c r="G2217" s="2">
        <v>2</v>
      </c>
      <c r="H2217" s="2">
        <v>6</v>
      </c>
      <c r="I2217" s="2"/>
      <c r="J2217" s="2"/>
      <c r="K2217" s="2"/>
      <c r="L2217" s="3">
        <v>1505.22</v>
      </c>
      <c r="M2217" s="3">
        <v>1505.22</v>
      </c>
      <c r="N2217" s="3">
        <v>927.66</v>
      </c>
      <c r="O2217" s="3">
        <v>0</v>
      </c>
      <c r="P2217" s="3">
        <v>2432.88</v>
      </c>
      <c r="Q2217" s="3">
        <v>350</v>
      </c>
      <c r="R2217" s="1" t="s">
        <v>132</v>
      </c>
    </row>
    <row r="2218" spans="1:18" ht="15.5" x14ac:dyDescent="0.35">
      <c r="A2218" s="1">
        <v>31303242</v>
      </c>
      <c r="B2218" s="99" t="s">
        <v>2212</v>
      </c>
      <c r="C2218" s="2" t="s">
        <v>13600</v>
      </c>
      <c r="D2218" s="2">
        <v>1</v>
      </c>
      <c r="E2218" s="1" t="s">
        <v>398</v>
      </c>
      <c r="F2218" s="2">
        <v>56.77</v>
      </c>
      <c r="G2218" s="2">
        <v>2</v>
      </c>
      <c r="H2218" s="2">
        <v>5</v>
      </c>
      <c r="I2218" s="2"/>
      <c r="J2218" s="2"/>
      <c r="K2218" s="2"/>
      <c r="L2218" s="3">
        <v>1140.53</v>
      </c>
      <c r="M2218" s="3">
        <v>1140.53</v>
      </c>
      <c r="N2218" s="3">
        <v>865.74</v>
      </c>
      <c r="O2218" s="3">
        <v>0</v>
      </c>
      <c r="P2218" s="3">
        <v>2006.27</v>
      </c>
      <c r="Q2218" s="3">
        <v>350</v>
      </c>
      <c r="R2218" s="1" t="s">
        <v>132</v>
      </c>
    </row>
    <row r="2219" spans="1:18" ht="15.5" x14ac:dyDescent="0.35">
      <c r="A2219" s="1">
        <v>31303250</v>
      </c>
      <c r="B2219" s="99" t="s">
        <v>2211</v>
      </c>
      <c r="C2219" s="2" t="s">
        <v>13600</v>
      </c>
      <c r="D2219" s="2">
        <v>1</v>
      </c>
      <c r="E2219" s="1" t="s">
        <v>398</v>
      </c>
      <c r="F2219" s="2">
        <v>56.77</v>
      </c>
      <c r="G2219" s="2">
        <v>1</v>
      </c>
      <c r="H2219" s="2">
        <v>5</v>
      </c>
      <c r="I2219" s="2"/>
      <c r="J2219" s="2"/>
      <c r="K2219" s="2"/>
      <c r="L2219" s="3">
        <v>1140.53</v>
      </c>
      <c r="M2219" s="3">
        <v>1140.53</v>
      </c>
      <c r="N2219" s="3">
        <v>865.74</v>
      </c>
      <c r="O2219" s="3">
        <v>0</v>
      </c>
      <c r="P2219" s="3">
        <v>2006.27</v>
      </c>
      <c r="Q2219" s="3">
        <v>350</v>
      </c>
      <c r="R2219" s="1" t="s">
        <v>132</v>
      </c>
    </row>
    <row r="2220" spans="1:18" ht="15.5" x14ac:dyDescent="0.35">
      <c r="A2220" s="1">
        <v>31303269</v>
      </c>
      <c r="B2220" s="99" t="s">
        <v>2210</v>
      </c>
      <c r="C2220" s="2" t="s">
        <v>13598</v>
      </c>
      <c r="D2220" s="2">
        <v>1</v>
      </c>
      <c r="E2220" s="1" t="s">
        <v>281</v>
      </c>
      <c r="F2220" s="2"/>
      <c r="G2220" s="2"/>
      <c r="H2220" s="2"/>
      <c r="I2220" s="2"/>
      <c r="J2220" s="2"/>
      <c r="K2220" s="2"/>
      <c r="L2220" s="3">
        <v>202.9</v>
      </c>
      <c r="M2220" s="3">
        <v>202.9</v>
      </c>
      <c r="N2220" s="3">
        <v>0</v>
      </c>
      <c r="O2220" s="3">
        <v>0</v>
      </c>
      <c r="P2220" s="3">
        <v>202.9</v>
      </c>
      <c r="Q2220" s="3">
        <v>40.580000000000005</v>
      </c>
      <c r="R2220" s="1" t="s">
        <v>132</v>
      </c>
    </row>
    <row r="2221" spans="1:18" ht="15.5" x14ac:dyDescent="0.35">
      <c r="A2221" s="1">
        <v>31303293</v>
      </c>
      <c r="B2221" s="99" t="s">
        <v>2209</v>
      </c>
      <c r="C2221" s="2" t="s">
        <v>13598</v>
      </c>
      <c r="D2221" s="2">
        <v>1</v>
      </c>
      <c r="E2221" s="1" t="s">
        <v>281</v>
      </c>
      <c r="F2221" s="2"/>
      <c r="G2221" s="2"/>
      <c r="H2221" s="2"/>
      <c r="I2221" s="2"/>
      <c r="J2221" s="2"/>
      <c r="K2221" s="2"/>
      <c r="L2221" s="3">
        <v>202.9</v>
      </c>
      <c r="M2221" s="3">
        <v>202.9</v>
      </c>
      <c r="N2221" s="3">
        <v>0</v>
      </c>
      <c r="O2221" s="3">
        <v>0</v>
      </c>
      <c r="P2221" s="3">
        <v>202.9</v>
      </c>
      <c r="Q2221" s="3">
        <v>40.580000000000005</v>
      </c>
      <c r="R2221" s="1" t="s">
        <v>132</v>
      </c>
    </row>
    <row r="2222" spans="1:18" ht="15.5" x14ac:dyDescent="0.35">
      <c r="A2222" s="1">
        <v>31303315</v>
      </c>
      <c r="B2222" s="99" t="s">
        <v>2208</v>
      </c>
      <c r="C2222" s="2" t="s">
        <v>13598</v>
      </c>
      <c r="D2222" s="2">
        <v>1</v>
      </c>
      <c r="E2222" s="1" t="s">
        <v>281</v>
      </c>
      <c r="F2222" s="2"/>
      <c r="G2222" s="2"/>
      <c r="H2222" s="2">
        <v>0</v>
      </c>
      <c r="I2222" s="2"/>
      <c r="J2222" s="2"/>
      <c r="K2222" s="2"/>
      <c r="L2222" s="3">
        <v>202.9</v>
      </c>
      <c r="M2222" s="3">
        <v>202.9</v>
      </c>
      <c r="N2222" s="3">
        <v>0</v>
      </c>
      <c r="O2222" s="3">
        <v>0</v>
      </c>
      <c r="P2222" s="3">
        <v>202.9</v>
      </c>
      <c r="Q2222" s="3">
        <v>40.580000000000005</v>
      </c>
      <c r="R2222" s="1" t="s">
        <v>132</v>
      </c>
    </row>
    <row r="2223" spans="1:18" ht="15.5" x14ac:dyDescent="0.35">
      <c r="A2223" s="1">
        <v>31303323</v>
      </c>
      <c r="B2223" s="99" t="s">
        <v>2207</v>
      </c>
      <c r="C2223" s="2" t="s">
        <v>13598</v>
      </c>
      <c r="D2223" s="2">
        <v>1</v>
      </c>
      <c r="E2223" s="1" t="s">
        <v>393</v>
      </c>
      <c r="F2223" s="2"/>
      <c r="G2223" s="2">
        <v>2</v>
      </c>
      <c r="H2223" s="2">
        <v>4</v>
      </c>
      <c r="I2223" s="2"/>
      <c r="J2223" s="2"/>
      <c r="K2223" s="2"/>
      <c r="L2223" s="3">
        <v>883.25</v>
      </c>
      <c r="M2223" s="3">
        <v>883.25</v>
      </c>
      <c r="N2223" s="3">
        <v>0</v>
      </c>
      <c r="O2223" s="3">
        <v>0</v>
      </c>
      <c r="P2223" s="3">
        <v>883.25</v>
      </c>
      <c r="Q2223" s="3">
        <v>176.65</v>
      </c>
      <c r="R2223" s="1" t="s">
        <v>132</v>
      </c>
    </row>
    <row r="2224" spans="1:18" ht="15.5" x14ac:dyDescent="0.35">
      <c r="A2224" s="1">
        <v>31304010</v>
      </c>
      <c r="B2224" s="99" t="s">
        <v>2206</v>
      </c>
      <c r="C2224" s="2" t="s">
        <v>13600</v>
      </c>
      <c r="D2224" s="2">
        <v>1</v>
      </c>
      <c r="E2224" s="1" t="s">
        <v>407</v>
      </c>
      <c r="F2224" s="2"/>
      <c r="G2224" s="2">
        <v>1</v>
      </c>
      <c r="H2224" s="2">
        <v>3</v>
      </c>
      <c r="I2224" s="2"/>
      <c r="J2224" s="2"/>
      <c r="K2224" s="2"/>
      <c r="L2224" s="3">
        <v>620.66</v>
      </c>
      <c r="M2224" s="3">
        <v>620.66</v>
      </c>
      <c r="N2224" s="3">
        <v>0</v>
      </c>
      <c r="O2224" s="3">
        <v>0</v>
      </c>
      <c r="P2224" s="3">
        <v>620.66</v>
      </c>
      <c r="Q2224" s="3">
        <v>350</v>
      </c>
      <c r="R2224" s="1" t="s">
        <v>132</v>
      </c>
    </row>
    <row r="2225" spans="1:18" ht="15.5" x14ac:dyDescent="0.35">
      <c r="A2225" s="1">
        <v>31304028</v>
      </c>
      <c r="B2225" s="99" t="s">
        <v>2205</v>
      </c>
      <c r="C2225" s="2" t="s">
        <v>13600</v>
      </c>
      <c r="D2225" s="2">
        <v>1</v>
      </c>
      <c r="E2225" s="1" t="s">
        <v>159</v>
      </c>
      <c r="F2225" s="2"/>
      <c r="G2225" s="2">
        <v>1</v>
      </c>
      <c r="H2225" s="2">
        <v>5</v>
      </c>
      <c r="I2225" s="2"/>
      <c r="J2225" s="2"/>
      <c r="K2225" s="2"/>
      <c r="L2225" s="3">
        <v>736.04</v>
      </c>
      <c r="M2225" s="3">
        <v>736.04</v>
      </c>
      <c r="N2225" s="3">
        <v>0</v>
      </c>
      <c r="O2225" s="3">
        <v>0</v>
      </c>
      <c r="P2225" s="3">
        <v>736.04</v>
      </c>
      <c r="Q2225" s="3">
        <v>350</v>
      </c>
      <c r="R2225" s="1" t="s">
        <v>132</v>
      </c>
    </row>
    <row r="2226" spans="1:18" ht="15.5" x14ac:dyDescent="0.35">
      <c r="A2226" s="1">
        <v>31304036</v>
      </c>
      <c r="B2226" s="99" t="s">
        <v>2204</v>
      </c>
      <c r="C2226" s="2" t="s">
        <v>13600</v>
      </c>
      <c r="D2226" s="2">
        <v>1</v>
      </c>
      <c r="E2226" s="1" t="s">
        <v>159</v>
      </c>
      <c r="F2226" s="2"/>
      <c r="G2226" s="2">
        <v>1</v>
      </c>
      <c r="H2226" s="2">
        <v>4</v>
      </c>
      <c r="I2226" s="2"/>
      <c r="J2226" s="2"/>
      <c r="K2226" s="2"/>
      <c r="L2226" s="3">
        <v>736.04</v>
      </c>
      <c r="M2226" s="3">
        <v>736.04</v>
      </c>
      <c r="N2226" s="3">
        <v>0</v>
      </c>
      <c r="O2226" s="3">
        <v>0</v>
      </c>
      <c r="P2226" s="3">
        <v>736.04</v>
      </c>
      <c r="Q2226" s="3">
        <v>350</v>
      </c>
      <c r="R2226" s="1" t="s">
        <v>132</v>
      </c>
    </row>
    <row r="2227" spans="1:18" ht="15.5" x14ac:dyDescent="0.35">
      <c r="A2227" s="1">
        <v>31304044</v>
      </c>
      <c r="B2227" s="99" t="s">
        <v>2203</v>
      </c>
      <c r="C2227" s="2" t="s">
        <v>13600</v>
      </c>
      <c r="D2227" s="2">
        <v>1</v>
      </c>
      <c r="E2227" s="1" t="s">
        <v>388</v>
      </c>
      <c r="F2227" s="2"/>
      <c r="G2227" s="2">
        <v>1</v>
      </c>
      <c r="H2227" s="2">
        <v>3</v>
      </c>
      <c r="I2227" s="2"/>
      <c r="J2227" s="2"/>
      <c r="K2227" s="2"/>
      <c r="L2227" s="3">
        <v>574.25</v>
      </c>
      <c r="M2227" s="3">
        <v>574.25</v>
      </c>
      <c r="N2227" s="3">
        <v>0</v>
      </c>
      <c r="O2227" s="3">
        <v>0</v>
      </c>
      <c r="P2227" s="3">
        <v>574.25</v>
      </c>
      <c r="Q2227" s="3">
        <v>350</v>
      </c>
      <c r="R2227" s="1" t="s">
        <v>132</v>
      </c>
    </row>
    <row r="2228" spans="1:18" ht="15.5" x14ac:dyDescent="0.35">
      <c r="A2228" s="1">
        <v>31304052</v>
      </c>
      <c r="B2228" s="99" t="s">
        <v>2202</v>
      </c>
      <c r="C2228" s="2" t="s">
        <v>13600</v>
      </c>
      <c r="D2228" s="2">
        <v>1</v>
      </c>
      <c r="E2228" s="1" t="s">
        <v>407</v>
      </c>
      <c r="F2228" s="2">
        <v>24.33</v>
      </c>
      <c r="G2228" s="2">
        <v>1</v>
      </c>
      <c r="H2228" s="2">
        <v>5</v>
      </c>
      <c r="I2228" s="2"/>
      <c r="J2228" s="2"/>
      <c r="K2228" s="2"/>
      <c r="L2228" s="3">
        <v>620.66</v>
      </c>
      <c r="M2228" s="3">
        <v>620.66</v>
      </c>
      <c r="N2228" s="3">
        <v>371.03</v>
      </c>
      <c r="O2228" s="3">
        <v>0</v>
      </c>
      <c r="P2228" s="3">
        <v>991.69</v>
      </c>
      <c r="Q2228" s="3">
        <v>350</v>
      </c>
      <c r="R2228" s="1" t="s">
        <v>132</v>
      </c>
    </row>
    <row r="2229" spans="1:18" ht="15.5" x14ac:dyDescent="0.35">
      <c r="A2229" s="1">
        <v>31304060</v>
      </c>
      <c r="B2229" s="99" t="s">
        <v>2201</v>
      </c>
      <c r="C2229" s="2" t="s">
        <v>13600</v>
      </c>
      <c r="D2229" s="2">
        <v>1</v>
      </c>
      <c r="E2229" s="1" t="s">
        <v>161</v>
      </c>
      <c r="F2229" s="2">
        <v>52.72</v>
      </c>
      <c r="G2229" s="2">
        <v>1</v>
      </c>
      <c r="H2229" s="2">
        <v>6</v>
      </c>
      <c r="I2229" s="2"/>
      <c r="J2229" s="2"/>
      <c r="K2229" s="2"/>
      <c r="L2229" s="3">
        <v>948.22</v>
      </c>
      <c r="M2229" s="3">
        <v>948.22</v>
      </c>
      <c r="N2229" s="3">
        <v>803.98</v>
      </c>
      <c r="O2229" s="3">
        <v>0</v>
      </c>
      <c r="P2229" s="3">
        <v>1752.2</v>
      </c>
      <c r="Q2229" s="3">
        <v>350</v>
      </c>
      <c r="R2229" s="1" t="s">
        <v>132</v>
      </c>
    </row>
    <row r="2230" spans="1:18" ht="15.5" x14ac:dyDescent="0.35">
      <c r="A2230" s="1">
        <v>31304079</v>
      </c>
      <c r="B2230" s="99" t="s">
        <v>2200</v>
      </c>
      <c r="C2230" s="2" t="s">
        <v>13600</v>
      </c>
      <c r="D2230" s="2">
        <v>1</v>
      </c>
      <c r="E2230" s="1" t="s">
        <v>398</v>
      </c>
      <c r="F2230" s="2">
        <v>56.77</v>
      </c>
      <c r="G2230" s="2">
        <v>1</v>
      </c>
      <c r="H2230" s="2">
        <v>5</v>
      </c>
      <c r="I2230" s="2"/>
      <c r="J2230" s="2"/>
      <c r="K2230" s="2"/>
      <c r="L2230" s="3">
        <v>1140.53</v>
      </c>
      <c r="M2230" s="3">
        <v>1140.53</v>
      </c>
      <c r="N2230" s="3">
        <v>865.74</v>
      </c>
      <c r="O2230" s="3">
        <v>0</v>
      </c>
      <c r="P2230" s="3">
        <v>2006.27</v>
      </c>
      <c r="Q2230" s="3">
        <v>350</v>
      </c>
      <c r="R2230" s="1" t="s">
        <v>132</v>
      </c>
    </row>
    <row r="2231" spans="1:18" ht="15.5" x14ac:dyDescent="0.35">
      <c r="A2231" s="1">
        <v>31304087</v>
      </c>
      <c r="B2231" s="99" t="s">
        <v>2199</v>
      </c>
      <c r="C2231" s="2" t="s">
        <v>13598</v>
      </c>
      <c r="D2231" s="2">
        <v>1</v>
      </c>
      <c r="E2231" s="1" t="s">
        <v>159</v>
      </c>
      <c r="F2231" s="2">
        <v>44.61</v>
      </c>
      <c r="G2231" s="2">
        <v>1</v>
      </c>
      <c r="H2231" s="2">
        <v>5</v>
      </c>
      <c r="I2231" s="2"/>
      <c r="J2231" s="2"/>
      <c r="K2231" s="2"/>
      <c r="L2231" s="3">
        <v>736.04</v>
      </c>
      <c r="M2231" s="3">
        <v>736.04</v>
      </c>
      <c r="N2231" s="3">
        <v>680.3</v>
      </c>
      <c r="O2231" s="3">
        <v>0</v>
      </c>
      <c r="P2231" s="3">
        <v>1416.34</v>
      </c>
      <c r="Q2231" s="3">
        <v>283.26799999999997</v>
      </c>
      <c r="R2231" s="1" t="s">
        <v>132</v>
      </c>
    </row>
    <row r="2232" spans="1:18" ht="15.5" x14ac:dyDescent="0.35">
      <c r="A2232" s="1">
        <v>31304095</v>
      </c>
      <c r="B2232" s="99" t="s">
        <v>2198</v>
      </c>
      <c r="C2232" s="2" t="s">
        <v>13598</v>
      </c>
      <c r="D2232" s="2">
        <v>1</v>
      </c>
      <c r="E2232" s="1" t="s">
        <v>224</v>
      </c>
      <c r="F2232" s="2"/>
      <c r="G2232" s="2"/>
      <c r="H2232" s="2"/>
      <c r="I2232" s="2"/>
      <c r="J2232" s="2"/>
      <c r="K2232" s="2"/>
      <c r="L2232" s="3">
        <v>338.19</v>
      </c>
      <c r="M2232" s="3">
        <v>338.19</v>
      </c>
      <c r="N2232" s="3">
        <v>0</v>
      </c>
      <c r="O2232" s="3">
        <v>0</v>
      </c>
      <c r="P2232" s="3">
        <v>338.19</v>
      </c>
      <c r="Q2232" s="3">
        <v>67.638000000000005</v>
      </c>
      <c r="R2232" s="1" t="s">
        <v>132</v>
      </c>
    </row>
    <row r="2233" spans="1:18" ht="15.5" x14ac:dyDescent="0.35">
      <c r="A2233" s="1">
        <v>31305016</v>
      </c>
      <c r="B2233" s="99" t="s">
        <v>2197</v>
      </c>
      <c r="C2233" s="2" t="s">
        <v>13600</v>
      </c>
      <c r="D2233" s="2">
        <v>1</v>
      </c>
      <c r="E2233" s="1" t="s">
        <v>388</v>
      </c>
      <c r="F2233" s="2"/>
      <c r="G2233" s="2">
        <v>1</v>
      </c>
      <c r="H2233" s="2">
        <v>3</v>
      </c>
      <c r="I2233" s="2"/>
      <c r="J2233" s="2"/>
      <c r="K2233" s="2"/>
      <c r="L2233" s="3">
        <v>574.25</v>
      </c>
      <c r="M2233" s="3">
        <v>574.25</v>
      </c>
      <c r="N2233" s="3">
        <v>0</v>
      </c>
      <c r="O2233" s="3">
        <v>0</v>
      </c>
      <c r="P2233" s="3">
        <v>574.25</v>
      </c>
      <c r="Q2233" s="3">
        <v>350</v>
      </c>
      <c r="R2233" s="1" t="s">
        <v>132</v>
      </c>
    </row>
    <row r="2234" spans="1:18" ht="15.5" x14ac:dyDescent="0.35">
      <c r="A2234" s="1">
        <v>31305024</v>
      </c>
      <c r="B2234" s="99" t="s">
        <v>2196</v>
      </c>
      <c r="C2234" s="2" t="s">
        <v>13600</v>
      </c>
      <c r="D2234" s="2">
        <v>1</v>
      </c>
      <c r="E2234" s="1" t="s">
        <v>148</v>
      </c>
      <c r="F2234" s="2"/>
      <c r="G2234" s="2">
        <v>1</v>
      </c>
      <c r="H2234" s="2">
        <v>5</v>
      </c>
      <c r="I2234" s="2"/>
      <c r="J2234" s="2"/>
      <c r="K2234" s="2"/>
      <c r="L2234" s="3">
        <v>689.63</v>
      </c>
      <c r="M2234" s="3">
        <v>689.63</v>
      </c>
      <c r="N2234" s="3">
        <v>0</v>
      </c>
      <c r="O2234" s="3">
        <v>0</v>
      </c>
      <c r="P2234" s="3">
        <v>689.63</v>
      </c>
      <c r="Q2234" s="3">
        <v>350</v>
      </c>
      <c r="R2234" s="1" t="s">
        <v>132</v>
      </c>
    </row>
    <row r="2235" spans="1:18" ht="15.5" x14ac:dyDescent="0.35">
      <c r="A2235" s="1">
        <v>31305032</v>
      </c>
      <c r="B2235" s="99" t="s">
        <v>2195</v>
      </c>
      <c r="C2235" s="2" t="s">
        <v>13600</v>
      </c>
      <c r="D2235" s="2">
        <v>1</v>
      </c>
      <c r="E2235" s="1" t="s">
        <v>159</v>
      </c>
      <c r="F2235" s="2">
        <v>44.61</v>
      </c>
      <c r="G2235" s="2">
        <v>1</v>
      </c>
      <c r="H2235" s="2">
        <v>5</v>
      </c>
      <c r="I2235" s="2"/>
      <c r="J2235" s="2"/>
      <c r="K2235" s="2"/>
      <c r="L2235" s="3">
        <v>736.04</v>
      </c>
      <c r="M2235" s="3">
        <v>736.04</v>
      </c>
      <c r="N2235" s="3">
        <v>680.3</v>
      </c>
      <c r="O2235" s="3">
        <v>0</v>
      </c>
      <c r="P2235" s="3">
        <v>1416.34</v>
      </c>
      <c r="Q2235" s="3">
        <v>350</v>
      </c>
      <c r="R2235" s="1" t="s">
        <v>132</v>
      </c>
    </row>
    <row r="2236" spans="1:18" ht="15.5" x14ac:dyDescent="0.35">
      <c r="A2236" s="1">
        <v>31306012</v>
      </c>
      <c r="B2236" s="99" t="s">
        <v>2194</v>
      </c>
      <c r="C2236" s="2" t="s">
        <v>13600</v>
      </c>
      <c r="D2236" s="2">
        <v>1</v>
      </c>
      <c r="E2236" s="1" t="s">
        <v>393</v>
      </c>
      <c r="F2236" s="2"/>
      <c r="G2236" s="2">
        <v>2</v>
      </c>
      <c r="H2236" s="2">
        <v>4</v>
      </c>
      <c r="I2236" s="2"/>
      <c r="J2236" s="2"/>
      <c r="K2236" s="2"/>
      <c r="L2236" s="3">
        <v>883.25</v>
      </c>
      <c r="M2236" s="3">
        <v>883.25</v>
      </c>
      <c r="N2236" s="3">
        <v>0</v>
      </c>
      <c r="O2236" s="3">
        <v>0</v>
      </c>
      <c r="P2236" s="3">
        <v>883.25</v>
      </c>
      <c r="Q2236" s="3">
        <v>350</v>
      </c>
      <c r="R2236" s="1" t="s">
        <v>132</v>
      </c>
    </row>
    <row r="2237" spans="1:18" ht="15.5" x14ac:dyDescent="0.35">
      <c r="A2237" s="1">
        <v>31306020</v>
      </c>
      <c r="B2237" s="99" t="s">
        <v>2193</v>
      </c>
      <c r="C2237" s="2" t="s">
        <v>13600</v>
      </c>
      <c r="D2237" s="2">
        <v>1</v>
      </c>
      <c r="E2237" s="1" t="s">
        <v>393</v>
      </c>
      <c r="F2237" s="2"/>
      <c r="G2237" s="2">
        <v>2</v>
      </c>
      <c r="H2237" s="2">
        <v>4</v>
      </c>
      <c r="I2237" s="2"/>
      <c r="J2237" s="2"/>
      <c r="K2237" s="2"/>
      <c r="L2237" s="3">
        <v>883.25</v>
      </c>
      <c r="M2237" s="3">
        <v>883.25</v>
      </c>
      <c r="N2237" s="3">
        <v>0</v>
      </c>
      <c r="O2237" s="3">
        <v>0</v>
      </c>
      <c r="P2237" s="3">
        <v>883.25</v>
      </c>
      <c r="Q2237" s="3">
        <v>350</v>
      </c>
      <c r="R2237" s="1" t="s">
        <v>132</v>
      </c>
    </row>
    <row r="2238" spans="1:18" ht="31" x14ac:dyDescent="0.35">
      <c r="A2238" s="1">
        <v>31306039</v>
      </c>
      <c r="B2238" s="99" t="s">
        <v>2192</v>
      </c>
      <c r="C2238" s="2" t="s">
        <v>13600</v>
      </c>
      <c r="D2238" s="2">
        <v>1</v>
      </c>
      <c r="E2238" s="1" t="s">
        <v>396</v>
      </c>
      <c r="F2238" s="2"/>
      <c r="G2238" s="2">
        <v>2</v>
      </c>
      <c r="H2238" s="2">
        <v>3</v>
      </c>
      <c r="I2238" s="2"/>
      <c r="J2238" s="2"/>
      <c r="K2238" s="2"/>
      <c r="L2238" s="3">
        <v>1027.79</v>
      </c>
      <c r="M2238" s="3">
        <v>1027.79</v>
      </c>
      <c r="N2238" s="3">
        <v>0</v>
      </c>
      <c r="O2238" s="3">
        <v>0</v>
      </c>
      <c r="P2238" s="3">
        <v>1027.79</v>
      </c>
      <c r="Q2238" s="3">
        <v>350</v>
      </c>
      <c r="R2238" s="1" t="s">
        <v>132</v>
      </c>
    </row>
    <row r="2239" spans="1:18" ht="15.5" x14ac:dyDescent="0.35">
      <c r="A2239" s="1">
        <v>31306047</v>
      </c>
      <c r="B2239" s="99" t="s">
        <v>2191</v>
      </c>
      <c r="C2239" s="2" t="s">
        <v>13600</v>
      </c>
      <c r="D2239" s="2">
        <v>1</v>
      </c>
      <c r="E2239" s="1" t="s">
        <v>311</v>
      </c>
      <c r="F2239" s="2"/>
      <c r="G2239" s="2">
        <v>1</v>
      </c>
      <c r="H2239" s="2">
        <v>1</v>
      </c>
      <c r="I2239" s="2"/>
      <c r="J2239" s="2"/>
      <c r="K2239" s="2"/>
      <c r="L2239" s="3">
        <v>291.76</v>
      </c>
      <c r="M2239" s="3">
        <v>291.76</v>
      </c>
      <c r="N2239" s="3">
        <v>0</v>
      </c>
      <c r="O2239" s="3">
        <v>0</v>
      </c>
      <c r="P2239" s="3">
        <v>291.76</v>
      </c>
      <c r="Q2239" s="3">
        <v>350</v>
      </c>
      <c r="R2239" s="1" t="s">
        <v>132</v>
      </c>
    </row>
    <row r="2240" spans="1:18" ht="15.5" x14ac:dyDescent="0.35">
      <c r="A2240" s="1">
        <v>31306055</v>
      </c>
      <c r="B2240" s="99" t="s">
        <v>2190</v>
      </c>
      <c r="C2240" s="2" t="s">
        <v>13600</v>
      </c>
      <c r="D2240" s="2">
        <v>1</v>
      </c>
      <c r="E2240" s="1" t="s">
        <v>484</v>
      </c>
      <c r="F2240" s="2"/>
      <c r="G2240" s="2">
        <v>1</v>
      </c>
      <c r="H2240" s="2">
        <v>6</v>
      </c>
      <c r="I2240" s="2"/>
      <c r="J2240" s="2"/>
      <c r="K2240" s="2"/>
      <c r="L2240" s="3">
        <v>802.34</v>
      </c>
      <c r="M2240" s="3">
        <v>802.34</v>
      </c>
      <c r="N2240" s="3">
        <v>0</v>
      </c>
      <c r="O2240" s="3">
        <v>0</v>
      </c>
      <c r="P2240" s="3">
        <v>802.34</v>
      </c>
      <c r="Q2240" s="3">
        <v>350</v>
      </c>
      <c r="R2240" s="1" t="s">
        <v>132</v>
      </c>
    </row>
    <row r="2241" spans="1:18" ht="15.5" x14ac:dyDescent="0.35">
      <c r="A2241" s="1">
        <v>31306063</v>
      </c>
      <c r="B2241" s="99" t="s">
        <v>2189</v>
      </c>
      <c r="C2241" s="2" t="s">
        <v>13600</v>
      </c>
      <c r="D2241" s="2">
        <v>1</v>
      </c>
      <c r="E2241" s="1" t="s">
        <v>393</v>
      </c>
      <c r="F2241" s="2"/>
      <c r="G2241" s="2">
        <v>2</v>
      </c>
      <c r="H2241" s="2">
        <v>5</v>
      </c>
      <c r="I2241" s="2"/>
      <c r="J2241" s="2"/>
      <c r="K2241" s="2"/>
      <c r="L2241" s="3">
        <v>883.25</v>
      </c>
      <c r="M2241" s="3">
        <v>883.25</v>
      </c>
      <c r="N2241" s="3">
        <v>0</v>
      </c>
      <c r="O2241" s="3">
        <v>0</v>
      </c>
      <c r="P2241" s="3">
        <v>883.25</v>
      </c>
      <c r="Q2241" s="3">
        <v>350</v>
      </c>
      <c r="R2241" s="1" t="s">
        <v>132</v>
      </c>
    </row>
    <row r="2242" spans="1:18" ht="15.5" x14ac:dyDescent="0.35">
      <c r="A2242" s="1">
        <v>31306071</v>
      </c>
      <c r="B2242" s="99" t="s">
        <v>2188</v>
      </c>
      <c r="C2242" s="2" t="s">
        <v>13600</v>
      </c>
      <c r="D2242" s="2">
        <v>1</v>
      </c>
      <c r="E2242" s="1" t="s">
        <v>148</v>
      </c>
      <c r="F2242" s="2"/>
      <c r="G2242" s="2">
        <v>2</v>
      </c>
      <c r="H2242" s="2">
        <v>4</v>
      </c>
      <c r="I2242" s="2"/>
      <c r="J2242" s="2"/>
      <c r="K2242" s="2"/>
      <c r="L2242" s="3">
        <v>689.63</v>
      </c>
      <c r="M2242" s="3">
        <v>689.63</v>
      </c>
      <c r="N2242" s="3">
        <v>0</v>
      </c>
      <c r="O2242" s="3">
        <v>0</v>
      </c>
      <c r="P2242" s="3">
        <v>689.63</v>
      </c>
      <c r="Q2242" s="3">
        <v>350</v>
      </c>
      <c r="R2242" s="1" t="s">
        <v>132</v>
      </c>
    </row>
    <row r="2243" spans="1:18" ht="15.5" x14ac:dyDescent="0.35">
      <c r="A2243" s="1">
        <v>31306080</v>
      </c>
      <c r="B2243" s="99" t="s">
        <v>2187</v>
      </c>
      <c r="C2243" s="2" t="s">
        <v>13598</v>
      </c>
      <c r="D2243" s="2">
        <v>1</v>
      </c>
      <c r="E2243" s="1" t="s">
        <v>484</v>
      </c>
      <c r="F2243" s="2"/>
      <c r="G2243" s="2">
        <v>2</v>
      </c>
      <c r="H2243" s="2">
        <v>3</v>
      </c>
      <c r="I2243" s="2"/>
      <c r="J2243" s="2"/>
      <c r="K2243" s="2"/>
      <c r="L2243" s="3">
        <v>802.34</v>
      </c>
      <c r="M2243" s="3">
        <v>802.34</v>
      </c>
      <c r="N2243" s="3">
        <v>0</v>
      </c>
      <c r="O2243" s="3">
        <v>0</v>
      </c>
      <c r="P2243" s="3">
        <v>802.34</v>
      </c>
      <c r="Q2243" s="3">
        <v>160.46800000000002</v>
      </c>
      <c r="R2243" s="1" t="s">
        <v>132</v>
      </c>
    </row>
    <row r="2244" spans="1:18" ht="15.5" x14ac:dyDescent="0.35">
      <c r="A2244" s="1">
        <v>31307019</v>
      </c>
      <c r="B2244" s="99" t="s">
        <v>2186</v>
      </c>
      <c r="C2244" s="2" t="s">
        <v>13600</v>
      </c>
      <c r="D2244" s="2">
        <v>1</v>
      </c>
      <c r="E2244" s="1" t="s">
        <v>2185</v>
      </c>
      <c r="F2244" s="2"/>
      <c r="G2244" s="2">
        <v>2</v>
      </c>
      <c r="H2244" s="2">
        <v>4</v>
      </c>
      <c r="I2244" s="2"/>
      <c r="J2244" s="2"/>
      <c r="K2244" s="2"/>
      <c r="L2244" s="3">
        <v>1505.22</v>
      </c>
      <c r="M2244" s="3">
        <v>1505.22</v>
      </c>
      <c r="N2244" s="3">
        <v>0</v>
      </c>
      <c r="O2244" s="3">
        <v>0</v>
      </c>
      <c r="P2244" s="3">
        <v>1505.22</v>
      </c>
      <c r="Q2244" s="3">
        <v>350</v>
      </c>
      <c r="R2244" s="1" t="s">
        <v>132</v>
      </c>
    </row>
    <row r="2245" spans="1:18" ht="31" x14ac:dyDescent="0.35">
      <c r="A2245" s="1">
        <v>31307027</v>
      </c>
      <c r="B2245" s="99" t="s">
        <v>2184</v>
      </c>
      <c r="C2245" s="2" t="s">
        <v>13600</v>
      </c>
      <c r="D2245" s="2">
        <v>1</v>
      </c>
      <c r="E2245" s="1" t="s">
        <v>393</v>
      </c>
      <c r="F2245" s="2"/>
      <c r="G2245" s="2">
        <v>2</v>
      </c>
      <c r="H2245" s="2">
        <v>3</v>
      </c>
      <c r="I2245" s="2"/>
      <c r="J2245" s="2"/>
      <c r="K2245" s="2"/>
      <c r="L2245" s="3">
        <v>883.25</v>
      </c>
      <c r="M2245" s="3">
        <v>883.25</v>
      </c>
      <c r="N2245" s="3">
        <v>0</v>
      </c>
      <c r="O2245" s="3">
        <v>0</v>
      </c>
      <c r="P2245" s="3">
        <v>883.25</v>
      </c>
      <c r="Q2245" s="3">
        <v>350</v>
      </c>
      <c r="R2245" s="1" t="s">
        <v>132</v>
      </c>
    </row>
    <row r="2246" spans="1:18" ht="15.5" x14ac:dyDescent="0.35">
      <c r="A2246" s="1">
        <v>31307035</v>
      </c>
      <c r="B2246" s="99" t="s">
        <v>2183</v>
      </c>
      <c r="C2246" s="2" t="s">
        <v>13600</v>
      </c>
      <c r="D2246" s="2">
        <v>1</v>
      </c>
      <c r="E2246" s="1" t="s">
        <v>393</v>
      </c>
      <c r="F2246" s="2"/>
      <c r="G2246" s="2">
        <v>2</v>
      </c>
      <c r="H2246" s="2">
        <v>3</v>
      </c>
      <c r="I2246" s="2"/>
      <c r="J2246" s="2"/>
      <c r="K2246" s="2"/>
      <c r="L2246" s="3">
        <v>883.25</v>
      </c>
      <c r="M2246" s="3">
        <v>883.25</v>
      </c>
      <c r="N2246" s="3">
        <v>0</v>
      </c>
      <c r="O2246" s="3">
        <v>0</v>
      </c>
      <c r="P2246" s="3">
        <v>883.25</v>
      </c>
      <c r="Q2246" s="3">
        <v>350</v>
      </c>
      <c r="R2246" s="1" t="s">
        <v>132</v>
      </c>
    </row>
    <row r="2247" spans="1:18" ht="15.5" x14ac:dyDescent="0.35">
      <c r="A2247" s="1">
        <v>31307043</v>
      </c>
      <c r="B2247" s="99" t="s">
        <v>2182</v>
      </c>
      <c r="C2247" s="2" t="s">
        <v>13600</v>
      </c>
      <c r="D2247" s="2">
        <v>1</v>
      </c>
      <c r="E2247" s="1" t="s">
        <v>407</v>
      </c>
      <c r="F2247" s="2"/>
      <c r="G2247" s="2">
        <v>2</v>
      </c>
      <c r="H2247" s="2">
        <v>4</v>
      </c>
      <c r="I2247" s="2"/>
      <c r="J2247" s="2"/>
      <c r="K2247" s="2"/>
      <c r="L2247" s="3">
        <v>620.66</v>
      </c>
      <c r="M2247" s="3">
        <v>620.66</v>
      </c>
      <c r="N2247" s="3">
        <v>0</v>
      </c>
      <c r="O2247" s="3">
        <v>0</v>
      </c>
      <c r="P2247" s="3">
        <v>620.66</v>
      </c>
      <c r="Q2247" s="3">
        <v>350</v>
      </c>
      <c r="R2247" s="1" t="s">
        <v>132</v>
      </c>
    </row>
    <row r="2248" spans="1:18" ht="15.5" x14ac:dyDescent="0.35">
      <c r="A2248" s="1">
        <v>31307051</v>
      </c>
      <c r="B2248" s="99" t="s">
        <v>2181</v>
      </c>
      <c r="C2248" s="2" t="s">
        <v>13600</v>
      </c>
      <c r="D2248" s="2">
        <v>1</v>
      </c>
      <c r="E2248" s="1" t="s">
        <v>388</v>
      </c>
      <c r="F2248" s="2"/>
      <c r="G2248" s="2">
        <v>1</v>
      </c>
      <c r="H2248" s="2">
        <v>3</v>
      </c>
      <c r="I2248" s="2"/>
      <c r="J2248" s="2"/>
      <c r="K2248" s="2"/>
      <c r="L2248" s="3">
        <v>574.25</v>
      </c>
      <c r="M2248" s="3">
        <v>574.25</v>
      </c>
      <c r="N2248" s="3">
        <v>0</v>
      </c>
      <c r="O2248" s="3">
        <v>0</v>
      </c>
      <c r="P2248" s="3">
        <v>574.25</v>
      </c>
      <c r="Q2248" s="3">
        <v>350</v>
      </c>
      <c r="R2248" s="1" t="s">
        <v>132</v>
      </c>
    </row>
    <row r="2249" spans="1:18" ht="15.5" x14ac:dyDescent="0.35">
      <c r="A2249" s="1">
        <v>31307060</v>
      </c>
      <c r="B2249" s="99" t="s">
        <v>2180</v>
      </c>
      <c r="C2249" s="2" t="s">
        <v>13600</v>
      </c>
      <c r="D2249" s="2">
        <v>1</v>
      </c>
      <c r="E2249" s="1" t="s">
        <v>407</v>
      </c>
      <c r="F2249" s="2"/>
      <c r="G2249" s="2">
        <v>1</v>
      </c>
      <c r="H2249" s="2">
        <v>4</v>
      </c>
      <c r="I2249" s="2"/>
      <c r="J2249" s="2"/>
      <c r="K2249" s="2"/>
      <c r="L2249" s="3">
        <v>620.66</v>
      </c>
      <c r="M2249" s="3">
        <v>620.66</v>
      </c>
      <c r="N2249" s="3">
        <v>0</v>
      </c>
      <c r="O2249" s="3">
        <v>0</v>
      </c>
      <c r="P2249" s="3">
        <v>620.66</v>
      </c>
      <c r="Q2249" s="3">
        <v>350</v>
      </c>
      <c r="R2249" s="1" t="s">
        <v>132</v>
      </c>
    </row>
    <row r="2250" spans="1:18" ht="15.5" x14ac:dyDescent="0.35">
      <c r="A2250" s="1">
        <v>31307078</v>
      </c>
      <c r="B2250" s="99" t="s">
        <v>2179</v>
      </c>
      <c r="C2250" s="2" t="s">
        <v>13600</v>
      </c>
      <c r="D2250" s="2">
        <v>1</v>
      </c>
      <c r="E2250" s="1" t="s">
        <v>224</v>
      </c>
      <c r="F2250" s="2"/>
      <c r="G2250" s="2">
        <v>1</v>
      </c>
      <c r="H2250" s="2">
        <v>4</v>
      </c>
      <c r="I2250" s="2"/>
      <c r="J2250" s="2"/>
      <c r="K2250" s="2"/>
      <c r="L2250" s="3">
        <v>338.19</v>
      </c>
      <c r="M2250" s="3">
        <v>338.19</v>
      </c>
      <c r="N2250" s="3">
        <v>0</v>
      </c>
      <c r="O2250" s="3">
        <v>0</v>
      </c>
      <c r="P2250" s="3">
        <v>338.19</v>
      </c>
      <c r="Q2250" s="3">
        <v>350</v>
      </c>
      <c r="R2250" s="1" t="s">
        <v>132</v>
      </c>
    </row>
    <row r="2251" spans="1:18" ht="15.5" x14ac:dyDescent="0.35">
      <c r="A2251" s="1">
        <v>31307086</v>
      </c>
      <c r="B2251" s="99" t="s">
        <v>2178</v>
      </c>
      <c r="C2251" s="2" t="s">
        <v>13600</v>
      </c>
      <c r="D2251" s="2">
        <v>1</v>
      </c>
      <c r="E2251" s="1" t="s">
        <v>311</v>
      </c>
      <c r="F2251" s="2"/>
      <c r="G2251" s="2">
        <v>1</v>
      </c>
      <c r="H2251" s="2">
        <v>3</v>
      </c>
      <c r="I2251" s="2"/>
      <c r="J2251" s="2"/>
      <c r="K2251" s="2"/>
      <c r="L2251" s="3">
        <v>291.76</v>
      </c>
      <c r="M2251" s="3">
        <v>291.76</v>
      </c>
      <c r="N2251" s="3">
        <v>0</v>
      </c>
      <c r="O2251" s="3">
        <v>0</v>
      </c>
      <c r="P2251" s="3">
        <v>291.76</v>
      </c>
      <c r="Q2251" s="3">
        <v>350</v>
      </c>
      <c r="R2251" s="1" t="s">
        <v>132</v>
      </c>
    </row>
    <row r="2252" spans="1:18" ht="15.5" x14ac:dyDescent="0.35">
      <c r="A2252" s="1">
        <v>31307094</v>
      </c>
      <c r="B2252" s="99" t="s">
        <v>2177</v>
      </c>
      <c r="C2252" s="2" t="s">
        <v>13600</v>
      </c>
      <c r="D2252" s="2">
        <v>1</v>
      </c>
      <c r="E2252" s="1" t="s">
        <v>407</v>
      </c>
      <c r="F2252" s="2"/>
      <c r="G2252" s="2">
        <v>1</v>
      </c>
      <c r="H2252" s="2">
        <v>5</v>
      </c>
      <c r="I2252" s="2"/>
      <c r="J2252" s="2"/>
      <c r="K2252" s="2"/>
      <c r="L2252" s="3">
        <v>620.66</v>
      </c>
      <c r="M2252" s="3">
        <v>620.66</v>
      </c>
      <c r="N2252" s="3">
        <v>0</v>
      </c>
      <c r="O2252" s="3">
        <v>0</v>
      </c>
      <c r="P2252" s="3">
        <v>620.66</v>
      </c>
      <c r="Q2252" s="3">
        <v>350</v>
      </c>
      <c r="R2252" s="1" t="s">
        <v>132</v>
      </c>
    </row>
    <row r="2253" spans="1:18" ht="15.5" x14ac:dyDescent="0.35">
      <c r="A2253" s="1">
        <v>31307108</v>
      </c>
      <c r="B2253" s="99" t="s">
        <v>2176</v>
      </c>
      <c r="C2253" s="2" t="s">
        <v>13600</v>
      </c>
      <c r="D2253" s="2">
        <v>1</v>
      </c>
      <c r="E2253" s="1" t="s">
        <v>311</v>
      </c>
      <c r="F2253" s="2"/>
      <c r="G2253" s="2">
        <v>1</v>
      </c>
      <c r="H2253" s="2">
        <v>4</v>
      </c>
      <c r="I2253" s="2"/>
      <c r="J2253" s="2"/>
      <c r="K2253" s="2"/>
      <c r="L2253" s="3">
        <v>291.76</v>
      </c>
      <c r="M2253" s="3">
        <v>291.76</v>
      </c>
      <c r="N2253" s="3">
        <v>0</v>
      </c>
      <c r="O2253" s="3">
        <v>0</v>
      </c>
      <c r="P2253" s="3">
        <v>291.76</v>
      </c>
      <c r="Q2253" s="3">
        <v>350</v>
      </c>
      <c r="R2253" s="1" t="s">
        <v>132</v>
      </c>
    </row>
    <row r="2254" spans="1:18" ht="15.5" x14ac:dyDescent="0.35">
      <c r="A2254" s="1">
        <v>31307116</v>
      </c>
      <c r="B2254" s="99" t="s">
        <v>2175</v>
      </c>
      <c r="C2254" s="2" t="s">
        <v>13600</v>
      </c>
      <c r="D2254" s="2">
        <v>1</v>
      </c>
      <c r="E2254" s="1" t="s">
        <v>388</v>
      </c>
      <c r="F2254" s="2"/>
      <c r="G2254" s="2">
        <v>2</v>
      </c>
      <c r="H2254" s="2">
        <v>3</v>
      </c>
      <c r="I2254" s="2"/>
      <c r="J2254" s="2"/>
      <c r="K2254" s="2"/>
      <c r="L2254" s="3">
        <v>574.25</v>
      </c>
      <c r="M2254" s="3">
        <v>574.25</v>
      </c>
      <c r="N2254" s="3">
        <v>0</v>
      </c>
      <c r="O2254" s="3">
        <v>0</v>
      </c>
      <c r="P2254" s="3">
        <v>574.25</v>
      </c>
      <c r="Q2254" s="3">
        <v>350</v>
      </c>
      <c r="R2254" s="1" t="s">
        <v>132</v>
      </c>
    </row>
    <row r="2255" spans="1:18" ht="15.5" x14ac:dyDescent="0.35">
      <c r="A2255" s="1">
        <v>31307124</v>
      </c>
      <c r="B2255" s="99" t="s">
        <v>2174</v>
      </c>
      <c r="C2255" s="2" t="s">
        <v>13600</v>
      </c>
      <c r="D2255" s="2">
        <v>1</v>
      </c>
      <c r="E2255" s="1" t="s">
        <v>383</v>
      </c>
      <c r="F2255" s="2"/>
      <c r="G2255" s="2">
        <v>1</v>
      </c>
      <c r="H2255" s="2">
        <v>4</v>
      </c>
      <c r="I2255" s="2"/>
      <c r="J2255" s="2"/>
      <c r="K2255" s="2"/>
      <c r="L2255" s="3">
        <v>649.84</v>
      </c>
      <c r="M2255" s="3">
        <v>649.84</v>
      </c>
      <c r="N2255" s="3">
        <v>0</v>
      </c>
      <c r="O2255" s="3">
        <v>0</v>
      </c>
      <c r="P2255" s="3">
        <v>649.84</v>
      </c>
      <c r="Q2255" s="3">
        <v>350</v>
      </c>
      <c r="R2255" s="1" t="s">
        <v>132</v>
      </c>
    </row>
    <row r="2256" spans="1:18" ht="15.5" x14ac:dyDescent="0.35">
      <c r="A2256" s="1">
        <v>31307132</v>
      </c>
      <c r="B2256" s="99" t="s">
        <v>2173</v>
      </c>
      <c r="C2256" s="2" t="s">
        <v>13600</v>
      </c>
      <c r="D2256" s="2">
        <v>1</v>
      </c>
      <c r="E2256" s="1" t="s">
        <v>407</v>
      </c>
      <c r="F2256" s="2"/>
      <c r="G2256" s="2">
        <v>1</v>
      </c>
      <c r="H2256" s="2">
        <v>4</v>
      </c>
      <c r="I2256" s="2"/>
      <c r="J2256" s="2"/>
      <c r="K2256" s="2"/>
      <c r="L2256" s="3">
        <v>620.66</v>
      </c>
      <c r="M2256" s="3">
        <v>620.66</v>
      </c>
      <c r="N2256" s="3">
        <v>0</v>
      </c>
      <c r="O2256" s="3">
        <v>0</v>
      </c>
      <c r="P2256" s="3">
        <v>620.66</v>
      </c>
      <c r="Q2256" s="3">
        <v>350</v>
      </c>
      <c r="R2256" s="1" t="s">
        <v>132</v>
      </c>
    </row>
    <row r="2257" spans="1:18" ht="15.5" x14ac:dyDescent="0.35">
      <c r="A2257" s="1">
        <v>31307140</v>
      </c>
      <c r="B2257" s="99" t="s">
        <v>2172</v>
      </c>
      <c r="C2257" s="2" t="s">
        <v>13600</v>
      </c>
      <c r="D2257" s="2">
        <v>1</v>
      </c>
      <c r="E2257" s="1" t="s">
        <v>311</v>
      </c>
      <c r="F2257" s="2"/>
      <c r="G2257" s="2">
        <v>1</v>
      </c>
      <c r="H2257" s="2">
        <v>4</v>
      </c>
      <c r="I2257" s="2"/>
      <c r="J2257" s="2"/>
      <c r="K2257" s="2"/>
      <c r="L2257" s="3">
        <v>291.76</v>
      </c>
      <c r="M2257" s="3">
        <v>291.76</v>
      </c>
      <c r="N2257" s="3">
        <v>0</v>
      </c>
      <c r="O2257" s="3">
        <v>0</v>
      </c>
      <c r="P2257" s="3">
        <v>291.76</v>
      </c>
      <c r="Q2257" s="3">
        <v>350</v>
      </c>
      <c r="R2257" s="1" t="s">
        <v>132</v>
      </c>
    </row>
    <row r="2258" spans="1:18" ht="15.5" x14ac:dyDescent="0.35">
      <c r="A2258" s="1">
        <v>31307159</v>
      </c>
      <c r="B2258" s="99" t="s">
        <v>2171</v>
      </c>
      <c r="C2258" s="2" t="s">
        <v>13600</v>
      </c>
      <c r="D2258" s="2">
        <v>1</v>
      </c>
      <c r="E2258" s="1" t="s">
        <v>194</v>
      </c>
      <c r="F2258" s="2">
        <v>81.099999999999994</v>
      </c>
      <c r="G2258" s="2">
        <v>2</v>
      </c>
      <c r="H2258" s="2">
        <v>6</v>
      </c>
      <c r="I2258" s="2"/>
      <c r="J2258" s="2"/>
      <c r="K2258" s="2"/>
      <c r="L2258" s="3">
        <v>2181.58</v>
      </c>
      <c r="M2258" s="3">
        <v>2181.58</v>
      </c>
      <c r="N2258" s="3">
        <v>1236.78</v>
      </c>
      <c r="O2258" s="3">
        <v>0</v>
      </c>
      <c r="P2258" s="3">
        <v>3418.36</v>
      </c>
      <c r="Q2258" s="3">
        <v>350</v>
      </c>
      <c r="R2258" s="1" t="s">
        <v>132</v>
      </c>
    </row>
    <row r="2259" spans="1:18" ht="31" x14ac:dyDescent="0.35">
      <c r="A2259" s="1">
        <v>31307167</v>
      </c>
      <c r="B2259" s="99" t="s">
        <v>2170</v>
      </c>
      <c r="C2259" s="2" t="s">
        <v>13600</v>
      </c>
      <c r="D2259" s="2">
        <v>1</v>
      </c>
      <c r="E2259" s="1" t="s">
        <v>398</v>
      </c>
      <c r="F2259" s="2">
        <v>56.77</v>
      </c>
      <c r="G2259" s="2">
        <v>2</v>
      </c>
      <c r="H2259" s="2">
        <v>5</v>
      </c>
      <c r="I2259" s="2"/>
      <c r="J2259" s="2"/>
      <c r="K2259" s="2"/>
      <c r="L2259" s="3">
        <v>1140.53</v>
      </c>
      <c r="M2259" s="3">
        <v>1140.53</v>
      </c>
      <c r="N2259" s="3">
        <v>865.74</v>
      </c>
      <c r="O2259" s="3">
        <v>0</v>
      </c>
      <c r="P2259" s="3">
        <v>2006.27</v>
      </c>
      <c r="Q2259" s="3">
        <v>350</v>
      </c>
      <c r="R2259" s="1" t="s">
        <v>132</v>
      </c>
    </row>
    <row r="2260" spans="1:18" ht="15.5" x14ac:dyDescent="0.35">
      <c r="A2260" s="1">
        <v>31307175</v>
      </c>
      <c r="B2260" s="99" t="s">
        <v>2169</v>
      </c>
      <c r="C2260" s="2" t="s">
        <v>13600</v>
      </c>
      <c r="D2260" s="2">
        <v>1</v>
      </c>
      <c r="E2260" s="1" t="s">
        <v>398</v>
      </c>
      <c r="F2260" s="2">
        <v>56.77</v>
      </c>
      <c r="G2260" s="2">
        <v>2</v>
      </c>
      <c r="H2260" s="2">
        <v>5</v>
      </c>
      <c r="I2260" s="2"/>
      <c r="J2260" s="2"/>
      <c r="K2260" s="2"/>
      <c r="L2260" s="3">
        <v>1140.53</v>
      </c>
      <c r="M2260" s="3">
        <v>1140.53</v>
      </c>
      <c r="N2260" s="3">
        <v>865.74</v>
      </c>
      <c r="O2260" s="3">
        <v>0</v>
      </c>
      <c r="P2260" s="3">
        <v>2006.27</v>
      </c>
      <c r="Q2260" s="3">
        <v>350</v>
      </c>
      <c r="R2260" s="1" t="s">
        <v>132</v>
      </c>
    </row>
    <row r="2261" spans="1:18" ht="15.5" x14ac:dyDescent="0.35">
      <c r="A2261" s="1">
        <v>31307183</v>
      </c>
      <c r="B2261" s="99" t="s">
        <v>2168</v>
      </c>
      <c r="C2261" s="2" t="s">
        <v>13600</v>
      </c>
      <c r="D2261" s="2">
        <v>1</v>
      </c>
      <c r="E2261" s="1" t="s">
        <v>484</v>
      </c>
      <c r="F2261" s="2">
        <v>44.61</v>
      </c>
      <c r="G2261" s="2">
        <v>2</v>
      </c>
      <c r="H2261" s="2">
        <v>5</v>
      </c>
      <c r="I2261" s="2"/>
      <c r="J2261" s="2"/>
      <c r="K2261" s="2"/>
      <c r="L2261" s="3">
        <v>802.34</v>
      </c>
      <c r="M2261" s="3">
        <v>802.34</v>
      </c>
      <c r="N2261" s="3">
        <v>680.3</v>
      </c>
      <c r="O2261" s="3">
        <v>0</v>
      </c>
      <c r="P2261" s="3">
        <v>1482.64</v>
      </c>
      <c r="Q2261" s="3">
        <v>350</v>
      </c>
      <c r="R2261" s="1" t="s">
        <v>132</v>
      </c>
    </row>
    <row r="2262" spans="1:18" ht="15.5" x14ac:dyDescent="0.35">
      <c r="A2262" s="1">
        <v>31307191</v>
      </c>
      <c r="B2262" s="99" t="s">
        <v>2167</v>
      </c>
      <c r="C2262" s="2" t="s">
        <v>13598</v>
      </c>
      <c r="D2262" s="2">
        <v>1</v>
      </c>
      <c r="E2262" s="1" t="s">
        <v>159</v>
      </c>
      <c r="F2262" s="2">
        <v>44.61</v>
      </c>
      <c r="G2262" s="2">
        <v>1</v>
      </c>
      <c r="H2262" s="2">
        <v>5</v>
      </c>
      <c r="I2262" s="2"/>
      <c r="J2262" s="2"/>
      <c r="K2262" s="2"/>
      <c r="L2262" s="3">
        <v>736.04</v>
      </c>
      <c r="M2262" s="3">
        <v>736.04</v>
      </c>
      <c r="N2262" s="3">
        <v>680.3</v>
      </c>
      <c r="O2262" s="3">
        <v>0</v>
      </c>
      <c r="P2262" s="3">
        <v>1416.34</v>
      </c>
      <c r="Q2262" s="3">
        <v>283.26799999999997</v>
      </c>
      <c r="R2262" s="1" t="s">
        <v>132</v>
      </c>
    </row>
    <row r="2263" spans="1:18" ht="31" x14ac:dyDescent="0.35">
      <c r="A2263" s="1">
        <v>31307205</v>
      </c>
      <c r="B2263" s="99" t="s">
        <v>2166</v>
      </c>
      <c r="C2263" s="2" t="s">
        <v>13600</v>
      </c>
      <c r="D2263" s="2">
        <v>1</v>
      </c>
      <c r="E2263" s="1" t="s">
        <v>409</v>
      </c>
      <c r="F2263" s="2">
        <v>36.5</v>
      </c>
      <c r="G2263" s="2">
        <v>1</v>
      </c>
      <c r="H2263" s="2">
        <v>5</v>
      </c>
      <c r="I2263" s="2"/>
      <c r="J2263" s="2"/>
      <c r="K2263" s="2"/>
      <c r="L2263" s="3">
        <v>438.97</v>
      </c>
      <c r="M2263" s="3">
        <v>438.97</v>
      </c>
      <c r="N2263" s="3">
        <v>556.63</v>
      </c>
      <c r="O2263" s="3">
        <v>0</v>
      </c>
      <c r="P2263" s="3">
        <v>995.6</v>
      </c>
      <c r="Q2263" s="3">
        <v>350</v>
      </c>
      <c r="R2263" s="1" t="s">
        <v>132</v>
      </c>
    </row>
    <row r="2264" spans="1:18" ht="15.5" x14ac:dyDescent="0.35">
      <c r="A2264" s="1">
        <v>31307213</v>
      </c>
      <c r="B2264" s="99" t="s">
        <v>2165</v>
      </c>
      <c r="C2264" s="2" t="s">
        <v>13600</v>
      </c>
      <c r="D2264" s="2">
        <v>1</v>
      </c>
      <c r="E2264" s="1" t="s">
        <v>448</v>
      </c>
      <c r="F2264" s="2">
        <v>30.41</v>
      </c>
      <c r="G2264" s="2">
        <v>1</v>
      </c>
      <c r="H2264" s="2">
        <v>5</v>
      </c>
      <c r="I2264" s="2"/>
      <c r="J2264" s="2"/>
      <c r="K2264" s="2"/>
      <c r="L2264" s="3">
        <v>371.34</v>
      </c>
      <c r="M2264" s="3">
        <v>371.34</v>
      </c>
      <c r="N2264" s="3">
        <v>463.75</v>
      </c>
      <c r="O2264" s="3">
        <v>0</v>
      </c>
      <c r="P2264" s="3">
        <v>835.09</v>
      </c>
      <c r="Q2264" s="3">
        <v>350</v>
      </c>
      <c r="R2264" s="1" t="s">
        <v>132</v>
      </c>
    </row>
    <row r="2265" spans="1:18" ht="15.5" x14ac:dyDescent="0.35">
      <c r="A2265" s="1">
        <v>31307221</v>
      </c>
      <c r="B2265" s="99" t="s">
        <v>2164</v>
      </c>
      <c r="C2265" s="2" t="s">
        <v>13600</v>
      </c>
      <c r="D2265" s="2">
        <v>1</v>
      </c>
      <c r="E2265" s="1" t="s">
        <v>484</v>
      </c>
      <c r="F2265" s="2">
        <v>44.61</v>
      </c>
      <c r="G2265" s="2">
        <v>1</v>
      </c>
      <c r="H2265" s="2">
        <v>6</v>
      </c>
      <c r="I2265" s="2"/>
      <c r="J2265" s="2"/>
      <c r="K2265" s="2"/>
      <c r="L2265" s="3">
        <v>802.34</v>
      </c>
      <c r="M2265" s="3">
        <v>802.34</v>
      </c>
      <c r="N2265" s="3">
        <v>680.3</v>
      </c>
      <c r="O2265" s="3">
        <v>0</v>
      </c>
      <c r="P2265" s="3">
        <v>1482.64</v>
      </c>
      <c r="Q2265" s="3">
        <v>350</v>
      </c>
      <c r="R2265" s="1" t="s">
        <v>132</v>
      </c>
    </row>
    <row r="2266" spans="1:18" ht="15.5" x14ac:dyDescent="0.35">
      <c r="A2266" s="1">
        <v>31307230</v>
      </c>
      <c r="B2266" s="99" t="s">
        <v>2163</v>
      </c>
      <c r="C2266" s="2" t="s">
        <v>13600</v>
      </c>
      <c r="D2266" s="2">
        <v>1</v>
      </c>
      <c r="E2266" s="1" t="s">
        <v>448</v>
      </c>
      <c r="F2266" s="2">
        <v>30.41</v>
      </c>
      <c r="G2266" s="2">
        <v>1</v>
      </c>
      <c r="H2266" s="2">
        <v>5</v>
      </c>
      <c r="I2266" s="2"/>
      <c r="J2266" s="2"/>
      <c r="K2266" s="2"/>
      <c r="L2266" s="3">
        <v>371.34</v>
      </c>
      <c r="M2266" s="3">
        <v>371.34</v>
      </c>
      <c r="N2266" s="3">
        <v>463.75</v>
      </c>
      <c r="O2266" s="3">
        <v>0</v>
      </c>
      <c r="P2266" s="3">
        <v>835.09</v>
      </c>
      <c r="Q2266" s="3">
        <v>350</v>
      </c>
      <c r="R2266" s="1" t="s">
        <v>132</v>
      </c>
    </row>
    <row r="2267" spans="1:18" ht="15.5" x14ac:dyDescent="0.35">
      <c r="A2267" s="1">
        <v>31307248</v>
      </c>
      <c r="B2267" s="99" t="s">
        <v>2162</v>
      </c>
      <c r="C2267" s="2" t="s">
        <v>13600</v>
      </c>
      <c r="D2267" s="2">
        <v>1</v>
      </c>
      <c r="E2267" s="1" t="s">
        <v>393</v>
      </c>
      <c r="F2267" s="2">
        <v>44.61</v>
      </c>
      <c r="G2267" s="2">
        <v>2</v>
      </c>
      <c r="H2267" s="2">
        <v>5</v>
      </c>
      <c r="I2267" s="2"/>
      <c r="J2267" s="2"/>
      <c r="K2267" s="2"/>
      <c r="L2267" s="3">
        <v>883.25</v>
      </c>
      <c r="M2267" s="3">
        <v>883.25</v>
      </c>
      <c r="N2267" s="3">
        <v>680.3</v>
      </c>
      <c r="O2267" s="3">
        <v>0</v>
      </c>
      <c r="P2267" s="3">
        <v>1563.55</v>
      </c>
      <c r="Q2267" s="3">
        <v>350</v>
      </c>
      <c r="R2267" s="1" t="s">
        <v>132</v>
      </c>
    </row>
    <row r="2268" spans="1:18" ht="15.5" x14ac:dyDescent="0.35">
      <c r="A2268" s="1">
        <v>31307256</v>
      </c>
      <c r="B2268" s="99" t="s">
        <v>2161</v>
      </c>
      <c r="C2268" s="2" t="s">
        <v>13600</v>
      </c>
      <c r="D2268" s="2">
        <v>1</v>
      </c>
      <c r="E2268" s="1" t="s">
        <v>161</v>
      </c>
      <c r="F2268" s="2">
        <v>44.61</v>
      </c>
      <c r="G2268" s="2">
        <v>1</v>
      </c>
      <c r="H2268" s="2">
        <v>5</v>
      </c>
      <c r="I2268" s="2"/>
      <c r="J2268" s="2"/>
      <c r="K2268" s="2"/>
      <c r="L2268" s="3">
        <v>948.22</v>
      </c>
      <c r="M2268" s="3">
        <v>948.22</v>
      </c>
      <c r="N2268" s="3">
        <v>680.3</v>
      </c>
      <c r="O2268" s="3">
        <v>0</v>
      </c>
      <c r="P2268" s="3">
        <v>1628.52</v>
      </c>
      <c r="Q2268" s="3">
        <v>350</v>
      </c>
      <c r="R2268" s="1" t="s">
        <v>132</v>
      </c>
    </row>
    <row r="2269" spans="1:18" ht="15.5" x14ac:dyDescent="0.35">
      <c r="A2269" s="1">
        <v>31307264</v>
      </c>
      <c r="B2269" s="99" t="s">
        <v>2160</v>
      </c>
      <c r="C2269" s="2" t="s">
        <v>13600</v>
      </c>
      <c r="D2269" s="2">
        <v>1</v>
      </c>
      <c r="E2269" s="1" t="s">
        <v>393</v>
      </c>
      <c r="F2269" s="2">
        <v>44.61</v>
      </c>
      <c r="G2269" s="2">
        <v>1</v>
      </c>
      <c r="H2269" s="2">
        <v>5</v>
      </c>
      <c r="I2269" s="2"/>
      <c r="J2269" s="2"/>
      <c r="K2269" s="2"/>
      <c r="L2269" s="3">
        <v>883.25</v>
      </c>
      <c r="M2269" s="3">
        <v>883.25</v>
      </c>
      <c r="N2269" s="3">
        <v>680.3</v>
      </c>
      <c r="O2269" s="3">
        <v>0</v>
      </c>
      <c r="P2269" s="3">
        <v>1563.55</v>
      </c>
      <c r="Q2269" s="3">
        <v>350</v>
      </c>
      <c r="R2269" s="1" t="s">
        <v>132</v>
      </c>
    </row>
    <row r="2270" spans="1:18" ht="15.5" x14ac:dyDescent="0.35">
      <c r="A2270" s="1">
        <v>31307272</v>
      </c>
      <c r="B2270" s="99" t="s">
        <v>2159</v>
      </c>
      <c r="C2270" s="2" t="s">
        <v>13600</v>
      </c>
      <c r="D2270" s="2">
        <v>1</v>
      </c>
      <c r="E2270" s="1" t="s">
        <v>448</v>
      </c>
      <c r="F2270" s="2">
        <v>30.41</v>
      </c>
      <c r="G2270" s="2">
        <v>1</v>
      </c>
      <c r="H2270" s="2">
        <v>5</v>
      </c>
      <c r="I2270" s="2"/>
      <c r="J2270" s="2"/>
      <c r="K2270" s="2"/>
      <c r="L2270" s="3">
        <v>371.34</v>
      </c>
      <c r="M2270" s="3">
        <v>371.34</v>
      </c>
      <c r="N2270" s="3">
        <v>463.75</v>
      </c>
      <c r="O2270" s="3">
        <v>0</v>
      </c>
      <c r="P2270" s="3">
        <v>835.09</v>
      </c>
      <c r="Q2270" s="3">
        <v>350</v>
      </c>
      <c r="R2270" s="1" t="s">
        <v>132</v>
      </c>
    </row>
    <row r="2271" spans="1:18" ht="15.5" x14ac:dyDescent="0.35">
      <c r="A2271" s="1">
        <v>31308015</v>
      </c>
      <c r="B2271" s="99" t="s">
        <v>2158</v>
      </c>
      <c r="C2271" s="2" t="s">
        <v>13598</v>
      </c>
      <c r="D2271" s="2">
        <v>1</v>
      </c>
      <c r="E2271" s="1" t="s">
        <v>407</v>
      </c>
      <c r="F2271" s="2"/>
      <c r="G2271" s="2"/>
      <c r="H2271" s="2">
        <v>0</v>
      </c>
      <c r="I2271" s="2"/>
      <c r="J2271" s="2"/>
      <c r="K2271" s="2"/>
      <c r="L2271" s="3">
        <v>620.66</v>
      </c>
      <c r="M2271" s="3">
        <v>620.66</v>
      </c>
      <c r="N2271" s="3">
        <v>0</v>
      </c>
      <c r="O2271" s="3">
        <v>0</v>
      </c>
      <c r="P2271" s="3">
        <v>620.66</v>
      </c>
      <c r="Q2271" s="3">
        <v>124.13200000000001</v>
      </c>
      <c r="R2271" s="1" t="s">
        <v>132</v>
      </c>
    </row>
    <row r="2272" spans="1:18" ht="15.5" x14ac:dyDescent="0.35">
      <c r="A2272" s="1">
        <v>31308023</v>
      </c>
      <c r="B2272" s="99" t="s">
        <v>2157</v>
      </c>
      <c r="C2272" s="2" t="s">
        <v>13598</v>
      </c>
      <c r="D2272" s="2">
        <v>1</v>
      </c>
      <c r="E2272" s="1" t="s">
        <v>407</v>
      </c>
      <c r="F2272" s="2"/>
      <c r="G2272" s="2">
        <v>1</v>
      </c>
      <c r="H2272" s="2">
        <v>3</v>
      </c>
      <c r="I2272" s="2"/>
      <c r="J2272" s="2"/>
      <c r="K2272" s="2"/>
      <c r="L2272" s="3">
        <v>620.66</v>
      </c>
      <c r="M2272" s="3">
        <v>620.66</v>
      </c>
      <c r="N2272" s="3">
        <v>0</v>
      </c>
      <c r="O2272" s="3">
        <v>0</v>
      </c>
      <c r="P2272" s="3">
        <v>620.66</v>
      </c>
      <c r="Q2272" s="3">
        <v>124.13200000000001</v>
      </c>
      <c r="R2272" s="1" t="s">
        <v>132</v>
      </c>
    </row>
    <row r="2273" spans="1:18" ht="15.5" x14ac:dyDescent="0.35">
      <c r="A2273" s="1">
        <v>31308031</v>
      </c>
      <c r="B2273" s="99" t="s">
        <v>2156</v>
      </c>
      <c r="C2273" s="2" t="s">
        <v>13598</v>
      </c>
      <c r="D2273" s="2">
        <v>1</v>
      </c>
      <c r="E2273" s="1" t="s">
        <v>281</v>
      </c>
      <c r="F2273" s="2"/>
      <c r="G2273" s="2"/>
      <c r="H2273" s="2">
        <v>0</v>
      </c>
      <c r="I2273" s="2"/>
      <c r="J2273" s="2"/>
      <c r="K2273" s="2"/>
      <c r="L2273" s="3">
        <v>202.9</v>
      </c>
      <c r="M2273" s="3">
        <v>202.9</v>
      </c>
      <c r="N2273" s="3">
        <v>0</v>
      </c>
      <c r="O2273" s="3">
        <v>0</v>
      </c>
      <c r="P2273" s="3">
        <v>202.9</v>
      </c>
      <c r="Q2273" s="3">
        <v>40.580000000000005</v>
      </c>
      <c r="R2273" s="1" t="s">
        <v>132</v>
      </c>
    </row>
    <row r="2274" spans="1:18" ht="15.5" x14ac:dyDescent="0.35">
      <c r="A2274" s="1">
        <v>31308040</v>
      </c>
      <c r="B2274" s="99" t="s">
        <v>2155</v>
      </c>
      <c r="C2274" s="2" t="s">
        <v>13598</v>
      </c>
      <c r="D2274" s="2">
        <v>1</v>
      </c>
      <c r="E2274" s="1" t="s">
        <v>16</v>
      </c>
      <c r="F2274" s="2"/>
      <c r="G2274" s="2"/>
      <c r="H2274" s="2">
        <v>0</v>
      </c>
      <c r="I2274" s="2"/>
      <c r="J2274" s="2"/>
      <c r="K2274" s="2"/>
      <c r="L2274" s="3">
        <v>250.65</v>
      </c>
      <c r="M2274" s="3">
        <v>250.65</v>
      </c>
      <c r="N2274" s="3">
        <v>0</v>
      </c>
      <c r="O2274" s="3">
        <v>0</v>
      </c>
      <c r="P2274" s="3">
        <v>250.65</v>
      </c>
      <c r="Q2274" s="3">
        <v>50.13</v>
      </c>
      <c r="R2274" s="1" t="s">
        <v>132</v>
      </c>
    </row>
    <row r="2275" spans="1:18" ht="15.5" x14ac:dyDescent="0.35">
      <c r="A2275" s="1">
        <v>31309011</v>
      </c>
      <c r="B2275" s="99" t="s">
        <v>2154</v>
      </c>
      <c r="C2275" s="2" t="s">
        <v>13598</v>
      </c>
      <c r="D2275" s="2">
        <v>1</v>
      </c>
      <c r="E2275" s="1" t="s">
        <v>13</v>
      </c>
      <c r="F2275" s="2"/>
      <c r="G2275" s="2"/>
      <c r="H2275" s="2">
        <v>0</v>
      </c>
      <c r="I2275" s="2"/>
      <c r="J2275" s="2"/>
      <c r="K2275" s="2"/>
      <c r="L2275" s="3">
        <v>148.54</v>
      </c>
      <c r="M2275" s="3">
        <v>148.54</v>
      </c>
      <c r="N2275" s="3">
        <v>0</v>
      </c>
      <c r="O2275" s="3">
        <v>0</v>
      </c>
      <c r="P2275" s="3">
        <v>148.54</v>
      </c>
      <c r="Q2275" s="3">
        <v>29.707999999999998</v>
      </c>
      <c r="R2275" s="1" t="s">
        <v>132</v>
      </c>
    </row>
    <row r="2276" spans="1:18" ht="15.5" x14ac:dyDescent="0.35">
      <c r="A2276" s="1">
        <v>31309020</v>
      </c>
      <c r="B2276" s="99" t="s">
        <v>2153</v>
      </c>
      <c r="C2276" s="2" t="s">
        <v>13598</v>
      </c>
      <c r="D2276" s="2">
        <v>1</v>
      </c>
      <c r="E2276" s="1" t="s">
        <v>281</v>
      </c>
      <c r="F2276" s="2"/>
      <c r="G2276" s="2"/>
      <c r="H2276" s="2">
        <v>2</v>
      </c>
      <c r="I2276" s="2"/>
      <c r="J2276" s="2"/>
      <c r="K2276" s="2"/>
      <c r="L2276" s="3">
        <v>202.9</v>
      </c>
      <c r="M2276" s="3">
        <v>202.9</v>
      </c>
      <c r="N2276" s="3">
        <v>0</v>
      </c>
      <c r="O2276" s="3">
        <v>0</v>
      </c>
      <c r="P2276" s="3">
        <v>202.9</v>
      </c>
      <c r="Q2276" s="3">
        <v>40.580000000000005</v>
      </c>
      <c r="R2276" s="1" t="s">
        <v>0</v>
      </c>
    </row>
    <row r="2277" spans="1:18" ht="46.5" x14ac:dyDescent="0.35">
      <c r="A2277" s="1">
        <v>31309038</v>
      </c>
      <c r="B2277" s="99" t="s">
        <v>2152</v>
      </c>
      <c r="C2277" s="2" t="s">
        <v>13600</v>
      </c>
      <c r="D2277" s="2">
        <v>1</v>
      </c>
      <c r="E2277" s="1" t="s">
        <v>41</v>
      </c>
      <c r="F2277" s="2"/>
      <c r="G2277" s="2"/>
      <c r="H2277" s="2">
        <v>2</v>
      </c>
      <c r="I2277" s="2"/>
      <c r="J2277" s="2"/>
      <c r="K2277" s="2"/>
      <c r="L2277" s="3">
        <v>169.74</v>
      </c>
      <c r="M2277" s="3">
        <v>169.74</v>
      </c>
      <c r="N2277" s="3">
        <v>0</v>
      </c>
      <c r="O2277" s="3">
        <v>0</v>
      </c>
      <c r="P2277" s="3">
        <v>169.74</v>
      </c>
      <c r="Q2277" s="3">
        <v>350</v>
      </c>
      <c r="R2277" s="1" t="s">
        <v>132</v>
      </c>
    </row>
    <row r="2278" spans="1:18" ht="15.5" x14ac:dyDescent="0.35">
      <c r="A2278" s="1">
        <v>31309046</v>
      </c>
      <c r="B2278" s="99" t="s">
        <v>2151</v>
      </c>
      <c r="C2278" s="2" t="s">
        <v>13600</v>
      </c>
      <c r="D2278" s="2">
        <v>1</v>
      </c>
      <c r="E2278" s="1" t="s">
        <v>16</v>
      </c>
      <c r="F2278" s="2"/>
      <c r="G2278" s="2">
        <v>1</v>
      </c>
      <c r="H2278" s="2">
        <v>2</v>
      </c>
      <c r="I2278" s="2"/>
      <c r="J2278" s="2"/>
      <c r="K2278" s="2"/>
      <c r="L2278" s="3">
        <v>250.65</v>
      </c>
      <c r="M2278" s="3">
        <v>250.65</v>
      </c>
      <c r="N2278" s="3">
        <v>0</v>
      </c>
      <c r="O2278" s="3">
        <v>0</v>
      </c>
      <c r="P2278" s="3">
        <v>250.65</v>
      </c>
      <c r="Q2278" s="3">
        <v>350</v>
      </c>
      <c r="R2278" s="1" t="s">
        <v>132</v>
      </c>
    </row>
    <row r="2279" spans="1:18" ht="15.5" x14ac:dyDescent="0.35">
      <c r="A2279" s="1">
        <v>31309054</v>
      </c>
      <c r="B2279" s="99" t="s">
        <v>2150</v>
      </c>
      <c r="C2279" s="2" t="s">
        <v>13600</v>
      </c>
      <c r="D2279" s="2">
        <v>1</v>
      </c>
      <c r="E2279" s="1" t="s">
        <v>383</v>
      </c>
      <c r="F2279" s="2"/>
      <c r="G2279" s="2">
        <v>1</v>
      </c>
      <c r="H2279" s="2">
        <v>5</v>
      </c>
      <c r="I2279" s="2"/>
      <c r="J2279" s="2"/>
      <c r="K2279" s="2"/>
      <c r="L2279" s="3">
        <v>649.84</v>
      </c>
      <c r="M2279" s="3">
        <v>649.84</v>
      </c>
      <c r="N2279" s="3">
        <v>0</v>
      </c>
      <c r="O2279" s="3">
        <v>0</v>
      </c>
      <c r="P2279" s="3">
        <v>649.84</v>
      </c>
      <c r="Q2279" s="3">
        <v>350</v>
      </c>
      <c r="R2279" s="1" t="s">
        <v>132</v>
      </c>
    </row>
    <row r="2280" spans="1:18" ht="15.5" x14ac:dyDescent="0.35">
      <c r="A2280" s="1">
        <v>31309062</v>
      </c>
      <c r="B2280" s="99" t="s">
        <v>2149</v>
      </c>
      <c r="C2280" s="2" t="s">
        <v>13600</v>
      </c>
      <c r="D2280" s="2">
        <v>1</v>
      </c>
      <c r="E2280" s="1" t="s">
        <v>281</v>
      </c>
      <c r="F2280" s="2"/>
      <c r="G2280" s="2"/>
      <c r="H2280" s="2">
        <v>2</v>
      </c>
      <c r="I2280" s="2"/>
      <c r="J2280" s="2"/>
      <c r="K2280" s="2"/>
      <c r="L2280" s="3">
        <v>202.9</v>
      </c>
      <c r="M2280" s="3">
        <v>202.9</v>
      </c>
      <c r="N2280" s="3">
        <v>0</v>
      </c>
      <c r="O2280" s="3">
        <v>0</v>
      </c>
      <c r="P2280" s="3">
        <v>202.9</v>
      </c>
      <c r="Q2280" s="3">
        <v>350</v>
      </c>
      <c r="R2280" s="1" t="s">
        <v>0</v>
      </c>
    </row>
    <row r="2281" spans="1:18" ht="15.5" x14ac:dyDescent="0.35">
      <c r="A2281" s="1">
        <v>31309070</v>
      </c>
      <c r="B2281" s="99" t="s">
        <v>2148</v>
      </c>
      <c r="C2281" s="2" t="s">
        <v>13601</v>
      </c>
      <c r="D2281" s="2">
        <v>1</v>
      </c>
      <c r="E2281" s="1" t="s">
        <v>159</v>
      </c>
      <c r="F2281" s="2"/>
      <c r="G2281" s="2"/>
      <c r="H2281" s="2">
        <v>6</v>
      </c>
      <c r="I2281" s="2"/>
      <c r="J2281" s="2"/>
      <c r="K2281" s="2"/>
      <c r="L2281" s="3">
        <v>736.04</v>
      </c>
      <c r="M2281" s="3">
        <v>736.04</v>
      </c>
      <c r="N2281" s="3">
        <v>0</v>
      </c>
      <c r="O2281" s="3">
        <v>0</v>
      </c>
      <c r="P2281" s="3">
        <v>736.04</v>
      </c>
      <c r="Q2281" s="3">
        <v>350</v>
      </c>
      <c r="R2281" s="1" t="s">
        <v>132</v>
      </c>
    </row>
    <row r="2282" spans="1:18" ht="15.5" x14ac:dyDescent="0.35">
      <c r="A2282" s="1">
        <v>31309089</v>
      </c>
      <c r="B2282" s="99" t="s">
        <v>2147</v>
      </c>
      <c r="C2282" s="2" t="s">
        <v>13600</v>
      </c>
      <c r="D2282" s="2">
        <v>1</v>
      </c>
      <c r="E2282" s="1" t="s">
        <v>407</v>
      </c>
      <c r="F2282" s="2"/>
      <c r="G2282" s="2">
        <v>1</v>
      </c>
      <c r="H2282" s="2">
        <v>4</v>
      </c>
      <c r="I2282" s="2"/>
      <c r="J2282" s="2"/>
      <c r="K2282" s="2"/>
      <c r="L2282" s="3">
        <v>620.66</v>
      </c>
      <c r="M2282" s="3">
        <v>620.66</v>
      </c>
      <c r="N2282" s="3">
        <v>0</v>
      </c>
      <c r="O2282" s="3">
        <v>0</v>
      </c>
      <c r="P2282" s="3">
        <v>620.66</v>
      </c>
      <c r="Q2282" s="3">
        <v>350</v>
      </c>
      <c r="R2282" s="1" t="s">
        <v>132</v>
      </c>
    </row>
    <row r="2283" spans="1:18" ht="15.5" x14ac:dyDescent="0.35">
      <c r="A2283" s="1">
        <v>31309097</v>
      </c>
      <c r="B2283" s="99" t="s">
        <v>2146</v>
      </c>
      <c r="C2283" s="2" t="s">
        <v>13600</v>
      </c>
      <c r="D2283" s="2">
        <v>1</v>
      </c>
      <c r="E2283" s="1" t="s">
        <v>16</v>
      </c>
      <c r="F2283" s="2"/>
      <c r="G2283" s="2">
        <v>1</v>
      </c>
      <c r="H2283" s="2">
        <v>5</v>
      </c>
      <c r="I2283" s="2"/>
      <c r="J2283" s="2"/>
      <c r="K2283" s="2"/>
      <c r="L2283" s="3">
        <v>250.65</v>
      </c>
      <c r="M2283" s="3">
        <v>250.65</v>
      </c>
      <c r="N2283" s="3">
        <v>0</v>
      </c>
      <c r="O2283" s="3">
        <v>0</v>
      </c>
      <c r="P2283" s="3">
        <v>250.65</v>
      </c>
      <c r="Q2283" s="3">
        <v>350</v>
      </c>
      <c r="R2283" s="1" t="s">
        <v>132</v>
      </c>
    </row>
    <row r="2284" spans="1:18" ht="15.5" x14ac:dyDescent="0.35">
      <c r="A2284" s="1">
        <v>31309100</v>
      </c>
      <c r="B2284" s="99" t="s">
        <v>2145</v>
      </c>
      <c r="C2284" s="2" t="s">
        <v>13600</v>
      </c>
      <c r="D2284" s="2">
        <v>1</v>
      </c>
      <c r="E2284" s="1" t="s">
        <v>13</v>
      </c>
      <c r="F2284" s="2"/>
      <c r="G2284" s="2"/>
      <c r="H2284" s="2">
        <v>3</v>
      </c>
      <c r="I2284" s="2"/>
      <c r="J2284" s="2"/>
      <c r="K2284" s="2"/>
      <c r="L2284" s="3">
        <v>148.54</v>
      </c>
      <c r="M2284" s="3">
        <v>148.54</v>
      </c>
      <c r="N2284" s="3">
        <v>0</v>
      </c>
      <c r="O2284" s="3">
        <v>0</v>
      </c>
      <c r="P2284" s="3">
        <v>148.54</v>
      </c>
      <c r="Q2284" s="3">
        <v>350</v>
      </c>
      <c r="R2284" s="1" t="s">
        <v>132</v>
      </c>
    </row>
    <row r="2285" spans="1:18" ht="15.5" x14ac:dyDescent="0.35">
      <c r="A2285" s="1">
        <v>31309119</v>
      </c>
      <c r="B2285" s="99" t="s">
        <v>2144</v>
      </c>
      <c r="C2285" s="2" t="s">
        <v>13600</v>
      </c>
      <c r="D2285" s="2">
        <v>1</v>
      </c>
      <c r="E2285" s="1" t="s">
        <v>484</v>
      </c>
      <c r="F2285" s="2"/>
      <c r="G2285" s="2">
        <v>1</v>
      </c>
      <c r="H2285" s="2">
        <v>3</v>
      </c>
      <c r="I2285" s="2"/>
      <c r="J2285" s="2"/>
      <c r="K2285" s="2"/>
      <c r="L2285" s="3">
        <v>802.34</v>
      </c>
      <c r="M2285" s="3">
        <v>802.34</v>
      </c>
      <c r="N2285" s="3">
        <v>0</v>
      </c>
      <c r="O2285" s="3">
        <v>0</v>
      </c>
      <c r="P2285" s="3">
        <v>802.34</v>
      </c>
      <c r="Q2285" s="3">
        <v>350</v>
      </c>
      <c r="R2285" s="1" t="s">
        <v>132</v>
      </c>
    </row>
    <row r="2286" spans="1:18" ht="15.5" x14ac:dyDescent="0.35">
      <c r="A2286" s="1">
        <v>31309127</v>
      </c>
      <c r="B2286" s="99" t="s">
        <v>2143</v>
      </c>
      <c r="C2286" s="2" t="s">
        <v>13600</v>
      </c>
      <c r="D2286" s="2">
        <v>1</v>
      </c>
      <c r="E2286" s="1" t="s">
        <v>148</v>
      </c>
      <c r="F2286" s="2"/>
      <c r="G2286" s="2"/>
      <c r="H2286" s="2">
        <v>5</v>
      </c>
      <c r="I2286" s="2"/>
      <c r="J2286" s="2"/>
      <c r="K2286" s="2"/>
      <c r="L2286" s="3">
        <v>689.63</v>
      </c>
      <c r="M2286" s="3">
        <v>689.63</v>
      </c>
      <c r="N2286" s="3">
        <v>0</v>
      </c>
      <c r="O2286" s="3">
        <v>0</v>
      </c>
      <c r="P2286" s="3">
        <v>689.63</v>
      </c>
      <c r="Q2286" s="3">
        <v>350</v>
      </c>
      <c r="R2286" s="1" t="s">
        <v>0</v>
      </c>
    </row>
    <row r="2287" spans="1:18" ht="15.5" x14ac:dyDescent="0.35">
      <c r="A2287" s="1">
        <v>31309135</v>
      </c>
      <c r="B2287" s="99" t="s">
        <v>2142</v>
      </c>
      <c r="C2287" s="2" t="s">
        <v>13600</v>
      </c>
      <c r="D2287" s="2">
        <v>1</v>
      </c>
      <c r="E2287" s="1" t="s">
        <v>16</v>
      </c>
      <c r="F2287" s="2"/>
      <c r="G2287" s="2">
        <v>1</v>
      </c>
      <c r="H2287" s="2">
        <v>3</v>
      </c>
      <c r="I2287" s="2"/>
      <c r="J2287" s="2"/>
      <c r="K2287" s="2"/>
      <c r="L2287" s="3">
        <v>250.65</v>
      </c>
      <c r="M2287" s="3">
        <v>250.65</v>
      </c>
      <c r="N2287" s="3">
        <v>0</v>
      </c>
      <c r="O2287" s="3">
        <v>0</v>
      </c>
      <c r="P2287" s="3">
        <v>250.65</v>
      </c>
      <c r="Q2287" s="3">
        <v>350</v>
      </c>
      <c r="R2287" s="1" t="s">
        <v>0</v>
      </c>
    </row>
    <row r="2288" spans="1:18" ht="15.5" x14ac:dyDescent="0.35">
      <c r="A2288" s="1">
        <v>31309143</v>
      </c>
      <c r="B2288" s="99" t="s">
        <v>2141</v>
      </c>
      <c r="C2288" s="2" t="s">
        <v>13598</v>
      </c>
      <c r="D2288" s="2">
        <v>1</v>
      </c>
      <c r="E2288" s="1" t="s">
        <v>18</v>
      </c>
      <c r="F2288" s="2"/>
      <c r="G2288" s="2"/>
      <c r="H2288" s="2">
        <v>0</v>
      </c>
      <c r="I2288" s="2"/>
      <c r="J2288" s="2"/>
      <c r="K2288" s="2"/>
      <c r="L2288" s="3">
        <v>53.06</v>
      </c>
      <c r="M2288" s="3">
        <v>53.06</v>
      </c>
      <c r="N2288" s="3">
        <v>0</v>
      </c>
      <c r="O2288" s="3">
        <v>0</v>
      </c>
      <c r="P2288" s="3">
        <v>53.06</v>
      </c>
      <c r="Q2288" s="3">
        <v>10.612000000000002</v>
      </c>
      <c r="R2288" s="1" t="s">
        <v>0</v>
      </c>
    </row>
    <row r="2289" spans="1:18" ht="31" x14ac:dyDescent="0.35">
      <c r="A2289" s="1">
        <v>31309151</v>
      </c>
      <c r="B2289" s="99" t="s">
        <v>2140</v>
      </c>
      <c r="C2289" s="2" t="s">
        <v>13600</v>
      </c>
      <c r="D2289" s="2">
        <v>1</v>
      </c>
      <c r="E2289" s="1" t="s">
        <v>311</v>
      </c>
      <c r="F2289" s="2"/>
      <c r="G2289" s="2"/>
      <c r="H2289" s="2">
        <v>2</v>
      </c>
      <c r="I2289" s="2"/>
      <c r="J2289" s="2"/>
      <c r="K2289" s="2"/>
      <c r="L2289" s="3">
        <v>291.76</v>
      </c>
      <c r="M2289" s="3">
        <v>291.76</v>
      </c>
      <c r="N2289" s="3">
        <v>0</v>
      </c>
      <c r="O2289" s="3">
        <v>0</v>
      </c>
      <c r="P2289" s="3">
        <v>291.76</v>
      </c>
      <c r="Q2289" s="3">
        <v>350</v>
      </c>
      <c r="R2289" s="1" t="s">
        <v>132</v>
      </c>
    </row>
    <row r="2290" spans="1:18" ht="15.5" x14ac:dyDescent="0.35">
      <c r="A2290" s="1">
        <v>31309178</v>
      </c>
      <c r="B2290" s="99" t="s">
        <v>2139</v>
      </c>
      <c r="C2290" s="2" t="s">
        <v>13598</v>
      </c>
      <c r="D2290" s="2">
        <v>1</v>
      </c>
      <c r="E2290" s="1" t="s">
        <v>16</v>
      </c>
      <c r="F2290" s="2"/>
      <c r="G2290" s="2"/>
      <c r="H2290" s="2">
        <v>0</v>
      </c>
      <c r="I2290" s="2"/>
      <c r="J2290" s="2"/>
      <c r="K2290" s="2"/>
      <c r="L2290" s="3">
        <v>250.65</v>
      </c>
      <c r="M2290" s="3">
        <v>250.65</v>
      </c>
      <c r="N2290" s="3">
        <v>0</v>
      </c>
      <c r="O2290" s="3">
        <v>0</v>
      </c>
      <c r="P2290" s="3">
        <v>250.65</v>
      </c>
      <c r="Q2290" s="3">
        <v>50.13</v>
      </c>
      <c r="R2290" s="1" t="s">
        <v>132</v>
      </c>
    </row>
    <row r="2291" spans="1:18" ht="15.5" x14ac:dyDescent="0.35">
      <c r="A2291" s="1">
        <v>31309186</v>
      </c>
      <c r="B2291" s="99" t="s">
        <v>2138</v>
      </c>
      <c r="C2291" s="2" t="s">
        <v>13600</v>
      </c>
      <c r="D2291" s="2">
        <v>1</v>
      </c>
      <c r="E2291" s="1" t="s">
        <v>484</v>
      </c>
      <c r="F2291" s="2">
        <v>44.61</v>
      </c>
      <c r="G2291" s="2">
        <v>1</v>
      </c>
      <c r="H2291" s="2">
        <v>5</v>
      </c>
      <c r="I2291" s="2"/>
      <c r="J2291" s="2"/>
      <c r="K2291" s="2"/>
      <c r="L2291" s="3">
        <v>802.34</v>
      </c>
      <c r="M2291" s="3">
        <v>802.34</v>
      </c>
      <c r="N2291" s="3">
        <v>680.3</v>
      </c>
      <c r="O2291" s="3">
        <v>0</v>
      </c>
      <c r="P2291" s="3">
        <v>1482.64</v>
      </c>
      <c r="Q2291" s="3">
        <v>350</v>
      </c>
      <c r="R2291" s="1" t="s">
        <v>132</v>
      </c>
    </row>
    <row r="2292" spans="1:18" ht="15.5" x14ac:dyDescent="0.35">
      <c r="A2292" s="1">
        <v>31309194</v>
      </c>
      <c r="B2292" s="99" t="s">
        <v>2137</v>
      </c>
      <c r="C2292" s="2" t="s">
        <v>13600</v>
      </c>
      <c r="D2292" s="2">
        <v>1</v>
      </c>
      <c r="E2292" s="1" t="s">
        <v>396</v>
      </c>
      <c r="F2292" s="2">
        <v>44.61</v>
      </c>
      <c r="G2292" s="2">
        <v>1</v>
      </c>
      <c r="H2292" s="2">
        <v>5</v>
      </c>
      <c r="I2292" s="2"/>
      <c r="J2292" s="2"/>
      <c r="K2292" s="2"/>
      <c r="L2292" s="3">
        <v>1027.79</v>
      </c>
      <c r="M2292" s="3">
        <v>1027.79</v>
      </c>
      <c r="N2292" s="3">
        <v>680.3</v>
      </c>
      <c r="O2292" s="3">
        <v>0</v>
      </c>
      <c r="P2292" s="3">
        <v>1708.09</v>
      </c>
      <c r="Q2292" s="3">
        <v>350</v>
      </c>
      <c r="R2292" s="1" t="s">
        <v>132</v>
      </c>
    </row>
    <row r="2293" spans="1:18" ht="15.5" x14ac:dyDescent="0.35">
      <c r="A2293" s="1">
        <v>31309216</v>
      </c>
      <c r="B2293" s="99" t="s">
        <v>2136</v>
      </c>
      <c r="C2293" s="2" t="s">
        <v>13598</v>
      </c>
      <c r="D2293" s="2">
        <v>1</v>
      </c>
      <c r="E2293" s="1" t="s">
        <v>159</v>
      </c>
      <c r="F2293" s="2">
        <v>24.33</v>
      </c>
      <c r="G2293" s="2">
        <v>1</v>
      </c>
      <c r="H2293" s="2">
        <v>5</v>
      </c>
      <c r="I2293" s="2"/>
      <c r="J2293" s="2"/>
      <c r="K2293" s="2"/>
      <c r="L2293" s="3">
        <v>736.04</v>
      </c>
      <c r="M2293" s="3">
        <v>736.04</v>
      </c>
      <c r="N2293" s="3">
        <v>371.03</v>
      </c>
      <c r="O2293" s="3">
        <v>0</v>
      </c>
      <c r="P2293" s="3">
        <v>1107.07</v>
      </c>
      <c r="Q2293" s="3">
        <v>221.41399999999999</v>
      </c>
      <c r="R2293" s="1" t="s">
        <v>132</v>
      </c>
    </row>
    <row r="2294" spans="1:18" ht="15.5" x14ac:dyDescent="0.35">
      <c r="A2294" s="1">
        <v>31309224</v>
      </c>
      <c r="B2294" s="99" t="s">
        <v>2135</v>
      </c>
      <c r="C2294" s="2" t="s">
        <v>13598</v>
      </c>
      <c r="D2294" s="2">
        <v>1</v>
      </c>
      <c r="E2294" s="1" t="s">
        <v>155</v>
      </c>
      <c r="F2294" s="2">
        <v>24.33</v>
      </c>
      <c r="G2294" s="2">
        <v>1</v>
      </c>
      <c r="H2294" s="2">
        <v>6</v>
      </c>
      <c r="I2294" s="2"/>
      <c r="J2294" s="2"/>
      <c r="K2294" s="2"/>
      <c r="L2294" s="3">
        <v>1206.83</v>
      </c>
      <c r="M2294" s="3">
        <v>1206.83</v>
      </c>
      <c r="N2294" s="3">
        <v>371.03</v>
      </c>
      <c r="O2294" s="3">
        <v>0</v>
      </c>
      <c r="P2294" s="3">
        <v>1577.86</v>
      </c>
      <c r="Q2294" s="3">
        <v>315.572</v>
      </c>
      <c r="R2294" s="1" t="s">
        <v>132</v>
      </c>
    </row>
    <row r="2295" spans="1:18" ht="15.5" x14ac:dyDescent="0.35">
      <c r="A2295" s="1">
        <v>31309232</v>
      </c>
      <c r="B2295" s="99" t="s">
        <v>2134</v>
      </c>
      <c r="C2295" s="2" t="s">
        <v>13598</v>
      </c>
      <c r="D2295" s="2">
        <v>1</v>
      </c>
      <c r="E2295" s="1" t="s">
        <v>407</v>
      </c>
      <c r="F2295" s="2"/>
      <c r="G2295" s="2">
        <v>1</v>
      </c>
      <c r="H2295" s="2">
        <v>5</v>
      </c>
      <c r="I2295" s="2"/>
      <c r="J2295" s="2"/>
      <c r="K2295" s="2"/>
      <c r="L2295" s="3">
        <v>620.66</v>
      </c>
      <c r="M2295" s="3">
        <v>620.66</v>
      </c>
      <c r="N2295" s="3">
        <v>0</v>
      </c>
      <c r="O2295" s="3">
        <v>0</v>
      </c>
      <c r="P2295" s="3">
        <v>620.66</v>
      </c>
      <c r="Q2295" s="3">
        <v>124.13200000000001</v>
      </c>
      <c r="R2295" s="1" t="s">
        <v>132</v>
      </c>
    </row>
    <row r="2296" spans="1:18" ht="15.5" x14ac:dyDescent="0.35">
      <c r="A2296" s="1">
        <v>31309240</v>
      </c>
      <c r="B2296" s="99" t="s">
        <v>2133</v>
      </c>
      <c r="C2296" s="2" t="s">
        <v>13598</v>
      </c>
      <c r="D2296" s="2">
        <v>1</v>
      </c>
      <c r="E2296" s="1" t="s">
        <v>151</v>
      </c>
      <c r="F2296" s="2">
        <v>12.17</v>
      </c>
      <c r="G2296" s="2">
        <v>1</v>
      </c>
      <c r="H2296" s="2">
        <v>0</v>
      </c>
      <c r="I2296" s="2"/>
      <c r="J2296" s="2"/>
      <c r="K2296" s="2"/>
      <c r="L2296" s="3">
        <v>270.54000000000002</v>
      </c>
      <c r="M2296" s="3">
        <v>270.54000000000002</v>
      </c>
      <c r="N2296" s="3">
        <v>185.59</v>
      </c>
      <c r="O2296" s="3">
        <v>0</v>
      </c>
      <c r="P2296" s="3">
        <v>456.13</v>
      </c>
      <c r="Q2296" s="3">
        <v>91.225999999999999</v>
      </c>
      <c r="R2296" s="1" t="s">
        <v>132</v>
      </c>
    </row>
    <row r="2297" spans="1:18" ht="15.5" x14ac:dyDescent="0.35">
      <c r="A2297" s="1">
        <v>31309259</v>
      </c>
      <c r="B2297" s="99" t="s">
        <v>2132</v>
      </c>
      <c r="C2297" s="2" t="s">
        <v>13598</v>
      </c>
      <c r="D2297" s="2">
        <v>1</v>
      </c>
      <c r="E2297" s="1" t="s">
        <v>151</v>
      </c>
      <c r="F2297" s="2">
        <v>12.17</v>
      </c>
      <c r="G2297" s="2">
        <v>1</v>
      </c>
      <c r="H2297" s="2">
        <v>0</v>
      </c>
      <c r="I2297" s="2"/>
      <c r="J2297" s="2"/>
      <c r="K2297" s="2"/>
      <c r="L2297" s="3">
        <v>270.54000000000002</v>
      </c>
      <c r="M2297" s="3">
        <v>270.54000000000002</v>
      </c>
      <c r="N2297" s="3">
        <v>185.59</v>
      </c>
      <c r="O2297" s="3">
        <v>0</v>
      </c>
      <c r="P2297" s="3">
        <v>456.13</v>
      </c>
      <c r="Q2297" s="3">
        <v>91.225999999999999</v>
      </c>
      <c r="R2297" s="1" t="s">
        <v>132</v>
      </c>
    </row>
    <row r="2298" spans="1:18" ht="15.5" x14ac:dyDescent="0.35">
      <c r="A2298" s="1">
        <v>31401015</v>
      </c>
      <c r="B2298" s="99" t="s">
        <v>2131</v>
      </c>
      <c r="C2298" s="2" t="s">
        <v>13600</v>
      </c>
      <c r="D2298" s="2">
        <v>1</v>
      </c>
      <c r="E2298" s="1" t="s">
        <v>161</v>
      </c>
      <c r="F2298" s="2"/>
      <c r="G2298" s="2">
        <v>2</v>
      </c>
      <c r="H2298" s="2">
        <v>5</v>
      </c>
      <c r="I2298" s="2"/>
      <c r="J2298" s="2"/>
      <c r="K2298" s="2"/>
      <c r="L2298" s="3">
        <v>948.22</v>
      </c>
      <c r="M2298" s="3">
        <v>948.22</v>
      </c>
      <c r="N2298" s="3">
        <v>0</v>
      </c>
      <c r="O2298" s="3">
        <v>0</v>
      </c>
      <c r="P2298" s="3">
        <v>948.22</v>
      </c>
      <c r="Q2298" s="3">
        <v>350</v>
      </c>
      <c r="R2298" s="1" t="s">
        <v>132</v>
      </c>
    </row>
    <row r="2299" spans="1:18" ht="15.5" x14ac:dyDescent="0.35">
      <c r="A2299" s="1">
        <v>31401023</v>
      </c>
      <c r="B2299" s="99" t="s">
        <v>2130</v>
      </c>
      <c r="C2299" s="2" t="s">
        <v>13598</v>
      </c>
      <c r="D2299" s="2">
        <v>1</v>
      </c>
      <c r="E2299" s="1" t="s">
        <v>396</v>
      </c>
      <c r="F2299" s="2"/>
      <c r="G2299" s="2">
        <v>2</v>
      </c>
      <c r="H2299" s="2">
        <v>6</v>
      </c>
      <c r="I2299" s="2"/>
      <c r="J2299" s="2"/>
      <c r="K2299" s="2"/>
      <c r="L2299" s="3">
        <v>1027.79</v>
      </c>
      <c r="M2299" s="3">
        <v>1027.79</v>
      </c>
      <c r="N2299" s="3">
        <v>0</v>
      </c>
      <c r="O2299" s="3">
        <v>0</v>
      </c>
      <c r="P2299" s="3">
        <v>1027.79</v>
      </c>
      <c r="Q2299" s="3">
        <v>205.55799999999999</v>
      </c>
      <c r="R2299" s="1" t="s">
        <v>132</v>
      </c>
    </row>
    <row r="2300" spans="1:18" ht="15.5" x14ac:dyDescent="0.35">
      <c r="A2300" s="1">
        <v>31401031</v>
      </c>
      <c r="B2300" s="99" t="s">
        <v>2129</v>
      </c>
      <c r="C2300" s="2" t="s">
        <v>13600</v>
      </c>
      <c r="D2300" s="2">
        <v>1</v>
      </c>
      <c r="E2300" s="1" t="s">
        <v>155</v>
      </c>
      <c r="F2300" s="2"/>
      <c r="G2300" s="2">
        <v>1</v>
      </c>
      <c r="H2300" s="2">
        <v>7</v>
      </c>
      <c r="I2300" s="2"/>
      <c r="J2300" s="2"/>
      <c r="K2300" s="2"/>
      <c r="L2300" s="3">
        <v>1206.83</v>
      </c>
      <c r="M2300" s="3">
        <v>1206.83</v>
      </c>
      <c r="N2300" s="3">
        <v>0</v>
      </c>
      <c r="O2300" s="3">
        <v>0</v>
      </c>
      <c r="P2300" s="3">
        <v>1206.83</v>
      </c>
      <c r="Q2300" s="3">
        <v>350</v>
      </c>
      <c r="R2300" s="1" t="s">
        <v>132</v>
      </c>
    </row>
    <row r="2301" spans="1:18" ht="15.5" x14ac:dyDescent="0.35">
      <c r="A2301" s="1">
        <v>31401040</v>
      </c>
      <c r="B2301" s="99" t="s">
        <v>2128</v>
      </c>
      <c r="C2301" s="2" t="s">
        <v>13600</v>
      </c>
      <c r="D2301" s="2">
        <v>1</v>
      </c>
      <c r="E2301" s="1" t="s">
        <v>2103</v>
      </c>
      <c r="F2301" s="2"/>
      <c r="G2301" s="2">
        <v>2</v>
      </c>
      <c r="H2301" s="2">
        <v>5</v>
      </c>
      <c r="I2301" s="2"/>
      <c r="J2301" s="2"/>
      <c r="K2301" s="2"/>
      <c r="L2301" s="3">
        <v>1452.19</v>
      </c>
      <c r="M2301" s="3">
        <v>1452.19</v>
      </c>
      <c r="N2301" s="3">
        <v>0</v>
      </c>
      <c r="O2301" s="3">
        <v>0</v>
      </c>
      <c r="P2301" s="3">
        <v>1452.19</v>
      </c>
      <c r="Q2301" s="3">
        <v>350</v>
      </c>
      <c r="R2301" s="1" t="s">
        <v>132</v>
      </c>
    </row>
    <row r="2302" spans="1:18" ht="15.5" x14ac:dyDescent="0.35">
      <c r="A2302" s="1">
        <v>31401058</v>
      </c>
      <c r="B2302" s="99" t="s">
        <v>2127</v>
      </c>
      <c r="C2302" s="2" t="s">
        <v>13600</v>
      </c>
      <c r="D2302" s="2">
        <v>1</v>
      </c>
      <c r="E2302" s="1" t="s">
        <v>133</v>
      </c>
      <c r="F2302" s="2"/>
      <c r="G2302" s="2">
        <v>1</v>
      </c>
      <c r="H2302" s="2">
        <v>5</v>
      </c>
      <c r="I2302" s="2"/>
      <c r="J2302" s="2"/>
      <c r="K2302" s="2"/>
      <c r="L2302" s="3">
        <v>310.33999999999997</v>
      </c>
      <c r="M2302" s="3">
        <v>310.33999999999997</v>
      </c>
      <c r="N2302" s="3">
        <v>0</v>
      </c>
      <c r="O2302" s="3">
        <v>0</v>
      </c>
      <c r="P2302" s="3">
        <v>310.33999999999997</v>
      </c>
      <c r="Q2302" s="3">
        <v>350</v>
      </c>
      <c r="R2302" s="1" t="s">
        <v>132</v>
      </c>
    </row>
    <row r="2303" spans="1:18" ht="15.5" x14ac:dyDescent="0.35">
      <c r="A2303" s="1">
        <v>31401066</v>
      </c>
      <c r="B2303" s="99" t="s">
        <v>2126</v>
      </c>
      <c r="C2303" s="2" t="s">
        <v>13600</v>
      </c>
      <c r="D2303" s="2">
        <v>1</v>
      </c>
      <c r="E2303" s="1" t="s">
        <v>161</v>
      </c>
      <c r="F2303" s="2"/>
      <c r="G2303" s="2">
        <v>2</v>
      </c>
      <c r="H2303" s="2">
        <v>6</v>
      </c>
      <c r="I2303" s="2"/>
      <c r="J2303" s="2"/>
      <c r="K2303" s="2"/>
      <c r="L2303" s="3">
        <v>948.22</v>
      </c>
      <c r="M2303" s="3">
        <v>948.22</v>
      </c>
      <c r="N2303" s="3">
        <v>0</v>
      </c>
      <c r="O2303" s="3">
        <v>0</v>
      </c>
      <c r="P2303" s="3">
        <v>948.22</v>
      </c>
      <c r="Q2303" s="3">
        <v>350</v>
      </c>
      <c r="R2303" s="1" t="s">
        <v>132</v>
      </c>
    </row>
    <row r="2304" spans="1:18" ht="15.5" x14ac:dyDescent="0.35">
      <c r="A2304" s="1">
        <v>31401074</v>
      </c>
      <c r="B2304" s="99" t="s">
        <v>2125</v>
      </c>
      <c r="C2304" s="2" t="s">
        <v>13600</v>
      </c>
      <c r="D2304" s="2">
        <v>1</v>
      </c>
      <c r="E2304" s="1" t="s">
        <v>446</v>
      </c>
      <c r="F2304" s="2"/>
      <c r="G2304" s="2">
        <v>2</v>
      </c>
      <c r="H2304" s="2">
        <v>6</v>
      </c>
      <c r="I2304" s="2"/>
      <c r="J2304" s="2"/>
      <c r="K2304" s="2"/>
      <c r="L2304" s="3">
        <v>1323.54</v>
      </c>
      <c r="M2304" s="3">
        <v>1323.54</v>
      </c>
      <c r="N2304" s="3">
        <v>0</v>
      </c>
      <c r="O2304" s="3">
        <v>0</v>
      </c>
      <c r="P2304" s="3">
        <v>1323.54</v>
      </c>
      <c r="Q2304" s="3">
        <v>350</v>
      </c>
      <c r="R2304" s="1" t="s">
        <v>132</v>
      </c>
    </row>
    <row r="2305" spans="1:18" ht="15.5" x14ac:dyDescent="0.35">
      <c r="A2305" s="1">
        <v>31401082</v>
      </c>
      <c r="B2305" s="99" t="s">
        <v>2124</v>
      </c>
      <c r="C2305" s="2" t="s">
        <v>13600</v>
      </c>
      <c r="D2305" s="2">
        <v>1</v>
      </c>
      <c r="E2305" s="1" t="s">
        <v>407</v>
      </c>
      <c r="F2305" s="2"/>
      <c r="G2305" s="2">
        <v>1</v>
      </c>
      <c r="H2305" s="2">
        <v>5</v>
      </c>
      <c r="I2305" s="2"/>
      <c r="J2305" s="2"/>
      <c r="K2305" s="2"/>
      <c r="L2305" s="3">
        <v>620.66</v>
      </c>
      <c r="M2305" s="3">
        <v>620.66</v>
      </c>
      <c r="N2305" s="3">
        <v>0</v>
      </c>
      <c r="O2305" s="3">
        <v>0</v>
      </c>
      <c r="P2305" s="3">
        <v>620.66</v>
      </c>
      <c r="Q2305" s="3">
        <v>350</v>
      </c>
      <c r="R2305" s="1" t="s">
        <v>132</v>
      </c>
    </row>
    <row r="2306" spans="1:18" ht="15.5" x14ac:dyDescent="0.35">
      <c r="A2306" s="1">
        <v>31401090</v>
      </c>
      <c r="B2306" s="99" t="s">
        <v>2123</v>
      </c>
      <c r="C2306" s="2" t="s">
        <v>13600</v>
      </c>
      <c r="D2306" s="2">
        <v>1</v>
      </c>
      <c r="E2306" s="1" t="s">
        <v>407</v>
      </c>
      <c r="F2306" s="2"/>
      <c r="G2306" s="2">
        <v>1</v>
      </c>
      <c r="H2306" s="2">
        <v>6</v>
      </c>
      <c r="I2306" s="2"/>
      <c r="J2306" s="2"/>
      <c r="K2306" s="2"/>
      <c r="L2306" s="3">
        <v>620.66</v>
      </c>
      <c r="M2306" s="3">
        <v>620.66</v>
      </c>
      <c r="N2306" s="3">
        <v>0</v>
      </c>
      <c r="O2306" s="3">
        <v>0</v>
      </c>
      <c r="P2306" s="3">
        <v>620.66</v>
      </c>
      <c r="Q2306" s="3">
        <v>350</v>
      </c>
      <c r="R2306" s="1" t="s">
        <v>132</v>
      </c>
    </row>
    <row r="2307" spans="1:18" ht="15.5" x14ac:dyDescent="0.35">
      <c r="A2307" s="1">
        <v>31401104</v>
      </c>
      <c r="B2307" s="99" t="s">
        <v>2122</v>
      </c>
      <c r="C2307" s="2" t="s">
        <v>13600</v>
      </c>
      <c r="D2307" s="2">
        <v>1</v>
      </c>
      <c r="E2307" s="1" t="s">
        <v>161</v>
      </c>
      <c r="F2307" s="2"/>
      <c r="G2307" s="2">
        <v>2</v>
      </c>
      <c r="H2307" s="2">
        <v>6</v>
      </c>
      <c r="I2307" s="2"/>
      <c r="J2307" s="2"/>
      <c r="K2307" s="2"/>
      <c r="L2307" s="3">
        <v>948.22</v>
      </c>
      <c r="M2307" s="3">
        <v>948.22</v>
      </c>
      <c r="N2307" s="3">
        <v>0</v>
      </c>
      <c r="O2307" s="3">
        <v>0</v>
      </c>
      <c r="P2307" s="3">
        <v>948.22</v>
      </c>
      <c r="Q2307" s="3">
        <v>350</v>
      </c>
      <c r="R2307" s="1" t="s">
        <v>132</v>
      </c>
    </row>
    <row r="2308" spans="1:18" ht="15.5" x14ac:dyDescent="0.35">
      <c r="A2308" s="1">
        <v>31401112</v>
      </c>
      <c r="B2308" s="99" t="s">
        <v>2121</v>
      </c>
      <c r="C2308" s="2" t="s">
        <v>13600</v>
      </c>
      <c r="D2308" s="2">
        <v>1</v>
      </c>
      <c r="E2308" s="1" t="s">
        <v>161</v>
      </c>
      <c r="F2308" s="2"/>
      <c r="G2308" s="2">
        <v>2</v>
      </c>
      <c r="H2308" s="2">
        <v>6</v>
      </c>
      <c r="I2308" s="2"/>
      <c r="J2308" s="2"/>
      <c r="K2308" s="2"/>
      <c r="L2308" s="3">
        <v>948.22</v>
      </c>
      <c r="M2308" s="3">
        <v>948.22</v>
      </c>
      <c r="N2308" s="3">
        <v>0</v>
      </c>
      <c r="O2308" s="3">
        <v>0</v>
      </c>
      <c r="P2308" s="3">
        <v>948.22</v>
      </c>
      <c r="Q2308" s="3">
        <v>350</v>
      </c>
      <c r="R2308" s="1" t="s">
        <v>132</v>
      </c>
    </row>
    <row r="2309" spans="1:18" ht="15.5" x14ac:dyDescent="0.35">
      <c r="A2309" s="1">
        <v>31401120</v>
      </c>
      <c r="B2309" s="99" t="s">
        <v>2120</v>
      </c>
      <c r="C2309" s="2" t="s">
        <v>13600</v>
      </c>
      <c r="D2309" s="2">
        <v>1</v>
      </c>
      <c r="E2309" s="1" t="s">
        <v>148</v>
      </c>
      <c r="F2309" s="2"/>
      <c r="G2309" s="2">
        <v>2</v>
      </c>
      <c r="H2309" s="2">
        <v>5</v>
      </c>
      <c r="I2309" s="2"/>
      <c r="J2309" s="2"/>
      <c r="K2309" s="2"/>
      <c r="L2309" s="3">
        <v>689.63</v>
      </c>
      <c r="M2309" s="3">
        <v>689.63</v>
      </c>
      <c r="N2309" s="3">
        <v>0</v>
      </c>
      <c r="O2309" s="3">
        <v>0</v>
      </c>
      <c r="P2309" s="3">
        <v>689.63</v>
      </c>
      <c r="Q2309" s="3">
        <v>350</v>
      </c>
      <c r="R2309" s="1" t="s">
        <v>132</v>
      </c>
    </row>
    <row r="2310" spans="1:18" ht="15.5" x14ac:dyDescent="0.35">
      <c r="A2310" s="1">
        <v>31401139</v>
      </c>
      <c r="B2310" s="99" t="s">
        <v>2119</v>
      </c>
      <c r="C2310" s="2" t="s">
        <v>13600</v>
      </c>
      <c r="D2310" s="2">
        <v>1</v>
      </c>
      <c r="E2310" s="1" t="s">
        <v>161</v>
      </c>
      <c r="F2310" s="2"/>
      <c r="G2310" s="2">
        <v>2</v>
      </c>
      <c r="H2310" s="2">
        <v>5</v>
      </c>
      <c r="I2310" s="2"/>
      <c r="J2310" s="2"/>
      <c r="K2310" s="2"/>
      <c r="L2310" s="3">
        <v>948.22</v>
      </c>
      <c r="M2310" s="3">
        <v>948.22</v>
      </c>
      <c r="N2310" s="3">
        <v>0</v>
      </c>
      <c r="O2310" s="3">
        <v>0</v>
      </c>
      <c r="P2310" s="3">
        <v>948.22</v>
      </c>
      <c r="Q2310" s="3">
        <v>350</v>
      </c>
      <c r="R2310" s="1" t="s">
        <v>132</v>
      </c>
    </row>
    <row r="2311" spans="1:18" ht="15.5" x14ac:dyDescent="0.35">
      <c r="A2311" s="1">
        <v>31401147</v>
      </c>
      <c r="B2311" s="99" t="s">
        <v>2118</v>
      </c>
      <c r="C2311" s="2" t="s">
        <v>13600</v>
      </c>
      <c r="D2311" s="2">
        <v>1</v>
      </c>
      <c r="E2311" s="1" t="s">
        <v>161</v>
      </c>
      <c r="F2311" s="2"/>
      <c r="G2311" s="2">
        <v>1</v>
      </c>
      <c r="H2311" s="2">
        <v>5</v>
      </c>
      <c r="I2311" s="2"/>
      <c r="J2311" s="2"/>
      <c r="K2311" s="2"/>
      <c r="L2311" s="3">
        <v>948.22</v>
      </c>
      <c r="M2311" s="3">
        <v>948.22</v>
      </c>
      <c r="N2311" s="3">
        <v>0</v>
      </c>
      <c r="O2311" s="3">
        <v>0</v>
      </c>
      <c r="P2311" s="3">
        <v>948.22</v>
      </c>
      <c r="Q2311" s="3">
        <v>350</v>
      </c>
      <c r="R2311" s="1" t="s">
        <v>132</v>
      </c>
    </row>
    <row r="2312" spans="1:18" ht="15.5" x14ac:dyDescent="0.35">
      <c r="A2312" s="1">
        <v>31401155</v>
      </c>
      <c r="B2312" s="99" t="s">
        <v>2117</v>
      </c>
      <c r="C2312" s="2" t="s">
        <v>13600</v>
      </c>
      <c r="D2312" s="2">
        <v>1</v>
      </c>
      <c r="E2312" s="1" t="s">
        <v>186</v>
      </c>
      <c r="F2312" s="2"/>
      <c r="G2312" s="2">
        <v>2</v>
      </c>
      <c r="H2312" s="2">
        <v>7</v>
      </c>
      <c r="I2312" s="2"/>
      <c r="J2312" s="2"/>
      <c r="K2312" s="2"/>
      <c r="L2312" s="3">
        <v>2950.77</v>
      </c>
      <c r="M2312" s="3">
        <v>2950.77</v>
      </c>
      <c r="N2312" s="3">
        <v>0</v>
      </c>
      <c r="O2312" s="3">
        <v>0</v>
      </c>
      <c r="P2312" s="3">
        <v>2950.77</v>
      </c>
      <c r="Q2312" s="3">
        <v>350</v>
      </c>
      <c r="R2312" s="1" t="s">
        <v>132</v>
      </c>
    </row>
    <row r="2313" spans="1:18" ht="15.5" x14ac:dyDescent="0.35">
      <c r="A2313" s="1">
        <v>31401163</v>
      </c>
      <c r="B2313" s="99" t="s">
        <v>2116</v>
      </c>
      <c r="C2313" s="2" t="s">
        <v>13600</v>
      </c>
      <c r="D2313" s="2">
        <v>1</v>
      </c>
      <c r="E2313" s="1" t="s">
        <v>155</v>
      </c>
      <c r="F2313" s="2"/>
      <c r="G2313" s="2">
        <v>2</v>
      </c>
      <c r="H2313" s="2">
        <v>7</v>
      </c>
      <c r="I2313" s="2"/>
      <c r="J2313" s="2"/>
      <c r="K2313" s="2"/>
      <c r="L2313" s="3">
        <v>1206.83</v>
      </c>
      <c r="M2313" s="3">
        <v>1206.83</v>
      </c>
      <c r="N2313" s="3">
        <v>0</v>
      </c>
      <c r="O2313" s="3">
        <v>0</v>
      </c>
      <c r="P2313" s="3">
        <v>1206.83</v>
      </c>
      <c r="Q2313" s="3">
        <v>350</v>
      </c>
      <c r="R2313" s="1" t="s">
        <v>132</v>
      </c>
    </row>
    <row r="2314" spans="1:18" ht="15.5" x14ac:dyDescent="0.35">
      <c r="A2314" s="1">
        <v>31401171</v>
      </c>
      <c r="B2314" s="99" t="s">
        <v>2115</v>
      </c>
      <c r="C2314" s="2" t="s">
        <v>13600</v>
      </c>
      <c r="D2314" s="2">
        <v>1</v>
      </c>
      <c r="E2314" s="1" t="s">
        <v>186</v>
      </c>
      <c r="F2314" s="2"/>
      <c r="G2314" s="2">
        <v>2</v>
      </c>
      <c r="H2314" s="2">
        <v>7</v>
      </c>
      <c r="I2314" s="2"/>
      <c r="J2314" s="2"/>
      <c r="K2314" s="2"/>
      <c r="L2314" s="3">
        <v>2950.77</v>
      </c>
      <c r="M2314" s="3">
        <v>2950.77</v>
      </c>
      <c r="N2314" s="3">
        <v>0</v>
      </c>
      <c r="O2314" s="3">
        <v>0</v>
      </c>
      <c r="P2314" s="3">
        <v>2950.77</v>
      </c>
      <c r="Q2314" s="3">
        <v>350</v>
      </c>
      <c r="R2314" s="1" t="s">
        <v>132</v>
      </c>
    </row>
    <row r="2315" spans="1:18" ht="15.5" x14ac:dyDescent="0.35">
      <c r="A2315" s="1">
        <v>31401198</v>
      </c>
      <c r="B2315" s="99" t="s">
        <v>2114</v>
      </c>
      <c r="C2315" s="2" t="s">
        <v>13600</v>
      </c>
      <c r="D2315" s="2">
        <v>1</v>
      </c>
      <c r="E2315" s="1" t="s">
        <v>34</v>
      </c>
      <c r="F2315" s="2"/>
      <c r="G2315" s="2"/>
      <c r="H2315" s="2">
        <v>3</v>
      </c>
      <c r="I2315" s="2"/>
      <c r="J2315" s="2"/>
      <c r="K2315" s="2"/>
      <c r="L2315" s="3">
        <v>71.62</v>
      </c>
      <c r="M2315" s="3">
        <v>71.62</v>
      </c>
      <c r="N2315" s="3">
        <v>0</v>
      </c>
      <c r="O2315" s="3">
        <v>0</v>
      </c>
      <c r="P2315" s="3">
        <v>71.62</v>
      </c>
      <c r="Q2315" s="3">
        <v>350</v>
      </c>
      <c r="R2315" s="1" t="s">
        <v>132</v>
      </c>
    </row>
    <row r="2316" spans="1:18" ht="15.5" x14ac:dyDescent="0.35">
      <c r="A2316" s="1">
        <v>31401201</v>
      </c>
      <c r="B2316" s="99" t="s">
        <v>2113</v>
      </c>
      <c r="C2316" s="2" t="s">
        <v>13600</v>
      </c>
      <c r="D2316" s="2">
        <v>1</v>
      </c>
      <c r="E2316" s="1" t="s">
        <v>383</v>
      </c>
      <c r="F2316" s="2"/>
      <c r="G2316" s="2">
        <v>2</v>
      </c>
      <c r="H2316" s="2">
        <v>5</v>
      </c>
      <c r="I2316" s="2"/>
      <c r="J2316" s="2"/>
      <c r="K2316" s="2"/>
      <c r="L2316" s="3">
        <v>649.84</v>
      </c>
      <c r="M2316" s="3">
        <v>649.84</v>
      </c>
      <c r="N2316" s="3">
        <v>0</v>
      </c>
      <c r="O2316" s="3">
        <v>0</v>
      </c>
      <c r="P2316" s="3">
        <v>649.84</v>
      </c>
      <c r="Q2316" s="3">
        <v>350</v>
      </c>
      <c r="R2316" s="1" t="s">
        <v>132</v>
      </c>
    </row>
    <row r="2317" spans="1:18" ht="15.5" x14ac:dyDescent="0.35">
      <c r="A2317" s="1">
        <v>31401228</v>
      </c>
      <c r="B2317" s="99" t="s">
        <v>2112</v>
      </c>
      <c r="C2317" s="2" t="s">
        <v>13600</v>
      </c>
      <c r="D2317" s="2">
        <v>1</v>
      </c>
      <c r="E2317" s="1" t="s">
        <v>41</v>
      </c>
      <c r="F2317" s="2"/>
      <c r="G2317" s="2"/>
      <c r="H2317" s="2">
        <v>3</v>
      </c>
      <c r="I2317" s="2"/>
      <c r="J2317" s="2"/>
      <c r="K2317" s="2"/>
      <c r="L2317" s="3">
        <v>169.74</v>
      </c>
      <c r="M2317" s="3">
        <v>169.74</v>
      </c>
      <c r="N2317" s="3">
        <v>0</v>
      </c>
      <c r="O2317" s="3">
        <v>0</v>
      </c>
      <c r="P2317" s="3">
        <v>169.74</v>
      </c>
      <c r="Q2317" s="3">
        <v>350</v>
      </c>
      <c r="R2317" s="1" t="s">
        <v>132</v>
      </c>
    </row>
    <row r="2318" spans="1:18" ht="15.5" x14ac:dyDescent="0.35">
      <c r="A2318" s="1">
        <v>31401236</v>
      </c>
      <c r="B2318" s="99" t="s">
        <v>2111</v>
      </c>
      <c r="C2318" s="2" t="s">
        <v>13600</v>
      </c>
      <c r="D2318" s="2">
        <v>1</v>
      </c>
      <c r="E2318" s="1" t="s">
        <v>396</v>
      </c>
      <c r="F2318" s="2"/>
      <c r="G2318" s="2">
        <v>2</v>
      </c>
      <c r="H2318" s="2">
        <v>6</v>
      </c>
      <c r="I2318" s="2"/>
      <c r="J2318" s="2"/>
      <c r="K2318" s="2"/>
      <c r="L2318" s="3">
        <v>1027.79</v>
      </c>
      <c r="M2318" s="3">
        <v>1027.79</v>
      </c>
      <c r="N2318" s="3">
        <v>0</v>
      </c>
      <c r="O2318" s="3">
        <v>0</v>
      </c>
      <c r="P2318" s="3">
        <v>1027.79</v>
      </c>
      <c r="Q2318" s="3">
        <v>350</v>
      </c>
      <c r="R2318" s="1" t="s">
        <v>132</v>
      </c>
    </row>
    <row r="2319" spans="1:18" ht="15.5" x14ac:dyDescent="0.35">
      <c r="A2319" s="1">
        <v>31401244</v>
      </c>
      <c r="B2319" s="99" t="s">
        <v>2110</v>
      </c>
      <c r="C2319" s="2" t="s">
        <v>13600</v>
      </c>
      <c r="D2319" s="2">
        <v>1</v>
      </c>
      <c r="E2319" s="1" t="s">
        <v>393</v>
      </c>
      <c r="F2319" s="2"/>
      <c r="G2319" s="2">
        <v>2</v>
      </c>
      <c r="H2319" s="2">
        <v>4</v>
      </c>
      <c r="I2319" s="2"/>
      <c r="J2319" s="2"/>
      <c r="K2319" s="2"/>
      <c r="L2319" s="3">
        <v>883.25</v>
      </c>
      <c r="M2319" s="3">
        <v>883.25</v>
      </c>
      <c r="N2319" s="3">
        <v>0</v>
      </c>
      <c r="O2319" s="3">
        <v>0</v>
      </c>
      <c r="P2319" s="3">
        <v>883.25</v>
      </c>
      <c r="Q2319" s="3">
        <v>350</v>
      </c>
      <c r="R2319" s="1" t="s">
        <v>132</v>
      </c>
    </row>
    <row r="2320" spans="1:18" ht="15.5" x14ac:dyDescent="0.35">
      <c r="A2320" s="1">
        <v>31401252</v>
      </c>
      <c r="B2320" s="99" t="s">
        <v>2109</v>
      </c>
      <c r="C2320" s="2" t="s">
        <v>13600</v>
      </c>
      <c r="D2320" s="2">
        <v>1</v>
      </c>
      <c r="E2320" s="1" t="s">
        <v>2103</v>
      </c>
      <c r="F2320" s="2"/>
      <c r="G2320" s="2">
        <v>2</v>
      </c>
      <c r="H2320" s="2">
        <v>6</v>
      </c>
      <c r="I2320" s="2"/>
      <c r="J2320" s="2"/>
      <c r="K2320" s="2"/>
      <c r="L2320" s="3">
        <v>1452.19</v>
      </c>
      <c r="M2320" s="3">
        <v>1452.19</v>
      </c>
      <c r="N2320" s="3">
        <v>0</v>
      </c>
      <c r="O2320" s="3">
        <v>0</v>
      </c>
      <c r="P2320" s="3">
        <v>1452.19</v>
      </c>
      <c r="Q2320" s="3">
        <v>350</v>
      </c>
      <c r="R2320" s="1" t="s">
        <v>132</v>
      </c>
    </row>
    <row r="2321" spans="1:18" ht="15.5" x14ac:dyDescent="0.35">
      <c r="A2321" s="1">
        <v>31401260</v>
      </c>
      <c r="B2321" s="99" t="s">
        <v>2108</v>
      </c>
      <c r="C2321" s="2" t="s">
        <v>13600</v>
      </c>
      <c r="D2321" s="2">
        <v>1</v>
      </c>
      <c r="E2321" s="1" t="s">
        <v>398</v>
      </c>
      <c r="F2321" s="2"/>
      <c r="G2321" s="2">
        <v>2</v>
      </c>
      <c r="H2321" s="2">
        <v>6</v>
      </c>
      <c r="I2321" s="2"/>
      <c r="J2321" s="2"/>
      <c r="K2321" s="2"/>
      <c r="L2321" s="3">
        <v>1140.53</v>
      </c>
      <c r="M2321" s="3">
        <v>1140.53</v>
      </c>
      <c r="N2321" s="3">
        <v>0</v>
      </c>
      <c r="O2321" s="3">
        <v>0</v>
      </c>
      <c r="P2321" s="3">
        <v>1140.53</v>
      </c>
      <c r="Q2321" s="3">
        <v>350</v>
      </c>
      <c r="R2321" s="1" t="s">
        <v>132</v>
      </c>
    </row>
    <row r="2322" spans="1:18" ht="15.5" x14ac:dyDescent="0.35">
      <c r="A2322" s="1">
        <v>31401279</v>
      </c>
      <c r="B2322" s="99" t="s">
        <v>2107</v>
      </c>
      <c r="C2322" s="2" t="s">
        <v>13600</v>
      </c>
      <c r="D2322" s="2">
        <v>1</v>
      </c>
      <c r="E2322" s="1" t="s">
        <v>396</v>
      </c>
      <c r="F2322" s="2"/>
      <c r="G2322" s="2">
        <v>2</v>
      </c>
      <c r="H2322" s="2">
        <v>6</v>
      </c>
      <c r="I2322" s="2"/>
      <c r="J2322" s="2"/>
      <c r="K2322" s="2"/>
      <c r="L2322" s="3">
        <v>1027.79</v>
      </c>
      <c r="M2322" s="3">
        <v>1027.79</v>
      </c>
      <c r="N2322" s="3">
        <v>0</v>
      </c>
      <c r="O2322" s="3">
        <v>0</v>
      </c>
      <c r="P2322" s="3">
        <v>1027.79</v>
      </c>
      <c r="Q2322" s="3">
        <v>350</v>
      </c>
      <c r="R2322" s="1" t="s">
        <v>132</v>
      </c>
    </row>
    <row r="2323" spans="1:18" ht="15.5" x14ac:dyDescent="0.35">
      <c r="A2323" s="1">
        <v>31401287</v>
      </c>
      <c r="B2323" s="99" t="s">
        <v>2106</v>
      </c>
      <c r="C2323" s="2" t="s">
        <v>13600</v>
      </c>
      <c r="D2323" s="2">
        <v>1</v>
      </c>
      <c r="E2323" s="1" t="s">
        <v>396</v>
      </c>
      <c r="F2323" s="2"/>
      <c r="G2323" s="2">
        <v>2</v>
      </c>
      <c r="H2323" s="2">
        <v>7</v>
      </c>
      <c r="I2323" s="2"/>
      <c r="J2323" s="2"/>
      <c r="K2323" s="2"/>
      <c r="L2323" s="3">
        <v>1027.79</v>
      </c>
      <c r="M2323" s="3">
        <v>1027.79</v>
      </c>
      <c r="N2323" s="3">
        <v>0</v>
      </c>
      <c r="O2323" s="3">
        <v>0</v>
      </c>
      <c r="P2323" s="3">
        <v>1027.79</v>
      </c>
      <c r="Q2323" s="3">
        <v>350</v>
      </c>
      <c r="R2323" s="1" t="s">
        <v>132</v>
      </c>
    </row>
    <row r="2324" spans="1:18" ht="15.5" x14ac:dyDescent="0.35">
      <c r="A2324" s="1">
        <v>31401295</v>
      </c>
      <c r="B2324" s="99" t="s">
        <v>2105</v>
      </c>
      <c r="C2324" s="2" t="s">
        <v>13600</v>
      </c>
      <c r="D2324" s="2">
        <v>1</v>
      </c>
      <c r="E2324" s="1" t="s">
        <v>2103</v>
      </c>
      <c r="F2324" s="2"/>
      <c r="G2324" s="2">
        <v>2</v>
      </c>
      <c r="H2324" s="2">
        <v>5</v>
      </c>
      <c r="I2324" s="2"/>
      <c r="J2324" s="2"/>
      <c r="K2324" s="2"/>
      <c r="L2324" s="3">
        <v>1452.19</v>
      </c>
      <c r="M2324" s="3">
        <v>1452.19</v>
      </c>
      <c r="N2324" s="3">
        <v>0</v>
      </c>
      <c r="O2324" s="3">
        <v>0</v>
      </c>
      <c r="P2324" s="3">
        <v>1452.19</v>
      </c>
      <c r="Q2324" s="3">
        <v>350</v>
      </c>
      <c r="R2324" s="1" t="s">
        <v>132</v>
      </c>
    </row>
    <row r="2325" spans="1:18" ht="15.5" x14ac:dyDescent="0.35">
      <c r="A2325" s="1">
        <v>31401309</v>
      </c>
      <c r="B2325" s="99" t="s">
        <v>2104</v>
      </c>
      <c r="C2325" s="2" t="s">
        <v>13600</v>
      </c>
      <c r="D2325" s="2">
        <v>1</v>
      </c>
      <c r="E2325" s="1" t="s">
        <v>2103</v>
      </c>
      <c r="F2325" s="2"/>
      <c r="G2325" s="2">
        <v>2</v>
      </c>
      <c r="H2325" s="2">
        <v>5</v>
      </c>
      <c r="I2325" s="2"/>
      <c r="J2325" s="2"/>
      <c r="K2325" s="2"/>
      <c r="L2325" s="3">
        <v>1452.19</v>
      </c>
      <c r="M2325" s="3">
        <v>1452.19</v>
      </c>
      <c r="N2325" s="3">
        <v>0</v>
      </c>
      <c r="O2325" s="3">
        <v>0</v>
      </c>
      <c r="P2325" s="3">
        <v>1452.19</v>
      </c>
      <c r="Q2325" s="3">
        <v>350</v>
      </c>
      <c r="R2325" s="1" t="s">
        <v>132</v>
      </c>
    </row>
    <row r="2326" spans="1:18" ht="15.5" x14ac:dyDescent="0.35">
      <c r="A2326" s="1">
        <v>31401333</v>
      </c>
      <c r="B2326" s="99" t="s">
        <v>2102</v>
      </c>
      <c r="C2326" s="2" t="s">
        <v>13600</v>
      </c>
      <c r="D2326" s="2">
        <v>1</v>
      </c>
      <c r="E2326" s="1" t="s">
        <v>159</v>
      </c>
      <c r="F2326" s="2"/>
      <c r="G2326" s="2">
        <v>2</v>
      </c>
      <c r="H2326" s="2">
        <v>6</v>
      </c>
      <c r="I2326" s="2"/>
      <c r="J2326" s="2"/>
      <c r="K2326" s="2"/>
      <c r="L2326" s="3">
        <v>736.04</v>
      </c>
      <c r="M2326" s="3">
        <v>736.04</v>
      </c>
      <c r="N2326" s="3">
        <v>0</v>
      </c>
      <c r="O2326" s="3">
        <v>0</v>
      </c>
      <c r="P2326" s="3">
        <v>736.04</v>
      </c>
      <c r="Q2326" s="3">
        <v>350</v>
      </c>
      <c r="R2326" s="1" t="s">
        <v>132</v>
      </c>
    </row>
    <row r="2327" spans="1:18" ht="15.5" x14ac:dyDescent="0.35">
      <c r="A2327" s="1">
        <v>31401341</v>
      </c>
      <c r="B2327" s="99" t="s">
        <v>2101</v>
      </c>
      <c r="C2327" s="2" t="s">
        <v>13600</v>
      </c>
      <c r="D2327" s="2">
        <v>1</v>
      </c>
      <c r="E2327" s="1" t="s">
        <v>407</v>
      </c>
      <c r="F2327" s="2"/>
      <c r="G2327" s="2">
        <v>1</v>
      </c>
      <c r="H2327" s="2">
        <v>4</v>
      </c>
      <c r="I2327" s="2"/>
      <c r="J2327" s="2"/>
      <c r="K2327" s="2"/>
      <c r="L2327" s="3">
        <v>620.66</v>
      </c>
      <c r="M2327" s="3">
        <v>620.66</v>
      </c>
      <c r="N2327" s="3">
        <v>0</v>
      </c>
      <c r="O2327" s="3">
        <v>0</v>
      </c>
      <c r="P2327" s="3">
        <v>620.66</v>
      </c>
      <c r="Q2327" s="3">
        <v>350</v>
      </c>
      <c r="R2327" s="1" t="s">
        <v>132</v>
      </c>
    </row>
    <row r="2328" spans="1:18" ht="15.5" x14ac:dyDescent="0.35">
      <c r="A2328" s="1">
        <v>31401350</v>
      </c>
      <c r="B2328" s="99" t="s">
        <v>2100</v>
      </c>
      <c r="C2328" s="2" t="s">
        <v>13600</v>
      </c>
      <c r="D2328" s="2">
        <v>1</v>
      </c>
      <c r="E2328" s="1" t="s">
        <v>161</v>
      </c>
      <c r="F2328" s="2"/>
      <c r="G2328" s="2">
        <v>2</v>
      </c>
      <c r="H2328" s="2">
        <v>5</v>
      </c>
      <c r="I2328" s="2"/>
      <c r="J2328" s="2"/>
      <c r="K2328" s="2"/>
      <c r="L2328" s="3">
        <v>948.22</v>
      </c>
      <c r="M2328" s="3">
        <v>948.22</v>
      </c>
      <c r="N2328" s="3">
        <v>0</v>
      </c>
      <c r="O2328" s="3">
        <v>0</v>
      </c>
      <c r="P2328" s="3">
        <v>948.22</v>
      </c>
      <c r="Q2328" s="3">
        <v>350</v>
      </c>
      <c r="R2328" s="1" t="s">
        <v>132</v>
      </c>
    </row>
    <row r="2329" spans="1:18" ht="15.5" x14ac:dyDescent="0.35">
      <c r="A2329" s="1">
        <v>31402011</v>
      </c>
      <c r="B2329" s="99" t="s">
        <v>2099</v>
      </c>
      <c r="C2329" s="2" t="s">
        <v>13600</v>
      </c>
      <c r="D2329" s="2">
        <v>1</v>
      </c>
      <c r="E2329" s="1" t="s">
        <v>161</v>
      </c>
      <c r="F2329" s="2"/>
      <c r="G2329" s="2">
        <v>2</v>
      </c>
      <c r="H2329" s="2">
        <v>6</v>
      </c>
      <c r="I2329" s="2"/>
      <c r="J2329" s="2"/>
      <c r="K2329" s="2"/>
      <c r="L2329" s="3">
        <v>948.22</v>
      </c>
      <c r="M2329" s="3">
        <v>948.22</v>
      </c>
      <c r="N2329" s="3">
        <v>0</v>
      </c>
      <c r="O2329" s="3">
        <v>0</v>
      </c>
      <c r="P2329" s="3">
        <v>948.22</v>
      </c>
      <c r="Q2329" s="3">
        <v>350</v>
      </c>
      <c r="R2329" s="1" t="s">
        <v>132</v>
      </c>
    </row>
    <row r="2330" spans="1:18" ht="15.5" x14ac:dyDescent="0.35">
      <c r="A2330" s="1">
        <v>31402020</v>
      </c>
      <c r="B2330" s="99" t="s">
        <v>2098</v>
      </c>
      <c r="C2330" s="2" t="s">
        <v>13600</v>
      </c>
      <c r="D2330" s="2">
        <v>1</v>
      </c>
      <c r="E2330" s="1" t="s">
        <v>396</v>
      </c>
      <c r="F2330" s="2"/>
      <c r="G2330" s="2">
        <v>2</v>
      </c>
      <c r="H2330" s="2">
        <v>6</v>
      </c>
      <c r="I2330" s="2"/>
      <c r="J2330" s="2"/>
      <c r="K2330" s="2"/>
      <c r="L2330" s="3">
        <v>1027.79</v>
      </c>
      <c r="M2330" s="3">
        <v>1027.79</v>
      </c>
      <c r="N2330" s="3">
        <v>0</v>
      </c>
      <c r="O2330" s="3">
        <v>0</v>
      </c>
      <c r="P2330" s="3">
        <v>1027.79</v>
      </c>
      <c r="Q2330" s="3">
        <v>350</v>
      </c>
      <c r="R2330" s="1" t="s">
        <v>132</v>
      </c>
    </row>
    <row r="2331" spans="1:18" ht="31" x14ac:dyDescent="0.35">
      <c r="A2331" s="1">
        <v>31402038</v>
      </c>
      <c r="B2331" s="99" t="s">
        <v>2097</v>
      </c>
      <c r="C2331" s="2" t="s">
        <v>13600</v>
      </c>
      <c r="D2331" s="2">
        <v>1</v>
      </c>
      <c r="E2331" s="1" t="s">
        <v>41</v>
      </c>
      <c r="F2331" s="2"/>
      <c r="G2331" s="2"/>
      <c r="H2331" s="2">
        <v>2</v>
      </c>
      <c r="I2331" s="2"/>
      <c r="J2331" s="2"/>
      <c r="K2331" s="2"/>
      <c r="L2331" s="3">
        <v>169.74</v>
      </c>
      <c r="M2331" s="3">
        <v>169.74</v>
      </c>
      <c r="N2331" s="3">
        <v>0</v>
      </c>
      <c r="O2331" s="3">
        <v>0</v>
      </c>
      <c r="P2331" s="3">
        <v>169.74</v>
      </c>
      <c r="Q2331" s="3">
        <v>350</v>
      </c>
      <c r="R2331" s="1" t="s">
        <v>132</v>
      </c>
    </row>
    <row r="2332" spans="1:18" ht="15.5" x14ac:dyDescent="0.35">
      <c r="A2332" s="1">
        <v>31403018</v>
      </c>
      <c r="B2332" s="99" t="s">
        <v>2096</v>
      </c>
      <c r="C2332" s="2" t="s">
        <v>13600</v>
      </c>
      <c r="D2332" s="2">
        <v>1</v>
      </c>
      <c r="E2332" s="1" t="s">
        <v>41</v>
      </c>
      <c r="F2332" s="2"/>
      <c r="G2332" s="2">
        <v>1</v>
      </c>
      <c r="H2332" s="2">
        <v>1</v>
      </c>
      <c r="I2332" s="2"/>
      <c r="J2332" s="2"/>
      <c r="K2332" s="2"/>
      <c r="L2332" s="3">
        <v>169.74</v>
      </c>
      <c r="M2332" s="3">
        <v>169.74</v>
      </c>
      <c r="N2332" s="3">
        <v>0</v>
      </c>
      <c r="O2332" s="3">
        <v>0</v>
      </c>
      <c r="P2332" s="3">
        <v>169.74</v>
      </c>
      <c r="Q2332" s="3">
        <v>350</v>
      </c>
      <c r="R2332" s="1" t="s">
        <v>132</v>
      </c>
    </row>
    <row r="2333" spans="1:18" ht="15.5" x14ac:dyDescent="0.35">
      <c r="A2333" s="1">
        <v>31403026</v>
      </c>
      <c r="B2333" s="99" t="s">
        <v>2029</v>
      </c>
      <c r="C2333" s="2" t="s">
        <v>13598</v>
      </c>
      <c r="D2333" s="2">
        <v>1</v>
      </c>
      <c r="E2333" s="1" t="s">
        <v>13</v>
      </c>
      <c r="F2333" s="2"/>
      <c r="G2333" s="2">
        <v>1</v>
      </c>
      <c r="H2333" s="2">
        <v>2</v>
      </c>
      <c r="I2333" s="2"/>
      <c r="J2333" s="2"/>
      <c r="K2333" s="2"/>
      <c r="L2333" s="3">
        <v>148.54</v>
      </c>
      <c r="M2333" s="3">
        <v>148.54</v>
      </c>
      <c r="N2333" s="3">
        <v>0</v>
      </c>
      <c r="O2333" s="3">
        <v>0</v>
      </c>
      <c r="P2333" s="3">
        <v>148.54</v>
      </c>
      <c r="Q2333" s="3">
        <v>29.707999999999998</v>
      </c>
      <c r="R2333" s="1" t="s">
        <v>132</v>
      </c>
    </row>
    <row r="2334" spans="1:18" ht="15.5" x14ac:dyDescent="0.35">
      <c r="A2334" s="1">
        <v>31403034</v>
      </c>
      <c r="B2334" s="99" t="s">
        <v>2095</v>
      </c>
      <c r="C2334" s="2" t="s">
        <v>13600</v>
      </c>
      <c r="D2334" s="2">
        <v>1</v>
      </c>
      <c r="E2334" s="1" t="s">
        <v>393</v>
      </c>
      <c r="F2334" s="2"/>
      <c r="G2334" s="2">
        <v>1</v>
      </c>
      <c r="H2334" s="2">
        <v>4</v>
      </c>
      <c r="I2334" s="2"/>
      <c r="J2334" s="2"/>
      <c r="K2334" s="2"/>
      <c r="L2334" s="3">
        <v>883.25</v>
      </c>
      <c r="M2334" s="3">
        <v>883.25</v>
      </c>
      <c r="N2334" s="3">
        <v>0</v>
      </c>
      <c r="O2334" s="3">
        <v>0</v>
      </c>
      <c r="P2334" s="3">
        <v>883.25</v>
      </c>
      <c r="Q2334" s="3">
        <v>350</v>
      </c>
      <c r="R2334" s="1" t="s">
        <v>132</v>
      </c>
    </row>
    <row r="2335" spans="1:18" ht="15.5" x14ac:dyDescent="0.35">
      <c r="A2335" s="1">
        <v>31403042</v>
      </c>
      <c r="B2335" s="99" t="s">
        <v>2094</v>
      </c>
      <c r="C2335" s="2" t="s">
        <v>13600</v>
      </c>
      <c r="D2335" s="2">
        <v>1</v>
      </c>
      <c r="E2335" s="1" t="s">
        <v>383</v>
      </c>
      <c r="F2335" s="2"/>
      <c r="G2335" s="2">
        <v>2</v>
      </c>
      <c r="H2335" s="2">
        <v>4</v>
      </c>
      <c r="I2335" s="2"/>
      <c r="J2335" s="2"/>
      <c r="K2335" s="2"/>
      <c r="L2335" s="3">
        <v>649.84</v>
      </c>
      <c r="M2335" s="3">
        <v>649.84</v>
      </c>
      <c r="N2335" s="3">
        <v>0</v>
      </c>
      <c r="O2335" s="3">
        <v>0</v>
      </c>
      <c r="P2335" s="3">
        <v>649.84</v>
      </c>
      <c r="Q2335" s="3">
        <v>350</v>
      </c>
      <c r="R2335" s="1" t="s">
        <v>132</v>
      </c>
    </row>
    <row r="2336" spans="1:18" ht="15.5" x14ac:dyDescent="0.35">
      <c r="A2336" s="1">
        <v>31403050</v>
      </c>
      <c r="B2336" s="99" t="s">
        <v>2093</v>
      </c>
      <c r="C2336" s="2" t="s">
        <v>13600</v>
      </c>
      <c r="D2336" s="2">
        <v>1</v>
      </c>
      <c r="E2336" s="1" t="s">
        <v>155</v>
      </c>
      <c r="F2336" s="2"/>
      <c r="G2336" s="2">
        <v>1</v>
      </c>
      <c r="H2336" s="2">
        <v>6</v>
      </c>
      <c r="I2336" s="2"/>
      <c r="J2336" s="2"/>
      <c r="K2336" s="2"/>
      <c r="L2336" s="3">
        <v>1206.83</v>
      </c>
      <c r="M2336" s="3">
        <v>1206.83</v>
      </c>
      <c r="N2336" s="3">
        <v>0</v>
      </c>
      <c r="O2336" s="3">
        <v>0</v>
      </c>
      <c r="P2336" s="3">
        <v>1206.83</v>
      </c>
      <c r="Q2336" s="3">
        <v>350</v>
      </c>
      <c r="R2336" s="1" t="s">
        <v>132</v>
      </c>
    </row>
    <row r="2337" spans="1:18" ht="15.5" x14ac:dyDescent="0.35">
      <c r="A2337" s="1">
        <v>31403069</v>
      </c>
      <c r="B2337" s="99" t="s">
        <v>2092</v>
      </c>
      <c r="C2337" s="2" t="s">
        <v>13600</v>
      </c>
      <c r="D2337" s="2">
        <v>1</v>
      </c>
      <c r="E2337" s="1" t="s">
        <v>155</v>
      </c>
      <c r="F2337" s="2"/>
      <c r="G2337" s="2">
        <v>1</v>
      </c>
      <c r="H2337" s="2">
        <v>6</v>
      </c>
      <c r="I2337" s="2"/>
      <c r="J2337" s="2"/>
      <c r="K2337" s="2"/>
      <c r="L2337" s="3">
        <v>1206.83</v>
      </c>
      <c r="M2337" s="3">
        <v>1206.83</v>
      </c>
      <c r="N2337" s="3">
        <v>0</v>
      </c>
      <c r="O2337" s="3">
        <v>0</v>
      </c>
      <c r="P2337" s="3">
        <v>1206.83</v>
      </c>
      <c r="Q2337" s="3">
        <v>350</v>
      </c>
      <c r="R2337" s="1" t="s">
        <v>132</v>
      </c>
    </row>
    <row r="2338" spans="1:18" ht="15.5" x14ac:dyDescent="0.35">
      <c r="A2338" s="1">
        <v>31403077</v>
      </c>
      <c r="B2338" s="99" t="s">
        <v>2091</v>
      </c>
      <c r="C2338" s="2" t="s">
        <v>13600</v>
      </c>
      <c r="D2338" s="2">
        <v>1</v>
      </c>
      <c r="E2338" s="1" t="s">
        <v>2042</v>
      </c>
      <c r="F2338" s="2"/>
      <c r="G2338" s="2">
        <v>3</v>
      </c>
      <c r="H2338" s="2">
        <v>6</v>
      </c>
      <c r="I2338" s="2"/>
      <c r="J2338" s="2"/>
      <c r="K2338" s="2"/>
      <c r="L2338" s="3">
        <v>1982.66</v>
      </c>
      <c r="M2338" s="3">
        <v>1982.66</v>
      </c>
      <c r="N2338" s="3">
        <v>0</v>
      </c>
      <c r="O2338" s="3">
        <v>0</v>
      </c>
      <c r="P2338" s="3">
        <v>1982.66</v>
      </c>
      <c r="Q2338" s="3">
        <v>350</v>
      </c>
      <c r="R2338" s="1" t="s">
        <v>132</v>
      </c>
    </row>
    <row r="2339" spans="1:18" ht="15.5" x14ac:dyDescent="0.35">
      <c r="A2339" s="1">
        <v>31403085</v>
      </c>
      <c r="B2339" s="99" t="s">
        <v>2090</v>
      </c>
      <c r="C2339" s="2" t="s">
        <v>13600</v>
      </c>
      <c r="D2339" s="2">
        <v>1</v>
      </c>
      <c r="E2339" s="1" t="s">
        <v>159</v>
      </c>
      <c r="F2339" s="2"/>
      <c r="G2339" s="2">
        <v>1</v>
      </c>
      <c r="H2339" s="2">
        <v>5</v>
      </c>
      <c r="I2339" s="2"/>
      <c r="J2339" s="2"/>
      <c r="K2339" s="2"/>
      <c r="L2339" s="3">
        <v>736.04</v>
      </c>
      <c r="M2339" s="3">
        <v>736.04</v>
      </c>
      <c r="N2339" s="3">
        <v>0</v>
      </c>
      <c r="O2339" s="3">
        <v>0</v>
      </c>
      <c r="P2339" s="3">
        <v>736.04</v>
      </c>
      <c r="Q2339" s="3">
        <v>350</v>
      </c>
      <c r="R2339" s="1" t="s">
        <v>132</v>
      </c>
    </row>
    <row r="2340" spans="1:18" ht="15.5" x14ac:dyDescent="0.35">
      <c r="A2340" s="1">
        <v>31403093</v>
      </c>
      <c r="B2340" s="99" t="s">
        <v>2089</v>
      </c>
      <c r="C2340" s="2" t="s">
        <v>13600</v>
      </c>
      <c r="D2340" s="2">
        <v>1</v>
      </c>
      <c r="E2340" s="1" t="s">
        <v>484</v>
      </c>
      <c r="F2340" s="2"/>
      <c r="G2340" s="2">
        <v>3</v>
      </c>
      <c r="H2340" s="2">
        <v>5</v>
      </c>
      <c r="I2340" s="2"/>
      <c r="J2340" s="2"/>
      <c r="K2340" s="2"/>
      <c r="L2340" s="3">
        <v>802.34</v>
      </c>
      <c r="M2340" s="3">
        <v>802.34</v>
      </c>
      <c r="N2340" s="3">
        <v>0</v>
      </c>
      <c r="O2340" s="3">
        <v>0</v>
      </c>
      <c r="P2340" s="3">
        <v>802.34</v>
      </c>
      <c r="Q2340" s="3">
        <v>350</v>
      </c>
      <c r="R2340" s="1" t="s">
        <v>132</v>
      </c>
    </row>
    <row r="2341" spans="1:18" ht="15.5" x14ac:dyDescent="0.35">
      <c r="A2341" s="1">
        <v>31403107</v>
      </c>
      <c r="B2341" s="99" t="s">
        <v>2088</v>
      </c>
      <c r="C2341" s="2" t="s">
        <v>13600</v>
      </c>
      <c r="D2341" s="2">
        <v>1</v>
      </c>
      <c r="E2341" s="1" t="s">
        <v>484</v>
      </c>
      <c r="F2341" s="2"/>
      <c r="G2341" s="2">
        <v>1</v>
      </c>
      <c r="H2341" s="2">
        <v>5</v>
      </c>
      <c r="I2341" s="2"/>
      <c r="J2341" s="2"/>
      <c r="K2341" s="2"/>
      <c r="L2341" s="3">
        <v>802.34</v>
      </c>
      <c r="M2341" s="3">
        <v>802.34</v>
      </c>
      <c r="N2341" s="3">
        <v>0</v>
      </c>
      <c r="O2341" s="3">
        <v>0</v>
      </c>
      <c r="P2341" s="3">
        <v>802.34</v>
      </c>
      <c r="Q2341" s="3">
        <v>350</v>
      </c>
      <c r="R2341" s="1" t="s">
        <v>132</v>
      </c>
    </row>
    <row r="2342" spans="1:18" ht="15.5" x14ac:dyDescent="0.35">
      <c r="A2342" s="1">
        <v>31403115</v>
      </c>
      <c r="B2342" s="99" t="s">
        <v>2087</v>
      </c>
      <c r="C2342" s="2" t="s">
        <v>13600</v>
      </c>
      <c r="D2342" s="2">
        <v>1</v>
      </c>
      <c r="E2342" s="1" t="s">
        <v>388</v>
      </c>
      <c r="F2342" s="2"/>
      <c r="G2342" s="2">
        <v>1</v>
      </c>
      <c r="H2342" s="2">
        <v>4</v>
      </c>
      <c r="I2342" s="2"/>
      <c r="J2342" s="2"/>
      <c r="K2342" s="2"/>
      <c r="L2342" s="3">
        <v>574.25</v>
      </c>
      <c r="M2342" s="3">
        <v>574.25</v>
      </c>
      <c r="N2342" s="3">
        <v>0</v>
      </c>
      <c r="O2342" s="3">
        <v>0</v>
      </c>
      <c r="P2342" s="3">
        <v>574.25</v>
      </c>
      <c r="Q2342" s="3">
        <v>350</v>
      </c>
      <c r="R2342" s="1" t="s">
        <v>132</v>
      </c>
    </row>
    <row r="2343" spans="1:18" ht="15.5" x14ac:dyDescent="0.35">
      <c r="A2343" s="1">
        <v>31403123</v>
      </c>
      <c r="B2343" s="99" t="s">
        <v>2086</v>
      </c>
      <c r="C2343" s="2" t="s">
        <v>13600</v>
      </c>
      <c r="D2343" s="2">
        <v>1</v>
      </c>
      <c r="E2343" s="1" t="s">
        <v>311</v>
      </c>
      <c r="F2343" s="2"/>
      <c r="G2343" s="2">
        <v>1</v>
      </c>
      <c r="H2343" s="2">
        <v>3</v>
      </c>
      <c r="I2343" s="2"/>
      <c r="J2343" s="2"/>
      <c r="K2343" s="2"/>
      <c r="L2343" s="3">
        <v>291.76</v>
      </c>
      <c r="M2343" s="3">
        <v>291.76</v>
      </c>
      <c r="N2343" s="3">
        <v>0</v>
      </c>
      <c r="O2343" s="3">
        <v>0</v>
      </c>
      <c r="P2343" s="3">
        <v>291.76</v>
      </c>
      <c r="Q2343" s="3">
        <v>350</v>
      </c>
      <c r="R2343" s="1" t="s">
        <v>132</v>
      </c>
    </row>
    <row r="2344" spans="1:18" ht="15.5" x14ac:dyDescent="0.35">
      <c r="A2344" s="1">
        <v>31403131</v>
      </c>
      <c r="B2344" s="99" t="s">
        <v>2085</v>
      </c>
      <c r="C2344" s="2" t="s">
        <v>13600</v>
      </c>
      <c r="D2344" s="2">
        <v>1</v>
      </c>
      <c r="E2344" s="1" t="s">
        <v>281</v>
      </c>
      <c r="F2344" s="2"/>
      <c r="G2344" s="2">
        <v>1</v>
      </c>
      <c r="H2344" s="2">
        <v>2</v>
      </c>
      <c r="I2344" s="2"/>
      <c r="J2344" s="2"/>
      <c r="K2344" s="2"/>
      <c r="L2344" s="3">
        <v>202.9</v>
      </c>
      <c r="M2344" s="3">
        <v>202.9</v>
      </c>
      <c r="N2344" s="3">
        <v>0</v>
      </c>
      <c r="O2344" s="3">
        <v>0</v>
      </c>
      <c r="P2344" s="3">
        <v>202.9</v>
      </c>
      <c r="Q2344" s="3">
        <v>350</v>
      </c>
      <c r="R2344" s="1" t="s">
        <v>132</v>
      </c>
    </row>
    <row r="2345" spans="1:18" ht="15.5" x14ac:dyDescent="0.35">
      <c r="A2345" s="1">
        <v>31403140</v>
      </c>
      <c r="B2345" s="99" t="s">
        <v>2084</v>
      </c>
      <c r="C2345" s="2" t="s">
        <v>13600</v>
      </c>
      <c r="D2345" s="2">
        <v>1</v>
      </c>
      <c r="E2345" s="1" t="s">
        <v>407</v>
      </c>
      <c r="F2345" s="2"/>
      <c r="G2345" s="2">
        <v>1</v>
      </c>
      <c r="H2345" s="2">
        <v>2</v>
      </c>
      <c r="I2345" s="2"/>
      <c r="J2345" s="2"/>
      <c r="K2345" s="2"/>
      <c r="L2345" s="3">
        <v>620.66</v>
      </c>
      <c r="M2345" s="3">
        <v>620.66</v>
      </c>
      <c r="N2345" s="3">
        <v>0</v>
      </c>
      <c r="O2345" s="3">
        <v>0</v>
      </c>
      <c r="P2345" s="3">
        <v>620.66</v>
      </c>
      <c r="Q2345" s="3">
        <v>350</v>
      </c>
      <c r="R2345" s="1" t="s">
        <v>132</v>
      </c>
    </row>
    <row r="2346" spans="1:18" ht="15.5" x14ac:dyDescent="0.35">
      <c r="A2346" s="1">
        <v>31403158</v>
      </c>
      <c r="B2346" s="99" t="s">
        <v>2083</v>
      </c>
      <c r="C2346" s="2" t="s">
        <v>13600</v>
      </c>
      <c r="D2346" s="2">
        <v>1</v>
      </c>
      <c r="E2346" s="1" t="s">
        <v>148</v>
      </c>
      <c r="F2346" s="2"/>
      <c r="G2346" s="2">
        <v>1</v>
      </c>
      <c r="H2346" s="2">
        <v>3</v>
      </c>
      <c r="I2346" s="2"/>
      <c r="J2346" s="2"/>
      <c r="K2346" s="2"/>
      <c r="L2346" s="3">
        <v>689.63</v>
      </c>
      <c r="M2346" s="3">
        <v>689.63</v>
      </c>
      <c r="N2346" s="3">
        <v>0</v>
      </c>
      <c r="O2346" s="3">
        <v>0</v>
      </c>
      <c r="P2346" s="3">
        <v>689.63</v>
      </c>
      <c r="Q2346" s="3">
        <v>350</v>
      </c>
      <c r="R2346" s="1" t="s">
        <v>132</v>
      </c>
    </row>
    <row r="2347" spans="1:18" ht="15.5" x14ac:dyDescent="0.35">
      <c r="A2347" s="1">
        <v>31403166</v>
      </c>
      <c r="B2347" s="99" t="s">
        <v>2082</v>
      </c>
      <c r="C2347" s="2" t="s">
        <v>13600</v>
      </c>
      <c r="D2347" s="2">
        <v>1</v>
      </c>
      <c r="E2347" s="1" t="s">
        <v>396</v>
      </c>
      <c r="F2347" s="2"/>
      <c r="G2347" s="2">
        <v>2</v>
      </c>
      <c r="H2347" s="2">
        <v>6</v>
      </c>
      <c r="I2347" s="2"/>
      <c r="J2347" s="2"/>
      <c r="K2347" s="2"/>
      <c r="L2347" s="3">
        <v>1027.79</v>
      </c>
      <c r="M2347" s="3">
        <v>1027.79</v>
      </c>
      <c r="N2347" s="3">
        <v>0</v>
      </c>
      <c r="O2347" s="3">
        <v>0</v>
      </c>
      <c r="P2347" s="3">
        <v>1027.79</v>
      </c>
      <c r="Q2347" s="3">
        <v>350</v>
      </c>
      <c r="R2347" s="1" t="s">
        <v>132</v>
      </c>
    </row>
    <row r="2348" spans="1:18" ht="31" x14ac:dyDescent="0.35">
      <c r="A2348" s="1">
        <v>31403174</v>
      </c>
      <c r="B2348" s="99" t="s">
        <v>2081</v>
      </c>
      <c r="C2348" s="2" t="s">
        <v>13600</v>
      </c>
      <c r="D2348" s="2">
        <v>1</v>
      </c>
      <c r="E2348" s="1" t="s">
        <v>194</v>
      </c>
      <c r="F2348" s="2"/>
      <c r="G2348" s="2">
        <v>2</v>
      </c>
      <c r="H2348" s="2">
        <v>7</v>
      </c>
      <c r="I2348" s="2"/>
      <c r="J2348" s="2"/>
      <c r="K2348" s="2"/>
      <c r="L2348" s="3">
        <v>2181.58</v>
      </c>
      <c r="M2348" s="3">
        <v>2181.58</v>
      </c>
      <c r="N2348" s="3">
        <v>0</v>
      </c>
      <c r="O2348" s="3">
        <v>0</v>
      </c>
      <c r="P2348" s="3">
        <v>2181.58</v>
      </c>
      <c r="Q2348" s="3">
        <v>350</v>
      </c>
      <c r="R2348" s="1" t="s">
        <v>132</v>
      </c>
    </row>
    <row r="2349" spans="1:18" ht="15.5" x14ac:dyDescent="0.35">
      <c r="A2349" s="1">
        <v>31403182</v>
      </c>
      <c r="B2349" s="99" t="s">
        <v>2080</v>
      </c>
      <c r="C2349" s="2" t="s">
        <v>13600</v>
      </c>
      <c r="D2349" s="2">
        <v>1</v>
      </c>
      <c r="E2349" s="1" t="s">
        <v>2042</v>
      </c>
      <c r="F2349" s="2"/>
      <c r="G2349" s="2">
        <v>2</v>
      </c>
      <c r="H2349" s="2">
        <v>5</v>
      </c>
      <c r="I2349" s="2"/>
      <c r="J2349" s="2"/>
      <c r="K2349" s="2"/>
      <c r="L2349" s="3">
        <v>1982.66</v>
      </c>
      <c r="M2349" s="3">
        <v>1982.66</v>
      </c>
      <c r="N2349" s="3">
        <v>0</v>
      </c>
      <c r="O2349" s="3">
        <v>0</v>
      </c>
      <c r="P2349" s="3">
        <v>1982.66</v>
      </c>
      <c r="Q2349" s="3">
        <v>350</v>
      </c>
      <c r="R2349" s="1" t="s">
        <v>132</v>
      </c>
    </row>
    <row r="2350" spans="1:18" ht="15.5" x14ac:dyDescent="0.35">
      <c r="A2350" s="1">
        <v>31403204</v>
      </c>
      <c r="B2350" s="99" t="s">
        <v>2079</v>
      </c>
      <c r="C2350" s="2" t="s">
        <v>13600</v>
      </c>
      <c r="D2350" s="2">
        <v>1</v>
      </c>
      <c r="E2350" s="1" t="s">
        <v>388</v>
      </c>
      <c r="F2350" s="2"/>
      <c r="G2350" s="2">
        <v>1</v>
      </c>
      <c r="H2350" s="2">
        <v>4</v>
      </c>
      <c r="I2350" s="2"/>
      <c r="J2350" s="2"/>
      <c r="K2350" s="2"/>
      <c r="L2350" s="3">
        <v>574.25</v>
      </c>
      <c r="M2350" s="3">
        <v>574.25</v>
      </c>
      <c r="N2350" s="3">
        <v>0</v>
      </c>
      <c r="O2350" s="3">
        <v>0</v>
      </c>
      <c r="P2350" s="3">
        <v>574.25</v>
      </c>
      <c r="Q2350" s="3">
        <v>350</v>
      </c>
      <c r="R2350" s="1" t="s">
        <v>132</v>
      </c>
    </row>
    <row r="2351" spans="1:18" ht="15.5" x14ac:dyDescent="0.35">
      <c r="A2351" s="1">
        <v>31403212</v>
      </c>
      <c r="B2351" s="99" t="s">
        <v>2078</v>
      </c>
      <c r="C2351" s="2" t="s">
        <v>13600</v>
      </c>
      <c r="D2351" s="2">
        <v>1</v>
      </c>
      <c r="E2351" s="1" t="s">
        <v>383</v>
      </c>
      <c r="F2351" s="2"/>
      <c r="G2351" s="2">
        <v>1</v>
      </c>
      <c r="H2351" s="2">
        <v>4</v>
      </c>
      <c r="I2351" s="2"/>
      <c r="J2351" s="2"/>
      <c r="K2351" s="2"/>
      <c r="L2351" s="3">
        <v>649.84</v>
      </c>
      <c r="M2351" s="3">
        <v>649.84</v>
      </c>
      <c r="N2351" s="3">
        <v>0</v>
      </c>
      <c r="O2351" s="3">
        <v>0</v>
      </c>
      <c r="P2351" s="3">
        <v>649.84</v>
      </c>
      <c r="Q2351" s="3">
        <v>350</v>
      </c>
      <c r="R2351" s="1" t="s">
        <v>132</v>
      </c>
    </row>
    <row r="2352" spans="1:18" ht="15.5" x14ac:dyDescent="0.35">
      <c r="A2352" s="1">
        <v>31403220</v>
      </c>
      <c r="B2352" s="99" t="s">
        <v>2077</v>
      </c>
      <c r="C2352" s="2" t="s">
        <v>13600</v>
      </c>
      <c r="D2352" s="2">
        <v>1</v>
      </c>
      <c r="E2352" s="1" t="s">
        <v>383</v>
      </c>
      <c r="F2352" s="2"/>
      <c r="G2352" s="2">
        <v>1</v>
      </c>
      <c r="H2352" s="2">
        <v>4</v>
      </c>
      <c r="I2352" s="2"/>
      <c r="J2352" s="2"/>
      <c r="K2352" s="2"/>
      <c r="L2352" s="3">
        <v>649.84</v>
      </c>
      <c r="M2352" s="3">
        <v>649.84</v>
      </c>
      <c r="N2352" s="3">
        <v>0</v>
      </c>
      <c r="O2352" s="3">
        <v>0</v>
      </c>
      <c r="P2352" s="3">
        <v>649.84</v>
      </c>
      <c r="Q2352" s="3">
        <v>350</v>
      </c>
      <c r="R2352" s="1" t="s">
        <v>132</v>
      </c>
    </row>
    <row r="2353" spans="1:18" ht="15.5" x14ac:dyDescent="0.35">
      <c r="A2353" s="1">
        <v>31403239</v>
      </c>
      <c r="B2353" s="99" t="s">
        <v>2076</v>
      </c>
      <c r="C2353" s="2" t="s">
        <v>13600</v>
      </c>
      <c r="D2353" s="2">
        <v>1</v>
      </c>
      <c r="E2353" s="1" t="s">
        <v>224</v>
      </c>
      <c r="F2353" s="2"/>
      <c r="G2353" s="2">
        <v>1</v>
      </c>
      <c r="H2353" s="2">
        <v>3</v>
      </c>
      <c r="I2353" s="2"/>
      <c r="J2353" s="2"/>
      <c r="K2353" s="2"/>
      <c r="L2353" s="3">
        <v>338.19</v>
      </c>
      <c r="M2353" s="3">
        <v>338.19</v>
      </c>
      <c r="N2353" s="3">
        <v>0</v>
      </c>
      <c r="O2353" s="3">
        <v>0</v>
      </c>
      <c r="P2353" s="3">
        <v>338.19</v>
      </c>
      <c r="Q2353" s="3">
        <v>350</v>
      </c>
      <c r="R2353" s="1" t="s">
        <v>132</v>
      </c>
    </row>
    <row r="2354" spans="1:18" ht="15.5" x14ac:dyDescent="0.35">
      <c r="A2354" s="1">
        <v>31403255</v>
      </c>
      <c r="B2354" s="99" t="s">
        <v>2075</v>
      </c>
      <c r="C2354" s="2" t="s">
        <v>13600</v>
      </c>
      <c r="D2354" s="2">
        <v>1</v>
      </c>
      <c r="E2354" s="1" t="s">
        <v>383</v>
      </c>
      <c r="F2354" s="2"/>
      <c r="G2354" s="2">
        <v>2</v>
      </c>
      <c r="H2354" s="2">
        <v>4</v>
      </c>
      <c r="I2354" s="2"/>
      <c r="J2354" s="2"/>
      <c r="K2354" s="2"/>
      <c r="L2354" s="3">
        <v>649.84</v>
      </c>
      <c r="M2354" s="3">
        <v>649.84</v>
      </c>
      <c r="N2354" s="3">
        <v>0</v>
      </c>
      <c r="O2354" s="3">
        <v>0</v>
      </c>
      <c r="P2354" s="3">
        <v>649.84</v>
      </c>
      <c r="Q2354" s="3">
        <v>350</v>
      </c>
      <c r="R2354" s="1" t="s">
        <v>132</v>
      </c>
    </row>
    <row r="2355" spans="1:18" ht="15.5" x14ac:dyDescent="0.35">
      <c r="A2355" s="1">
        <v>31403263</v>
      </c>
      <c r="B2355" s="99" t="s">
        <v>2074</v>
      </c>
      <c r="C2355" s="2" t="s">
        <v>13600</v>
      </c>
      <c r="D2355" s="2">
        <v>1</v>
      </c>
      <c r="E2355" s="1" t="s">
        <v>165</v>
      </c>
      <c r="F2355" s="2"/>
      <c r="G2355" s="2">
        <v>2</v>
      </c>
      <c r="H2355" s="2">
        <v>5</v>
      </c>
      <c r="I2355" s="2"/>
      <c r="J2355" s="2"/>
      <c r="K2355" s="2"/>
      <c r="L2355" s="3">
        <v>1617.95</v>
      </c>
      <c r="M2355" s="3">
        <v>1617.95</v>
      </c>
      <c r="N2355" s="3">
        <v>0</v>
      </c>
      <c r="O2355" s="3">
        <v>0</v>
      </c>
      <c r="P2355" s="3">
        <v>1617.95</v>
      </c>
      <c r="Q2355" s="3">
        <v>350</v>
      </c>
      <c r="R2355" s="1" t="s">
        <v>132</v>
      </c>
    </row>
    <row r="2356" spans="1:18" ht="15.5" x14ac:dyDescent="0.35">
      <c r="A2356" s="1">
        <v>31403271</v>
      </c>
      <c r="B2356" s="99" t="s">
        <v>2073</v>
      </c>
      <c r="C2356" s="2" t="s">
        <v>13600</v>
      </c>
      <c r="D2356" s="2">
        <v>1</v>
      </c>
      <c r="E2356" s="1" t="s">
        <v>407</v>
      </c>
      <c r="F2356" s="2"/>
      <c r="G2356" s="2">
        <v>1</v>
      </c>
      <c r="H2356" s="2">
        <v>4</v>
      </c>
      <c r="I2356" s="2"/>
      <c r="J2356" s="2"/>
      <c r="K2356" s="2"/>
      <c r="L2356" s="3">
        <v>620.66</v>
      </c>
      <c r="M2356" s="3">
        <v>620.66</v>
      </c>
      <c r="N2356" s="3">
        <v>0</v>
      </c>
      <c r="O2356" s="3">
        <v>0</v>
      </c>
      <c r="P2356" s="3">
        <v>620.66</v>
      </c>
      <c r="Q2356" s="3">
        <v>350</v>
      </c>
      <c r="R2356" s="1" t="s">
        <v>132</v>
      </c>
    </row>
    <row r="2357" spans="1:18" ht="15.5" x14ac:dyDescent="0.35">
      <c r="A2357" s="1">
        <v>31403280</v>
      </c>
      <c r="B2357" s="99" t="s">
        <v>2072</v>
      </c>
      <c r="C2357" s="2" t="s">
        <v>13600</v>
      </c>
      <c r="D2357" s="2">
        <v>1</v>
      </c>
      <c r="E2357" s="1" t="s">
        <v>377</v>
      </c>
      <c r="F2357" s="2"/>
      <c r="G2357" s="2">
        <v>1</v>
      </c>
      <c r="H2357" s="2">
        <v>3</v>
      </c>
      <c r="I2357" s="2"/>
      <c r="J2357" s="2"/>
      <c r="K2357" s="2"/>
      <c r="L2357" s="3">
        <v>405.81</v>
      </c>
      <c r="M2357" s="3">
        <v>405.81</v>
      </c>
      <c r="N2357" s="3">
        <v>0</v>
      </c>
      <c r="O2357" s="3">
        <v>0</v>
      </c>
      <c r="P2357" s="3">
        <v>405.81</v>
      </c>
      <c r="Q2357" s="3">
        <v>350</v>
      </c>
      <c r="R2357" s="1" t="s">
        <v>132</v>
      </c>
    </row>
    <row r="2358" spans="1:18" ht="15.5" x14ac:dyDescent="0.35">
      <c r="A2358" s="1">
        <v>31403298</v>
      </c>
      <c r="B2358" s="99" t="s">
        <v>2071</v>
      </c>
      <c r="C2358" s="2" t="s">
        <v>13600</v>
      </c>
      <c r="D2358" s="2">
        <v>1</v>
      </c>
      <c r="E2358" s="1" t="s">
        <v>13</v>
      </c>
      <c r="F2358" s="2"/>
      <c r="G2358" s="2">
        <v>2</v>
      </c>
      <c r="H2358" s="2">
        <v>2</v>
      </c>
      <c r="I2358" s="2"/>
      <c r="J2358" s="2"/>
      <c r="K2358" s="2"/>
      <c r="L2358" s="3">
        <v>148.54</v>
      </c>
      <c r="M2358" s="3">
        <v>148.54</v>
      </c>
      <c r="N2358" s="3">
        <v>0</v>
      </c>
      <c r="O2358" s="3">
        <v>0</v>
      </c>
      <c r="P2358" s="3">
        <v>148.54</v>
      </c>
      <c r="Q2358" s="3">
        <v>350</v>
      </c>
      <c r="R2358" s="1" t="s">
        <v>132</v>
      </c>
    </row>
    <row r="2359" spans="1:18" ht="15.5" x14ac:dyDescent="0.35">
      <c r="A2359" s="1">
        <v>31403301</v>
      </c>
      <c r="B2359" s="99" t="s">
        <v>2070</v>
      </c>
      <c r="C2359" s="2" t="s">
        <v>13600</v>
      </c>
      <c r="D2359" s="2">
        <v>1</v>
      </c>
      <c r="E2359" s="1" t="s">
        <v>31</v>
      </c>
      <c r="F2359" s="2"/>
      <c r="G2359" s="2"/>
      <c r="H2359" s="2">
        <v>3</v>
      </c>
      <c r="I2359" s="2"/>
      <c r="J2359" s="2"/>
      <c r="K2359" s="2"/>
      <c r="L2359" s="3">
        <v>26.53</v>
      </c>
      <c r="M2359" s="3">
        <v>26.53</v>
      </c>
      <c r="N2359" s="3">
        <v>0</v>
      </c>
      <c r="O2359" s="3">
        <v>0</v>
      </c>
      <c r="P2359" s="3">
        <v>26.53</v>
      </c>
      <c r="Q2359" s="3">
        <v>350</v>
      </c>
      <c r="R2359" s="1" t="s">
        <v>132</v>
      </c>
    </row>
    <row r="2360" spans="1:18" ht="15.5" x14ac:dyDescent="0.35">
      <c r="A2360" s="1">
        <v>31403310</v>
      </c>
      <c r="B2360" s="99" t="s">
        <v>2069</v>
      </c>
      <c r="C2360" s="2" t="s">
        <v>13600</v>
      </c>
      <c r="D2360" s="2">
        <v>1</v>
      </c>
      <c r="E2360" s="1" t="s">
        <v>281</v>
      </c>
      <c r="F2360" s="2"/>
      <c r="G2360" s="2">
        <v>2</v>
      </c>
      <c r="H2360" s="2">
        <v>3</v>
      </c>
      <c r="I2360" s="2"/>
      <c r="J2360" s="2"/>
      <c r="K2360" s="2"/>
      <c r="L2360" s="3">
        <v>202.9</v>
      </c>
      <c r="M2360" s="3">
        <v>202.9</v>
      </c>
      <c r="N2360" s="3">
        <v>0</v>
      </c>
      <c r="O2360" s="3">
        <v>0</v>
      </c>
      <c r="P2360" s="3">
        <v>202.9</v>
      </c>
      <c r="Q2360" s="3">
        <v>350</v>
      </c>
      <c r="R2360" s="1" t="s">
        <v>132</v>
      </c>
    </row>
    <row r="2361" spans="1:18" ht="15.5" x14ac:dyDescent="0.35">
      <c r="A2361" s="1">
        <v>31403328</v>
      </c>
      <c r="B2361" s="99" t="s">
        <v>2068</v>
      </c>
      <c r="C2361" s="2" t="s">
        <v>13600</v>
      </c>
      <c r="D2361" s="2">
        <v>1</v>
      </c>
      <c r="E2361" s="1" t="s">
        <v>224</v>
      </c>
      <c r="F2361" s="2"/>
      <c r="G2361" s="2"/>
      <c r="H2361" s="2">
        <v>3</v>
      </c>
      <c r="I2361" s="2"/>
      <c r="J2361" s="2"/>
      <c r="K2361" s="2"/>
      <c r="L2361" s="3">
        <v>338.19</v>
      </c>
      <c r="M2361" s="3">
        <v>338.19</v>
      </c>
      <c r="N2361" s="3">
        <v>0</v>
      </c>
      <c r="O2361" s="3">
        <v>0</v>
      </c>
      <c r="P2361" s="3">
        <v>338.19</v>
      </c>
      <c r="Q2361" s="3">
        <v>350</v>
      </c>
      <c r="R2361" s="1" t="s">
        <v>132</v>
      </c>
    </row>
    <row r="2362" spans="1:18" ht="15.5" x14ac:dyDescent="0.35">
      <c r="A2362" s="1">
        <v>31403336</v>
      </c>
      <c r="B2362" s="99" t="s">
        <v>2067</v>
      </c>
      <c r="C2362" s="2" t="s">
        <v>13598</v>
      </c>
      <c r="D2362" s="2">
        <v>1</v>
      </c>
      <c r="E2362" s="1" t="s">
        <v>398</v>
      </c>
      <c r="F2362" s="2"/>
      <c r="G2362" s="2">
        <v>1</v>
      </c>
      <c r="H2362" s="2">
        <v>5</v>
      </c>
      <c r="I2362" s="2"/>
      <c r="J2362" s="2"/>
      <c r="K2362" s="2"/>
      <c r="L2362" s="3">
        <v>1140.53</v>
      </c>
      <c r="M2362" s="3">
        <v>1140.53</v>
      </c>
      <c r="N2362" s="3">
        <v>0</v>
      </c>
      <c r="O2362" s="3">
        <v>0</v>
      </c>
      <c r="P2362" s="3">
        <v>1140.53</v>
      </c>
      <c r="Q2362" s="3">
        <v>228.10599999999999</v>
      </c>
      <c r="R2362" s="1" t="s">
        <v>132</v>
      </c>
    </row>
    <row r="2363" spans="1:18" ht="15.5" x14ac:dyDescent="0.35">
      <c r="A2363" s="1">
        <v>31403344</v>
      </c>
      <c r="B2363" s="99" t="s">
        <v>2066</v>
      </c>
      <c r="C2363" s="2" t="s">
        <v>13600</v>
      </c>
      <c r="D2363" s="2">
        <v>1</v>
      </c>
      <c r="E2363" s="1" t="s">
        <v>484</v>
      </c>
      <c r="F2363" s="2"/>
      <c r="G2363" s="2">
        <v>1</v>
      </c>
      <c r="H2363" s="2">
        <v>5</v>
      </c>
      <c r="I2363" s="2"/>
      <c r="J2363" s="2"/>
      <c r="K2363" s="2"/>
      <c r="L2363" s="3">
        <v>802.34</v>
      </c>
      <c r="M2363" s="3">
        <v>802.34</v>
      </c>
      <c r="N2363" s="3">
        <v>0</v>
      </c>
      <c r="O2363" s="3">
        <v>0</v>
      </c>
      <c r="P2363" s="3">
        <v>802.34</v>
      </c>
      <c r="Q2363" s="3">
        <v>350</v>
      </c>
      <c r="R2363" s="1" t="s">
        <v>132</v>
      </c>
    </row>
    <row r="2364" spans="1:18" ht="15.5" x14ac:dyDescent="0.35">
      <c r="A2364" s="1">
        <v>31403352</v>
      </c>
      <c r="B2364" s="99" t="s">
        <v>2065</v>
      </c>
      <c r="C2364" s="2" t="s">
        <v>13600</v>
      </c>
      <c r="D2364" s="2">
        <v>1</v>
      </c>
      <c r="E2364" s="1" t="s">
        <v>161</v>
      </c>
      <c r="F2364" s="2"/>
      <c r="G2364" s="2">
        <v>1</v>
      </c>
      <c r="H2364" s="2">
        <v>2</v>
      </c>
      <c r="I2364" s="2"/>
      <c r="J2364" s="2"/>
      <c r="K2364" s="2"/>
      <c r="L2364" s="3">
        <v>948.22</v>
      </c>
      <c r="M2364" s="3">
        <v>948.22</v>
      </c>
      <c r="N2364" s="3">
        <v>0</v>
      </c>
      <c r="O2364" s="3">
        <v>0</v>
      </c>
      <c r="P2364" s="3">
        <v>948.22</v>
      </c>
      <c r="Q2364" s="3">
        <v>350</v>
      </c>
      <c r="R2364" s="1" t="s">
        <v>132</v>
      </c>
    </row>
    <row r="2365" spans="1:18" ht="15.5" x14ac:dyDescent="0.35">
      <c r="A2365" s="1">
        <v>31403360</v>
      </c>
      <c r="B2365" s="99" t="s">
        <v>2064</v>
      </c>
      <c r="C2365" s="2" t="s">
        <v>13600</v>
      </c>
      <c r="D2365" s="2">
        <v>1</v>
      </c>
      <c r="E2365" s="1" t="s">
        <v>383</v>
      </c>
      <c r="F2365" s="2"/>
      <c r="G2365" s="2">
        <v>2</v>
      </c>
      <c r="H2365" s="2">
        <v>5</v>
      </c>
      <c r="I2365" s="2"/>
      <c r="J2365" s="2"/>
      <c r="K2365" s="2"/>
      <c r="L2365" s="3">
        <v>649.84</v>
      </c>
      <c r="M2365" s="3">
        <v>649.84</v>
      </c>
      <c r="N2365" s="3">
        <v>0</v>
      </c>
      <c r="O2365" s="3">
        <v>0</v>
      </c>
      <c r="P2365" s="3">
        <v>649.84</v>
      </c>
      <c r="Q2365" s="3">
        <v>350</v>
      </c>
      <c r="R2365" s="1" t="s">
        <v>132</v>
      </c>
    </row>
    <row r="2366" spans="1:18" ht="15.5" x14ac:dyDescent="0.35">
      <c r="A2366" s="1">
        <v>31403379</v>
      </c>
      <c r="B2366" s="99" t="s">
        <v>2063</v>
      </c>
      <c r="C2366" s="2" t="s">
        <v>13600</v>
      </c>
      <c r="D2366" s="2">
        <v>1</v>
      </c>
      <c r="E2366" s="1" t="s">
        <v>396</v>
      </c>
      <c r="F2366" s="2">
        <v>38.5</v>
      </c>
      <c r="G2366" s="2">
        <v>1</v>
      </c>
      <c r="H2366" s="2">
        <v>6</v>
      </c>
      <c r="I2366" s="2"/>
      <c r="J2366" s="2"/>
      <c r="K2366" s="2"/>
      <c r="L2366" s="3">
        <v>1027.79</v>
      </c>
      <c r="M2366" s="3">
        <v>1027.79</v>
      </c>
      <c r="N2366" s="3">
        <v>587.13</v>
      </c>
      <c r="O2366" s="3">
        <v>0</v>
      </c>
      <c r="P2366" s="3">
        <v>1614.92</v>
      </c>
      <c r="Q2366" s="3">
        <v>350</v>
      </c>
      <c r="R2366" s="1" t="s">
        <v>132</v>
      </c>
    </row>
    <row r="2367" spans="1:18" ht="15.5" x14ac:dyDescent="0.35">
      <c r="A2367" s="1">
        <v>31403398</v>
      </c>
      <c r="B2367" s="99" t="s">
        <v>2062</v>
      </c>
      <c r="C2367" s="2" t="s">
        <v>13598</v>
      </c>
      <c r="D2367" s="2"/>
      <c r="E2367" s="1"/>
      <c r="F2367" s="2"/>
      <c r="G2367" s="2"/>
      <c r="H2367" s="2"/>
      <c r="I2367" s="2"/>
      <c r="J2367" s="2"/>
      <c r="K2367" s="2"/>
      <c r="L2367" s="3"/>
      <c r="M2367" s="3"/>
      <c r="N2367" s="3"/>
      <c r="O2367" s="3">
        <v>0</v>
      </c>
      <c r="P2367" s="3">
        <v>625.28</v>
      </c>
      <c r="Q2367" s="3">
        <v>125.056</v>
      </c>
      <c r="R2367" s="1" t="s">
        <v>132</v>
      </c>
    </row>
    <row r="2368" spans="1:18" ht="15.5" x14ac:dyDescent="0.35">
      <c r="A2368" s="1">
        <v>31404014</v>
      </c>
      <c r="B2368" s="99" t="s">
        <v>2061</v>
      </c>
      <c r="C2368" s="2" t="s">
        <v>13600</v>
      </c>
      <c r="D2368" s="2">
        <v>1</v>
      </c>
      <c r="E2368" s="1" t="s">
        <v>155</v>
      </c>
      <c r="F2368" s="2"/>
      <c r="G2368" s="2">
        <v>2</v>
      </c>
      <c r="H2368" s="2">
        <v>6</v>
      </c>
      <c r="I2368" s="2"/>
      <c r="J2368" s="2"/>
      <c r="K2368" s="2"/>
      <c r="L2368" s="3">
        <v>1206.83</v>
      </c>
      <c r="M2368" s="3">
        <v>1206.83</v>
      </c>
      <c r="N2368" s="3">
        <v>0</v>
      </c>
      <c r="O2368" s="3">
        <v>0</v>
      </c>
      <c r="P2368" s="3">
        <v>1206.83</v>
      </c>
      <c r="Q2368" s="3">
        <v>350</v>
      </c>
      <c r="R2368" s="1" t="s">
        <v>132</v>
      </c>
    </row>
    <row r="2369" spans="1:18" ht="15.5" x14ac:dyDescent="0.35">
      <c r="A2369" s="1">
        <v>31404022</v>
      </c>
      <c r="B2369" s="99" t="s">
        <v>2060</v>
      </c>
      <c r="C2369" s="2" t="s">
        <v>13600</v>
      </c>
      <c r="D2369" s="2">
        <v>1</v>
      </c>
      <c r="E2369" s="1" t="s">
        <v>161</v>
      </c>
      <c r="F2369" s="2"/>
      <c r="G2369" s="2">
        <v>2</v>
      </c>
      <c r="H2369" s="2">
        <v>6</v>
      </c>
      <c r="I2369" s="2"/>
      <c r="J2369" s="2"/>
      <c r="K2369" s="2"/>
      <c r="L2369" s="3">
        <v>948.22</v>
      </c>
      <c r="M2369" s="3">
        <v>948.22</v>
      </c>
      <c r="N2369" s="3">
        <v>0</v>
      </c>
      <c r="O2369" s="3">
        <v>0</v>
      </c>
      <c r="P2369" s="3">
        <v>948.22</v>
      </c>
      <c r="Q2369" s="3">
        <v>350</v>
      </c>
      <c r="R2369" s="1" t="s">
        <v>132</v>
      </c>
    </row>
    <row r="2370" spans="1:18" ht="31" x14ac:dyDescent="0.35">
      <c r="A2370" s="1">
        <v>31404030</v>
      </c>
      <c r="B2370" s="99" t="s">
        <v>2059</v>
      </c>
      <c r="C2370" s="2" t="s">
        <v>13598</v>
      </c>
      <c r="D2370" s="2">
        <v>1</v>
      </c>
      <c r="E2370" s="1" t="s">
        <v>161</v>
      </c>
      <c r="F2370" s="2"/>
      <c r="G2370" s="2">
        <v>1</v>
      </c>
      <c r="H2370" s="2">
        <v>4</v>
      </c>
      <c r="I2370" s="2"/>
      <c r="J2370" s="2"/>
      <c r="K2370" s="2"/>
      <c r="L2370" s="3">
        <v>948.22</v>
      </c>
      <c r="M2370" s="3">
        <v>948.22</v>
      </c>
      <c r="N2370" s="3">
        <v>0</v>
      </c>
      <c r="O2370" s="3">
        <v>0</v>
      </c>
      <c r="P2370" s="3">
        <v>948.22</v>
      </c>
      <c r="Q2370" s="3">
        <v>189.64400000000001</v>
      </c>
      <c r="R2370" s="1" t="s">
        <v>132</v>
      </c>
    </row>
    <row r="2371" spans="1:18" ht="15.5" x14ac:dyDescent="0.35">
      <c r="A2371" s="1">
        <v>31405010</v>
      </c>
      <c r="B2371" s="99" t="s">
        <v>2058</v>
      </c>
      <c r="C2371" s="2" t="s">
        <v>13598</v>
      </c>
      <c r="D2371" s="2">
        <v>1</v>
      </c>
      <c r="E2371" s="1" t="s">
        <v>224</v>
      </c>
      <c r="F2371" s="2"/>
      <c r="G2371" s="2">
        <v>1</v>
      </c>
      <c r="H2371" s="2">
        <v>2</v>
      </c>
      <c r="I2371" s="2"/>
      <c r="J2371" s="2"/>
      <c r="K2371" s="2"/>
      <c r="L2371" s="3">
        <v>338.19</v>
      </c>
      <c r="M2371" s="3">
        <v>338.19</v>
      </c>
      <c r="N2371" s="3">
        <v>0</v>
      </c>
      <c r="O2371" s="3">
        <v>0</v>
      </c>
      <c r="P2371" s="3">
        <v>338.19</v>
      </c>
      <c r="Q2371" s="3">
        <v>67.638000000000005</v>
      </c>
      <c r="R2371" s="1" t="s">
        <v>132</v>
      </c>
    </row>
    <row r="2372" spans="1:18" ht="15.5" x14ac:dyDescent="0.35">
      <c r="A2372" s="1">
        <v>31405029</v>
      </c>
      <c r="B2372" s="99" t="s">
        <v>2057</v>
      </c>
      <c r="C2372" s="2" t="s">
        <v>13600</v>
      </c>
      <c r="D2372" s="2">
        <v>1</v>
      </c>
      <c r="E2372" s="1" t="s">
        <v>41</v>
      </c>
      <c r="F2372" s="2"/>
      <c r="G2372" s="2">
        <v>1</v>
      </c>
      <c r="H2372" s="2">
        <v>2</v>
      </c>
      <c r="I2372" s="2"/>
      <c r="J2372" s="2"/>
      <c r="K2372" s="2"/>
      <c r="L2372" s="3">
        <v>169.74</v>
      </c>
      <c r="M2372" s="3">
        <v>169.74</v>
      </c>
      <c r="N2372" s="3">
        <v>0</v>
      </c>
      <c r="O2372" s="3">
        <v>0</v>
      </c>
      <c r="P2372" s="3">
        <v>169.74</v>
      </c>
      <c r="Q2372" s="3">
        <v>350</v>
      </c>
      <c r="R2372" s="1" t="s">
        <v>132</v>
      </c>
    </row>
    <row r="2373" spans="1:18" ht="15.5" x14ac:dyDescent="0.35">
      <c r="A2373" s="1">
        <v>31405037</v>
      </c>
      <c r="B2373" s="99" t="s">
        <v>2056</v>
      </c>
      <c r="C2373" s="2" t="s">
        <v>13600</v>
      </c>
      <c r="D2373" s="2">
        <v>1</v>
      </c>
      <c r="E2373" s="1" t="s">
        <v>484</v>
      </c>
      <c r="F2373" s="2"/>
      <c r="G2373" s="2">
        <v>2</v>
      </c>
      <c r="H2373" s="2">
        <v>5</v>
      </c>
      <c r="I2373" s="2"/>
      <c r="J2373" s="2"/>
      <c r="K2373" s="2"/>
      <c r="L2373" s="3">
        <v>802.34</v>
      </c>
      <c r="M2373" s="3">
        <v>802.34</v>
      </c>
      <c r="N2373" s="3">
        <v>0</v>
      </c>
      <c r="O2373" s="3">
        <v>0</v>
      </c>
      <c r="P2373" s="3">
        <v>802.34</v>
      </c>
      <c r="Q2373" s="3">
        <v>350</v>
      </c>
      <c r="R2373" s="1" t="s">
        <v>132</v>
      </c>
    </row>
    <row r="2374" spans="1:18" ht="15.5" x14ac:dyDescent="0.35">
      <c r="A2374" s="1">
        <v>31501010</v>
      </c>
      <c r="B2374" s="99" t="s">
        <v>2055</v>
      </c>
      <c r="C2374" s="2" t="s">
        <v>13600</v>
      </c>
      <c r="D2374" s="2">
        <v>1</v>
      </c>
      <c r="E2374" s="1" t="s">
        <v>396</v>
      </c>
      <c r="F2374" s="2"/>
      <c r="G2374" s="2">
        <v>1</v>
      </c>
      <c r="H2374" s="2">
        <v>5</v>
      </c>
      <c r="I2374" s="2"/>
      <c r="J2374" s="2"/>
      <c r="K2374" s="2"/>
      <c r="L2374" s="3">
        <v>1027.79</v>
      </c>
      <c r="M2374" s="3">
        <v>1027.79</v>
      </c>
      <c r="N2374" s="3">
        <v>0</v>
      </c>
      <c r="O2374" s="3">
        <v>0</v>
      </c>
      <c r="P2374" s="3">
        <v>1027.79</v>
      </c>
      <c r="Q2374" s="3">
        <v>350</v>
      </c>
      <c r="R2374" s="1" t="s">
        <v>132</v>
      </c>
    </row>
    <row r="2375" spans="1:18" ht="15.5" x14ac:dyDescent="0.35">
      <c r="A2375" s="1">
        <v>31501028</v>
      </c>
      <c r="B2375" s="99" t="s">
        <v>2054</v>
      </c>
      <c r="C2375" s="2" t="s">
        <v>13598</v>
      </c>
      <c r="D2375" s="2">
        <v>1</v>
      </c>
      <c r="E2375" s="1" t="s">
        <v>497</v>
      </c>
      <c r="F2375" s="2"/>
      <c r="G2375" s="2"/>
      <c r="H2375" s="2"/>
      <c r="I2375" s="2"/>
      <c r="J2375" s="2"/>
      <c r="K2375" s="2"/>
      <c r="L2375" s="3">
        <v>485.38</v>
      </c>
      <c r="M2375" s="3">
        <v>485.38</v>
      </c>
      <c r="N2375" s="3">
        <v>0</v>
      </c>
      <c r="O2375" s="3">
        <v>0</v>
      </c>
      <c r="P2375" s="3">
        <v>485.38</v>
      </c>
      <c r="Q2375" s="3">
        <v>97.076000000000008</v>
      </c>
      <c r="R2375" s="1" t="s">
        <v>132</v>
      </c>
    </row>
    <row r="2376" spans="1:18" ht="15.5" x14ac:dyDescent="0.35">
      <c r="A2376" s="1">
        <v>31502016</v>
      </c>
      <c r="B2376" s="99" t="s">
        <v>2053</v>
      </c>
      <c r="C2376" s="2" t="s">
        <v>13598</v>
      </c>
      <c r="D2376" s="2">
        <v>1</v>
      </c>
      <c r="E2376" s="1" t="s">
        <v>396</v>
      </c>
      <c r="F2376" s="2"/>
      <c r="G2376" s="2">
        <v>2</v>
      </c>
      <c r="H2376" s="2">
        <v>5</v>
      </c>
      <c r="I2376" s="2"/>
      <c r="J2376" s="2"/>
      <c r="K2376" s="2"/>
      <c r="L2376" s="3">
        <v>1027.79</v>
      </c>
      <c r="M2376" s="3">
        <v>1027.79</v>
      </c>
      <c r="N2376" s="3">
        <v>0</v>
      </c>
      <c r="O2376" s="3">
        <v>0</v>
      </c>
      <c r="P2376" s="3">
        <v>1027.79</v>
      </c>
      <c r="Q2376" s="3">
        <v>205.55799999999999</v>
      </c>
      <c r="R2376" s="1" t="s">
        <v>132</v>
      </c>
    </row>
    <row r="2377" spans="1:18" ht="15.5" x14ac:dyDescent="0.35">
      <c r="A2377" s="1">
        <v>31502024</v>
      </c>
      <c r="B2377" s="99" t="s">
        <v>2052</v>
      </c>
      <c r="C2377" s="2" t="s">
        <v>13598</v>
      </c>
      <c r="D2377" s="2">
        <v>1</v>
      </c>
      <c r="E2377" s="1" t="s">
        <v>186</v>
      </c>
      <c r="F2377" s="2"/>
      <c r="G2377" s="2">
        <v>3</v>
      </c>
      <c r="H2377" s="2">
        <v>8</v>
      </c>
      <c r="I2377" s="2"/>
      <c r="J2377" s="2"/>
      <c r="K2377" s="2"/>
      <c r="L2377" s="3">
        <v>2950.77</v>
      </c>
      <c r="M2377" s="3">
        <v>2950.77</v>
      </c>
      <c r="N2377" s="3">
        <v>0</v>
      </c>
      <c r="O2377" s="3">
        <v>0</v>
      </c>
      <c r="P2377" s="3">
        <v>2950.77</v>
      </c>
      <c r="Q2377" s="3">
        <v>590.154</v>
      </c>
      <c r="R2377" s="1" t="s">
        <v>132</v>
      </c>
    </row>
    <row r="2378" spans="1:18" ht="15.5" x14ac:dyDescent="0.35">
      <c r="A2378" s="1">
        <v>31503012</v>
      </c>
      <c r="B2378" s="99" t="s">
        <v>2051</v>
      </c>
      <c r="C2378" s="2" t="s">
        <v>13598</v>
      </c>
      <c r="D2378" s="2">
        <v>1</v>
      </c>
      <c r="E2378" s="1" t="s">
        <v>165</v>
      </c>
      <c r="F2378" s="2"/>
      <c r="G2378" s="2">
        <v>3</v>
      </c>
      <c r="H2378" s="2">
        <v>8</v>
      </c>
      <c r="I2378" s="2"/>
      <c r="J2378" s="2"/>
      <c r="K2378" s="2"/>
      <c r="L2378" s="3">
        <v>1617.95</v>
      </c>
      <c r="M2378" s="3">
        <v>1617.95</v>
      </c>
      <c r="N2378" s="3">
        <v>0</v>
      </c>
      <c r="O2378" s="3">
        <v>0</v>
      </c>
      <c r="P2378" s="3">
        <v>1617.95</v>
      </c>
      <c r="Q2378" s="3">
        <v>323.59000000000003</v>
      </c>
      <c r="R2378" s="1" t="s">
        <v>132</v>
      </c>
    </row>
    <row r="2379" spans="1:18" ht="15.5" x14ac:dyDescent="0.35">
      <c r="A2379" s="1">
        <v>31503020</v>
      </c>
      <c r="B2379" s="99" t="s">
        <v>2050</v>
      </c>
      <c r="C2379" s="2" t="s">
        <v>13598</v>
      </c>
      <c r="D2379" s="2">
        <v>1</v>
      </c>
      <c r="E2379" s="1" t="s">
        <v>191</v>
      </c>
      <c r="F2379" s="2"/>
      <c r="G2379" s="2">
        <v>3</v>
      </c>
      <c r="H2379" s="2">
        <v>8</v>
      </c>
      <c r="I2379" s="2"/>
      <c r="J2379" s="2"/>
      <c r="K2379" s="2"/>
      <c r="L2379" s="3">
        <v>3540.93</v>
      </c>
      <c r="M2379" s="3">
        <v>3540.93</v>
      </c>
      <c r="N2379" s="3">
        <v>0</v>
      </c>
      <c r="O2379" s="3">
        <v>0</v>
      </c>
      <c r="P2379" s="3">
        <v>3540.93</v>
      </c>
      <c r="Q2379" s="3">
        <v>708.18600000000004</v>
      </c>
      <c r="R2379" s="1" t="s">
        <v>132</v>
      </c>
    </row>
    <row r="2380" spans="1:18" ht="15.5" x14ac:dyDescent="0.35">
      <c r="A2380" s="1">
        <v>31504019</v>
      </c>
      <c r="B2380" s="99" t="s">
        <v>2049</v>
      </c>
      <c r="C2380" s="2" t="s">
        <v>13598</v>
      </c>
      <c r="D2380" s="2">
        <v>1</v>
      </c>
      <c r="E2380" s="1" t="s">
        <v>446</v>
      </c>
      <c r="F2380" s="2"/>
      <c r="G2380" s="2">
        <v>3</v>
      </c>
      <c r="H2380" s="2">
        <v>8</v>
      </c>
      <c r="I2380" s="2"/>
      <c r="J2380" s="2"/>
      <c r="K2380" s="2"/>
      <c r="L2380" s="3">
        <v>1323.54</v>
      </c>
      <c r="M2380" s="3">
        <v>1323.54</v>
      </c>
      <c r="N2380" s="3">
        <v>0</v>
      </c>
      <c r="O2380" s="3">
        <v>0</v>
      </c>
      <c r="P2380" s="3">
        <v>1323.54</v>
      </c>
      <c r="Q2380" s="3">
        <v>264.70800000000003</v>
      </c>
      <c r="R2380" s="1" t="s">
        <v>132</v>
      </c>
    </row>
    <row r="2381" spans="1:18" ht="15.5" x14ac:dyDescent="0.35">
      <c r="A2381" s="1">
        <v>31504027</v>
      </c>
      <c r="B2381" s="99" t="s">
        <v>2048</v>
      </c>
      <c r="C2381" s="2" t="s">
        <v>13598</v>
      </c>
      <c r="D2381" s="2">
        <v>1</v>
      </c>
      <c r="E2381" s="1" t="s">
        <v>186</v>
      </c>
      <c r="F2381" s="2"/>
      <c r="G2381" s="2">
        <v>3</v>
      </c>
      <c r="H2381" s="2"/>
      <c r="I2381" s="2"/>
      <c r="J2381" s="2"/>
      <c r="K2381" s="2"/>
      <c r="L2381" s="3">
        <v>2950.77</v>
      </c>
      <c r="M2381" s="3">
        <v>2950.77</v>
      </c>
      <c r="N2381" s="3">
        <v>0</v>
      </c>
      <c r="O2381" s="3">
        <v>0</v>
      </c>
      <c r="P2381" s="3">
        <v>2950.77</v>
      </c>
      <c r="Q2381" s="3">
        <v>590.154</v>
      </c>
      <c r="R2381" s="1" t="s">
        <v>132</v>
      </c>
    </row>
    <row r="2382" spans="1:18" ht="15.5" x14ac:dyDescent="0.35">
      <c r="A2382" s="1">
        <v>31505015</v>
      </c>
      <c r="B2382" s="99" t="s">
        <v>2047</v>
      </c>
      <c r="C2382" s="2" t="s">
        <v>13598</v>
      </c>
      <c r="D2382" s="2">
        <v>1</v>
      </c>
      <c r="E2382" s="1" t="s">
        <v>191</v>
      </c>
      <c r="F2382" s="2"/>
      <c r="G2382" s="2">
        <v>3</v>
      </c>
      <c r="H2382" s="2">
        <v>8</v>
      </c>
      <c r="I2382" s="2"/>
      <c r="J2382" s="2"/>
      <c r="K2382" s="2"/>
      <c r="L2382" s="3">
        <v>3540.93</v>
      </c>
      <c r="M2382" s="3">
        <v>3540.93</v>
      </c>
      <c r="N2382" s="3">
        <v>0</v>
      </c>
      <c r="O2382" s="3">
        <v>0</v>
      </c>
      <c r="P2382" s="3">
        <v>3540.93</v>
      </c>
      <c r="Q2382" s="3">
        <v>708.18600000000004</v>
      </c>
      <c r="R2382" s="1" t="s">
        <v>132</v>
      </c>
    </row>
    <row r="2383" spans="1:18" ht="15.5" x14ac:dyDescent="0.35">
      <c r="A2383" s="1">
        <v>31505023</v>
      </c>
      <c r="B2383" s="99" t="s">
        <v>2046</v>
      </c>
      <c r="C2383" s="2" t="s">
        <v>13598</v>
      </c>
      <c r="D2383" s="2">
        <v>1</v>
      </c>
      <c r="E2383" s="1" t="s">
        <v>2042</v>
      </c>
      <c r="F2383" s="2"/>
      <c r="G2383" s="2">
        <v>3</v>
      </c>
      <c r="H2383" s="2">
        <v>8</v>
      </c>
      <c r="I2383" s="2"/>
      <c r="J2383" s="2"/>
      <c r="K2383" s="2"/>
      <c r="L2383" s="3">
        <v>1982.66</v>
      </c>
      <c r="M2383" s="3">
        <v>1982.66</v>
      </c>
      <c r="N2383" s="3">
        <v>0</v>
      </c>
      <c r="O2383" s="3">
        <v>0</v>
      </c>
      <c r="P2383" s="3">
        <v>1982.66</v>
      </c>
      <c r="Q2383" s="3">
        <v>396.53200000000004</v>
      </c>
      <c r="R2383" s="1" t="s">
        <v>132</v>
      </c>
    </row>
    <row r="2384" spans="1:18" ht="15.5" x14ac:dyDescent="0.35">
      <c r="A2384" s="1">
        <v>31506011</v>
      </c>
      <c r="B2384" s="99" t="s">
        <v>2045</v>
      </c>
      <c r="C2384" s="2" t="s">
        <v>13600</v>
      </c>
      <c r="D2384" s="2">
        <v>1</v>
      </c>
      <c r="E2384" s="1" t="s">
        <v>186</v>
      </c>
      <c r="F2384" s="2"/>
      <c r="G2384" s="2">
        <v>2</v>
      </c>
      <c r="H2384" s="2">
        <v>7</v>
      </c>
      <c r="I2384" s="2"/>
      <c r="J2384" s="2"/>
      <c r="K2384" s="2"/>
      <c r="L2384" s="3">
        <v>2950.77</v>
      </c>
      <c r="M2384" s="3">
        <v>2950.77</v>
      </c>
      <c r="N2384" s="3">
        <v>0</v>
      </c>
      <c r="O2384" s="3">
        <v>0</v>
      </c>
      <c r="P2384" s="3">
        <v>2950.77</v>
      </c>
      <c r="Q2384" s="3">
        <v>350</v>
      </c>
      <c r="R2384" s="1" t="s">
        <v>132</v>
      </c>
    </row>
    <row r="2385" spans="1:18" ht="15.5" x14ac:dyDescent="0.35">
      <c r="A2385" s="1">
        <v>31506038</v>
      </c>
      <c r="B2385" s="99" t="s">
        <v>2044</v>
      </c>
      <c r="C2385" s="2" t="s">
        <v>13600</v>
      </c>
      <c r="D2385" s="2">
        <v>1</v>
      </c>
      <c r="E2385" s="1" t="s">
        <v>155</v>
      </c>
      <c r="F2385" s="2"/>
      <c r="G2385" s="2">
        <v>2</v>
      </c>
      <c r="H2385" s="2">
        <v>5</v>
      </c>
      <c r="I2385" s="2"/>
      <c r="J2385" s="2"/>
      <c r="K2385" s="2"/>
      <c r="L2385" s="3">
        <v>1206.83</v>
      </c>
      <c r="M2385" s="3">
        <v>1206.83</v>
      </c>
      <c r="N2385" s="3">
        <v>0</v>
      </c>
      <c r="O2385" s="3">
        <v>0</v>
      </c>
      <c r="P2385" s="3">
        <v>1206.83</v>
      </c>
      <c r="Q2385" s="3">
        <v>350</v>
      </c>
      <c r="R2385" s="1" t="s">
        <v>132</v>
      </c>
    </row>
    <row r="2386" spans="1:18" ht="15.5" x14ac:dyDescent="0.35">
      <c r="A2386" s="1">
        <v>31506046</v>
      </c>
      <c r="B2386" s="99" t="s">
        <v>2043</v>
      </c>
      <c r="C2386" s="2" t="s">
        <v>13598</v>
      </c>
      <c r="D2386" s="2">
        <v>1</v>
      </c>
      <c r="E2386" s="1" t="s">
        <v>2042</v>
      </c>
      <c r="F2386" s="2">
        <v>52.72</v>
      </c>
      <c r="G2386" s="2">
        <v>2</v>
      </c>
      <c r="H2386" s="2">
        <v>6</v>
      </c>
      <c r="I2386" s="2"/>
      <c r="J2386" s="2"/>
      <c r="K2386" s="2"/>
      <c r="L2386" s="3">
        <v>1982.66</v>
      </c>
      <c r="M2386" s="3">
        <v>1982.66</v>
      </c>
      <c r="N2386" s="3">
        <v>803.98</v>
      </c>
      <c r="O2386" s="3">
        <v>0</v>
      </c>
      <c r="P2386" s="3">
        <v>2786.64</v>
      </c>
      <c r="Q2386" s="3">
        <v>557.32799999999997</v>
      </c>
      <c r="R2386" s="1" t="s">
        <v>132</v>
      </c>
    </row>
    <row r="2387" spans="1:18" ht="15.5" x14ac:dyDescent="0.35">
      <c r="A2387" s="1">
        <v>31507018</v>
      </c>
      <c r="B2387" s="99" t="s">
        <v>2041</v>
      </c>
      <c r="C2387" s="2" t="s">
        <v>13598</v>
      </c>
      <c r="D2387" s="2">
        <v>1</v>
      </c>
      <c r="E2387" s="1" t="s">
        <v>186</v>
      </c>
      <c r="F2387" s="2"/>
      <c r="G2387" s="2">
        <v>2</v>
      </c>
      <c r="H2387" s="2">
        <v>7</v>
      </c>
      <c r="I2387" s="2"/>
      <c r="J2387" s="2"/>
      <c r="K2387" s="2"/>
      <c r="L2387" s="3">
        <v>2950.77</v>
      </c>
      <c r="M2387" s="3">
        <v>2950.77</v>
      </c>
      <c r="N2387" s="3">
        <v>0</v>
      </c>
      <c r="O2387" s="3">
        <v>0</v>
      </c>
      <c r="P2387" s="3">
        <v>2950.77</v>
      </c>
      <c r="Q2387" s="3">
        <v>590.154</v>
      </c>
      <c r="R2387" s="1" t="s">
        <v>132</v>
      </c>
    </row>
    <row r="2388" spans="1:18" ht="15.5" x14ac:dyDescent="0.35">
      <c r="A2388" s="1">
        <v>31507026</v>
      </c>
      <c r="B2388" s="99" t="s">
        <v>2040</v>
      </c>
      <c r="C2388" s="2" t="s">
        <v>13598</v>
      </c>
      <c r="D2388" s="2">
        <v>1</v>
      </c>
      <c r="E2388" s="1" t="s">
        <v>155</v>
      </c>
      <c r="F2388" s="2"/>
      <c r="G2388" s="2">
        <v>2</v>
      </c>
      <c r="H2388" s="2">
        <v>5</v>
      </c>
      <c r="I2388" s="2"/>
      <c r="J2388" s="2"/>
      <c r="K2388" s="2"/>
      <c r="L2388" s="3">
        <v>1206.83</v>
      </c>
      <c r="M2388" s="3">
        <v>1206.83</v>
      </c>
      <c r="N2388" s="3">
        <v>0</v>
      </c>
      <c r="O2388" s="3">
        <v>0</v>
      </c>
      <c r="P2388" s="3">
        <v>1206.83</v>
      </c>
      <c r="Q2388" s="3">
        <v>241.36599999999999</v>
      </c>
      <c r="R2388" s="1" t="s">
        <v>132</v>
      </c>
    </row>
    <row r="2389" spans="1:18" ht="15.5" x14ac:dyDescent="0.35">
      <c r="A2389" s="1">
        <v>31602010</v>
      </c>
      <c r="B2389" s="99" t="s">
        <v>2039</v>
      </c>
      <c r="C2389" s="2" t="s">
        <v>13598</v>
      </c>
      <c r="D2389" s="2">
        <v>1</v>
      </c>
      <c r="E2389" s="1">
        <v>0</v>
      </c>
      <c r="F2389" s="2"/>
      <c r="G2389" s="2"/>
      <c r="H2389" s="2">
        <v>1</v>
      </c>
      <c r="I2389" s="2"/>
      <c r="J2389" s="2"/>
      <c r="K2389" s="2"/>
      <c r="L2389" s="3">
        <v>0</v>
      </c>
      <c r="M2389" s="3">
        <v>0</v>
      </c>
      <c r="N2389" s="3">
        <v>0</v>
      </c>
      <c r="O2389" s="3">
        <v>0</v>
      </c>
      <c r="P2389" s="3">
        <v>135.4862</v>
      </c>
      <c r="Q2389" s="3">
        <v>27.097239999999999</v>
      </c>
      <c r="R2389" s="1" t="s">
        <v>132</v>
      </c>
    </row>
    <row r="2390" spans="1:18" ht="15.5" x14ac:dyDescent="0.35">
      <c r="A2390" s="1">
        <v>31602029</v>
      </c>
      <c r="B2390" s="99" t="s">
        <v>2038</v>
      </c>
      <c r="C2390" s="2" t="s">
        <v>13598</v>
      </c>
      <c r="D2390" s="2">
        <v>1</v>
      </c>
      <c r="E2390" s="1">
        <v>0</v>
      </c>
      <c r="F2390" s="2"/>
      <c r="G2390" s="2"/>
      <c r="H2390" s="2">
        <v>1</v>
      </c>
      <c r="I2390" s="2"/>
      <c r="J2390" s="2"/>
      <c r="K2390" s="2"/>
      <c r="L2390" s="3">
        <v>0</v>
      </c>
      <c r="M2390" s="3">
        <v>0</v>
      </c>
      <c r="N2390" s="3">
        <v>0</v>
      </c>
      <c r="O2390" s="3">
        <v>0</v>
      </c>
      <c r="P2390" s="3">
        <v>135.4862</v>
      </c>
      <c r="Q2390" s="3">
        <v>27.097239999999999</v>
      </c>
      <c r="R2390" s="1" t="s">
        <v>132</v>
      </c>
    </row>
    <row r="2391" spans="1:18" ht="15.5" x14ac:dyDescent="0.35">
      <c r="A2391" s="1">
        <v>31602037</v>
      </c>
      <c r="B2391" s="99" t="s">
        <v>2037</v>
      </c>
      <c r="C2391" s="2" t="s">
        <v>13598</v>
      </c>
      <c r="D2391" s="2">
        <v>1</v>
      </c>
      <c r="E2391" s="1">
        <v>0</v>
      </c>
      <c r="F2391" s="2"/>
      <c r="G2391" s="2"/>
      <c r="H2391" s="2">
        <v>4</v>
      </c>
      <c r="I2391" s="2"/>
      <c r="J2391" s="2"/>
      <c r="K2391" s="2"/>
      <c r="L2391" s="3">
        <v>0</v>
      </c>
      <c r="M2391" s="3">
        <v>0</v>
      </c>
      <c r="N2391" s="3">
        <v>0</v>
      </c>
      <c r="O2391" s="3">
        <v>0</v>
      </c>
      <c r="P2391" s="3">
        <v>387.11519999999996</v>
      </c>
      <c r="Q2391" s="3">
        <v>77.42304</v>
      </c>
      <c r="R2391" s="1" t="s">
        <v>132</v>
      </c>
    </row>
    <row r="2392" spans="1:18" ht="15.5" x14ac:dyDescent="0.35">
      <c r="A2392" s="1">
        <v>31602045</v>
      </c>
      <c r="B2392" s="99" t="s">
        <v>2036</v>
      </c>
      <c r="C2392" s="2" t="s">
        <v>13598</v>
      </c>
      <c r="D2392" s="2">
        <v>1</v>
      </c>
      <c r="E2392" s="1" t="s">
        <v>41</v>
      </c>
      <c r="F2392" s="2"/>
      <c r="G2392" s="2"/>
      <c r="H2392" s="2">
        <v>2</v>
      </c>
      <c r="I2392" s="2"/>
      <c r="J2392" s="2"/>
      <c r="K2392" s="2"/>
      <c r="L2392" s="3">
        <v>169.74</v>
      </c>
      <c r="M2392" s="3">
        <v>169.74</v>
      </c>
      <c r="N2392" s="3">
        <v>0</v>
      </c>
      <c r="O2392" s="3">
        <v>0</v>
      </c>
      <c r="P2392" s="3">
        <v>169.74</v>
      </c>
      <c r="Q2392" s="3">
        <v>33.948</v>
      </c>
      <c r="R2392" s="1" t="s">
        <v>132</v>
      </c>
    </row>
    <row r="2393" spans="1:18" ht="15.5" x14ac:dyDescent="0.35">
      <c r="A2393" s="1">
        <v>31602053</v>
      </c>
      <c r="B2393" s="99" t="s">
        <v>2035</v>
      </c>
      <c r="C2393" s="2" t="s">
        <v>13598</v>
      </c>
      <c r="D2393" s="2">
        <v>1</v>
      </c>
      <c r="E2393" s="1" t="s">
        <v>41</v>
      </c>
      <c r="F2393" s="2"/>
      <c r="G2393" s="2"/>
      <c r="H2393" s="2">
        <v>2</v>
      </c>
      <c r="I2393" s="2"/>
      <c r="J2393" s="2"/>
      <c r="K2393" s="2"/>
      <c r="L2393" s="3">
        <v>169.74</v>
      </c>
      <c r="M2393" s="3">
        <v>169.74</v>
      </c>
      <c r="N2393" s="3">
        <v>0</v>
      </c>
      <c r="O2393" s="3">
        <v>0</v>
      </c>
      <c r="P2393" s="3">
        <v>169.74</v>
      </c>
      <c r="Q2393" s="3">
        <v>33.948</v>
      </c>
      <c r="R2393" s="1" t="s">
        <v>132</v>
      </c>
    </row>
    <row r="2394" spans="1:18" ht="15.5" x14ac:dyDescent="0.35">
      <c r="A2394" s="1">
        <v>31602061</v>
      </c>
      <c r="B2394" s="99" t="s">
        <v>2034</v>
      </c>
      <c r="C2394" s="2" t="s">
        <v>13598</v>
      </c>
      <c r="D2394" s="2">
        <v>1</v>
      </c>
      <c r="E2394" s="1" t="s">
        <v>41</v>
      </c>
      <c r="F2394" s="2"/>
      <c r="G2394" s="2"/>
      <c r="H2394" s="2">
        <v>2</v>
      </c>
      <c r="I2394" s="2"/>
      <c r="J2394" s="2"/>
      <c r="K2394" s="2"/>
      <c r="L2394" s="3">
        <v>169.74</v>
      </c>
      <c r="M2394" s="3">
        <v>169.74</v>
      </c>
      <c r="N2394" s="3">
        <v>0</v>
      </c>
      <c r="O2394" s="3">
        <v>0</v>
      </c>
      <c r="P2394" s="3">
        <v>169.74</v>
      </c>
      <c r="Q2394" s="3">
        <v>33.948</v>
      </c>
      <c r="R2394" s="1" t="s">
        <v>132</v>
      </c>
    </row>
    <row r="2395" spans="1:18" ht="15.5" x14ac:dyDescent="0.35">
      <c r="A2395" s="1">
        <v>31602070</v>
      </c>
      <c r="B2395" s="99" t="s">
        <v>2033</v>
      </c>
      <c r="C2395" s="2" t="s">
        <v>13598</v>
      </c>
      <c r="D2395" s="2">
        <v>1</v>
      </c>
      <c r="E2395" s="1" t="s">
        <v>16</v>
      </c>
      <c r="F2395" s="2"/>
      <c r="G2395" s="2"/>
      <c r="H2395" s="2">
        <v>3</v>
      </c>
      <c r="I2395" s="2"/>
      <c r="J2395" s="2"/>
      <c r="K2395" s="2"/>
      <c r="L2395" s="3">
        <v>250.65</v>
      </c>
      <c r="M2395" s="3">
        <v>250.65</v>
      </c>
      <c r="N2395" s="3">
        <v>0</v>
      </c>
      <c r="O2395" s="3">
        <v>0</v>
      </c>
      <c r="P2395" s="3">
        <v>250.65</v>
      </c>
      <c r="Q2395" s="3">
        <v>50.13</v>
      </c>
      <c r="R2395" s="1" t="s">
        <v>132</v>
      </c>
    </row>
    <row r="2396" spans="1:18" ht="15.5" x14ac:dyDescent="0.35">
      <c r="A2396" s="1">
        <v>31602088</v>
      </c>
      <c r="B2396" s="99" t="s">
        <v>2032</v>
      </c>
      <c r="C2396" s="2" t="s">
        <v>13598</v>
      </c>
      <c r="D2396" s="2">
        <v>1</v>
      </c>
      <c r="E2396" s="1" t="s">
        <v>41</v>
      </c>
      <c r="F2396" s="2"/>
      <c r="G2396" s="2"/>
      <c r="H2396" s="2">
        <v>2</v>
      </c>
      <c r="I2396" s="2"/>
      <c r="J2396" s="2"/>
      <c r="K2396" s="2"/>
      <c r="L2396" s="3">
        <v>169.74</v>
      </c>
      <c r="M2396" s="3">
        <v>169.74</v>
      </c>
      <c r="N2396" s="3">
        <v>0</v>
      </c>
      <c r="O2396" s="3">
        <v>0</v>
      </c>
      <c r="P2396" s="3">
        <v>169.74</v>
      </c>
      <c r="Q2396" s="3">
        <v>33.948</v>
      </c>
      <c r="R2396" s="1" t="s">
        <v>132</v>
      </c>
    </row>
    <row r="2397" spans="1:18" ht="15.5" x14ac:dyDescent="0.35">
      <c r="A2397" s="1">
        <v>31602096</v>
      </c>
      <c r="B2397" s="99" t="s">
        <v>2031</v>
      </c>
      <c r="C2397" s="2" t="s">
        <v>13598</v>
      </c>
      <c r="D2397" s="2">
        <v>1</v>
      </c>
      <c r="E2397" s="1" t="s">
        <v>41</v>
      </c>
      <c r="F2397" s="2"/>
      <c r="G2397" s="2"/>
      <c r="H2397" s="2">
        <v>2</v>
      </c>
      <c r="I2397" s="2"/>
      <c r="J2397" s="2"/>
      <c r="K2397" s="2"/>
      <c r="L2397" s="3">
        <v>169.74</v>
      </c>
      <c r="M2397" s="3">
        <v>169.74</v>
      </c>
      <c r="N2397" s="3">
        <v>0</v>
      </c>
      <c r="O2397" s="3">
        <v>0</v>
      </c>
      <c r="P2397" s="3">
        <v>169.74</v>
      </c>
      <c r="Q2397" s="3">
        <v>33.948</v>
      </c>
      <c r="R2397" s="1" t="s">
        <v>132</v>
      </c>
    </row>
    <row r="2398" spans="1:18" ht="15.5" x14ac:dyDescent="0.35">
      <c r="A2398" s="1">
        <v>31602100</v>
      </c>
      <c r="B2398" s="99" t="s">
        <v>2030</v>
      </c>
      <c r="C2398" s="2" t="s">
        <v>13598</v>
      </c>
      <c r="D2398" s="2">
        <v>1</v>
      </c>
      <c r="E2398" s="1" t="s">
        <v>448</v>
      </c>
      <c r="F2398" s="2"/>
      <c r="G2398" s="2"/>
      <c r="H2398" s="2">
        <v>4</v>
      </c>
      <c r="I2398" s="2"/>
      <c r="J2398" s="2"/>
      <c r="K2398" s="2"/>
      <c r="L2398" s="3">
        <v>371.34</v>
      </c>
      <c r="M2398" s="3">
        <v>371.34</v>
      </c>
      <c r="N2398" s="3">
        <v>0</v>
      </c>
      <c r="O2398" s="3">
        <v>0</v>
      </c>
      <c r="P2398" s="3">
        <v>371.34</v>
      </c>
      <c r="Q2398" s="3">
        <v>74.268000000000001</v>
      </c>
      <c r="R2398" s="1" t="s">
        <v>132</v>
      </c>
    </row>
    <row r="2399" spans="1:18" ht="15.5" x14ac:dyDescent="0.35">
      <c r="A2399" s="1">
        <v>31602118</v>
      </c>
      <c r="B2399" s="99" t="s">
        <v>2029</v>
      </c>
      <c r="C2399" s="2" t="s">
        <v>13598</v>
      </c>
      <c r="D2399" s="2">
        <v>1</v>
      </c>
      <c r="E2399" s="1" t="s">
        <v>23</v>
      </c>
      <c r="F2399" s="2"/>
      <c r="G2399" s="2"/>
      <c r="H2399" s="2">
        <v>1</v>
      </c>
      <c r="I2399" s="2"/>
      <c r="J2399" s="2"/>
      <c r="K2399" s="2"/>
      <c r="L2399" s="3">
        <v>116.71</v>
      </c>
      <c r="M2399" s="3">
        <v>116.71</v>
      </c>
      <c r="N2399" s="3">
        <v>0</v>
      </c>
      <c r="O2399" s="3">
        <v>0</v>
      </c>
      <c r="P2399" s="3">
        <v>116.71</v>
      </c>
      <c r="Q2399" s="3">
        <v>23.341999999999999</v>
      </c>
      <c r="R2399" s="1" t="s">
        <v>132</v>
      </c>
    </row>
    <row r="2400" spans="1:18" ht="15.5" x14ac:dyDescent="0.35">
      <c r="A2400" s="1">
        <v>31602126</v>
      </c>
      <c r="B2400" s="99" t="s">
        <v>2028</v>
      </c>
      <c r="C2400" s="2" t="s">
        <v>13598</v>
      </c>
      <c r="D2400" s="2">
        <v>1</v>
      </c>
      <c r="E2400" s="1" t="s">
        <v>16</v>
      </c>
      <c r="F2400" s="2"/>
      <c r="G2400" s="2"/>
      <c r="H2400" s="2">
        <v>3</v>
      </c>
      <c r="I2400" s="2"/>
      <c r="J2400" s="2"/>
      <c r="K2400" s="2"/>
      <c r="L2400" s="3">
        <v>250.65</v>
      </c>
      <c r="M2400" s="3">
        <v>250.65</v>
      </c>
      <c r="N2400" s="3">
        <v>0</v>
      </c>
      <c r="O2400" s="3">
        <v>0</v>
      </c>
      <c r="P2400" s="3">
        <v>250.65</v>
      </c>
      <c r="Q2400" s="3">
        <v>50.13</v>
      </c>
      <c r="R2400" s="1" t="s">
        <v>132</v>
      </c>
    </row>
    <row r="2401" spans="1:18" ht="15.5" x14ac:dyDescent="0.35">
      <c r="A2401" s="1">
        <v>31602134</v>
      </c>
      <c r="B2401" s="99" t="s">
        <v>2027</v>
      </c>
      <c r="C2401" s="2" t="s">
        <v>13598</v>
      </c>
      <c r="D2401" s="2">
        <v>1</v>
      </c>
      <c r="E2401" s="1" t="s">
        <v>448</v>
      </c>
      <c r="F2401" s="2"/>
      <c r="G2401" s="2"/>
      <c r="H2401" s="2">
        <v>4</v>
      </c>
      <c r="I2401" s="2"/>
      <c r="J2401" s="2"/>
      <c r="K2401" s="2"/>
      <c r="L2401" s="3">
        <v>371.34</v>
      </c>
      <c r="M2401" s="3">
        <v>371.34</v>
      </c>
      <c r="N2401" s="3">
        <v>0</v>
      </c>
      <c r="O2401" s="3">
        <v>0</v>
      </c>
      <c r="P2401" s="3">
        <v>371.34</v>
      </c>
      <c r="Q2401" s="3">
        <v>74.268000000000001</v>
      </c>
      <c r="R2401" s="1" t="s">
        <v>132</v>
      </c>
    </row>
    <row r="2402" spans="1:18" ht="15.5" x14ac:dyDescent="0.35">
      <c r="A2402" s="1">
        <v>31602142</v>
      </c>
      <c r="B2402" s="99" t="s">
        <v>2026</v>
      </c>
      <c r="C2402" s="2" t="s">
        <v>13598</v>
      </c>
      <c r="D2402" s="2">
        <v>1</v>
      </c>
      <c r="E2402" s="1" t="s">
        <v>448</v>
      </c>
      <c r="F2402" s="2"/>
      <c r="G2402" s="2"/>
      <c r="H2402" s="2">
        <v>4</v>
      </c>
      <c r="I2402" s="2"/>
      <c r="J2402" s="2"/>
      <c r="K2402" s="2"/>
      <c r="L2402" s="3">
        <v>371.34</v>
      </c>
      <c r="M2402" s="3">
        <v>371.34</v>
      </c>
      <c r="N2402" s="3">
        <v>0</v>
      </c>
      <c r="O2402" s="3">
        <v>0</v>
      </c>
      <c r="P2402" s="3">
        <v>371.34</v>
      </c>
      <c r="Q2402" s="3">
        <v>74.268000000000001</v>
      </c>
      <c r="R2402" s="1" t="s">
        <v>132</v>
      </c>
    </row>
    <row r="2403" spans="1:18" ht="15.5" x14ac:dyDescent="0.35">
      <c r="A2403" s="1">
        <v>31602150</v>
      </c>
      <c r="B2403" s="99" t="s">
        <v>2025</v>
      </c>
      <c r="C2403" s="2" t="s">
        <v>13598</v>
      </c>
      <c r="D2403" s="2">
        <v>1</v>
      </c>
      <c r="E2403" s="1" t="s">
        <v>448</v>
      </c>
      <c r="F2403" s="2"/>
      <c r="G2403" s="2"/>
      <c r="H2403" s="2">
        <v>4</v>
      </c>
      <c r="I2403" s="2"/>
      <c r="J2403" s="2"/>
      <c r="K2403" s="2"/>
      <c r="L2403" s="3">
        <v>371.34</v>
      </c>
      <c r="M2403" s="3">
        <v>371.34</v>
      </c>
      <c r="N2403" s="3">
        <v>0</v>
      </c>
      <c r="O2403" s="3">
        <v>0</v>
      </c>
      <c r="P2403" s="3">
        <v>371.34</v>
      </c>
      <c r="Q2403" s="3">
        <v>74.268000000000001</v>
      </c>
      <c r="R2403" s="1" t="s">
        <v>132</v>
      </c>
    </row>
    <row r="2404" spans="1:18" ht="15.5" x14ac:dyDescent="0.35">
      <c r="A2404" s="1">
        <v>31602169</v>
      </c>
      <c r="B2404" s="99" t="s">
        <v>2024</v>
      </c>
      <c r="C2404" s="2" t="s">
        <v>13598</v>
      </c>
      <c r="D2404" s="2">
        <v>1</v>
      </c>
      <c r="E2404" s="1" t="s">
        <v>41</v>
      </c>
      <c r="F2404" s="2"/>
      <c r="G2404" s="2"/>
      <c r="H2404" s="2">
        <v>2</v>
      </c>
      <c r="I2404" s="2"/>
      <c r="J2404" s="2"/>
      <c r="K2404" s="2"/>
      <c r="L2404" s="3">
        <v>169.74</v>
      </c>
      <c r="M2404" s="3">
        <v>169.74</v>
      </c>
      <c r="N2404" s="3">
        <v>0</v>
      </c>
      <c r="O2404" s="3">
        <v>0</v>
      </c>
      <c r="P2404" s="3">
        <v>169.74</v>
      </c>
      <c r="Q2404" s="3">
        <v>33.948</v>
      </c>
      <c r="R2404" s="1" t="s">
        <v>132</v>
      </c>
    </row>
    <row r="2405" spans="1:18" ht="15.5" x14ac:dyDescent="0.35">
      <c r="A2405" s="1">
        <v>31602177</v>
      </c>
      <c r="B2405" s="99" t="s">
        <v>2023</v>
      </c>
      <c r="C2405" s="2" t="s">
        <v>13598</v>
      </c>
      <c r="D2405" s="2">
        <v>1</v>
      </c>
      <c r="E2405" s="1" t="s">
        <v>23</v>
      </c>
      <c r="F2405" s="2"/>
      <c r="G2405" s="2"/>
      <c r="H2405" s="2">
        <v>1</v>
      </c>
      <c r="I2405" s="2"/>
      <c r="J2405" s="2"/>
      <c r="K2405" s="2"/>
      <c r="L2405" s="3">
        <v>116.71</v>
      </c>
      <c r="M2405" s="3">
        <v>116.71</v>
      </c>
      <c r="N2405" s="3">
        <v>0</v>
      </c>
      <c r="O2405" s="3">
        <v>0</v>
      </c>
      <c r="P2405" s="3">
        <v>116.71</v>
      </c>
      <c r="Q2405" s="3">
        <v>23.341999999999999</v>
      </c>
      <c r="R2405" s="1" t="s">
        <v>132</v>
      </c>
    </row>
    <row r="2406" spans="1:18" ht="15.5" x14ac:dyDescent="0.35">
      <c r="A2406" s="1">
        <v>31602185</v>
      </c>
      <c r="B2406" s="99" t="s">
        <v>2022</v>
      </c>
      <c r="C2406" s="2" t="s">
        <v>13598</v>
      </c>
      <c r="D2406" s="2">
        <v>1</v>
      </c>
      <c r="E2406" s="1" t="s">
        <v>23</v>
      </c>
      <c r="F2406" s="2"/>
      <c r="G2406" s="2"/>
      <c r="H2406" s="2">
        <v>1</v>
      </c>
      <c r="I2406" s="2"/>
      <c r="J2406" s="2"/>
      <c r="K2406" s="2"/>
      <c r="L2406" s="3">
        <v>116.71</v>
      </c>
      <c r="M2406" s="3">
        <v>116.71</v>
      </c>
      <c r="N2406" s="3">
        <v>0</v>
      </c>
      <c r="O2406" s="3">
        <v>0</v>
      </c>
      <c r="P2406" s="3">
        <v>116.71</v>
      </c>
      <c r="Q2406" s="3">
        <v>23.341999999999999</v>
      </c>
      <c r="R2406" s="1" t="s">
        <v>132</v>
      </c>
    </row>
    <row r="2407" spans="1:18" ht="15.5" x14ac:dyDescent="0.35">
      <c r="A2407" s="1">
        <v>31602207</v>
      </c>
      <c r="B2407" s="99" t="s">
        <v>2021</v>
      </c>
      <c r="C2407" s="2" t="s">
        <v>13598</v>
      </c>
      <c r="D2407" s="2">
        <v>1</v>
      </c>
      <c r="E2407" s="1">
        <v>0</v>
      </c>
      <c r="F2407" s="2"/>
      <c r="G2407" s="2"/>
      <c r="H2407" s="2">
        <v>3</v>
      </c>
      <c r="I2407" s="2"/>
      <c r="J2407" s="2"/>
      <c r="K2407" s="2"/>
      <c r="L2407" s="3">
        <v>0</v>
      </c>
      <c r="M2407" s="3">
        <v>0</v>
      </c>
      <c r="N2407" s="3">
        <v>0</v>
      </c>
      <c r="O2407" s="3">
        <v>0</v>
      </c>
      <c r="P2407" s="3">
        <v>286.47390000000001</v>
      </c>
      <c r="Q2407" s="3">
        <v>57.294780000000003</v>
      </c>
      <c r="R2407" s="1" t="s">
        <v>132</v>
      </c>
    </row>
    <row r="2408" spans="1:18" ht="15.5" x14ac:dyDescent="0.35">
      <c r="A2408" s="1">
        <v>31602215</v>
      </c>
      <c r="B2408" s="99" t="s">
        <v>2020</v>
      </c>
      <c r="C2408" s="2" t="s">
        <v>13598</v>
      </c>
      <c r="D2408" s="2">
        <v>1</v>
      </c>
      <c r="E2408" s="1" t="s">
        <v>23</v>
      </c>
      <c r="F2408" s="2"/>
      <c r="G2408" s="2"/>
      <c r="H2408" s="2">
        <v>1</v>
      </c>
      <c r="I2408" s="2"/>
      <c r="J2408" s="2"/>
      <c r="K2408" s="2"/>
      <c r="L2408" s="3">
        <v>116.71</v>
      </c>
      <c r="M2408" s="3">
        <v>116.71</v>
      </c>
      <c r="N2408" s="3">
        <v>0</v>
      </c>
      <c r="O2408" s="3">
        <v>0</v>
      </c>
      <c r="P2408" s="3">
        <v>116.71</v>
      </c>
      <c r="Q2408" s="3">
        <v>23.341999999999999</v>
      </c>
      <c r="R2408" s="1" t="s">
        <v>132</v>
      </c>
    </row>
    <row r="2409" spans="1:18" ht="15.5" x14ac:dyDescent="0.35">
      <c r="A2409" s="1">
        <v>31602223</v>
      </c>
      <c r="B2409" s="99" t="s">
        <v>2019</v>
      </c>
      <c r="C2409" s="2" t="s">
        <v>13598</v>
      </c>
      <c r="D2409" s="2">
        <v>1</v>
      </c>
      <c r="E2409" s="1" t="s">
        <v>41</v>
      </c>
      <c r="F2409" s="2"/>
      <c r="G2409" s="2"/>
      <c r="H2409" s="2">
        <v>2</v>
      </c>
      <c r="I2409" s="2"/>
      <c r="J2409" s="2"/>
      <c r="K2409" s="2"/>
      <c r="L2409" s="3">
        <v>169.74</v>
      </c>
      <c r="M2409" s="3">
        <v>169.74</v>
      </c>
      <c r="N2409" s="3">
        <v>0</v>
      </c>
      <c r="O2409" s="3">
        <v>0</v>
      </c>
      <c r="P2409" s="3">
        <v>169.74</v>
      </c>
      <c r="Q2409" s="3">
        <v>33.948</v>
      </c>
      <c r="R2409" s="1" t="s">
        <v>132</v>
      </c>
    </row>
    <row r="2410" spans="1:18" ht="15.5" x14ac:dyDescent="0.35">
      <c r="A2410" s="1">
        <v>31602231</v>
      </c>
      <c r="B2410" s="99" t="s">
        <v>2018</v>
      </c>
      <c r="C2410" s="2" t="s">
        <v>13600</v>
      </c>
      <c r="D2410" s="2">
        <v>1</v>
      </c>
      <c r="E2410" s="1">
        <v>0</v>
      </c>
      <c r="F2410" s="2"/>
      <c r="G2410" s="2"/>
      <c r="H2410" s="2">
        <v>2</v>
      </c>
      <c r="I2410" s="2"/>
      <c r="J2410" s="2"/>
      <c r="K2410" s="2"/>
      <c r="L2410" s="3">
        <v>0</v>
      </c>
      <c r="M2410" s="3">
        <v>0</v>
      </c>
      <c r="N2410" s="3">
        <v>0</v>
      </c>
      <c r="O2410" s="3">
        <v>0</v>
      </c>
      <c r="P2410" s="3">
        <v>193.55759999999998</v>
      </c>
      <c r="Q2410" s="3">
        <v>350</v>
      </c>
      <c r="R2410" s="1" t="s">
        <v>132</v>
      </c>
    </row>
    <row r="2411" spans="1:18" ht="15.5" x14ac:dyDescent="0.35">
      <c r="A2411" s="1">
        <v>31602240</v>
      </c>
      <c r="B2411" s="99" t="s">
        <v>2017</v>
      </c>
      <c r="C2411" s="2" t="s">
        <v>13600</v>
      </c>
      <c r="D2411" s="2">
        <v>1</v>
      </c>
      <c r="E2411" s="1">
        <v>0</v>
      </c>
      <c r="F2411" s="2"/>
      <c r="G2411" s="2"/>
      <c r="H2411" s="2">
        <v>3</v>
      </c>
      <c r="I2411" s="2"/>
      <c r="J2411" s="2"/>
      <c r="K2411" s="2"/>
      <c r="L2411" s="3">
        <v>0</v>
      </c>
      <c r="M2411" s="3">
        <v>0</v>
      </c>
      <c r="N2411" s="3">
        <v>0</v>
      </c>
      <c r="O2411" s="3">
        <v>0</v>
      </c>
      <c r="P2411" s="3">
        <v>286.47390000000001</v>
      </c>
      <c r="Q2411" s="3">
        <v>350</v>
      </c>
      <c r="R2411" s="1" t="s">
        <v>132</v>
      </c>
    </row>
    <row r="2412" spans="1:18" ht="15.5" x14ac:dyDescent="0.35">
      <c r="A2412" s="1">
        <v>31602258</v>
      </c>
      <c r="B2412" s="99" t="s">
        <v>2016</v>
      </c>
      <c r="C2412" s="2" t="s">
        <v>13600</v>
      </c>
      <c r="D2412" s="2">
        <v>1</v>
      </c>
      <c r="E2412" s="1">
        <v>0</v>
      </c>
      <c r="F2412" s="2"/>
      <c r="G2412" s="2"/>
      <c r="H2412" s="2">
        <v>3</v>
      </c>
      <c r="I2412" s="2"/>
      <c r="J2412" s="2"/>
      <c r="K2412" s="2"/>
      <c r="L2412" s="3">
        <v>0</v>
      </c>
      <c r="M2412" s="3">
        <v>0</v>
      </c>
      <c r="N2412" s="3">
        <v>0</v>
      </c>
      <c r="O2412" s="3">
        <v>0</v>
      </c>
      <c r="P2412" s="3">
        <v>286.47390000000001</v>
      </c>
      <c r="Q2412" s="3">
        <v>350</v>
      </c>
      <c r="R2412" s="1" t="s">
        <v>132</v>
      </c>
    </row>
    <row r="2413" spans="1:18" ht="15.5" x14ac:dyDescent="0.35">
      <c r="A2413" s="1">
        <v>31602266</v>
      </c>
      <c r="B2413" s="99" t="s">
        <v>2015</v>
      </c>
      <c r="C2413" s="2" t="s">
        <v>13600</v>
      </c>
      <c r="D2413" s="2">
        <v>1</v>
      </c>
      <c r="E2413" s="1">
        <v>0</v>
      </c>
      <c r="F2413" s="2"/>
      <c r="G2413" s="2"/>
      <c r="H2413" s="2">
        <v>2</v>
      </c>
      <c r="I2413" s="2"/>
      <c r="J2413" s="2"/>
      <c r="K2413" s="2"/>
      <c r="L2413" s="3">
        <v>0</v>
      </c>
      <c r="M2413" s="3">
        <v>0</v>
      </c>
      <c r="N2413" s="3">
        <v>0</v>
      </c>
      <c r="O2413" s="3">
        <v>0</v>
      </c>
      <c r="P2413" s="3">
        <v>193.55759999999998</v>
      </c>
      <c r="Q2413" s="3">
        <v>350</v>
      </c>
      <c r="R2413" s="1" t="s">
        <v>132</v>
      </c>
    </row>
    <row r="2414" spans="1:18" ht="15.5" x14ac:dyDescent="0.35">
      <c r="A2414" s="1">
        <v>31602274</v>
      </c>
      <c r="B2414" s="99" t="s">
        <v>2014</v>
      </c>
      <c r="C2414" s="2" t="s">
        <v>13600</v>
      </c>
      <c r="D2414" s="2">
        <v>1</v>
      </c>
      <c r="E2414" s="1">
        <v>0</v>
      </c>
      <c r="F2414" s="2"/>
      <c r="G2414" s="2"/>
      <c r="H2414" s="2">
        <v>2</v>
      </c>
      <c r="I2414" s="2"/>
      <c r="J2414" s="2"/>
      <c r="K2414" s="2"/>
      <c r="L2414" s="3">
        <v>0</v>
      </c>
      <c r="M2414" s="3">
        <v>0</v>
      </c>
      <c r="N2414" s="3">
        <v>0</v>
      </c>
      <c r="O2414" s="3">
        <v>0</v>
      </c>
      <c r="P2414" s="3">
        <v>193.55759999999998</v>
      </c>
      <c r="Q2414" s="3">
        <v>350</v>
      </c>
      <c r="R2414" s="1" t="s">
        <v>132</v>
      </c>
    </row>
    <row r="2415" spans="1:18" ht="15.5" x14ac:dyDescent="0.35">
      <c r="A2415" s="1">
        <v>31602282</v>
      </c>
      <c r="B2415" s="99" t="s">
        <v>2013</v>
      </c>
      <c r="C2415" s="2" t="s">
        <v>13600</v>
      </c>
      <c r="D2415" s="2">
        <v>1</v>
      </c>
      <c r="E2415" s="1">
        <v>0</v>
      </c>
      <c r="F2415" s="2"/>
      <c r="G2415" s="2"/>
      <c r="H2415" s="2">
        <v>3</v>
      </c>
      <c r="I2415" s="2"/>
      <c r="J2415" s="2"/>
      <c r="K2415" s="2"/>
      <c r="L2415" s="3">
        <v>0</v>
      </c>
      <c r="M2415" s="3">
        <v>0</v>
      </c>
      <c r="N2415" s="3">
        <v>0</v>
      </c>
      <c r="O2415" s="3">
        <v>0</v>
      </c>
      <c r="P2415" s="3">
        <v>286.47390000000001</v>
      </c>
      <c r="Q2415" s="3">
        <v>350</v>
      </c>
      <c r="R2415" s="1" t="s">
        <v>132</v>
      </c>
    </row>
    <row r="2416" spans="1:18" ht="15.5" x14ac:dyDescent="0.35">
      <c r="A2416" s="1">
        <v>31602290</v>
      </c>
      <c r="B2416" s="99" t="s">
        <v>2012</v>
      </c>
      <c r="C2416" s="2" t="s">
        <v>13600</v>
      </c>
      <c r="D2416" s="2">
        <v>1</v>
      </c>
      <c r="E2416" s="1">
        <v>0</v>
      </c>
      <c r="F2416" s="2"/>
      <c r="G2416" s="2"/>
      <c r="H2416" s="2">
        <v>3</v>
      </c>
      <c r="I2416" s="2"/>
      <c r="J2416" s="2"/>
      <c r="K2416" s="2"/>
      <c r="L2416" s="3">
        <v>0</v>
      </c>
      <c r="M2416" s="3">
        <v>0</v>
      </c>
      <c r="N2416" s="3">
        <v>0</v>
      </c>
      <c r="O2416" s="3">
        <v>0</v>
      </c>
      <c r="P2416" s="3">
        <v>286.47390000000001</v>
      </c>
      <c r="Q2416" s="3">
        <v>350</v>
      </c>
      <c r="R2416" s="1" t="s">
        <v>132</v>
      </c>
    </row>
    <row r="2417" spans="1:18" ht="31" x14ac:dyDescent="0.35">
      <c r="A2417" s="1">
        <v>31602304</v>
      </c>
      <c r="B2417" s="99" t="s">
        <v>2011</v>
      </c>
      <c r="C2417" s="2" t="s">
        <v>13600</v>
      </c>
      <c r="D2417" s="2">
        <v>1</v>
      </c>
      <c r="E2417" s="1">
        <v>0</v>
      </c>
      <c r="F2417" s="2"/>
      <c r="G2417" s="2"/>
      <c r="H2417" s="2">
        <v>1</v>
      </c>
      <c r="I2417" s="2"/>
      <c r="J2417" s="2"/>
      <c r="K2417" s="2"/>
      <c r="L2417" s="3">
        <v>0</v>
      </c>
      <c r="M2417" s="3">
        <v>0</v>
      </c>
      <c r="N2417" s="3">
        <v>0</v>
      </c>
      <c r="O2417" s="3">
        <v>0</v>
      </c>
      <c r="P2417" s="3">
        <v>135.4862</v>
      </c>
      <c r="Q2417" s="3">
        <v>350</v>
      </c>
      <c r="R2417" s="1" t="s">
        <v>132</v>
      </c>
    </row>
    <row r="2418" spans="1:18" ht="15.5" x14ac:dyDescent="0.35">
      <c r="A2418" s="1">
        <v>31602312</v>
      </c>
      <c r="B2418" s="99" t="s">
        <v>2010</v>
      </c>
      <c r="C2418" s="2" t="s">
        <v>13600</v>
      </c>
      <c r="D2418" s="2">
        <v>1</v>
      </c>
      <c r="E2418" s="1">
        <v>0</v>
      </c>
      <c r="F2418" s="2"/>
      <c r="G2418" s="2"/>
      <c r="H2418" s="2">
        <v>1</v>
      </c>
      <c r="I2418" s="2"/>
      <c r="J2418" s="2"/>
      <c r="K2418" s="2"/>
      <c r="L2418" s="3">
        <v>0</v>
      </c>
      <c r="M2418" s="3">
        <v>0</v>
      </c>
      <c r="N2418" s="3">
        <v>0</v>
      </c>
      <c r="O2418" s="3">
        <v>0</v>
      </c>
      <c r="P2418" s="3">
        <v>135.4862</v>
      </c>
      <c r="Q2418" s="3">
        <v>350</v>
      </c>
      <c r="R2418" s="1" t="s">
        <v>132</v>
      </c>
    </row>
    <row r="2419" spans="1:18" ht="15.5" x14ac:dyDescent="0.35">
      <c r="A2419" s="1">
        <v>31602320</v>
      </c>
      <c r="B2419" s="99" t="s">
        <v>2009</v>
      </c>
      <c r="C2419" s="2" t="s">
        <v>13598</v>
      </c>
      <c r="D2419" s="2">
        <v>1</v>
      </c>
      <c r="E2419" s="1">
        <v>0</v>
      </c>
      <c r="F2419" s="2"/>
      <c r="G2419" s="2"/>
      <c r="H2419" s="2">
        <v>2</v>
      </c>
      <c r="I2419" s="2"/>
      <c r="J2419" s="2"/>
      <c r="K2419" s="2"/>
      <c r="L2419" s="3">
        <v>0</v>
      </c>
      <c r="M2419" s="3">
        <v>0</v>
      </c>
      <c r="N2419" s="3">
        <v>0</v>
      </c>
      <c r="O2419" s="3">
        <v>0</v>
      </c>
      <c r="P2419" s="3">
        <v>193.55759999999998</v>
      </c>
      <c r="Q2419" s="3">
        <v>38.71152</v>
      </c>
      <c r="R2419" s="1" t="s">
        <v>132</v>
      </c>
    </row>
    <row r="2420" spans="1:18" ht="31" x14ac:dyDescent="0.35">
      <c r="A2420" s="1">
        <v>31602339</v>
      </c>
      <c r="B2420" s="99" t="s">
        <v>2008</v>
      </c>
      <c r="C2420" s="2" t="s">
        <v>13598</v>
      </c>
      <c r="D2420" s="2">
        <v>1</v>
      </c>
      <c r="E2420" s="1" t="s">
        <v>41</v>
      </c>
      <c r="F2420" s="2"/>
      <c r="G2420" s="2"/>
      <c r="H2420" s="2">
        <v>2</v>
      </c>
      <c r="I2420" s="2"/>
      <c r="J2420" s="2"/>
      <c r="K2420" s="2"/>
      <c r="L2420" s="3">
        <v>169.74</v>
      </c>
      <c r="M2420" s="3">
        <v>169.74</v>
      </c>
      <c r="N2420" s="3">
        <v>0</v>
      </c>
      <c r="O2420" s="3">
        <v>0</v>
      </c>
      <c r="P2420" s="3">
        <v>169.74</v>
      </c>
      <c r="Q2420" s="3">
        <v>33.948</v>
      </c>
      <c r="R2420" s="1" t="s">
        <v>132</v>
      </c>
    </row>
    <row r="2421" spans="1:18" ht="15.5" x14ac:dyDescent="0.35">
      <c r="A2421" s="1">
        <v>40101010</v>
      </c>
      <c r="B2421" s="99" t="s">
        <v>2007</v>
      </c>
      <c r="C2421" s="2" t="s">
        <v>13602</v>
      </c>
      <c r="D2421" s="2">
        <v>1</v>
      </c>
      <c r="E2421" s="1" t="s">
        <v>31</v>
      </c>
      <c r="F2421" s="2">
        <v>0.75</v>
      </c>
      <c r="G2421" s="2"/>
      <c r="H2421" s="2"/>
      <c r="I2421" s="2"/>
      <c r="J2421" s="2"/>
      <c r="K2421" s="2"/>
      <c r="L2421" s="3">
        <v>26.53</v>
      </c>
      <c r="M2421" s="3">
        <v>26.53</v>
      </c>
      <c r="N2421" s="3">
        <v>11.44</v>
      </c>
      <c r="O2421" s="3">
        <v>0</v>
      </c>
      <c r="P2421" s="3">
        <v>37.97</v>
      </c>
      <c r="Q2421" s="3">
        <v>7.5940000000000003</v>
      </c>
      <c r="R2421" s="1" t="s">
        <v>0</v>
      </c>
    </row>
    <row r="2422" spans="1:18" ht="15.5" x14ac:dyDescent="0.35">
      <c r="A2422" s="1">
        <v>40101029</v>
      </c>
      <c r="B2422" s="99" t="s">
        <v>2006</v>
      </c>
      <c r="C2422" s="2" t="s">
        <v>13602</v>
      </c>
      <c r="D2422" s="2">
        <v>1</v>
      </c>
      <c r="E2422" s="1" t="s">
        <v>31</v>
      </c>
      <c r="F2422" s="2">
        <v>1.84</v>
      </c>
      <c r="G2422" s="2"/>
      <c r="H2422" s="2"/>
      <c r="I2422" s="2"/>
      <c r="J2422" s="2"/>
      <c r="K2422" s="2"/>
      <c r="L2422" s="3">
        <v>26.53</v>
      </c>
      <c r="M2422" s="3">
        <v>26.53</v>
      </c>
      <c r="N2422" s="3">
        <v>28.06</v>
      </c>
      <c r="O2422" s="3">
        <v>0</v>
      </c>
      <c r="P2422" s="3">
        <v>54.59</v>
      </c>
      <c r="Q2422" s="3">
        <v>10.918000000000001</v>
      </c>
      <c r="R2422" s="1" t="s">
        <v>0</v>
      </c>
    </row>
    <row r="2423" spans="1:18" ht="15.5" x14ac:dyDescent="0.35">
      <c r="A2423" s="1">
        <v>40101037</v>
      </c>
      <c r="B2423" s="99" t="s">
        <v>2005</v>
      </c>
      <c r="C2423" s="2" t="s">
        <v>13602</v>
      </c>
      <c r="D2423" s="2">
        <v>1</v>
      </c>
      <c r="E2423" s="1" t="s">
        <v>18</v>
      </c>
      <c r="F2423" s="2">
        <v>8.8699999999999992</v>
      </c>
      <c r="G2423" s="2"/>
      <c r="H2423" s="2"/>
      <c r="I2423" s="2"/>
      <c r="J2423" s="2"/>
      <c r="K2423" s="2"/>
      <c r="L2423" s="3">
        <v>53.06</v>
      </c>
      <c r="M2423" s="3">
        <v>53.06</v>
      </c>
      <c r="N2423" s="3">
        <v>135.27000000000001</v>
      </c>
      <c r="O2423" s="3">
        <v>0</v>
      </c>
      <c r="P2423" s="3">
        <v>188.33</v>
      </c>
      <c r="Q2423" s="3">
        <v>37.666000000000004</v>
      </c>
      <c r="R2423" s="1" t="s">
        <v>0</v>
      </c>
    </row>
    <row r="2424" spans="1:18" ht="31" x14ac:dyDescent="0.35">
      <c r="A2424" s="1">
        <v>40101045</v>
      </c>
      <c r="B2424" s="99" t="s">
        <v>2004</v>
      </c>
      <c r="C2424" s="2" t="s">
        <v>13602</v>
      </c>
      <c r="D2424" s="2">
        <v>1</v>
      </c>
      <c r="E2424" s="1" t="s">
        <v>18</v>
      </c>
      <c r="F2424" s="2">
        <v>7.16</v>
      </c>
      <c r="G2424" s="2"/>
      <c r="H2424" s="2"/>
      <c r="I2424" s="2"/>
      <c r="J2424" s="2"/>
      <c r="K2424" s="2"/>
      <c r="L2424" s="3">
        <v>53.06</v>
      </c>
      <c r="M2424" s="3">
        <v>53.06</v>
      </c>
      <c r="N2424" s="3">
        <v>109.19</v>
      </c>
      <c r="O2424" s="3">
        <v>0</v>
      </c>
      <c r="P2424" s="3">
        <v>162.25</v>
      </c>
      <c r="Q2424" s="3">
        <v>32.450000000000003</v>
      </c>
      <c r="R2424" s="1" t="s">
        <v>0</v>
      </c>
    </row>
    <row r="2425" spans="1:18" ht="31" x14ac:dyDescent="0.35">
      <c r="A2425" s="1">
        <v>40101061</v>
      </c>
      <c r="B2425" s="99" t="s">
        <v>2003</v>
      </c>
      <c r="C2425" s="2" t="s">
        <v>13602</v>
      </c>
      <c r="D2425" s="2">
        <v>1</v>
      </c>
      <c r="E2425" s="1" t="s">
        <v>13</v>
      </c>
      <c r="F2425" s="2">
        <v>11</v>
      </c>
      <c r="G2425" s="2"/>
      <c r="H2425" s="2"/>
      <c r="I2425" s="2"/>
      <c r="J2425" s="2"/>
      <c r="K2425" s="2"/>
      <c r="L2425" s="3">
        <v>148.54</v>
      </c>
      <c r="M2425" s="3">
        <v>148.54</v>
      </c>
      <c r="N2425" s="3">
        <v>167.75</v>
      </c>
      <c r="O2425" s="3">
        <v>0</v>
      </c>
      <c r="P2425" s="3">
        <v>316.29000000000002</v>
      </c>
      <c r="Q2425" s="3">
        <v>63.25800000000001</v>
      </c>
      <c r="R2425" s="1" t="s">
        <v>0</v>
      </c>
    </row>
    <row r="2426" spans="1:18" ht="15.5" x14ac:dyDescent="0.35">
      <c r="A2426" s="1">
        <v>40102017</v>
      </c>
      <c r="B2426" s="99" t="s">
        <v>2002</v>
      </c>
      <c r="C2426" s="2" t="s">
        <v>13602</v>
      </c>
      <c r="D2426" s="2">
        <v>1</v>
      </c>
      <c r="E2426" s="1" t="s">
        <v>311</v>
      </c>
      <c r="F2426" s="2">
        <v>10.62</v>
      </c>
      <c r="G2426" s="2"/>
      <c r="H2426" s="2"/>
      <c r="I2426" s="2"/>
      <c r="J2426" s="2"/>
      <c r="K2426" s="2"/>
      <c r="L2426" s="3">
        <v>291.76</v>
      </c>
      <c r="M2426" s="3">
        <v>291.76</v>
      </c>
      <c r="N2426" s="3">
        <v>161.96</v>
      </c>
      <c r="O2426" s="3">
        <v>0</v>
      </c>
      <c r="P2426" s="3">
        <v>453.72</v>
      </c>
      <c r="Q2426" s="3">
        <v>90.744000000000014</v>
      </c>
      <c r="R2426" s="1" t="s">
        <v>0</v>
      </c>
    </row>
    <row r="2427" spans="1:18" ht="15.5" x14ac:dyDescent="0.35">
      <c r="A2427" s="1">
        <v>40102025</v>
      </c>
      <c r="B2427" s="99" t="s">
        <v>2001</v>
      </c>
      <c r="C2427" s="2" t="s">
        <v>13602</v>
      </c>
      <c r="D2427" s="2">
        <v>1</v>
      </c>
      <c r="E2427" s="1" t="s">
        <v>311</v>
      </c>
      <c r="F2427" s="2">
        <v>9.4860000000000007</v>
      </c>
      <c r="G2427" s="2"/>
      <c r="H2427" s="2"/>
      <c r="I2427" s="2"/>
      <c r="J2427" s="2"/>
      <c r="K2427" s="2"/>
      <c r="L2427" s="3">
        <v>291.76</v>
      </c>
      <c r="M2427" s="3">
        <v>291.76</v>
      </c>
      <c r="N2427" s="3">
        <v>144.66</v>
      </c>
      <c r="O2427" s="3">
        <v>0</v>
      </c>
      <c r="P2427" s="3">
        <v>436.42</v>
      </c>
      <c r="Q2427" s="3">
        <v>87.284000000000006</v>
      </c>
      <c r="R2427" s="1" t="s">
        <v>0</v>
      </c>
    </row>
    <row r="2428" spans="1:18" ht="15.5" x14ac:dyDescent="0.35">
      <c r="A2428" s="1">
        <v>40102033</v>
      </c>
      <c r="B2428" s="99" t="s">
        <v>2000</v>
      </c>
      <c r="C2428" s="2" t="s">
        <v>13602</v>
      </c>
      <c r="D2428" s="2">
        <v>1</v>
      </c>
      <c r="E2428" s="1" t="s">
        <v>151</v>
      </c>
      <c r="F2428" s="2">
        <v>9.4860000000000007</v>
      </c>
      <c r="G2428" s="2"/>
      <c r="H2428" s="2"/>
      <c r="I2428" s="2"/>
      <c r="J2428" s="2"/>
      <c r="K2428" s="2"/>
      <c r="L2428" s="3">
        <v>270.54000000000002</v>
      </c>
      <c r="M2428" s="3">
        <v>270.54000000000002</v>
      </c>
      <c r="N2428" s="3">
        <v>144.66</v>
      </c>
      <c r="O2428" s="3">
        <v>0</v>
      </c>
      <c r="P2428" s="3">
        <v>415.2</v>
      </c>
      <c r="Q2428" s="3">
        <v>83.04</v>
      </c>
      <c r="R2428" s="1" t="s">
        <v>0</v>
      </c>
    </row>
    <row r="2429" spans="1:18" ht="15.5" x14ac:dyDescent="0.35">
      <c r="A2429" s="1">
        <v>40102041</v>
      </c>
      <c r="B2429" s="99" t="s">
        <v>1999</v>
      </c>
      <c r="C2429" s="2" t="s">
        <v>13602</v>
      </c>
      <c r="D2429" s="2">
        <v>1</v>
      </c>
      <c r="E2429" s="1" t="s">
        <v>16</v>
      </c>
      <c r="F2429" s="2">
        <v>9.4860000000000007</v>
      </c>
      <c r="G2429" s="2"/>
      <c r="H2429" s="2"/>
      <c r="I2429" s="2"/>
      <c r="J2429" s="2"/>
      <c r="K2429" s="2"/>
      <c r="L2429" s="3">
        <v>250.65</v>
      </c>
      <c r="M2429" s="3">
        <v>250.65</v>
      </c>
      <c r="N2429" s="3">
        <v>144.66</v>
      </c>
      <c r="O2429" s="3">
        <v>0</v>
      </c>
      <c r="P2429" s="3">
        <v>395.31</v>
      </c>
      <c r="Q2429" s="3">
        <v>79.062000000000012</v>
      </c>
      <c r="R2429" s="1" t="s">
        <v>0</v>
      </c>
    </row>
    <row r="2430" spans="1:18" ht="15.5" x14ac:dyDescent="0.35">
      <c r="A2430" s="1">
        <v>40102050</v>
      </c>
      <c r="B2430" s="99" t="s">
        <v>1998</v>
      </c>
      <c r="C2430" s="2" t="s">
        <v>13602</v>
      </c>
      <c r="D2430" s="2">
        <v>1</v>
      </c>
      <c r="E2430" s="1" t="s">
        <v>311</v>
      </c>
      <c r="F2430" s="2">
        <v>10.638</v>
      </c>
      <c r="G2430" s="2"/>
      <c r="H2430" s="2"/>
      <c r="I2430" s="2"/>
      <c r="J2430" s="2"/>
      <c r="K2430" s="2"/>
      <c r="L2430" s="3">
        <v>291.76</v>
      </c>
      <c r="M2430" s="3">
        <v>291.76</v>
      </c>
      <c r="N2430" s="3">
        <v>162.22999999999999</v>
      </c>
      <c r="O2430" s="3">
        <v>0</v>
      </c>
      <c r="P2430" s="3">
        <v>453.99</v>
      </c>
      <c r="Q2430" s="3">
        <v>90.798000000000002</v>
      </c>
      <c r="R2430" s="1" t="s">
        <v>0</v>
      </c>
    </row>
    <row r="2431" spans="1:18" ht="15.5" x14ac:dyDescent="0.35">
      <c r="A2431" s="1">
        <v>40102068</v>
      </c>
      <c r="B2431" s="99" t="s">
        <v>1997</v>
      </c>
      <c r="C2431" s="2" t="s">
        <v>13602</v>
      </c>
      <c r="D2431" s="2">
        <v>1</v>
      </c>
      <c r="E2431" s="1" t="s">
        <v>311</v>
      </c>
      <c r="F2431" s="2">
        <v>9.4860000000000007</v>
      </c>
      <c r="G2431" s="2"/>
      <c r="H2431" s="2"/>
      <c r="I2431" s="2"/>
      <c r="J2431" s="2"/>
      <c r="K2431" s="2"/>
      <c r="L2431" s="3">
        <v>291.76</v>
      </c>
      <c r="M2431" s="3">
        <v>291.76</v>
      </c>
      <c r="N2431" s="3">
        <v>144.66</v>
      </c>
      <c r="O2431" s="3">
        <v>0</v>
      </c>
      <c r="P2431" s="3">
        <v>436.42</v>
      </c>
      <c r="Q2431" s="3">
        <v>87.284000000000006</v>
      </c>
      <c r="R2431" s="1" t="s">
        <v>0</v>
      </c>
    </row>
    <row r="2432" spans="1:18" ht="15.5" x14ac:dyDescent="0.35">
      <c r="A2432" s="1">
        <v>40102076</v>
      </c>
      <c r="B2432" s="99" t="s">
        <v>1996</v>
      </c>
      <c r="C2432" s="2" t="s">
        <v>13602</v>
      </c>
      <c r="D2432" s="2">
        <v>1</v>
      </c>
      <c r="E2432" s="1" t="s">
        <v>311</v>
      </c>
      <c r="F2432" s="2">
        <v>9.4860000000000007</v>
      </c>
      <c r="G2432" s="2"/>
      <c r="H2432" s="2"/>
      <c r="I2432" s="2"/>
      <c r="J2432" s="2"/>
      <c r="K2432" s="2"/>
      <c r="L2432" s="3">
        <v>291.76</v>
      </c>
      <c r="M2432" s="3">
        <v>291.76</v>
      </c>
      <c r="N2432" s="3">
        <v>144.66</v>
      </c>
      <c r="O2432" s="3">
        <v>0</v>
      </c>
      <c r="P2432" s="3">
        <v>436.42</v>
      </c>
      <c r="Q2432" s="3">
        <v>87.284000000000006</v>
      </c>
      <c r="R2432" s="1" t="s">
        <v>0</v>
      </c>
    </row>
    <row r="2433" spans="1:18" ht="15.5" x14ac:dyDescent="0.35">
      <c r="A2433" s="1">
        <v>40102084</v>
      </c>
      <c r="B2433" s="99" t="s">
        <v>1995</v>
      </c>
      <c r="C2433" s="2" t="s">
        <v>13602</v>
      </c>
      <c r="D2433" s="2">
        <v>1</v>
      </c>
      <c r="E2433" s="1" t="s">
        <v>311</v>
      </c>
      <c r="F2433" s="2">
        <v>9.48</v>
      </c>
      <c r="G2433" s="2"/>
      <c r="H2433" s="2"/>
      <c r="I2433" s="2"/>
      <c r="J2433" s="2"/>
      <c r="K2433" s="2"/>
      <c r="L2433" s="3">
        <v>291.76</v>
      </c>
      <c r="M2433" s="3">
        <v>291.76</v>
      </c>
      <c r="N2433" s="3">
        <v>144.57</v>
      </c>
      <c r="O2433" s="3">
        <v>0</v>
      </c>
      <c r="P2433" s="3">
        <v>436.33</v>
      </c>
      <c r="Q2433" s="3">
        <v>87.266000000000005</v>
      </c>
      <c r="R2433" s="1" t="s">
        <v>0</v>
      </c>
    </row>
    <row r="2434" spans="1:18" ht="15.5" x14ac:dyDescent="0.35">
      <c r="A2434" s="1">
        <v>40102092</v>
      </c>
      <c r="B2434" s="99" t="s">
        <v>1994</v>
      </c>
      <c r="C2434" s="2" t="s">
        <v>13602</v>
      </c>
      <c r="D2434" s="2">
        <v>1</v>
      </c>
      <c r="E2434" s="1" t="s">
        <v>311</v>
      </c>
      <c r="F2434" s="2">
        <v>9.66</v>
      </c>
      <c r="G2434" s="2"/>
      <c r="H2434" s="2"/>
      <c r="I2434" s="2"/>
      <c r="J2434" s="2"/>
      <c r="K2434" s="2"/>
      <c r="L2434" s="3">
        <v>291.76</v>
      </c>
      <c r="M2434" s="3">
        <v>291.76</v>
      </c>
      <c r="N2434" s="3">
        <v>147.32</v>
      </c>
      <c r="O2434" s="3">
        <v>0</v>
      </c>
      <c r="P2434" s="3">
        <v>439.08</v>
      </c>
      <c r="Q2434" s="3">
        <v>87.816000000000003</v>
      </c>
      <c r="R2434" s="1" t="s">
        <v>0</v>
      </c>
    </row>
    <row r="2435" spans="1:18" ht="15.5" x14ac:dyDescent="0.35">
      <c r="A2435" s="1">
        <v>40102106</v>
      </c>
      <c r="B2435" s="99" t="s">
        <v>1993</v>
      </c>
      <c r="C2435" s="2" t="s">
        <v>13602</v>
      </c>
      <c r="D2435" s="2">
        <v>1</v>
      </c>
      <c r="E2435" s="1" t="s">
        <v>311</v>
      </c>
      <c r="F2435" s="2">
        <v>10.62</v>
      </c>
      <c r="G2435" s="2"/>
      <c r="H2435" s="2"/>
      <c r="I2435" s="2"/>
      <c r="J2435" s="2"/>
      <c r="K2435" s="2"/>
      <c r="L2435" s="3">
        <v>291.76</v>
      </c>
      <c r="M2435" s="3">
        <v>291.76</v>
      </c>
      <c r="N2435" s="3">
        <v>161.96</v>
      </c>
      <c r="O2435" s="3">
        <v>0</v>
      </c>
      <c r="P2435" s="3">
        <v>453.72</v>
      </c>
      <c r="Q2435" s="3">
        <v>90.744000000000014</v>
      </c>
      <c r="R2435" s="1" t="s">
        <v>0</v>
      </c>
    </row>
    <row r="2436" spans="1:18" ht="15.5" x14ac:dyDescent="0.35">
      <c r="A2436" s="1">
        <v>40103013</v>
      </c>
      <c r="B2436" s="99" t="s">
        <v>1992</v>
      </c>
      <c r="C2436" s="2" t="s">
        <v>13602</v>
      </c>
      <c r="D2436" s="2">
        <v>1</v>
      </c>
      <c r="E2436" s="1" t="s">
        <v>18</v>
      </c>
      <c r="F2436" s="2">
        <v>3.0870000000000002</v>
      </c>
      <c r="G2436" s="2"/>
      <c r="H2436" s="2"/>
      <c r="I2436" s="2"/>
      <c r="J2436" s="2"/>
      <c r="K2436" s="2"/>
      <c r="L2436" s="3">
        <v>53.06</v>
      </c>
      <c r="M2436" s="3">
        <v>53.06</v>
      </c>
      <c r="N2436" s="3">
        <v>47.08</v>
      </c>
      <c r="O2436" s="3">
        <v>0</v>
      </c>
      <c r="P2436" s="3">
        <v>100.14</v>
      </c>
      <c r="Q2436" s="3">
        <v>20.028000000000002</v>
      </c>
      <c r="R2436" s="1" t="s">
        <v>0</v>
      </c>
    </row>
    <row r="2437" spans="1:18" ht="15.5" x14ac:dyDescent="0.35">
      <c r="A2437" s="1">
        <v>40103021</v>
      </c>
      <c r="B2437" s="99" t="s">
        <v>1991</v>
      </c>
      <c r="C2437" s="2" t="s">
        <v>13602</v>
      </c>
      <c r="D2437" s="2">
        <v>1</v>
      </c>
      <c r="E2437" s="1" t="s">
        <v>23</v>
      </c>
      <c r="F2437" s="2">
        <v>3.77</v>
      </c>
      <c r="G2437" s="2"/>
      <c r="H2437" s="2"/>
      <c r="I2437" s="2"/>
      <c r="J2437" s="2"/>
      <c r="K2437" s="2"/>
      <c r="L2437" s="3">
        <v>116.71</v>
      </c>
      <c r="M2437" s="3">
        <v>116.71</v>
      </c>
      <c r="N2437" s="3">
        <v>57.49</v>
      </c>
      <c r="O2437" s="3">
        <v>0</v>
      </c>
      <c r="P2437" s="3">
        <v>174.2</v>
      </c>
      <c r="Q2437" s="3">
        <v>34.839999999999996</v>
      </c>
      <c r="R2437" s="1" t="s">
        <v>0</v>
      </c>
    </row>
    <row r="2438" spans="1:18" ht="15.5" x14ac:dyDescent="0.35">
      <c r="A2438" s="1">
        <v>40103030</v>
      </c>
      <c r="B2438" s="99" t="s">
        <v>1990</v>
      </c>
      <c r="C2438" s="2" t="s">
        <v>13602</v>
      </c>
      <c r="D2438" s="2">
        <v>1</v>
      </c>
      <c r="E2438" s="1" t="s">
        <v>23</v>
      </c>
      <c r="F2438" s="2">
        <v>6.29</v>
      </c>
      <c r="G2438" s="2"/>
      <c r="H2438" s="2"/>
      <c r="I2438" s="2"/>
      <c r="J2438" s="2"/>
      <c r="K2438" s="2"/>
      <c r="L2438" s="3">
        <v>116.71</v>
      </c>
      <c r="M2438" s="3">
        <v>116.71</v>
      </c>
      <c r="N2438" s="3">
        <v>95.92</v>
      </c>
      <c r="O2438" s="3">
        <v>0</v>
      </c>
      <c r="P2438" s="3">
        <v>212.63</v>
      </c>
      <c r="Q2438" s="3">
        <v>42.526000000000003</v>
      </c>
      <c r="R2438" s="1" t="s">
        <v>0</v>
      </c>
    </row>
    <row r="2439" spans="1:18" ht="15.5" x14ac:dyDescent="0.35">
      <c r="A2439" s="1">
        <v>40103048</v>
      </c>
      <c r="B2439" s="99" t="s">
        <v>1989</v>
      </c>
      <c r="C2439" s="2" t="s">
        <v>13602</v>
      </c>
      <c r="D2439" s="2">
        <v>1</v>
      </c>
      <c r="E2439" s="1" t="s">
        <v>18</v>
      </c>
      <c r="F2439" s="2">
        <v>0.91</v>
      </c>
      <c r="G2439" s="2"/>
      <c r="H2439" s="2"/>
      <c r="I2439" s="2"/>
      <c r="J2439" s="2"/>
      <c r="K2439" s="2"/>
      <c r="L2439" s="3">
        <v>53.06</v>
      </c>
      <c r="M2439" s="3">
        <v>53.06</v>
      </c>
      <c r="N2439" s="3">
        <v>13.88</v>
      </c>
      <c r="O2439" s="3">
        <v>0</v>
      </c>
      <c r="P2439" s="3">
        <v>66.94</v>
      </c>
      <c r="Q2439" s="3">
        <v>13.388</v>
      </c>
      <c r="R2439" s="1" t="s">
        <v>0</v>
      </c>
    </row>
    <row r="2440" spans="1:18" ht="15.5" x14ac:dyDescent="0.35">
      <c r="A2440" s="1">
        <v>40103056</v>
      </c>
      <c r="B2440" s="99" t="s">
        <v>1988</v>
      </c>
      <c r="C2440" s="2" t="s">
        <v>13602</v>
      </c>
      <c r="D2440" s="2">
        <v>1</v>
      </c>
      <c r="E2440" s="1" t="s">
        <v>41</v>
      </c>
      <c r="F2440" s="2">
        <v>3.9</v>
      </c>
      <c r="G2440" s="2"/>
      <c r="H2440" s="2"/>
      <c r="I2440" s="2"/>
      <c r="J2440" s="2"/>
      <c r="K2440" s="2"/>
      <c r="L2440" s="3">
        <v>169.74</v>
      </c>
      <c r="M2440" s="3">
        <v>169.74</v>
      </c>
      <c r="N2440" s="3">
        <v>59.48</v>
      </c>
      <c r="O2440" s="3">
        <v>0</v>
      </c>
      <c r="P2440" s="3">
        <v>229.22</v>
      </c>
      <c r="Q2440" s="3">
        <v>45.844000000000001</v>
      </c>
      <c r="R2440" s="1" t="s">
        <v>132</v>
      </c>
    </row>
    <row r="2441" spans="1:18" ht="15.5" x14ac:dyDescent="0.35">
      <c r="A2441" s="1">
        <v>40103064</v>
      </c>
      <c r="B2441" s="99" t="s">
        <v>1987</v>
      </c>
      <c r="C2441" s="2" t="s">
        <v>13602</v>
      </c>
      <c r="D2441" s="2">
        <v>1</v>
      </c>
      <c r="E2441" s="1" t="s">
        <v>110</v>
      </c>
      <c r="F2441" s="2">
        <v>4.5209999999999999</v>
      </c>
      <c r="G2441" s="2"/>
      <c r="H2441" s="2"/>
      <c r="I2441" s="2"/>
      <c r="J2441" s="2"/>
      <c r="K2441" s="2"/>
      <c r="L2441" s="3">
        <v>222.81</v>
      </c>
      <c r="M2441" s="3">
        <v>222.81</v>
      </c>
      <c r="N2441" s="3">
        <v>68.95</v>
      </c>
      <c r="O2441" s="3">
        <v>0</v>
      </c>
      <c r="P2441" s="3">
        <v>291.76</v>
      </c>
      <c r="Q2441" s="3">
        <v>58.352000000000004</v>
      </c>
      <c r="R2441" s="1" t="s">
        <v>0</v>
      </c>
    </row>
    <row r="2442" spans="1:18" ht="15.5" x14ac:dyDescent="0.35">
      <c r="A2442" s="1">
        <v>40103072</v>
      </c>
      <c r="B2442" s="99" t="s">
        <v>1986</v>
      </c>
      <c r="C2442" s="2" t="s">
        <v>13602</v>
      </c>
      <c r="D2442" s="2">
        <v>1</v>
      </c>
      <c r="E2442" s="1" t="s">
        <v>18</v>
      </c>
      <c r="F2442" s="2">
        <v>0.78</v>
      </c>
      <c r="G2442" s="2"/>
      <c r="H2442" s="2"/>
      <c r="I2442" s="2"/>
      <c r="J2442" s="2"/>
      <c r="K2442" s="2"/>
      <c r="L2442" s="3">
        <v>53.06</v>
      </c>
      <c r="M2442" s="3">
        <v>53.06</v>
      </c>
      <c r="N2442" s="3">
        <v>11.9</v>
      </c>
      <c r="O2442" s="3">
        <v>0</v>
      </c>
      <c r="P2442" s="3">
        <v>64.959999999999994</v>
      </c>
      <c r="Q2442" s="3">
        <v>12.991999999999999</v>
      </c>
      <c r="R2442" s="1" t="s">
        <v>0</v>
      </c>
    </row>
    <row r="2443" spans="1:18" ht="15.5" x14ac:dyDescent="0.35">
      <c r="A2443" s="1">
        <v>40103080</v>
      </c>
      <c r="B2443" s="99" t="s">
        <v>1985</v>
      </c>
      <c r="C2443" s="2" t="s">
        <v>13602</v>
      </c>
      <c r="D2443" s="2">
        <v>1</v>
      </c>
      <c r="E2443" s="1" t="s">
        <v>4</v>
      </c>
      <c r="F2443" s="2">
        <v>1.7549999999999999</v>
      </c>
      <c r="G2443" s="2"/>
      <c r="H2443" s="2"/>
      <c r="I2443" s="2"/>
      <c r="J2443" s="2"/>
      <c r="K2443" s="2"/>
      <c r="L2443" s="3">
        <v>84.88</v>
      </c>
      <c r="M2443" s="3">
        <v>84.88</v>
      </c>
      <c r="N2443" s="3">
        <v>26.76</v>
      </c>
      <c r="O2443" s="3">
        <v>0</v>
      </c>
      <c r="P2443" s="3">
        <v>111.64</v>
      </c>
      <c r="Q2443" s="3">
        <v>22.328000000000003</v>
      </c>
      <c r="R2443" s="1" t="s">
        <v>0</v>
      </c>
    </row>
    <row r="2444" spans="1:18" ht="15.5" x14ac:dyDescent="0.35">
      <c r="A2444" s="1">
        <v>40103099</v>
      </c>
      <c r="B2444" s="99" t="s">
        <v>1984</v>
      </c>
      <c r="C2444" s="2" t="s">
        <v>13602</v>
      </c>
      <c r="D2444" s="2">
        <v>1</v>
      </c>
      <c r="E2444" s="1" t="s">
        <v>31</v>
      </c>
      <c r="F2444" s="2">
        <v>0.91</v>
      </c>
      <c r="G2444" s="2"/>
      <c r="H2444" s="2"/>
      <c r="I2444" s="2"/>
      <c r="J2444" s="2"/>
      <c r="K2444" s="2"/>
      <c r="L2444" s="3">
        <v>26.53</v>
      </c>
      <c r="M2444" s="3">
        <v>26.53</v>
      </c>
      <c r="N2444" s="3">
        <v>13.88</v>
      </c>
      <c r="O2444" s="3">
        <v>0</v>
      </c>
      <c r="P2444" s="3">
        <v>40.409999999999997</v>
      </c>
      <c r="Q2444" s="3">
        <v>8.081999999999999</v>
      </c>
      <c r="R2444" s="1" t="s">
        <v>0</v>
      </c>
    </row>
    <row r="2445" spans="1:18" ht="15.5" x14ac:dyDescent="0.35">
      <c r="A2445" s="1">
        <v>40103102</v>
      </c>
      <c r="B2445" s="99" t="s">
        <v>1983</v>
      </c>
      <c r="C2445" s="2" t="s">
        <v>13602</v>
      </c>
      <c r="D2445" s="2">
        <v>1</v>
      </c>
      <c r="E2445" s="1" t="s">
        <v>31</v>
      </c>
      <c r="F2445" s="2">
        <v>0.91</v>
      </c>
      <c r="G2445" s="2"/>
      <c r="H2445" s="2"/>
      <c r="I2445" s="2"/>
      <c r="J2445" s="2"/>
      <c r="K2445" s="2"/>
      <c r="L2445" s="3">
        <v>26.53</v>
      </c>
      <c r="M2445" s="3">
        <v>26.53</v>
      </c>
      <c r="N2445" s="3">
        <v>13.88</v>
      </c>
      <c r="O2445" s="3">
        <v>0</v>
      </c>
      <c r="P2445" s="3">
        <v>40.409999999999997</v>
      </c>
      <c r="Q2445" s="3">
        <v>8.081999999999999</v>
      </c>
      <c r="R2445" s="1" t="s">
        <v>0</v>
      </c>
    </row>
    <row r="2446" spans="1:18" ht="15.5" x14ac:dyDescent="0.35">
      <c r="A2446" s="1">
        <v>40103110</v>
      </c>
      <c r="B2446" s="99" t="s">
        <v>1982</v>
      </c>
      <c r="C2446" s="2" t="s">
        <v>13602</v>
      </c>
      <c r="D2446" s="2">
        <v>1</v>
      </c>
      <c r="E2446" s="1" t="s">
        <v>18</v>
      </c>
      <c r="F2446" s="2">
        <v>0.91</v>
      </c>
      <c r="G2446" s="2"/>
      <c r="H2446" s="2"/>
      <c r="I2446" s="2"/>
      <c r="J2446" s="2"/>
      <c r="K2446" s="2"/>
      <c r="L2446" s="3">
        <v>53.06</v>
      </c>
      <c r="M2446" s="3">
        <v>53.06</v>
      </c>
      <c r="N2446" s="3">
        <v>13.88</v>
      </c>
      <c r="O2446" s="3">
        <v>0</v>
      </c>
      <c r="P2446" s="3">
        <v>66.94</v>
      </c>
      <c r="Q2446" s="3">
        <v>13.388</v>
      </c>
      <c r="R2446" s="1" t="s">
        <v>0</v>
      </c>
    </row>
    <row r="2447" spans="1:18" ht="31" x14ac:dyDescent="0.35">
      <c r="A2447" s="1">
        <v>40103129</v>
      </c>
      <c r="B2447" s="99" t="s">
        <v>1981</v>
      </c>
      <c r="C2447" s="2" t="s">
        <v>13602</v>
      </c>
      <c r="D2447" s="2">
        <v>1</v>
      </c>
      <c r="E2447" s="1" t="s">
        <v>110</v>
      </c>
      <c r="F2447" s="2">
        <v>20.16</v>
      </c>
      <c r="G2447" s="2"/>
      <c r="H2447" s="2"/>
      <c r="I2447" s="2"/>
      <c r="J2447" s="2"/>
      <c r="K2447" s="2"/>
      <c r="L2447" s="3">
        <v>222.81</v>
      </c>
      <c r="M2447" s="3">
        <v>222.81</v>
      </c>
      <c r="N2447" s="3">
        <v>307.44</v>
      </c>
      <c r="O2447" s="3">
        <v>0</v>
      </c>
      <c r="P2447" s="3">
        <v>530.25</v>
      </c>
      <c r="Q2447" s="3">
        <v>106.05000000000001</v>
      </c>
      <c r="R2447" s="1" t="s">
        <v>0</v>
      </c>
    </row>
    <row r="2448" spans="1:18" ht="15.5" x14ac:dyDescent="0.35">
      <c r="A2448" s="1">
        <v>40103137</v>
      </c>
      <c r="B2448" s="99" t="s">
        <v>1980</v>
      </c>
      <c r="C2448" s="2" t="s">
        <v>13602</v>
      </c>
      <c r="D2448" s="2">
        <v>1</v>
      </c>
      <c r="E2448" s="1" t="s">
        <v>18</v>
      </c>
      <c r="F2448" s="2">
        <v>2.77</v>
      </c>
      <c r="G2448" s="2"/>
      <c r="H2448" s="2"/>
      <c r="I2448" s="2"/>
      <c r="J2448" s="2"/>
      <c r="K2448" s="2"/>
      <c r="L2448" s="3">
        <v>53.06</v>
      </c>
      <c r="M2448" s="3">
        <v>53.06</v>
      </c>
      <c r="N2448" s="3">
        <v>42.24</v>
      </c>
      <c r="O2448" s="3">
        <v>0</v>
      </c>
      <c r="P2448" s="3">
        <v>95.3</v>
      </c>
      <c r="Q2448" s="3">
        <v>19.059999999999999</v>
      </c>
      <c r="R2448" s="1" t="s">
        <v>0</v>
      </c>
    </row>
    <row r="2449" spans="1:18" ht="15.5" x14ac:dyDescent="0.35">
      <c r="A2449" s="1">
        <v>40103145</v>
      </c>
      <c r="B2449" s="99" t="s">
        <v>1979</v>
      </c>
      <c r="C2449" s="2" t="s">
        <v>13602</v>
      </c>
      <c r="D2449" s="2">
        <v>1</v>
      </c>
      <c r="E2449" s="1" t="s">
        <v>4</v>
      </c>
      <c r="F2449" s="2">
        <v>9.15</v>
      </c>
      <c r="G2449" s="2"/>
      <c r="H2449" s="2"/>
      <c r="I2449" s="2"/>
      <c r="J2449" s="2"/>
      <c r="K2449" s="2"/>
      <c r="L2449" s="3">
        <v>84.88</v>
      </c>
      <c r="M2449" s="3">
        <v>84.88</v>
      </c>
      <c r="N2449" s="3">
        <v>139.54</v>
      </c>
      <c r="O2449" s="3">
        <v>0</v>
      </c>
      <c r="P2449" s="3">
        <v>224.42</v>
      </c>
      <c r="Q2449" s="3">
        <v>44.884</v>
      </c>
      <c r="R2449" s="1" t="s">
        <v>0</v>
      </c>
    </row>
    <row r="2450" spans="1:18" ht="15.5" x14ac:dyDescent="0.35">
      <c r="A2450" s="1">
        <v>40103153</v>
      </c>
      <c r="B2450" s="99" t="s">
        <v>1978</v>
      </c>
      <c r="C2450" s="2" t="s">
        <v>13602</v>
      </c>
      <c r="D2450" s="2">
        <v>1</v>
      </c>
      <c r="E2450" s="1" t="s">
        <v>34</v>
      </c>
      <c r="F2450" s="2">
        <v>4.875</v>
      </c>
      <c r="G2450" s="2"/>
      <c r="H2450" s="2"/>
      <c r="I2450" s="2"/>
      <c r="J2450" s="2"/>
      <c r="K2450" s="2"/>
      <c r="L2450" s="3">
        <v>71.62</v>
      </c>
      <c r="M2450" s="3">
        <v>71.62</v>
      </c>
      <c r="N2450" s="3">
        <v>74.34</v>
      </c>
      <c r="O2450" s="3">
        <v>0</v>
      </c>
      <c r="P2450" s="3">
        <v>145.96</v>
      </c>
      <c r="Q2450" s="3">
        <v>29.192000000000004</v>
      </c>
      <c r="R2450" s="1" t="s">
        <v>0</v>
      </c>
    </row>
    <row r="2451" spans="1:18" ht="15.5" x14ac:dyDescent="0.35">
      <c r="A2451" s="1">
        <v>40103161</v>
      </c>
      <c r="B2451" s="99" t="s">
        <v>1977</v>
      </c>
      <c r="C2451" s="2" t="s">
        <v>13602</v>
      </c>
      <c r="D2451" s="2">
        <v>1</v>
      </c>
      <c r="E2451" s="1" t="s">
        <v>20</v>
      </c>
      <c r="F2451" s="2">
        <v>0.158</v>
      </c>
      <c r="G2451" s="2"/>
      <c r="H2451" s="2"/>
      <c r="I2451" s="2"/>
      <c r="J2451" s="2"/>
      <c r="K2451" s="2"/>
      <c r="L2451" s="3">
        <v>39.79</v>
      </c>
      <c r="M2451" s="3">
        <v>39.79</v>
      </c>
      <c r="N2451" s="3">
        <v>2.41</v>
      </c>
      <c r="O2451" s="3">
        <v>0</v>
      </c>
      <c r="P2451" s="3">
        <v>42.2</v>
      </c>
      <c r="Q2451" s="3">
        <v>8.4400000000000013</v>
      </c>
      <c r="R2451" s="1" t="s">
        <v>0</v>
      </c>
    </row>
    <row r="2452" spans="1:18" ht="15.5" x14ac:dyDescent="0.35">
      <c r="A2452" s="1">
        <v>40103170</v>
      </c>
      <c r="B2452" s="99" t="s">
        <v>1976</v>
      </c>
      <c r="C2452" s="2" t="s">
        <v>13602</v>
      </c>
      <c r="D2452" s="2">
        <v>1</v>
      </c>
      <c r="E2452" s="1" t="s">
        <v>18</v>
      </c>
      <c r="F2452" s="2">
        <v>4</v>
      </c>
      <c r="G2452" s="2"/>
      <c r="H2452" s="2"/>
      <c r="I2452" s="2"/>
      <c r="J2452" s="2"/>
      <c r="K2452" s="2"/>
      <c r="L2452" s="3">
        <v>53.06</v>
      </c>
      <c r="M2452" s="3">
        <v>53.06</v>
      </c>
      <c r="N2452" s="3">
        <v>61</v>
      </c>
      <c r="O2452" s="3">
        <v>0</v>
      </c>
      <c r="P2452" s="3">
        <v>114.06</v>
      </c>
      <c r="Q2452" s="3">
        <v>22.812000000000001</v>
      </c>
      <c r="R2452" s="1" t="s">
        <v>0</v>
      </c>
    </row>
    <row r="2453" spans="1:18" ht="15.5" x14ac:dyDescent="0.35">
      <c r="A2453" s="1">
        <v>40103188</v>
      </c>
      <c r="B2453" s="99" t="s">
        <v>1975</v>
      </c>
      <c r="C2453" s="2" t="s">
        <v>13602</v>
      </c>
      <c r="D2453" s="2">
        <v>1</v>
      </c>
      <c r="E2453" s="1" t="s">
        <v>13</v>
      </c>
      <c r="F2453" s="2">
        <v>1.0429999999999999</v>
      </c>
      <c r="G2453" s="2"/>
      <c r="H2453" s="2"/>
      <c r="I2453" s="2"/>
      <c r="J2453" s="2"/>
      <c r="K2453" s="2"/>
      <c r="L2453" s="3">
        <v>148.54</v>
      </c>
      <c r="M2453" s="3">
        <v>148.54</v>
      </c>
      <c r="N2453" s="3">
        <v>15.91</v>
      </c>
      <c r="O2453" s="3">
        <v>0</v>
      </c>
      <c r="P2453" s="3">
        <v>164.45</v>
      </c>
      <c r="Q2453" s="3">
        <v>32.89</v>
      </c>
      <c r="R2453" s="1" t="s">
        <v>0</v>
      </c>
    </row>
    <row r="2454" spans="1:18" ht="15.5" x14ac:dyDescent="0.35">
      <c r="A2454" s="1">
        <v>40103196</v>
      </c>
      <c r="B2454" s="99" t="s">
        <v>1974</v>
      </c>
      <c r="C2454" s="2" t="s">
        <v>13602</v>
      </c>
      <c r="D2454" s="2">
        <v>1</v>
      </c>
      <c r="E2454" s="1" t="s">
        <v>34</v>
      </c>
      <c r="F2454" s="2">
        <v>10</v>
      </c>
      <c r="G2454" s="2"/>
      <c r="H2454" s="2"/>
      <c r="I2454" s="2"/>
      <c r="J2454" s="2"/>
      <c r="K2454" s="2"/>
      <c r="L2454" s="3">
        <v>71.62</v>
      </c>
      <c r="M2454" s="3">
        <v>71.62</v>
      </c>
      <c r="N2454" s="3">
        <v>152.5</v>
      </c>
      <c r="O2454" s="3">
        <v>0</v>
      </c>
      <c r="P2454" s="3">
        <v>224.12</v>
      </c>
      <c r="Q2454" s="3">
        <v>44.824000000000005</v>
      </c>
      <c r="R2454" s="1" t="s">
        <v>0</v>
      </c>
    </row>
    <row r="2455" spans="1:18" ht="15.5" x14ac:dyDescent="0.35">
      <c r="A2455" s="1">
        <v>40103200</v>
      </c>
      <c r="B2455" s="99" t="s">
        <v>1973</v>
      </c>
      <c r="C2455" s="2" t="s">
        <v>13602</v>
      </c>
      <c r="D2455" s="2">
        <v>1</v>
      </c>
      <c r="E2455" s="1" t="s">
        <v>13</v>
      </c>
      <c r="F2455" s="2">
        <v>9.3919999999999995</v>
      </c>
      <c r="G2455" s="2"/>
      <c r="H2455" s="2"/>
      <c r="I2455" s="2"/>
      <c r="J2455" s="2"/>
      <c r="K2455" s="2"/>
      <c r="L2455" s="3">
        <v>148.54</v>
      </c>
      <c r="M2455" s="3">
        <v>148.54</v>
      </c>
      <c r="N2455" s="3">
        <v>143.22999999999999</v>
      </c>
      <c r="O2455" s="3">
        <v>0</v>
      </c>
      <c r="P2455" s="3">
        <v>291.77</v>
      </c>
      <c r="Q2455" s="3">
        <v>58.353999999999999</v>
      </c>
      <c r="R2455" s="1" t="s">
        <v>0</v>
      </c>
    </row>
    <row r="2456" spans="1:18" ht="15.5" x14ac:dyDescent="0.35">
      <c r="A2456" s="1">
        <v>40103234</v>
      </c>
      <c r="B2456" s="99" t="s">
        <v>1972</v>
      </c>
      <c r="C2456" s="2" t="s">
        <v>13602</v>
      </c>
      <c r="D2456" s="2">
        <v>1</v>
      </c>
      <c r="E2456" s="1" t="s">
        <v>34</v>
      </c>
      <c r="F2456" s="2">
        <v>4</v>
      </c>
      <c r="G2456" s="2"/>
      <c r="H2456" s="2"/>
      <c r="I2456" s="2"/>
      <c r="J2456" s="2"/>
      <c r="K2456" s="2"/>
      <c r="L2456" s="3">
        <v>71.62</v>
      </c>
      <c r="M2456" s="3">
        <v>71.62</v>
      </c>
      <c r="N2456" s="3">
        <v>61</v>
      </c>
      <c r="O2456" s="3">
        <v>0</v>
      </c>
      <c r="P2456" s="3">
        <v>132.62</v>
      </c>
      <c r="Q2456" s="3">
        <v>26.524000000000001</v>
      </c>
      <c r="R2456" s="1" t="s">
        <v>0</v>
      </c>
    </row>
    <row r="2457" spans="1:18" ht="15.5" x14ac:dyDescent="0.35">
      <c r="A2457" s="1">
        <v>40103242</v>
      </c>
      <c r="B2457" s="99" t="s">
        <v>1971</v>
      </c>
      <c r="C2457" s="2" t="s">
        <v>13602</v>
      </c>
      <c r="D2457" s="2">
        <v>1</v>
      </c>
      <c r="E2457" s="1" t="s">
        <v>34</v>
      </c>
      <c r="F2457" s="2">
        <v>5.66</v>
      </c>
      <c r="G2457" s="2"/>
      <c r="H2457" s="2"/>
      <c r="I2457" s="2"/>
      <c r="J2457" s="2"/>
      <c r="K2457" s="2"/>
      <c r="L2457" s="3">
        <v>71.62</v>
      </c>
      <c r="M2457" s="3">
        <v>71.62</v>
      </c>
      <c r="N2457" s="3">
        <v>86.32</v>
      </c>
      <c r="O2457" s="3">
        <v>0</v>
      </c>
      <c r="P2457" s="3">
        <v>157.94</v>
      </c>
      <c r="Q2457" s="3">
        <v>31.588000000000001</v>
      </c>
      <c r="R2457" s="1" t="s">
        <v>0</v>
      </c>
    </row>
    <row r="2458" spans="1:18" ht="15.5" x14ac:dyDescent="0.35">
      <c r="A2458" s="1">
        <v>40103250</v>
      </c>
      <c r="B2458" s="99" t="s">
        <v>1970</v>
      </c>
      <c r="C2458" s="2" t="s">
        <v>13602</v>
      </c>
      <c r="D2458" s="2">
        <v>1</v>
      </c>
      <c r="E2458" s="1" t="s">
        <v>34</v>
      </c>
      <c r="F2458" s="2">
        <v>5.66</v>
      </c>
      <c r="G2458" s="2"/>
      <c r="H2458" s="2"/>
      <c r="I2458" s="2"/>
      <c r="J2458" s="2"/>
      <c r="K2458" s="2"/>
      <c r="L2458" s="3">
        <v>71.62</v>
      </c>
      <c r="M2458" s="3">
        <v>71.62</v>
      </c>
      <c r="N2458" s="3">
        <v>86.32</v>
      </c>
      <c r="O2458" s="3">
        <v>0</v>
      </c>
      <c r="P2458" s="3">
        <v>157.94</v>
      </c>
      <c r="Q2458" s="3">
        <v>31.588000000000001</v>
      </c>
      <c r="R2458" s="1" t="s">
        <v>0</v>
      </c>
    </row>
    <row r="2459" spans="1:18" ht="15.5" x14ac:dyDescent="0.35">
      <c r="A2459" s="1">
        <v>40103269</v>
      </c>
      <c r="B2459" s="99" t="s">
        <v>1969</v>
      </c>
      <c r="C2459" s="2" t="s">
        <v>13602</v>
      </c>
      <c r="D2459" s="2">
        <v>1</v>
      </c>
      <c r="E2459" s="1" t="s">
        <v>4</v>
      </c>
      <c r="F2459" s="2">
        <v>7.5750000000000002</v>
      </c>
      <c r="G2459" s="2"/>
      <c r="H2459" s="2"/>
      <c r="I2459" s="2"/>
      <c r="J2459" s="2"/>
      <c r="K2459" s="2"/>
      <c r="L2459" s="3">
        <v>84.88</v>
      </c>
      <c r="M2459" s="3">
        <v>84.88</v>
      </c>
      <c r="N2459" s="3">
        <v>115.52</v>
      </c>
      <c r="O2459" s="3">
        <v>0</v>
      </c>
      <c r="P2459" s="3">
        <v>200.4</v>
      </c>
      <c r="Q2459" s="3">
        <v>40.080000000000005</v>
      </c>
      <c r="R2459" s="1" t="s">
        <v>0</v>
      </c>
    </row>
    <row r="2460" spans="1:18" ht="15.5" x14ac:dyDescent="0.35">
      <c r="A2460" s="1">
        <v>40103277</v>
      </c>
      <c r="B2460" s="99" t="s">
        <v>1968</v>
      </c>
      <c r="C2460" s="2" t="s">
        <v>13602</v>
      </c>
      <c r="D2460" s="2">
        <v>1</v>
      </c>
      <c r="E2460" s="1" t="s">
        <v>23</v>
      </c>
      <c r="F2460" s="2">
        <v>2.6960000000000002</v>
      </c>
      <c r="G2460" s="2"/>
      <c r="H2460" s="2"/>
      <c r="I2460" s="2"/>
      <c r="J2460" s="2"/>
      <c r="K2460" s="2"/>
      <c r="L2460" s="3">
        <v>116.71</v>
      </c>
      <c r="M2460" s="3">
        <v>116.71</v>
      </c>
      <c r="N2460" s="3">
        <v>41.11</v>
      </c>
      <c r="O2460" s="3">
        <v>0</v>
      </c>
      <c r="P2460" s="3">
        <v>157.82</v>
      </c>
      <c r="Q2460" s="3">
        <v>31.564</v>
      </c>
      <c r="R2460" s="1" t="s">
        <v>0</v>
      </c>
    </row>
    <row r="2461" spans="1:18" ht="15.5" x14ac:dyDescent="0.35">
      <c r="A2461" s="1">
        <v>40103285</v>
      </c>
      <c r="B2461" s="99" t="s">
        <v>1967</v>
      </c>
      <c r="C2461" s="2" t="s">
        <v>13602</v>
      </c>
      <c r="D2461" s="2">
        <v>1</v>
      </c>
      <c r="E2461" s="1" t="s">
        <v>18</v>
      </c>
      <c r="F2461" s="2">
        <v>2.4369999999999998</v>
      </c>
      <c r="G2461" s="2"/>
      <c r="H2461" s="2"/>
      <c r="I2461" s="2"/>
      <c r="J2461" s="2"/>
      <c r="K2461" s="2"/>
      <c r="L2461" s="3">
        <v>53.06</v>
      </c>
      <c r="M2461" s="3">
        <v>53.06</v>
      </c>
      <c r="N2461" s="3">
        <v>37.159999999999997</v>
      </c>
      <c r="O2461" s="3">
        <v>0</v>
      </c>
      <c r="P2461" s="3">
        <v>90.22</v>
      </c>
      <c r="Q2461" s="3">
        <v>18.044</v>
      </c>
      <c r="R2461" s="1" t="s">
        <v>0</v>
      </c>
    </row>
    <row r="2462" spans="1:18" ht="15.5" x14ac:dyDescent="0.35">
      <c r="A2462" s="1">
        <v>40103307</v>
      </c>
      <c r="B2462" s="99" t="s">
        <v>1966</v>
      </c>
      <c r="C2462" s="2" t="s">
        <v>13602</v>
      </c>
      <c r="D2462" s="2">
        <v>1</v>
      </c>
      <c r="E2462" s="1" t="s">
        <v>110</v>
      </c>
      <c r="F2462" s="2">
        <v>5.7</v>
      </c>
      <c r="G2462" s="2"/>
      <c r="H2462" s="2"/>
      <c r="I2462" s="2"/>
      <c r="J2462" s="2"/>
      <c r="K2462" s="2"/>
      <c r="L2462" s="3">
        <v>222.81</v>
      </c>
      <c r="M2462" s="3">
        <v>222.81</v>
      </c>
      <c r="N2462" s="3">
        <v>86.93</v>
      </c>
      <c r="O2462" s="3">
        <v>0</v>
      </c>
      <c r="P2462" s="3">
        <v>309.74</v>
      </c>
      <c r="Q2462" s="3">
        <v>61.948000000000008</v>
      </c>
      <c r="R2462" s="1" t="s">
        <v>0</v>
      </c>
    </row>
    <row r="2463" spans="1:18" ht="15.5" x14ac:dyDescent="0.35">
      <c r="A2463" s="1">
        <v>40103315</v>
      </c>
      <c r="B2463" s="99" t="s">
        <v>1965</v>
      </c>
      <c r="C2463" s="2" t="s">
        <v>13602</v>
      </c>
      <c r="D2463" s="2">
        <v>1</v>
      </c>
      <c r="E2463" s="1" t="s">
        <v>110</v>
      </c>
      <c r="F2463" s="2">
        <v>9.6</v>
      </c>
      <c r="G2463" s="2"/>
      <c r="H2463" s="2"/>
      <c r="I2463" s="2"/>
      <c r="J2463" s="2"/>
      <c r="K2463" s="2"/>
      <c r="L2463" s="3">
        <v>222.81</v>
      </c>
      <c r="M2463" s="3">
        <v>222.81</v>
      </c>
      <c r="N2463" s="3">
        <v>146.4</v>
      </c>
      <c r="O2463" s="3">
        <v>0</v>
      </c>
      <c r="P2463" s="3">
        <v>369.21</v>
      </c>
      <c r="Q2463" s="3">
        <v>73.841999999999999</v>
      </c>
      <c r="R2463" s="1" t="s">
        <v>0</v>
      </c>
    </row>
    <row r="2464" spans="1:18" ht="15.5" x14ac:dyDescent="0.35">
      <c r="A2464" s="1">
        <v>40103323</v>
      </c>
      <c r="B2464" s="99" t="s">
        <v>1964</v>
      </c>
      <c r="C2464" s="2" t="s">
        <v>13602</v>
      </c>
      <c r="D2464" s="2">
        <v>1</v>
      </c>
      <c r="E2464" s="1" t="s">
        <v>110</v>
      </c>
      <c r="F2464" s="2">
        <v>9.6</v>
      </c>
      <c r="G2464" s="2"/>
      <c r="H2464" s="2"/>
      <c r="I2464" s="2"/>
      <c r="J2464" s="2"/>
      <c r="K2464" s="2"/>
      <c r="L2464" s="3">
        <v>222.81</v>
      </c>
      <c r="M2464" s="3">
        <v>222.81</v>
      </c>
      <c r="N2464" s="3">
        <v>146.4</v>
      </c>
      <c r="O2464" s="3">
        <v>0</v>
      </c>
      <c r="P2464" s="3">
        <v>369.21</v>
      </c>
      <c r="Q2464" s="3">
        <v>73.841999999999999</v>
      </c>
      <c r="R2464" s="1" t="s">
        <v>0</v>
      </c>
    </row>
    <row r="2465" spans="1:18" ht="15.5" x14ac:dyDescent="0.35">
      <c r="A2465" s="1">
        <v>40103331</v>
      </c>
      <c r="B2465" s="99" t="s">
        <v>1963</v>
      </c>
      <c r="C2465" s="2" t="s">
        <v>13602</v>
      </c>
      <c r="D2465" s="2">
        <v>1</v>
      </c>
      <c r="E2465" s="1" t="s">
        <v>151</v>
      </c>
      <c r="F2465" s="2">
        <v>19.2</v>
      </c>
      <c r="G2465" s="2"/>
      <c r="H2465" s="2"/>
      <c r="I2465" s="2"/>
      <c r="J2465" s="2"/>
      <c r="K2465" s="2"/>
      <c r="L2465" s="3">
        <v>270.54000000000002</v>
      </c>
      <c r="M2465" s="3">
        <v>270.54000000000002</v>
      </c>
      <c r="N2465" s="3">
        <v>292.8</v>
      </c>
      <c r="O2465" s="3">
        <v>0</v>
      </c>
      <c r="P2465" s="3">
        <v>563.34</v>
      </c>
      <c r="Q2465" s="3">
        <v>112.66800000000001</v>
      </c>
      <c r="R2465" s="1" t="s">
        <v>0</v>
      </c>
    </row>
    <row r="2466" spans="1:18" ht="15.5" x14ac:dyDescent="0.35">
      <c r="A2466" s="1">
        <v>40103366</v>
      </c>
      <c r="B2466" s="99" t="s">
        <v>1962</v>
      </c>
      <c r="C2466" s="2" t="s">
        <v>13602</v>
      </c>
      <c r="D2466" s="2">
        <v>1</v>
      </c>
      <c r="E2466" s="1" t="s">
        <v>311</v>
      </c>
      <c r="F2466" s="2">
        <v>16.8</v>
      </c>
      <c r="G2466" s="2"/>
      <c r="H2466" s="2"/>
      <c r="I2466" s="2"/>
      <c r="J2466" s="2"/>
      <c r="K2466" s="2"/>
      <c r="L2466" s="3">
        <v>291.76</v>
      </c>
      <c r="M2466" s="3">
        <v>291.76</v>
      </c>
      <c r="N2466" s="3">
        <v>256.2</v>
      </c>
      <c r="O2466" s="3">
        <v>0</v>
      </c>
      <c r="P2466" s="3">
        <v>547.96</v>
      </c>
      <c r="Q2466" s="3">
        <v>109.59200000000001</v>
      </c>
      <c r="R2466" s="1" t="s">
        <v>0</v>
      </c>
    </row>
    <row r="2467" spans="1:18" ht="31" x14ac:dyDescent="0.35">
      <c r="A2467" s="1">
        <v>40103374</v>
      </c>
      <c r="B2467" s="99" t="s">
        <v>1961</v>
      </c>
      <c r="C2467" s="2" t="s">
        <v>13602</v>
      </c>
      <c r="D2467" s="2">
        <v>1</v>
      </c>
      <c r="E2467" s="1" t="s">
        <v>18</v>
      </c>
      <c r="F2467" s="2">
        <v>3.9</v>
      </c>
      <c r="G2467" s="2"/>
      <c r="H2467" s="2"/>
      <c r="I2467" s="2"/>
      <c r="J2467" s="2"/>
      <c r="K2467" s="2"/>
      <c r="L2467" s="3">
        <v>53.06</v>
      </c>
      <c r="M2467" s="3">
        <v>53.06</v>
      </c>
      <c r="N2467" s="3">
        <v>59.48</v>
      </c>
      <c r="O2467" s="3">
        <v>0</v>
      </c>
      <c r="P2467" s="3">
        <v>112.54</v>
      </c>
      <c r="Q2467" s="3">
        <v>22.508000000000003</v>
      </c>
      <c r="R2467" s="1" t="s">
        <v>0</v>
      </c>
    </row>
    <row r="2468" spans="1:18" ht="15.5" x14ac:dyDescent="0.35">
      <c r="A2468" s="1">
        <v>40103382</v>
      </c>
      <c r="B2468" s="99" t="s">
        <v>1960</v>
      </c>
      <c r="C2468" s="2" t="s">
        <v>13602</v>
      </c>
      <c r="D2468" s="2">
        <v>1</v>
      </c>
      <c r="E2468" s="1" t="s">
        <v>23</v>
      </c>
      <c r="F2468" s="2">
        <v>9.1349999999999998</v>
      </c>
      <c r="G2468" s="2"/>
      <c r="H2468" s="2"/>
      <c r="I2468" s="2"/>
      <c r="J2468" s="2"/>
      <c r="K2468" s="2"/>
      <c r="L2468" s="3">
        <v>116.71</v>
      </c>
      <c r="M2468" s="3">
        <v>116.71</v>
      </c>
      <c r="N2468" s="3">
        <v>139.31</v>
      </c>
      <c r="O2468" s="3">
        <v>0</v>
      </c>
      <c r="P2468" s="3">
        <v>256.02</v>
      </c>
      <c r="Q2468" s="3">
        <v>51.204000000000001</v>
      </c>
      <c r="R2468" s="1" t="s">
        <v>0</v>
      </c>
    </row>
    <row r="2469" spans="1:18" ht="15.5" x14ac:dyDescent="0.35">
      <c r="A2469" s="1">
        <v>40103390</v>
      </c>
      <c r="B2469" s="99" t="s">
        <v>1959</v>
      </c>
      <c r="C2469" s="2" t="s">
        <v>13602</v>
      </c>
      <c r="D2469" s="2">
        <v>1</v>
      </c>
      <c r="E2469" s="1" t="s">
        <v>311</v>
      </c>
      <c r="F2469" s="2">
        <v>24</v>
      </c>
      <c r="G2469" s="2"/>
      <c r="H2469" s="2"/>
      <c r="I2469" s="2"/>
      <c r="J2469" s="2"/>
      <c r="K2469" s="2"/>
      <c r="L2469" s="3">
        <v>291.76</v>
      </c>
      <c r="M2469" s="3">
        <v>291.76</v>
      </c>
      <c r="N2469" s="3">
        <v>366</v>
      </c>
      <c r="O2469" s="3">
        <v>0</v>
      </c>
      <c r="P2469" s="3">
        <v>657.76</v>
      </c>
      <c r="Q2469" s="3">
        <v>131.55199999999999</v>
      </c>
      <c r="R2469" s="1" t="s">
        <v>0</v>
      </c>
    </row>
    <row r="2470" spans="1:18" ht="15.5" x14ac:dyDescent="0.35">
      <c r="A2470" s="1">
        <v>40103404</v>
      </c>
      <c r="B2470" s="99" t="s">
        <v>1958</v>
      </c>
      <c r="C2470" s="2" t="s">
        <v>13602</v>
      </c>
      <c r="D2470" s="2">
        <v>1</v>
      </c>
      <c r="E2470" s="1" t="s">
        <v>18</v>
      </c>
      <c r="F2470" s="2">
        <v>3.0870000000000002</v>
      </c>
      <c r="G2470" s="2"/>
      <c r="H2470" s="2"/>
      <c r="I2470" s="2"/>
      <c r="J2470" s="2"/>
      <c r="K2470" s="2"/>
      <c r="L2470" s="3">
        <v>53.06</v>
      </c>
      <c r="M2470" s="3">
        <v>53.06</v>
      </c>
      <c r="N2470" s="3">
        <v>47.08</v>
      </c>
      <c r="O2470" s="3">
        <v>0</v>
      </c>
      <c r="P2470" s="3">
        <v>100.14</v>
      </c>
      <c r="Q2470" s="3">
        <v>20.028000000000002</v>
      </c>
      <c r="R2470" s="1" t="s">
        <v>0</v>
      </c>
    </row>
    <row r="2471" spans="1:18" ht="15.5" x14ac:dyDescent="0.35">
      <c r="A2471" s="1">
        <v>40103412</v>
      </c>
      <c r="B2471" s="99" t="s">
        <v>1957</v>
      </c>
      <c r="C2471" s="2" t="s">
        <v>13602</v>
      </c>
      <c r="D2471" s="2">
        <v>1</v>
      </c>
      <c r="E2471" s="1" t="s">
        <v>31</v>
      </c>
      <c r="F2471" s="2">
        <v>6.5000000000000002E-2</v>
      </c>
      <c r="G2471" s="2"/>
      <c r="H2471" s="2"/>
      <c r="I2471" s="2"/>
      <c r="J2471" s="2"/>
      <c r="K2471" s="2"/>
      <c r="L2471" s="3">
        <v>26.53</v>
      </c>
      <c r="M2471" s="3">
        <v>26.53</v>
      </c>
      <c r="N2471" s="3">
        <v>0.99</v>
      </c>
      <c r="O2471" s="3">
        <v>0</v>
      </c>
      <c r="P2471" s="3">
        <v>27.52</v>
      </c>
      <c r="Q2471" s="3">
        <v>5.5040000000000004</v>
      </c>
      <c r="R2471" s="1" t="s">
        <v>0</v>
      </c>
    </row>
    <row r="2472" spans="1:18" ht="15.5" x14ac:dyDescent="0.35">
      <c r="A2472" s="1">
        <v>40103420</v>
      </c>
      <c r="B2472" s="99" t="s">
        <v>1956</v>
      </c>
      <c r="C2472" s="2" t="s">
        <v>13602</v>
      </c>
      <c r="D2472" s="2">
        <v>1</v>
      </c>
      <c r="E2472" s="1" t="s">
        <v>18</v>
      </c>
      <c r="F2472" s="2">
        <v>1.56</v>
      </c>
      <c r="G2472" s="2"/>
      <c r="H2472" s="2"/>
      <c r="I2472" s="2"/>
      <c r="J2472" s="2"/>
      <c r="K2472" s="2"/>
      <c r="L2472" s="3">
        <v>53.06</v>
      </c>
      <c r="M2472" s="3">
        <v>53.06</v>
      </c>
      <c r="N2472" s="3">
        <v>23.79</v>
      </c>
      <c r="O2472" s="3">
        <v>0</v>
      </c>
      <c r="P2472" s="3">
        <v>76.849999999999994</v>
      </c>
      <c r="Q2472" s="3">
        <v>15.37</v>
      </c>
      <c r="R2472" s="1" t="s">
        <v>0</v>
      </c>
    </row>
    <row r="2473" spans="1:18" ht="15.5" x14ac:dyDescent="0.35">
      <c r="A2473" s="1">
        <v>40103439</v>
      </c>
      <c r="B2473" s="99" t="s">
        <v>1955</v>
      </c>
      <c r="C2473" s="2" t="s">
        <v>13602</v>
      </c>
      <c r="D2473" s="2">
        <v>1</v>
      </c>
      <c r="E2473" s="1" t="s">
        <v>34</v>
      </c>
      <c r="F2473" s="2">
        <v>0.78</v>
      </c>
      <c r="G2473" s="2"/>
      <c r="H2473" s="2"/>
      <c r="I2473" s="2"/>
      <c r="J2473" s="2"/>
      <c r="K2473" s="2"/>
      <c r="L2473" s="3">
        <v>71.62</v>
      </c>
      <c r="M2473" s="3">
        <v>71.62</v>
      </c>
      <c r="N2473" s="3">
        <v>11.9</v>
      </c>
      <c r="O2473" s="3">
        <v>0</v>
      </c>
      <c r="P2473" s="3">
        <v>83.52</v>
      </c>
      <c r="Q2473" s="3">
        <v>16.704000000000001</v>
      </c>
      <c r="R2473" s="1" t="s">
        <v>0</v>
      </c>
    </row>
    <row r="2474" spans="1:18" ht="15.5" x14ac:dyDescent="0.35">
      <c r="A2474" s="1">
        <v>40103447</v>
      </c>
      <c r="B2474" s="99" t="s">
        <v>1954</v>
      </c>
      <c r="C2474" s="2" t="s">
        <v>13602</v>
      </c>
      <c r="D2474" s="2">
        <v>1</v>
      </c>
      <c r="E2474" s="1" t="s">
        <v>31</v>
      </c>
      <c r="F2474" s="2">
        <v>9.0999999999999998E-2</v>
      </c>
      <c r="G2474" s="2"/>
      <c r="H2474" s="2"/>
      <c r="I2474" s="2"/>
      <c r="J2474" s="2"/>
      <c r="K2474" s="2"/>
      <c r="L2474" s="3">
        <v>26.53</v>
      </c>
      <c r="M2474" s="3">
        <v>26.53</v>
      </c>
      <c r="N2474" s="3">
        <v>1.39</v>
      </c>
      <c r="O2474" s="3">
        <v>0</v>
      </c>
      <c r="P2474" s="3">
        <v>27.92</v>
      </c>
      <c r="Q2474" s="3">
        <v>5.5840000000000005</v>
      </c>
      <c r="R2474" s="1" t="s">
        <v>0</v>
      </c>
    </row>
    <row r="2475" spans="1:18" ht="15.5" x14ac:dyDescent="0.35">
      <c r="A2475" s="1">
        <v>40103455</v>
      </c>
      <c r="B2475" s="99" t="s">
        <v>1953</v>
      </c>
      <c r="C2475" s="2" t="s">
        <v>13602</v>
      </c>
      <c r="D2475" s="2">
        <v>1</v>
      </c>
      <c r="E2475" s="1" t="s">
        <v>34</v>
      </c>
      <c r="F2475" s="2">
        <v>1.462</v>
      </c>
      <c r="G2475" s="2"/>
      <c r="H2475" s="2"/>
      <c r="I2475" s="2"/>
      <c r="J2475" s="2"/>
      <c r="K2475" s="2"/>
      <c r="L2475" s="3">
        <v>71.62</v>
      </c>
      <c r="M2475" s="3">
        <v>71.62</v>
      </c>
      <c r="N2475" s="3">
        <v>22.3</v>
      </c>
      <c r="O2475" s="3">
        <v>0</v>
      </c>
      <c r="P2475" s="3">
        <v>93.92</v>
      </c>
      <c r="Q2475" s="3">
        <v>18.784000000000002</v>
      </c>
      <c r="R2475" s="1" t="s">
        <v>0</v>
      </c>
    </row>
    <row r="2476" spans="1:18" ht="15.5" x14ac:dyDescent="0.35">
      <c r="A2476" s="1">
        <v>40103463</v>
      </c>
      <c r="B2476" s="99" t="s">
        <v>1952</v>
      </c>
      <c r="C2476" s="2" t="s">
        <v>13602</v>
      </c>
      <c r="D2476" s="2">
        <v>1</v>
      </c>
      <c r="E2476" s="1" t="s">
        <v>34</v>
      </c>
      <c r="F2476" s="2">
        <v>1.462</v>
      </c>
      <c r="G2476" s="2"/>
      <c r="H2476" s="2"/>
      <c r="I2476" s="2"/>
      <c r="J2476" s="2"/>
      <c r="K2476" s="2"/>
      <c r="L2476" s="3">
        <v>71.62</v>
      </c>
      <c r="M2476" s="3">
        <v>71.62</v>
      </c>
      <c r="N2476" s="3">
        <v>22.3</v>
      </c>
      <c r="O2476" s="3">
        <v>0</v>
      </c>
      <c r="P2476" s="3">
        <v>93.92</v>
      </c>
      <c r="Q2476" s="3">
        <v>18.784000000000002</v>
      </c>
      <c r="R2476" s="1" t="s">
        <v>0</v>
      </c>
    </row>
    <row r="2477" spans="1:18" ht="15.5" x14ac:dyDescent="0.35">
      <c r="A2477" s="1">
        <v>40103480</v>
      </c>
      <c r="B2477" s="99" t="s">
        <v>1951</v>
      </c>
      <c r="C2477" s="2" t="s">
        <v>13602</v>
      </c>
      <c r="D2477" s="2">
        <v>1</v>
      </c>
      <c r="E2477" s="1" t="s">
        <v>18</v>
      </c>
      <c r="F2477" s="2">
        <v>0.97499999999999998</v>
      </c>
      <c r="G2477" s="2"/>
      <c r="H2477" s="2"/>
      <c r="I2477" s="2"/>
      <c r="J2477" s="2"/>
      <c r="K2477" s="2"/>
      <c r="L2477" s="3">
        <v>53.06</v>
      </c>
      <c r="M2477" s="3">
        <v>53.06</v>
      </c>
      <c r="N2477" s="3">
        <v>14.87</v>
      </c>
      <c r="O2477" s="3">
        <v>0</v>
      </c>
      <c r="P2477" s="3">
        <v>67.930000000000007</v>
      </c>
      <c r="Q2477" s="3">
        <v>13.586000000000002</v>
      </c>
      <c r="R2477" s="1" t="s">
        <v>0</v>
      </c>
    </row>
    <row r="2478" spans="1:18" ht="15.5" x14ac:dyDescent="0.35">
      <c r="A2478" s="1">
        <v>40103498</v>
      </c>
      <c r="B2478" s="99" t="s">
        <v>1950</v>
      </c>
      <c r="C2478" s="2" t="s">
        <v>13602</v>
      </c>
      <c r="D2478" s="2">
        <v>1</v>
      </c>
      <c r="E2478" s="1" t="s">
        <v>41</v>
      </c>
      <c r="F2478" s="2">
        <v>6.5</v>
      </c>
      <c r="G2478" s="2"/>
      <c r="H2478" s="2"/>
      <c r="I2478" s="2"/>
      <c r="J2478" s="2"/>
      <c r="K2478" s="2"/>
      <c r="L2478" s="3">
        <v>169.74</v>
      </c>
      <c r="M2478" s="3">
        <v>169.74</v>
      </c>
      <c r="N2478" s="3">
        <v>99.13</v>
      </c>
      <c r="O2478" s="3">
        <v>0</v>
      </c>
      <c r="P2478" s="3">
        <v>268.87</v>
      </c>
      <c r="Q2478" s="3">
        <v>53.774000000000001</v>
      </c>
      <c r="R2478" s="1" t="s">
        <v>0</v>
      </c>
    </row>
    <row r="2479" spans="1:18" ht="15.5" x14ac:dyDescent="0.35">
      <c r="A2479" s="1">
        <v>40103501</v>
      </c>
      <c r="B2479" s="99" t="s">
        <v>1949</v>
      </c>
      <c r="C2479" s="2" t="s">
        <v>13602</v>
      </c>
      <c r="D2479" s="2">
        <v>1</v>
      </c>
      <c r="E2479" s="1" t="s">
        <v>31</v>
      </c>
      <c r="F2479" s="2">
        <v>0.158</v>
      </c>
      <c r="G2479" s="2"/>
      <c r="H2479" s="2"/>
      <c r="I2479" s="2"/>
      <c r="J2479" s="2"/>
      <c r="K2479" s="2"/>
      <c r="L2479" s="3">
        <v>26.53</v>
      </c>
      <c r="M2479" s="3">
        <v>26.53</v>
      </c>
      <c r="N2479" s="3">
        <v>2.41</v>
      </c>
      <c r="O2479" s="3">
        <v>0</v>
      </c>
      <c r="P2479" s="3">
        <v>28.94</v>
      </c>
      <c r="Q2479" s="3">
        <v>5.7880000000000003</v>
      </c>
      <c r="R2479" s="1" t="s">
        <v>0</v>
      </c>
    </row>
    <row r="2480" spans="1:18" ht="15.5" x14ac:dyDescent="0.35">
      <c r="A2480" s="1">
        <v>40103510</v>
      </c>
      <c r="B2480" s="99" t="s">
        <v>1948</v>
      </c>
      <c r="C2480" s="2" t="s">
        <v>13602</v>
      </c>
      <c r="D2480" s="2">
        <v>1</v>
      </c>
      <c r="E2480" s="1" t="s">
        <v>23</v>
      </c>
      <c r="F2480" s="2">
        <v>14</v>
      </c>
      <c r="G2480" s="2"/>
      <c r="H2480" s="2"/>
      <c r="I2480" s="2"/>
      <c r="J2480" s="2"/>
      <c r="K2480" s="2"/>
      <c r="L2480" s="3">
        <v>116.71</v>
      </c>
      <c r="M2480" s="3">
        <v>116.71</v>
      </c>
      <c r="N2480" s="3">
        <v>213.5</v>
      </c>
      <c r="O2480" s="3">
        <v>0</v>
      </c>
      <c r="P2480" s="3">
        <v>330.21</v>
      </c>
      <c r="Q2480" s="3">
        <v>66.042000000000002</v>
      </c>
      <c r="R2480" s="1" t="s">
        <v>0</v>
      </c>
    </row>
    <row r="2481" spans="1:18" ht="15.5" x14ac:dyDescent="0.35">
      <c r="A2481" s="1">
        <v>40103528</v>
      </c>
      <c r="B2481" s="99" t="s">
        <v>1947</v>
      </c>
      <c r="C2481" s="2" t="s">
        <v>13602</v>
      </c>
      <c r="D2481" s="2">
        <v>1</v>
      </c>
      <c r="E2481" s="1" t="s">
        <v>41</v>
      </c>
      <c r="F2481" s="2">
        <v>30</v>
      </c>
      <c r="G2481" s="2"/>
      <c r="H2481" s="2"/>
      <c r="I2481" s="2"/>
      <c r="J2481" s="2"/>
      <c r="K2481" s="2"/>
      <c r="L2481" s="3">
        <v>169.74</v>
      </c>
      <c r="M2481" s="3">
        <v>169.74</v>
      </c>
      <c r="N2481" s="3">
        <v>457.5</v>
      </c>
      <c r="O2481" s="3">
        <v>0</v>
      </c>
      <c r="P2481" s="3">
        <v>627.24</v>
      </c>
      <c r="Q2481" s="3">
        <v>125.44800000000001</v>
      </c>
      <c r="R2481" s="1" t="s">
        <v>132</v>
      </c>
    </row>
    <row r="2482" spans="1:18" ht="15.5" x14ac:dyDescent="0.35">
      <c r="A2482" s="1">
        <v>40103536</v>
      </c>
      <c r="B2482" s="99" t="s">
        <v>1946</v>
      </c>
      <c r="C2482" s="2" t="s">
        <v>13602</v>
      </c>
      <c r="D2482" s="2">
        <v>1</v>
      </c>
      <c r="E2482" s="1" t="s">
        <v>281</v>
      </c>
      <c r="F2482" s="2">
        <v>32</v>
      </c>
      <c r="G2482" s="2"/>
      <c r="H2482" s="2"/>
      <c r="I2482" s="2"/>
      <c r="J2482" s="2"/>
      <c r="K2482" s="2"/>
      <c r="L2482" s="3">
        <v>202.9</v>
      </c>
      <c r="M2482" s="3">
        <v>202.9</v>
      </c>
      <c r="N2482" s="3">
        <v>488</v>
      </c>
      <c r="O2482" s="3">
        <v>0</v>
      </c>
      <c r="P2482" s="3">
        <v>690.9</v>
      </c>
      <c r="Q2482" s="3">
        <v>138.18</v>
      </c>
      <c r="R2482" s="1" t="s">
        <v>132</v>
      </c>
    </row>
    <row r="2483" spans="1:18" ht="15.5" x14ac:dyDescent="0.35">
      <c r="A2483" s="1">
        <v>40103544</v>
      </c>
      <c r="B2483" s="99" t="s">
        <v>1945</v>
      </c>
      <c r="C2483" s="2" t="s">
        <v>13602</v>
      </c>
      <c r="D2483" s="2">
        <v>1</v>
      </c>
      <c r="E2483" s="1" t="s">
        <v>281</v>
      </c>
      <c r="F2483" s="2">
        <v>34</v>
      </c>
      <c r="G2483" s="2"/>
      <c r="H2483" s="2"/>
      <c r="I2483" s="2"/>
      <c r="J2483" s="2"/>
      <c r="K2483" s="2"/>
      <c r="L2483" s="3">
        <v>202.9</v>
      </c>
      <c r="M2483" s="3">
        <v>202.9</v>
      </c>
      <c r="N2483" s="3">
        <v>518.5</v>
      </c>
      <c r="O2483" s="3">
        <v>0</v>
      </c>
      <c r="P2483" s="3">
        <v>721.4</v>
      </c>
      <c r="Q2483" s="3">
        <v>144.28</v>
      </c>
      <c r="R2483" s="1" t="s">
        <v>132</v>
      </c>
    </row>
    <row r="2484" spans="1:18" ht="15.5" x14ac:dyDescent="0.35">
      <c r="A2484" s="1">
        <v>40103552</v>
      </c>
      <c r="B2484" s="99" t="s">
        <v>1944</v>
      </c>
      <c r="C2484" s="2" t="s">
        <v>13602</v>
      </c>
      <c r="D2484" s="2">
        <v>1</v>
      </c>
      <c r="E2484" s="1" t="s">
        <v>34</v>
      </c>
      <c r="F2484" s="2">
        <v>4.875</v>
      </c>
      <c r="G2484" s="2"/>
      <c r="H2484" s="2"/>
      <c r="I2484" s="2"/>
      <c r="J2484" s="2"/>
      <c r="K2484" s="2"/>
      <c r="L2484" s="3">
        <v>71.62</v>
      </c>
      <c r="M2484" s="3">
        <v>71.62</v>
      </c>
      <c r="N2484" s="3">
        <v>74.34</v>
      </c>
      <c r="O2484" s="3">
        <v>0</v>
      </c>
      <c r="P2484" s="3">
        <v>145.96</v>
      </c>
      <c r="Q2484" s="3">
        <v>29.192000000000004</v>
      </c>
      <c r="R2484" s="1" t="s">
        <v>0</v>
      </c>
    </row>
    <row r="2485" spans="1:18" ht="15.5" x14ac:dyDescent="0.35">
      <c r="A2485" s="1">
        <v>40103560</v>
      </c>
      <c r="B2485" s="99" t="s">
        <v>1943</v>
      </c>
      <c r="C2485" s="2" t="s">
        <v>13602</v>
      </c>
      <c r="D2485" s="2">
        <v>1</v>
      </c>
      <c r="E2485" s="1" t="s">
        <v>41</v>
      </c>
      <c r="F2485" s="2">
        <v>6.5</v>
      </c>
      <c r="G2485" s="2"/>
      <c r="H2485" s="2"/>
      <c r="I2485" s="2"/>
      <c r="J2485" s="2"/>
      <c r="K2485" s="2"/>
      <c r="L2485" s="3">
        <v>169.74</v>
      </c>
      <c r="M2485" s="3">
        <v>169.74</v>
      </c>
      <c r="N2485" s="3">
        <v>99.13</v>
      </c>
      <c r="O2485" s="3">
        <v>0</v>
      </c>
      <c r="P2485" s="3">
        <v>268.87</v>
      </c>
      <c r="Q2485" s="3">
        <v>53.774000000000001</v>
      </c>
      <c r="R2485" s="1" t="s">
        <v>0</v>
      </c>
    </row>
    <row r="2486" spans="1:18" ht="15.5" x14ac:dyDescent="0.35">
      <c r="A2486" s="1">
        <v>40103579</v>
      </c>
      <c r="B2486" s="99" t="s">
        <v>1942</v>
      </c>
      <c r="C2486" s="2" t="s">
        <v>13602</v>
      </c>
      <c r="D2486" s="2">
        <v>1</v>
      </c>
      <c r="E2486" s="1" t="s">
        <v>13</v>
      </c>
      <c r="F2486" s="2">
        <v>7.95</v>
      </c>
      <c r="G2486" s="2"/>
      <c r="H2486" s="2"/>
      <c r="I2486" s="2"/>
      <c r="J2486" s="2"/>
      <c r="K2486" s="2"/>
      <c r="L2486" s="3">
        <v>148.54</v>
      </c>
      <c r="M2486" s="3">
        <v>148.54</v>
      </c>
      <c r="N2486" s="3">
        <v>121.24</v>
      </c>
      <c r="O2486" s="3">
        <v>0</v>
      </c>
      <c r="P2486" s="3">
        <v>269.77999999999997</v>
      </c>
      <c r="Q2486" s="3">
        <v>53.955999999999996</v>
      </c>
      <c r="R2486" s="1" t="s">
        <v>0</v>
      </c>
    </row>
    <row r="2487" spans="1:18" ht="31" x14ac:dyDescent="0.35">
      <c r="A2487" s="1">
        <v>40103587</v>
      </c>
      <c r="B2487" s="99" t="s">
        <v>1941</v>
      </c>
      <c r="C2487" s="2" t="s">
        <v>13602</v>
      </c>
      <c r="D2487" s="2">
        <v>1</v>
      </c>
      <c r="E2487" s="1" t="s">
        <v>13</v>
      </c>
      <c r="F2487" s="2">
        <v>8.2509999999999994</v>
      </c>
      <c r="G2487" s="2"/>
      <c r="H2487" s="2"/>
      <c r="I2487" s="2"/>
      <c r="J2487" s="2"/>
      <c r="K2487" s="2"/>
      <c r="L2487" s="3">
        <v>148.54</v>
      </c>
      <c r="M2487" s="3">
        <v>148.54</v>
      </c>
      <c r="N2487" s="3">
        <v>125.83</v>
      </c>
      <c r="O2487" s="3">
        <v>0</v>
      </c>
      <c r="P2487" s="3">
        <v>274.37</v>
      </c>
      <c r="Q2487" s="3">
        <v>54.874000000000002</v>
      </c>
      <c r="R2487" s="1" t="s">
        <v>0</v>
      </c>
    </row>
    <row r="2488" spans="1:18" ht="15.5" x14ac:dyDescent="0.35">
      <c r="A2488" s="1">
        <v>40103595</v>
      </c>
      <c r="B2488" s="99" t="s">
        <v>1940</v>
      </c>
      <c r="C2488" s="2" t="s">
        <v>13602</v>
      </c>
      <c r="D2488" s="2">
        <v>1</v>
      </c>
      <c r="E2488" s="1" t="s">
        <v>13</v>
      </c>
      <c r="F2488" s="2">
        <v>7.65</v>
      </c>
      <c r="G2488" s="2"/>
      <c r="H2488" s="2"/>
      <c r="I2488" s="2"/>
      <c r="J2488" s="2"/>
      <c r="K2488" s="2"/>
      <c r="L2488" s="3">
        <v>148.54</v>
      </c>
      <c r="M2488" s="3">
        <v>148.54</v>
      </c>
      <c r="N2488" s="3">
        <v>116.66</v>
      </c>
      <c r="O2488" s="3">
        <v>0</v>
      </c>
      <c r="P2488" s="3">
        <v>265.2</v>
      </c>
      <c r="Q2488" s="3">
        <v>53.04</v>
      </c>
      <c r="R2488" s="1" t="s">
        <v>0</v>
      </c>
    </row>
    <row r="2489" spans="1:18" ht="15.5" x14ac:dyDescent="0.35">
      <c r="A2489" s="1">
        <v>40103609</v>
      </c>
      <c r="B2489" s="99" t="s">
        <v>1939</v>
      </c>
      <c r="C2489" s="2" t="s">
        <v>13602</v>
      </c>
      <c r="D2489" s="2">
        <v>1</v>
      </c>
      <c r="E2489" s="1" t="s">
        <v>41</v>
      </c>
      <c r="F2489" s="2">
        <v>9.19</v>
      </c>
      <c r="G2489" s="2"/>
      <c r="H2489" s="2"/>
      <c r="I2489" s="2"/>
      <c r="J2489" s="2"/>
      <c r="K2489" s="2"/>
      <c r="L2489" s="3">
        <v>169.74</v>
      </c>
      <c r="M2489" s="3">
        <v>169.74</v>
      </c>
      <c r="N2489" s="3">
        <v>140.15</v>
      </c>
      <c r="O2489" s="3">
        <v>0</v>
      </c>
      <c r="P2489" s="3">
        <v>309.89</v>
      </c>
      <c r="Q2489" s="3">
        <v>61.978000000000002</v>
      </c>
      <c r="R2489" s="1" t="s">
        <v>0</v>
      </c>
    </row>
    <row r="2490" spans="1:18" ht="15.5" x14ac:dyDescent="0.35">
      <c r="A2490" s="1">
        <v>40103617</v>
      </c>
      <c r="B2490" s="99" t="s">
        <v>1938</v>
      </c>
      <c r="C2490" s="2" t="s">
        <v>13602</v>
      </c>
      <c r="D2490" s="2">
        <v>1</v>
      </c>
      <c r="E2490" s="1" t="s">
        <v>13</v>
      </c>
      <c r="F2490" s="2">
        <v>7.95</v>
      </c>
      <c r="G2490" s="2"/>
      <c r="H2490" s="2"/>
      <c r="I2490" s="2"/>
      <c r="J2490" s="2"/>
      <c r="K2490" s="2"/>
      <c r="L2490" s="3">
        <v>148.54</v>
      </c>
      <c r="M2490" s="3">
        <v>148.54</v>
      </c>
      <c r="N2490" s="3">
        <v>121.24</v>
      </c>
      <c r="O2490" s="3">
        <v>0</v>
      </c>
      <c r="P2490" s="3">
        <v>269.77999999999997</v>
      </c>
      <c r="Q2490" s="3">
        <v>53.955999999999996</v>
      </c>
      <c r="R2490" s="1" t="s">
        <v>0</v>
      </c>
    </row>
    <row r="2491" spans="1:18" ht="15.5" x14ac:dyDescent="0.35">
      <c r="A2491" s="1">
        <v>40103625</v>
      </c>
      <c r="B2491" s="99" t="s">
        <v>1937</v>
      </c>
      <c r="C2491" s="2" t="s">
        <v>13602</v>
      </c>
      <c r="D2491" s="2">
        <v>1</v>
      </c>
      <c r="E2491" s="1" t="s">
        <v>13</v>
      </c>
      <c r="F2491" s="2">
        <v>7.95</v>
      </c>
      <c r="G2491" s="2"/>
      <c r="H2491" s="2"/>
      <c r="I2491" s="2"/>
      <c r="J2491" s="2"/>
      <c r="K2491" s="2"/>
      <c r="L2491" s="3">
        <v>148.54</v>
      </c>
      <c r="M2491" s="3">
        <v>148.54</v>
      </c>
      <c r="N2491" s="3">
        <v>121.24</v>
      </c>
      <c r="O2491" s="3">
        <v>0</v>
      </c>
      <c r="P2491" s="3">
        <v>269.77999999999997</v>
      </c>
      <c r="Q2491" s="3">
        <v>53.955999999999996</v>
      </c>
      <c r="R2491" s="1" t="s">
        <v>0</v>
      </c>
    </row>
    <row r="2492" spans="1:18" ht="15.5" x14ac:dyDescent="0.35">
      <c r="A2492" s="1">
        <v>40103633</v>
      </c>
      <c r="B2492" s="99" t="s">
        <v>1936</v>
      </c>
      <c r="C2492" s="2" t="s">
        <v>13602</v>
      </c>
      <c r="D2492" s="2">
        <v>1</v>
      </c>
      <c r="E2492" s="1" t="s">
        <v>41</v>
      </c>
      <c r="F2492" s="2">
        <v>5.66</v>
      </c>
      <c r="G2492" s="2"/>
      <c r="H2492" s="2"/>
      <c r="I2492" s="2"/>
      <c r="J2492" s="2"/>
      <c r="K2492" s="2"/>
      <c r="L2492" s="3">
        <v>169.74</v>
      </c>
      <c r="M2492" s="3">
        <v>169.74</v>
      </c>
      <c r="N2492" s="3">
        <v>86.32</v>
      </c>
      <c r="O2492" s="3">
        <v>0</v>
      </c>
      <c r="P2492" s="3">
        <v>256.06</v>
      </c>
      <c r="Q2492" s="3">
        <v>51.212000000000003</v>
      </c>
      <c r="R2492" s="1" t="s">
        <v>0</v>
      </c>
    </row>
    <row r="2493" spans="1:18" ht="15.5" x14ac:dyDescent="0.35">
      <c r="A2493" s="1">
        <v>40103641</v>
      </c>
      <c r="B2493" s="99" t="s">
        <v>1935</v>
      </c>
      <c r="C2493" s="2" t="s">
        <v>13602</v>
      </c>
      <c r="D2493" s="2">
        <v>1</v>
      </c>
      <c r="E2493" s="1" t="s">
        <v>31</v>
      </c>
      <c r="F2493" s="2">
        <v>0.14899999999999999</v>
      </c>
      <c r="G2493" s="2"/>
      <c r="H2493" s="2"/>
      <c r="I2493" s="2"/>
      <c r="J2493" s="2"/>
      <c r="K2493" s="2"/>
      <c r="L2493" s="3">
        <v>26.53</v>
      </c>
      <c r="M2493" s="3">
        <v>26.53</v>
      </c>
      <c r="N2493" s="3">
        <v>2.27</v>
      </c>
      <c r="O2493" s="3">
        <v>0</v>
      </c>
      <c r="P2493" s="3">
        <v>28.8</v>
      </c>
      <c r="Q2493" s="3">
        <v>5.7600000000000007</v>
      </c>
      <c r="R2493" s="1" t="s">
        <v>0</v>
      </c>
    </row>
    <row r="2494" spans="1:18" ht="15.5" x14ac:dyDescent="0.35">
      <c r="A2494" s="1">
        <v>40103650</v>
      </c>
      <c r="B2494" s="99" t="s">
        <v>1934</v>
      </c>
      <c r="C2494" s="2" t="s">
        <v>13602</v>
      </c>
      <c r="D2494" s="2">
        <v>1</v>
      </c>
      <c r="E2494" s="1" t="s">
        <v>34</v>
      </c>
      <c r="F2494" s="2">
        <v>3.7370000000000001</v>
      </c>
      <c r="G2494" s="2"/>
      <c r="H2494" s="2"/>
      <c r="I2494" s="2"/>
      <c r="J2494" s="2"/>
      <c r="K2494" s="2"/>
      <c r="L2494" s="3">
        <v>71.62</v>
      </c>
      <c r="M2494" s="3">
        <v>71.62</v>
      </c>
      <c r="N2494" s="3">
        <v>56.99</v>
      </c>
      <c r="O2494" s="3">
        <v>0</v>
      </c>
      <c r="P2494" s="3">
        <v>128.61000000000001</v>
      </c>
      <c r="Q2494" s="3">
        <v>25.722000000000005</v>
      </c>
      <c r="R2494" s="1" t="s">
        <v>0</v>
      </c>
    </row>
    <row r="2495" spans="1:18" ht="15.5" x14ac:dyDescent="0.35">
      <c r="A2495" s="1">
        <v>40103668</v>
      </c>
      <c r="B2495" s="99" t="s">
        <v>1933</v>
      </c>
      <c r="C2495" s="2" t="s">
        <v>13602</v>
      </c>
      <c r="D2495" s="2">
        <v>1</v>
      </c>
      <c r="E2495" s="1" t="s">
        <v>4</v>
      </c>
      <c r="F2495" s="2">
        <v>2.2749999999999999</v>
      </c>
      <c r="G2495" s="2"/>
      <c r="H2495" s="2"/>
      <c r="I2495" s="2"/>
      <c r="J2495" s="2"/>
      <c r="K2495" s="2"/>
      <c r="L2495" s="3">
        <v>84.88</v>
      </c>
      <c r="M2495" s="3">
        <v>84.88</v>
      </c>
      <c r="N2495" s="3">
        <v>34.69</v>
      </c>
      <c r="O2495" s="3">
        <v>0</v>
      </c>
      <c r="P2495" s="3">
        <v>119.57</v>
      </c>
      <c r="Q2495" s="3">
        <v>23.914000000000001</v>
      </c>
      <c r="R2495" s="1" t="s">
        <v>0</v>
      </c>
    </row>
    <row r="2496" spans="1:18" ht="15.5" x14ac:dyDescent="0.35">
      <c r="A2496" s="1">
        <v>40103676</v>
      </c>
      <c r="B2496" s="99" t="s">
        <v>1932</v>
      </c>
      <c r="C2496" s="2" t="s">
        <v>13602</v>
      </c>
      <c r="D2496" s="2">
        <v>1</v>
      </c>
      <c r="E2496" s="1" t="s">
        <v>4</v>
      </c>
      <c r="F2496" s="2">
        <v>2.2749999999999999</v>
      </c>
      <c r="G2496" s="2"/>
      <c r="H2496" s="2"/>
      <c r="I2496" s="2"/>
      <c r="J2496" s="2"/>
      <c r="K2496" s="2"/>
      <c r="L2496" s="3">
        <v>84.88</v>
      </c>
      <c r="M2496" s="3">
        <v>84.88</v>
      </c>
      <c r="N2496" s="3">
        <v>34.69</v>
      </c>
      <c r="O2496" s="3">
        <v>0</v>
      </c>
      <c r="P2496" s="3">
        <v>119.57</v>
      </c>
      <c r="Q2496" s="3">
        <v>23.914000000000001</v>
      </c>
      <c r="R2496" s="1" t="s">
        <v>0</v>
      </c>
    </row>
    <row r="2497" spans="1:18" ht="15.5" x14ac:dyDescent="0.35">
      <c r="A2497" s="1">
        <v>40103684</v>
      </c>
      <c r="B2497" s="99" t="s">
        <v>1931</v>
      </c>
      <c r="C2497" s="2" t="s">
        <v>13602</v>
      </c>
      <c r="D2497" s="2">
        <v>1</v>
      </c>
      <c r="E2497" s="1" t="s">
        <v>18</v>
      </c>
      <c r="F2497" s="2">
        <v>3.1509999999999998</v>
      </c>
      <c r="G2497" s="2"/>
      <c r="H2497" s="2"/>
      <c r="I2497" s="2"/>
      <c r="J2497" s="2"/>
      <c r="K2497" s="2"/>
      <c r="L2497" s="3">
        <v>53.06</v>
      </c>
      <c r="M2497" s="3">
        <v>53.06</v>
      </c>
      <c r="N2497" s="3">
        <v>48.05</v>
      </c>
      <c r="O2497" s="3">
        <v>0</v>
      </c>
      <c r="P2497" s="3">
        <v>101.11</v>
      </c>
      <c r="Q2497" s="3">
        <v>20.222000000000001</v>
      </c>
      <c r="R2497" s="1" t="s">
        <v>0</v>
      </c>
    </row>
    <row r="2498" spans="1:18" ht="15.5" x14ac:dyDescent="0.35">
      <c r="A2498" s="1">
        <v>40103714</v>
      </c>
      <c r="B2498" s="99" t="s">
        <v>1930</v>
      </c>
      <c r="C2498" s="2" t="s">
        <v>13602</v>
      </c>
      <c r="D2498" s="2">
        <v>1</v>
      </c>
      <c r="E2498" s="1" t="s">
        <v>18</v>
      </c>
      <c r="F2498" s="2">
        <v>4.6500000000000004</v>
      </c>
      <c r="G2498" s="2"/>
      <c r="H2498" s="2"/>
      <c r="I2498" s="2"/>
      <c r="J2498" s="2"/>
      <c r="K2498" s="2"/>
      <c r="L2498" s="3">
        <v>53.06</v>
      </c>
      <c r="M2498" s="3">
        <v>53.06</v>
      </c>
      <c r="N2498" s="3">
        <v>70.91</v>
      </c>
      <c r="O2498" s="3">
        <v>0</v>
      </c>
      <c r="P2498" s="3">
        <v>123.97</v>
      </c>
      <c r="Q2498" s="3">
        <v>24.794</v>
      </c>
      <c r="R2498" s="1" t="s">
        <v>0</v>
      </c>
    </row>
    <row r="2499" spans="1:18" ht="15.5" x14ac:dyDescent="0.35">
      <c r="A2499" s="1">
        <v>40103722</v>
      </c>
      <c r="B2499" s="99" t="s">
        <v>1929</v>
      </c>
      <c r="C2499" s="2" t="s">
        <v>13602</v>
      </c>
      <c r="D2499" s="2">
        <v>1</v>
      </c>
      <c r="E2499" s="1" t="s">
        <v>23</v>
      </c>
      <c r="F2499" s="2">
        <v>2.9249999999999998</v>
      </c>
      <c r="G2499" s="2"/>
      <c r="H2499" s="2"/>
      <c r="I2499" s="2"/>
      <c r="J2499" s="2"/>
      <c r="K2499" s="2"/>
      <c r="L2499" s="3">
        <v>116.71</v>
      </c>
      <c r="M2499" s="3">
        <v>116.71</v>
      </c>
      <c r="N2499" s="3">
        <v>44.61</v>
      </c>
      <c r="O2499" s="3">
        <v>0</v>
      </c>
      <c r="P2499" s="3">
        <v>161.32</v>
      </c>
      <c r="Q2499" s="3">
        <v>32.264000000000003</v>
      </c>
      <c r="R2499" s="1" t="s">
        <v>0</v>
      </c>
    </row>
    <row r="2500" spans="1:18" ht="15.5" x14ac:dyDescent="0.35">
      <c r="A2500" s="1">
        <v>40103730</v>
      </c>
      <c r="B2500" s="99" t="s">
        <v>1928</v>
      </c>
      <c r="C2500" s="2" t="s">
        <v>13602</v>
      </c>
      <c r="D2500" s="2">
        <v>1</v>
      </c>
      <c r="E2500" s="1" t="s">
        <v>23</v>
      </c>
      <c r="F2500" s="2">
        <v>24</v>
      </c>
      <c r="G2500" s="2"/>
      <c r="H2500" s="2"/>
      <c r="I2500" s="2"/>
      <c r="J2500" s="2"/>
      <c r="K2500" s="2"/>
      <c r="L2500" s="3">
        <v>116.71</v>
      </c>
      <c r="M2500" s="3">
        <v>116.71</v>
      </c>
      <c r="N2500" s="3">
        <v>366</v>
      </c>
      <c r="O2500" s="3">
        <v>0</v>
      </c>
      <c r="P2500" s="3">
        <v>482.71</v>
      </c>
      <c r="Q2500" s="3">
        <v>96.542000000000002</v>
      </c>
      <c r="R2500" s="1" t="s">
        <v>0</v>
      </c>
    </row>
    <row r="2501" spans="1:18" ht="15.5" x14ac:dyDescent="0.35">
      <c r="A2501" s="1">
        <v>40103749</v>
      </c>
      <c r="B2501" s="99" t="s">
        <v>1927</v>
      </c>
      <c r="C2501" s="2" t="s">
        <v>13602</v>
      </c>
      <c r="D2501" s="2">
        <v>1</v>
      </c>
      <c r="E2501" s="1" t="s">
        <v>23</v>
      </c>
      <c r="F2501" s="2">
        <v>4.875</v>
      </c>
      <c r="G2501" s="2"/>
      <c r="H2501" s="2"/>
      <c r="I2501" s="2"/>
      <c r="J2501" s="2"/>
      <c r="K2501" s="2"/>
      <c r="L2501" s="3">
        <v>116.71</v>
      </c>
      <c r="M2501" s="3">
        <v>116.71</v>
      </c>
      <c r="N2501" s="3">
        <v>74.34</v>
      </c>
      <c r="O2501" s="3">
        <v>0</v>
      </c>
      <c r="P2501" s="3">
        <v>191.05</v>
      </c>
      <c r="Q2501" s="3">
        <v>38.21</v>
      </c>
      <c r="R2501" s="1" t="s">
        <v>0</v>
      </c>
    </row>
    <row r="2502" spans="1:18" ht="15.5" x14ac:dyDescent="0.35">
      <c r="A2502" s="1">
        <v>40103757</v>
      </c>
      <c r="B2502" s="99" t="s">
        <v>1926</v>
      </c>
      <c r="C2502" s="2" t="s">
        <v>13602</v>
      </c>
      <c r="D2502" s="2">
        <v>1</v>
      </c>
      <c r="E2502" s="1" t="s">
        <v>41</v>
      </c>
      <c r="F2502" s="2">
        <v>3.1259999999999999</v>
      </c>
      <c r="G2502" s="2"/>
      <c r="H2502" s="2"/>
      <c r="I2502" s="2"/>
      <c r="J2502" s="2"/>
      <c r="K2502" s="2"/>
      <c r="L2502" s="3">
        <v>169.74</v>
      </c>
      <c r="M2502" s="3">
        <v>169.74</v>
      </c>
      <c r="N2502" s="3">
        <v>47.67</v>
      </c>
      <c r="O2502" s="3">
        <v>0</v>
      </c>
      <c r="P2502" s="3">
        <v>217.41</v>
      </c>
      <c r="Q2502" s="3">
        <v>43.481999999999999</v>
      </c>
      <c r="R2502" s="1" t="s">
        <v>0</v>
      </c>
    </row>
    <row r="2503" spans="1:18" ht="15.5" x14ac:dyDescent="0.35">
      <c r="A2503" s="1">
        <v>40103765</v>
      </c>
      <c r="B2503" s="99" t="s">
        <v>1925</v>
      </c>
      <c r="C2503" s="2" t="s">
        <v>13602</v>
      </c>
      <c r="D2503" s="2">
        <v>1</v>
      </c>
      <c r="E2503" s="1" t="s">
        <v>34</v>
      </c>
      <c r="F2503" s="2">
        <v>4.875</v>
      </c>
      <c r="G2503" s="2"/>
      <c r="H2503" s="2"/>
      <c r="I2503" s="2"/>
      <c r="J2503" s="2"/>
      <c r="K2503" s="2"/>
      <c r="L2503" s="3">
        <v>71.62</v>
      </c>
      <c r="M2503" s="3">
        <v>71.62</v>
      </c>
      <c r="N2503" s="3">
        <v>74.34</v>
      </c>
      <c r="O2503" s="3">
        <v>0</v>
      </c>
      <c r="P2503" s="3">
        <v>145.96</v>
      </c>
      <c r="Q2503" s="3">
        <v>29.192000000000004</v>
      </c>
      <c r="R2503" s="1" t="s">
        <v>0</v>
      </c>
    </row>
    <row r="2504" spans="1:18" ht="15.5" x14ac:dyDescent="0.35">
      <c r="A2504" s="1">
        <v>40103889</v>
      </c>
      <c r="B2504" s="99" t="s">
        <v>1924</v>
      </c>
      <c r="C2504" s="2" t="s">
        <v>13602</v>
      </c>
      <c r="D2504" s="2">
        <v>1</v>
      </c>
      <c r="E2504" s="1" t="s">
        <v>151</v>
      </c>
      <c r="F2504" s="2">
        <v>2</v>
      </c>
      <c r="G2504" s="2"/>
      <c r="H2504" s="2"/>
      <c r="I2504" s="2"/>
      <c r="J2504" s="2"/>
      <c r="K2504" s="2"/>
      <c r="L2504" s="3">
        <v>270.54000000000002</v>
      </c>
      <c r="M2504" s="3">
        <v>270.54000000000002</v>
      </c>
      <c r="N2504" s="3">
        <v>30.5</v>
      </c>
      <c r="O2504" s="3">
        <v>0</v>
      </c>
      <c r="P2504" s="3">
        <v>301.04000000000002</v>
      </c>
      <c r="Q2504" s="3">
        <v>60.208000000000006</v>
      </c>
      <c r="R2504" s="1" t="s">
        <v>0</v>
      </c>
    </row>
    <row r="2505" spans="1:18" ht="15.5" x14ac:dyDescent="0.35">
      <c r="A2505" s="1">
        <v>40103897</v>
      </c>
      <c r="B2505" s="99" t="s">
        <v>1923</v>
      </c>
      <c r="C2505" s="2" t="s">
        <v>13602</v>
      </c>
      <c r="D2505" s="2">
        <v>1</v>
      </c>
      <c r="E2505" s="1" t="s">
        <v>448</v>
      </c>
      <c r="F2505" s="2">
        <v>2</v>
      </c>
      <c r="G2505" s="2"/>
      <c r="H2505" s="2"/>
      <c r="I2505" s="2"/>
      <c r="J2505" s="2"/>
      <c r="K2505" s="2"/>
      <c r="L2505" s="3">
        <v>371.34</v>
      </c>
      <c r="M2505" s="3">
        <v>371.34</v>
      </c>
      <c r="N2505" s="3">
        <v>30.5</v>
      </c>
      <c r="O2505" s="3">
        <v>0</v>
      </c>
      <c r="P2505" s="3">
        <v>401.84</v>
      </c>
      <c r="Q2505" s="3">
        <v>80.367999999999995</v>
      </c>
      <c r="R2505" s="1" t="s">
        <v>0</v>
      </c>
    </row>
    <row r="2506" spans="1:18" ht="15.5" x14ac:dyDescent="0.35">
      <c r="A2506" s="1">
        <v>40104010</v>
      </c>
      <c r="B2506" s="99" t="s">
        <v>1922</v>
      </c>
      <c r="C2506" s="2" t="s">
        <v>13602</v>
      </c>
      <c r="D2506" s="2">
        <v>1</v>
      </c>
      <c r="E2506" s="1" t="s">
        <v>20</v>
      </c>
      <c r="F2506" s="2">
        <v>4.78</v>
      </c>
      <c r="G2506" s="2"/>
      <c r="H2506" s="2"/>
      <c r="I2506" s="2"/>
      <c r="J2506" s="2"/>
      <c r="K2506" s="2"/>
      <c r="L2506" s="3">
        <v>39.79</v>
      </c>
      <c r="M2506" s="3">
        <v>39.79</v>
      </c>
      <c r="N2506" s="3">
        <v>72.900000000000006</v>
      </c>
      <c r="O2506" s="3">
        <v>0</v>
      </c>
      <c r="P2506" s="3">
        <v>112.69</v>
      </c>
      <c r="Q2506" s="3">
        <v>22.538</v>
      </c>
      <c r="R2506" s="1" t="s">
        <v>0</v>
      </c>
    </row>
    <row r="2507" spans="1:18" ht="15.5" x14ac:dyDescent="0.35">
      <c r="A2507" s="1">
        <v>40104028</v>
      </c>
      <c r="B2507" s="99" t="s">
        <v>1921</v>
      </c>
      <c r="C2507" s="2" t="s">
        <v>13602</v>
      </c>
      <c r="D2507" s="2">
        <v>1</v>
      </c>
      <c r="E2507" s="1" t="s">
        <v>25</v>
      </c>
      <c r="F2507" s="2">
        <v>1.04</v>
      </c>
      <c r="G2507" s="2"/>
      <c r="H2507" s="2"/>
      <c r="I2507" s="2"/>
      <c r="J2507" s="2"/>
      <c r="K2507" s="2"/>
      <c r="L2507" s="3">
        <v>13.26</v>
      </c>
      <c r="M2507" s="3">
        <v>13.26</v>
      </c>
      <c r="N2507" s="3">
        <v>15.86</v>
      </c>
      <c r="O2507" s="3">
        <v>0</v>
      </c>
      <c r="P2507" s="3">
        <v>29.12</v>
      </c>
      <c r="Q2507" s="3">
        <v>5.8240000000000007</v>
      </c>
      <c r="R2507" s="1" t="s">
        <v>0</v>
      </c>
    </row>
    <row r="2508" spans="1:18" ht="15.5" x14ac:dyDescent="0.35">
      <c r="A2508" s="1">
        <v>40104036</v>
      </c>
      <c r="B2508" s="99" t="s">
        <v>1920</v>
      </c>
      <c r="C2508" s="2" t="s">
        <v>13602</v>
      </c>
      <c r="D2508" s="2">
        <v>1</v>
      </c>
      <c r="E2508" s="1" t="s">
        <v>25</v>
      </c>
      <c r="F2508" s="2">
        <v>1.21</v>
      </c>
      <c r="G2508" s="2"/>
      <c r="H2508" s="2"/>
      <c r="I2508" s="2"/>
      <c r="J2508" s="2"/>
      <c r="K2508" s="2"/>
      <c r="L2508" s="3">
        <v>13.26</v>
      </c>
      <c r="M2508" s="3">
        <v>13.26</v>
      </c>
      <c r="N2508" s="3">
        <v>18.45</v>
      </c>
      <c r="O2508" s="3">
        <v>0</v>
      </c>
      <c r="P2508" s="3">
        <v>31.71</v>
      </c>
      <c r="Q2508" s="3">
        <v>6.3420000000000005</v>
      </c>
      <c r="R2508" s="1" t="s">
        <v>0</v>
      </c>
    </row>
    <row r="2509" spans="1:18" ht="15.5" x14ac:dyDescent="0.35">
      <c r="A2509" s="1">
        <v>40104044</v>
      </c>
      <c r="B2509" s="99" t="s">
        <v>1919</v>
      </c>
      <c r="C2509" s="2" t="s">
        <v>13602</v>
      </c>
      <c r="D2509" s="2">
        <v>1</v>
      </c>
      <c r="E2509" s="1" t="s">
        <v>31</v>
      </c>
      <c r="F2509" s="2">
        <v>1</v>
      </c>
      <c r="G2509" s="2"/>
      <c r="H2509" s="2"/>
      <c r="I2509" s="2"/>
      <c r="J2509" s="2"/>
      <c r="K2509" s="2"/>
      <c r="L2509" s="3">
        <v>26.53</v>
      </c>
      <c r="M2509" s="3">
        <v>26.53</v>
      </c>
      <c r="N2509" s="3">
        <v>15.25</v>
      </c>
      <c r="O2509" s="3">
        <v>0</v>
      </c>
      <c r="P2509" s="3">
        <v>41.78</v>
      </c>
      <c r="Q2509" s="3">
        <v>8.3559999999999999</v>
      </c>
      <c r="R2509" s="1" t="s">
        <v>0</v>
      </c>
    </row>
    <row r="2510" spans="1:18" ht="31" x14ac:dyDescent="0.35">
      <c r="A2510" s="1">
        <v>40104125</v>
      </c>
      <c r="B2510" s="99" t="s">
        <v>1918</v>
      </c>
      <c r="C2510" s="2" t="s">
        <v>13602</v>
      </c>
      <c r="D2510" s="2">
        <v>1</v>
      </c>
      <c r="E2510" s="1" t="s">
        <v>34</v>
      </c>
      <c r="F2510" s="2">
        <v>21.3</v>
      </c>
      <c r="G2510" s="2"/>
      <c r="H2510" s="2"/>
      <c r="I2510" s="2"/>
      <c r="J2510" s="2"/>
      <c r="K2510" s="2"/>
      <c r="L2510" s="3">
        <v>71.62</v>
      </c>
      <c r="M2510" s="3">
        <v>71.62</v>
      </c>
      <c r="N2510" s="3">
        <v>324.83</v>
      </c>
      <c r="O2510" s="3">
        <v>0</v>
      </c>
      <c r="P2510" s="3">
        <v>396.45</v>
      </c>
      <c r="Q2510" s="3">
        <v>79.290000000000006</v>
      </c>
      <c r="R2510" s="1" t="s">
        <v>132</v>
      </c>
    </row>
    <row r="2511" spans="1:18" ht="15.5" x14ac:dyDescent="0.35">
      <c r="A2511" s="1">
        <v>40105016</v>
      </c>
      <c r="B2511" s="99" t="s">
        <v>1917</v>
      </c>
      <c r="C2511" s="2" t="s">
        <v>13602</v>
      </c>
      <c r="D2511" s="2">
        <v>1</v>
      </c>
      <c r="E2511" s="1" t="s">
        <v>25</v>
      </c>
      <c r="F2511" s="2">
        <v>1</v>
      </c>
      <c r="G2511" s="2"/>
      <c r="H2511" s="2"/>
      <c r="I2511" s="2"/>
      <c r="J2511" s="2"/>
      <c r="K2511" s="2"/>
      <c r="L2511" s="3">
        <v>13.26</v>
      </c>
      <c r="M2511" s="3">
        <v>13.26</v>
      </c>
      <c r="N2511" s="3">
        <v>15.25</v>
      </c>
      <c r="O2511" s="3">
        <v>0</v>
      </c>
      <c r="P2511" s="3">
        <v>28.51</v>
      </c>
      <c r="Q2511" s="3">
        <v>5.7020000000000008</v>
      </c>
      <c r="R2511" s="1" t="s">
        <v>0</v>
      </c>
    </row>
    <row r="2512" spans="1:18" ht="15.5" x14ac:dyDescent="0.35">
      <c r="A2512" s="1">
        <v>40105024</v>
      </c>
      <c r="B2512" s="99" t="s">
        <v>1916</v>
      </c>
      <c r="C2512" s="2" t="s">
        <v>13602</v>
      </c>
      <c r="D2512" s="2">
        <v>1</v>
      </c>
      <c r="E2512" s="1" t="s">
        <v>18</v>
      </c>
      <c r="F2512" s="2">
        <v>4</v>
      </c>
      <c r="G2512" s="2"/>
      <c r="H2512" s="2"/>
      <c r="I2512" s="2"/>
      <c r="J2512" s="2"/>
      <c r="K2512" s="2"/>
      <c r="L2512" s="3">
        <v>53.06</v>
      </c>
      <c r="M2512" s="3">
        <v>53.06</v>
      </c>
      <c r="N2512" s="3">
        <v>61</v>
      </c>
      <c r="O2512" s="3">
        <v>0</v>
      </c>
      <c r="P2512" s="3">
        <v>114.06</v>
      </c>
      <c r="Q2512" s="3">
        <v>22.812000000000001</v>
      </c>
      <c r="R2512" s="1" t="s">
        <v>0</v>
      </c>
    </row>
    <row r="2513" spans="1:18" ht="15.5" x14ac:dyDescent="0.35">
      <c r="A2513" s="1">
        <v>40105032</v>
      </c>
      <c r="B2513" s="99" t="s">
        <v>1915</v>
      </c>
      <c r="C2513" s="2" t="s">
        <v>13602</v>
      </c>
      <c r="D2513" s="2">
        <v>1</v>
      </c>
      <c r="E2513" s="1" t="s">
        <v>18</v>
      </c>
      <c r="F2513" s="2">
        <v>4</v>
      </c>
      <c r="G2513" s="2"/>
      <c r="H2513" s="2"/>
      <c r="I2513" s="2"/>
      <c r="J2513" s="2"/>
      <c r="K2513" s="2"/>
      <c r="L2513" s="3">
        <v>53.06</v>
      </c>
      <c r="M2513" s="3">
        <v>53.06</v>
      </c>
      <c r="N2513" s="3">
        <v>61</v>
      </c>
      <c r="O2513" s="3">
        <v>0</v>
      </c>
      <c r="P2513" s="3">
        <v>114.06</v>
      </c>
      <c r="Q2513" s="3">
        <v>22.812000000000001</v>
      </c>
      <c r="R2513" s="1" t="s">
        <v>0</v>
      </c>
    </row>
    <row r="2514" spans="1:18" ht="15.5" x14ac:dyDescent="0.35">
      <c r="A2514" s="1">
        <v>40105040</v>
      </c>
      <c r="B2514" s="99" t="s">
        <v>1914</v>
      </c>
      <c r="C2514" s="2" t="s">
        <v>13602</v>
      </c>
      <c r="D2514" s="2">
        <v>1</v>
      </c>
      <c r="E2514" s="1" t="s">
        <v>18</v>
      </c>
      <c r="F2514" s="2">
        <v>4</v>
      </c>
      <c r="G2514" s="2"/>
      <c r="H2514" s="2"/>
      <c r="I2514" s="2"/>
      <c r="J2514" s="2"/>
      <c r="K2514" s="2"/>
      <c r="L2514" s="3">
        <v>53.06</v>
      </c>
      <c r="M2514" s="3">
        <v>53.06</v>
      </c>
      <c r="N2514" s="3">
        <v>61</v>
      </c>
      <c r="O2514" s="3">
        <v>0</v>
      </c>
      <c r="P2514" s="3">
        <v>114.06</v>
      </c>
      <c r="Q2514" s="3">
        <v>22.812000000000001</v>
      </c>
      <c r="R2514" s="1" t="s">
        <v>0</v>
      </c>
    </row>
    <row r="2515" spans="1:18" ht="15.5" x14ac:dyDescent="0.35">
      <c r="A2515" s="1">
        <v>40105059</v>
      </c>
      <c r="B2515" s="99" t="s">
        <v>1913</v>
      </c>
      <c r="C2515" s="2" t="s">
        <v>13602</v>
      </c>
      <c r="D2515" s="2">
        <v>1</v>
      </c>
      <c r="E2515" s="1" t="s">
        <v>25</v>
      </c>
      <c r="F2515" s="2"/>
      <c r="G2515" s="2"/>
      <c r="H2515" s="2"/>
      <c r="I2515" s="2"/>
      <c r="J2515" s="2"/>
      <c r="K2515" s="2"/>
      <c r="L2515" s="3">
        <v>13.26</v>
      </c>
      <c r="M2515" s="3">
        <v>13.26</v>
      </c>
      <c r="N2515" s="3">
        <v>0</v>
      </c>
      <c r="O2515" s="3">
        <v>0</v>
      </c>
      <c r="P2515" s="3">
        <v>13.26</v>
      </c>
      <c r="Q2515" s="3">
        <v>2.6520000000000001</v>
      </c>
      <c r="R2515" s="1" t="s">
        <v>0</v>
      </c>
    </row>
    <row r="2516" spans="1:18" ht="15.5" x14ac:dyDescent="0.35">
      <c r="A2516" s="1">
        <v>40105067</v>
      </c>
      <c r="B2516" s="99" t="s">
        <v>1912</v>
      </c>
      <c r="C2516" s="2" t="s">
        <v>13602</v>
      </c>
      <c r="D2516" s="2">
        <v>1</v>
      </c>
      <c r="E2516" s="1" t="s">
        <v>25</v>
      </c>
      <c r="F2516" s="2">
        <v>1</v>
      </c>
      <c r="G2516" s="2"/>
      <c r="H2516" s="2"/>
      <c r="I2516" s="2"/>
      <c r="J2516" s="2"/>
      <c r="K2516" s="2"/>
      <c r="L2516" s="3">
        <v>13.26</v>
      </c>
      <c r="M2516" s="3">
        <v>13.26</v>
      </c>
      <c r="N2516" s="3">
        <v>15.25</v>
      </c>
      <c r="O2516" s="3">
        <v>0</v>
      </c>
      <c r="P2516" s="3">
        <v>28.51</v>
      </c>
      <c r="Q2516" s="3">
        <v>5.7020000000000008</v>
      </c>
      <c r="R2516" s="1" t="s">
        <v>0</v>
      </c>
    </row>
    <row r="2517" spans="1:18" ht="15.5" x14ac:dyDescent="0.35">
      <c r="A2517" s="1">
        <v>40105075</v>
      </c>
      <c r="B2517" s="99" t="s">
        <v>1911</v>
      </c>
      <c r="C2517" s="2" t="s">
        <v>13602</v>
      </c>
      <c r="D2517" s="2">
        <v>1</v>
      </c>
      <c r="E2517" s="1" t="s">
        <v>34</v>
      </c>
      <c r="F2517" s="2">
        <v>4</v>
      </c>
      <c r="G2517" s="2"/>
      <c r="H2517" s="2"/>
      <c r="I2517" s="2"/>
      <c r="J2517" s="2"/>
      <c r="K2517" s="2"/>
      <c r="L2517" s="3">
        <v>71.62</v>
      </c>
      <c r="M2517" s="3">
        <v>71.62</v>
      </c>
      <c r="N2517" s="3">
        <v>61</v>
      </c>
      <c r="O2517" s="3">
        <v>0</v>
      </c>
      <c r="P2517" s="3">
        <v>132.62</v>
      </c>
      <c r="Q2517" s="3">
        <v>26.524000000000001</v>
      </c>
      <c r="R2517" s="1" t="s">
        <v>0</v>
      </c>
    </row>
    <row r="2518" spans="1:18" ht="15.5" x14ac:dyDescent="0.35">
      <c r="A2518" s="1">
        <v>40105083</v>
      </c>
      <c r="B2518" s="99" t="s">
        <v>1910</v>
      </c>
      <c r="C2518" s="2" t="s">
        <v>13602</v>
      </c>
      <c r="D2518" s="2">
        <v>1</v>
      </c>
      <c r="E2518" s="1" t="s">
        <v>34</v>
      </c>
      <c r="F2518" s="2">
        <v>4</v>
      </c>
      <c r="G2518" s="2"/>
      <c r="H2518" s="2"/>
      <c r="I2518" s="2"/>
      <c r="J2518" s="2"/>
      <c r="K2518" s="2"/>
      <c r="L2518" s="3">
        <v>71.62</v>
      </c>
      <c r="M2518" s="3">
        <v>71.62</v>
      </c>
      <c r="N2518" s="3">
        <v>61</v>
      </c>
      <c r="O2518" s="3">
        <v>0</v>
      </c>
      <c r="P2518" s="3">
        <v>132.62</v>
      </c>
      <c r="Q2518" s="3">
        <v>26.524000000000001</v>
      </c>
      <c r="R2518" s="1" t="s">
        <v>0</v>
      </c>
    </row>
    <row r="2519" spans="1:18" ht="15.5" x14ac:dyDescent="0.35">
      <c r="A2519" s="1">
        <v>40105091</v>
      </c>
      <c r="B2519" s="99" t="s">
        <v>1909</v>
      </c>
      <c r="C2519" s="2" t="s">
        <v>13602</v>
      </c>
      <c r="D2519" s="2">
        <v>1</v>
      </c>
      <c r="E2519" s="1" t="s">
        <v>34</v>
      </c>
      <c r="F2519" s="2">
        <v>4</v>
      </c>
      <c r="G2519" s="2"/>
      <c r="H2519" s="2"/>
      <c r="I2519" s="2"/>
      <c r="J2519" s="2"/>
      <c r="K2519" s="2"/>
      <c r="L2519" s="3">
        <v>71.62</v>
      </c>
      <c r="M2519" s="3">
        <v>71.62</v>
      </c>
      <c r="N2519" s="3">
        <v>61</v>
      </c>
      <c r="O2519" s="3">
        <v>0</v>
      </c>
      <c r="P2519" s="3">
        <v>132.62</v>
      </c>
      <c r="Q2519" s="3">
        <v>26.524000000000001</v>
      </c>
      <c r="R2519" s="1" t="s">
        <v>0</v>
      </c>
    </row>
    <row r="2520" spans="1:18" ht="15.5" x14ac:dyDescent="0.35">
      <c r="A2520" s="1">
        <v>40201015</v>
      </c>
      <c r="B2520" s="99" t="s">
        <v>1908</v>
      </c>
      <c r="C2520" s="2" t="s">
        <v>13602</v>
      </c>
      <c r="D2520" s="2">
        <v>1</v>
      </c>
      <c r="E2520" s="1" t="s">
        <v>31</v>
      </c>
      <c r="F2520" s="2"/>
      <c r="G2520" s="2"/>
      <c r="H2520" s="2"/>
      <c r="I2520" s="2"/>
      <c r="J2520" s="2"/>
      <c r="K2520" s="2"/>
      <c r="L2520" s="3">
        <v>26.53</v>
      </c>
      <c r="M2520" s="3">
        <v>26.53</v>
      </c>
      <c r="N2520" s="3">
        <v>0</v>
      </c>
      <c r="O2520" s="3">
        <v>0</v>
      </c>
      <c r="P2520" s="3">
        <v>26.53</v>
      </c>
      <c r="Q2520" s="3">
        <v>5.3060000000000009</v>
      </c>
      <c r="R2520" s="1" t="s">
        <v>0</v>
      </c>
    </row>
    <row r="2521" spans="1:18" ht="15.5" x14ac:dyDescent="0.35">
      <c r="A2521" s="1">
        <v>40201023</v>
      </c>
      <c r="B2521" s="99" t="s">
        <v>1907</v>
      </c>
      <c r="C2521" s="2" t="s">
        <v>13602</v>
      </c>
      <c r="D2521" s="2">
        <v>1</v>
      </c>
      <c r="E2521" s="1" t="s">
        <v>20</v>
      </c>
      <c r="F2521" s="2"/>
      <c r="G2521" s="2"/>
      <c r="H2521" s="2"/>
      <c r="I2521" s="2"/>
      <c r="J2521" s="2"/>
      <c r="K2521" s="2"/>
      <c r="L2521" s="3">
        <v>39.79</v>
      </c>
      <c r="M2521" s="3">
        <v>39.79</v>
      </c>
      <c r="N2521" s="3">
        <v>0</v>
      </c>
      <c r="O2521" s="3">
        <v>0</v>
      </c>
      <c r="P2521" s="3">
        <v>39.79</v>
      </c>
      <c r="Q2521" s="3">
        <v>7.9580000000000002</v>
      </c>
      <c r="R2521" s="1" t="s">
        <v>0</v>
      </c>
    </row>
    <row r="2522" spans="1:18" ht="15.5" x14ac:dyDescent="0.35">
      <c r="A2522" s="1">
        <v>40201031</v>
      </c>
      <c r="B2522" s="99" t="s">
        <v>1906</v>
      </c>
      <c r="C2522" s="2" t="s">
        <v>13602</v>
      </c>
      <c r="D2522" s="2">
        <v>1</v>
      </c>
      <c r="E2522" s="1" t="s">
        <v>133</v>
      </c>
      <c r="F2522" s="2">
        <v>8.7750000000000004</v>
      </c>
      <c r="G2522" s="2"/>
      <c r="H2522" s="2"/>
      <c r="I2522" s="2"/>
      <c r="J2522" s="2"/>
      <c r="K2522" s="2"/>
      <c r="L2522" s="3">
        <v>310.33999999999997</v>
      </c>
      <c r="M2522" s="3">
        <v>310.33999999999997</v>
      </c>
      <c r="N2522" s="3">
        <v>133.82</v>
      </c>
      <c r="O2522" s="3">
        <v>0</v>
      </c>
      <c r="P2522" s="3">
        <v>444.16</v>
      </c>
      <c r="Q2522" s="3">
        <v>88.832000000000008</v>
      </c>
      <c r="R2522" s="1" t="s">
        <v>0</v>
      </c>
    </row>
    <row r="2523" spans="1:18" ht="15.5" x14ac:dyDescent="0.35">
      <c r="A2523" s="1">
        <v>40201058</v>
      </c>
      <c r="B2523" s="99" t="s">
        <v>1905</v>
      </c>
      <c r="C2523" s="2" t="s">
        <v>13602</v>
      </c>
      <c r="D2523" s="2">
        <v>1</v>
      </c>
      <c r="E2523" s="1" t="s">
        <v>16</v>
      </c>
      <c r="F2523" s="2">
        <v>8.7750000000000004</v>
      </c>
      <c r="G2523" s="2"/>
      <c r="H2523" s="2"/>
      <c r="I2523" s="2"/>
      <c r="J2523" s="2"/>
      <c r="K2523" s="2"/>
      <c r="L2523" s="3">
        <v>250.65</v>
      </c>
      <c r="M2523" s="3">
        <v>250.65</v>
      </c>
      <c r="N2523" s="3">
        <v>133.82</v>
      </c>
      <c r="O2523" s="3">
        <v>0</v>
      </c>
      <c r="P2523" s="3">
        <v>384.47</v>
      </c>
      <c r="Q2523" s="3">
        <v>76.894000000000005</v>
      </c>
      <c r="R2523" s="1" t="s">
        <v>0</v>
      </c>
    </row>
    <row r="2524" spans="1:18" ht="15.5" x14ac:dyDescent="0.35">
      <c r="A2524" s="1">
        <v>40201066</v>
      </c>
      <c r="B2524" s="99" t="s">
        <v>1904</v>
      </c>
      <c r="C2524" s="2" t="s">
        <v>13602</v>
      </c>
      <c r="D2524" s="2">
        <v>1</v>
      </c>
      <c r="E2524" s="1" t="s">
        <v>13</v>
      </c>
      <c r="F2524" s="2">
        <v>2.78</v>
      </c>
      <c r="G2524" s="2"/>
      <c r="H2524" s="2"/>
      <c r="I2524" s="2"/>
      <c r="J2524" s="2"/>
      <c r="K2524" s="2"/>
      <c r="L2524" s="3">
        <v>148.54</v>
      </c>
      <c r="M2524" s="3">
        <v>148.54</v>
      </c>
      <c r="N2524" s="3">
        <v>42.4</v>
      </c>
      <c r="O2524" s="3">
        <v>0</v>
      </c>
      <c r="P2524" s="3">
        <v>190.94</v>
      </c>
      <c r="Q2524" s="3">
        <v>38.188000000000002</v>
      </c>
      <c r="R2524" s="1" t="s">
        <v>0</v>
      </c>
    </row>
    <row r="2525" spans="1:18" ht="15.5" x14ac:dyDescent="0.35">
      <c r="A2525" s="1">
        <v>40201074</v>
      </c>
      <c r="B2525" s="99" t="s">
        <v>1903</v>
      </c>
      <c r="C2525" s="2" t="s">
        <v>13602</v>
      </c>
      <c r="D2525" s="2">
        <v>1</v>
      </c>
      <c r="E2525" s="1" t="s">
        <v>388</v>
      </c>
      <c r="F2525" s="2">
        <v>30.516999999999999</v>
      </c>
      <c r="G2525" s="2"/>
      <c r="H2525" s="2"/>
      <c r="I2525" s="2"/>
      <c r="J2525" s="2"/>
      <c r="K2525" s="2"/>
      <c r="L2525" s="3">
        <v>574.25</v>
      </c>
      <c r="M2525" s="3">
        <v>574.25</v>
      </c>
      <c r="N2525" s="3">
        <v>465.38</v>
      </c>
      <c r="O2525" s="3">
        <v>0</v>
      </c>
      <c r="P2525" s="3">
        <v>1039.6300000000001</v>
      </c>
      <c r="Q2525" s="3">
        <v>207.92600000000004</v>
      </c>
      <c r="R2525" s="1" t="s">
        <v>0</v>
      </c>
    </row>
    <row r="2526" spans="1:18" ht="15.5" x14ac:dyDescent="0.35">
      <c r="A2526" s="1">
        <v>40201082</v>
      </c>
      <c r="B2526" s="99" t="s">
        <v>1902</v>
      </c>
      <c r="C2526" s="2" t="s">
        <v>13602</v>
      </c>
      <c r="D2526" s="2">
        <v>1</v>
      </c>
      <c r="E2526" s="1" t="s">
        <v>224</v>
      </c>
      <c r="F2526" s="2">
        <v>14.798</v>
      </c>
      <c r="G2526" s="2"/>
      <c r="H2526" s="2"/>
      <c r="I2526" s="2"/>
      <c r="J2526" s="2"/>
      <c r="K2526" s="2"/>
      <c r="L2526" s="3">
        <v>338.19</v>
      </c>
      <c r="M2526" s="3">
        <v>338.19</v>
      </c>
      <c r="N2526" s="3">
        <v>225.67</v>
      </c>
      <c r="O2526" s="3">
        <v>0</v>
      </c>
      <c r="P2526" s="3">
        <v>563.86</v>
      </c>
      <c r="Q2526" s="3">
        <v>112.77200000000001</v>
      </c>
      <c r="R2526" s="1" t="s">
        <v>132</v>
      </c>
    </row>
    <row r="2527" spans="1:18" ht="15.5" x14ac:dyDescent="0.35">
      <c r="A2527" s="1">
        <v>40201090</v>
      </c>
      <c r="B2527" s="99" t="s">
        <v>1901</v>
      </c>
      <c r="C2527" s="2" t="s">
        <v>13602</v>
      </c>
      <c r="D2527" s="2">
        <v>1</v>
      </c>
      <c r="E2527" s="1" t="s">
        <v>388</v>
      </c>
      <c r="F2527" s="2">
        <v>21.501000000000001</v>
      </c>
      <c r="G2527" s="2"/>
      <c r="H2527" s="2"/>
      <c r="I2527" s="2"/>
      <c r="J2527" s="2"/>
      <c r="K2527" s="2"/>
      <c r="L2527" s="3">
        <v>574.25</v>
      </c>
      <c r="M2527" s="3">
        <v>574.25</v>
      </c>
      <c r="N2527" s="3">
        <v>327.89</v>
      </c>
      <c r="O2527" s="3">
        <v>0</v>
      </c>
      <c r="P2527" s="3">
        <v>902.14</v>
      </c>
      <c r="Q2527" s="3">
        <v>180.428</v>
      </c>
      <c r="R2527" s="1" t="s">
        <v>132</v>
      </c>
    </row>
    <row r="2528" spans="1:18" ht="15.5" x14ac:dyDescent="0.35">
      <c r="A2528" s="1">
        <v>40201104</v>
      </c>
      <c r="B2528" s="99" t="s">
        <v>1900</v>
      </c>
      <c r="C2528" s="2" t="s">
        <v>13602</v>
      </c>
      <c r="D2528" s="2">
        <v>1</v>
      </c>
      <c r="E2528" s="1" t="s">
        <v>388</v>
      </c>
      <c r="F2528" s="2"/>
      <c r="G2528" s="2"/>
      <c r="H2528" s="2"/>
      <c r="I2528" s="2"/>
      <c r="J2528" s="2"/>
      <c r="K2528" s="2"/>
      <c r="L2528" s="3">
        <v>574.25</v>
      </c>
      <c r="M2528" s="3">
        <v>574.25</v>
      </c>
      <c r="N2528" s="3">
        <v>0</v>
      </c>
      <c r="O2528" s="3">
        <v>0</v>
      </c>
      <c r="P2528" s="3">
        <v>574.25</v>
      </c>
      <c r="Q2528" s="3">
        <v>114.85000000000001</v>
      </c>
      <c r="R2528" s="1" t="s">
        <v>132</v>
      </c>
    </row>
    <row r="2529" spans="1:18" ht="15.5" x14ac:dyDescent="0.35">
      <c r="A2529" s="1">
        <v>40201112</v>
      </c>
      <c r="B2529" s="99" t="s">
        <v>1899</v>
      </c>
      <c r="C2529" s="2" t="s">
        <v>13602</v>
      </c>
      <c r="D2529" s="2">
        <v>1</v>
      </c>
      <c r="E2529" s="1" t="s">
        <v>388</v>
      </c>
      <c r="F2529" s="2"/>
      <c r="G2529" s="2"/>
      <c r="H2529" s="2"/>
      <c r="I2529" s="2"/>
      <c r="J2529" s="2"/>
      <c r="K2529" s="2"/>
      <c r="L2529" s="3">
        <v>574.25</v>
      </c>
      <c r="M2529" s="3">
        <v>574.25</v>
      </c>
      <c r="N2529" s="3">
        <v>0</v>
      </c>
      <c r="O2529" s="3">
        <v>0</v>
      </c>
      <c r="P2529" s="3">
        <v>574.25</v>
      </c>
      <c r="Q2529" s="3">
        <v>114.85000000000001</v>
      </c>
      <c r="R2529" s="1" t="s">
        <v>132</v>
      </c>
    </row>
    <row r="2530" spans="1:18" ht="15.5" x14ac:dyDescent="0.35">
      <c r="A2530" s="1">
        <v>40201120</v>
      </c>
      <c r="B2530" s="99" t="s">
        <v>1898</v>
      </c>
      <c r="C2530" s="2" t="s">
        <v>13602</v>
      </c>
      <c r="D2530" s="2">
        <v>1</v>
      </c>
      <c r="E2530" s="1" t="s">
        <v>281</v>
      </c>
      <c r="F2530" s="2">
        <v>12.585000000000001</v>
      </c>
      <c r="G2530" s="2"/>
      <c r="H2530" s="2"/>
      <c r="I2530" s="2"/>
      <c r="J2530" s="2"/>
      <c r="K2530" s="2"/>
      <c r="L2530" s="3">
        <v>202.9</v>
      </c>
      <c r="M2530" s="3">
        <v>202.9</v>
      </c>
      <c r="N2530" s="3">
        <v>191.92</v>
      </c>
      <c r="O2530" s="3">
        <v>0</v>
      </c>
      <c r="P2530" s="3">
        <v>394.82</v>
      </c>
      <c r="Q2530" s="3">
        <v>78.963999999999999</v>
      </c>
      <c r="R2530" s="1" t="s">
        <v>132</v>
      </c>
    </row>
    <row r="2531" spans="1:18" ht="15.5" x14ac:dyDescent="0.35">
      <c r="A2531" s="1">
        <v>40201139</v>
      </c>
      <c r="B2531" s="99" t="s">
        <v>1897</v>
      </c>
      <c r="C2531" s="2" t="s">
        <v>13602</v>
      </c>
      <c r="D2531" s="2">
        <v>1</v>
      </c>
      <c r="E2531" s="1" t="s">
        <v>311</v>
      </c>
      <c r="F2531" s="2">
        <v>21.114000000000001</v>
      </c>
      <c r="G2531" s="2"/>
      <c r="H2531" s="2"/>
      <c r="I2531" s="2"/>
      <c r="J2531" s="2"/>
      <c r="K2531" s="2"/>
      <c r="L2531" s="3">
        <v>291.76</v>
      </c>
      <c r="M2531" s="3">
        <v>291.76</v>
      </c>
      <c r="N2531" s="3">
        <v>321.99</v>
      </c>
      <c r="O2531" s="3">
        <v>0</v>
      </c>
      <c r="P2531" s="3">
        <v>613.75</v>
      </c>
      <c r="Q2531" s="3">
        <v>122.75</v>
      </c>
      <c r="R2531" s="1" t="s">
        <v>132</v>
      </c>
    </row>
    <row r="2532" spans="1:18" ht="15.5" x14ac:dyDescent="0.35">
      <c r="A2532" s="1">
        <v>40201147</v>
      </c>
      <c r="B2532" s="99" t="s">
        <v>1896</v>
      </c>
      <c r="C2532" s="2" t="s">
        <v>13602</v>
      </c>
      <c r="D2532" s="2">
        <v>1</v>
      </c>
      <c r="E2532" s="1" t="s">
        <v>409</v>
      </c>
      <c r="F2532" s="2">
        <v>63.139000000000003</v>
      </c>
      <c r="G2532" s="2">
        <v>1</v>
      </c>
      <c r="H2532" s="2"/>
      <c r="I2532" s="2"/>
      <c r="J2532" s="2"/>
      <c r="K2532" s="2"/>
      <c r="L2532" s="3">
        <v>438.97</v>
      </c>
      <c r="M2532" s="3">
        <v>438.97</v>
      </c>
      <c r="N2532" s="3">
        <v>962.87</v>
      </c>
      <c r="O2532" s="3">
        <v>0</v>
      </c>
      <c r="P2532" s="3">
        <v>1401.84</v>
      </c>
      <c r="Q2532" s="3">
        <v>280.36799999999999</v>
      </c>
      <c r="R2532" s="1" t="s">
        <v>132</v>
      </c>
    </row>
    <row r="2533" spans="1:18" ht="15.5" x14ac:dyDescent="0.35">
      <c r="A2533" s="1">
        <v>40201155</v>
      </c>
      <c r="B2533" s="99" t="s">
        <v>1895</v>
      </c>
      <c r="C2533" s="2" t="s">
        <v>13602</v>
      </c>
      <c r="D2533" s="2">
        <v>1</v>
      </c>
      <c r="E2533" s="1" t="s">
        <v>281</v>
      </c>
      <c r="F2533" s="2">
        <v>2.78</v>
      </c>
      <c r="G2533" s="2"/>
      <c r="H2533" s="2"/>
      <c r="I2533" s="2"/>
      <c r="J2533" s="2"/>
      <c r="K2533" s="2"/>
      <c r="L2533" s="3">
        <v>202.9</v>
      </c>
      <c r="M2533" s="3">
        <v>202.9</v>
      </c>
      <c r="N2533" s="3">
        <v>42.4</v>
      </c>
      <c r="O2533" s="3">
        <v>0</v>
      </c>
      <c r="P2533" s="3">
        <v>245.3</v>
      </c>
      <c r="Q2533" s="3">
        <v>49.06</v>
      </c>
      <c r="R2533" s="1" t="s">
        <v>132</v>
      </c>
    </row>
    <row r="2534" spans="1:18" ht="15.5" x14ac:dyDescent="0.35">
      <c r="A2534" s="1">
        <v>40201163</v>
      </c>
      <c r="B2534" s="99" t="s">
        <v>1894</v>
      </c>
      <c r="C2534" s="2" t="s">
        <v>13602</v>
      </c>
      <c r="D2534" s="2">
        <v>1</v>
      </c>
      <c r="E2534" s="1" t="s">
        <v>311</v>
      </c>
      <c r="F2534" s="2">
        <v>30.41</v>
      </c>
      <c r="G2534" s="2">
        <v>1</v>
      </c>
      <c r="H2534" s="2"/>
      <c r="I2534" s="2"/>
      <c r="J2534" s="2"/>
      <c r="K2534" s="2"/>
      <c r="L2534" s="3">
        <v>291.76</v>
      </c>
      <c r="M2534" s="3">
        <v>291.76</v>
      </c>
      <c r="N2534" s="3">
        <v>463.75</v>
      </c>
      <c r="O2534" s="3">
        <v>0</v>
      </c>
      <c r="P2534" s="3">
        <v>755.51</v>
      </c>
      <c r="Q2534" s="3">
        <v>151.102</v>
      </c>
      <c r="R2534" s="1" t="s">
        <v>132</v>
      </c>
    </row>
    <row r="2535" spans="1:18" ht="15.5" x14ac:dyDescent="0.35">
      <c r="A2535" s="1">
        <v>40201171</v>
      </c>
      <c r="B2535" s="99" t="s">
        <v>1893</v>
      </c>
      <c r="C2535" s="2" t="s">
        <v>13602</v>
      </c>
      <c r="D2535" s="2">
        <v>1</v>
      </c>
      <c r="E2535" s="1" t="s">
        <v>13</v>
      </c>
      <c r="F2535" s="2">
        <v>4.0590000000000002</v>
      </c>
      <c r="G2535" s="2"/>
      <c r="H2535" s="2"/>
      <c r="I2535" s="2"/>
      <c r="J2535" s="2"/>
      <c r="K2535" s="2"/>
      <c r="L2535" s="3">
        <v>148.54</v>
      </c>
      <c r="M2535" s="3">
        <v>148.54</v>
      </c>
      <c r="N2535" s="3">
        <v>61.9</v>
      </c>
      <c r="O2535" s="3">
        <v>0</v>
      </c>
      <c r="P2535" s="3">
        <v>210.44</v>
      </c>
      <c r="Q2535" s="3">
        <v>42.088000000000001</v>
      </c>
      <c r="R2535" s="1" t="s">
        <v>132</v>
      </c>
    </row>
    <row r="2536" spans="1:18" ht="15.5" x14ac:dyDescent="0.35">
      <c r="A2536" s="1">
        <v>40201180</v>
      </c>
      <c r="B2536" s="99" t="s">
        <v>1892</v>
      </c>
      <c r="C2536" s="2" t="s">
        <v>13602</v>
      </c>
      <c r="D2536" s="2">
        <v>1</v>
      </c>
      <c r="E2536" s="1" t="s">
        <v>34</v>
      </c>
      <c r="F2536" s="2">
        <v>3</v>
      </c>
      <c r="G2536" s="2"/>
      <c r="H2536" s="2"/>
      <c r="I2536" s="2"/>
      <c r="J2536" s="2"/>
      <c r="K2536" s="2"/>
      <c r="L2536" s="3">
        <v>71.62</v>
      </c>
      <c r="M2536" s="3">
        <v>71.62</v>
      </c>
      <c r="N2536" s="3">
        <v>45.75</v>
      </c>
      <c r="O2536" s="3">
        <v>0</v>
      </c>
      <c r="P2536" s="3">
        <v>117.37</v>
      </c>
      <c r="Q2536" s="3">
        <v>23.474000000000004</v>
      </c>
      <c r="R2536" s="1" t="s">
        <v>132</v>
      </c>
    </row>
    <row r="2537" spans="1:18" ht="15.5" x14ac:dyDescent="0.35">
      <c r="A2537" s="1">
        <v>40201198</v>
      </c>
      <c r="B2537" s="99" t="s">
        <v>1891</v>
      </c>
      <c r="C2537" s="2" t="s">
        <v>13602</v>
      </c>
      <c r="D2537" s="2">
        <v>1</v>
      </c>
      <c r="E2537" s="1" t="s">
        <v>13</v>
      </c>
      <c r="F2537" s="2">
        <v>5.2</v>
      </c>
      <c r="G2537" s="2"/>
      <c r="H2537" s="2"/>
      <c r="I2537" s="2"/>
      <c r="J2537" s="2"/>
      <c r="K2537" s="2"/>
      <c r="L2537" s="3">
        <v>148.54</v>
      </c>
      <c r="M2537" s="3">
        <v>148.54</v>
      </c>
      <c r="N2537" s="3">
        <v>79.3</v>
      </c>
      <c r="O2537" s="3">
        <v>0</v>
      </c>
      <c r="P2537" s="3">
        <v>227.84</v>
      </c>
      <c r="Q2537" s="3">
        <v>45.568000000000005</v>
      </c>
      <c r="R2537" s="1" t="s">
        <v>132</v>
      </c>
    </row>
    <row r="2538" spans="1:18" ht="15.5" x14ac:dyDescent="0.35">
      <c r="A2538" s="1">
        <v>40201201</v>
      </c>
      <c r="B2538" s="99" t="s">
        <v>1890</v>
      </c>
      <c r="C2538" s="2" t="s">
        <v>13602</v>
      </c>
      <c r="D2538" s="2">
        <v>1</v>
      </c>
      <c r="E2538" s="1" t="s">
        <v>13</v>
      </c>
      <c r="F2538" s="2">
        <v>4.7119999999999997</v>
      </c>
      <c r="G2538" s="2"/>
      <c r="H2538" s="2"/>
      <c r="I2538" s="2"/>
      <c r="J2538" s="2"/>
      <c r="K2538" s="2"/>
      <c r="L2538" s="3">
        <v>148.54</v>
      </c>
      <c r="M2538" s="3">
        <v>148.54</v>
      </c>
      <c r="N2538" s="3">
        <v>71.86</v>
      </c>
      <c r="O2538" s="3">
        <v>0</v>
      </c>
      <c r="P2538" s="3">
        <v>220.4</v>
      </c>
      <c r="Q2538" s="3">
        <v>44.080000000000005</v>
      </c>
      <c r="R2538" s="1" t="s">
        <v>0</v>
      </c>
    </row>
    <row r="2539" spans="1:18" ht="15.5" x14ac:dyDescent="0.35">
      <c r="A2539" s="1">
        <v>40201210</v>
      </c>
      <c r="B2539" s="99" t="s">
        <v>1889</v>
      </c>
      <c r="C2539" s="2" t="s">
        <v>13602</v>
      </c>
      <c r="D2539" s="2">
        <v>1</v>
      </c>
      <c r="E2539" s="1" t="s">
        <v>281</v>
      </c>
      <c r="F2539" s="2">
        <v>5.2</v>
      </c>
      <c r="G2539" s="2"/>
      <c r="H2539" s="2"/>
      <c r="I2539" s="2"/>
      <c r="J2539" s="2"/>
      <c r="K2539" s="2"/>
      <c r="L2539" s="3">
        <v>202.9</v>
      </c>
      <c r="M2539" s="3">
        <v>202.9</v>
      </c>
      <c r="N2539" s="3">
        <v>79.3</v>
      </c>
      <c r="O2539" s="3">
        <v>0</v>
      </c>
      <c r="P2539" s="3">
        <v>282.2</v>
      </c>
      <c r="Q2539" s="3">
        <v>56.44</v>
      </c>
      <c r="R2539" s="1" t="s">
        <v>0</v>
      </c>
    </row>
    <row r="2540" spans="1:18" ht="15.5" x14ac:dyDescent="0.35">
      <c r="A2540" s="1">
        <v>40201228</v>
      </c>
      <c r="B2540" s="99" t="s">
        <v>1888</v>
      </c>
      <c r="C2540" s="2" t="s">
        <v>13602</v>
      </c>
      <c r="D2540" s="2">
        <v>1</v>
      </c>
      <c r="E2540" s="1" t="s">
        <v>13</v>
      </c>
      <c r="F2540" s="2">
        <v>4.7119999999999997</v>
      </c>
      <c r="G2540" s="2"/>
      <c r="H2540" s="2"/>
      <c r="I2540" s="2"/>
      <c r="J2540" s="2"/>
      <c r="K2540" s="2"/>
      <c r="L2540" s="3">
        <v>148.54</v>
      </c>
      <c r="M2540" s="3">
        <v>148.54</v>
      </c>
      <c r="N2540" s="3">
        <v>71.86</v>
      </c>
      <c r="O2540" s="3">
        <v>0</v>
      </c>
      <c r="P2540" s="3">
        <v>220.4</v>
      </c>
      <c r="Q2540" s="3">
        <v>44.080000000000005</v>
      </c>
      <c r="R2540" s="1" t="s">
        <v>0</v>
      </c>
    </row>
    <row r="2541" spans="1:18" ht="15.5" x14ac:dyDescent="0.35">
      <c r="A2541" s="1">
        <v>40201236</v>
      </c>
      <c r="B2541" s="99" t="s">
        <v>1887</v>
      </c>
      <c r="C2541" s="2" t="s">
        <v>13602</v>
      </c>
      <c r="D2541" s="2">
        <v>1</v>
      </c>
      <c r="E2541" s="1" t="s">
        <v>13</v>
      </c>
      <c r="F2541" s="2">
        <v>13</v>
      </c>
      <c r="G2541" s="2"/>
      <c r="H2541" s="2"/>
      <c r="I2541" s="2"/>
      <c r="J2541" s="2"/>
      <c r="K2541" s="2"/>
      <c r="L2541" s="3">
        <v>148.54</v>
      </c>
      <c r="M2541" s="3">
        <v>148.54</v>
      </c>
      <c r="N2541" s="3">
        <v>198.25</v>
      </c>
      <c r="O2541" s="3">
        <v>0</v>
      </c>
      <c r="P2541" s="3">
        <v>346.79</v>
      </c>
      <c r="Q2541" s="3">
        <v>69.358000000000004</v>
      </c>
      <c r="R2541" s="1" t="s">
        <v>0</v>
      </c>
    </row>
    <row r="2542" spans="1:18" ht="15.5" x14ac:dyDescent="0.35">
      <c r="A2542" s="1">
        <v>40201244</v>
      </c>
      <c r="B2542" s="99" t="s">
        <v>1886</v>
      </c>
      <c r="C2542" s="2" t="s">
        <v>13602</v>
      </c>
      <c r="D2542" s="2">
        <v>1</v>
      </c>
      <c r="E2542" s="1" t="s">
        <v>13</v>
      </c>
      <c r="F2542" s="2">
        <v>11</v>
      </c>
      <c r="G2542" s="2"/>
      <c r="H2542" s="2"/>
      <c r="I2542" s="2"/>
      <c r="J2542" s="2"/>
      <c r="K2542" s="2"/>
      <c r="L2542" s="3">
        <v>148.54</v>
      </c>
      <c r="M2542" s="3">
        <v>148.54</v>
      </c>
      <c r="N2542" s="3">
        <v>167.75</v>
      </c>
      <c r="O2542" s="3">
        <v>0</v>
      </c>
      <c r="P2542" s="3">
        <v>316.29000000000002</v>
      </c>
      <c r="Q2542" s="3">
        <v>63.25800000000001</v>
      </c>
      <c r="R2542" s="1" t="s">
        <v>0</v>
      </c>
    </row>
    <row r="2543" spans="1:18" ht="15.5" x14ac:dyDescent="0.35">
      <c r="A2543" s="1">
        <v>40201252</v>
      </c>
      <c r="B2543" s="99" t="s">
        <v>1885</v>
      </c>
      <c r="C2543" s="2" t="s">
        <v>13602</v>
      </c>
      <c r="D2543" s="2">
        <v>1</v>
      </c>
      <c r="E2543" s="1" t="s">
        <v>281</v>
      </c>
      <c r="F2543" s="2">
        <v>8.7750000000000004</v>
      </c>
      <c r="G2543" s="2"/>
      <c r="H2543" s="2"/>
      <c r="I2543" s="2"/>
      <c r="J2543" s="2"/>
      <c r="K2543" s="2"/>
      <c r="L2543" s="3">
        <v>202.9</v>
      </c>
      <c r="M2543" s="3">
        <v>202.9</v>
      </c>
      <c r="N2543" s="3">
        <v>133.82</v>
      </c>
      <c r="O2543" s="3">
        <v>0</v>
      </c>
      <c r="P2543" s="3">
        <v>336.72</v>
      </c>
      <c r="Q2543" s="3">
        <v>67.344000000000008</v>
      </c>
      <c r="R2543" s="1" t="s">
        <v>0</v>
      </c>
    </row>
    <row r="2544" spans="1:18" ht="15.5" x14ac:dyDescent="0.35">
      <c r="A2544" s="1">
        <v>40201260</v>
      </c>
      <c r="B2544" s="99" t="s">
        <v>1884</v>
      </c>
      <c r="C2544" s="2" t="s">
        <v>13602</v>
      </c>
      <c r="D2544" s="2">
        <v>1</v>
      </c>
      <c r="E2544" s="1" t="s">
        <v>281</v>
      </c>
      <c r="F2544" s="2">
        <v>4.7119999999999997</v>
      </c>
      <c r="G2544" s="2"/>
      <c r="H2544" s="2"/>
      <c r="I2544" s="2"/>
      <c r="J2544" s="2"/>
      <c r="K2544" s="2"/>
      <c r="L2544" s="3">
        <v>202.9</v>
      </c>
      <c r="M2544" s="3">
        <v>202.9</v>
      </c>
      <c r="N2544" s="3">
        <v>71.86</v>
      </c>
      <c r="O2544" s="3">
        <v>0</v>
      </c>
      <c r="P2544" s="3">
        <v>274.76</v>
      </c>
      <c r="Q2544" s="3">
        <v>54.951999999999998</v>
      </c>
      <c r="R2544" s="1" t="s">
        <v>0</v>
      </c>
    </row>
    <row r="2545" spans="1:18" ht="15.5" x14ac:dyDescent="0.35">
      <c r="A2545" s="1">
        <v>40201279</v>
      </c>
      <c r="B2545" s="99" t="s">
        <v>1883</v>
      </c>
      <c r="C2545" s="2" t="s">
        <v>13602</v>
      </c>
      <c r="D2545" s="2">
        <v>1</v>
      </c>
      <c r="E2545" s="1" t="s">
        <v>151</v>
      </c>
      <c r="F2545" s="2">
        <v>105.61</v>
      </c>
      <c r="G2545" s="2"/>
      <c r="H2545" s="2"/>
      <c r="I2545" s="2"/>
      <c r="J2545" s="2"/>
      <c r="K2545" s="2"/>
      <c r="L2545" s="3">
        <v>270.54000000000002</v>
      </c>
      <c r="M2545" s="3">
        <v>270.54000000000002</v>
      </c>
      <c r="N2545" s="3">
        <v>1610.55</v>
      </c>
      <c r="O2545" s="3">
        <v>0</v>
      </c>
      <c r="P2545" s="3">
        <v>1881.09</v>
      </c>
      <c r="Q2545" s="3">
        <v>376.21800000000002</v>
      </c>
      <c r="R2545" s="1" t="s">
        <v>0</v>
      </c>
    </row>
    <row r="2546" spans="1:18" ht="15.5" x14ac:dyDescent="0.35">
      <c r="A2546" s="1">
        <v>40201287</v>
      </c>
      <c r="B2546" s="99" t="s">
        <v>1882</v>
      </c>
      <c r="C2546" s="2" t="s">
        <v>13602</v>
      </c>
      <c r="D2546" s="2">
        <v>1</v>
      </c>
      <c r="E2546" s="1" t="s">
        <v>16</v>
      </c>
      <c r="F2546" s="2">
        <v>13.9</v>
      </c>
      <c r="G2546" s="2"/>
      <c r="H2546" s="2"/>
      <c r="I2546" s="2"/>
      <c r="J2546" s="2"/>
      <c r="K2546" s="2"/>
      <c r="L2546" s="3">
        <v>250.65</v>
      </c>
      <c r="M2546" s="3">
        <v>250.65</v>
      </c>
      <c r="N2546" s="3">
        <v>211.98</v>
      </c>
      <c r="O2546" s="3">
        <v>0</v>
      </c>
      <c r="P2546" s="3">
        <v>462.63</v>
      </c>
      <c r="Q2546" s="3">
        <v>92.52600000000001</v>
      </c>
      <c r="R2546" s="1" t="s">
        <v>0</v>
      </c>
    </row>
    <row r="2547" spans="1:18" ht="15.5" x14ac:dyDescent="0.35">
      <c r="A2547" s="1">
        <v>40201309</v>
      </c>
      <c r="B2547" s="99" t="s">
        <v>1881</v>
      </c>
      <c r="C2547" s="2" t="s">
        <v>13602</v>
      </c>
      <c r="D2547" s="2">
        <v>1</v>
      </c>
      <c r="E2547" s="1" t="s">
        <v>16</v>
      </c>
      <c r="F2547" s="2">
        <v>14.805999999999999</v>
      </c>
      <c r="G2547" s="2"/>
      <c r="H2547" s="2"/>
      <c r="I2547" s="2"/>
      <c r="J2547" s="2"/>
      <c r="K2547" s="2"/>
      <c r="L2547" s="3">
        <v>250.65</v>
      </c>
      <c r="M2547" s="3">
        <v>250.65</v>
      </c>
      <c r="N2547" s="3">
        <v>225.79</v>
      </c>
      <c r="O2547" s="3">
        <v>0</v>
      </c>
      <c r="P2547" s="3">
        <v>476.44</v>
      </c>
      <c r="Q2547" s="3">
        <v>95.288000000000011</v>
      </c>
      <c r="R2547" s="1" t="s">
        <v>132</v>
      </c>
    </row>
    <row r="2548" spans="1:18" ht="15.5" x14ac:dyDescent="0.35">
      <c r="A2548" s="1">
        <v>40201317</v>
      </c>
      <c r="B2548" s="99" t="s">
        <v>1880</v>
      </c>
      <c r="C2548" s="2" t="s">
        <v>13602</v>
      </c>
      <c r="D2548" s="2">
        <v>1</v>
      </c>
      <c r="E2548" s="1" t="s">
        <v>110</v>
      </c>
      <c r="F2548" s="2">
        <v>12.585000000000001</v>
      </c>
      <c r="G2548" s="2"/>
      <c r="H2548" s="2"/>
      <c r="I2548" s="2"/>
      <c r="J2548" s="2"/>
      <c r="K2548" s="2"/>
      <c r="L2548" s="3">
        <v>222.81</v>
      </c>
      <c r="M2548" s="3">
        <v>222.81</v>
      </c>
      <c r="N2548" s="3">
        <v>191.92</v>
      </c>
      <c r="O2548" s="3">
        <v>0</v>
      </c>
      <c r="P2548" s="3">
        <v>414.73</v>
      </c>
      <c r="Q2548" s="3">
        <v>82.946000000000012</v>
      </c>
      <c r="R2548" s="1" t="s">
        <v>0</v>
      </c>
    </row>
    <row r="2549" spans="1:18" ht="15.5" x14ac:dyDescent="0.35">
      <c r="A2549" s="1">
        <v>40201325</v>
      </c>
      <c r="B2549" s="99" t="s">
        <v>1879</v>
      </c>
      <c r="C2549" s="2" t="s">
        <v>13602</v>
      </c>
      <c r="D2549" s="2">
        <v>1</v>
      </c>
      <c r="E2549" s="1" t="s">
        <v>13</v>
      </c>
      <c r="F2549" s="2">
        <v>7.15</v>
      </c>
      <c r="G2549" s="2"/>
      <c r="H2549" s="2"/>
      <c r="I2549" s="2"/>
      <c r="J2549" s="2"/>
      <c r="K2549" s="2"/>
      <c r="L2549" s="3">
        <v>148.54</v>
      </c>
      <c r="M2549" s="3">
        <v>148.54</v>
      </c>
      <c r="N2549" s="3">
        <v>109.04</v>
      </c>
      <c r="O2549" s="3">
        <v>0</v>
      </c>
      <c r="P2549" s="3">
        <v>257.58</v>
      </c>
      <c r="Q2549" s="3">
        <v>51.515999999999998</v>
      </c>
      <c r="R2549" s="1" t="s">
        <v>0</v>
      </c>
    </row>
    <row r="2550" spans="1:18" ht="15.5" x14ac:dyDescent="0.35">
      <c r="A2550" s="1">
        <v>40201333</v>
      </c>
      <c r="B2550" s="99" t="s">
        <v>1878</v>
      </c>
      <c r="C2550" s="2" t="s">
        <v>13602</v>
      </c>
      <c r="D2550" s="2">
        <v>1</v>
      </c>
      <c r="E2550" s="1" t="s">
        <v>281</v>
      </c>
      <c r="F2550" s="2">
        <v>13.9</v>
      </c>
      <c r="G2550" s="2"/>
      <c r="H2550" s="2"/>
      <c r="I2550" s="2"/>
      <c r="J2550" s="2"/>
      <c r="K2550" s="2"/>
      <c r="L2550" s="3">
        <v>202.9</v>
      </c>
      <c r="M2550" s="3">
        <v>202.9</v>
      </c>
      <c r="N2550" s="3">
        <v>211.98</v>
      </c>
      <c r="O2550" s="3">
        <v>0</v>
      </c>
      <c r="P2550" s="3">
        <v>414.88</v>
      </c>
      <c r="Q2550" s="3">
        <v>82.975999999999999</v>
      </c>
      <c r="R2550" s="1" t="s">
        <v>132</v>
      </c>
    </row>
    <row r="2551" spans="1:18" ht="15.5" x14ac:dyDescent="0.35">
      <c r="A2551" s="1">
        <v>40201341</v>
      </c>
      <c r="B2551" s="99" t="s">
        <v>1877</v>
      </c>
      <c r="C2551" s="2" t="s">
        <v>13602</v>
      </c>
      <c r="D2551" s="2">
        <v>1</v>
      </c>
      <c r="E2551" s="1" t="s">
        <v>159</v>
      </c>
      <c r="F2551" s="2"/>
      <c r="G2551" s="2"/>
      <c r="H2551" s="2"/>
      <c r="I2551" s="2"/>
      <c r="J2551" s="2"/>
      <c r="K2551" s="2"/>
      <c r="L2551" s="3">
        <v>736.04</v>
      </c>
      <c r="M2551" s="3">
        <v>736.04</v>
      </c>
      <c r="N2551" s="3">
        <v>0</v>
      </c>
      <c r="O2551" s="3">
        <v>0</v>
      </c>
      <c r="P2551" s="3">
        <v>736.04</v>
      </c>
      <c r="Q2551" s="3">
        <v>147.208</v>
      </c>
      <c r="R2551" s="1" t="s">
        <v>132</v>
      </c>
    </row>
    <row r="2552" spans="1:18" ht="15.5" x14ac:dyDescent="0.35">
      <c r="A2552" s="1">
        <v>40202011</v>
      </c>
      <c r="B2552" s="99" t="s">
        <v>1876</v>
      </c>
      <c r="C2552" s="2" t="s">
        <v>13602</v>
      </c>
      <c r="D2552" s="2">
        <v>1</v>
      </c>
      <c r="E2552" s="1" t="s">
        <v>383</v>
      </c>
      <c r="F2552" s="2"/>
      <c r="G2552" s="2"/>
      <c r="H2552" s="2"/>
      <c r="I2552" s="2"/>
      <c r="J2552" s="2"/>
      <c r="K2552" s="2"/>
      <c r="L2552" s="3">
        <v>649.84</v>
      </c>
      <c r="M2552" s="3">
        <v>649.84</v>
      </c>
      <c r="N2552" s="3">
        <v>0</v>
      </c>
      <c r="O2552" s="3">
        <v>0</v>
      </c>
      <c r="P2552" s="3">
        <v>649.84</v>
      </c>
      <c r="Q2552" s="3">
        <v>129.96800000000002</v>
      </c>
      <c r="R2552" s="1" t="s">
        <v>132</v>
      </c>
    </row>
    <row r="2553" spans="1:18" ht="15.5" x14ac:dyDescent="0.35">
      <c r="A2553" s="1">
        <v>40202038</v>
      </c>
      <c r="B2553" s="99" t="s">
        <v>1875</v>
      </c>
      <c r="C2553" s="2" t="s">
        <v>13602</v>
      </c>
      <c r="D2553" s="2">
        <v>1</v>
      </c>
      <c r="E2553" s="1" t="s">
        <v>110</v>
      </c>
      <c r="F2553" s="2">
        <v>15.45</v>
      </c>
      <c r="G2553" s="2"/>
      <c r="H2553" s="2"/>
      <c r="I2553" s="2"/>
      <c r="J2553" s="2"/>
      <c r="K2553" s="2"/>
      <c r="L2553" s="3">
        <v>222.81</v>
      </c>
      <c r="M2553" s="3">
        <v>222.81</v>
      </c>
      <c r="N2553" s="3">
        <v>235.61</v>
      </c>
      <c r="O2553" s="3">
        <v>0</v>
      </c>
      <c r="P2553" s="3">
        <v>458.42</v>
      </c>
      <c r="Q2553" s="3">
        <v>91.684000000000012</v>
      </c>
      <c r="R2553" s="1" t="s">
        <v>132</v>
      </c>
    </row>
    <row r="2554" spans="1:18" ht="15.5" x14ac:dyDescent="0.35">
      <c r="A2554" s="1">
        <v>40202046</v>
      </c>
      <c r="B2554" s="99" t="s">
        <v>1874</v>
      </c>
      <c r="C2554" s="2" t="s">
        <v>13602</v>
      </c>
      <c r="D2554" s="2">
        <v>1</v>
      </c>
      <c r="E2554" s="1" t="s">
        <v>224</v>
      </c>
      <c r="F2554" s="2">
        <v>30.41</v>
      </c>
      <c r="G2554" s="2">
        <v>1</v>
      </c>
      <c r="H2554" s="2"/>
      <c r="I2554" s="2"/>
      <c r="J2554" s="2"/>
      <c r="K2554" s="2"/>
      <c r="L2554" s="3">
        <v>338.19</v>
      </c>
      <c r="M2554" s="3">
        <v>338.19</v>
      </c>
      <c r="N2554" s="3">
        <v>463.75</v>
      </c>
      <c r="O2554" s="3">
        <v>0</v>
      </c>
      <c r="P2554" s="3">
        <v>801.94</v>
      </c>
      <c r="Q2554" s="3">
        <v>160.38800000000003</v>
      </c>
      <c r="R2554" s="1" t="s">
        <v>0</v>
      </c>
    </row>
    <row r="2555" spans="1:18" ht="15.5" x14ac:dyDescent="0.35">
      <c r="A2555" s="1">
        <v>40202054</v>
      </c>
      <c r="B2555" s="99" t="s">
        <v>1873</v>
      </c>
      <c r="C2555" s="2" t="s">
        <v>13602</v>
      </c>
      <c r="D2555" s="2">
        <v>1</v>
      </c>
      <c r="E2555" s="1" t="s">
        <v>224</v>
      </c>
      <c r="F2555" s="2">
        <v>8.7750000000000004</v>
      </c>
      <c r="G2555" s="2"/>
      <c r="H2555" s="2"/>
      <c r="I2555" s="2"/>
      <c r="J2555" s="2"/>
      <c r="K2555" s="2"/>
      <c r="L2555" s="3">
        <v>338.19</v>
      </c>
      <c r="M2555" s="3">
        <v>338.19</v>
      </c>
      <c r="N2555" s="3">
        <v>133.82</v>
      </c>
      <c r="O2555" s="3">
        <v>0</v>
      </c>
      <c r="P2555" s="3">
        <v>472.01</v>
      </c>
      <c r="Q2555" s="3">
        <v>94.402000000000001</v>
      </c>
      <c r="R2555" s="1" t="s">
        <v>0</v>
      </c>
    </row>
    <row r="2556" spans="1:18" ht="15.5" x14ac:dyDescent="0.35">
      <c r="A2556" s="1">
        <v>40202062</v>
      </c>
      <c r="B2556" s="99" t="s">
        <v>1872</v>
      </c>
      <c r="C2556" s="2" t="s">
        <v>13602</v>
      </c>
      <c r="D2556" s="2">
        <v>1</v>
      </c>
      <c r="E2556" s="1" t="s">
        <v>388</v>
      </c>
      <c r="F2556" s="2">
        <v>9.8350000000000009</v>
      </c>
      <c r="G2556" s="2">
        <v>1</v>
      </c>
      <c r="H2556" s="2"/>
      <c r="I2556" s="2"/>
      <c r="J2556" s="2"/>
      <c r="K2556" s="2"/>
      <c r="L2556" s="3">
        <v>574.25</v>
      </c>
      <c r="M2556" s="3">
        <v>574.25</v>
      </c>
      <c r="N2556" s="3">
        <v>149.97999999999999</v>
      </c>
      <c r="O2556" s="3">
        <v>0</v>
      </c>
      <c r="P2556" s="3">
        <v>724.23</v>
      </c>
      <c r="Q2556" s="3">
        <v>144.846</v>
      </c>
      <c r="R2556" s="1" t="s">
        <v>0</v>
      </c>
    </row>
    <row r="2557" spans="1:18" ht="15.5" x14ac:dyDescent="0.35">
      <c r="A2557" s="1">
        <v>40202070</v>
      </c>
      <c r="B2557" s="99" t="s">
        <v>1871</v>
      </c>
      <c r="C2557" s="2" t="s">
        <v>13602</v>
      </c>
      <c r="D2557" s="2">
        <v>1</v>
      </c>
      <c r="E2557" s="1" t="s">
        <v>393</v>
      </c>
      <c r="F2557" s="2">
        <v>30.516999999999999</v>
      </c>
      <c r="G2557" s="2">
        <v>1</v>
      </c>
      <c r="H2557" s="2"/>
      <c r="I2557" s="2"/>
      <c r="J2557" s="2"/>
      <c r="K2557" s="2"/>
      <c r="L2557" s="3">
        <v>883.25</v>
      </c>
      <c r="M2557" s="3">
        <v>883.25</v>
      </c>
      <c r="N2557" s="3">
        <v>465.38</v>
      </c>
      <c r="O2557" s="3">
        <v>0</v>
      </c>
      <c r="P2557" s="3">
        <v>1348.63</v>
      </c>
      <c r="Q2557" s="3">
        <v>269.72600000000006</v>
      </c>
      <c r="R2557" s="1" t="s">
        <v>0</v>
      </c>
    </row>
    <row r="2558" spans="1:18" ht="15.5" x14ac:dyDescent="0.35">
      <c r="A2558" s="1">
        <v>40202089</v>
      </c>
      <c r="B2558" s="99" t="s">
        <v>1870</v>
      </c>
      <c r="C2558" s="2" t="s">
        <v>13602</v>
      </c>
      <c r="D2558" s="2">
        <v>1</v>
      </c>
      <c r="E2558" s="1" t="s">
        <v>311</v>
      </c>
      <c r="F2558" s="2">
        <v>7.2329999999999997</v>
      </c>
      <c r="G2558" s="2"/>
      <c r="H2558" s="2"/>
      <c r="I2558" s="2"/>
      <c r="J2558" s="2"/>
      <c r="K2558" s="2"/>
      <c r="L2558" s="3">
        <v>291.76</v>
      </c>
      <c r="M2558" s="3">
        <v>291.76</v>
      </c>
      <c r="N2558" s="3">
        <v>110.3</v>
      </c>
      <c r="O2558" s="3">
        <v>0</v>
      </c>
      <c r="P2558" s="3">
        <v>402.06</v>
      </c>
      <c r="Q2558" s="3">
        <v>80.412000000000006</v>
      </c>
      <c r="R2558" s="1" t="s">
        <v>0</v>
      </c>
    </row>
    <row r="2559" spans="1:18" ht="15.5" x14ac:dyDescent="0.35">
      <c r="A2559" s="1">
        <v>40202097</v>
      </c>
      <c r="B2559" s="99" t="s">
        <v>1869</v>
      </c>
      <c r="C2559" s="2" t="s">
        <v>13602</v>
      </c>
      <c r="D2559" s="2">
        <v>1</v>
      </c>
      <c r="E2559" s="1" t="s">
        <v>151</v>
      </c>
      <c r="F2559" s="2">
        <v>8.2840000000000007</v>
      </c>
      <c r="G2559" s="2"/>
      <c r="H2559" s="2"/>
      <c r="I2559" s="2"/>
      <c r="J2559" s="2"/>
      <c r="K2559" s="2"/>
      <c r="L2559" s="3">
        <v>270.54000000000002</v>
      </c>
      <c r="M2559" s="3">
        <v>270.54000000000002</v>
      </c>
      <c r="N2559" s="3">
        <v>126.33</v>
      </c>
      <c r="O2559" s="3">
        <v>0</v>
      </c>
      <c r="P2559" s="3">
        <v>396.87</v>
      </c>
      <c r="Q2559" s="3">
        <v>79.374000000000009</v>
      </c>
      <c r="R2559" s="1" t="s">
        <v>0</v>
      </c>
    </row>
    <row r="2560" spans="1:18" ht="15.5" x14ac:dyDescent="0.35">
      <c r="A2560" s="1">
        <v>40202100</v>
      </c>
      <c r="B2560" s="99" t="s">
        <v>1868</v>
      </c>
      <c r="C2560" s="2" t="s">
        <v>13602</v>
      </c>
      <c r="D2560" s="2">
        <v>1</v>
      </c>
      <c r="E2560" s="1" t="s">
        <v>16</v>
      </c>
      <c r="F2560" s="2">
        <v>13</v>
      </c>
      <c r="G2560" s="2"/>
      <c r="H2560" s="2"/>
      <c r="I2560" s="2"/>
      <c r="J2560" s="2"/>
      <c r="K2560" s="2"/>
      <c r="L2560" s="3">
        <v>250.65</v>
      </c>
      <c r="M2560" s="3">
        <v>250.65</v>
      </c>
      <c r="N2560" s="3">
        <v>198.25</v>
      </c>
      <c r="O2560" s="3">
        <v>0</v>
      </c>
      <c r="P2560" s="3">
        <v>448.9</v>
      </c>
      <c r="Q2560" s="3">
        <v>89.78</v>
      </c>
      <c r="R2560" s="1" t="s">
        <v>0</v>
      </c>
    </row>
    <row r="2561" spans="1:18" ht="15.5" x14ac:dyDescent="0.35">
      <c r="A2561" s="1">
        <v>40202119</v>
      </c>
      <c r="B2561" s="99" t="s">
        <v>1867</v>
      </c>
      <c r="C2561" s="2" t="s">
        <v>13602</v>
      </c>
      <c r="D2561" s="2">
        <v>1</v>
      </c>
      <c r="E2561" s="1" t="s">
        <v>396</v>
      </c>
      <c r="F2561" s="2">
        <v>30.516999999999999</v>
      </c>
      <c r="G2561" s="2">
        <v>1</v>
      </c>
      <c r="H2561" s="2"/>
      <c r="I2561" s="2"/>
      <c r="J2561" s="2"/>
      <c r="K2561" s="2"/>
      <c r="L2561" s="3">
        <v>1027.79</v>
      </c>
      <c r="M2561" s="3">
        <v>1027.79</v>
      </c>
      <c r="N2561" s="3">
        <v>465.38</v>
      </c>
      <c r="O2561" s="3">
        <v>0</v>
      </c>
      <c r="P2561" s="3">
        <v>1493.17</v>
      </c>
      <c r="Q2561" s="3">
        <v>298.63400000000001</v>
      </c>
      <c r="R2561" s="1" t="s">
        <v>0</v>
      </c>
    </row>
    <row r="2562" spans="1:18" ht="15.5" x14ac:dyDescent="0.35">
      <c r="A2562" s="1">
        <v>40202127</v>
      </c>
      <c r="B2562" s="99" t="s">
        <v>1866</v>
      </c>
      <c r="C2562" s="2" t="s">
        <v>13602</v>
      </c>
      <c r="D2562" s="2">
        <v>1</v>
      </c>
      <c r="E2562" s="1" t="s">
        <v>407</v>
      </c>
      <c r="F2562" s="2"/>
      <c r="G2562" s="2"/>
      <c r="H2562" s="2"/>
      <c r="I2562" s="2"/>
      <c r="J2562" s="2"/>
      <c r="K2562" s="2"/>
      <c r="L2562" s="3">
        <v>620.66</v>
      </c>
      <c r="M2562" s="3">
        <v>620.66</v>
      </c>
      <c r="N2562" s="3">
        <v>0</v>
      </c>
      <c r="O2562" s="3">
        <v>0</v>
      </c>
      <c r="P2562" s="3">
        <v>620.66</v>
      </c>
      <c r="Q2562" s="3">
        <v>124.13200000000001</v>
      </c>
      <c r="R2562" s="1" t="s">
        <v>0</v>
      </c>
    </row>
    <row r="2563" spans="1:18" ht="15.5" x14ac:dyDescent="0.35">
      <c r="A2563" s="1">
        <v>40202135</v>
      </c>
      <c r="B2563" s="99" t="s">
        <v>1865</v>
      </c>
      <c r="C2563" s="2" t="s">
        <v>13602</v>
      </c>
      <c r="D2563" s="2">
        <v>1</v>
      </c>
      <c r="E2563" s="1" t="s">
        <v>484</v>
      </c>
      <c r="F2563" s="2">
        <v>21.501000000000001</v>
      </c>
      <c r="G2563" s="2"/>
      <c r="H2563" s="2"/>
      <c r="I2563" s="2"/>
      <c r="J2563" s="2"/>
      <c r="K2563" s="2"/>
      <c r="L2563" s="3">
        <v>802.34</v>
      </c>
      <c r="M2563" s="3">
        <v>802.34</v>
      </c>
      <c r="N2563" s="3">
        <v>327.89</v>
      </c>
      <c r="O2563" s="3">
        <v>0</v>
      </c>
      <c r="P2563" s="3">
        <v>1130.23</v>
      </c>
      <c r="Q2563" s="3">
        <v>226.04600000000002</v>
      </c>
      <c r="R2563" s="1" t="s">
        <v>132</v>
      </c>
    </row>
    <row r="2564" spans="1:18" ht="15.5" x14ac:dyDescent="0.35">
      <c r="A2564" s="1">
        <v>40202143</v>
      </c>
      <c r="B2564" s="99" t="s">
        <v>1864</v>
      </c>
      <c r="C2564" s="2" t="s">
        <v>13602</v>
      </c>
      <c r="D2564" s="2">
        <v>1</v>
      </c>
      <c r="E2564" s="1" t="s">
        <v>484</v>
      </c>
      <c r="F2564" s="2">
        <v>9.8350000000000009</v>
      </c>
      <c r="G2564" s="2"/>
      <c r="H2564" s="2"/>
      <c r="I2564" s="2"/>
      <c r="J2564" s="2"/>
      <c r="K2564" s="2"/>
      <c r="L2564" s="3">
        <v>802.34</v>
      </c>
      <c r="M2564" s="3">
        <v>802.34</v>
      </c>
      <c r="N2564" s="3">
        <v>149.97999999999999</v>
      </c>
      <c r="O2564" s="3">
        <v>0</v>
      </c>
      <c r="P2564" s="3">
        <v>952.32</v>
      </c>
      <c r="Q2564" s="3">
        <v>190.46400000000003</v>
      </c>
      <c r="R2564" s="1" t="s">
        <v>0</v>
      </c>
    </row>
    <row r="2565" spans="1:18" ht="15.5" x14ac:dyDescent="0.35">
      <c r="A2565" s="1">
        <v>40202151</v>
      </c>
      <c r="B2565" s="99" t="s">
        <v>1863</v>
      </c>
      <c r="C2565" s="2" t="s">
        <v>13602</v>
      </c>
      <c r="D2565" s="2">
        <v>1</v>
      </c>
      <c r="E2565" s="1" t="s">
        <v>497</v>
      </c>
      <c r="F2565" s="2">
        <v>13</v>
      </c>
      <c r="G2565" s="2"/>
      <c r="H2565" s="2"/>
      <c r="I2565" s="2"/>
      <c r="J2565" s="2"/>
      <c r="K2565" s="2"/>
      <c r="L2565" s="3">
        <v>485.38</v>
      </c>
      <c r="M2565" s="3">
        <v>485.38</v>
      </c>
      <c r="N2565" s="3">
        <v>198.25</v>
      </c>
      <c r="O2565" s="3">
        <v>0</v>
      </c>
      <c r="P2565" s="3">
        <v>683.63</v>
      </c>
      <c r="Q2565" s="3">
        <v>136.726</v>
      </c>
      <c r="R2565" s="1" t="s">
        <v>0</v>
      </c>
    </row>
    <row r="2566" spans="1:18" ht="15.5" x14ac:dyDescent="0.35">
      <c r="A2566" s="1">
        <v>40202160</v>
      </c>
      <c r="B2566" s="99" t="s">
        <v>1862</v>
      </c>
      <c r="C2566" s="2" t="s">
        <v>13602</v>
      </c>
      <c r="D2566" s="2">
        <v>1</v>
      </c>
      <c r="E2566" s="1" t="s">
        <v>16</v>
      </c>
      <c r="F2566" s="2">
        <v>18.774999999999999</v>
      </c>
      <c r="G2566" s="2"/>
      <c r="H2566" s="2"/>
      <c r="I2566" s="2"/>
      <c r="J2566" s="2"/>
      <c r="K2566" s="2"/>
      <c r="L2566" s="3">
        <v>250.65</v>
      </c>
      <c r="M2566" s="3">
        <v>250.65</v>
      </c>
      <c r="N2566" s="3">
        <v>286.32</v>
      </c>
      <c r="O2566" s="3">
        <v>0</v>
      </c>
      <c r="P2566" s="3">
        <v>536.97</v>
      </c>
      <c r="Q2566" s="3">
        <v>107.39400000000001</v>
      </c>
      <c r="R2566" s="1" t="s">
        <v>0</v>
      </c>
    </row>
    <row r="2567" spans="1:18" ht="15.5" x14ac:dyDescent="0.35">
      <c r="A2567" s="1">
        <v>40202178</v>
      </c>
      <c r="B2567" s="99" t="s">
        <v>1861</v>
      </c>
      <c r="C2567" s="2" t="s">
        <v>13602</v>
      </c>
      <c r="D2567" s="2">
        <v>1</v>
      </c>
      <c r="E2567" s="1" t="s">
        <v>224</v>
      </c>
      <c r="F2567" s="2">
        <v>5.2</v>
      </c>
      <c r="G2567" s="2"/>
      <c r="H2567" s="2"/>
      <c r="I2567" s="2"/>
      <c r="J2567" s="2"/>
      <c r="K2567" s="2"/>
      <c r="L2567" s="3">
        <v>338.19</v>
      </c>
      <c r="M2567" s="3">
        <v>338.19</v>
      </c>
      <c r="N2567" s="3">
        <v>79.3</v>
      </c>
      <c r="O2567" s="3">
        <v>0</v>
      </c>
      <c r="P2567" s="3">
        <v>417.49</v>
      </c>
      <c r="Q2567" s="3">
        <v>83.498000000000005</v>
      </c>
      <c r="R2567" s="1" t="s">
        <v>0</v>
      </c>
    </row>
    <row r="2568" spans="1:18" ht="15.5" x14ac:dyDescent="0.35">
      <c r="A2568" s="1">
        <v>40202186</v>
      </c>
      <c r="B2568" s="99" t="s">
        <v>1860</v>
      </c>
      <c r="C2568" s="2" t="s">
        <v>13602</v>
      </c>
      <c r="D2568" s="2">
        <v>1</v>
      </c>
      <c r="E2568" s="1" t="s">
        <v>311</v>
      </c>
      <c r="F2568" s="2">
        <v>14.805999999999999</v>
      </c>
      <c r="G2568" s="2"/>
      <c r="H2568" s="2"/>
      <c r="I2568" s="2"/>
      <c r="J2568" s="2"/>
      <c r="K2568" s="2"/>
      <c r="L2568" s="3">
        <v>291.76</v>
      </c>
      <c r="M2568" s="3">
        <v>291.76</v>
      </c>
      <c r="N2568" s="3">
        <v>225.79</v>
      </c>
      <c r="O2568" s="3">
        <v>0</v>
      </c>
      <c r="P2568" s="3">
        <v>517.54999999999995</v>
      </c>
      <c r="Q2568" s="3">
        <v>103.50999999999999</v>
      </c>
      <c r="R2568" s="1" t="s">
        <v>0</v>
      </c>
    </row>
    <row r="2569" spans="1:18" ht="15.5" x14ac:dyDescent="0.35">
      <c r="A2569" s="1">
        <v>40202194</v>
      </c>
      <c r="B2569" s="99" t="s">
        <v>1859</v>
      </c>
      <c r="C2569" s="2" t="s">
        <v>13602</v>
      </c>
      <c r="D2569" s="2">
        <v>1</v>
      </c>
      <c r="E2569" s="1" t="s">
        <v>224</v>
      </c>
      <c r="F2569" s="2">
        <v>14.805999999999999</v>
      </c>
      <c r="G2569" s="2"/>
      <c r="H2569" s="2"/>
      <c r="I2569" s="2"/>
      <c r="J2569" s="2"/>
      <c r="K2569" s="2"/>
      <c r="L2569" s="3">
        <v>338.19</v>
      </c>
      <c r="M2569" s="3">
        <v>338.19</v>
      </c>
      <c r="N2569" s="3">
        <v>225.79</v>
      </c>
      <c r="O2569" s="3">
        <v>0</v>
      </c>
      <c r="P2569" s="3">
        <v>563.98</v>
      </c>
      <c r="Q2569" s="3">
        <v>112.79600000000001</v>
      </c>
      <c r="R2569" s="1" t="s">
        <v>0</v>
      </c>
    </row>
    <row r="2570" spans="1:18" ht="15.5" x14ac:dyDescent="0.35">
      <c r="A2570" s="1">
        <v>40202208</v>
      </c>
      <c r="B2570" s="99" t="s">
        <v>1858</v>
      </c>
      <c r="C2570" s="2" t="s">
        <v>13602</v>
      </c>
      <c r="D2570" s="2">
        <v>1</v>
      </c>
      <c r="E2570" s="1" t="s">
        <v>484</v>
      </c>
      <c r="F2570" s="2">
        <v>7.2329999999999997</v>
      </c>
      <c r="G2570" s="2">
        <v>1</v>
      </c>
      <c r="H2570" s="2"/>
      <c r="I2570" s="2"/>
      <c r="J2570" s="2"/>
      <c r="K2570" s="2"/>
      <c r="L2570" s="3">
        <v>802.34</v>
      </c>
      <c r="M2570" s="3">
        <v>802.34</v>
      </c>
      <c r="N2570" s="3">
        <v>110.3</v>
      </c>
      <c r="O2570" s="3">
        <v>0</v>
      </c>
      <c r="P2570" s="3">
        <v>912.64</v>
      </c>
      <c r="Q2570" s="3">
        <v>182.52800000000002</v>
      </c>
      <c r="R2570" s="1" t="s">
        <v>0</v>
      </c>
    </row>
    <row r="2571" spans="1:18" ht="15.5" x14ac:dyDescent="0.35">
      <c r="A2571" s="1">
        <v>40202216</v>
      </c>
      <c r="B2571" s="99" t="s">
        <v>1857</v>
      </c>
      <c r="C2571" s="2" t="s">
        <v>13602</v>
      </c>
      <c r="D2571" s="2">
        <v>1</v>
      </c>
      <c r="E2571" s="1" t="s">
        <v>224</v>
      </c>
      <c r="F2571" s="2">
        <v>30.41</v>
      </c>
      <c r="G2571" s="2">
        <v>1</v>
      </c>
      <c r="H2571" s="2"/>
      <c r="I2571" s="2"/>
      <c r="J2571" s="2"/>
      <c r="K2571" s="2"/>
      <c r="L2571" s="3">
        <v>338.19</v>
      </c>
      <c r="M2571" s="3">
        <v>338.19</v>
      </c>
      <c r="N2571" s="3">
        <v>463.75</v>
      </c>
      <c r="O2571" s="3">
        <v>0</v>
      </c>
      <c r="P2571" s="3">
        <v>801.94</v>
      </c>
      <c r="Q2571" s="3">
        <v>160.38800000000003</v>
      </c>
      <c r="R2571" s="1" t="s">
        <v>0</v>
      </c>
    </row>
    <row r="2572" spans="1:18" ht="15.5" x14ac:dyDescent="0.35">
      <c r="A2572" s="1">
        <v>40202224</v>
      </c>
      <c r="B2572" s="99" t="s">
        <v>1856</v>
      </c>
      <c r="C2572" s="2" t="s">
        <v>13602</v>
      </c>
      <c r="D2572" s="2">
        <v>1</v>
      </c>
      <c r="E2572" s="1" t="s">
        <v>393</v>
      </c>
      <c r="F2572" s="2"/>
      <c r="G2572" s="2">
        <v>1</v>
      </c>
      <c r="H2572" s="2"/>
      <c r="I2572" s="2"/>
      <c r="J2572" s="2"/>
      <c r="K2572" s="2"/>
      <c r="L2572" s="3">
        <v>883.25</v>
      </c>
      <c r="M2572" s="3">
        <v>883.25</v>
      </c>
      <c r="N2572" s="3">
        <v>0</v>
      </c>
      <c r="O2572" s="3">
        <v>0</v>
      </c>
      <c r="P2572" s="3">
        <v>883.25</v>
      </c>
      <c r="Q2572" s="3">
        <v>176.65</v>
      </c>
      <c r="R2572" s="1" t="s">
        <v>132</v>
      </c>
    </row>
    <row r="2573" spans="1:18" ht="15.5" x14ac:dyDescent="0.35">
      <c r="A2573" s="1">
        <v>40202232</v>
      </c>
      <c r="B2573" s="99" t="s">
        <v>1855</v>
      </c>
      <c r="C2573" s="2" t="s">
        <v>13602</v>
      </c>
      <c r="D2573" s="2">
        <v>1</v>
      </c>
      <c r="E2573" s="1" t="s">
        <v>393</v>
      </c>
      <c r="F2573" s="2"/>
      <c r="G2573" s="2">
        <v>1</v>
      </c>
      <c r="H2573" s="2"/>
      <c r="I2573" s="2"/>
      <c r="J2573" s="2"/>
      <c r="K2573" s="2"/>
      <c r="L2573" s="3">
        <v>883.25</v>
      </c>
      <c r="M2573" s="3">
        <v>883.25</v>
      </c>
      <c r="N2573" s="3">
        <v>0</v>
      </c>
      <c r="O2573" s="3">
        <v>0</v>
      </c>
      <c r="P2573" s="3">
        <v>883.25</v>
      </c>
      <c r="Q2573" s="3">
        <v>176.65</v>
      </c>
      <c r="R2573" s="1" t="s">
        <v>132</v>
      </c>
    </row>
    <row r="2574" spans="1:18" ht="15.5" x14ac:dyDescent="0.35">
      <c r="A2574" s="1">
        <v>40202240</v>
      </c>
      <c r="B2574" s="99" t="s">
        <v>1854</v>
      </c>
      <c r="C2574" s="2" t="s">
        <v>13602</v>
      </c>
      <c r="D2574" s="2">
        <v>1</v>
      </c>
      <c r="E2574" s="1" t="s">
        <v>393</v>
      </c>
      <c r="F2574" s="2"/>
      <c r="G2574" s="2">
        <v>1</v>
      </c>
      <c r="H2574" s="2"/>
      <c r="I2574" s="2"/>
      <c r="J2574" s="2"/>
      <c r="K2574" s="2"/>
      <c r="L2574" s="3">
        <v>883.25</v>
      </c>
      <c r="M2574" s="3">
        <v>883.25</v>
      </c>
      <c r="N2574" s="3">
        <v>0</v>
      </c>
      <c r="O2574" s="3">
        <v>0</v>
      </c>
      <c r="P2574" s="3">
        <v>883.25</v>
      </c>
      <c r="Q2574" s="3">
        <v>176.65</v>
      </c>
      <c r="R2574" s="1" t="s">
        <v>132</v>
      </c>
    </row>
    <row r="2575" spans="1:18" ht="15.5" x14ac:dyDescent="0.35">
      <c r="A2575" s="1">
        <v>40202259</v>
      </c>
      <c r="B2575" s="99" t="s">
        <v>1853</v>
      </c>
      <c r="C2575" s="2" t="s">
        <v>13602</v>
      </c>
      <c r="D2575" s="2">
        <v>1</v>
      </c>
      <c r="E2575" s="1" t="s">
        <v>377</v>
      </c>
      <c r="F2575" s="2">
        <v>14.805999999999999</v>
      </c>
      <c r="G2575" s="2"/>
      <c r="H2575" s="2"/>
      <c r="I2575" s="2"/>
      <c r="J2575" s="2"/>
      <c r="K2575" s="2"/>
      <c r="L2575" s="3">
        <v>405.81</v>
      </c>
      <c r="M2575" s="3">
        <v>405.81</v>
      </c>
      <c r="N2575" s="3">
        <v>225.79</v>
      </c>
      <c r="O2575" s="3">
        <v>0</v>
      </c>
      <c r="P2575" s="3">
        <v>631.6</v>
      </c>
      <c r="Q2575" s="3">
        <v>126.32000000000001</v>
      </c>
      <c r="R2575" s="1" t="s">
        <v>132</v>
      </c>
    </row>
    <row r="2576" spans="1:18" ht="15.5" x14ac:dyDescent="0.35">
      <c r="A2576" s="1">
        <v>40202267</v>
      </c>
      <c r="B2576" s="99" t="s">
        <v>1852</v>
      </c>
      <c r="C2576" s="2" t="s">
        <v>13602</v>
      </c>
      <c r="D2576" s="2">
        <v>1</v>
      </c>
      <c r="E2576" s="1" t="s">
        <v>484</v>
      </c>
      <c r="F2576" s="2">
        <v>7.2320000000000002</v>
      </c>
      <c r="G2576" s="2">
        <v>1</v>
      </c>
      <c r="H2576" s="2"/>
      <c r="I2576" s="2"/>
      <c r="J2576" s="2"/>
      <c r="K2576" s="2"/>
      <c r="L2576" s="3">
        <v>802.34</v>
      </c>
      <c r="M2576" s="3">
        <v>802.34</v>
      </c>
      <c r="N2576" s="3">
        <v>110.29</v>
      </c>
      <c r="O2576" s="3">
        <v>0</v>
      </c>
      <c r="P2576" s="3">
        <v>912.63</v>
      </c>
      <c r="Q2576" s="3">
        <v>182.52600000000001</v>
      </c>
      <c r="R2576" s="1" t="s">
        <v>132</v>
      </c>
    </row>
    <row r="2577" spans="1:18" ht="15.5" x14ac:dyDescent="0.35">
      <c r="A2577" s="1">
        <v>40202283</v>
      </c>
      <c r="B2577" s="99" t="s">
        <v>1851</v>
      </c>
      <c r="C2577" s="2" t="s">
        <v>13602</v>
      </c>
      <c r="D2577" s="2">
        <v>1</v>
      </c>
      <c r="E2577" s="1" t="s">
        <v>224</v>
      </c>
      <c r="F2577" s="2">
        <v>7.2320000000000002</v>
      </c>
      <c r="G2577" s="2">
        <v>1</v>
      </c>
      <c r="H2577" s="2"/>
      <c r="I2577" s="2"/>
      <c r="J2577" s="2"/>
      <c r="K2577" s="2"/>
      <c r="L2577" s="3">
        <v>338.19</v>
      </c>
      <c r="M2577" s="3">
        <v>338.19</v>
      </c>
      <c r="N2577" s="3">
        <v>110.29</v>
      </c>
      <c r="O2577" s="3">
        <v>0</v>
      </c>
      <c r="P2577" s="3">
        <v>448.48</v>
      </c>
      <c r="Q2577" s="3">
        <v>89.696000000000012</v>
      </c>
      <c r="R2577" s="1" t="s">
        <v>0</v>
      </c>
    </row>
    <row r="2578" spans="1:18" ht="15.5" x14ac:dyDescent="0.35">
      <c r="A2578" s="1">
        <v>40202291</v>
      </c>
      <c r="B2578" s="99" t="s">
        <v>1850</v>
      </c>
      <c r="C2578" s="2" t="s">
        <v>13602</v>
      </c>
      <c r="D2578" s="2">
        <v>1</v>
      </c>
      <c r="E2578" s="1" t="s">
        <v>377</v>
      </c>
      <c r="F2578" s="2">
        <v>7.2320000000000002</v>
      </c>
      <c r="G2578" s="2"/>
      <c r="H2578" s="2"/>
      <c r="I2578" s="2"/>
      <c r="J2578" s="2"/>
      <c r="K2578" s="2"/>
      <c r="L2578" s="3">
        <v>405.81</v>
      </c>
      <c r="M2578" s="3">
        <v>405.81</v>
      </c>
      <c r="N2578" s="3">
        <v>110.29</v>
      </c>
      <c r="O2578" s="3">
        <v>0</v>
      </c>
      <c r="P2578" s="3">
        <v>516.1</v>
      </c>
      <c r="Q2578" s="3">
        <v>103.22000000000001</v>
      </c>
      <c r="R2578" s="1" t="s">
        <v>0</v>
      </c>
    </row>
    <row r="2579" spans="1:18" ht="15.5" x14ac:dyDescent="0.35">
      <c r="A2579" s="1">
        <v>40202305</v>
      </c>
      <c r="B2579" s="99" t="s">
        <v>1849</v>
      </c>
      <c r="C2579" s="2" t="s">
        <v>13602</v>
      </c>
      <c r="D2579" s="2">
        <v>1</v>
      </c>
      <c r="E2579" s="1" t="s">
        <v>377</v>
      </c>
      <c r="F2579" s="2">
        <v>7.2320000000000002</v>
      </c>
      <c r="G2579" s="2"/>
      <c r="H2579" s="2"/>
      <c r="I2579" s="2"/>
      <c r="J2579" s="2"/>
      <c r="K2579" s="2"/>
      <c r="L2579" s="3">
        <v>405.81</v>
      </c>
      <c r="M2579" s="3">
        <v>405.81</v>
      </c>
      <c r="N2579" s="3">
        <v>110.29</v>
      </c>
      <c r="O2579" s="3">
        <v>0</v>
      </c>
      <c r="P2579" s="3">
        <v>516.1</v>
      </c>
      <c r="Q2579" s="3">
        <v>103.22000000000001</v>
      </c>
      <c r="R2579" s="1" t="s">
        <v>0</v>
      </c>
    </row>
    <row r="2580" spans="1:18" ht="15.5" x14ac:dyDescent="0.35">
      <c r="A2580" s="1">
        <v>40202313</v>
      </c>
      <c r="B2580" s="99" t="s">
        <v>1848</v>
      </c>
      <c r="C2580" s="2" t="s">
        <v>13602</v>
      </c>
      <c r="D2580" s="2">
        <v>1</v>
      </c>
      <c r="E2580" s="1" t="s">
        <v>484</v>
      </c>
      <c r="F2580" s="2">
        <v>9.8350000000000009</v>
      </c>
      <c r="G2580" s="2"/>
      <c r="H2580" s="2"/>
      <c r="I2580" s="2"/>
      <c r="J2580" s="2"/>
      <c r="K2580" s="2"/>
      <c r="L2580" s="3">
        <v>802.34</v>
      </c>
      <c r="M2580" s="3">
        <v>802.34</v>
      </c>
      <c r="N2580" s="3">
        <v>149.97999999999999</v>
      </c>
      <c r="O2580" s="3">
        <v>0</v>
      </c>
      <c r="P2580" s="3">
        <v>952.32</v>
      </c>
      <c r="Q2580" s="3">
        <v>190.46400000000003</v>
      </c>
      <c r="R2580" s="1" t="s">
        <v>0</v>
      </c>
    </row>
    <row r="2581" spans="1:18" ht="15.5" x14ac:dyDescent="0.35">
      <c r="A2581" s="1">
        <v>40202330</v>
      </c>
      <c r="B2581" s="99" t="s">
        <v>1847</v>
      </c>
      <c r="C2581" s="2" t="s">
        <v>13602</v>
      </c>
      <c r="D2581" s="2">
        <v>1</v>
      </c>
      <c r="E2581" s="1" t="s">
        <v>133</v>
      </c>
      <c r="F2581" s="2">
        <v>9.8350000000000009</v>
      </c>
      <c r="G2581" s="2"/>
      <c r="H2581" s="2"/>
      <c r="I2581" s="2"/>
      <c r="J2581" s="2"/>
      <c r="K2581" s="2"/>
      <c r="L2581" s="3">
        <v>310.33999999999997</v>
      </c>
      <c r="M2581" s="3">
        <v>310.33999999999997</v>
      </c>
      <c r="N2581" s="3">
        <v>149.97999999999999</v>
      </c>
      <c r="O2581" s="3">
        <v>0</v>
      </c>
      <c r="P2581" s="3">
        <v>460.32</v>
      </c>
      <c r="Q2581" s="3">
        <v>92.064000000000007</v>
      </c>
      <c r="R2581" s="1" t="s">
        <v>0</v>
      </c>
    </row>
    <row r="2582" spans="1:18" ht="15.5" x14ac:dyDescent="0.35">
      <c r="A2582" s="1">
        <v>40202348</v>
      </c>
      <c r="B2582" s="99" t="s">
        <v>1846</v>
      </c>
      <c r="C2582" s="2" t="s">
        <v>13602</v>
      </c>
      <c r="D2582" s="2">
        <v>1</v>
      </c>
      <c r="E2582" s="1" t="s">
        <v>484</v>
      </c>
      <c r="F2582" s="2">
        <v>7.2320000000000002</v>
      </c>
      <c r="G2582" s="2">
        <v>1</v>
      </c>
      <c r="H2582" s="2"/>
      <c r="I2582" s="2"/>
      <c r="J2582" s="2"/>
      <c r="K2582" s="2"/>
      <c r="L2582" s="3">
        <v>802.34</v>
      </c>
      <c r="M2582" s="3">
        <v>802.34</v>
      </c>
      <c r="N2582" s="3">
        <v>110.29</v>
      </c>
      <c r="O2582" s="3">
        <v>0</v>
      </c>
      <c r="P2582" s="3">
        <v>912.63</v>
      </c>
      <c r="Q2582" s="3">
        <v>182.52600000000001</v>
      </c>
      <c r="R2582" s="1" t="s">
        <v>0</v>
      </c>
    </row>
    <row r="2583" spans="1:18" ht="15.5" x14ac:dyDescent="0.35">
      <c r="A2583" s="1">
        <v>40202356</v>
      </c>
      <c r="B2583" s="99" t="s">
        <v>1845</v>
      </c>
      <c r="C2583" s="2" t="s">
        <v>13602</v>
      </c>
      <c r="D2583" s="2">
        <v>1</v>
      </c>
      <c r="E2583" s="1" t="s">
        <v>407</v>
      </c>
      <c r="F2583" s="2">
        <v>63.139000000000003</v>
      </c>
      <c r="G2583" s="2">
        <v>1</v>
      </c>
      <c r="H2583" s="2"/>
      <c r="I2583" s="2"/>
      <c r="J2583" s="2"/>
      <c r="K2583" s="2"/>
      <c r="L2583" s="3">
        <v>620.66</v>
      </c>
      <c r="M2583" s="3">
        <v>620.66</v>
      </c>
      <c r="N2583" s="3">
        <v>962.87</v>
      </c>
      <c r="O2583" s="3">
        <v>0</v>
      </c>
      <c r="P2583" s="3">
        <v>1583.53</v>
      </c>
      <c r="Q2583" s="3">
        <v>316.70600000000002</v>
      </c>
      <c r="R2583" s="1" t="s">
        <v>0</v>
      </c>
    </row>
    <row r="2584" spans="1:18" ht="15.5" x14ac:dyDescent="0.35">
      <c r="A2584" s="1">
        <v>40202364</v>
      </c>
      <c r="B2584" s="99" t="s">
        <v>1844</v>
      </c>
      <c r="C2584" s="2" t="s">
        <v>13602</v>
      </c>
      <c r="D2584" s="2">
        <v>1</v>
      </c>
      <c r="E2584" s="1" t="s">
        <v>311</v>
      </c>
      <c r="F2584" s="2">
        <v>16</v>
      </c>
      <c r="G2584" s="2"/>
      <c r="H2584" s="2"/>
      <c r="I2584" s="2"/>
      <c r="J2584" s="2"/>
      <c r="K2584" s="2"/>
      <c r="L2584" s="3">
        <v>291.76</v>
      </c>
      <c r="M2584" s="3">
        <v>291.76</v>
      </c>
      <c r="N2584" s="3">
        <v>244</v>
      </c>
      <c r="O2584" s="3">
        <v>0</v>
      </c>
      <c r="P2584" s="3">
        <v>535.76</v>
      </c>
      <c r="Q2584" s="3">
        <v>107.152</v>
      </c>
      <c r="R2584" s="1" t="s">
        <v>0</v>
      </c>
    </row>
    <row r="2585" spans="1:18" ht="15.5" x14ac:dyDescent="0.35">
      <c r="A2585" s="1">
        <v>40202372</v>
      </c>
      <c r="B2585" s="99" t="s">
        <v>1843</v>
      </c>
      <c r="C2585" s="2" t="s">
        <v>13602</v>
      </c>
      <c r="D2585" s="2">
        <v>1</v>
      </c>
      <c r="E2585" s="1" t="s">
        <v>13</v>
      </c>
      <c r="F2585" s="2">
        <v>13</v>
      </c>
      <c r="G2585" s="2"/>
      <c r="H2585" s="2"/>
      <c r="I2585" s="2"/>
      <c r="J2585" s="2"/>
      <c r="K2585" s="2"/>
      <c r="L2585" s="3">
        <v>148.54</v>
      </c>
      <c r="M2585" s="3">
        <v>148.54</v>
      </c>
      <c r="N2585" s="3">
        <v>198.25</v>
      </c>
      <c r="O2585" s="3">
        <v>0</v>
      </c>
      <c r="P2585" s="3">
        <v>346.79</v>
      </c>
      <c r="Q2585" s="3">
        <v>69.358000000000004</v>
      </c>
      <c r="R2585" s="1" t="s">
        <v>0</v>
      </c>
    </row>
    <row r="2586" spans="1:18" ht="15.5" x14ac:dyDescent="0.35">
      <c r="A2586" s="1">
        <v>40202399</v>
      </c>
      <c r="B2586" s="99" t="s">
        <v>1842</v>
      </c>
      <c r="C2586" s="2" t="s">
        <v>13602</v>
      </c>
      <c r="D2586" s="2">
        <v>1</v>
      </c>
      <c r="E2586" s="1" t="s">
        <v>133</v>
      </c>
      <c r="F2586" s="2">
        <v>13</v>
      </c>
      <c r="G2586" s="2"/>
      <c r="H2586" s="2"/>
      <c r="I2586" s="2"/>
      <c r="J2586" s="2"/>
      <c r="K2586" s="2"/>
      <c r="L2586" s="3">
        <v>310.33999999999997</v>
      </c>
      <c r="M2586" s="3">
        <v>310.33999999999997</v>
      </c>
      <c r="N2586" s="3">
        <v>198.25</v>
      </c>
      <c r="O2586" s="3">
        <v>0</v>
      </c>
      <c r="P2586" s="3">
        <v>508.59</v>
      </c>
      <c r="Q2586" s="3">
        <v>101.718</v>
      </c>
      <c r="R2586" s="1" t="s">
        <v>0</v>
      </c>
    </row>
    <row r="2587" spans="1:18" ht="15.5" x14ac:dyDescent="0.35">
      <c r="A2587" s="1">
        <v>40202429</v>
      </c>
      <c r="B2587" s="99" t="s">
        <v>1841</v>
      </c>
      <c r="C2587" s="2" t="s">
        <v>13602</v>
      </c>
      <c r="D2587" s="2">
        <v>1</v>
      </c>
      <c r="E2587" s="1" t="s">
        <v>16</v>
      </c>
      <c r="F2587" s="2">
        <v>2.78</v>
      </c>
      <c r="G2587" s="2"/>
      <c r="H2587" s="2"/>
      <c r="I2587" s="2"/>
      <c r="J2587" s="2"/>
      <c r="K2587" s="2"/>
      <c r="L2587" s="3">
        <v>250.65</v>
      </c>
      <c r="M2587" s="3">
        <v>250.65</v>
      </c>
      <c r="N2587" s="3">
        <v>42.4</v>
      </c>
      <c r="O2587" s="3">
        <v>0</v>
      </c>
      <c r="P2587" s="3">
        <v>293.05</v>
      </c>
      <c r="Q2587" s="3">
        <v>58.610000000000007</v>
      </c>
      <c r="R2587" s="1" t="s">
        <v>0</v>
      </c>
    </row>
    <row r="2588" spans="1:18" ht="15.5" x14ac:dyDescent="0.35">
      <c r="A2588" s="1">
        <v>40202437</v>
      </c>
      <c r="B2588" s="99" t="s">
        <v>1840</v>
      </c>
      <c r="C2588" s="2" t="s">
        <v>13602</v>
      </c>
      <c r="D2588" s="2">
        <v>1</v>
      </c>
      <c r="E2588" s="1" t="s">
        <v>13</v>
      </c>
      <c r="F2588" s="2">
        <v>5.2</v>
      </c>
      <c r="G2588" s="2"/>
      <c r="H2588" s="2"/>
      <c r="I2588" s="2"/>
      <c r="J2588" s="2"/>
      <c r="K2588" s="2"/>
      <c r="L2588" s="3">
        <v>148.54</v>
      </c>
      <c r="M2588" s="3">
        <v>148.54</v>
      </c>
      <c r="N2588" s="3">
        <v>79.3</v>
      </c>
      <c r="O2588" s="3">
        <v>0</v>
      </c>
      <c r="P2588" s="3">
        <v>227.84</v>
      </c>
      <c r="Q2588" s="3">
        <v>45.568000000000005</v>
      </c>
      <c r="R2588" s="1" t="s">
        <v>0</v>
      </c>
    </row>
    <row r="2589" spans="1:18" ht="15.5" x14ac:dyDescent="0.35">
      <c r="A2589" s="1">
        <v>40202445</v>
      </c>
      <c r="B2589" s="99" t="s">
        <v>1839</v>
      </c>
      <c r="C2589" s="2" t="s">
        <v>13602</v>
      </c>
      <c r="D2589" s="2">
        <v>1</v>
      </c>
      <c r="E2589" s="1" t="s">
        <v>16</v>
      </c>
      <c r="F2589" s="2">
        <v>5.2</v>
      </c>
      <c r="G2589" s="2"/>
      <c r="H2589" s="2"/>
      <c r="I2589" s="2"/>
      <c r="J2589" s="2"/>
      <c r="K2589" s="2"/>
      <c r="L2589" s="3">
        <v>250.65</v>
      </c>
      <c r="M2589" s="3">
        <v>250.65</v>
      </c>
      <c r="N2589" s="3">
        <v>79.3</v>
      </c>
      <c r="O2589" s="3">
        <v>0</v>
      </c>
      <c r="P2589" s="3">
        <v>329.95</v>
      </c>
      <c r="Q2589" s="3">
        <v>65.989999999999995</v>
      </c>
      <c r="R2589" s="1" t="s">
        <v>0</v>
      </c>
    </row>
    <row r="2590" spans="1:18" ht="15.5" x14ac:dyDescent="0.35">
      <c r="A2590" s="1">
        <v>40202453</v>
      </c>
      <c r="B2590" s="99" t="s">
        <v>1838</v>
      </c>
      <c r="C2590" s="2" t="s">
        <v>13602</v>
      </c>
      <c r="D2590" s="2">
        <v>1</v>
      </c>
      <c r="E2590" s="1" t="s">
        <v>388</v>
      </c>
      <c r="F2590" s="2">
        <v>14.805999999999999</v>
      </c>
      <c r="G2590" s="2"/>
      <c r="H2590" s="2"/>
      <c r="I2590" s="2"/>
      <c r="J2590" s="2"/>
      <c r="K2590" s="2"/>
      <c r="L2590" s="3">
        <v>574.25</v>
      </c>
      <c r="M2590" s="3">
        <v>574.25</v>
      </c>
      <c r="N2590" s="3">
        <v>225.79</v>
      </c>
      <c r="O2590" s="3">
        <v>0</v>
      </c>
      <c r="P2590" s="3">
        <v>800.04</v>
      </c>
      <c r="Q2590" s="3">
        <v>160.00800000000001</v>
      </c>
      <c r="R2590" s="1" t="s">
        <v>0</v>
      </c>
    </row>
    <row r="2591" spans="1:18" ht="15.5" x14ac:dyDescent="0.35">
      <c r="A2591" s="1">
        <v>40202470</v>
      </c>
      <c r="B2591" s="99" t="s">
        <v>1837</v>
      </c>
      <c r="C2591" s="2" t="s">
        <v>13602</v>
      </c>
      <c r="D2591" s="2">
        <v>1</v>
      </c>
      <c r="E2591" s="1" t="s">
        <v>484</v>
      </c>
      <c r="F2591" s="2">
        <v>14.805999999999999</v>
      </c>
      <c r="G2591" s="2"/>
      <c r="H2591" s="2"/>
      <c r="I2591" s="2"/>
      <c r="J2591" s="2"/>
      <c r="K2591" s="2"/>
      <c r="L2591" s="3">
        <v>802.34</v>
      </c>
      <c r="M2591" s="3">
        <v>802.34</v>
      </c>
      <c r="N2591" s="3">
        <v>225.79</v>
      </c>
      <c r="O2591" s="3">
        <v>0</v>
      </c>
      <c r="P2591" s="3">
        <v>1028.1300000000001</v>
      </c>
      <c r="Q2591" s="3">
        <v>205.62600000000003</v>
      </c>
      <c r="R2591" s="1" t="s">
        <v>0</v>
      </c>
    </row>
    <row r="2592" spans="1:18" ht="15.5" x14ac:dyDescent="0.35">
      <c r="A2592" s="1">
        <v>40202488</v>
      </c>
      <c r="B2592" s="99" t="s">
        <v>1836</v>
      </c>
      <c r="C2592" s="2" t="s">
        <v>13602</v>
      </c>
      <c r="D2592" s="2">
        <v>1</v>
      </c>
      <c r="E2592" s="1" t="s">
        <v>34</v>
      </c>
      <c r="F2592" s="2">
        <v>5.2</v>
      </c>
      <c r="G2592" s="2"/>
      <c r="H2592" s="2"/>
      <c r="I2592" s="2"/>
      <c r="J2592" s="2"/>
      <c r="K2592" s="2"/>
      <c r="L2592" s="3">
        <v>71.62</v>
      </c>
      <c r="M2592" s="3">
        <v>71.62</v>
      </c>
      <c r="N2592" s="3">
        <v>79.3</v>
      </c>
      <c r="O2592" s="3">
        <v>0</v>
      </c>
      <c r="P2592" s="3">
        <v>150.91999999999999</v>
      </c>
      <c r="Q2592" s="3">
        <v>30.183999999999997</v>
      </c>
      <c r="R2592" s="1" t="s">
        <v>0</v>
      </c>
    </row>
    <row r="2593" spans="1:18" ht="15.5" x14ac:dyDescent="0.35">
      <c r="A2593" s="1">
        <v>40202496</v>
      </c>
      <c r="B2593" s="99" t="s">
        <v>1835</v>
      </c>
      <c r="C2593" s="2" t="s">
        <v>13602</v>
      </c>
      <c r="D2593" s="2">
        <v>1</v>
      </c>
      <c r="E2593" s="1" t="s">
        <v>484</v>
      </c>
      <c r="F2593" s="2">
        <v>30.516999999999999</v>
      </c>
      <c r="G2593" s="2">
        <v>1</v>
      </c>
      <c r="H2593" s="2"/>
      <c r="I2593" s="2"/>
      <c r="J2593" s="2"/>
      <c r="K2593" s="2"/>
      <c r="L2593" s="3">
        <v>802.34</v>
      </c>
      <c r="M2593" s="3">
        <v>802.34</v>
      </c>
      <c r="N2593" s="3">
        <v>465.38</v>
      </c>
      <c r="O2593" s="3">
        <v>0</v>
      </c>
      <c r="P2593" s="3">
        <v>1267.72</v>
      </c>
      <c r="Q2593" s="3">
        <v>253.54400000000001</v>
      </c>
      <c r="R2593" s="1" t="s">
        <v>132</v>
      </c>
    </row>
    <row r="2594" spans="1:18" ht="15.5" x14ac:dyDescent="0.35">
      <c r="A2594" s="1">
        <v>40202500</v>
      </c>
      <c r="B2594" s="99" t="s">
        <v>1834</v>
      </c>
      <c r="C2594" s="2" t="s">
        <v>13602</v>
      </c>
      <c r="D2594" s="2">
        <v>1</v>
      </c>
      <c r="E2594" s="1" t="s">
        <v>484</v>
      </c>
      <c r="F2594" s="2">
        <v>30.516999999999999</v>
      </c>
      <c r="G2594" s="2">
        <v>1</v>
      </c>
      <c r="H2594" s="2"/>
      <c r="I2594" s="2"/>
      <c r="J2594" s="2"/>
      <c r="K2594" s="2"/>
      <c r="L2594" s="3">
        <v>802.34</v>
      </c>
      <c r="M2594" s="3">
        <v>802.34</v>
      </c>
      <c r="N2594" s="3">
        <v>465.38</v>
      </c>
      <c r="O2594" s="3">
        <v>0</v>
      </c>
      <c r="P2594" s="3">
        <v>1267.72</v>
      </c>
      <c r="Q2594" s="3">
        <v>253.54400000000001</v>
      </c>
      <c r="R2594" s="1" t="s">
        <v>132</v>
      </c>
    </row>
    <row r="2595" spans="1:18" ht="15.5" x14ac:dyDescent="0.35">
      <c r="A2595" s="1">
        <v>40202518</v>
      </c>
      <c r="B2595" s="99" t="s">
        <v>1833</v>
      </c>
      <c r="C2595" s="2" t="s">
        <v>13602</v>
      </c>
      <c r="D2595" s="2">
        <v>1</v>
      </c>
      <c r="E2595" s="1" t="s">
        <v>393</v>
      </c>
      <c r="F2595" s="2">
        <v>30.516999999999999</v>
      </c>
      <c r="G2595" s="2">
        <v>1</v>
      </c>
      <c r="H2595" s="2"/>
      <c r="I2595" s="2"/>
      <c r="J2595" s="2"/>
      <c r="K2595" s="2"/>
      <c r="L2595" s="3">
        <v>883.25</v>
      </c>
      <c r="M2595" s="3">
        <v>883.25</v>
      </c>
      <c r="N2595" s="3">
        <v>465.38</v>
      </c>
      <c r="O2595" s="3">
        <v>0</v>
      </c>
      <c r="P2595" s="3">
        <v>1348.63</v>
      </c>
      <c r="Q2595" s="3">
        <v>269.72600000000006</v>
      </c>
      <c r="R2595" s="1" t="s">
        <v>132</v>
      </c>
    </row>
    <row r="2596" spans="1:18" ht="15.5" x14ac:dyDescent="0.35">
      <c r="A2596" s="1">
        <v>40202526</v>
      </c>
      <c r="B2596" s="99" t="s">
        <v>1832</v>
      </c>
      <c r="C2596" s="2" t="s">
        <v>13602</v>
      </c>
      <c r="D2596" s="2">
        <v>1</v>
      </c>
      <c r="E2596" s="1" t="s">
        <v>396</v>
      </c>
      <c r="F2596" s="2">
        <v>30.516999999999999</v>
      </c>
      <c r="G2596" s="2">
        <v>1</v>
      </c>
      <c r="H2596" s="2"/>
      <c r="I2596" s="2"/>
      <c r="J2596" s="2"/>
      <c r="K2596" s="2"/>
      <c r="L2596" s="3">
        <v>1027.79</v>
      </c>
      <c r="M2596" s="3">
        <v>1027.79</v>
      </c>
      <c r="N2596" s="3">
        <v>465.38</v>
      </c>
      <c r="O2596" s="3">
        <v>0</v>
      </c>
      <c r="P2596" s="3">
        <v>1493.17</v>
      </c>
      <c r="Q2596" s="3">
        <v>298.63400000000001</v>
      </c>
      <c r="R2596" s="1" t="s">
        <v>132</v>
      </c>
    </row>
    <row r="2597" spans="1:18" ht="15.5" x14ac:dyDescent="0.35">
      <c r="A2597" s="1">
        <v>40202534</v>
      </c>
      <c r="B2597" s="99" t="s">
        <v>1831</v>
      </c>
      <c r="C2597" s="2" t="s">
        <v>13602</v>
      </c>
      <c r="D2597" s="2">
        <v>1</v>
      </c>
      <c r="E2597" s="1" t="s">
        <v>133</v>
      </c>
      <c r="F2597" s="2">
        <v>8.2840000000000007</v>
      </c>
      <c r="G2597" s="2"/>
      <c r="H2597" s="2"/>
      <c r="I2597" s="2"/>
      <c r="J2597" s="2"/>
      <c r="K2597" s="2"/>
      <c r="L2597" s="3">
        <v>310.33999999999997</v>
      </c>
      <c r="M2597" s="3">
        <v>310.33999999999997</v>
      </c>
      <c r="N2597" s="3">
        <v>126.33</v>
      </c>
      <c r="O2597" s="3">
        <v>0</v>
      </c>
      <c r="P2597" s="3">
        <v>436.67</v>
      </c>
      <c r="Q2597" s="3">
        <v>87.334000000000003</v>
      </c>
      <c r="R2597" s="1" t="s">
        <v>0</v>
      </c>
    </row>
    <row r="2598" spans="1:18" ht="15.5" x14ac:dyDescent="0.35">
      <c r="A2598" s="1">
        <v>40202542</v>
      </c>
      <c r="B2598" s="99" t="s">
        <v>1830</v>
      </c>
      <c r="C2598" s="2" t="s">
        <v>13602</v>
      </c>
      <c r="D2598" s="2">
        <v>1</v>
      </c>
      <c r="E2598" s="1" t="s">
        <v>484</v>
      </c>
      <c r="F2598" s="2">
        <v>17.408999999999999</v>
      </c>
      <c r="G2598" s="2"/>
      <c r="H2598" s="2"/>
      <c r="I2598" s="2"/>
      <c r="J2598" s="2"/>
      <c r="K2598" s="2"/>
      <c r="L2598" s="3">
        <v>802.34</v>
      </c>
      <c r="M2598" s="3">
        <v>802.34</v>
      </c>
      <c r="N2598" s="3">
        <v>265.49</v>
      </c>
      <c r="O2598" s="3">
        <v>0</v>
      </c>
      <c r="P2598" s="3">
        <v>1067.83</v>
      </c>
      <c r="Q2598" s="3">
        <v>213.566</v>
      </c>
      <c r="R2598" s="1" t="s">
        <v>0</v>
      </c>
    </row>
    <row r="2599" spans="1:18" ht="15.5" x14ac:dyDescent="0.35">
      <c r="A2599" s="1">
        <v>40202550</v>
      </c>
      <c r="B2599" s="99" t="s">
        <v>1829</v>
      </c>
      <c r="C2599" s="2" t="s">
        <v>13602</v>
      </c>
      <c r="D2599" s="2">
        <v>1</v>
      </c>
      <c r="E2599" s="1" t="s">
        <v>388</v>
      </c>
      <c r="F2599" s="2">
        <v>14.805999999999999</v>
      </c>
      <c r="G2599" s="2"/>
      <c r="H2599" s="2"/>
      <c r="I2599" s="2"/>
      <c r="J2599" s="2"/>
      <c r="K2599" s="2"/>
      <c r="L2599" s="3">
        <v>574.25</v>
      </c>
      <c r="M2599" s="3">
        <v>574.25</v>
      </c>
      <c r="N2599" s="3">
        <v>225.79</v>
      </c>
      <c r="O2599" s="3">
        <v>0</v>
      </c>
      <c r="P2599" s="3">
        <v>800.04</v>
      </c>
      <c r="Q2599" s="3">
        <v>160.00800000000001</v>
      </c>
      <c r="R2599" s="1" t="s">
        <v>0</v>
      </c>
    </row>
    <row r="2600" spans="1:18" ht="15.5" x14ac:dyDescent="0.35">
      <c r="A2600" s="1">
        <v>40202569</v>
      </c>
      <c r="B2600" s="99" t="s">
        <v>1828</v>
      </c>
      <c r="C2600" s="2" t="s">
        <v>13602</v>
      </c>
      <c r="D2600" s="2">
        <v>1</v>
      </c>
      <c r="E2600" s="1" t="s">
        <v>409</v>
      </c>
      <c r="F2600" s="2">
        <v>25.196999999999999</v>
      </c>
      <c r="G2600" s="2"/>
      <c r="H2600" s="2"/>
      <c r="I2600" s="2"/>
      <c r="J2600" s="2"/>
      <c r="K2600" s="2"/>
      <c r="L2600" s="3">
        <v>438.97</v>
      </c>
      <c r="M2600" s="3">
        <v>438.97</v>
      </c>
      <c r="N2600" s="3">
        <v>384.25</v>
      </c>
      <c r="O2600" s="3">
        <v>0</v>
      </c>
      <c r="P2600" s="3">
        <v>823.22</v>
      </c>
      <c r="Q2600" s="3">
        <v>164.64400000000001</v>
      </c>
      <c r="R2600" s="1" t="s">
        <v>0</v>
      </c>
    </row>
    <row r="2601" spans="1:18" ht="15.5" x14ac:dyDescent="0.35">
      <c r="A2601" s="1">
        <v>40202577</v>
      </c>
      <c r="B2601" s="99" t="s">
        <v>1827</v>
      </c>
      <c r="C2601" s="2" t="s">
        <v>13602</v>
      </c>
      <c r="D2601" s="2">
        <v>1</v>
      </c>
      <c r="E2601" s="1" t="s">
        <v>224</v>
      </c>
      <c r="F2601" s="2">
        <v>20.225999999999999</v>
      </c>
      <c r="G2601" s="2"/>
      <c r="H2601" s="2"/>
      <c r="I2601" s="2"/>
      <c r="J2601" s="2"/>
      <c r="K2601" s="2"/>
      <c r="L2601" s="3">
        <v>338.19</v>
      </c>
      <c r="M2601" s="3">
        <v>338.19</v>
      </c>
      <c r="N2601" s="3">
        <v>308.45</v>
      </c>
      <c r="O2601" s="3">
        <v>0</v>
      </c>
      <c r="P2601" s="3">
        <v>646.64</v>
      </c>
      <c r="Q2601" s="3">
        <v>129.328</v>
      </c>
      <c r="R2601" s="1" t="s">
        <v>0</v>
      </c>
    </row>
    <row r="2602" spans="1:18" ht="15.5" x14ac:dyDescent="0.35">
      <c r="A2602" s="1">
        <v>40202585</v>
      </c>
      <c r="B2602" s="99" t="s">
        <v>1826</v>
      </c>
      <c r="C2602" s="2" t="s">
        <v>13602</v>
      </c>
      <c r="D2602" s="2">
        <v>1</v>
      </c>
      <c r="E2602" s="1" t="s">
        <v>224</v>
      </c>
      <c r="F2602" s="2">
        <v>5.2</v>
      </c>
      <c r="G2602" s="2"/>
      <c r="H2602" s="2"/>
      <c r="I2602" s="2"/>
      <c r="J2602" s="2"/>
      <c r="K2602" s="2"/>
      <c r="L2602" s="3">
        <v>338.19</v>
      </c>
      <c r="M2602" s="3">
        <v>338.19</v>
      </c>
      <c r="N2602" s="3">
        <v>79.3</v>
      </c>
      <c r="O2602" s="3">
        <v>0</v>
      </c>
      <c r="P2602" s="3">
        <v>417.49</v>
      </c>
      <c r="Q2602" s="3">
        <v>83.498000000000005</v>
      </c>
      <c r="R2602" s="1" t="s">
        <v>0</v>
      </c>
    </row>
    <row r="2603" spans="1:18" ht="15.5" x14ac:dyDescent="0.35">
      <c r="A2603" s="1">
        <v>40202593</v>
      </c>
      <c r="B2603" s="99" t="s">
        <v>1825</v>
      </c>
      <c r="C2603" s="2" t="s">
        <v>13602</v>
      </c>
      <c r="D2603" s="2">
        <v>1</v>
      </c>
      <c r="E2603" s="1" t="s">
        <v>497</v>
      </c>
      <c r="F2603" s="2">
        <v>8.7750000000000004</v>
      </c>
      <c r="G2603" s="2"/>
      <c r="H2603" s="2"/>
      <c r="I2603" s="2"/>
      <c r="J2603" s="2"/>
      <c r="K2603" s="2"/>
      <c r="L2603" s="3">
        <v>485.38</v>
      </c>
      <c r="M2603" s="3">
        <v>485.38</v>
      </c>
      <c r="N2603" s="3">
        <v>133.82</v>
      </c>
      <c r="O2603" s="3">
        <v>0</v>
      </c>
      <c r="P2603" s="3">
        <v>619.20000000000005</v>
      </c>
      <c r="Q2603" s="3">
        <v>123.84000000000002</v>
      </c>
      <c r="R2603" s="1" t="s">
        <v>0</v>
      </c>
    </row>
    <row r="2604" spans="1:18" ht="15.5" x14ac:dyDescent="0.35">
      <c r="A2604" s="1">
        <v>40202607</v>
      </c>
      <c r="B2604" s="99" t="s">
        <v>1824</v>
      </c>
      <c r="C2604" s="2" t="s">
        <v>13602</v>
      </c>
      <c r="D2604" s="2">
        <v>1</v>
      </c>
      <c r="E2604" s="1" t="s">
        <v>224</v>
      </c>
      <c r="F2604" s="2">
        <v>7.2320000000000002</v>
      </c>
      <c r="G2604" s="2"/>
      <c r="H2604" s="2"/>
      <c r="I2604" s="2"/>
      <c r="J2604" s="2"/>
      <c r="K2604" s="2"/>
      <c r="L2604" s="3">
        <v>338.19</v>
      </c>
      <c r="M2604" s="3">
        <v>338.19</v>
      </c>
      <c r="N2604" s="3">
        <v>110.29</v>
      </c>
      <c r="O2604" s="3">
        <v>0</v>
      </c>
      <c r="P2604" s="3">
        <v>448.48</v>
      </c>
      <c r="Q2604" s="3">
        <v>89.696000000000012</v>
      </c>
      <c r="R2604" s="1" t="s">
        <v>0</v>
      </c>
    </row>
    <row r="2605" spans="1:18" ht="15.5" x14ac:dyDescent="0.35">
      <c r="A2605" s="1">
        <v>40202615</v>
      </c>
      <c r="B2605" s="99" t="s">
        <v>1823</v>
      </c>
      <c r="C2605" s="2" t="s">
        <v>13602</v>
      </c>
      <c r="D2605" s="2">
        <v>1</v>
      </c>
      <c r="E2605" s="1" t="s">
        <v>16</v>
      </c>
      <c r="F2605" s="2">
        <v>13.67</v>
      </c>
      <c r="G2605" s="2"/>
      <c r="H2605" s="2"/>
      <c r="I2605" s="2"/>
      <c r="J2605" s="2"/>
      <c r="K2605" s="2"/>
      <c r="L2605" s="3">
        <v>250.65</v>
      </c>
      <c r="M2605" s="3">
        <v>250.65</v>
      </c>
      <c r="N2605" s="3">
        <v>208.47</v>
      </c>
      <c r="O2605" s="3">
        <v>0</v>
      </c>
      <c r="P2605" s="3">
        <v>459.12</v>
      </c>
      <c r="Q2605" s="3">
        <v>91.824000000000012</v>
      </c>
      <c r="R2605" s="1" t="s">
        <v>0</v>
      </c>
    </row>
    <row r="2606" spans="1:18" ht="15.5" x14ac:dyDescent="0.35">
      <c r="A2606" s="1">
        <v>40202623</v>
      </c>
      <c r="B2606" s="99" t="s">
        <v>1822</v>
      </c>
      <c r="C2606" s="2" t="s">
        <v>13602</v>
      </c>
      <c r="D2606" s="2">
        <v>1</v>
      </c>
      <c r="E2606" s="1" t="s">
        <v>311</v>
      </c>
      <c r="F2606" s="2"/>
      <c r="G2606" s="2"/>
      <c r="H2606" s="2"/>
      <c r="I2606" s="2"/>
      <c r="J2606" s="2"/>
      <c r="K2606" s="2"/>
      <c r="L2606" s="3">
        <v>291.76</v>
      </c>
      <c r="M2606" s="3">
        <v>291.76</v>
      </c>
      <c r="N2606" s="3">
        <v>0</v>
      </c>
      <c r="O2606" s="3">
        <v>0</v>
      </c>
      <c r="P2606" s="3">
        <v>291.76</v>
      </c>
      <c r="Q2606" s="3">
        <v>58.352000000000004</v>
      </c>
      <c r="R2606" s="1" t="s">
        <v>0</v>
      </c>
    </row>
    <row r="2607" spans="1:18" ht="15.5" x14ac:dyDescent="0.35">
      <c r="A2607" s="1">
        <v>40202631</v>
      </c>
      <c r="B2607" s="99" t="s">
        <v>1821</v>
      </c>
      <c r="C2607" s="2" t="s">
        <v>13602</v>
      </c>
      <c r="D2607" s="2">
        <v>1</v>
      </c>
      <c r="E2607" s="1" t="s">
        <v>407</v>
      </c>
      <c r="F2607" s="2">
        <v>8.7750000000000004</v>
      </c>
      <c r="G2607" s="2"/>
      <c r="H2607" s="2"/>
      <c r="I2607" s="2"/>
      <c r="J2607" s="2"/>
      <c r="K2607" s="2"/>
      <c r="L2607" s="3">
        <v>620.66</v>
      </c>
      <c r="M2607" s="3">
        <v>620.66</v>
      </c>
      <c r="N2607" s="3">
        <v>133.82</v>
      </c>
      <c r="O2607" s="3">
        <v>0</v>
      </c>
      <c r="P2607" s="3">
        <v>754.48</v>
      </c>
      <c r="Q2607" s="3">
        <v>150.89600000000002</v>
      </c>
      <c r="R2607" s="1" t="s">
        <v>0</v>
      </c>
    </row>
    <row r="2608" spans="1:18" ht="15.5" x14ac:dyDescent="0.35">
      <c r="A2608" s="1">
        <v>40202640</v>
      </c>
      <c r="B2608" s="99" t="s">
        <v>1820</v>
      </c>
      <c r="C2608" s="2" t="s">
        <v>13602</v>
      </c>
      <c r="D2608" s="2">
        <v>1</v>
      </c>
      <c r="E2608" s="1" t="s">
        <v>110</v>
      </c>
      <c r="F2608" s="2">
        <v>2.12</v>
      </c>
      <c r="G2608" s="2"/>
      <c r="H2608" s="2"/>
      <c r="I2608" s="2"/>
      <c r="J2608" s="2"/>
      <c r="K2608" s="2"/>
      <c r="L2608" s="3">
        <v>222.81</v>
      </c>
      <c r="M2608" s="3">
        <v>222.81</v>
      </c>
      <c r="N2608" s="3">
        <v>32.33</v>
      </c>
      <c r="O2608" s="3">
        <v>0</v>
      </c>
      <c r="P2608" s="3">
        <v>255.14</v>
      </c>
      <c r="Q2608" s="3">
        <v>51.027999999999999</v>
      </c>
      <c r="R2608" s="1" t="s">
        <v>0</v>
      </c>
    </row>
    <row r="2609" spans="1:18" ht="15.5" x14ac:dyDescent="0.35">
      <c r="A2609" s="1">
        <v>40202666</v>
      </c>
      <c r="B2609" s="99" t="s">
        <v>1819</v>
      </c>
      <c r="C2609" s="2" t="s">
        <v>13602</v>
      </c>
      <c r="D2609" s="2">
        <v>1</v>
      </c>
      <c r="E2609" s="1" t="s">
        <v>448</v>
      </c>
      <c r="F2609" s="2">
        <v>15.45</v>
      </c>
      <c r="G2609" s="2"/>
      <c r="H2609" s="2"/>
      <c r="I2609" s="2"/>
      <c r="J2609" s="2"/>
      <c r="K2609" s="2"/>
      <c r="L2609" s="3">
        <v>371.34</v>
      </c>
      <c r="M2609" s="3">
        <v>371.34</v>
      </c>
      <c r="N2609" s="3">
        <v>235.61</v>
      </c>
      <c r="O2609" s="3">
        <v>0</v>
      </c>
      <c r="P2609" s="3">
        <v>606.95000000000005</v>
      </c>
      <c r="Q2609" s="3">
        <v>121.39000000000001</v>
      </c>
      <c r="R2609" s="1" t="s">
        <v>132</v>
      </c>
    </row>
    <row r="2610" spans="1:18" ht="15.5" x14ac:dyDescent="0.35">
      <c r="A2610" s="1">
        <v>40202674</v>
      </c>
      <c r="B2610" s="99" t="s">
        <v>1818</v>
      </c>
      <c r="C2610" s="2" t="s">
        <v>13602</v>
      </c>
      <c r="D2610" s="2">
        <v>1</v>
      </c>
      <c r="E2610" s="1" t="s">
        <v>409</v>
      </c>
      <c r="F2610" s="2">
        <v>17.408999999999999</v>
      </c>
      <c r="G2610" s="2"/>
      <c r="H2610" s="2"/>
      <c r="I2610" s="2"/>
      <c r="J2610" s="2"/>
      <c r="K2610" s="2"/>
      <c r="L2610" s="3">
        <v>438.97</v>
      </c>
      <c r="M2610" s="3">
        <v>438.97</v>
      </c>
      <c r="N2610" s="3">
        <v>265.49</v>
      </c>
      <c r="O2610" s="3">
        <v>0</v>
      </c>
      <c r="P2610" s="3">
        <v>704.46</v>
      </c>
      <c r="Q2610" s="3">
        <v>140.89200000000002</v>
      </c>
      <c r="R2610" s="1" t="s">
        <v>132</v>
      </c>
    </row>
    <row r="2611" spans="1:18" ht="15.5" x14ac:dyDescent="0.35">
      <c r="A2611" s="1">
        <v>40202682</v>
      </c>
      <c r="B2611" s="99" t="s">
        <v>1817</v>
      </c>
      <c r="C2611" s="2" t="s">
        <v>13602</v>
      </c>
      <c r="D2611" s="2">
        <v>1</v>
      </c>
      <c r="E2611" s="1" t="s">
        <v>281</v>
      </c>
      <c r="F2611" s="2">
        <v>4.0590000000000002</v>
      </c>
      <c r="G2611" s="2"/>
      <c r="H2611" s="2"/>
      <c r="I2611" s="2"/>
      <c r="J2611" s="2"/>
      <c r="K2611" s="2"/>
      <c r="L2611" s="3">
        <v>202.9</v>
      </c>
      <c r="M2611" s="3">
        <v>202.9</v>
      </c>
      <c r="N2611" s="3">
        <v>61.9</v>
      </c>
      <c r="O2611" s="3">
        <v>0</v>
      </c>
      <c r="P2611" s="3">
        <v>264.8</v>
      </c>
      <c r="Q2611" s="3">
        <v>52.960000000000008</v>
      </c>
      <c r="R2611" s="1" t="s">
        <v>132</v>
      </c>
    </row>
    <row r="2612" spans="1:18" ht="15.5" x14ac:dyDescent="0.35">
      <c r="A2612" s="1">
        <v>40202690</v>
      </c>
      <c r="B2612" s="99" t="s">
        <v>1816</v>
      </c>
      <c r="C2612" s="2" t="s">
        <v>13602</v>
      </c>
      <c r="D2612" s="2">
        <v>1</v>
      </c>
      <c r="E2612" s="1" t="s">
        <v>41</v>
      </c>
      <c r="F2612" s="2">
        <v>4.0590000000000002</v>
      </c>
      <c r="G2612" s="2"/>
      <c r="H2612" s="2"/>
      <c r="I2612" s="2"/>
      <c r="J2612" s="2"/>
      <c r="K2612" s="2"/>
      <c r="L2612" s="3">
        <v>169.74</v>
      </c>
      <c r="M2612" s="3">
        <v>169.74</v>
      </c>
      <c r="N2612" s="3">
        <v>61.9</v>
      </c>
      <c r="O2612" s="3">
        <v>0</v>
      </c>
      <c r="P2612" s="3">
        <v>231.64</v>
      </c>
      <c r="Q2612" s="3">
        <v>46.328000000000003</v>
      </c>
      <c r="R2612" s="1" t="s">
        <v>132</v>
      </c>
    </row>
    <row r="2613" spans="1:18" ht="15.5" x14ac:dyDescent="0.35">
      <c r="A2613" s="1">
        <v>40202704</v>
      </c>
      <c r="B2613" s="99" t="s">
        <v>1815</v>
      </c>
      <c r="C2613" s="2" t="s">
        <v>13602</v>
      </c>
      <c r="D2613" s="2">
        <v>1</v>
      </c>
      <c r="E2613" s="1" t="s">
        <v>396</v>
      </c>
      <c r="F2613" s="2">
        <v>17.408999999999999</v>
      </c>
      <c r="G2613" s="2">
        <v>1</v>
      </c>
      <c r="H2613" s="2"/>
      <c r="I2613" s="2"/>
      <c r="J2613" s="2"/>
      <c r="K2613" s="2"/>
      <c r="L2613" s="3">
        <v>1027.79</v>
      </c>
      <c r="M2613" s="3">
        <v>1027.79</v>
      </c>
      <c r="N2613" s="3">
        <v>265.49</v>
      </c>
      <c r="O2613" s="3">
        <v>0</v>
      </c>
      <c r="P2613" s="3">
        <v>1293.28</v>
      </c>
      <c r="Q2613" s="3">
        <v>258.65600000000001</v>
      </c>
      <c r="R2613" s="1" t="s">
        <v>132</v>
      </c>
    </row>
    <row r="2614" spans="1:18" ht="15.5" x14ac:dyDescent="0.35">
      <c r="A2614" s="1">
        <v>40202712</v>
      </c>
      <c r="B2614" s="99" t="s">
        <v>1814</v>
      </c>
      <c r="C2614" s="2" t="s">
        <v>13602</v>
      </c>
      <c r="D2614" s="2">
        <v>1</v>
      </c>
      <c r="E2614" s="1" t="s">
        <v>484</v>
      </c>
      <c r="F2614" s="2">
        <v>17.408999999999999</v>
      </c>
      <c r="G2614" s="2"/>
      <c r="H2614" s="2"/>
      <c r="I2614" s="2"/>
      <c r="J2614" s="2"/>
      <c r="K2614" s="2"/>
      <c r="L2614" s="3">
        <v>802.34</v>
      </c>
      <c r="M2614" s="3">
        <v>802.34</v>
      </c>
      <c r="N2614" s="3">
        <v>265.49</v>
      </c>
      <c r="O2614" s="3">
        <v>0</v>
      </c>
      <c r="P2614" s="3">
        <v>1067.83</v>
      </c>
      <c r="Q2614" s="3">
        <v>213.566</v>
      </c>
      <c r="R2614" s="1" t="s">
        <v>132</v>
      </c>
    </row>
    <row r="2615" spans="1:18" ht="15.5" x14ac:dyDescent="0.35">
      <c r="A2615" s="1">
        <v>40202720</v>
      </c>
      <c r="B2615" s="99" t="s">
        <v>1813</v>
      </c>
      <c r="C2615" s="2" t="s">
        <v>13602</v>
      </c>
      <c r="D2615" s="2">
        <v>1</v>
      </c>
      <c r="E2615" s="1" t="s">
        <v>4</v>
      </c>
      <c r="F2615" s="2">
        <v>3</v>
      </c>
      <c r="G2615" s="2"/>
      <c r="H2615" s="2"/>
      <c r="I2615" s="2"/>
      <c r="J2615" s="2"/>
      <c r="K2615" s="2"/>
      <c r="L2615" s="3">
        <v>84.88</v>
      </c>
      <c r="M2615" s="3">
        <v>84.88</v>
      </c>
      <c r="N2615" s="3">
        <v>45.75</v>
      </c>
      <c r="O2615" s="3">
        <v>0</v>
      </c>
      <c r="P2615" s="3">
        <v>130.63</v>
      </c>
      <c r="Q2615" s="3">
        <v>26.126000000000001</v>
      </c>
      <c r="R2615" s="1" t="s">
        <v>132</v>
      </c>
    </row>
    <row r="2616" spans="1:18" ht="15.5" x14ac:dyDescent="0.35">
      <c r="A2616" s="1">
        <v>40202739</v>
      </c>
      <c r="B2616" s="99" t="s">
        <v>1812</v>
      </c>
      <c r="C2616" s="2" t="s">
        <v>13602</v>
      </c>
      <c r="D2616" s="2">
        <v>1</v>
      </c>
      <c r="E2616" s="1" t="s">
        <v>41</v>
      </c>
      <c r="F2616" s="2">
        <v>3</v>
      </c>
      <c r="G2616" s="2"/>
      <c r="H2616" s="2"/>
      <c r="I2616" s="2"/>
      <c r="J2616" s="2"/>
      <c r="K2616" s="2"/>
      <c r="L2616" s="3">
        <v>169.74</v>
      </c>
      <c r="M2616" s="3">
        <v>169.74</v>
      </c>
      <c r="N2616" s="3">
        <v>45.75</v>
      </c>
      <c r="O2616" s="3">
        <v>0</v>
      </c>
      <c r="P2616" s="3">
        <v>215.49</v>
      </c>
      <c r="Q2616" s="3">
        <v>43.098000000000006</v>
      </c>
      <c r="R2616" s="1" t="s">
        <v>132</v>
      </c>
    </row>
    <row r="2617" spans="1:18" ht="15.5" x14ac:dyDescent="0.35">
      <c r="A2617" s="1">
        <v>40202747</v>
      </c>
      <c r="B2617" s="99" t="s">
        <v>1811</v>
      </c>
      <c r="C2617" s="2" t="s">
        <v>13602</v>
      </c>
      <c r="D2617" s="2">
        <v>1</v>
      </c>
      <c r="E2617" s="1" t="s">
        <v>110</v>
      </c>
      <c r="F2617" s="2">
        <v>15.45</v>
      </c>
      <c r="G2617" s="2"/>
      <c r="H2617" s="2"/>
      <c r="I2617" s="2"/>
      <c r="J2617" s="2"/>
      <c r="K2617" s="2"/>
      <c r="L2617" s="3">
        <v>222.81</v>
      </c>
      <c r="M2617" s="3">
        <v>222.81</v>
      </c>
      <c r="N2617" s="3">
        <v>235.61</v>
      </c>
      <c r="O2617" s="3">
        <v>0</v>
      </c>
      <c r="P2617" s="3">
        <v>458.42</v>
      </c>
      <c r="Q2617" s="3">
        <v>91.684000000000012</v>
      </c>
      <c r="R2617" s="1" t="s">
        <v>132</v>
      </c>
    </row>
    <row r="2618" spans="1:18" ht="15.5" x14ac:dyDescent="0.35">
      <c r="A2618" s="1">
        <v>40202755</v>
      </c>
      <c r="B2618" s="99" t="s">
        <v>1810</v>
      </c>
      <c r="C2618" s="2" t="s">
        <v>13602</v>
      </c>
      <c r="D2618" s="2">
        <v>1</v>
      </c>
      <c r="E2618" s="1" t="s">
        <v>377</v>
      </c>
      <c r="F2618" s="2">
        <v>9.8350000000000009</v>
      </c>
      <c r="G2618" s="2"/>
      <c r="H2618" s="2"/>
      <c r="I2618" s="2"/>
      <c r="J2618" s="2"/>
      <c r="K2618" s="2"/>
      <c r="L2618" s="3">
        <v>405.81</v>
      </c>
      <c r="M2618" s="3">
        <v>405.81</v>
      </c>
      <c r="N2618" s="3">
        <v>149.97999999999999</v>
      </c>
      <c r="O2618" s="3">
        <v>0</v>
      </c>
      <c r="P2618" s="3">
        <v>555.79</v>
      </c>
      <c r="Q2618" s="3">
        <v>111.158</v>
      </c>
      <c r="R2618" s="1" t="s">
        <v>132</v>
      </c>
    </row>
    <row r="2619" spans="1:18" ht="15.5" x14ac:dyDescent="0.35">
      <c r="A2619" s="1">
        <v>40202763</v>
      </c>
      <c r="B2619" s="99" t="s">
        <v>1809</v>
      </c>
      <c r="C2619" s="2" t="s">
        <v>13602</v>
      </c>
      <c r="D2619" s="2">
        <v>1</v>
      </c>
      <c r="E2619" s="1" t="s">
        <v>388</v>
      </c>
      <c r="F2619" s="2">
        <v>52</v>
      </c>
      <c r="G2619" s="2">
        <v>1</v>
      </c>
      <c r="H2619" s="2"/>
      <c r="I2619" s="2"/>
      <c r="J2619" s="2"/>
      <c r="K2619" s="2"/>
      <c r="L2619" s="3">
        <v>574.25</v>
      </c>
      <c r="M2619" s="3">
        <v>574.25</v>
      </c>
      <c r="N2619" s="3">
        <v>793</v>
      </c>
      <c r="O2619" s="3">
        <v>0</v>
      </c>
      <c r="P2619" s="3">
        <v>1367.25</v>
      </c>
      <c r="Q2619" s="3">
        <v>273.45</v>
      </c>
      <c r="R2619" s="1" t="s">
        <v>132</v>
      </c>
    </row>
    <row r="2620" spans="1:18" ht="15.5" x14ac:dyDescent="0.35">
      <c r="A2620" s="1">
        <v>40301010</v>
      </c>
      <c r="B2620" s="99" t="s">
        <v>1808</v>
      </c>
      <c r="C2620" s="2" t="s">
        <v>13602</v>
      </c>
      <c r="D2620" s="2">
        <v>0.1</v>
      </c>
      <c r="E2620" s="1" t="s">
        <v>25</v>
      </c>
      <c r="F2620" s="2">
        <v>3.2669999999999999</v>
      </c>
      <c r="G2620" s="2"/>
      <c r="H2620" s="2"/>
      <c r="I2620" s="2"/>
      <c r="J2620" s="2"/>
      <c r="K2620" s="2"/>
      <c r="L2620" s="3">
        <v>11.46</v>
      </c>
      <c r="M2620" s="3">
        <v>1.1499999999999999</v>
      </c>
      <c r="N2620" s="3">
        <v>43.09</v>
      </c>
      <c r="O2620" s="3">
        <v>0</v>
      </c>
      <c r="P2620" s="3">
        <v>44.24</v>
      </c>
      <c r="Q2620" s="3">
        <v>8.8480000000000008</v>
      </c>
      <c r="R2620" s="1" t="s">
        <v>0</v>
      </c>
    </row>
    <row r="2621" spans="1:18" ht="15.5" x14ac:dyDescent="0.35">
      <c r="A2621" s="1">
        <v>40301028</v>
      </c>
      <c r="B2621" s="99" t="s">
        <v>1807</v>
      </c>
      <c r="C2621" s="2" t="s">
        <v>13602</v>
      </c>
      <c r="D2621" s="2">
        <v>0.1</v>
      </c>
      <c r="E2621" s="1" t="s">
        <v>25</v>
      </c>
      <c r="F2621" s="2">
        <v>1.764</v>
      </c>
      <c r="G2621" s="2"/>
      <c r="H2621" s="2"/>
      <c r="I2621" s="2"/>
      <c r="J2621" s="2"/>
      <c r="K2621" s="2"/>
      <c r="L2621" s="3">
        <v>11.46</v>
      </c>
      <c r="M2621" s="3">
        <v>1.1499999999999999</v>
      </c>
      <c r="N2621" s="3">
        <v>23.27</v>
      </c>
      <c r="O2621" s="3">
        <v>0</v>
      </c>
      <c r="P2621" s="3">
        <v>24.42</v>
      </c>
      <c r="Q2621" s="3">
        <v>4.8840000000000003</v>
      </c>
      <c r="R2621" s="1" t="s">
        <v>0</v>
      </c>
    </row>
    <row r="2622" spans="1:18" ht="15.5" x14ac:dyDescent="0.35">
      <c r="A2622" s="1">
        <v>40301036</v>
      </c>
      <c r="B2622" s="99" t="s">
        <v>1806</v>
      </c>
      <c r="C2622" s="2" t="s">
        <v>13602</v>
      </c>
      <c r="D2622" s="2">
        <v>0.1</v>
      </c>
      <c r="E2622" s="1" t="s">
        <v>25</v>
      </c>
      <c r="F2622" s="2">
        <v>3.2669999999999999</v>
      </c>
      <c r="G2622" s="2"/>
      <c r="H2622" s="2"/>
      <c r="I2622" s="2"/>
      <c r="J2622" s="2"/>
      <c r="K2622" s="2"/>
      <c r="L2622" s="3">
        <v>11.46</v>
      </c>
      <c r="M2622" s="3">
        <v>1.1499999999999999</v>
      </c>
      <c r="N2622" s="3">
        <v>43.09</v>
      </c>
      <c r="O2622" s="3">
        <v>0</v>
      </c>
      <c r="P2622" s="3">
        <v>44.24</v>
      </c>
      <c r="Q2622" s="3">
        <v>8.8480000000000008</v>
      </c>
      <c r="R2622" s="1" t="s">
        <v>0</v>
      </c>
    </row>
    <row r="2623" spans="1:18" ht="15.5" x14ac:dyDescent="0.35">
      <c r="A2623" s="1">
        <v>40301044</v>
      </c>
      <c r="B2623" s="99" t="s">
        <v>1805</v>
      </c>
      <c r="C2623" s="2" t="s">
        <v>13602</v>
      </c>
      <c r="D2623" s="2">
        <v>0.1</v>
      </c>
      <c r="E2623" s="1" t="s">
        <v>25</v>
      </c>
      <c r="F2623" s="2">
        <v>1.764</v>
      </c>
      <c r="G2623" s="2"/>
      <c r="H2623" s="2"/>
      <c r="I2623" s="2"/>
      <c r="J2623" s="2"/>
      <c r="K2623" s="2"/>
      <c r="L2623" s="3">
        <v>11.46</v>
      </c>
      <c r="M2623" s="3">
        <v>1.1499999999999999</v>
      </c>
      <c r="N2623" s="3">
        <v>23.27</v>
      </c>
      <c r="O2623" s="3">
        <v>0</v>
      </c>
      <c r="P2623" s="3">
        <v>24.42</v>
      </c>
      <c r="Q2623" s="3">
        <v>4.8840000000000003</v>
      </c>
      <c r="R2623" s="1" t="s">
        <v>0</v>
      </c>
    </row>
    <row r="2624" spans="1:18" ht="15.5" x14ac:dyDescent="0.35">
      <c r="A2624" s="1">
        <v>40301052</v>
      </c>
      <c r="B2624" s="99" t="s">
        <v>1804</v>
      </c>
      <c r="C2624" s="2" t="s">
        <v>13602</v>
      </c>
      <c r="D2624" s="2">
        <v>0.1</v>
      </c>
      <c r="E2624" s="1" t="s">
        <v>25</v>
      </c>
      <c r="F2624" s="2">
        <v>2.097</v>
      </c>
      <c r="G2624" s="2"/>
      <c r="H2624" s="2"/>
      <c r="I2624" s="2"/>
      <c r="J2624" s="2"/>
      <c r="K2624" s="2"/>
      <c r="L2624" s="3">
        <v>11.46</v>
      </c>
      <c r="M2624" s="3">
        <v>1.1499999999999999</v>
      </c>
      <c r="N2624" s="3">
        <v>27.66</v>
      </c>
      <c r="O2624" s="3">
        <v>0</v>
      </c>
      <c r="P2624" s="3">
        <v>28.81</v>
      </c>
      <c r="Q2624" s="3">
        <v>5.7620000000000005</v>
      </c>
      <c r="R2624" s="1" t="s">
        <v>0</v>
      </c>
    </row>
    <row r="2625" spans="1:18" ht="15.5" x14ac:dyDescent="0.35">
      <c r="A2625" s="1">
        <v>40301060</v>
      </c>
      <c r="B2625" s="99" t="s">
        <v>1803</v>
      </c>
      <c r="C2625" s="2" t="s">
        <v>13602</v>
      </c>
      <c r="D2625" s="2">
        <v>0.1</v>
      </c>
      <c r="E2625" s="1" t="s">
        <v>25</v>
      </c>
      <c r="F2625" s="2">
        <v>2.097</v>
      </c>
      <c r="G2625" s="2"/>
      <c r="H2625" s="2"/>
      <c r="I2625" s="2"/>
      <c r="J2625" s="2"/>
      <c r="K2625" s="2"/>
      <c r="L2625" s="3">
        <v>11.46</v>
      </c>
      <c r="M2625" s="3">
        <v>1.1499999999999999</v>
      </c>
      <c r="N2625" s="3">
        <v>27.66</v>
      </c>
      <c r="O2625" s="3">
        <v>0</v>
      </c>
      <c r="P2625" s="3">
        <v>28.81</v>
      </c>
      <c r="Q2625" s="3">
        <v>5.7620000000000005</v>
      </c>
      <c r="R2625" s="1" t="s">
        <v>0</v>
      </c>
    </row>
    <row r="2626" spans="1:18" ht="15.5" x14ac:dyDescent="0.35">
      <c r="A2626" s="1">
        <v>40301079</v>
      </c>
      <c r="B2626" s="99" t="s">
        <v>1802</v>
      </c>
      <c r="C2626" s="2" t="s">
        <v>13602</v>
      </c>
      <c r="D2626" s="2">
        <v>0.1</v>
      </c>
      <c r="E2626" s="1" t="s">
        <v>25</v>
      </c>
      <c r="F2626" s="2">
        <v>1.764</v>
      </c>
      <c r="G2626" s="2"/>
      <c r="H2626" s="2"/>
      <c r="I2626" s="2"/>
      <c r="J2626" s="2"/>
      <c r="K2626" s="2"/>
      <c r="L2626" s="3">
        <v>11.46</v>
      </c>
      <c r="M2626" s="3">
        <v>1.1499999999999999</v>
      </c>
      <c r="N2626" s="3">
        <v>23.27</v>
      </c>
      <c r="O2626" s="3">
        <v>0</v>
      </c>
      <c r="P2626" s="3">
        <v>24.42</v>
      </c>
      <c r="Q2626" s="3">
        <v>4.8840000000000003</v>
      </c>
      <c r="R2626" s="1" t="s">
        <v>0</v>
      </c>
    </row>
    <row r="2627" spans="1:18" ht="15.5" x14ac:dyDescent="0.35">
      <c r="A2627" s="1">
        <v>40301087</v>
      </c>
      <c r="B2627" s="99" t="s">
        <v>1801</v>
      </c>
      <c r="C2627" s="2" t="s">
        <v>13602</v>
      </c>
      <c r="D2627" s="2">
        <v>0.1</v>
      </c>
      <c r="E2627" s="1" t="s">
        <v>25</v>
      </c>
      <c r="F2627" s="2">
        <v>1.764</v>
      </c>
      <c r="G2627" s="2"/>
      <c r="H2627" s="2"/>
      <c r="I2627" s="2"/>
      <c r="J2627" s="2"/>
      <c r="K2627" s="2"/>
      <c r="L2627" s="3">
        <v>11.46</v>
      </c>
      <c r="M2627" s="3">
        <v>1.1499999999999999</v>
      </c>
      <c r="N2627" s="3">
        <v>23.27</v>
      </c>
      <c r="O2627" s="3">
        <v>0</v>
      </c>
      <c r="P2627" s="3">
        <v>24.42</v>
      </c>
      <c r="Q2627" s="3">
        <v>4.8840000000000003</v>
      </c>
      <c r="R2627" s="1" t="s">
        <v>0</v>
      </c>
    </row>
    <row r="2628" spans="1:18" ht="15.5" x14ac:dyDescent="0.35">
      <c r="A2628" s="1">
        <v>40301095</v>
      </c>
      <c r="B2628" s="99" t="s">
        <v>1800</v>
      </c>
      <c r="C2628" s="2" t="s">
        <v>13602</v>
      </c>
      <c r="D2628" s="2">
        <v>0.1</v>
      </c>
      <c r="E2628" s="1" t="s">
        <v>25</v>
      </c>
      <c r="F2628" s="2">
        <v>2.097</v>
      </c>
      <c r="G2628" s="2"/>
      <c r="H2628" s="2"/>
      <c r="I2628" s="2"/>
      <c r="J2628" s="2"/>
      <c r="K2628" s="2"/>
      <c r="L2628" s="3">
        <v>11.46</v>
      </c>
      <c r="M2628" s="3">
        <v>1.1499999999999999</v>
      </c>
      <c r="N2628" s="3">
        <v>27.66</v>
      </c>
      <c r="O2628" s="3">
        <v>0</v>
      </c>
      <c r="P2628" s="3">
        <v>28.81</v>
      </c>
      <c r="Q2628" s="3">
        <v>5.7620000000000005</v>
      </c>
      <c r="R2628" s="1" t="s">
        <v>0</v>
      </c>
    </row>
    <row r="2629" spans="1:18" ht="15.5" x14ac:dyDescent="0.35">
      <c r="A2629" s="1">
        <v>40301109</v>
      </c>
      <c r="B2629" s="99" t="s">
        <v>1799</v>
      </c>
      <c r="C2629" s="2" t="s">
        <v>13602</v>
      </c>
      <c r="D2629" s="2">
        <v>0.01</v>
      </c>
      <c r="E2629" s="1" t="s">
        <v>25</v>
      </c>
      <c r="F2629" s="2">
        <v>0.72</v>
      </c>
      <c r="G2629" s="2"/>
      <c r="H2629" s="2"/>
      <c r="I2629" s="2"/>
      <c r="J2629" s="2"/>
      <c r="K2629" s="2"/>
      <c r="L2629" s="3">
        <v>11.46</v>
      </c>
      <c r="M2629" s="3">
        <v>0.11</v>
      </c>
      <c r="N2629" s="3">
        <v>9.5</v>
      </c>
      <c r="O2629" s="3">
        <v>0</v>
      </c>
      <c r="P2629" s="3">
        <v>9.61</v>
      </c>
      <c r="Q2629" s="3">
        <v>1.9219999999999999</v>
      </c>
      <c r="R2629" s="1" t="s">
        <v>0</v>
      </c>
    </row>
    <row r="2630" spans="1:18" ht="15.5" x14ac:dyDescent="0.35">
      <c r="A2630" s="1">
        <v>40301117</v>
      </c>
      <c r="B2630" s="99" t="s">
        <v>1798</v>
      </c>
      <c r="C2630" s="2" t="s">
        <v>13602</v>
      </c>
      <c r="D2630" s="2">
        <v>0.75</v>
      </c>
      <c r="E2630" s="1" t="s">
        <v>25</v>
      </c>
      <c r="F2630" s="2">
        <v>45.234000000000002</v>
      </c>
      <c r="G2630" s="2"/>
      <c r="H2630" s="2"/>
      <c r="I2630" s="2"/>
      <c r="J2630" s="2"/>
      <c r="K2630" s="2"/>
      <c r="L2630" s="3">
        <v>11.46</v>
      </c>
      <c r="M2630" s="3">
        <v>8.6</v>
      </c>
      <c r="N2630" s="3">
        <v>596.64</v>
      </c>
      <c r="O2630" s="3">
        <v>0</v>
      </c>
      <c r="P2630" s="3">
        <v>605.24</v>
      </c>
      <c r="Q2630" s="3">
        <v>121.048</v>
      </c>
      <c r="R2630" s="1" t="s">
        <v>0</v>
      </c>
    </row>
    <row r="2631" spans="1:18" ht="15.5" x14ac:dyDescent="0.35">
      <c r="A2631" s="1">
        <v>40301125</v>
      </c>
      <c r="B2631" s="99" t="s">
        <v>1797</v>
      </c>
      <c r="C2631" s="2" t="s">
        <v>13602</v>
      </c>
      <c r="D2631" s="2">
        <v>0.1</v>
      </c>
      <c r="E2631" s="1" t="s">
        <v>25</v>
      </c>
      <c r="F2631" s="2">
        <v>2.097</v>
      </c>
      <c r="G2631" s="2"/>
      <c r="H2631" s="2"/>
      <c r="I2631" s="2"/>
      <c r="J2631" s="2"/>
      <c r="K2631" s="2"/>
      <c r="L2631" s="3">
        <v>11.46</v>
      </c>
      <c r="M2631" s="3">
        <v>1.1499999999999999</v>
      </c>
      <c r="N2631" s="3">
        <v>27.66</v>
      </c>
      <c r="O2631" s="3">
        <v>0</v>
      </c>
      <c r="P2631" s="3">
        <v>28.81</v>
      </c>
      <c r="Q2631" s="3">
        <v>5.7620000000000005</v>
      </c>
      <c r="R2631" s="1" t="s">
        <v>0</v>
      </c>
    </row>
    <row r="2632" spans="1:18" ht="15.5" x14ac:dyDescent="0.35">
      <c r="A2632" s="1">
        <v>40301133</v>
      </c>
      <c r="B2632" s="99" t="s">
        <v>1796</v>
      </c>
      <c r="C2632" s="2" t="s">
        <v>13602</v>
      </c>
      <c r="D2632" s="2">
        <v>0.25</v>
      </c>
      <c r="E2632" s="1" t="s">
        <v>25</v>
      </c>
      <c r="F2632" s="2">
        <v>4.5</v>
      </c>
      <c r="G2632" s="2"/>
      <c r="H2632" s="2"/>
      <c r="I2632" s="2"/>
      <c r="J2632" s="2"/>
      <c r="K2632" s="2"/>
      <c r="L2632" s="3">
        <v>11.46</v>
      </c>
      <c r="M2632" s="3">
        <v>2.87</v>
      </c>
      <c r="N2632" s="3">
        <v>59.36</v>
      </c>
      <c r="O2632" s="3">
        <v>0</v>
      </c>
      <c r="P2632" s="3">
        <v>62.23</v>
      </c>
      <c r="Q2632" s="3">
        <v>12.446</v>
      </c>
      <c r="R2632" s="1" t="s">
        <v>0</v>
      </c>
    </row>
    <row r="2633" spans="1:18" ht="15.5" x14ac:dyDescent="0.35">
      <c r="A2633" s="1">
        <v>40301141</v>
      </c>
      <c r="B2633" s="99" t="s">
        <v>1795</v>
      </c>
      <c r="C2633" s="2" t="s">
        <v>13602</v>
      </c>
      <c r="D2633" s="2">
        <v>0.04</v>
      </c>
      <c r="E2633" s="1" t="s">
        <v>25</v>
      </c>
      <c r="F2633" s="2">
        <v>1.0529999999999999</v>
      </c>
      <c r="G2633" s="2"/>
      <c r="H2633" s="2"/>
      <c r="I2633" s="2"/>
      <c r="J2633" s="2"/>
      <c r="K2633" s="2"/>
      <c r="L2633" s="3">
        <v>11.46</v>
      </c>
      <c r="M2633" s="3">
        <v>0.46</v>
      </c>
      <c r="N2633" s="3">
        <v>13.89</v>
      </c>
      <c r="O2633" s="3">
        <v>0</v>
      </c>
      <c r="P2633" s="3">
        <v>14.35</v>
      </c>
      <c r="Q2633" s="3">
        <v>2.87</v>
      </c>
      <c r="R2633" s="1" t="s">
        <v>0</v>
      </c>
    </row>
    <row r="2634" spans="1:18" ht="15.5" x14ac:dyDescent="0.35">
      <c r="A2634" s="1">
        <v>40301150</v>
      </c>
      <c r="B2634" s="99" t="s">
        <v>1794</v>
      </c>
      <c r="C2634" s="2" t="s">
        <v>13602</v>
      </c>
      <c r="D2634" s="2">
        <v>0.01</v>
      </c>
      <c r="E2634" s="1" t="s">
        <v>25</v>
      </c>
      <c r="F2634" s="2">
        <v>0.38700000000000001</v>
      </c>
      <c r="G2634" s="2"/>
      <c r="H2634" s="2"/>
      <c r="I2634" s="2"/>
      <c r="J2634" s="2"/>
      <c r="K2634" s="2"/>
      <c r="L2634" s="3">
        <v>11.46</v>
      </c>
      <c r="M2634" s="3">
        <v>0.11</v>
      </c>
      <c r="N2634" s="3">
        <v>5.0999999999999996</v>
      </c>
      <c r="O2634" s="3">
        <v>0</v>
      </c>
      <c r="P2634" s="3">
        <v>5.21</v>
      </c>
      <c r="Q2634" s="3">
        <v>1.042</v>
      </c>
      <c r="R2634" s="1" t="s">
        <v>0</v>
      </c>
    </row>
    <row r="2635" spans="1:18" ht="15.5" x14ac:dyDescent="0.35">
      <c r="A2635" s="1">
        <v>40301168</v>
      </c>
      <c r="B2635" s="99" t="s">
        <v>1793</v>
      </c>
      <c r="C2635" s="2" t="s">
        <v>13602</v>
      </c>
      <c r="D2635" s="2">
        <v>0.1</v>
      </c>
      <c r="E2635" s="1" t="s">
        <v>25</v>
      </c>
      <c r="F2635" s="2">
        <v>3.2669999999999999</v>
      </c>
      <c r="G2635" s="2"/>
      <c r="H2635" s="2"/>
      <c r="I2635" s="2"/>
      <c r="J2635" s="2"/>
      <c r="K2635" s="2"/>
      <c r="L2635" s="3">
        <v>11.46</v>
      </c>
      <c r="M2635" s="3">
        <v>1.1499999999999999</v>
      </c>
      <c r="N2635" s="3">
        <v>43.09</v>
      </c>
      <c r="O2635" s="3">
        <v>0</v>
      </c>
      <c r="P2635" s="3">
        <v>44.24</v>
      </c>
      <c r="Q2635" s="3">
        <v>8.8480000000000008</v>
      </c>
      <c r="R2635" s="1" t="s">
        <v>0</v>
      </c>
    </row>
    <row r="2636" spans="1:18" ht="15.5" x14ac:dyDescent="0.35">
      <c r="A2636" s="1">
        <v>40301176</v>
      </c>
      <c r="B2636" s="99" t="s">
        <v>1792</v>
      </c>
      <c r="C2636" s="2" t="s">
        <v>13602</v>
      </c>
      <c r="D2636" s="2">
        <v>0.25</v>
      </c>
      <c r="E2636" s="1" t="s">
        <v>25</v>
      </c>
      <c r="F2636" s="2">
        <v>4.5</v>
      </c>
      <c r="G2636" s="2"/>
      <c r="H2636" s="2"/>
      <c r="I2636" s="2"/>
      <c r="J2636" s="2"/>
      <c r="K2636" s="2"/>
      <c r="L2636" s="3">
        <v>11.46</v>
      </c>
      <c r="M2636" s="3">
        <v>2.87</v>
      </c>
      <c r="N2636" s="3">
        <v>59.36</v>
      </c>
      <c r="O2636" s="3">
        <v>0</v>
      </c>
      <c r="P2636" s="3">
        <v>62.23</v>
      </c>
      <c r="Q2636" s="3">
        <v>12.446</v>
      </c>
      <c r="R2636" s="1" t="s">
        <v>0</v>
      </c>
    </row>
    <row r="2637" spans="1:18" ht="15.5" x14ac:dyDescent="0.35">
      <c r="A2637" s="1">
        <v>40301184</v>
      </c>
      <c r="B2637" s="99" t="s">
        <v>1791</v>
      </c>
      <c r="C2637" s="2" t="s">
        <v>13602</v>
      </c>
      <c r="D2637" s="2">
        <v>0.1</v>
      </c>
      <c r="E2637" s="1" t="s">
        <v>25</v>
      </c>
      <c r="F2637" s="2">
        <v>3.2669999999999999</v>
      </c>
      <c r="G2637" s="2"/>
      <c r="H2637" s="2"/>
      <c r="I2637" s="2"/>
      <c r="J2637" s="2"/>
      <c r="K2637" s="2"/>
      <c r="L2637" s="3">
        <v>11.46</v>
      </c>
      <c r="M2637" s="3">
        <v>1.1499999999999999</v>
      </c>
      <c r="N2637" s="3">
        <v>43.09</v>
      </c>
      <c r="O2637" s="3">
        <v>0</v>
      </c>
      <c r="P2637" s="3">
        <v>44.24</v>
      </c>
      <c r="Q2637" s="3">
        <v>8.8480000000000008</v>
      </c>
      <c r="R2637" s="1" t="s">
        <v>0</v>
      </c>
    </row>
    <row r="2638" spans="1:18" ht="15.5" x14ac:dyDescent="0.35">
      <c r="A2638" s="1">
        <v>40301192</v>
      </c>
      <c r="B2638" s="99" t="s">
        <v>1790</v>
      </c>
      <c r="C2638" s="2" t="s">
        <v>13602</v>
      </c>
      <c r="D2638" s="2">
        <v>0.75</v>
      </c>
      <c r="E2638" s="1" t="s">
        <v>25</v>
      </c>
      <c r="F2638" s="2">
        <v>35</v>
      </c>
      <c r="G2638" s="2"/>
      <c r="H2638" s="2"/>
      <c r="I2638" s="2"/>
      <c r="J2638" s="2"/>
      <c r="K2638" s="2"/>
      <c r="L2638" s="3">
        <v>11.46</v>
      </c>
      <c r="M2638" s="3">
        <v>8.6</v>
      </c>
      <c r="N2638" s="3">
        <v>461.65</v>
      </c>
      <c r="O2638" s="3">
        <v>0</v>
      </c>
      <c r="P2638" s="3">
        <v>470.25</v>
      </c>
      <c r="Q2638" s="3">
        <v>94.050000000000011</v>
      </c>
      <c r="R2638" s="1" t="s">
        <v>0</v>
      </c>
    </row>
    <row r="2639" spans="1:18" ht="15.5" x14ac:dyDescent="0.35">
      <c r="A2639" s="1">
        <v>40301206</v>
      </c>
      <c r="B2639" s="99" t="s">
        <v>1789</v>
      </c>
      <c r="C2639" s="2" t="s">
        <v>13602</v>
      </c>
      <c r="D2639" s="2">
        <v>0.75</v>
      </c>
      <c r="E2639" s="1" t="s">
        <v>25</v>
      </c>
      <c r="F2639" s="2">
        <v>29.97</v>
      </c>
      <c r="G2639" s="2"/>
      <c r="H2639" s="2"/>
      <c r="I2639" s="2"/>
      <c r="J2639" s="2"/>
      <c r="K2639" s="2"/>
      <c r="L2639" s="3">
        <v>11.46</v>
      </c>
      <c r="M2639" s="3">
        <v>8.6</v>
      </c>
      <c r="N2639" s="3">
        <v>395.3</v>
      </c>
      <c r="O2639" s="3">
        <v>0</v>
      </c>
      <c r="P2639" s="3">
        <v>403.9</v>
      </c>
      <c r="Q2639" s="3">
        <v>80.78</v>
      </c>
      <c r="R2639" s="1" t="s">
        <v>0</v>
      </c>
    </row>
    <row r="2640" spans="1:18" ht="15.5" x14ac:dyDescent="0.35">
      <c r="A2640" s="1">
        <v>40301214</v>
      </c>
      <c r="B2640" s="99" t="s">
        <v>1788</v>
      </c>
      <c r="C2640" s="2" t="s">
        <v>13602</v>
      </c>
      <c r="D2640" s="2">
        <v>0.75</v>
      </c>
      <c r="E2640" s="1" t="s">
        <v>25</v>
      </c>
      <c r="F2640" s="2">
        <v>44.954999999999998</v>
      </c>
      <c r="G2640" s="2"/>
      <c r="H2640" s="2"/>
      <c r="I2640" s="2"/>
      <c r="J2640" s="2"/>
      <c r="K2640" s="2"/>
      <c r="L2640" s="3">
        <v>11.46</v>
      </c>
      <c r="M2640" s="3">
        <v>8.6</v>
      </c>
      <c r="N2640" s="3">
        <v>592.96</v>
      </c>
      <c r="O2640" s="3">
        <v>0</v>
      </c>
      <c r="P2640" s="3">
        <v>601.55999999999995</v>
      </c>
      <c r="Q2640" s="3">
        <v>120.312</v>
      </c>
      <c r="R2640" s="1" t="s">
        <v>0</v>
      </c>
    </row>
    <row r="2641" spans="1:18" ht="15.5" x14ac:dyDescent="0.35">
      <c r="A2641" s="1">
        <v>40301222</v>
      </c>
      <c r="B2641" s="99" t="s">
        <v>1787</v>
      </c>
      <c r="C2641" s="2" t="s">
        <v>13602</v>
      </c>
      <c r="D2641" s="2">
        <v>0.01</v>
      </c>
      <c r="E2641" s="1" t="s">
        <v>25</v>
      </c>
      <c r="F2641" s="2">
        <v>0.38700000000000001</v>
      </c>
      <c r="G2641" s="2"/>
      <c r="H2641" s="2"/>
      <c r="I2641" s="2"/>
      <c r="J2641" s="2"/>
      <c r="K2641" s="2"/>
      <c r="L2641" s="3">
        <v>11.46</v>
      </c>
      <c r="M2641" s="3">
        <v>0.11</v>
      </c>
      <c r="N2641" s="3">
        <v>5.0999999999999996</v>
      </c>
      <c r="O2641" s="3">
        <v>0</v>
      </c>
      <c r="P2641" s="3">
        <v>5.21</v>
      </c>
      <c r="Q2641" s="3">
        <v>1.042</v>
      </c>
      <c r="R2641" s="1" t="s">
        <v>0</v>
      </c>
    </row>
    <row r="2642" spans="1:18" ht="15.5" x14ac:dyDescent="0.35">
      <c r="A2642" s="1">
        <v>40301230</v>
      </c>
      <c r="B2642" s="99" t="s">
        <v>1786</v>
      </c>
      <c r="C2642" s="2" t="s">
        <v>13602</v>
      </c>
      <c r="D2642" s="2">
        <v>0.01</v>
      </c>
      <c r="E2642" s="1" t="s">
        <v>25</v>
      </c>
      <c r="F2642" s="2">
        <v>0.72</v>
      </c>
      <c r="G2642" s="2"/>
      <c r="H2642" s="2"/>
      <c r="I2642" s="2"/>
      <c r="J2642" s="2"/>
      <c r="K2642" s="2"/>
      <c r="L2642" s="3">
        <v>11.46</v>
      </c>
      <c r="M2642" s="3">
        <v>0.11</v>
      </c>
      <c r="N2642" s="3">
        <v>9.5</v>
      </c>
      <c r="O2642" s="3">
        <v>0</v>
      </c>
      <c r="P2642" s="3">
        <v>9.61</v>
      </c>
      <c r="Q2642" s="3">
        <v>1.9219999999999999</v>
      </c>
      <c r="R2642" s="1" t="s">
        <v>0</v>
      </c>
    </row>
    <row r="2643" spans="1:18" ht="15.5" x14ac:dyDescent="0.35">
      <c r="A2643" s="1">
        <v>40301249</v>
      </c>
      <c r="B2643" s="99" t="s">
        <v>1785</v>
      </c>
      <c r="C2643" s="2" t="s">
        <v>13602</v>
      </c>
      <c r="D2643" s="2">
        <v>0.01</v>
      </c>
      <c r="E2643" s="1" t="s">
        <v>25</v>
      </c>
      <c r="F2643" s="2">
        <v>1.17</v>
      </c>
      <c r="G2643" s="2"/>
      <c r="H2643" s="2"/>
      <c r="I2643" s="2"/>
      <c r="J2643" s="2"/>
      <c r="K2643" s="2"/>
      <c r="L2643" s="3">
        <v>11.46</v>
      </c>
      <c r="M2643" s="3">
        <v>0.11</v>
      </c>
      <c r="N2643" s="3">
        <v>15.43</v>
      </c>
      <c r="O2643" s="3">
        <v>0</v>
      </c>
      <c r="P2643" s="3">
        <v>15.54</v>
      </c>
      <c r="Q2643" s="3">
        <v>3.1080000000000001</v>
      </c>
      <c r="R2643" s="1" t="s">
        <v>0</v>
      </c>
    </row>
    <row r="2644" spans="1:18" ht="15.5" x14ac:dyDescent="0.35">
      <c r="A2644" s="1">
        <v>40301257</v>
      </c>
      <c r="B2644" s="99" t="s">
        <v>1784</v>
      </c>
      <c r="C2644" s="2" t="s">
        <v>13602</v>
      </c>
      <c r="D2644" s="2">
        <v>0.01</v>
      </c>
      <c r="E2644" s="1" t="s">
        <v>25</v>
      </c>
      <c r="F2644" s="2">
        <v>1.17</v>
      </c>
      <c r="G2644" s="2"/>
      <c r="H2644" s="2"/>
      <c r="I2644" s="2"/>
      <c r="J2644" s="2"/>
      <c r="K2644" s="2"/>
      <c r="L2644" s="3">
        <v>11.46</v>
      </c>
      <c r="M2644" s="3">
        <v>0.11</v>
      </c>
      <c r="N2644" s="3">
        <v>15.43</v>
      </c>
      <c r="O2644" s="3">
        <v>0</v>
      </c>
      <c r="P2644" s="3">
        <v>15.54</v>
      </c>
      <c r="Q2644" s="3">
        <v>3.1080000000000001</v>
      </c>
      <c r="R2644" s="1" t="s">
        <v>0</v>
      </c>
    </row>
    <row r="2645" spans="1:18" ht="15.5" x14ac:dyDescent="0.35">
      <c r="A2645" s="1">
        <v>40301265</v>
      </c>
      <c r="B2645" s="99" t="s">
        <v>1783</v>
      </c>
      <c r="C2645" s="2" t="s">
        <v>13602</v>
      </c>
      <c r="D2645" s="2">
        <v>0.01</v>
      </c>
      <c r="E2645" s="1" t="s">
        <v>25</v>
      </c>
      <c r="F2645" s="2">
        <v>1.17</v>
      </c>
      <c r="G2645" s="2"/>
      <c r="H2645" s="2"/>
      <c r="I2645" s="2"/>
      <c r="J2645" s="2"/>
      <c r="K2645" s="2"/>
      <c r="L2645" s="3">
        <v>11.46</v>
      </c>
      <c r="M2645" s="3">
        <v>0.11</v>
      </c>
      <c r="N2645" s="3">
        <v>15.43</v>
      </c>
      <c r="O2645" s="3">
        <v>0</v>
      </c>
      <c r="P2645" s="3">
        <v>15.54</v>
      </c>
      <c r="Q2645" s="3">
        <v>3.1080000000000001</v>
      </c>
      <c r="R2645" s="1" t="s">
        <v>0</v>
      </c>
    </row>
    <row r="2646" spans="1:18" ht="15.5" x14ac:dyDescent="0.35">
      <c r="A2646" s="1">
        <v>40301273</v>
      </c>
      <c r="B2646" s="99" t="s">
        <v>1782</v>
      </c>
      <c r="C2646" s="2" t="s">
        <v>13602</v>
      </c>
      <c r="D2646" s="2">
        <v>0.1</v>
      </c>
      <c r="E2646" s="1" t="s">
        <v>25</v>
      </c>
      <c r="F2646" s="2">
        <v>3.2669999999999999</v>
      </c>
      <c r="G2646" s="2"/>
      <c r="H2646" s="2"/>
      <c r="I2646" s="2"/>
      <c r="J2646" s="2"/>
      <c r="K2646" s="2"/>
      <c r="L2646" s="3">
        <v>11.46</v>
      </c>
      <c r="M2646" s="3">
        <v>1.1499999999999999</v>
      </c>
      <c r="N2646" s="3">
        <v>43.09</v>
      </c>
      <c r="O2646" s="3">
        <v>0</v>
      </c>
      <c r="P2646" s="3">
        <v>44.24</v>
      </c>
      <c r="Q2646" s="3">
        <v>8.8480000000000008</v>
      </c>
      <c r="R2646" s="1" t="s">
        <v>0</v>
      </c>
    </row>
    <row r="2647" spans="1:18" ht="15.5" x14ac:dyDescent="0.35">
      <c r="A2647" s="1">
        <v>40301281</v>
      </c>
      <c r="B2647" s="99" t="s">
        <v>1781</v>
      </c>
      <c r="C2647" s="2" t="s">
        <v>13602</v>
      </c>
      <c r="D2647" s="2">
        <v>0.01</v>
      </c>
      <c r="E2647" s="1" t="s">
        <v>25</v>
      </c>
      <c r="F2647" s="2">
        <v>0.72</v>
      </c>
      <c r="G2647" s="2"/>
      <c r="H2647" s="2"/>
      <c r="I2647" s="2"/>
      <c r="J2647" s="2"/>
      <c r="K2647" s="2"/>
      <c r="L2647" s="3">
        <v>11.46</v>
      </c>
      <c r="M2647" s="3">
        <v>0.11</v>
      </c>
      <c r="N2647" s="3">
        <v>9.5</v>
      </c>
      <c r="O2647" s="3">
        <v>0</v>
      </c>
      <c r="P2647" s="3">
        <v>9.61</v>
      </c>
      <c r="Q2647" s="3">
        <v>1.9219999999999999</v>
      </c>
      <c r="R2647" s="1" t="s">
        <v>0</v>
      </c>
    </row>
    <row r="2648" spans="1:18" ht="15.5" x14ac:dyDescent="0.35">
      <c r="A2648" s="1">
        <v>40301290</v>
      </c>
      <c r="B2648" s="99" t="s">
        <v>1780</v>
      </c>
      <c r="C2648" s="2" t="s">
        <v>13602</v>
      </c>
      <c r="D2648" s="2">
        <v>0.75</v>
      </c>
      <c r="E2648" s="1" t="s">
        <v>25</v>
      </c>
      <c r="F2648" s="2">
        <v>20</v>
      </c>
      <c r="G2648" s="2"/>
      <c r="H2648" s="2"/>
      <c r="I2648" s="2"/>
      <c r="J2648" s="2"/>
      <c r="K2648" s="2"/>
      <c r="L2648" s="3">
        <v>11.46</v>
      </c>
      <c r="M2648" s="3">
        <v>8.6</v>
      </c>
      <c r="N2648" s="3">
        <v>263.8</v>
      </c>
      <c r="O2648" s="3">
        <v>0</v>
      </c>
      <c r="P2648" s="3">
        <v>272.39999999999998</v>
      </c>
      <c r="Q2648" s="3">
        <v>54.48</v>
      </c>
      <c r="R2648" s="1" t="s">
        <v>0</v>
      </c>
    </row>
    <row r="2649" spans="1:18" ht="15.5" x14ac:dyDescent="0.35">
      <c r="A2649" s="1">
        <v>40301303</v>
      </c>
      <c r="B2649" s="99" t="s">
        <v>1779</v>
      </c>
      <c r="C2649" s="2" t="s">
        <v>13602</v>
      </c>
      <c r="D2649" s="2">
        <v>0.25</v>
      </c>
      <c r="E2649" s="1" t="s">
        <v>25</v>
      </c>
      <c r="F2649" s="2">
        <v>13.455</v>
      </c>
      <c r="G2649" s="2"/>
      <c r="H2649" s="2"/>
      <c r="I2649" s="2"/>
      <c r="J2649" s="2"/>
      <c r="K2649" s="2"/>
      <c r="L2649" s="3">
        <v>11.46</v>
      </c>
      <c r="M2649" s="3">
        <v>2.87</v>
      </c>
      <c r="N2649" s="3">
        <v>177.47</v>
      </c>
      <c r="O2649" s="3">
        <v>0</v>
      </c>
      <c r="P2649" s="3">
        <v>180.34</v>
      </c>
      <c r="Q2649" s="3">
        <v>36.068000000000005</v>
      </c>
      <c r="R2649" s="1" t="s">
        <v>0</v>
      </c>
    </row>
    <row r="2650" spans="1:18" ht="15.5" x14ac:dyDescent="0.35">
      <c r="A2650" s="1">
        <v>40301311</v>
      </c>
      <c r="B2650" s="99" t="s">
        <v>1778</v>
      </c>
      <c r="C2650" s="2" t="s">
        <v>13602</v>
      </c>
      <c r="D2650" s="2">
        <v>0.1</v>
      </c>
      <c r="E2650" s="1" t="s">
        <v>25</v>
      </c>
      <c r="F2650" s="2">
        <v>3.2669999999999999</v>
      </c>
      <c r="G2650" s="2"/>
      <c r="H2650" s="2"/>
      <c r="I2650" s="2"/>
      <c r="J2650" s="2"/>
      <c r="K2650" s="2"/>
      <c r="L2650" s="3">
        <v>11.46</v>
      </c>
      <c r="M2650" s="3">
        <v>1.1499999999999999</v>
      </c>
      <c r="N2650" s="3">
        <v>43.09</v>
      </c>
      <c r="O2650" s="3">
        <v>0</v>
      </c>
      <c r="P2650" s="3">
        <v>44.24</v>
      </c>
      <c r="Q2650" s="3">
        <v>8.8480000000000008</v>
      </c>
      <c r="R2650" s="1" t="s">
        <v>0</v>
      </c>
    </row>
    <row r="2651" spans="1:18" ht="15.5" x14ac:dyDescent="0.35">
      <c r="A2651" s="1">
        <v>40301320</v>
      </c>
      <c r="B2651" s="99" t="s">
        <v>1777</v>
      </c>
      <c r="C2651" s="2" t="s">
        <v>13602</v>
      </c>
      <c r="D2651" s="2">
        <v>0.1</v>
      </c>
      <c r="E2651" s="1" t="s">
        <v>25</v>
      </c>
      <c r="F2651" s="2">
        <v>2.097</v>
      </c>
      <c r="G2651" s="2"/>
      <c r="H2651" s="2"/>
      <c r="I2651" s="2"/>
      <c r="J2651" s="2"/>
      <c r="K2651" s="2"/>
      <c r="L2651" s="3">
        <v>11.46</v>
      </c>
      <c r="M2651" s="3">
        <v>1.1499999999999999</v>
      </c>
      <c r="N2651" s="3">
        <v>27.66</v>
      </c>
      <c r="O2651" s="3">
        <v>0</v>
      </c>
      <c r="P2651" s="3">
        <v>28.81</v>
      </c>
      <c r="Q2651" s="3">
        <v>5.7620000000000005</v>
      </c>
      <c r="R2651" s="1" t="s">
        <v>0</v>
      </c>
    </row>
    <row r="2652" spans="1:18" ht="15.5" x14ac:dyDescent="0.35">
      <c r="A2652" s="1">
        <v>40301338</v>
      </c>
      <c r="B2652" s="99" t="s">
        <v>1776</v>
      </c>
      <c r="C2652" s="2" t="s">
        <v>13602</v>
      </c>
      <c r="D2652" s="2">
        <v>0.75</v>
      </c>
      <c r="E2652" s="1" t="s">
        <v>25</v>
      </c>
      <c r="F2652" s="2">
        <v>11.385</v>
      </c>
      <c r="G2652" s="2"/>
      <c r="H2652" s="2"/>
      <c r="I2652" s="2"/>
      <c r="J2652" s="2"/>
      <c r="K2652" s="2"/>
      <c r="L2652" s="3">
        <v>11.46</v>
      </c>
      <c r="M2652" s="3">
        <v>8.6</v>
      </c>
      <c r="N2652" s="3">
        <v>150.16999999999999</v>
      </c>
      <c r="O2652" s="3">
        <v>0</v>
      </c>
      <c r="P2652" s="3">
        <v>158.77000000000001</v>
      </c>
      <c r="Q2652" s="3">
        <v>31.754000000000005</v>
      </c>
      <c r="R2652" s="1" t="s">
        <v>0</v>
      </c>
    </row>
    <row r="2653" spans="1:18" ht="15.5" x14ac:dyDescent="0.35">
      <c r="A2653" s="1">
        <v>40301346</v>
      </c>
      <c r="B2653" s="99" t="s">
        <v>1775</v>
      </c>
      <c r="C2653" s="2" t="s">
        <v>13602</v>
      </c>
      <c r="D2653" s="2">
        <v>0.1</v>
      </c>
      <c r="E2653" s="1" t="s">
        <v>25</v>
      </c>
      <c r="F2653" s="2">
        <v>3.2669999999999999</v>
      </c>
      <c r="G2653" s="2"/>
      <c r="H2653" s="2"/>
      <c r="I2653" s="2"/>
      <c r="J2653" s="2"/>
      <c r="K2653" s="2"/>
      <c r="L2653" s="3">
        <v>11.46</v>
      </c>
      <c r="M2653" s="3">
        <v>1.1499999999999999</v>
      </c>
      <c r="N2653" s="3">
        <v>43.09</v>
      </c>
      <c r="O2653" s="3">
        <v>0</v>
      </c>
      <c r="P2653" s="3">
        <v>44.24</v>
      </c>
      <c r="Q2653" s="3">
        <v>8.8480000000000008</v>
      </c>
      <c r="R2653" s="1" t="s">
        <v>0</v>
      </c>
    </row>
    <row r="2654" spans="1:18" ht="15.5" x14ac:dyDescent="0.35">
      <c r="A2654" s="1">
        <v>40301354</v>
      </c>
      <c r="B2654" s="99" t="s">
        <v>1774</v>
      </c>
      <c r="C2654" s="2" t="s">
        <v>13602</v>
      </c>
      <c r="D2654" s="2">
        <v>0.01</v>
      </c>
      <c r="E2654" s="1" t="s">
        <v>25</v>
      </c>
      <c r="F2654" s="2">
        <v>1.764</v>
      </c>
      <c r="G2654" s="2"/>
      <c r="H2654" s="2"/>
      <c r="I2654" s="2"/>
      <c r="J2654" s="2"/>
      <c r="K2654" s="2"/>
      <c r="L2654" s="3">
        <v>11.46</v>
      </c>
      <c r="M2654" s="3">
        <v>0.11</v>
      </c>
      <c r="N2654" s="3">
        <v>23.27</v>
      </c>
      <c r="O2654" s="3">
        <v>0</v>
      </c>
      <c r="P2654" s="3">
        <v>23.38</v>
      </c>
      <c r="Q2654" s="3">
        <v>4.6760000000000002</v>
      </c>
      <c r="R2654" s="1" t="s">
        <v>0</v>
      </c>
    </row>
    <row r="2655" spans="1:18" ht="15.5" x14ac:dyDescent="0.35">
      <c r="A2655" s="1">
        <v>40301362</v>
      </c>
      <c r="B2655" s="99" t="s">
        <v>1773</v>
      </c>
      <c r="C2655" s="2" t="s">
        <v>13602</v>
      </c>
      <c r="D2655" s="2">
        <v>0.01</v>
      </c>
      <c r="E2655" s="1" t="s">
        <v>25</v>
      </c>
      <c r="F2655" s="2">
        <v>1.764</v>
      </c>
      <c r="G2655" s="2"/>
      <c r="H2655" s="2"/>
      <c r="I2655" s="2"/>
      <c r="J2655" s="2"/>
      <c r="K2655" s="2"/>
      <c r="L2655" s="3">
        <v>11.46</v>
      </c>
      <c r="M2655" s="3">
        <v>0.11</v>
      </c>
      <c r="N2655" s="3">
        <v>23.27</v>
      </c>
      <c r="O2655" s="3">
        <v>0</v>
      </c>
      <c r="P2655" s="3">
        <v>23.38</v>
      </c>
      <c r="Q2655" s="3">
        <v>4.6760000000000002</v>
      </c>
      <c r="R2655" s="1" t="s">
        <v>0</v>
      </c>
    </row>
    <row r="2656" spans="1:18" ht="15.5" x14ac:dyDescent="0.35">
      <c r="A2656" s="1">
        <v>40301370</v>
      </c>
      <c r="B2656" s="99" t="s">
        <v>1772</v>
      </c>
      <c r="C2656" s="2" t="s">
        <v>13602</v>
      </c>
      <c r="D2656" s="2">
        <v>0.1</v>
      </c>
      <c r="E2656" s="1" t="s">
        <v>25</v>
      </c>
      <c r="F2656" s="2">
        <v>3.2669999999999999</v>
      </c>
      <c r="G2656" s="2"/>
      <c r="H2656" s="2"/>
      <c r="I2656" s="2"/>
      <c r="J2656" s="2"/>
      <c r="K2656" s="2"/>
      <c r="L2656" s="3">
        <v>11.46</v>
      </c>
      <c r="M2656" s="3">
        <v>1.1499999999999999</v>
      </c>
      <c r="N2656" s="3">
        <v>43.09</v>
      </c>
      <c r="O2656" s="3">
        <v>0</v>
      </c>
      <c r="P2656" s="3">
        <v>44.24</v>
      </c>
      <c r="Q2656" s="3">
        <v>8.8480000000000008</v>
      </c>
      <c r="R2656" s="1" t="s">
        <v>0</v>
      </c>
    </row>
    <row r="2657" spans="1:18" ht="15.5" x14ac:dyDescent="0.35">
      <c r="A2657" s="1">
        <v>40301389</v>
      </c>
      <c r="B2657" s="99" t="s">
        <v>1771</v>
      </c>
      <c r="C2657" s="2" t="s">
        <v>13602</v>
      </c>
      <c r="D2657" s="2">
        <v>0.25</v>
      </c>
      <c r="E2657" s="1" t="s">
        <v>25</v>
      </c>
      <c r="F2657" s="2">
        <v>1.804</v>
      </c>
      <c r="G2657" s="2"/>
      <c r="H2657" s="2"/>
      <c r="I2657" s="2"/>
      <c r="J2657" s="2"/>
      <c r="K2657" s="2"/>
      <c r="L2657" s="3">
        <v>11.46</v>
      </c>
      <c r="M2657" s="3">
        <v>2.87</v>
      </c>
      <c r="N2657" s="3">
        <v>23.79</v>
      </c>
      <c r="O2657" s="3">
        <v>0</v>
      </c>
      <c r="P2657" s="3">
        <v>26.66</v>
      </c>
      <c r="Q2657" s="3">
        <v>5.3320000000000007</v>
      </c>
      <c r="R2657" s="1" t="s">
        <v>0</v>
      </c>
    </row>
    <row r="2658" spans="1:18" ht="15.5" x14ac:dyDescent="0.35">
      <c r="A2658" s="1">
        <v>40301397</v>
      </c>
      <c r="B2658" s="99" t="s">
        <v>1770</v>
      </c>
      <c r="C2658" s="2" t="s">
        <v>13602</v>
      </c>
      <c r="D2658" s="2">
        <v>0.01</v>
      </c>
      <c r="E2658" s="1" t="s">
        <v>25</v>
      </c>
      <c r="F2658" s="2">
        <v>0.38700000000000001</v>
      </c>
      <c r="G2658" s="2"/>
      <c r="H2658" s="2"/>
      <c r="I2658" s="2"/>
      <c r="J2658" s="2"/>
      <c r="K2658" s="2"/>
      <c r="L2658" s="3">
        <v>11.46</v>
      </c>
      <c r="M2658" s="3">
        <v>0.11</v>
      </c>
      <c r="N2658" s="3">
        <v>5.0999999999999996</v>
      </c>
      <c r="O2658" s="3">
        <v>0</v>
      </c>
      <c r="P2658" s="3">
        <v>5.21</v>
      </c>
      <c r="Q2658" s="3">
        <v>1.042</v>
      </c>
      <c r="R2658" s="1" t="s">
        <v>0</v>
      </c>
    </row>
    <row r="2659" spans="1:18" ht="15.5" x14ac:dyDescent="0.35">
      <c r="A2659" s="1">
        <v>40301400</v>
      </c>
      <c r="B2659" s="99" t="s">
        <v>1769</v>
      </c>
      <c r="C2659" s="2" t="s">
        <v>13602</v>
      </c>
      <c r="D2659" s="2">
        <v>0.01</v>
      </c>
      <c r="E2659" s="1" t="s">
        <v>25</v>
      </c>
      <c r="F2659" s="2">
        <v>0.38700000000000001</v>
      </c>
      <c r="G2659" s="2"/>
      <c r="H2659" s="2"/>
      <c r="I2659" s="2"/>
      <c r="J2659" s="2"/>
      <c r="K2659" s="2"/>
      <c r="L2659" s="3">
        <v>11.46</v>
      </c>
      <c r="M2659" s="3">
        <v>0.11</v>
      </c>
      <c r="N2659" s="3">
        <v>5.0999999999999996</v>
      </c>
      <c r="O2659" s="3">
        <v>0</v>
      </c>
      <c r="P2659" s="3">
        <v>5.21</v>
      </c>
      <c r="Q2659" s="3">
        <v>1.042</v>
      </c>
      <c r="R2659" s="1" t="s">
        <v>0</v>
      </c>
    </row>
    <row r="2660" spans="1:18" ht="15.5" x14ac:dyDescent="0.35">
      <c r="A2660" s="1">
        <v>40301419</v>
      </c>
      <c r="B2660" s="99" t="s">
        <v>1768</v>
      </c>
      <c r="C2660" s="2" t="s">
        <v>13602</v>
      </c>
      <c r="D2660" s="2">
        <v>0.04</v>
      </c>
      <c r="E2660" s="1" t="s">
        <v>25</v>
      </c>
      <c r="F2660" s="2">
        <v>1.0529999999999999</v>
      </c>
      <c r="G2660" s="2"/>
      <c r="H2660" s="2"/>
      <c r="I2660" s="2"/>
      <c r="J2660" s="2"/>
      <c r="K2660" s="2"/>
      <c r="L2660" s="3">
        <v>11.46</v>
      </c>
      <c r="M2660" s="3">
        <v>0.46</v>
      </c>
      <c r="N2660" s="3">
        <v>13.89</v>
      </c>
      <c r="O2660" s="3">
        <v>0</v>
      </c>
      <c r="P2660" s="3">
        <v>14.35</v>
      </c>
      <c r="Q2660" s="3">
        <v>2.87</v>
      </c>
      <c r="R2660" s="1" t="s">
        <v>0</v>
      </c>
    </row>
    <row r="2661" spans="1:18" ht="15.5" x14ac:dyDescent="0.35">
      <c r="A2661" s="1">
        <v>40301427</v>
      </c>
      <c r="B2661" s="99" t="s">
        <v>1767</v>
      </c>
      <c r="C2661" s="2" t="s">
        <v>13602</v>
      </c>
      <c r="D2661" s="2">
        <v>0.01</v>
      </c>
      <c r="E2661" s="1" t="s">
        <v>25</v>
      </c>
      <c r="F2661" s="2">
        <v>0.54</v>
      </c>
      <c r="G2661" s="2"/>
      <c r="H2661" s="2"/>
      <c r="I2661" s="2"/>
      <c r="J2661" s="2"/>
      <c r="K2661" s="2"/>
      <c r="L2661" s="3">
        <v>11.46</v>
      </c>
      <c r="M2661" s="3">
        <v>0.11</v>
      </c>
      <c r="N2661" s="3">
        <v>7.12</v>
      </c>
      <c r="O2661" s="3">
        <v>0</v>
      </c>
      <c r="P2661" s="3">
        <v>7.23</v>
      </c>
      <c r="Q2661" s="3">
        <v>1.4460000000000002</v>
      </c>
      <c r="R2661" s="1" t="s">
        <v>0</v>
      </c>
    </row>
    <row r="2662" spans="1:18" ht="15.5" x14ac:dyDescent="0.35">
      <c r="A2662" s="1">
        <v>40301435</v>
      </c>
      <c r="B2662" s="99" t="s">
        <v>1766</v>
      </c>
      <c r="C2662" s="2" t="s">
        <v>13602</v>
      </c>
      <c r="D2662" s="2">
        <v>0.1</v>
      </c>
      <c r="E2662" s="1" t="s">
        <v>25</v>
      </c>
      <c r="F2662" s="2">
        <v>3.2669999999999999</v>
      </c>
      <c r="G2662" s="2"/>
      <c r="H2662" s="2"/>
      <c r="I2662" s="2"/>
      <c r="J2662" s="2"/>
      <c r="K2662" s="2"/>
      <c r="L2662" s="3">
        <v>11.46</v>
      </c>
      <c r="M2662" s="3">
        <v>1.1499999999999999</v>
      </c>
      <c r="N2662" s="3">
        <v>43.09</v>
      </c>
      <c r="O2662" s="3">
        <v>0</v>
      </c>
      <c r="P2662" s="3">
        <v>44.24</v>
      </c>
      <c r="Q2662" s="3">
        <v>8.8480000000000008</v>
      </c>
      <c r="R2662" s="1" t="s">
        <v>0</v>
      </c>
    </row>
    <row r="2663" spans="1:18" ht="15.5" x14ac:dyDescent="0.35">
      <c r="A2663" s="1">
        <v>40301443</v>
      </c>
      <c r="B2663" s="99" t="s">
        <v>1765</v>
      </c>
      <c r="C2663" s="2" t="s">
        <v>13602</v>
      </c>
      <c r="D2663" s="2">
        <v>0.25</v>
      </c>
      <c r="E2663" s="1" t="s">
        <v>25</v>
      </c>
      <c r="F2663" s="2">
        <v>4.4550000000000001</v>
      </c>
      <c r="G2663" s="2"/>
      <c r="H2663" s="2"/>
      <c r="I2663" s="2"/>
      <c r="J2663" s="2"/>
      <c r="K2663" s="2"/>
      <c r="L2663" s="3">
        <v>11.46</v>
      </c>
      <c r="M2663" s="3">
        <v>2.87</v>
      </c>
      <c r="N2663" s="3">
        <v>58.76</v>
      </c>
      <c r="O2663" s="3">
        <v>0</v>
      </c>
      <c r="P2663" s="3">
        <v>61.63</v>
      </c>
      <c r="Q2663" s="3">
        <v>12.326000000000001</v>
      </c>
      <c r="R2663" s="1" t="s">
        <v>0</v>
      </c>
    </row>
    <row r="2664" spans="1:18" ht="15.5" x14ac:dyDescent="0.35">
      <c r="A2664" s="1">
        <v>40301451</v>
      </c>
      <c r="B2664" s="99" t="s">
        <v>1764</v>
      </c>
      <c r="C2664" s="2" t="s">
        <v>13602</v>
      </c>
      <c r="D2664" s="2">
        <v>0.75</v>
      </c>
      <c r="E2664" s="1" t="s">
        <v>25</v>
      </c>
      <c r="F2664" s="2">
        <v>29.97</v>
      </c>
      <c r="G2664" s="2"/>
      <c r="H2664" s="2"/>
      <c r="I2664" s="2"/>
      <c r="J2664" s="2"/>
      <c r="K2664" s="2"/>
      <c r="L2664" s="3">
        <v>11.46</v>
      </c>
      <c r="M2664" s="3">
        <v>8.6</v>
      </c>
      <c r="N2664" s="3">
        <v>395.3</v>
      </c>
      <c r="O2664" s="3">
        <v>0</v>
      </c>
      <c r="P2664" s="3">
        <v>403.9</v>
      </c>
      <c r="Q2664" s="3">
        <v>80.78</v>
      </c>
      <c r="R2664" s="1" t="s">
        <v>0</v>
      </c>
    </row>
    <row r="2665" spans="1:18" ht="15.5" x14ac:dyDescent="0.35">
      <c r="A2665" s="1">
        <v>40301460</v>
      </c>
      <c r="B2665" s="99" t="s">
        <v>1763</v>
      </c>
      <c r="C2665" s="2" t="s">
        <v>13602</v>
      </c>
      <c r="D2665" s="2">
        <v>0.01</v>
      </c>
      <c r="E2665" s="1" t="s">
        <v>25</v>
      </c>
      <c r="F2665" s="2">
        <v>0.54</v>
      </c>
      <c r="G2665" s="2"/>
      <c r="H2665" s="2"/>
      <c r="I2665" s="2"/>
      <c r="J2665" s="2"/>
      <c r="K2665" s="2"/>
      <c r="L2665" s="3">
        <v>11.46</v>
      </c>
      <c r="M2665" s="3">
        <v>0.11</v>
      </c>
      <c r="N2665" s="3">
        <v>7.12</v>
      </c>
      <c r="O2665" s="3">
        <v>0</v>
      </c>
      <c r="P2665" s="3">
        <v>7.23</v>
      </c>
      <c r="Q2665" s="3">
        <v>1.4460000000000002</v>
      </c>
      <c r="R2665" s="1" t="s">
        <v>0</v>
      </c>
    </row>
    <row r="2666" spans="1:18" ht="15.5" x14ac:dyDescent="0.35">
      <c r="A2666" s="1">
        <v>40301478</v>
      </c>
      <c r="B2666" s="99" t="s">
        <v>1762</v>
      </c>
      <c r="C2666" s="2" t="s">
        <v>13602</v>
      </c>
      <c r="D2666" s="2">
        <v>0.01</v>
      </c>
      <c r="E2666" s="1" t="s">
        <v>25</v>
      </c>
      <c r="F2666" s="2">
        <v>1.17</v>
      </c>
      <c r="G2666" s="2"/>
      <c r="H2666" s="2"/>
      <c r="I2666" s="2"/>
      <c r="J2666" s="2"/>
      <c r="K2666" s="2"/>
      <c r="L2666" s="3">
        <v>11.46</v>
      </c>
      <c r="M2666" s="3">
        <v>0.11</v>
      </c>
      <c r="N2666" s="3">
        <v>15.43</v>
      </c>
      <c r="O2666" s="3">
        <v>0</v>
      </c>
      <c r="P2666" s="3">
        <v>15.54</v>
      </c>
      <c r="Q2666" s="3">
        <v>3.1080000000000001</v>
      </c>
      <c r="R2666" s="1" t="s">
        <v>0</v>
      </c>
    </row>
    <row r="2667" spans="1:18" ht="15.5" x14ac:dyDescent="0.35">
      <c r="A2667" s="1">
        <v>40301486</v>
      </c>
      <c r="B2667" s="99" t="s">
        <v>1761</v>
      </c>
      <c r="C2667" s="2" t="s">
        <v>13602</v>
      </c>
      <c r="D2667" s="2">
        <v>0.25</v>
      </c>
      <c r="E2667" s="1" t="s">
        <v>25</v>
      </c>
      <c r="F2667" s="2">
        <v>4.7969999999999997</v>
      </c>
      <c r="G2667" s="2"/>
      <c r="H2667" s="2"/>
      <c r="I2667" s="2"/>
      <c r="J2667" s="2"/>
      <c r="K2667" s="2"/>
      <c r="L2667" s="3">
        <v>11.46</v>
      </c>
      <c r="M2667" s="3">
        <v>2.87</v>
      </c>
      <c r="N2667" s="3">
        <v>63.27</v>
      </c>
      <c r="O2667" s="3">
        <v>0</v>
      </c>
      <c r="P2667" s="3">
        <v>66.14</v>
      </c>
      <c r="Q2667" s="3">
        <v>13.228000000000002</v>
      </c>
      <c r="R2667" s="1" t="s">
        <v>0</v>
      </c>
    </row>
    <row r="2668" spans="1:18" ht="15.5" x14ac:dyDescent="0.35">
      <c r="A2668" s="1">
        <v>40301494</v>
      </c>
      <c r="B2668" s="99" t="s">
        <v>1760</v>
      </c>
      <c r="C2668" s="2" t="s">
        <v>13602</v>
      </c>
      <c r="D2668" s="2">
        <v>0.04</v>
      </c>
      <c r="E2668" s="1" t="s">
        <v>25</v>
      </c>
      <c r="F2668" s="2">
        <v>1.0529999999999999</v>
      </c>
      <c r="G2668" s="2"/>
      <c r="H2668" s="2"/>
      <c r="I2668" s="2"/>
      <c r="J2668" s="2"/>
      <c r="K2668" s="2"/>
      <c r="L2668" s="3">
        <v>11.46</v>
      </c>
      <c r="M2668" s="3">
        <v>0.46</v>
      </c>
      <c r="N2668" s="3">
        <v>13.89</v>
      </c>
      <c r="O2668" s="3">
        <v>0</v>
      </c>
      <c r="P2668" s="3">
        <v>14.35</v>
      </c>
      <c r="Q2668" s="3">
        <v>2.87</v>
      </c>
      <c r="R2668" s="1" t="s">
        <v>0</v>
      </c>
    </row>
    <row r="2669" spans="1:18" ht="15.5" x14ac:dyDescent="0.35">
      <c r="A2669" s="1">
        <v>40301508</v>
      </c>
      <c r="B2669" s="99" t="s">
        <v>1759</v>
      </c>
      <c r="C2669" s="2" t="s">
        <v>13602</v>
      </c>
      <c r="D2669" s="2">
        <v>0.04</v>
      </c>
      <c r="E2669" s="1" t="s">
        <v>25</v>
      </c>
      <c r="F2669" s="2">
        <v>1.0529999999999999</v>
      </c>
      <c r="G2669" s="2"/>
      <c r="H2669" s="2"/>
      <c r="I2669" s="2"/>
      <c r="J2669" s="2"/>
      <c r="K2669" s="2"/>
      <c r="L2669" s="3">
        <v>11.46</v>
      </c>
      <c r="M2669" s="3">
        <v>0.46</v>
      </c>
      <c r="N2669" s="3">
        <v>13.89</v>
      </c>
      <c r="O2669" s="3">
        <v>0</v>
      </c>
      <c r="P2669" s="3">
        <v>14.35</v>
      </c>
      <c r="Q2669" s="3">
        <v>2.87</v>
      </c>
      <c r="R2669" s="1" t="s">
        <v>0</v>
      </c>
    </row>
    <row r="2670" spans="1:18" ht="15.5" x14ac:dyDescent="0.35">
      <c r="A2670" s="1">
        <v>40301516</v>
      </c>
      <c r="B2670" s="99" t="s">
        <v>1758</v>
      </c>
      <c r="C2670" s="2" t="s">
        <v>13602</v>
      </c>
      <c r="D2670" s="2">
        <v>0.04</v>
      </c>
      <c r="E2670" s="1" t="s">
        <v>25</v>
      </c>
      <c r="F2670" s="2">
        <v>1.0529999999999999</v>
      </c>
      <c r="G2670" s="2"/>
      <c r="H2670" s="2"/>
      <c r="I2670" s="2"/>
      <c r="J2670" s="2"/>
      <c r="K2670" s="2"/>
      <c r="L2670" s="3">
        <v>11.46</v>
      </c>
      <c r="M2670" s="3">
        <v>0.46</v>
      </c>
      <c r="N2670" s="3">
        <v>13.89</v>
      </c>
      <c r="O2670" s="3">
        <v>0</v>
      </c>
      <c r="P2670" s="3">
        <v>14.35</v>
      </c>
      <c r="Q2670" s="3">
        <v>2.87</v>
      </c>
      <c r="R2670" s="1" t="s">
        <v>0</v>
      </c>
    </row>
    <row r="2671" spans="1:18" ht="15.5" x14ac:dyDescent="0.35">
      <c r="A2671" s="1">
        <v>40301524</v>
      </c>
      <c r="B2671" s="99" t="s">
        <v>1757</v>
      </c>
      <c r="C2671" s="2" t="s">
        <v>13602</v>
      </c>
      <c r="D2671" s="2">
        <v>0.04</v>
      </c>
      <c r="E2671" s="1" t="s">
        <v>25</v>
      </c>
      <c r="F2671" s="2">
        <v>1.0529999999999999</v>
      </c>
      <c r="G2671" s="2"/>
      <c r="H2671" s="2"/>
      <c r="I2671" s="2"/>
      <c r="J2671" s="2"/>
      <c r="K2671" s="2"/>
      <c r="L2671" s="3">
        <v>11.46</v>
      </c>
      <c r="M2671" s="3">
        <v>0.46</v>
      </c>
      <c r="N2671" s="3">
        <v>13.89</v>
      </c>
      <c r="O2671" s="3">
        <v>0</v>
      </c>
      <c r="P2671" s="3">
        <v>14.35</v>
      </c>
      <c r="Q2671" s="3">
        <v>2.87</v>
      </c>
      <c r="R2671" s="1" t="s">
        <v>0</v>
      </c>
    </row>
    <row r="2672" spans="1:18" ht="15.5" x14ac:dyDescent="0.35">
      <c r="A2672" s="1">
        <v>40301532</v>
      </c>
      <c r="B2672" s="99" t="s">
        <v>1756</v>
      </c>
      <c r="C2672" s="2" t="s">
        <v>13602</v>
      </c>
      <c r="D2672" s="2">
        <v>0.04</v>
      </c>
      <c r="E2672" s="1" t="s">
        <v>25</v>
      </c>
      <c r="F2672" s="2">
        <v>1.0529999999999999</v>
      </c>
      <c r="G2672" s="2"/>
      <c r="H2672" s="2"/>
      <c r="I2672" s="2"/>
      <c r="J2672" s="2"/>
      <c r="K2672" s="2"/>
      <c r="L2672" s="3">
        <v>11.46</v>
      </c>
      <c r="M2672" s="3">
        <v>0.46</v>
      </c>
      <c r="N2672" s="3">
        <v>13.89</v>
      </c>
      <c r="O2672" s="3">
        <v>0</v>
      </c>
      <c r="P2672" s="3">
        <v>14.35</v>
      </c>
      <c r="Q2672" s="3">
        <v>2.87</v>
      </c>
      <c r="R2672" s="1" t="s">
        <v>0</v>
      </c>
    </row>
    <row r="2673" spans="1:18" ht="15.5" x14ac:dyDescent="0.35">
      <c r="A2673" s="1">
        <v>40301540</v>
      </c>
      <c r="B2673" s="99" t="s">
        <v>1755</v>
      </c>
      <c r="C2673" s="2" t="s">
        <v>13602</v>
      </c>
      <c r="D2673" s="2">
        <v>0.1</v>
      </c>
      <c r="E2673" s="1" t="s">
        <v>25</v>
      </c>
      <c r="F2673" s="2">
        <v>3.2669999999999999</v>
      </c>
      <c r="G2673" s="2"/>
      <c r="H2673" s="2"/>
      <c r="I2673" s="2"/>
      <c r="J2673" s="2"/>
      <c r="K2673" s="2"/>
      <c r="L2673" s="3">
        <v>11.46</v>
      </c>
      <c r="M2673" s="3">
        <v>1.1499999999999999</v>
      </c>
      <c r="N2673" s="3">
        <v>43.09</v>
      </c>
      <c r="O2673" s="3">
        <v>0</v>
      </c>
      <c r="P2673" s="3">
        <v>44.24</v>
      </c>
      <c r="Q2673" s="3">
        <v>8.8480000000000008</v>
      </c>
      <c r="R2673" s="1" t="s">
        <v>0</v>
      </c>
    </row>
    <row r="2674" spans="1:18" ht="15.5" x14ac:dyDescent="0.35">
      <c r="A2674" s="1">
        <v>40301559</v>
      </c>
      <c r="B2674" s="99" t="s">
        <v>1754</v>
      </c>
      <c r="C2674" s="2" t="s">
        <v>13602</v>
      </c>
      <c r="D2674" s="2">
        <v>0.01</v>
      </c>
      <c r="E2674" s="1" t="s">
        <v>25</v>
      </c>
      <c r="F2674" s="2">
        <v>0.38700000000000001</v>
      </c>
      <c r="G2674" s="2"/>
      <c r="H2674" s="2"/>
      <c r="I2674" s="2"/>
      <c r="J2674" s="2"/>
      <c r="K2674" s="2"/>
      <c r="L2674" s="3">
        <v>11.46</v>
      </c>
      <c r="M2674" s="3">
        <v>0.11</v>
      </c>
      <c r="N2674" s="3">
        <v>5.0999999999999996</v>
      </c>
      <c r="O2674" s="3">
        <v>0</v>
      </c>
      <c r="P2674" s="3">
        <v>5.21</v>
      </c>
      <c r="Q2674" s="3">
        <v>1.042</v>
      </c>
      <c r="R2674" s="1" t="s">
        <v>0</v>
      </c>
    </row>
    <row r="2675" spans="1:18" ht="15.5" x14ac:dyDescent="0.35">
      <c r="A2675" s="1">
        <v>40301567</v>
      </c>
      <c r="B2675" s="99" t="s">
        <v>1753</v>
      </c>
      <c r="C2675" s="2" t="s">
        <v>13602</v>
      </c>
      <c r="D2675" s="2">
        <v>0.1</v>
      </c>
      <c r="E2675" s="1" t="s">
        <v>25</v>
      </c>
      <c r="F2675" s="2">
        <v>3.2669999999999999</v>
      </c>
      <c r="G2675" s="2"/>
      <c r="H2675" s="2"/>
      <c r="I2675" s="2"/>
      <c r="J2675" s="2"/>
      <c r="K2675" s="2"/>
      <c r="L2675" s="3">
        <v>11.46</v>
      </c>
      <c r="M2675" s="3">
        <v>1.1499999999999999</v>
      </c>
      <c r="N2675" s="3">
        <v>43.09</v>
      </c>
      <c r="O2675" s="3">
        <v>0</v>
      </c>
      <c r="P2675" s="3">
        <v>44.24</v>
      </c>
      <c r="Q2675" s="3">
        <v>8.8480000000000008</v>
      </c>
      <c r="R2675" s="1" t="s">
        <v>0</v>
      </c>
    </row>
    <row r="2676" spans="1:18" ht="15.5" x14ac:dyDescent="0.35">
      <c r="A2676" s="1">
        <v>40301575</v>
      </c>
      <c r="B2676" s="99" t="s">
        <v>1752</v>
      </c>
      <c r="C2676" s="2" t="s">
        <v>13602</v>
      </c>
      <c r="D2676" s="2">
        <v>0.75</v>
      </c>
      <c r="E2676" s="1" t="s">
        <v>25</v>
      </c>
      <c r="F2676" s="2">
        <v>11.178000000000001</v>
      </c>
      <c r="G2676" s="2"/>
      <c r="H2676" s="2"/>
      <c r="I2676" s="2"/>
      <c r="J2676" s="2"/>
      <c r="K2676" s="2"/>
      <c r="L2676" s="3">
        <v>11.46</v>
      </c>
      <c r="M2676" s="3">
        <v>8.6</v>
      </c>
      <c r="N2676" s="3">
        <v>147.44</v>
      </c>
      <c r="O2676" s="3">
        <v>0</v>
      </c>
      <c r="P2676" s="3">
        <v>156.04</v>
      </c>
      <c r="Q2676" s="3">
        <v>31.207999999999998</v>
      </c>
      <c r="R2676" s="1" t="s">
        <v>0</v>
      </c>
    </row>
    <row r="2677" spans="1:18" ht="15.5" x14ac:dyDescent="0.35">
      <c r="A2677" s="1">
        <v>40301583</v>
      </c>
      <c r="B2677" s="99" t="s">
        <v>1751</v>
      </c>
      <c r="C2677" s="2" t="s">
        <v>13602</v>
      </c>
      <c r="D2677" s="2">
        <v>0.01</v>
      </c>
      <c r="E2677" s="1" t="s">
        <v>25</v>
      </c>
      <c r="F2677" s="2">
        <v>0.54</v>
      </c>
      <c r="G2677" s="2"/>
      <c r="H2677" s="2"/>
      <c r="I2677" s="2"/>
      <c r="J2677" s="2"/>
      <c r="K2677" s="2"/>
      <c r="L2677" s="3">
        <v>11.46</v>
      </c>
      <c r="M2677" s="3">
        <v>0.11</v>
      </c>
      <c r="N2677" s="3">
        <v>7.12</v>
      </c>
      <c r="O2677" s="3">
        <v>0</v>
      </c>
      <c r="P2677" s="3">
        <v>7.23</v>
      </c>
      <c r="Q2677" s="3">
        <v>1.4460000000000002</v>
      </c>
      <c r="R2677" s="1" t="s">
        <v>0</v>
      </c>
    </row>
    <row r="2678" spans="1:18" ht="15.5" x14ac:dyDescent="0.35">
      <c r="A2678" s="1">
        <v>40301591</v>
      </c>
      <c r="B2678" s="99" t="s">
        <v>1750</v>
      </c>
      <c r="C2678" s="2" t="s">
        <v>13602</v>
      </c>
      <c r="D2678" s="2">
        <v>0.01</v>
      </c>
      <c r="E2678" s="1" t="s">
        <v>25</v>
      </c>
      <c r="F2678" s="2">
        <v>0.72</v>
      </c>
      <c r="G2678" s="2"/>
      <c r="H2678" s="2"/>
      <c r="I2678" s="2"/>
      <c r="J2678" s="2"/>
      <c r="K2678" s="2"/>
      <c r="L2678" s="3">
        <v>11.46</v>
      </c>
      <c r="M2678" s="3">
        <v>0.11</v>
      </c>
      <c r="N2678" s="3">
        <v>9.5</v>
      </c>
      <c r="O2678" s="3">
        <v>0</v>
      </c>
      <c r="P2678" s="3">
        <v>9.61</v>
      </c>
      <c r="Q2678" s="3">
        <v>1.9219999999999999</v>
      </c>
      <c r="R2678" s="1" t="s">
        <v>0</v>
      </c>
    </row>
    <row r="2679" spans="1:18" ht="15.5" x14ac:dyDescent="0.35">
      <c r="A2679" s="1">
        <v>40301605</v>
      </c>
      <c r="B2679" s="99" t="s">
        <v>1749</v>
      </c>
      <c r="C2679" s="2" t="s">
        <v>13602</v>
      </c>
      <c r="D2679" s="2">
        <v>0.01</v>
      </c>
      <c r="E2679" s="1" t="s">
        <v>25</v>
      </c>
      <c r="F2679" s="2">
        <v>0.38700000000000001</v>
      </c>
      <c r="G2679" s="2"/>
      <c r="H2679" s="2"/>
      <c r="I2679" s="2"/>
      <c r="J2679" s="2"/>
      <c r="K2679" s="2"/>
      <c r="L2679" s="3">
        <v>11.46</v>
      </c>
      <c r="M2679" s="3">
        <v>0.11</v>
      </c>
      <c r="N2679" s="3">
        <v>5.0999999999999996</v>
      </c>
      <c r="O2679" s="3">
        <v>0</v>
      </c>
      <c r="P2679" s="3">
        <v>5.21</v>
      </c>
      <c r="Q2679" s="3">
        <v>1.042</v>
      </c>
      <c r="R2679" s="1" t="s">
        <v>0</v>
      </c>
    </row>
    <row r="2680" spans="1:18" ht="15.5" x14ac:dyDescent="0.35">
      <c r="A2680" s="1">
        <v>40301613</v>
      </c>
      <c r="B2680" s="99" t="s">
        <v>1748</v>
      </c>
      <c r="C2680" s="2" t="s">
        <v>13602</v>
      </c>
      <c r="D2680" s="2">
        <v>0.75</v>
      </c>
      <c r="E2680" s="1" t="s">
        <v>25</v>
      </c>
      <c r="F2680" s="2">
        <v>9.1440000000000001</v>
      </c>
      <c r="G2680" s="2"/>
      <c r="H2680" s="2"/>
      <c r="I2680" s="2"/>
      <c r="J2680" s="2"/>
      <c r="K2680" s="2"/>
      <c r="L2680" s="3">
        <v>11.46</v>
      </c>
      <c r="M2680" s="3">
        <v>8.6</v>
      </c>
      <c r="N2680" s="3">
        <v>120.61</v>
      </c>
      <c r="O2680" s="3">
        <v>0</v>
      </c>
      <c r="P2680" s="3">
        <v>129.21</v>
      </c>
      <c r="Q2680" s="3">
        <v>25.842000000000002</v>
      </c>
      <c r="R2680" s="1" t="s">
        <v>0</v>
      </c>
    </row>
    <row r="2681" spans="1:18" ht="15.5" x14ac:dyDescent="0.35">
      <c r="A2681" s="1">
        <v>40301621</v>
      </c>
      <c r="B2681" s="99" t="s">
        <v>1747</v>
      </c>
      <c r="C2681" s="2" t="s">
        <v>13602</v>
      </c>
      <c r="D2681" s="2">
        <v>0.01</v>
      </c>
      <c r="E2681" s="1" t="s">
        <v>25</v>
      </c>
      <c r="F2681" s="2">
        <v>0.72</v>
      </c>
      <c r="G2681" s="2"/>
      <c r="H2681" s="2"/>
      <c r="I2681" s="2"/>
      <c r="J2681" s="2"/>
      <c r="K2681" s="2"/>
      <c r="L2681" s="3">
        <v>11.46</v>
      </c>
      <c r="M2681" s="3">
        <v>0.11</v>
      </c>
      <c r="N2681" s="3">
        <v>9.5</v>
      </c>
      <c r="O2681" s="3">
        <v>0</v>
      </c>
      <c r="P2681" s="3">
        <v>9.61</v>
      </c>
      <c r="Q2681" s="3">
        <v>1.9219999999999999</v>
      </c>
      <c r="R2681" s="1" t="s">
        <v>0</v>
      </c>
    </row>
    <row r="2682" spans="1:18" ht="15.5" x14ac:dyDescent="0.35">
      <c r="A2682" s="1">
        <v>40301630</v>
      </c>
      <c r="B2682" s="99" t="s">
        <v>1746</v>
      </c>
      <c r="C2682" s="2" t="s">
        <v>13602</v>
      </c>
      <c r="D2682" s="2">
        <v>0.01</v>
      </c>
      <c r="E2682" s="1" t="s">
        <v>25</v>
      </c>
      <c r="F2682" s="2">
        <v>0.38700000000000001</v>
      </c>
      <c r="G2682" s="2"/>
      <c r="H2682" s="2"/>
      <c r="I2682" s="2"/>
      <c r="J2682" s="2"/>
      <c r="K2682" s="2"/>
      <c r="L2682" s="3">
        <v>11.46</v>
      </c>
      <c r="M2682" s="3">
        <v>0.11</v>
      </c>
      <c r="N2682" s="3">
        <v>5.0999999999999996</v>
      </c>
      <c r="O2682" s="3">
        <v>0</v>
      </c>
      <c r="P2682" s="3">
        <v>5.21</v>
      </c>
      <c r="Q2682" s="3">
        <v>1.042</v>
      </c>
      <c r="R2682" s="1" t="s">
        <v>0</v>
      </c>
    </row>
    <row r="2683" spans="1:18" ht="15.5" x14ac:dyDescent="0.35">
      <c r="A2683" s="1">
        <v>40301648</v>
      </c>
      <c r="B2683" s="99" t="s">
        <v>1745</v>
      </c>
      <c r="C2683" s="2" t="s">
        <v>13602</v>
      </c>
      <c r="D2683" s="2">
        <v>0.04</v>
      </c>
      <c r="E2683" s="1" t="s">
        <v>25</v>
      </c>
      <c r="F2683" s="2">
        <v>1.0529999999999999</v>
      </c>
      <c r="G2683" s="2"/>
      <c r="H2683" s="2"/>
      <c r="I2683" s="2"/>
      <c r="J2683" s="2"/>
      <c r="K2683" s="2"/>
      <c r="L2683" s="3">
        <v>11.46</v>
      </c>
      <c r="M2683" s="3">
        <v>0.46</v>
      </c>
      <c r="N2683" s="3">
        <v>13.89</v>
      </c>
      <c r="O2683" s="3">
        <v>0</v>
      </c>
      <c r="P2683" s="3">
        <v>14.35</v>
      </c>
      <c r="Q2683" s="3">
        <v>2.87</v>
      </c>
      <c r="R2683" s="1" t="s">
        <v>0</v>
      </c>
    </row>
    <row r="2684" spans="1:18" ht="15.5" x14ac:dyDescent="0.35">
      <c r="A2684" s="1">
        <v>40301656</v>
      </c>
      <c r="B2684" s="99" t="s">
        <v>1744</v>
      </c>
      <c r="C2684" s="2" t="s">
        <v>13602</v>
      </c>
      <c r="D2684" s="2">
        <v>0.1</v>
      </c>
      <c r="E2684" s="1" t="s">
        <v>25</v>
      </c>
      <c r="F2684" s="2">
        <v>3.2669999999999999</v>
      </c>
      <c r="G2684" s="2"/>
      <c r="H2684" s="2"/>
      <c r="I2684" s="2"/>
      <c r="J2684" s="2"/>
      <c r="K2684" s="2"/>
      <c r="L2684" s="3">
        <v>11.46</v>
      </c>
      <c r="M2684" s="3">
        <v>1.1499999999999999</v>
      </c>
      <c r="N2684" s="3">
        <v>43.09</v>
      </c>
      <c r="O2684" s="3">
        <v>0</v>
      </c>
      <c r="P2684" s="3">
        <v>44.24</v>
      </c>
      <c r="Q2684" s="3">
        <v>8.8480000000000008</v>
      </c>
      <c r="R2684" s="1" t="s">
        <v>0</v>
      </c>
    </row>
    <row r="2685" spans="1:18" ht="15.5" x14ac:dyDescent="0.35">
      <c r="A2685" s="1">
        <v>40301664</v>
      </c>
      <c r="B2685" s="99" t="s">
        <v>1743</v>
      </c>
      <c r="C2685" s="2" t="s">
        <v>13602</v>
      </c>
      <c r="D2685" s="2">
        <v>0.1</v>
      </c>
      <c r="E2685" s="1" t="s">
        <v>25</v>
      </c>
      <c r="F2685" s="2">
        <v>2.097</v>
      </c>
      <c r="G2685" s="2"/>
      <c r="H2685" s="2"/>
      <c r="I2685" s="2"/>
      <c r="J2685" s="2"/>
      <c r="K2685" s="2"/>
      <c r="L2685" s="3">
        <v>11.46</v>
      </c>
      <c r="M2685" s="3">
        <v>1.1499999999999999</v>
      </c>
      <c r="N2685" s="3">
        <v>27.66</v>
      </c>
      <c r="O2685" s="3">
        <v>0</v>
      </c>
      <c r="P2685" s="3">
        <v>28.81</v>
      </c>
      <c r="Q2685" s="3">
        <v>5.7620000000000005</v>
      </c>
      <c r="R2685" s="1" t="s">
        <v>0</v>
      </c>
    </row>
    <row r="2686" spans="1:18" ht="15.5" x14ac:dyDescent="0.35">
      <c r="A2686" s="1">
        <v>40301672</v>
      </c>
      <c r="B2686" s="99" t="s">
        <v>1742</v>
      </c>
      <c r="C2686" s="2" t="s">
        <v>13602</v>
      </c>
      <c r="D2686" s="2">
        <v>0.1</v>
      </c>
      <c r="E2686" s="1" t="s">
        <v>25</v>
      </c>
      <c r="F2686" s="2">
        <v>3.2669999999999999</v>
      </c>
      <c r="G2686" s="2"/>
      <c r="H2686" s="2"/>
      <c r="I2686" s="2"/>
      <c r="J2686" s="2"/>
      <c r="K2686" s="2"/>
      <c r="L2686" s="3">
        <v>11.46</v>
      </c>
      <c r="M2686" s="3">
        <v>1.1499999999999999</v>
      </c>
      <c r="N2686" s="3">
        <v>43.09</v>
      </c>
      <c r="O2686" s="3">
        <v>0</v>
      </c>
      <c r="P2686" s="3">
        <v>44.24</v>
      </c>
      <c r="Q2686" s="3">
        <v>8.8480000000000008</v>
      </c>
      <c r="R2686" s="1" t="s">
        <v>0</v>
      </c>
    </row>
    <row r="2687" spans="1:18" ht="15.5" x14ac:dyDescent="0.35">
      <c r="A2687" s="1">
        <v>40301680</v>
      </c>
      <c r="B2687" s="99" t="s">
        <v>1741</v>
      </c>
      <c r="C2687" s="2" t="s">
        <v>13602</v>
      </c>
      <c r="D2687" s="2">
        <v>0.1</v>
      </c>
      <c r="E2687" s="1" t="s">
        <v>25</v>
      </c>
      <c r="F2687" s="2">
        <v>1.764</v>
      </c>
      <c r="G2687" s="2"/>
      <c r="H2687" s="2"/>
      <c r="I2687" s="2"/>
      <c r="J2687" s="2"/>
      <c r="K2687" s="2"/>
      <c r="L2687" s="3">
        <v>11.46</v>
      </c>
      <c r="M2687" s="3">
        <v>1.1499999999999999</v>
      </c>
      <c r="N2687" s="3">
        <v>23.27</v>
      </c>
      <c r="O2687" s="3">
        <v>0</v>
      </c>
      <c r="P2687" s="3">
        <v>24.42</v>
      </c>
      <c r="Q2687" s="3">
        <v>4.8840000000000003</v>
      </c>
      <c r="R2687" s="1" t="s">
        <v>0</v>
      </c>
    </row>
    <row r="2688" spans="1:18" ht="15.5" x14ac:dyDescent="0.35">
      <c r="A2688" s="1">
        <v>40301699</v>
      </c>
      <c r="B2688" s="99" t="s">
        <v>1740</v>
      </c>
      <c r="C2688" s="2" t="s">
        <v>13602</v>
      </c>
      <c r="D2688" s="2">
        <v>0.01</v>
      </c>
      <c r="E2688" s="1" t="s">
        <v>25</v>
      </c>
      <c r="F2688" s="2">
        <v>0.72</v>
      </c>
      <c r="G2688" s="2"/>
      <c r="H2688" s="2"/>
      <c r="I2688" s="2"/>
      <c r="J2688" s="2"/>
      <c r="K2688" s="2"/>
      <c r="L2688" s="3">
        <v>11.46</v>
      </c>
      <c r="M2688" s="3">
        <v>0.11</v>
      </c>
      <c r="N2688" s="3">
        <v>9.5</v>
      </c>
      <c r="O2688" s="3">
        <v>0</v>
      </c>
      <c r="P2688" s="3">
        <v>9.61</v>
      </c>
      <c r="Q2688" s="3">
        <v>1.9219999999999999</v>
      </c>
      <c r="R2688" s="1" t="s">
        <v>0</v>
      </c>
    </row>
    <row r="2689" spans="1:18" ht="15.5" x14ac:dyDescent="0.35">
      <c r="A2689" s="1">
        <v>40301702</v>
      </c>
      <c r="B2689" s="99" t="s">
        <v>1739</v>
      </c>
      <c r="C2689" s="2" t="s">
        <v>13602</v>
      </c>
      <c r="D2689" s="2">
        <v>0.01</v>
      </c>
      <c r="E2689" s="1" t="s">
        <v>25</v>
      </c>
      <c r="F2689" s="2">
        <v>0.72</v>
      </c>
      <c r="G2689" s="2"/>
      <c r="H2689" s="2"/>
      <c r="I2689" s="2"/>
      <c r="J2689" s="2"/>
      <c r="K2689" s="2"/>
      <c r="L2689" s="3">
        <v>11.46</v>
      </c>
      <c r="M2689" s="3">
        <v>0.11</v>
      </c>
      <c r="N2689" s="3">
        <v>9.5</v>
      </c>
      <c r="O2689" s="3">
        <v>0</v>
      </c>
      <c r="P2689" s="3">
        <v>9.61</v>
      </c>
      <c r="Q2689" s="3">
        <v>1.9219999999999999</v>
      </c>
      <c r="R2689" s="1" t="s">
        <v>0</v>
      </c>
    </row>
    <row r="2690" spans="1:18" ht="15.5" x14ac:dyDescent="0.35">
      <c r="A2690" s="1">
        <v>40301710</v>
      </c>
      <c r="B2690" s="99" t="s">
        <v>1738</v>
      </c>
      <c r="C2690" s="2" t="s">
        <v>13602</v>
      </c>
      <c r="D2690" s="2">
        <v>0.01</v>
      </c>
      <c r="E2690" s="1" t="s">
        <v>25</v>
      </c>
      <c r="F2690" s="2">
        <v>0.72</v>
      </c>
      <c r="G2690" s="2"/>
      <c r="H2690" s="2"/>
      <c r="I2690" s="2"/>
      <c r="J2690" s="2"/>
      <c r="K2690" s="2"/>
      <c r="L2690" s="3">
        <v>11.46</v>
      </c>
      <c r="M2690" s="3">
        <v>0.11</v>
      </c>
      <c r="N2690" s="3">
        <v>9.5</v>
      </c>
      <c r="O2690" s="3">
        <v>0</v>
      </c>
      <c r="P2690" s="3">
        <v>9.61</v>
      </c>
      <c r="Q2690" s="3">
        <v>1.9219999999999999</v>
      </c>
      <c r="R2690" s="1" t="s">
        <v>0</v>
      </c>
    </row>
    <row r="2691" spans="1:18" ht="15.5" x14ac:dyDescent="0.35">
      <c r="A2691" s="1">
        <v>40301729</v>
      </c>
      <c r="B2691" s="99" t="s">
        <v>1737</v>
      </c>
      <c r="C2691" s="2" t="s">
        <v>13602</v>
      </c>
      <c r="D2691" s="2">
        <v>0.01</v>
      </c>
      <c r="E2691" s="1" t="s">
        <v>25</v>
      </c>
      <c r="F2691" s="2">
        <v>0.72</v>
      </c>
      <c r="G2691" s="2"/>
      <c r="H2691" s="2"/>
      <c r="I2691" s="2"/>
      <c r="J2691" s="2"/>
      <c r="K2691" s="2"/>
      <c r="L2691" s="3">
        <v>11.46</v>
      </c>
      <c r="M2691" s="3">
        <v>0.11</v>
      </c>
      <c r="N2691" s="3">
        <v>9.5</v>
      </c>
      <c r="O2691" s="3">
        <v>0</v>
      </c>
      <c r="P2691" s="3">
        <v>9.61</v>
      </c>
      <c r="Q2691" s="3">
        <v>1.9219999999999999</v>
      </c>
      <c r="R2691" s="1" t="s">
        <v>0</v>
      </c>
    </row>
    <row r="2692" spans="1:18" ht="15.5" x14ac:dyDescent="0.35">
      <c r="A2692" s="1">
        <v>40301737</v>
      </c>
      <c r="B2692" s="99" t="s">
        <v>1736</v>
      </c>
      <c r="C2692" s="2" t="s">
        <v>13602</v>
      </c>
      <c r="D2692" s="2">
        <v>0.1</v>
      </c>
      <c r="E2692" s="1" t="s">
        <v>25</v>
      </c>
      <c r="F2692" s="2">
        <v>3.2669999999999999</v>
      </c>
      <c r="G2692" s="2"/>
      <c r="H2692" s="2"/>
      <c r="I2692" s="2"/>
      <c r="J2692" s="2"/>
      <c r="K2692" s="2"/>
      <c r="L2692" s="3">
        <v>11.46</v>
      </c>
      <c r="M2692" s="3">
        <v>1.1499999999999999</v>
      </c>
      <c r="N2692" s="3">
        <v>43.09</v>
      </c>
      <c r="O2692" s="3">
        <v>0</v>
      </c>
      <c r="P2692" s="3">
        <v>44.24</v>
      </c>
      <c r="Q2692" s="3">
        <v>8.8480000000000008</v>
      </c>
      <c r="R2692" s="1" t="s">
        <v>0</v>
      </c>
    </row>
    <row r="2693" spans="1:18" ht="15.5" x14ac:dyDescent="0.35">
      <c r="A2693" s="1">
        <v>40301745</v>
      </c>
      <c r="B2693" s="99" t="s">
        <v>1735</v>
      </c>
      <c r="C2693" s="2" t="s">
        <v>13602</v>
      </c>
      <c r="D2693" s="2">
        <v>0.1</v>
      </c>
      <c r="E2693" s="1" t="s">
        <v>25</v>
      </c>
      <c r="F2693" s="2">
        <v>3.2669999999999999</v>
      </c>
      <c r="G2693" s="2"/>
      <c r="H2693" s="2"/>
      <c r="I2693" s="2"/>
      <c r="J2693" s="2"/>
      <c r="K2693" s="2"/>
      <c r="L2693" s="3">
        <v>11.46</v>
      </c>
      <c r="M2693" s="3">
        <v>1.1499999999999999</v>
      </c>
      <c r="N2693" s="3">
        <v>43.09</v>
      </c>
      <c r="O2693" s="3">
        <v>0</v>
      </c>
      <c r="P2693" s="3">
        <v>44.24</v>
      </c>
      <c r="Q2693" s="3">
        <v>8.8480000000000008</v>
      </c>
      <c r="R2693" s="1" t="s">
        <v>0</v>
      </c>
    </row>
    <row r="2694" spans="1:18" ht="15.5" x14ac:dyDescent="0.35">
      <c r="A2694" s="1">
        <v>40301753</v>
      </c>
      <c r="B2694" s="99" t="s">
        <v>1734</v>
      </c>
      <c r="C2694" s="2" t="s">
        <v>13602</v>
      </c>
      <c r="D2694" s="2">
        <v>0.1</v>
      </c>
      <c r="E2694" s="1" t="s">
        <v>25</v>
      </c>
      <c r="F2694" s="2">
        <v>3.2669999999999999</v>
      </c>
      <c r="G2694" s="2"/>
      <c r="H2694" s="2"/>
      <c r="I2694" s="2"/>
      <c r="J2694" s="2"/>
      <c r="K2694" s="2"/>
      <c r="L2694" s="3">
        <v>11.46</v>
      </c>
      <c r="M2694" s="3">
        <v>1.1499999999999999</v>
      </c>
      <c r="N2694" s="3">
        <v>43.09</v>
      </c>
      <c r="O2694" s="3">
        <v>0</v>
      </c>
      <c r="P2694" s="3">
        <v>44.24</v>
      </c>
      <c r="Q2694" s="3">
        <v>8.8480000000000008</v>
      </c>
      <c r="R2694" s="1" t="s">
        <v>0</v>
      </c>
    </row>
    <row r="2695" spans="1:18" ht="15.5" x14ac:dyDescent="0.35">
      <c r="A2695" s="1">
        <v>40301761</v>
      </c>
      <c r="B2695" s="99" t="s">
        <v>1733</v>
      </c>
      <c r="C2695" s="2" t="s">
        <v>13602</v>
      </c>
      <c r="D2695" s="2">
        <v>0.1</v>
      </c>
      <c r="E2695" s="1" t="s">
        <v>25</v>
      </c>
      <c r="F2695" s="2">
        <v>1.764</v>
      </c>
      <c r="G2695" s="2"/>
      <c r="H2695" s="2"/>
      <c r="I2695" s="2"/>
      <c r="J2695" s="2"/>
      <c r="K2695" s="2"/>
      <c r="L2695" s="3">
        <v>11.46</v>
      </c>
      <c r="M2695" s="3">
        <v>1.1499999999999999</v>
      </c>
      <c r="N2695" s="3">
        <v>23.27</v>
      </c>
      <c r="O2695" s="3">
        <v>0</v>
      </c>
      <c r="P2695" s="3">
        <v>24.42</v>
      </c>
      <c r="Q2695" s="3">
        <v>4.8840000000000003</v>
      </c>
      <c r="R2695" s="1" t="s">
        <v>0</v>
      </c>
    </row>
    <row r="2696" spans="1:18" ht="15.5" x14ac:dyDescent="0.35">
      <c r="A2696" s="1">
        <v>40301770</v>
      </c>
      <c r="B2696" s="99" t="s">
        <v>1732</v>
      </c>
      <c r="C2696" s="2" t="s">
        <v>13602</v>
      </c>
      <c r="D2696" s="2">
        <v>0.1</v>
      </c>
      <c r="E2696" s="1" t="s">
        <v>25</v>
      </c>
      <c r="F2696" s="2">
        <v>1.764</v>
      </c>
      <c r="G2696" s="2"/>
      <c r="H2696" s="2"/>
      <c r="I2696" s="2"/>
      <c r="J2696" s="2"/>
      <c r="K2696" s="2"/>
      <c r="L2696" s="3">
        <v>11.46</v>
      </c>
      <c r="M2696" s="3">
        <v>1.1499999999999999</v>
      </c>
      <c r="N2696" s="3">
        <v>23.27</v>
      </c>
      <c r="O2696" s="3">
        <v>0</v>
      </c>
      <c r="P2696" s="3">
        <v>24.42</v>
      </c>
      <c r="Q2696" s="3">
        <v>4.8840000000000003</v>
      </c>
      <c r="R2696" s="1" t="s">
        <v>0</v>
      </c>
    </row>
    <row r="2697" spans="1:18" ht="15.5" x14ac:dyDescent="0.35">
      <c r="A2697" s="1">
        <v>40301788</v>
      </c>
      <c r="B2697" s="99" t="s">
        <v>1731</v>
      </c>
      <c r="C2697" s="2" t="s">
        <v>13602</v>
      </c>
      <c r="D2697" s="2">
        <v>0.1</v>
      </c>
      <c r="E2697" s="1" t="s">
        <v>25</v>
      </c>
      <c r="F2697" s="2">
        <v>1.764</v>
      </c>
      <c r="G2697" s="2"/>
      <c r="H2697" s="2"/>
      <c r="I2697" s="2"/>
      <c r="J2697" s="2"/>
      <c r="K2697" s="2"/>
      <c r="L2697" s="3">
        <v>11.46</v>
      </c>
      <c r="M2697" s="3">
        <v>1.1499999999999999</v>
      </c>
      <c r="N2697" s="3">
        <v>23.27</v>
      </c>
      <c r="O2697" s="3">
        <v>0</v>
      </c>
      <c r="P2697" s="3">
        <v>24.42</v>
      </c>
      <c r="Q2697" s="3">
        <v>4.8840000000000003</v>
      </c>
      <c r="R2697" s="1" t="s">
        <v>0</v>
      </c>
    </row>
    <row r="2698" spans="1:18" ht="15.5" x14ac:dyDescent="0.35">
      <c r="A2698" s="1">
        <v>40301796</v>
      </c>
      <c r="B2698" s="99" t="s">
        <v>1730</v>
      </c>
      <c r="C2698" s="2" t="s">
        <v>13602</v>
      </c>
      <c r="D2698" s="2">
        <v>0.25</v>
      </c>
      <c r="E2698" s="1" t="s">
        <v>25</v>
      </c>
      <c r="F2698" s="2">
        <v>4.7969999999999997</v>
      </c>
      <c r="G2698" s="2"/>
      <c r="H2698" s="2"/>
      <c r="I2698" s="2"/>
      <c r="J2698" s="2"/>
      <c r="K2698" s="2"/>
      <c r="L2698" s="3">
        <v>11.46</v>
      </c>
      <c r="M2698" s="3">
        <v>2.87</v>
      </c>
      <c r="N2698" s="3">
        <v>63.27</v>
      </c>
      <c r="O2698" s="3">
        <v>0</v>
      </c>
      <c r="P2698" s="3">
        <v>66.14</v>
      </c>
      <c r="Q2698" s="3">
        <v>13.228000000000002</v>
      </c>
      <c r="R2698" s="1" t="s">
        <v>0</v>
      </c>
    </row>
    <row r="2699" spans="1:18" ht="15.5" x14ac:dyDescent="0.35">
      <c r="A2699" s="1">
        <v>40301800</v>
      </c>
      <c r="B2699" s="99" t="s">
        <v>1729</v>
      </c>
      <c r="C2699" s="2" t="s">
        <v>13602</v>
      </c>
      <c r="D2699" s="2">
        <v>0.1</v>
      </c>
      <c r="E2699" s="1" t="s">
        <v>25</v>
      </c>
      <c r="F2699" s="2">
        <v>3.2669999999999999</v>
      </c>
      <c r="G2699" s="2"/>
      <c r="H2699" s="2"/>
      <c r="I2699" s="2"/>
      <c r="J2699" s="2"/>
      <c r="K2699" s="2"/>
      <c r="L2699" s="3">
        <v>11.46</v>
      </c>
      <c r="M2699" s="3">
        <v>1.1499999999999999</v>
      </c>
      <c r="N2699" s="3">
        <v>43.09</v>
      </c>
      <c r="O2699" s="3">
        <v>0</v>
      </c>
      <c r="P2699" s="3">
        <v>44.24</v>
      </c>
      <c r="Q2699" s="3">
        <v>8.8480000000000008</v>
      </c>
      <c r="R2699" s="1" t="s">
        <v>0</v>
      </c>
    </row>
    <row r="2700" spans="1:18" ht="15.5" x14ac:dyDescent="0.35">
      <c r="A2700" s="1">
        <v>40301818</v>
      </c>
      <c r="B2700" s="99" t="s">
        <v>1728</v>
      </c>
      <c r="C2700" s="2" t="s">
        <v>13602</v>
      </c>
      <c r="D2700" s="2">
        <v>0.01</v>
      </c>
      <c r="E2700" s="1" t="s">
        <v>25</v>
      </c>
      <c r="F2700" s="2">
        <v>1.0529999999999999</v>
      </c>
      <c r="G2700" s="2"/>
      <c r="H2700" s="2"/>
      <c r="I2700" s="2"/>
      <c r="J2700" s="2"/>
      <c r="K2700" s="2"/>
      <c r="L2700" s="3">
        <v>11.46</v>
      </c>
      <c r="M2700" s="3">
        <v>0.11</v>
      </c>
      <c r="N2700" s="3">
        <v>13.89</v>
      </c>
      <c r="O2700" s="3">
        <v>0</v>
      </c>
      <c r="P2700" s="3">
        <v>14</v>
      </c>
      <c r="Q2700" s="3">
        <v>2.8000000000000003</v>
      </c>
      <c r="R2700" s="1" t="s">
        <v>0</v>
      </c>
    </row>
    <row r="2701" spans="1:18" ht="15.5" x14ac:dyDescent="0.35">
      <c r="A2701" s="1">
        <v>40301826</v>
      </c>
      <c r="B2701" s="99" t="s">
        <v>1727</v>
      </c>
      <c r="C2701" s="2" t="s">
        <v>13602</v>
      </c>
      <c r="D2701" s="2">
        <v>0.1</v>
      </c>
      <c r="E2701" s="1" t="s">
        <v>25</v>
      </c>
      <c r="F2701" s="2">
        <v>3.2669999999999999</v>
      </c>
      <c r="G2701" s="2"/>
      <c r="H2701" s="2"/>
      <c r="I2701" s="2"/>
      <c r="J2701" s="2"/>
      <c r="K2701" s="2"/>
      <c r="L2701" s="3">
        <v>11.46</v>
      </c>
      <c r="M2701" s="3">
        <v>1.1499999999999999</v>
      </c>
      <c r="N2701" s="3">
        <v>43.09</v>
      </c>
      <c r="O2701" s="3">
        <v>0</v>
      </c>
      <c r="P2701" s="3">
        <v>44.24</v>
      </c>
      <c r="Q2701" s="3">
        <v>8.8480000000000008</v>
      </c>
      <c r="R2701" s="1" t="s">
        <v>0</v>
      </c>
    </row>
    <row r="2702" spans="1:18" ht="15.5" x14ac:dyDescent="0.35">
      <c r="A2702" s="1">
        <v>40301834</v>
      </c>
      <c r="B2702" s="99" t="s">
        <v>1726</v>
      </c>
      <c r="C2702" s="2" t="s">
        <v>13602</v>
      </c>
      <c r="D2702" s="2">
        <v>0.1</v>
      </c>
      <c r="E2702" s="1" t="s">
        <v>25</v>
      </c>
      <c r="F2702" s="2">
        <v>3.2669999999999999</v>
      </c>
      <c r="G2702" s="2"/>
      <c r="H2702" s="2"/>
      <c r="I2702" s="2"/>
      <c r="J2702" s="2"/>
      <c r="K2702" s="2"/>
      <c r="L2702" s="3">
        <v>11.46</v>
      </c>
      <c r="M2702" s="3">
        <v>1.1499999999999999</v>
      </c>
      <c r="N2702" s="3">
        <v>43.09</v>
      </c>
      <c r="O2702" s="3">
        <v>0</v>
      </c>
      <c r="P2702" s="3">
        <v>44.24</v>
      </c>
      <c r="Q2702" s="3">
        <v>8.8480000000000008</v>
      </c>
      <c r="R2702" s="1" t="s">
        <v>0</v>
      </c>
    </row>
    <row r="2703" spans="1:18" ht="15.5" x14ac:dyDescent="0.35">
      <c r="A2703" s="1">
        <v>40301842</v>
      </c>
      <c r="B2703" s="99" t="s">
        <v>1725</v>
      </c>
      <c r="C2703" s="2" t="s">
        <v>13602</v>
      </c>
      <c r="D2703" s="2">
        <v>0.01</v>
      </c>
      <c r="E2703" s="1" t="s">
        <v>25</v>
      </c>
      <c r="F2703" s="2">
        <v>0.54</v>
      </c>
      <c r="G2703" s="2"/>
      <c r="H2703" s="2"/>
      <c r="I2703" s="2"/>
      <c r="J2703" s="2"/>
      <c r="K2703" s="2"/>
      <c r="L2703" s="3">
        <v>11.46</v>
      </c>
      <c r="M2703" s="3">
        <v>0.11</v>
      </c>
      <c r="N2703" s="3">
        <v>7.12</v>
      </c>
      <c r="O2703" s="3">
        <v>0</v>
      </c>
      <c r="P2703" s="3">
        <v>7.23</v>
      </c>
      <c r="Q2703" s="3">
        <v>1.4460000000000002</v>
      </c>
      <c r="R2703" s="1" t="s">
        <v>0</v>
      </c>
    </row>
    <row r="2704" spans="1:18" ht="15.5" x14ac:dyDescent="0.35">
      <c r="A2704" s="1">
        <v>40301850</v>
      </c>
      <c r="B2704" s="99" t="s">
        <v>1724</v>
      </c>
      <c r="C2704" s="2" t="s">
        <v>13602</v>
      </c>
      <c r="D2704" s="2">
        <v>0.1</v>
      </c>
      <c r="E2704" s="1" t="s">
        <v>25</v>
      </c>
      <c r="F2704" s="2">
        <v>2.097</v>
      </c>
      <c r="G2704" s="2"/>
      <c r="H2704" s="2"/>
      <c r="I2704" s="2"/>
      <c r="J2704" s="2"/>
      <c r="K2704" s="2"/>
      <c r="L2704" s="3">
        <v>11.46</v>
      </c>
      <c r="M2704" s="3">
        <v>1.1499999999999999</v>
      </c>
      <c r="N2704" s="3">
        <v>27.66</v>
      </c>
      <c r="O2704" s="3">
        <v>0</v>
      </c>
      <c r="P2704" s="3">
        <v>28.81</v>
      </c>
      <c r="Q2704" s="3">
        <v>5.7620000000000005</v>
      </c>
      <c r="R2704" s="1" t="s">
        <v>0</v>
      </c>
    </row>
    <row r="2705" spans="1:18" ht="15.5" x14ac:dyDescent="0.35">
      <c r="A2705" s="1">
        <v>40301869</v>
      </c>
      <c r="B2705" s="99" t="s">
        <v>1723</v>
      </c>
      <c r="C2705" s="2" t="s">
        <v>13602</v>
      </c>
      <c r="D2705" s="2">
        <v>0.01</v>
      </c>
      <c r="E2705" s="1" t="s">
        <v>25</v>
      </c>
      <c r="F2705" s="2">
        <v>0.72</v>
      </c>
      <c r="G2705" s="2"/>
      <c r="H2705" s="2"/>
      <c r="I2705" s="2"/>
      <c r="J2705" s="2"/>
      <c r="K2705" s="2"/>
      <c r="L2705" s="3">
        <v>11.46</v>
      </c>
      <c r="M2705" s="3">
        <v>0.11</v>
      </c>
      <c r="N2705" s="3">
        <v>9.5</v>
      </c>
      <c r="O2705" s="3">
        <v>0</v>
      </c>
      <c r="P2705" s="3">
        <v>9.61</v>
      </c>
      <c r="Q2705" s="3">
        <v>1.9219999999999999</v>
      </c>
      <c r="R2705" s="1" t="s">
        <v>0</v>
      </c>
    </row>
    <row r="2706" spans="1:18" ht="15.5" x14ac:dyDescent="0.35">
      <c r="A2706" s="1">
        <v>40301877</v>
      </c>
      <c r="B2706" s="99" t="s">
        <v>1722</v>
      </c>
      <c r="C2706" s="2" t="s">
        <v>13602</v>
      </c>
      <c r="D2706" s="2">
        <v>0.01</v>
      </c>
      <c r="E2706" s="1" t="s">
        <v>25</v>
      </c>
      <c r="F2706" s="2">
        <v>0.72</v>
      </c>
      <c r="G2706" s="2"/>
      <c r="H2706" s="2"/>
      <c r="I2706" s="2"/>
      <c r="J2706" s="2"/>
      <c r="K2706" s="2"/>
      <c r="L2706" s="3">
        <v>11.46</v>
      </c>
      <c r="M2706" s="3">
        <v>0.11</v>
      </c>
      <c r="N2706" s="3">
        <v>9.5</v>
      </c>
      <c r="O2706" s="3">
        <v>0</v>
      </c>
      <c r="P2706" s="3">
        <v>9.61</v>
      </c>
      <c r="Q2706" s="3">
        <v>1.9219999999999999</v>
      </c>
      <c r="R2706" s="1" t="s">
        <v>0</v>
      </c>
    </row>
    <row r="2707" spans="1:18" ht="15.5" x14ac:dyDescent="0.35">
      <c r="A2707" s="1">
        <v>40301885</v>
      </c>
      <c r="B2707" s="99" t="s">
        <v>1721</v>
      </c>
      <c r="C2707" s="2" t="s">
        <v>13602</v>
      </c>
      <c r="D2707" s="2">
        <v>0.01</v>
      </c>
      <c r="E2707" s="1" t="s">
        <v>25</v>
      </c>
      <c r="F2707" s="2">
        <v>0.72</v>
      </c>
      <c r="G2707" s="2"/>
      <c r="H2707" s="2"/>
      <c r="I2707" s="2"/>
      <c r="J2707" s="2"/>
      <c r="K2707" s="2"/>
      <c r="L2707" s="3">
        <v>11.46</v>
      </c>
      <c r="M2707" s="3">
        <v>0.11</v>
      </c>
      <c r="N2707" s="3">
        <v>9.5</v>
      </c>
      <c r="O2707" s="3">
        <v>0</v>
      </c>
      <c r="P2707" s="3">
        <v>9.61</v>
      </c>
      <c r="Q2707" s="3">
        <v>1.9219999999999999</v>
      </c>
      <c r="R2707" s="1" t="s">
        <v>0</v>
      </c>
    </row>
    <row r="2708" spans="1:18" ht="15.5" x14ac:dyDescent="0.35">
      <c r="A2708" s="1">
        <v>40301893</v>
      </c>
      <c r="B2708" s="99" t="s">
        <v>1720</v>
      </c>
      <c r="C2708" s="2" t="s">
        <v>13602</v>
      </c>
      <c r="D2708" s="2">
        <v>0.1</v>
      </c>
      <c r="E2708" s="1" t="s">
        <v>25</v>
      </c>
      <c r="F2708" s="2">
        <v>3.2669999999999999</v>
      </c>
      <c r="G2708" s="2"/>
      <c r="H2708" s="2"/>
      <c r="I2708" s="2"/>
      <c r="J2708" s="2"/>
      <c r="K2708" s="2"/>
      <c r="L2708" s="3">
        <v>11.46</v>
      </c>
      <c r="M2708" s="3">
        <v>1.1499999999999999</v>
      </c>
      <c r="N2708" s="3">
        <v>43.09</v>
      </c>
      <c r="O2708" s="3">
        <v>0</v>
      </c>
      <c r="P2708" s="3">
        <v>44.24</v>
      </c>
      <c r="Q2708" s="3">
        <v>8.8480000000000008</v>
      </c>
      <c r="R2708" s="1" t="s">
        <v>0</v>
      </c>
    </row>
    <row r="2709" spans="1:18" ht="15.5" x14ac:dyDescent="0.35">
      <c r="A2709" s="1">
        <v>40301907</v>
      </c>
      <c r="B2709" s="99" t="s">
        <v>1719</v>
      </c>
      <c r="C2709" s="2" t="s">
        <v>13602</v>
      </c>
      <c r="D2709" s="2">
        <v>0.1</v>
      </c>
      <c r="E2709" s="1" t="s">
        <v>25</v>
      </c>
      <c r="F2709" s="2">
        <v>3.2669999999999999</v>
      </c>
      <c r="G2709" s="2"/>
      <c r="H2709" s="2"/>
      <c r="I2709" s="2"/>
      <c r="J2709" s="2"/>
      <c r="K2709" s="2"/>
      <c r="L2709" s="3">
        <v>11.46</v>
      </c>
      <c r="M2709" s="3">
        <v>1.1499999999999999</v>
      </c>
      <c r="N2709" s="3">
        <v>43.09</v>
      </c>
      <c r="O2709" s="3">
        <v>0</v>
      </c>
      <c r="P2709" s="3">
        <v>44.24</v>
      </c>
      <c r="Q2709" s="3">
        <v>8.8480000000000008</v>
      </c>
      <c r="R2709" s="1" t="s">
        <v>0</v>
      </c>
    </row>
    <row r="2710" spans="1:18" ht="15.5" x14ac:dyDescent="0.35">
      <c r="A2710" s="1">
        <v>40301915</v>
      </c>
      <c r="B2710" s="99" t="s">
        <v>1718</v>
      </c>
      <c r="C2710" s="2" t="s">
        <v>13602</v>
      </c>
      <c r="D2710" s="2">
        <v>0.01</v>
      </c>
      <c r="E2710" s="1" t="s">
        <v>25</v>
      </c>
      <c r="F2710" s="2">
        <v>0.72</v>
      </c>
      <c r="G2710" s="2"/>
      <c r="H2710" s="2"/>
      <c r="I2710" s="2"/>
      <c r="J2710" s="2"/>
      <c r="K2710" s="2"/>
      <c r="L2710" s="3">
        <v>11.46</v>
      </c>
      <c r="M2710" s="3">
        <v>0.11</v>
      </c>
      <c r="N2710" s="3">
        <v>9.5</v>
      </c>
      <c r="O2710" s="3">
        <v>0</v>
      </c>
      <c r="P2710" s="3">
        <v>9.61</v>
      </c>
      <c r="Q2710" s="3">
        <v>1.9219999999999999</v>
      </c>
      <c r="R2710" s="1" t="s">
        <v>0</v>
      </c>
    </row>
    <row r="2711" spans="1:18" ht="15.5" x14ac:dyDescent="0.35">
      <c r="A2711" s="1">
        <v>40301923</v>
      </c>
      <c r="B2711" s="99" t="s">
        <v>1717</v>
      </c>
      <c r="C2711" s="2" t="s">
        <v>13602</v>
      </c>
      <c r="D2711" s="2">
        <v>0.01</v>
      </c>
      <c r="E2711" s="1" t="s">
        <v>25</v>
      </c>
      <c r="F2711" s="2">
        <v>0.54</v>
      </c>
      <c r="G2711" s="2"/>
      <c r="H2711" s="2"/>
      <c r="I2711" s="2"/>
      <c r="J2711" s="2"/>
      <c r="K2711" s="2"/>
      <c r="L2711" s="3">
        <v>11.46</v>
      </c>
      <c r="M2711" s="3">
        <v>0.11</v>
      </c>
      <c r="N2711" s="3">
        <v>7.12</v>
      </c>
      <c r="O2711" s="3">
        <v>0</v>
      </c>
      <c r="P2711" s="3">
        <v>7.23</v>
      </c>
      <c r="Q2711" s="3">
        <v>1.4460000000000002</v>
      </c>
      <c r="R2711" s="1" t="s">
        <v>0</v>
      </c>
    </row>
    <row r="2712" spans="1:18" ht="15.5" x14ac:dyDescent="0.35">
      <c r="A2712" s="1">
        <v>40301931</v>
      </c>
      <c r="B2712" s="99" t="s">
        <v>1716</v>
      </c>
      <c r="C2712" s="2" t="s">
        <v>13602</v>
      </c>
      <c r="D2712" s="2">
        <v>0.01</v>
      </c>
      <c r="E2712" s="1" t="s">
        <v>25</v>
      </c>
      <c r="F2712" s="2">
        <v>0.38700000000000001</v>
      </c>
      <c r="G2712" s="2"/>
      <c r="H2712" s="2"/>
      <c r="I2712" s="2"/>
      <c r="J2712" s="2"/>
      <c r="K2712" s="2"/>
      <c r="L2712" s="3">
        <v>11.46</v>
      </c>
      <c r="M2712" s="3">
        <v>0.11</v>
      </c>
      <c r="N2712" s="3">
        <v>5.0999999999999996</v>
      </c>
      <c r="O2712" s="3">
        <v>0</v>
      </c>
      <c r="P2712" s="3">
        <v>5.21</v>
      </c>
      <c r="Q2712" s="3">
        <v>1.042</v>
      </c>
      <c r="R2712" s="1" t="s">
        <v>0</v>
      </c>
    </row>
    <row r="2713" spans="1:18" ht="15.5" x14ac:dyDescent="0.35">
      <c r="A2713" s="1">
        <v>40301940</v>
      </c>
      <c r="B2713" s="99" t="s">
        <v>1715</v>
      </c>
      <c r="C2713" s="2" t="s">
        <v>13602</v>
      </c>
      <c r="D2713" s="2">
        <v>0.01</v>
      </c>
      <c r="E2713" s="1" t="s">
        <v>25</v>
      </c>
      <c r="F2713" s="2">
        <v>0.72</v>
      </c>
      <c r="G2713" s="2"/>
      <c r="H2713" s="2"/>
      <c r="I2713" s="2"/>
      <c r="J2713" s="2"/>
      <c r="K2713" s="2"/>
      <c r="L2713" s="3">
        <v>11.46</v>
      </c>
      <c r="M2713" s="3">
        <v>0.11</v>
      </c>
      <c r="N2713" s="3">
        <v>9.5</v>
      </c>
      <c r="O2713" s="3">
        <v>0</v>
      </c>
      <c r="P2713" s="3">
        <v>9.61</v>
      </c>
      <c r="Q2713" s="3">
        <v>1.9219999999999999</v>
      </c>
      <c r="R2713" s="1" t="s">
        <v>0</v>
      </c>
    </row>
    <row r="2714" spans="1:18" ht="15.5" x14ac:dyDescent="0.35">
      <c r="A2714" s="1">
        <v>40301958</v>
      </c>
      <c r="B2714" s="99" t="s">
        <v>1714</v>
      </c>
      <c r="C2714" s="2" t="s">
        <v>13602</v>
      </c>
      <c r="D2714" s="2">
        <v>0.01</v>
      </c>
      <c r="E2714" s="1" t="s">
        <v>25</v>
      </c>
      <c r="F2714" s="2">
        <v>0.72</v>
      </c>
      <c r="G2714" s="2"/>
      <c r="H2714" s="2"/>
      <c r="I2714" s="2"/>
      <c r="J2714" s="2"/>
      <c r="K2714" s="2"/>
      <c r="L2714" s="3">
        <v>11.46</v>
      </c>
      <c r="M2714" s="3">
        <v>0.11</v>
      </c>
      <c r="N2714" s="3">
        <v>9.5</v>
      </c>
      <c r="O2714" s="3">
        <v>0</v>
      </c>
      <c r="P2714" s="3">
        <v>9.61</v>
      </c>
      <c r="Q2714" s="3">
        <v>1.9219999999999999</v>
      </c>
      <c r="R2714" s="1" t="s">
        <v>0</v>
      </c>
    </row>
    <row r="2715" spans="1:18" ht="15.5" x14ac:dyDescent="0.35">
      <c r="A2715" s="1">
        <v>40301966</v>
      </c>
      <c r="B2715" s="99" t="s">
        <v>1713</v>
      </c>
      <c r="C2715" s="2" t="s">
        <v>13602</v>
      </c>
      <c r="D2715" s="2">
        <v>0.01</v>
      </c>
      <c r="E2715" s="1" t="s">
        <v>25</v>
      </c>
      <c r="F2715" s="2">
        <v>0.72</v>
      </c>
      <c r="G2715" s="2"/>
      <c r="H2715" s="2"/>
      <c r="I2715" s="2"/>
      <c r="J2715" s="2"/>
      <c r="K2715" s="2"/>
      <c r="L2715" s="3">
        <v>11.46</v>
      </c>
      <c r="M2715" s="3">
        <v>0.11</v>
      </c>
      <c r="N2715" s="3">
        <v>9.5</v>
      </c>
      <c r="O2715" s="3">
        <v>0</v>
      </c>
      <c r="P2715" s="3">
        <v>9.61</v>
      </c>
      <c r="Q2715" s="3">
        <v>1.9219999999999999</v>
      </c>
      <c r="R2715" s="1" t="s">
        <v>0</v>
      </c>
    </row>
    <row r="2716" spans="1:18" ht="15.5" x14ac:dyDescent="0.35">
      <c r="A2716" s="1">
        <v>40301974</v>
      </c>
      <c r="B2716" s="99" t="s">
        <v>1712</v>
      </c>
      <c r="C2716" s="2" t="s">
        <v>13602</v>
      </c>
      <c r="D2716" s="2">
        <v>0.04</v>
      </c>
      <c r="E2716" s="1" t="s">
        <v>25</v>
      </c>
      <c r="F2716" s="2">
        <v>1.44</v>
      </c>
      <c r="G2716" s="2"/>
      <c r="H2716" s="2"/>
      <c r="I2716" s="2"/>
      <c r="J2716" s="2"/>
      <c r="K2716" s="2"/>
      <c r="L2716" s="3">
        <v>11.46</v>
      </c>
      <c r="M2716" s="3">
        <v>0.46</v>
      </c>
      <c r="N2716" s="3">
        <v>18.989999999999998</v>
      </c>
      <c r="O2716" s="3">
        <v>0</v>
      </c>
      <c r="P2716" s="3">
        <v>19.45</v>
      </c>
      <c r="Q2716" s="3">
        <v>3.89</v>
      </c>
      <c r="R2716" s="1" t="s">
        <v>0</v>
      </c>
    </row>
    <row r="2717" spans="1:18" ht="15.5" x14ac:dyDescent="0.35">
      <c r="A2717" s="1">
        <v>40301982</v>
      </c>
      <c r="B2717" s="99" t="s">
        <v>1711</v>
      </c>
      <c r="C2717" s="2" t="s">
        <v>13602</v>
      </c>
      <c r="D2717" s="2">
        <v>0.75</v>
      </c>
      <c r="E2717" s="1" t="s">
        <v>25</v>
      </c>
      <c r="F2717" s="2">
        <v>17.981999999999999</v>
      </c>
      <c r="G2717" s="2"/>
      <c r="H2717" s="2"/>
      <c r="I2717" s="2"/>
      <c r="J2717" s="2"/>
      <c r="K2717" s="2"/>
      <c r="L2717" s="3">
        <v>11.46</v>
      </c>
      <c r="M2717" s="3">
        <v>8.6</v>
      </c>
      <c r="N2717" s="3">
        <v>237.18</v>
      </c>
      <c r="O2717" s="3">
        <v>0</v>
      </c>
      <c r="P2717" s="3">
        <v>245.78</v>
      </c>
      <c r="Q2717" s="3">
        <v>49.156000000000006</v>
      </c>
      <c r="R2717" s="1" t="s">
        <v>0</v>
      </c>
    </row>
    <row r="2718" spans="1:18" ht="15.5" x14ac:dyDescent="0.35">
      <c r="A2718" s="1">
        <v>40301990</v>
      </c>
      <c r="B2718" s="99" t="s">
        <v>1710</v>
      </c>
      <c r="C2718" s="2" t="s">
        <v>13602</v>
      </c>
      <c r="D2718" s="2">
        <v>0.01</v>
      </c>
      <c r="E2718" s="1" t="s">
        <v>25</v>
      </c>
      <c r="F2718" s="2">
        <v>0.72</v>
      </c>
      <c r="G2718" s="2"/>
      <c r="H2718" s="2"/>
      <c r="I2718" s="2"/>
      <c r="J2718" s="2"/>
      <c r="K2718" s="2"/>
      <c r="L2718" s="3">
        <v>11.46</v>
      </c>
      <c r="M2718" s="3">
        <v>0.11</v>
      </c>
      <c r="N2718" s="3">
        <v>9.5</v>
      </c>
      <c r="O2718" s="3">
        <v>0</v>
      </c>
      <c r="P2718" s="3">
        <v>9.61</v>
      </c>
      <c r="Q2718" s="3">
        <v>1.9219999999999999</v>
      </c>
      <c r="R2718" s="1" t="s">
        <v>0</v>
      </c>
    </row>
    <row r="2719" spans="1:18" ht="15.5" x14ac:dyDescent="0.35">
      <c r="A2719" s="1">
        <v>40302016</v>
      </c>
      <c r="B2719" s="99" t="s">
        <v>1709</v>
      </c>
      <c r="C2719" s="2" t="s">
        <v>13602</v>
      </c>
      <c r="D2719" s="2">
        <v>0.1</v>
      </c>
      <c r="E2719" s="1" t="s">
        <v>25</v>
      </c>
      <c r="F2719" s="2">
        <v>1.764</v>
      </c>
      <c r="G2719" s="2"/>
      <c r="H2719" s="2"/>
      <c r="I2719" s="2"/>
      <c r="J2719" s="2"/>
      <c r="K2719" s="2"/>
      <c r="L2719" s="3">
        <v>11.46</v>
      </c>
      <c r="M2719" s="3">
        <v>1.1499999999999999</v>
      </c>
      <c r="N2719" s="3">
        <v>23.27</v>
      </c>
      <c r="O2719" s="3">
        <v>0</v>
      </c>
      <c r="P2719" s="3">
        <v>24.42</v>
      </c>
      <c r="Q2719" s="3">
        <v>4.8840000000000003</v>
      </c>
      <c r="R2719" s="1" t="s">
        <v>0</v>
      </c>
    </row>
    <row r="2720" spans="1:18" ht="31" x14ac:dyDescent="0.35">
      <c r="A2720" s="1">
        <v>40302024</v>
      </c>
      <c r="B2720" s="99" t="s">
        <v>1708</v>
      </c>
      <c r="C2720" s="2" t="s">
        <v>13602</v>
      </c>
      <c r="D2720" s="2">
        <v>0.1</v>
      </c>
      <c r="E2720" s="1" t="s">
        <v>25</v>
      </c>
      <c r="F2720" s="2">
        <v>2.097</v>
      </c>
      <c r="G2720" s="2"/>
      <c r="H2720" s="2"/>
      <c r="I2720" s="2"/>
      <c r="J2720" s="2"/>
      <c r="K2720" s="2"/>
      <c r="L2720" s="3">
        <v>11.46</v>
      </c>
      <c r="M2720" s="3">
        <v>1.1499999999999999</v>
      </c>
      <c r="N2720" s="3">
        <v>27.66</v>
      </c>
      <c r="O2720" s="3">
        <v>0</v>
      </c>
      <c r="P2720" s="3">
        <v>28.81</v>
      </c>
      <c r="Q2720" s="3">
        <v>5.7620000000000005</v>
      </c>
      <c r="R2720" s="1" t="s">
        <v>0</v>
      </c>
    </row>
    <row r="2721" spans="1:18" ht="15.5" x14ac:dyDescent="0.35">
      <c r="A2721" s="1">
        <v>40302032</v>
      </c>
      <c r="B2721" s="99" t="s">
        <v>1707</v>
      </c>
      <c r="C2721" s="2" t="s">
        <v>13602</v>
      </c>
      <c r="D2721" s="2">
        <v>0.04</v>
      </c>
      <c r="E2721" s="1" t="s">
        <v>25</v>
      </c>
      <c r="F2721" s="2">
        <v>0.54</v>
      </c>
      <c r="G2721" s="2"/>
      <c r="H2721" s="2"/>
      <c r="I2721" s="2"/>
      <c r="J2721" s="2"/>
      <c r="K2721" s="2"/>
      <c r="L2721" s="3">
        <v>11.46</v>
      </c>
      <c r="M2721" s="3">
        <v>0.46</v>
      </c>
      <c r="N2721" s="3">
        <v>7.12</v>
      </c>
      <c r="O2721" s="3">
        <v>0</v>
      </c>
      <c r="P2721" s="3">
        <v>7.58</v>
      </c>
      <c r="Q2721" s="3">
        <v>1.516</v>
      </c>
      <c r="R2721" s="1" t="s">
        <v>0</v>
      </c>
    </row>
    <row r="2722" spans="1:18" ht="15.5" x14ac:dyDescent="0.35">
      <c r="A2722" s="1">
        <v>40302040</v>
      </c>
      <c r="B2722" s="99" t="s">
        <v>1706</v>
      </c>
      <c r="C2722" s="2" t="s">
        <v>13602</v>
      </c>
      <c r="D2722" s="2">
        <v>0.01</v>
      </c>
      <c r="E2722" s="1" t="s">
        <v>25</v>
      </c>
      <c r="F2722" s="2">
        <v>0.38700000000000001</v>
      </c>
      <c r="G2722" s="2"/>
      <c r="H2722" s="2"/>
      <c r="I2722" s="2"/>
      <c r="J2722" s="2"/>
      <c r="K2722" s="2"/>
      <c r="L2722" s="3">
        <v>11.46</v>
      </c>
      <c r="M2722" s="3">
        <v>0.11</v>
      </c>
      <c r="N2722" s="3">
        <v>5.0999999999999996</v>
      </c>
      <c r="O2722" s="3">
        <v>0</v>
      </c>
      <c r="P2722" s="3">
        <v>5.21</v>
      </c>
      <c r="Q2722" s="3">
        <v>1.042</v>
      </c>
      <c r="R2722" s="1" t="s">
        <v>0</v>
      </c>
    </row>
    <row r="2723" spans="1:18" ht="15.5" x14ac:dyDescent="0.35">
      <c r="A2723" s="1">
        <v>40302059</v>
      </c>
      <c r="B2723" s="99" t="s">
        <v>1705</v>
      </c>
      <c r="C2723" s="2" t="s">
        <v>13602</v>
      </c>
      <c r="D2723" s="2">
        <v>0.01</v>
      </c>
      <c r="E2723" s="1" t="s">
        <v>25</v>
      </c>
      <c r="F2723" s="2">
        <v>1.35</v>
      </c>
      <c r="G2723" s="2"/>
      <c r="H2723" s="2"/>
      <c r="I2723" s="2"/>
      <c r="J2723" s="2"/>
      <c r="K2723" s="2"/>
      <c r="L2723" s="3">
        <v>11.46</v>
      </c>
      <c r="M2723" s="3">
        <v>0.11</v>
      </c>
      <c r="N2723" s="3">
        <v>17.809999999999999</v>
      </c>
      <c r="O2723" s="3">
        <v>0</v>
      </c>
      <c r="P2723" s="3">
        <v>17.920000000000002</v>
      </c>
      <c r="Q2723" s="3">
        <v>3.5840000000000005</v>
      </c>
      <c r="R2723" s="1" t="s">
        <v>0</v>
      </c>
    </row>
    <row r="2724" spans="1:18" ht="15.5" x14ac:dyDescent="0.35">
      <c r="A2724" s="1">
        <v>40302067</v>
      </c>
      <c r="B2724" s="99" t="s">
        <v>1704</v>
      </c>
      <c r="C2724" s="2" t="s">
        <v>13602</v>
      </c>
      <c r="D2724" s="2">
        <v>0.01</v>
      </c>
      <c r="E2724" s="1" t="s">
        <v>25</v>
      </c>
      <c r="F2724" s="2">
        <v>1.17</v>
      </c>
      <c r="G2724" s="2"/>
      <c r="H2724" s="2"/>
      <c r="I2724" s="2"/>
      <c r="J2724" s="2"/>
      <c r="K2724" s="2"/>
      <c r="L2724" s="3">
        <v>11.46</v>
      </c>
      <c r="M2724" s="3">
        <v>0.11</v>
      </c>
      <c r="N2724" s="3">
        <v>15.43</v>
      </c>
      <c r="O2724" s="3">
        <v>0</v>
      </c>
      <c r="P2724" s="3">
        <v>15.54</v>
      </c>
      <c r="Q2724" s="3">
        <v>3.1080000000000001</v>
      </c>
      <c r="R2724" s="1" t="s">
        <v>0</v>
      </c>
    </row>
    <row r="2725" spans="1:18" ht="15.5" x14ac:dyDescent="0.35">
      <c r="A2725" s="1">
        <v>40302075</v>
      </c>
      <c r="B2725" s="99" t="s">
        <v>1703</v>
      </c>
      <c r="C2725" s="2" t="s">
        <v>13602</v>
      </c>
      <c r="D2725" s="2">
        <v>0.1</v>
      </c>
      <c r="E2725" s="1" t="s">
        <v>25</v>
      </c>
      <c r="F2725" s="2">
        <v>1.764</v>
      </c>
      <c r="G2725" s="2"/>
      <c r="H2725" s="2"/>
      <c r="I2725" s="2"/>
      <c r="J2725" s="2"/>
      <c r="K2725" s="2"/>
      <c r="L2725" s="3">
        <v>11.46</v>
      </c>
      <c r="M2725" s="3">
        <v>1.1499999999999999</v>
      </c>
      <c r="N2725" s="3">
        <v>23.27</v>
      </c>
      <c r="O2725" s="3">
        <v>0</v>
      </c>
      <c r="P2725" s="3">
        <v>24.42</v>
      </c>
      <c r="Q2725" s="3">
        <v>4.8840000000000003</v>
      </c>
      <c r="R2725" s="1" t="s">
        <v>0</v>
      </c>
    </row>
    <row r="2726" spans="1:18" ht="15.5" x14ac:dyDescent="0.35">
      <c r="A2726" s="1">
        <v>40302083</v>
      </c>
      <c r="B2726" s="99" t="s">
        <v>1702</v>
      </c>
      <c r="C2726" s="2" t="s">
        <v>13602</v>
      </c>
      <c r="D2726" s="2">
        <v>0.04</v>
      </c>
      <c r="E2726" s="1" t="s">
        <v>25</v>
      </c>
      <c r="F2726" s="2">
        <v>1.0529999999999999</v>
      </c>
      <c r="G2726" s="2"/>
      <c r="H2726" s="2"/>
      <c r="I2726" s="2"/>
      <c r="J2726" s="2"/>
      <c r="K2726" s="2"/>
      <c r="L2726" s="3">
        <v>11.46</v>
      </c>
      <c r="M2726" s="3">
        <v>0.46</v>
      </c>
      <c r="N2726" s="3">
        <v>13.89</v>
      </c>
      <c r="O2726" s="3">
        <v>0</v>
      </c>
      <c r="P2726" s="3">
        <v>14.35</v>
      </c>
      <c r="Q2726" s="3">
        <v>2.87</v>
      </c>
      <c r="R2726" s="1" t="s">
        <v>0</v>
      </c>
    </row>
    <row r="2727" spans="1:18" ht="15.5" x14ac:dyDescent="0.35">
      <c r="A2727" s="1">
        <v>40302091</v>
      </c>
      <c r="B2727" s="99" t="s">
        <v>1701</v>
      </c>
      <c r="C2727" s="2" t="s">
        <v>13602</v>
      </c>
      <c r="D2727" s="2">
        <v>0.75</v>
      </c>
      <c r="E2727" s="1" t="s">
        <v>25</v>
      </c>
      <c r="F2727" s="2">
        <v>27.684000000000001</v>
      </c>
      <c r="G2727" s="2"/>
      <c r="H2727" s="2"/>
      <c r="I2727" s="2"/>
      <c r="J2727" s="2"/>
      <c r="K2727" s="2"/>
      <c r="L2727" s="3">
        <v>11.46</v>
      </c>
      <c r="M2727" s="3">
        <v>8.6</v>
      </c>
      <c r="N2727" s="3">
        <v>365.15</v>
      </c>
      <c r="O2727" s="3">
        <v>0</v>
      </c>
      <c r="P2727" s="3">
        <v>373.75</v>
      </c>
      <c r="Q2727" s="3">
        <v>74.75</v>
      </c>
      <c r="R2727" s="1" t="s">
        <v>0</v>
      </c>
    </row>
    <row r="2728" spans="1:18" ht="15.5" x14ac:dyDescent="0.35">
      <c r="A2728" s="1">
        <v>40302105</v>
      </c>
      <c r="B2728" s="99" t="s">
        <v>1700</v>
      </c>
      <c r="C2728" s="2" t="s">
        <v>13602</v>
      </c>
      <c r="D2728" s="2">
        <v>0.1</v>
      </c>
      <c r="E2728" s="1" t="s">
        <v>25</v>
      </c>
      <c r="F2728" s="2">
        <v>2.097</v>
      </c>
      <c r="G2728" s="2"/>
      <c r="H2728" s="2"/>
      <c r="I2728" s="2"/>
      <c r="J2728" s="2"/>
      <c r="K2728" s="2"/>
      <c r="L2728" s="3">
        <v>11.46</v>
      </c>
      <c r="M2728" s="3">
        <v>1.1499999999999999</v>
      </c>
      <c r="N2728" s="3">
        <v>27.66</v>
      </c>
      <c r="O2728" s="3">
        <v>0</v>
      </c>
      <c r="P2728" s="3">
        <v>28.81</v>
      </c>
      <c r="Q2728" s="3">
        <v>5.7620000000000005</v>
      </c>
      <c r="R2728" s="1" t="s">
        <v>0</v>
      </c>
    </row>
    <row r="2729" spans="1:18" ht="15.5" x14ac:dyDescent="0.35">
      <c r="A2729" s="1">
        <v>40302113</v>
      </c>
      <c r="B2729" s="99" t="s">
        <v>1699</v>
      </c>
      <c r="C2729" s="2" t="s">
        <v>13602</v>
      </c>
      <c r="D2729" s="2">
        <v>0.1</v>
      </c>
      <c r="E2729" s="1" t="s">
        <v>25</v>
      </c>
      <c r="F2729" s="2">
        <v>3.2669999999999999</v>
      </c>
      <c r="G2729" s="2"/>
      <c r="H2729" s="2"/>
      <c r="I2729" s="2"/>
      <c r="J2729" s="2"/>
      <c r="K2729" s="2"/>
      <c r="L2729" s="3">
        <v>11.46</v>
      </c>
      <c r="M2729" s="3">
        <v>1.1499999999999999</v>
      </c>
      <c r="N2729" s="3">
        <v>43.09</v>
      </c>
      <c r="O2729" s="3">
        <v>0</v>
      </c>
      <c r="P2729" s="3">
        <v>44.24</v>
      </c>
      <c r="Q2729" s="3">
        <v>8.8480000000000008</v>
      </c>
      <c r="R2729" s="1" t="s">
        <v>0</v>
      </c>
    </row>
    <row r="2730" spans="1:18" ht="15.5" x14ac:dyDescent="0.35">
      <c r="A2730" s="1">
        <v>40302121</v>
      </c>
      <c r="B2730" s="99" t="s">
        <v>1698</v>
      </c>
      <c r="C2730" s="2" t="s">
        <v>13602</v>
      </c>
      <c r="D2730" s="2">
        <v>0.1</v>
      </c>
      <c r="E2730" s="1" t="s">
        <v>25</v>
      </c>
      <c r="F2730" s="2">
        <v>3.2669999999999999</v>
      </c>
      <c r="G2730" s="2"/>
      <c r="H2730" s="2"/>
      <c r="I2730" s="2"/>
      <c r="J2730" s="2"/>
      <c r="K2730" s="2"/>
      <c r="L2730" s="3">
        <v>11.46</v>
      </c>
      <c r="M2730" s="3">
        <v>1.1499999999999999</v>
      </c>
      <c r="N2730" s="3">
        <v>43.09</v>
      </c>
      <c r="O2730" s="3">
        <v>0</v>
      </c>
      <c r="P2730" s="3">
        <v>44.24</v>
      </c>
      <c r="Q2730" s="3">
        <v>8.8480000000000008</v>
      </c>
      <c r="R2730" s="1" t="s">
        <v>0</v>
      </c>
    </row>
    <row r="2731" spans="1:18" ht="15.5" x14ac:dyDescent="0.35">
      <c r="A2731" s="1">
        <v>40302130</v>
      </c>
      <c r="B2731" s="99" t="s">
        <v>1697</v>
      </c>
      <c r="C2731" s="2" t="s">
        <v>13602</v>
      </c>
      <c r="D2731" s="2">
        <v>0.1</v>
      </c>
      <c r="E2731" s="1" t="s">
        <v>25</v>
      </c>
      <c r="F2731" s="2">
        <v>3.2669999999999999</v>
      </c>
      <c r="G2731" s="2"/>
      <c r="H2731" s="2"/>
      <c r="I2731" s="2"/>
      <c r="J2731" s="2"/>
      <c r="K2731" s="2"/>
      <c r="L2731" s="3">
        <v>11.46</v>
      </c>
      <c r="M2731" s="3">
        <v>1.1499999999999999</v>
      </c>
      <c r="N2731" s="3">
        <v>43.09</v>
      </c>
      <c r="O2731" s="3">
        <v>0</v>
      </c>
      <c r="P2731" s="3">
        <v>44.24</v>
      </c>
      <c r="Q2731" s="3">
        <v>8.8480000000000008</v>
      </c>
      <c r="R2731" s="1" t="s">
        <v>0</v>
      </c>
    </row>
    <row r="2732" spans="1:18" ht="15.5" x14ac:dyDescent="0.35">
      <c r="A2732" s="1">
        <v>40302148</v>
      </c>
      <c r="B2732" s="99" t="s">
        <v>1696</v>
      </c>
      <c r="C2732" s="2" t="s">
        <v>13602</v>
      </c>
      <c r="D2732" s="2">
        <v>0.01</v>
      </c>
      <c r="E2732" s="1" t="s">
        <v>25</v>
      </c>
      <c r="F2732" s="2">
        <v>0.72</v>
      </c>
      <c r="G2732" s="2"/>
      <c r="H2732" s="2"/>
      <c r="I2732" s="2"/>
      <c r="J2732" s="2"/>
      <c r="K2732" s="2"/>
      <c r="L2732" s="3">
        <v>11.46</v>
      </c>
      <c r="M2732" s="3">
        <v>0.11</v>
      </c>
      <c r="N2732" s="3">
        <v>9.5</v>
      </c>
      <c r="O2732" s="3">
        <v>0</v>
      </c>
      <c r="P2732" s="3">
        <v>9.61</v>
      </c>
      <c r="Q2732" s="3">
        <v>1.9219999999999999</v>
      </c>
      <c r="R2732" s="1" t="s">
        <v>0</v>
      </c>
    </row>
    <row r="2733" spans="1:18" ht="15.5" x14ac:dyDescent="0.35">
      <c r="A2733" s="1">
        <v>40302156</v>
      </c>
      <c r="B2733" s="99" t="s">
        <v>1695</v>
      </c>
      <c r="C2733" s="2" t="s">
        <v>13602</v>
      </c>
      <c r="D2733" s="2">
        <v>0.1</v>
      </c>
      <c r="E2733" s="1" t="s">
        <v>25</v>
      </c>
      <c r="F2733" s="2">
        <v>3.2669999999999999</v>
      </c>
      <c r="G2733" s="2"/>
      <c r="H2733" s="2"/>
      <c r="I2733" s="2"/>
      <c r="J2733" s="2"/>
      <c r="K2733" s="2"/>
      <c r="L2733" s="3">
        <v>11.46</v>
      </c>
      <c r="M2733" s="3">
        <v>1.1499999999999999</v>
      </c>
      <c r="N2733" s="3">
        <v>43.09</v>
      </c>
      <c r="O2733" s="3">
        <v>0</v>
      </c>
      <c r="P2733" s="3">
        <v>44.24</v>
      </c>
      <c r="Q2733" s="3">
        <v>8.8480000000000008</v>
      </c>
      <c r="R2733" s="1" t="s">
        <v>0</v>
      </c>
    </row>
    <row r="2734" spans="1:18" ht="15.5" x14ac:dyDescent="0.35">
      <c r="A2734" s="1">
        <v>40302164</v>
      </c>
      <c r="B2734" s="99" t="s">
        <v>1694</v>
      </c>
      <c r="C2734" s="2" t="s">
        <v>13602</v>
      </c>
      <c r="D2734" s="2">
        <v>0.1</v>
      </c>
      <c r="E2734" s="1" t="s">
        <v>25</v>
      </c>
      <c r="F2734" s="2">
        <v>2.097</v>
      </c>
      <c r="G2734" s="2"/>
      <c r="H2734" s="2"/>
      <c r="I2734" s="2"/>
      <c r="J2734" s="2"/>
      <c r="K2734" s="2"/>
      <c r="L2734" s="3">
        <v>11.46</v>
      </c>
      <c r="M2734" s="3">
        <v>1.1499999999999999</v>
      </c>
      <c r="N2734" s="3">
        <v>27.66</v>
      </c>
      <c r="O2734" s="3">
        <v>0</v>
      </c>
      <c r="P2734" s="3">
        <v>28.81</v>
      </c>
      <c r="Q2734" s="3">
        <v>5.7620000000000005</v>
      </c>
      <c r="R2734" s="1" t="s">
        <v>0</v>
      </c>
    </row>
    <row r="2735" spans="1:18" ht="15.5" x14ac:dyDescent="0.35">
      <c r="A2735" s="1">
        <v>40302172</v>
      </c>
      <c r="B2735" s="99" t="s">
        <v>1693</v>
      </c>
      <c r="C2735" s="2" t="s">
        <v>13602</v>
      </c>
      <c r="D2735" s="2">
        <v>0.01</v>
      </c>
      <c r="E2735" s="1" t="s">
        <v>25</v>
      </c>
      <c r="F2735" s="2">
        <v>0.72</v>
      </c>
      <c r="G2735" s="2"/>
      <c r="H2735" s="2"/>
      <c r="I2735" s="2"/>
      <c r="J2735" s="2"/>
      <c r="K2735" s="2"/>
      <c r="L2735" s="3">
        <v>11.46</v>
      </c>
      <c r="M2735" s="3">
        <v>0.11</v>
      </c>
      <c r="N2735" s="3">
        <v>9.5</v>
      </c>
      <c r="O2735" s="3">
        <v>0</v>
      </c>
      <c r="P2735" s="3">
        <v>9.61</v>
      </c>
      <c r="Q2735" s="3">
        <v>1.9219999999999999</v>
      </c>
      <c r="R2735" s="1" t="s">
        <v>0</v>
      </c>
    </row>
    <row r="2736" spans="1:18" ht="15.5" x14ac:dyDescent="0.35">
      <c r="A2736" s="1">
        <v>40302180</v>
      </c>
      <c r="B2736" s="99" t="s">
        <v>1692</v>
      </c>
      <c r="C2736" s="2" t="s">
        <v>13602</v>
      </c>
      <c r="D2736" s="2">
        <v>0.1</v>
      </c>
      <c r="E2736" s="1" t="s">
        <v>25</v>
      </c>
      <c r="F2736" s="2">
        <v>3.2669999999999999</v>
      </c>
      <c r="G2736" s="2"/>
      <c r="H2736" s="2"/>
      <c r="I2736" s="2"/>
      <c r="J2736" s="2"/>
      <c r="K2736" s="2"/>
      <c r="L2736" s="3">
        <v>11.46</v>
      </c>
      <c r="M2736" s="3">
        <v>1.1499999999999999</v>
      </c>
      <c r="N2736" s="3">
        <v>43.09</v>
      </c>
      <c r="O2736" s="3">
        <v>0</v>
      </c>
      <c r="P2736" s="3">
        <v>44.24</v>
      </c>
      <c r="Q2736" s="3">
        <v>8.8480000000000008</v>
      </c>
      <c r="R2736" s="1" t="s">
        <v>0</v>
      </c>
    </row>
    <row r="2737" spans="1:18" ht="15.5" x14ac:dyDescent="0.35">
      <c r="A2737" s="1">
        <v>40302199</v>
      </c>
      <c r="B2737" s="99" t="s">
        <v>1691</v>
      </c>
      <c r="C2737" s="2" t="s">
        <v>13602</v>
      </c>
      <c r="D2737" s="2">
        <v>0.01</v>
      </c>
      <c r="E2737" s="1" t="s">
        <v>25</v>
      </c>
      <c r="F2737" s="2">
        <v>0.72</v>
      </c>
      <c r="G2737" s="2"/>
      <c r="H2737" s="2"/>
      <c r="I2737" s="2"/>
      <c r="J2737" s="2"/>
      <c r="K2737" s="2"/>
      <c r="L2737" s="3">
        <v>11.46</v>
      </c>
      <c r="M2737" s="3">
        <v>0.11</v>
      </c>
      <c r="N2737" s="3">
        <v>9.5</v>
      </c>
      <c r="O2737" s="3">
        <v>0</v>
      </c>
      <c r="P2737" s="3">
        <v>9.61</v>
      </c>
      <c r="Q2737" s="3">
        <v>1.9219999999999999</v>
      </c>
      <c r="R2737" s="1" t="s">
        <v>0</v>
      </c>
    </row>
    <row r="2738" spans="1:18" ht="15.5" x14ac:dyDescent="0.35">
      <c r="A2738" s="1">
        <v>40302202</v>
      </c>
      <c r="B2738" s="99" t="s">
        <v>1690</v>
      </c>
      <c r="C2738" s="2" t="s">
        <v>13602</v>
      </c>
      <c r="D2738" s="2">
        <v>0.1</v>
      </c>
      <c r="E2738" s="1" t="s">
        <v>25</v>
      </c>
      <c r="F2738" s="2">
        <v>1.764</v>
      </c>
      <c r="G2738" s="2"/>
      <c r="H2738" s="2"/>
      <c r="I2738" s="2"/>
      <c r="J2738" s="2"/>
      <c r="K2738" s="2"/>
      <c r="L2738" s="3">
        <v>11.46</v>
      </c>
      <c r="M2738" s="3">
        <v>1.1499999999999999</v>
      </c>
      <c r="N2738" s="3">
        <v>23.27</v>
      </c>
      <c r="O2738" s="3">
        <v>0</v>
      </c>
      <c r="P2738" s="3">
        <v>24.42</v>
      </c>
      <c r="Q2738" s="3">
        <v>4.8840000000000003</v>
      </c>
      <c r="R2738" s="1" t="s">
        <v>0</v>
      </c>
    </row>
    <row r="2739" spans="1:18" ht="15.5" x14ac:dyDescent="0.35">
      <c r="A2739" s="1">
        <v>40302210</v>
      </c>
      <c r="B2739" s="99" t="s">
        <v>1689</v>
      </c>
      <c r="C2739" s="2" t="s">
        <v>13602</v>
      </c>
      <c r="D2739" s="2">
        <v>0.01</v>
      </c>
      <c r="E2739" s="1" t="s">
        <v>25</v>
      </c>
      <c r="F2739" s="2">
        <v>1.764</v>
      </c>
      <c r="G2739" s="2"/>
      <c r="H2739" s="2"/>
      <c r="I2739" s="2"/>
      <c r="J2739" s="2"/>
      <c r="K2739" s="2"/>
      <c r="L2739" s="3">
        <v>11.46</v>
      </c>
      <c r="M2739" s="3">
        <v>0.11</v>
      </c>
      <c r="N2739" s="3">
        <v>23.27</v>
      </c>
      <c r="O2739" s="3">
        <v>0</v>
      </c>
      <c r="P2739" s="3">
        <v>23.38</v>
      </c>
      <c r="Q2739" s="3">
        <v>4.6760000000000002</v>
      </c>
      <c r="R2739" s="1" t="s">
        <v>0</v>
      </c>
    </row>
    <row r="2740" spans="1:18" ht="15.5" x14ac:dyDescent="0.35">
      <c r="A2740" s="1">
        <v>40302229</v>
      </c>
      <c r="B2740" s="99" t="s">
        <v>1688</v>
      </c>
      <c r="C2740" s="2" t="s">
        <v>13602</v>
      </c>
      <c r="D2740" s="2">
        <v>0.01</v>
      </c>
      <c r="E2740" s="1" t="s">
        <v>25</v>
      </c>
      <c r="F2740" s="2">
        <v>0.54</v>
      </c>
      <c r="G2740" s="2"/>
      <c r="H2740" s="2"/>
      <c r="I2740" s="2"/>
      <c r="J2740" s="2"/>
      <c r="K2740" s="2"/>
      <c r="L2740" s="3">
        <v>11.46</v>
      </c>
      <c r="M2740" s="3">
        <v>0.11</v>
      </c>
      <c r="N2740" s="3">
        <v>7.12</v>
      </c>
      <c r="O2740" s="3">
        <v>0</v>
      </c>
      <c r="P2740" s="3">
        <v>7.23</v>
      </c>
      <c r="Q2740" s="3">
        <v>1.4460000000000002</v>
      </c>
      <c r="R2740" s="1" t="s">
        <v>0</v>
      </c>
    </row>
    <row r="2741" spans="1:18" ht="15.5" x14ac:dyDescent="0.35">
      <c r="A2741" s="1">
        <v>40302237</v>
      </c>
      <c r="B2741" s="99" t="s">
        <v>1687</v>
      </c>
      <c r="C2741" s="2" t="s">
        <v>13602</v>
      </c>
      <c r="D2741" s="2">
        <v>0.01</v>
      </c>
      <c r="E2741" s="1" t="s">
        <v>25</v>
      </c>
      <c r="F2741" s="2">
        <v>0.38700000000000001</v>
      </c>
      <c r="G2741" s="2"/>
      <c r="H2741" s="2"/>
      <c r="I2741" s="2"/>
      <c r="J2741" s="2"/>
      <c r="K2741" s="2"/>
      <c r="L2741" s="3">
        <v>11.46</v>
      </c>
      <c r="M2741" s="3">
        <v>0.11</v>
      </c>
      <c r="N2741" s="3">
        <v>5.0999999999999996</v>
      </c>
      <c r="O2741" s="3">
        <v>0</v>
      </c>
      <c r="P2741" s="3">
        <v>5.21</v>
      </c>
      <c r="Q2741" s="3">
        <v>1.042</v>
      </c>
      <c r="R2741" s="1" t="s">
        <v>0</v>
      </c>
    </row>
    <row r="2742" spans="1:18" ht="15.5" x14ac:dyDescent="0.35">
      <c r="A2742" s="1">
        <v>40302245</v>
      </c>
      <c r="B2742" s="99" t="s">
        <v>1686</v>
      </c>
      <c r="C2742" s="2" t="s">
        <v>13602</v>
      </c>
      <c r="D2742" s="2">
        <v>0.1</v>
      </c>
      <c r="E2742" s="1" t="s">
        <v>25</v>
      </c>
      <c r="F2742" s="2">
        <v>3.2669999999999999</v>
      </c>
      <c r="G2742" s="2"/>
      <c r="H2742" s="2"/>
      <c r="I2742" s="2"/>
      <c r="J2742" s="2"/>
      <c r="K2742" s="2"/>
      <c r="L2742" s="3">
        <v>11.46</v>
      </c>
      <c r="M2742" s="3">
        <v>1.1499999999999999</v>
      </c>
      <c r="N2742" s="3">
        <v>43.09</v>
      </c>
      <c r="O2742" s="3">
        <v>0</v>
      </c>
      <c r="P2742" s="3">
        <v>44.24</v>
      </c>
      <c r="Q2742" s="3">
        <v>8.8480000000000008</v>
      </c>
      <c r="R2742" s="1" t="s">
        <v>0</v>
      </c>
    </row>
    <row r="2743" spans="1:18" ht="15.5" x14ac:dyDescent="0.35">
      <c r="A2743" s="1">
        <v>40302253</v>
      </c>
      <c r="B2743" s="99" t="s">
        <v>1685</v>
      </c>
      <c r="C2743" s="2" t="s">
        <v>13602</v>
      </c>
      <c r="D2743" s="2">
        <v>0.1</v>
      </c>
      <c r="E2743" s="1" t="s">
        <v>25</v>
      </c>
      <c r="F2743" s="2">
        <v>2.097</v>
      </c>
      <c r="G2743" s="2"/>
      <c r="H2743" s="2"/>
      <c r="I2743" s="2"/>
      <c r="J2743" s="2"/>
      <c r="K2743" s="2"/>
      <c r="L2743" s="3">
        <v>11.46</v>
      </c>
      <c r="M2743" s="3">
        <v>1.1499999999999999</v>
      </c>
      <c r="N2743" s="3">
        <v>27.66</v>
      </c>
      <c r="O2743" s="3">
        <v>0</v>
      </c>
      <c r="P2743" s="3">
        <v>28.81</v>
      </c>
      <c r="Q2743" s="3">
        <v>5.7620000000000005</v>
      </c>
      <c r="R2743" s="1" t="s">
        <v>0</v>
      </c>
    </row>
    <row r="2744" spans="1:18" ht="15.5" x14ac:dyDescent="0.35">
      <c r="A2744" s="1">
        <v>40302261</v>
      </c>
      <c r="B2744" s="99" t="s">
        <v>1684</v>
      </c>
      <c r="C2744" s="2" t="s">
        <v>13602</v>
      </c>
      <c r="D2744" s="2">
        <v>0.1</v>
      </c>
      <c r="E2744" s="1" t="s">
        <v>25</v>
      </c>
      <c r="F2744" s="2">
        <v>2.097</v>
      </c>
      <c r="G2744" s="2"/>
      <c r="H2744" s="2"/>
      <c r="I2744" s="2"/>
      <c r="J2744" s="2"/>
      <c r="K2744" s="2"/>
      <c r="L2744" s="3">
        <v>11.46</v>
      </c>
      <c r="M2744" s="3">
        <v>1.1499999999999999</v>
      </c>
      <c r="N2744" s="3">
        <v>27.66</v>
      </c>
      <c r="O2744" s="3">
        <v>0</v>
      </c>
      <c r="P2744" s="3">
        <v>28.81</v>
      </c>
      <c r="Q2744" s="3">
        <v>5.7620000000000005</v>
      </c>
      <c r="R2744" s="1" t="s">
        <v>0</v>
      </c>
    </row>
    <row r="2745" spans="1:18" ht="15.5" x14ac:dyDescent="0.35">
      <c r="A2745" s="1">
        <v>40302270</v>
      </c>
      <c r="B2745" s="99" t="s">
        <v>1683</v>
      </c>
      <c r="C2745" s="2" t="s">
        <v>13602</v>
      </c>
      <c r="D2745" s="2">
        <v>0.01</v>
      </c>
      <c r="E2745" s="1" t="s">
        <v>25</v>
      </c>
      <c r="F2745" s="2">
        <v>1.0529999999999999</v>
      </c>
      <c r="G2745" s="2"/>
      <c r="H2745" s="2"/>
      <c r="I2745" s="2"/>
      <c r="J2745" s="2"/>
      <c r="K2745" s="2"/>
      <c r="L2745" s="3">
        <v>11.46</v>
      </c>
      <c r="M2745" s="3">
        <v>0.11</v>
      </c>
      <c r="N2745" s="3">
        <v>13.89</v>
      </c>
      <c r="O2745" s="3">
        <v>0</v>
      </c>
      <c r="P2745" s="3">
        <v>14</v>
      </c>
      <c r="Q2745" s="3">
        <v>2.8000000000000003</v>
      </c>
      <c r="R2745" s="1" t="s">
        <v>0</v>
      </c>
    </row>
    <row r="2746" spans="1:18" ht="15.5" x14ac:dyDescent="0.35">
      <c r="A2746" s="1">
        <v>40302288</v>
      </c>
      <c r="B2746" s="99" t="s">
        <v>1682</v>
      </c>
      <c r="C2746" s="2" t="s">
        <v>13602</v>
      </c>
      <c r="D2746" s="2">
        <v>0.1</v>
      </c>
      <c r="E2746" s="1" t="s">
        <v>25</v>
      </c>
      <c r="F2746" s="2">
        <v>3.2669999999999999</v>
      </c>
      <c r="G2746" s="2"/>
      <c r="H2746" s="2"/>
      <c r="I2746" s="2"/>
      <c r="J2746" s="2"/>
      <c r="K2746" s="2"/>
      <c r="L2746" s="3">
        <v>11.46</v>
      </c>
      <c r="M2746" s="3">
        <v>1.1499999999999999</v>
      </c>
      <c r="N2746" s="3">
        <v>43.09</v>
      </c>
      <c r="O2746" s="3">
        <v>0</v>
      </c>
      <c r="P2746" s="3">
        <v>44.24</v>
      </c>
      <c r="Q2746" s="3">
        <v>8.8480000000000008</v>
      </c>
      <c r="R2746" s="1" t="s">
        <v>0</v>
      </c>
    </row>
    <row r="2747" spans="1:18" ht="15.5" x14ac:dyDescent="0.35">
      <c r="A2747" s="1">
        <v>40302296</v>
      </c>
      <c r="B2747" s="99" t="s">
        <v>1681</v>
      </c>
      <c r="C2747" s="2" t="s">
        <v>13602</v>
      </c>
      <c r="D2747" s="2">
        <v>0.01</v>
      </c>
      <c r="E2747" s="1" t="s">
        <v>25</v>
      </c>
      <c r="F2747" s="2">
        <v>8.9909999999999997</v>
      </c>
      <c r="G2747" s="2"/>
      <c r="H2747" s="2"/>
      <c r="I2747" s="2"/>
      <c r="J2747" s="2"/>
      <c r="K2747" s="2"/>
      <c r="L2747" s="3">
        <v>11.46</v>
      </c>
      <c r="M2747" s="3">
        <v>0.11</v>
      </c>
      <c r="N2747" s="3">
        <v>118.59</v>
      </c>
      <c r="O2747" s="3">
        <v>0</v>
      </c>
      <c r="P2747" s="3">
        <v>118.7</v>
      </c>
      <c r="Q2747" s="3">
        <v>23.740000000000002</v>
      </c>
      <c r="R2747" s="1" t="s">
        <v>0</v>
      </c>
    </row>
    <row r="2748" spans="1:18" ht="15.5" x14ac:dyDescent="0.35">
      <c r="A2748" s="1">
        <v>40302300</v>
      </c>
      <c r="B2748" s="99" t="s">
        <v>1680</v>
      </c>
      <c r="C2748" s="2" t="s">
        <v>13602</v>
      </c>
      <c r="D2748" s="2">
        <v>0.1</v>
      </c>
      <c r="E2748" s="1" t="s">
        <v>25</v>
      </c>
      <c r="F2748" s="2">
        <v>2.0390000000000001</v>
      </c>
      <c r="G2748" s="2"/>
      <c r="H2748" s="2"/>
      <c r="I2748" s="2"/>
      <c r="J2748" s="2"/>
      <c r="K2748" s="2"/>
      <c r="L2748" s="3">
        <v>11.46</v>
      </c>
      <c r="M2748" s="3">
        <v>1.1499999999999999</v>
      </c>
      <c r="N2748" s="3">
        <v>26.89</v>
      </c>
      <c r="O2748" s="3">
        <v>0</v>
      </c>
      <c r="P2748" s="3">
        <v>28.04</v>
      </c>
      <c r="Q2748" s="3">
        <v>5.6080000000000005</v>
      </c>
      <c r="R2748" s="1" t="s">
        <v>0</v>
      </c>
    </row>
    <row r="2749" spans="1:18" ht="15.5" x14ac:dyDescent="0.35">
      <c r="A2749" s="1">
        <v>40302318</v>
      </c>
      <c r="B2749" s="99" t="s">
        <v>1679</v>
      </c>
      <c r="C2749" s="2" t="s">
        <v>13602</v>
      </c>
      <c r="D2749" s="2">
        <v>0.01</v>
      </c>
      <c r="E2749" s="1" t="s">
        <v>25</v>
      </c>
      <c r="F2749" s="2">
        <v>0.38700000000000001</v>
      </c>
      <c r="G2749" s="2"/>
      <c r="H2749" s="2"/>
      <c r="I2749" s="2"/>
      <c r="J2749" s="2"/>
      <c r="K2749" s="2"/>
      <c r="L2749" s="3">
        <v>11.46</v>
      </c>
      <c r="M2749" s="3">
        <v>0.11</v>
      </c>
      <c r="N2749" s="3">
        <v>5.0999999999999996</v>
      </c>
      <c r="O2749" s="3">
        <v>0</v>
      </c>
      <c r="P2749" s="3">
        <v>5.21</v>
      </c>
      <c r="Q2749" s="3">
        <v>1.042</v>
      </c>
      <c r="R2749" s="1" t="s">
        <v>0</v>
      </c>
    </row>
    <row r="2750" spans="1:18" ht="15.5" x14ac:dyDescent="0.35">
      <c r="A2750" s="1">
        <v>40302326</v>
      </c>
      <c r="B2750" s="99" t="s">
        <v>1678</v>
      </c>
      <c r="C2750" s="2" t="s">
        <v>13602</v>
      </c>
      <c r="D2750" s="2">
        <v>0.1</v>
      </c>
      <c r="E2750" s="1" t="s">
        <v>25</v>
      </c>
      <c r="F2750" s="2">
        <v>2.097</v>
      </c>
      <c r="G2750" s="2"/>
      <c r="H2750" s="2"/>
      <c r="I2750" s="2"/>
      <c r="J2750" s="2"/>
      <c r="K2750" s="2"/>
      <c r="L2750" s="3">
        <v>11.46</v>
      </c>
      <c r="M2750" s="3">
        <v>1.1499999999999999</v>
      </c>
      <c r="N2750" s="3">
        <v>27.66</v>
      </c>
      <c r="O2750" s="3">
        <v>0</v>
      </c>
      <c r="P2750" s="3">
        <v>28.81</v>
      </c>
      <c r="Q2750" s="3">
        <v>5.7620000000000005</v>
      </c>
      <c r="R2750" s="1" t="s">
        <v>0</v>
      </c>
    </row>
    <row r="2751" spans="1:18" ht="15.5" x14ac:dyDescent="0.35">
      <c r="A2751" s="1">
        <v>40302334</v>
      </c>
      <c r="B2751" s="99" t="s">
        <v>1677</v>
      </c>
      <c r="C2751" s="2" t="s">
        <v>13602</v>
      </c>
      <c r="D2751" s="2">
        <v>0.1</v>
      </c>
      <c r="E2751" s="1" t="s">
        <v>25</v>
      </c>
      <c r="F2751" s="2">
        <v>3.2669999999999999</v>
      </c>
      <c r="G2751" s="2"/>
      <c r="H2751" s="2"/>
      <c r="I2751" s="2"/>
      <c r="J2751" s="2"/>
      <c r="K2751" s="2"/>
      <c r="L2751" s="3">
        <v>11.46</v>
      </c>
      <c r="M2751" s="3">
        <v>1.1499999999999999</v>
      </c>
      <c r="N2751" s="3">
        <v>43.09</v>
      </c>
      <c r="O2751" s="3">
        <v>0</v>
      </c>
      <c r="P2751" s="3">
        <v>44.24</v>
      </c>
      <c r="Q2751" s="3">
        <v>8.8480000000000008</v>
      </c>
      <c r="R2751" s="1" t="s">
        <v>0</v>
      </c>
    </row>
    <row r="2752" spans="1:18" ht="15.5" x14ac:dyDescent="0.35">
      <c r="A2752" s="1">
        <v>40302342</v>
      </c>
      <c r="B2752" s="99" t="s">
        <v>1676</v>
      </c>
      <c r="C2752" s="2" t="s">
        <v>13602</v>
      </c>
      <c r="D2752" s="2">
        <v>0.1</v>
      </c>
      <c r="E2752" s="1" t="s">
        <v>25</v>
      </c>
      <c r="F2752" s="2">
        <v>3.2669999999999999</v>
      </c>
      <c r="G2752" s="2"/>
      <c r="H2752" s="2"/>
      <c r="I2752" s="2"/>
      <c r="J2752" s="2"/>
      <c r="K2752" s="2"/>
      <c r="L2752" s="3">
        <v>11.46</v>
      </c>
      <c r="M2752" s="3">
        <v>1.1499999999999999</v>
      </c>
      <c r="N2752" s="3">
        <v>43.09</v>
      </c>
      <c r="O2752" s="3">
        <v>0</v>
      </c>
      <c r="P2752" s="3">
        <v>44.24</v>
      </c>
      <c r="Q2752" s="3">
        <v>8.8480000000000008</v>
      </c>
      <c r="R2752" s="1" t="s">
        <v>0</v>
      </c>
    </row>
    <row r="2753" spans="1:18" ht="15.5" x14ac:dyDescent="0.35">
      <c r="A2753" s="1">
        <v>40302350</v>
      </c>
      <c r="B2753" s="99" t="s">
        <v>1675</v>
      </c>
      <c r="C2753" s="2" t="s">
        <v>13602</v>
      </c>
      <c r="D2753" s="2">
        <v>0.1</v>
      </c>
      <c r="E2753" s="1" t="s">
        <v>25</v>
      </c>
      <c r="F2753" s="2">
        <v>3.2669999999999999</v>
      </c>
      <c r="G2753" s="2"/>
      <c r="H2753" s="2"/>
      <c r="I2753" s="2"/>
      <c r="J2753" s="2"/>
      <c r="K2753" s="2"/>
      <c r="L2753" s="3">
        <v>11.46</v>
      </c>
      <c r="M2753" s="3">
        <v>1.1499999999999999</v>
      </c>
      <c r="N2753" s="3">
        <v>43.09</v>
      </c>
      <c r="O2753" s="3">
        <v>0</v>
      </c>
      <c r="P2753" s="3">
        <v>44.24</v>
      </c>
      <c r="Q2753" s="3">
        <v>8.8480000000000008</v>
      </c>
      <c r="R2753" s="1" t="s">
        <v>0</v>
      </c>
    </row>
    <row r="2754" spans="1:18" ht="15.5" x14ac:dyDescent="0.35">
      <c r="A2754" s="1">
        <v>40302369</v>
      </c>
      <c r="B2754" s="99" t="s">
        <v>1674</v>
      </c>
      <c r="C2754" s="2" t="s">
        <v>13602</v>
      </c>
      <c r="D2754" s="2">
        <v>0.1</v>
      </c>
      <c r="E2754" s="1" t="s">
        <v>25</v>
      </c>
      <c r="F2754" s="2">
        <v>4.05</v>
      </c>
      <c r="G2754" s="2"/>
      <c r="H2754" s="2"/>
      <c r="I2754" s="2"/>
      <c r="J2754" s="2"/>
      <c r="K2754" s="2"/>
      <c r="L2754" s="3">
        <v>11.46</v>
      </c>
      <c r="M2754" s="3">
        <v>1.1499999999999999</v>
      </c>
      <c r="N2754" s="3">
        <v>53.42</v>
      </c>
      <c r="O2754" s="3">
        <v>0</v>
      </c>
      <c r="P2754" s="3">
        <v>54.57</v>
      </c>
      <c r="Q2754" s="3">
        <v>10.914000000000001</v>
      </c>
      <c r="R2754" s="1" t="s">
        <v>0</v>
      </c>
    </row>
    <row r="2755" spans="1:18" ht="15.5" x14ac:dyDescent="0.35">
      <c r="A2755" s="1">
        <v>40302377</v>
      </c>
      <c r="B2755" s="99" t="s">
        <v>1673</v>
      </c>
      <c r="C2755" s="2" t="s">
        <v>13602</v>
      </c>
      <c r="D2755" s="2">
        <v>0.01</v>
      </c>
      <c r="E2755" s="1" t="s">
        <v>25</v>
      </c>
      <c r="F2755" s="2">
        <v>0.38700000000000001</v>
      </c>
      <c r="G2755" s="2"/>
      <c r="H2755" s="2"/>
      <c r="I2755" s="2"/>
      <c r="J2755" s="2"/>
      <c r="K2755" s="2"/>
      <c r="L2755" s="3">
        <v>11.46</v>
      </c>
      <c r="M2755" s="3">
        <v>0.11</v>
      </c>
      <c r="N2755" s="3">
        <v>5.0999999999999996</v>
      </c>
      <c r="O2755" s="3">
        <v>0</v>
      </c>
      <c r="P2755" s="3">
        <v>5.21</v>
      </c>
      <c r="Q2755" s="3">
        <v>1.042</v>
      </c>
      <c r="R2755" s="1" t="s">
        <v>0</v>
      </c>
    </row>
    <row r="2756" spans="1:18" ht="15.5" x14ac:dyDescent="0.35">
      <c r="A2756" s="1">
        <v>40302385</v>
      </c>
      <c r="B2756" s="99" t="s">
        <v>1672</v>
      </c>
      <c r="C2756" s="2" t="s">
        <v>13602</v>
      </c>
      <c r="D2756" s="2">
        <v>0.01</v>
      </c>
      <c r="E2756" s="1" t="s">
        <v>25</v>
      </c>
      <c r="F2756" s="2">
        <v>0.54</v>
      </c>
      <c r="G2756" s="2"/>
      <c r="H2756" s="2"/>
      <c r="I2756" s="2"/>
      <c r="J2756" s="2"/>
      <c r="K2756" s="2"/>
      <c r="L2756" s="3">
        <v>11.46</v>
      </c>
      <c r="M2756" s="3">
        <v>0.11</v>
      </c>
      <c r="N2756" s="3">
        <v>7.12</v>
      </c>
      <c r="O2756" s="3">
        <v>0</v>
      </c>
      <c r="P2756" s="3">
        <v>7.23</v>
      </c>
      <c r="Q2756" s="3">
        <v>1.4460000000000002</v>
      </c>
      <c r="R2756" s="1" t="s">
        <v>0</v>
      </c>
    </row>
    <row r="2757" spans="1:18" ht="15.5" x14ac:dyDescent="0.35">
      <c r="A2757" s="1">
        <v>40302393</v>
      </c>
      <c r="B2757" s="99" t="s">
        <v>1671</v>
      </c>
      <c r="C2757" s="2" t="s">
        <v>13602</v>
      </c>
      <c r="D2757" s="2">
        <v>0.1</v>
      </c>
      <c r="E2757" s="1" t="s">
        <v>25</v>
      </c>
      <c r="F2757" s="2">
        <v>3.2669999999999999</v>
      </c>
      <c r="G2757" s="2"/>
      <c r="H2757" s="2"/>
      <c r="I2757" s="2"/>
      <c r="J2757" s="2"/>
      <c r="K2757" s="2"/>
      <c r="L2757" s="3">
        <v>11.46</v>
      </c>
      <c r="M2757" s="3">
        <v>1.1499999999999999</v>
      </c>
      <c r="N2757" s="3">
        <v>43.09</v>
      </c>
      <c r="O2757" s="3">
        <v>0</v>
      </c>
      <c r="P2757" s="3">
        <v>44.24</v>
      </c>
      <c r="Q2757" s="3">
        <v>8.8480000000000008</v>
      </c>
      <c r="R2757" s="1" t="s">
        <v>0</v>
      </c>
    </row>
    <row r="2758" spans="1:18" ht="15.5" x14ac:dyDescent="0.35">
      <c r="A2758" s="1">
        <v>40302407</v>
      </c>
      <c r="B2758" s="99" t="s">
        <v>1670</v>
      </c>
      <c r="C2758" s="2" t="s">
        <v>13602</v>
      </c>
      <c r="D2758" s="2">
        <v>0.01</v>
      </c>
      <c r="E2758" s="1" t="s">
        <v>25</v>
      </c>
      <c r="F2758" s="2">
        <v>0.38700000000000001</v>
      </c>
      <c r="G2758" s="2"/>
      <c r="H2758" s="2"/>
      <c r="I2758" s="2"/>
      <c r="J2758" s="2"/>
      <c r="K2758" s="2"/>
      <c r="L2758" s="3">
        <v>11.46</v>
      </c>
      <c r="M2758" s="3">
        <v>0.11</v>
      </c>
      <c r="N2758" s="3">
        <v>5.0999999999999996</v>
      </c>
      <c r="O2758" s="3">
        <v>0</v>
      </c>
      <c r="P2758" s="3">
        <v>5.21</v>
      </c>
      <c r="Q2758" s="3">
        <v>1.042</v>
      </c>
      <c r="R2758" s="1" t="s">
        <v>0</v>
      </c>
    </row>
    <row r="2759" spans="1:18" ht="15.5" x14ac:dyDescent="0.35">
      <c r="A2759" s="1">
        <v>40302415</v>
      </c>
      <c r="B2759" s="99" t="s">
        <v>1669</v>
      </c>
      <c r="C2759" s="2" t="s">
        <v>13602</v>
      </c>
      <c r="D2759" s="2">
        <v>0.1</v>
      </c>
      <c r="E2759" s="1" t="s">
        <v>25</v>
      </c>
      <c r="F2759" s="2">
        <v>2.097</v>
      </c>
      <c r="G2759" s="2"/>
      <c r="H2759" s="2"/>
      <c r="I2759" s="2"/>
      <c r="J2759" s="2"/>
      <c r="K2759" s="2"/>
      <c r="L2759" s="3">
        <v>11.46</v>
      </c>
      <c r="M2759" s="3">
        <v>1.1499999999999999</v>
      </c>
      <c r="N2759" s="3">
        <v>27.66</v>
      </c>
      <c r="O2759" s="3">
        <v>0</v>
      </c>
      <c r="P2759" s="3">
        <v>28.81</v>
      </c>
      <c r="Q2759" s="3">
        <v>5.7620000000000005</v>
      </c>
      <c r="R2759" s="1" t="s">
        <v>0</v>
      </c>
    </row>
    <row r="2760" spans="1:18" ht="15.5" x14ac:dyDescent="0.35">
      <c r="A2760" s="1">
        <v>40302423</v>
      </c>
      <c r="B2760" s="99" t="s">
        <v>1668</v>
      </c>
      <c r="C2760" s="2" t="s">
        <v>13602</v>
      </c>
      <c r="D2760" s="2">
        <v>0.01</v>
      </c>
      <c r="E2760" s="1" t="s">
        <v>25</v>
      </c>
      <c r="F2760" s="2">
        <v>0.38700000000000001</v>
      </c>
      <c r="G2760" s="2"/>
      <c r="H2760" s="2"/>
      <c r="I2760" s="2"/>
      <c r="J2760" s="2"/>
      <c r="K2760" s="2"/>
      <c r="L2760" s="3">
        <v>11.46</v>
      </c>
      <c r="M2760" s="3">
        <v>0.11</v>
      </c>
      <c r="N2760" s="3">
        <v>5.0999999999999996</v>
      </c>
      <c r="O2760" s="3">
        <v>0</v>
      </c>
      <c r="P2760" s="3">
        <v>5.21</v>
      </c>
      <c r="Q2760" s="3">
        <v>1.042</v>
      </c>
      <c r="R2760" s="1" t="s">
        <v>0</v>
      </c>
    </row>
    <row r="2761" spans="1:18" ht="15.5" x14ac:dyDescent="0.35">
      <c r="A2761" s="1">
        <v>40302431</v>
      </c>
      <c r="B2761" s="99" t="s">
        <v>1667</v>
      </c>
      <c r="C2761" s="2" t="s">
        <v>13602</v>
      </c>
      <c r="D2761" s="2">
        <v>0.75</v>
      </c>
      <c r="E2761" s="1" t="s">
        <v>25</v>
      </c>
      <c r="F2761" s="2">
        <v>28.475999999999999</v>
      </c>
      <c r="G2761" s="2"/>
      <c r="H2761" s="2"/>
      <c r="I2761" s="2"/>
      <c r="J2761" s="2"/>
      <c r="K2761" s="2"/>
      <c r="L2761" s="3">
        <v>11.46</v>
      </c>
      <c r="M2761" s="3">
        <v>8.6</v>
      </c>
      <c r="N2761" s="3">
        <v>375.6</v>
      </c>
      <c r="O2761" s="3">
        <v>0</v>
      </c>
      <c r="P2761" s="3">
        <v>384.2</v>
      </c>
      <c r="Q2761" s="3">
        <v>76.84</v>
      </c>
      <c r="R2761" s="1" t="s">
        <v>0</v>
      </c>
    </row>
    <row r="2762" spans="1:18" ht="15.5" x14ac:dyDescent="0.35">
      <c r="A2762" s="1">
        <v>40302440</v>
      </c>
      <c r="B2762" s="99" t="s">
        <v>1666</v>
      </c>
      <c r="C2762" s="2" t="s">
        <v>13602</v>
      </c>
      <c r="D2762" s="2">
        <v>0.1</v>
      </c>
      <c r="E2762" s="1" t="s">
        <v>25</v>
      </c>
      <c r="F2762" s="2">
        <v>2.0390000000000001</v>
      </c>
      <c r="G2762" s="2"/>
      <c r="H2762" s="2"/>
      <c r="I2762" s="2"/>
      <c r="J2762" s="2"/>
      <c r="K2762" s="2"/>
      <c r="L2762" s="3">
        <v>11.46</v>
      </c>
      <c r="M2762" s="3">
        <v>1.1499999999999999</v>
      </c>
      <c r="N2762" s="3">
        <v>26.89</v>
      </c>
      <c r="O2762" s="3">
        <v>0</v>
      </c>
      <c r="P2762" s="3">
        <v>28.04</v>
      </c>
      <c r="Q2762" s="3">
        <v>5.6080000000000005</v>
      </c>
      <c r="R2762" s="1" t="s">
        <v>0</v>
      </c>
    </row>
    <row r="2763" spans="1:18" ht="15.5" x14ac:dyDescent="0.35">
      <c r="A2763" s="1">
        <v>40302458</v>
      </c>
      <c r="B2763" s="99" t="s">
        <v>1665</v>
      </c>
      <c r="C2763" s="2" t="s">
        <v>13602</v>
      </c>
      <c r="D2763" s="2">
        <v>0.5</v>
      </c>
      <c r="E2763" s="1" t="s">
        <v>25</v>
      </c>
      <c r="F2763" s="2">
        <v>15.587999999999999</v>
      </c>
      <c r="G2763" s="2"/>
      <c r="H2763" s="2"/>
      <c r="I2763" s="2"/>
      <c r="J2763" s="2"/>
      <c r="K2763" s="2"/>
      <c r="L2763" s="3">
        <v>11.46</v>
      </c>
      <c r="M2763" s="3">
        <v>5.73</v>
      </c>
      <c r="N2763" s="3">
        <v>205.61</v>
      </c>
      <c r="O2763" s="3">
        <v>0</v>
      </c>
      <c r="P2763" s="3">
        <v>211.34</v>
      </c>
      <c r="Q2763" s="3">
        <v>42.268000000000001</v>
      </c>
      <c r="R2763" s="1" t="s">
        <v>0</v>
      </c>
    </row>
    <row r="2764" spans="1:18" ht="15.5" x14ac:dyDescent="0.35">
      <c r="A2764" s="1">
        <v>40302466</v>
      </c>
      <c r="B2764" s="99" t="s">
        <v>1664</v>
      </c>
      <c r="C2764" s="2" t="s">
        <v>13602</v>
      </c>
      <c r="D2764" s="2">
        <v>0.1</v>
      </c>
      <c r="E2764" s="1" t="s">
        <v>25</v>
      </c>
      <c r="F2764" s="2">
        <v>3.2669999999999999</v>
      </c>
      <c r="G2764" s="2"/>
      <c r="H2764" s="2"/>
      <c r="I2764" s="2"/>
      <c r="J2764" s="2"/>
      <c r="K2764" s="2"/>
      <c r="L2764" s="3">
        <v>11.46</v>
      </c>
      <c r="M2764" s="3">
        <v>1.1499999999999999</v>
      </c>
      <c r="N2764" s="3">
        <v>43.09</v>
      </c>
      <c r="O2764" s="3">
        <v>0</v>
      </c>
      <c r="P2764" s="3">
        <v>44.24</v>
      </c>
      <c r="Q2764" s="3">
        <v>8.8480000000000008</v>
      </c>
      <c r="R2764" s="1" t="s">
        <v>0</v>
      </c>
    </row>
    <row r="2765" spans="1:18" ht="15.5" x14ac:dyDescent="0.35">
      <c r="A2765" s="1">
        <v>40302474</v>
      </c>
      <c r="B2765" s="99" t="s">
        <v>1663</v>
      </c>
      <c r="C2765" s="2" t="s">
        <v>13602</v>
      </c>
      <c r="D2765" s="2">
        <v>0.1</v>
      </c>
      <c r="E2765" s="1" t="s">
        <v>25</v>
      </c>
      <c r="F2765" s="2">
        <v>3.2669999999999999</v>
      </c>
      <c r="G2765" s="2"/>
      <c r="H2765" s="2"/>
      <c r="I2765" s="2"/>
      <c r="J2765" s="2"/>
      <c r="K2765" s="2"/>
      <c r="L2765" s="3">
        <v>11.46</v>
      </c>
      <c r="M2765" s="3">
        <v>1.1499999999999999</v>
      </c>
      <c r="N2765" s="3">
        <v>43.09</v>
      </c>
      <c r="O2765" s="3">
        <v>0</v>
      </c>
      <c r="P2765" s="3">
        <v>44.24</v>
      </c>
      <c r="Q2765" s="3">
        <v>8.8480000000000008</v>
      </c>
      <c r="R2765" s="1" t="s">
        <v>0</v>
      </c>
    </row>
    <row r="2766" spans="1:18" ht="15.5" x14ac:dyDescent="0.35">
      <c r="A2766" s="1">
        <v>40302482</v>
      </c>
      <c r="B2766" s="99" t="s">
        <v>1662</v>
      </c>
      <c r="C2766" s="2" t="s">
        <v>13602</v>
      </c>
      <c r="D2766" s="2">
        <v>1</v>
      </c>
      <c r="E2766" s="1" t="s">
        <v>25</v>
      </c>
      <c r="F2766" s="2">
        <v>2.097</v>
      </c>
      <c r="G2766" s="2"/>
      <c r="H2766" s="2"/>
      <c r="I2766" s="2"/>
      <c r="J2766" s="2"/>
      <c r="K2766" s="2"/>
      <c r="L2766" s="3">
        <v>11.46</v>
      </c>
      <c r="M2766" s="3">
        <v>11.46</v>
      </c>
      <c r="N2766" s="3">
        <v>27.66</v>
      </c>
      <c r="O2766" s="3">
        <v>0</v>
      </c>
      <c r="P2766" s="3">
        <v>39.119999999999997</v>
      </c>
      <c r="Q2766" s="3">
        <v>7.8239999999999998</v>
      </c>
      <c r="R2766" s="1" t="s">
        <v>0</v>
      </c>
    </row>
    <row r="2767" spans="1:18" ht="15.5" x14ac:dyDescent="0.35">
      <c r="A2767" s="1">
        <v>40302490</v>
      </c>
      <c r="B2767" s="99" t="s">
        <v>1661</v>
      </c>
      <c r="C2767" s="2" t="s">
        <v>13602</v>
      </c>
      <c r="D2767" s="2">
        <v>0.1</v>
      </c>
      <c r="E2767" s="1" t="s">
        <v>25</v>
      </c>
      <c r="F2767" s="2">
        <v>3.2669999999999999</v>
      </c>
      <c r="G2767" s="2"/>
      <c r="H2767" s="2"/>
      <c r="I2767" s="2"/>
      <c r="J2767" s="2"/>
      <c r="K2767" s="2"/>
      <c r="L2767" s="3">
        <v>11.46</v>
      </c>
      <c r="M2767" s="3">
        <v>1.1499999999999999</v>
      </c>
      <c r="N2767" s="3">
        <v>43.09</v>
      </c>
      <c r="O2767" s="3">
        <v>0</v>
      </c>
      <c r="P2767" s="3">
        <v>44.24</v>
      </c>
      <c r="Q2767" s="3">
        <v>8.8480000000000008</v>
      </c>
      <c r="R2767" s="1" t="s">
        <v>0</v>
      </c>
    </row>
    <row r="2768" spans="1:18" ht="15.5" x14ac:dyDescent="0.35">
      <c r="A2768" s="1">
        <v>40302504</v>
      </c>
      <c r="B2768" s="99" t="s">
        <v>1660</v>
      </c>
      <c r="C2768" s="2" t="s">
        <v>13602</v>
      </c>
      <c r="D2768" s="2">
        <v>0.01</v>
      </c>
      <c r="E2768" s="1" t="s">
        <v>25</v>
      </c>
      <c r="F2768" s="2">
        <v>0.72</v>
      </c>
      <c r="G2768" s="2"/>
      <c r="H2768" s="2"/>
      <c r="I2768" s="2"/>
      <c r="J2768" s="2"/>
      <c r="K2768" s="2"/>
      <c r="L2768" s="3">
        <v>11.46</v>
      </c>
      <c r="M2768" s="3">
        <v>0.11</v>
      </c>
      <c r="N2768" s="3">
        <v>9.5</v>
      </c>
      <c r="O2768" s="3">
        <v>0</v>
      </c>
      <c r="P2768" s="3">
        <v>9.61</v>
      </c>
      <c r="Q2768" s="3">
        <v>1.9219999999999999</v>
      </c>
      <c r="R2768" s="1" t="s">
        <v>0</v>
      </c>
    </row>
    <row r="2769" spans="1:18" ht="15.5" x14ac:dyDescent="0.35">
      <c r="A2769" s="1">
        <v>40302512</v>
      </c>
      <c r="B2769" s="99" t="s">
        <v>1659</v>
      </c>
      <c r="C2769" s="2" t="s">
        <v>13602</v>
      </c>
      <c r="D2769" s="2">
        <v>0.01</v>
      </c>
      <c r="E2769" s="1" t="s">
        <v>25</v>
      </c>
      <c r="F2769" s="2">
        <v>0.72</v>
      </c>
      <c r="G2769" s="2"/>
      <c r="H2769" s="2"/>
      <c r="I2769" s="2"/>
      <c r="J2769" s="2"/>
      <c r="K2769" s="2"/>
      <c r="L2769" s="3">
        <v>11.46</v>
      </c>
      <c r="M2769" s="3">
        <v>0.11</v>
      </c>
      <c r="N2769" s="3">
        <v>9.5</v>
      </c>
      <c r="O2769" s="3">
        <v>0</v>
      </c>
      <c r="P2769" s="3">
        <v>9.61</v>
      </c>
      <c r="Q2769" s="3">
        <v>1.9219999999999999</v>
      </c>
      <c r="R2769" s="1" t="s">
        <v>0</v>
      </c>
    </row>
    <row r="2770" spans="1:18" ht="15.5" x14ac:dyDescent="0.35">
      <c r="A2770" s="1">
        <v>40302520</v>
      </c>
      <c r="B2770" s="99" t="s">
        <v>1658</v>
      </c>
      <c r="C2770" s="2" t="s">
        <v>13602</v>
      </c>
      <c r="D2770" s="2">
        <v>0.01</v>
      </c>
      <c r="E2770" s="1" t="s">
        <v>25</v>
      </c>
      <c r="F2770" s="2">
        <v>1.413</v>
      </c>
      <c r="G2770" s="2"/>
      <c r="H2770" s="2"/>
      <c r="I2770" s="2"/>
      <c r="J2770" s="2"/>
      <c r="K2770" s="2"/>
      <c r="L2770" s="3">
        <v>11.46</v>
      </c>
      <c r="M2770" s="3">
        <v>0.11</v>
      </c>
      <c r="N2770" s="3">
        <v>18.64</v>
      </c>
      <c r="O2770" s="3">
        <v>0</v>
      </c>
      <c r="P2770" s="3">
        <v>18.75</v>
      </c>
      <c r="Q2770" s="3">
        <v>3.75</v>
      </c>
      <c r="R2770" s="1" t="s">
        <v>0</v>
      </c>
    </row>
    <row r="2771" spans="1:18" ht="15.5" x14ac:dyDescent="0.35">
      <c r="A2771" s="1">
        <v>40302539</v>
      </c>
      <c r="B2771" s="99" t="s">
        <v>1657</v>
      </c>
      <c r="C2771" s="2" t="s">
        <v>13602</v>
      </c>
      <c r="D2771" s="2">
        <v>0.25</v>
      </c>
      <c r="E2771" s="1" t="s">
        <v>25</v>
      </c>
      <c r="F2771" s="2">
        <v>4.7969999999999997</v>
      </c>
      <c r="G2771" s="2"/>
      <c r="H2771" s="2"/>
      <c r="I2771" s="2"/>
      <c r="J2771" s="2"/>
      <c r="K2771" s="2"/>
      <c r="L2771" s="3">
        <v>11.46</v>
      </c>
      <c r="M2771" s="3">
        <v>2.87</v>
      </c>
      <c r="N2771" s="3">
        <v>63.27</v>
      </c>
      <c r="O2771" s="3">
        <v>0</v>
      </c>
      <c r="P2771" s="3">
        <v>66.14</v>
      </c>
      <c r="Q2771" s="3">
        <v>13.228000000000002</v>
      </c>
      <c r="R2771" s="1" t="s">
        <v>0</v>
      </c>
    </row>
    <row r="2772" spans="1:18" ht="15.5" x14ac:dyDescent="0.35">
      <c r="A2772" s="1">
        <v>40302547</v>
      </c>
      <c r="B2772" s="99" t="s">
        <v>1656</v>
      </c>
      <c r="C2772" s="2" t="s">
        <v>13602</v>
      </c>
      <c r="D2772" s="2">
        <v>0.01</v>
      </c>
      <c r="E2772" s="1" t="s">
        <v>25</v>
      </c>
      <c r="F2772" s="2">
        <v>0.54</v>
      </c>
      <c r="G2772" s="2"/>
      <c r="H2772" s="2"/>
      <c r="I2772" s="2"/>
      <c r="J2772" s="2"/>
      <c r="K2772" s="2"/>
      <c r="L2772" s="3">
        <v>11.46</v>
      </c>
      <c r="M2772" s="3">
        <v>0.11</v>
      </c>
      <c r="N2772" s="3">
        <v>7.12</v>
      </c>
      <c r="O2772" s="3">
        <v>0</v>
      </c>
      <c r="P2772" s="3">
        <v>7.23</v>
      </c>
      <c r="Q2772" s="3">
        <v>1.4460000000000002</v>
      </c>
      <c r="R2772" s="1" t="s">
        <v>0</v>
      </c>
    </row>
    <row r="2773" spans="1:18" ht="15.5" x14ac:dyDescent="0.35">
      <c r="A2773" s="1">
        <v>40302555</v>
      </c>
      <c r="B2773" s="99" t="s">
        <v>1655</v>
      </c>
      <c r="C2773" s="2" t="s">
        <v>13602</v>
      </c>
      <c r="D2773" s="2">
        <v>0.1</v>
      </c>
      <c r="E2773" s="1" t="s">
        <v>25</v>
      </c>
      <c r="F2773" s="2">
        <v>3.2669999999999999</v>
      </c>
      <c r="G2773" s="2"/>
      <c r="H2773" s="2"/>
      <c r="I2773" s="2"/>
      <c r="J2773" s="2"/>
      <c r="K2773" s="2"/>
      <c r="L2773" s="3">
        <v>11.46</v>
      </c>
      <c r="M2773" s="3">
        <v>1.1499999999999999</v>
      </c>
      <c r="N2773" s="3">
        <v>43.09</v>
      </c>
      <c r="O2773" s="3">
        <v>0</v>
      </c>
      <c r="P2773" s="3">
        <v>44.24</v>
      </c>
      <c r="Q2773" s="3">
        <v>8.8480000000000008</v>
      </c>
      <c r="R2773" s="1" t="s">
        <v>0</v>
      </c>
    </row>
    <row r="2774" spans="1:18" ht="15.5" x14ac:dyDescent="0.35">
      <c r="A2774" s="1">
        <v>40302563</v>
      </c>
      <c r="B2774" s="99" t="s">
        <v>1654</v>
      </c>
      <c r="C2774" s="2" t="s">
        <v>13602</v>
      </c>
      <c r="D2774" s="2">
        <v>0.01</v>
      </c>
      <c r="E2774" s="1" t="s">
        <v>25</v>
      </c>
      <c r="F2774" s="2">
        <v>1.413</v>
      </c>
      <c r="G2774" s="2"/>
      <c r="H2774" s="2"/>
      <c r="I2774" s="2"/>
      <c r="J2774" s="2"/>
      <c r="K2774" s="2"/>
      <c r="L2774" s="3">
        <v>11.46</v>
      </c>
      <c r="M2774" s="3">
        <v>0.11</v>
      </c>
      <c r="N2774" s="3">
        <v>18.64</v>
      </c>
      <c r="O2774" s="3">
        <v>0</v>
      </c>
      <c r="P2774" s="3">
        <v>18.75</v>
      </c>
      <c r="Q2774" s="3">
        <v>3.75</v>
      </c>
      <c r="R2774" s="1" t="s">
        <v>0</v>
      </c>
    </row>
    <row r="2775" spans="1:18" ht="15.5" x14ac:dyDescent="0.35">
      <c r="A2775" s="1">
        <v>40302571</v>
      </c>
      <c r="B2775" s="99" t="s">
        <v>1653</v>
      </c>
      <c r="C2775" s="2" t="s">
        <v>13602</v>
      </c>
      <c r="D2775" s="2">
        <v>0.1</v>
      </c>
      <c r="E2775" s="1" t="s">
        <v>25</v>
      </c>
      <c r="F2775" s="2">
        <v>3.2669999999999999</v>
      </c>
      <c r="G2775" s="2"/>
      <c r="H2775" s="2"/>
      <c r="I2775" s="2"/>
      <c r="J2775" s="2"/>
      <c r="K2775" s="2"/>
      <c r="L2775" s="3">
        <v>11.46</v>
      </c>
      <c r="M2775" s="3">
        <v>1.1499999999999999</v>
      </c>
      <c r="N2775" s="3">
        <v>43.09</v>
      </c>
      <c r="O2775" s="3">
        <v>0</v>
      </c>
      <c r="P2775" s="3">
        <v>44.24</v>
      </c>
      <c r="Q2775" s="3">
        <v>8.8480000000000008</v>
      </c>
      <c r="R2775" s="1" t="s">
        <v>0</v>
      </c>
    </row>
    <row r="2776" spans="1:18" ht="15.5" x14ac:dyDescent="0.35">
      <c r="A2776" s="1">
        <v>40302580</v>
      </c>
      <c r="B2776" s="99" t="s">
        <v>1652</v>
      </c>
      <c r="C2776" s="2" t="s">
        <v>13602</v>
      </c>
      <c r="D2776" s="2">
        <v>0.01</v>
      </c>
      <c r="E2776" s="1" t="s">
        <v>25</v>
      </c>
      <c r="F2776" s="2">
        <v>0.38700000000000001</v>
      </c>
      <c r="G2776" s="2"/>
      <c r="H2776" s="2"/>
      <c r="I2776" s="2"/>
      <c r="J2776" s="2"/>
      <c r="K2776" s="2"/>
      <c r="L2776" s="3">
        <v>11.46</v>
      </c>
      <c r="M2776" s="3">
        <v>0.11</v>
      </c>
      <c r="N2776" s="3">
        <v>5.0999999999999996</v>
      </c>
      <c r="O2776" s="3">
        <v>0</v>
      </c>
      <c r="P2776" s="3">
        <v>5.21</v>
      </c>
      <c r="Q2776" s="3">
        <v>1.042</v>
      </c>
      <c r="R2776" s="1" t="s">
        <v>0</v>
      </c>
    </row>
    <row r="2777" spans="1:18" ht="15.5" x14ac:dyDescent="0.35">
      <c r="A2777" s="1">
        <v>40302598</v>
      </c>
      <c r="B2777" s="99" t="s">
        <v>1651</v>
      </c>
      <c r="C2777" s="2" t="s">
        <v>13602</v>
      </c>
      <c r="D2777" s="2">
        <v>0.01</v>
      </c>
      <c r="E2777" s="1" t="s">
        <v>25</v>
      </c>
      <c r="F2777" s="2">
        <v>0.38700000000000001</v>
      </c>
      <c r="G2777" s="2"/>
      <c r="H2777" s="2"/>
      <c r="I2777" s="2"/>
      <c r="J2777" s="2"/>
      <c r="K2777" s="2"/>
      <c r="L2777" s="3">
        <v>11.46</v>
      </c>
      <c r="M2777" s="3">
        <v>0.11</v>
      </c>
      <c r="N2777" s="3">
        <v>5.0999999999999996</v>
      </c>
      <c r="O2777" s="3">
        <v>0</v>
      </c>
      <c r="P2777" s="3">
        <v>5.21</v>
      </c>
      <c r="Q2777" s="3">
        <v>1.042</v>
      </c>
      <c r="R2777" s="1" t="s">
        <v>0</v>
      </c>
    </row>
    <row r="2778" spans="1:18" ht="15.5" x14ac:dyDescent="0.35">
      <c r="A2778" s="1">
        <v>40302601</v>
      </c>
      <c r="B2778" s="99" t="s">
        <v>1650</v>
      </c>
      <c r="C2778" s="2" t="s">
        <v>13602</v>
      </c>
      <c r="D2778" s="2">
        <v>0.01</v>
      </c>
      <c r="E2778" s="1" t="s">
        <v>25</v>
      </c>
      <c r="F2778" s="2">
        <v>8.9909999999999997</v>
      </c>
      <c r="G2778" s="2"/>
      <c r="H2778" s="2"/>
      <c r="I2778" s="2"/>
      <c r="J2778" s="2"/>
      <c r="K2778" s="2"/>
      <c r="L2778" s="3">
        <v>11.46</v>
      </c>
      <c r="M2778" s="3">
        <v>0.11</v>
      </c>
      <c r="N2778" s="3">
        <v>118.59</v>
      </c>
      <c r="O2778" s="3">
        <v>0</v>
      </c>
      <c r="P2778" s="3">
        <v>118.7</v>
      </c>
      <c r="Q2778" s="3">
        <v>23.740000000000002</v>
      </c>
      <c r="R2778" s="1" t="s">
        <v>0</v>
      </c>
    </row>
    <row r="2779" spans="1:18" ht="15.5" x14ac:dyDescent="0.35">
      <c r="A2779" s="1">
        <v>40302610</v>
      </c>
      <c r="B2779" s="99" t="s">
        <v>1649</v>
      </c>
      <c r="C2779" s="2" t="s">
        <v>13602</v>
      </c>
      <c r="D2779" s="2">
        <v>0.01</v>
      </c>
      <c r="E2779" s="1" t="s">
        <v>25</v>
      </c>
      <c r="F2779" s="2">
        <v>8.9909999999999997</v>
      </c>
      <c r="G2779" s="2"/>
      <c r="H2779" s="2"/>
      <c r="I2779" s="2"/>
      <c r="J2779" s="2"/>
      <c r="K2779" s="2"/>
      <c r="L2779" s="3">
        <v>11.46</v>
      </c>
      <c r="M2779" s="3">
        <v>0.11</v>
      </c>
      <c r="N2779" s="3">
        <v>118.59</v>
      </c>
      <c r="O2779" s="3">
        <v>0</v>
      </c>
      <c r="P2779" s="3">
        <v>118.7</v>
      </c>
      <c r="Q2779" s="3">
        <v>23.740000000000002</v>
      </c>
      <c r="R2779" s="1" t="s">
        <v>0</v>
      </c>
    </row>
    <row r="2780" spans="1:18" ht="15.5" x14ac:dyDescent="0.35">
      <c r="A2780" s="1">
        <v>40302628</v>
      </c>
      <c r="B2780" s="99" t="s">
        <v>1648</v>
      </c>
      <c r="C2780" s="2" t="s">
        <v>13602</v>
      </c>
      <c r="D2780" s="2">
        <v>0.1</v>
      </c>
      <c r="E2780" s="1" t="s">
        <v>25</v>
      </c>
      <c r="F2780" s="2">
        <v>2.097</v>
      </c>
      <c r="G2780" s="2"/>
      <c r="H2780" s="2"/>
      <c r="I2780" s="2"/>
      <c r="J2780" s="2"/>
      <c r="K2780" s="2"/>
      <c r="L2780" s="3">
        <v>11.46</v>
      </c>
      <c r="M2780" s="3">
        <v>1.1499999999999999</v>
      </c>
      <c r="N2780" s="3">
        <v>27.66</v>
      </c>
      <c r="O2780" s="3">
        <v>0</v>
      </c>
      <c r="P2780" s="3">
        <v>28.81</v>
      </c>
      <c r="Q2780" s="3">
        <v>5.7620000000000005</v>
      </c>
      <c r="R2780" s="1" t="s">
        <v>0</v>
      </c>
    </row>
    <row r="2781" spans="1:18" ht="15.5" x14ac:dyDescent="0.35">
      <c r="A2781" s="1">
        <v>40302636</v>
      </c>
      <c r="B2781" s="99" t="s">
        <v>1647</v>
      </c>
      <c r="C2781" s="2" t="s">
        <v>13602</v>
      </c>
      <c r="D2781" s="2">
        <v>0.01</v>
      </c>
      <c r="E2781" s="1" t="s">
        <v>25</v>
      </c>
      <c r="F2781" s="2">
        <v>0.70199999999999996</v>
      </c>
      <c r="G2781" s="2"/>
      <c r="H2781" s="2"/>
      <c r="I2781" s="2"/>
      <c r="J2781" s="2"/>
      <c r="K2781" s="2"/>
      <c r="L2781" s="3">
        <v>11.46</v>
      </c>
      <c r="M2781" s="3">
        <v>0.11</v>
      </c>
      <c r="N2781" s="3">
        <v>9.26</v>
      </c>
      <c r="O2781" s="3">
        <v>0</v>
      </c>
      <c r="P2781" s="3">
        <v>9.3699999999999992</v>
      </c>
      <c r="Q2781" s="3">
        <v>1.8739999999999999</v>
      </c>
      <c r="R2781" s="1" t="s">
        <v>0</v>
      </c>
    </row>
    <row r="2782" spans="1:18" ht="15.5" x14ac:dyDescent="0.35">
      <c r="A2782" s="1">
        <v>40302644</v>
      </c>
      <c r="B2782" s="99" t="s">
        <v>1646</v>
      </c>
      <c r="C2782" s="2" t="s">
        <v>13602</v>
      </c>
      <c r="D2782" s="2">
        <v>0.1</v>
      </c>
      <c r="E2782" s="1" t="s">
        <v>25</v>
      </c>
      <c r="F2782" s="2">
        <v>2.097</v>
      </c>
      <c r="G2782" s="2"/>
      <c r="H2782" s="2"/>
      <c r="I2782" s="2"/>
      <c r="J2782" s="2"/>
      <c r="K2782" s="2"/>
      <c r="L2782" s="3">
        <v>11.46</v>
      </c>
      <c r="M2782" s="3">
        <v>1.1499999999999999</v>
      </c>
      <c r="N2782" s="3">
        <v>27.66</v>
      </c>
      <c r="O2782" s="3">
        <v>0</v>
      </c>
      <c r="P2782" s="3">
        <v>28.81</v>
      </c>
      <c r="Q2782" s="3">
        <v>5.7620000000000005</v>
      </c>
      <c r="R2782" s="1" t="s">
        <v>0</v>
      </c>
    </row>
    <row r="2783" spans="1:18" ht="15.5" x14ac:dyDescent="0.35">
      <c r="A2783" s="1">
        <v>40302652</v>
      </c>
      <c r="B2783" s="99" t="s">
        <v>1645</v>
      </c>
      <c r="C2783" s="2" t="s">
        <v>13602</v>
      </c>
      <c r="D2783" s="2">
        <v>0.1</v>
      </c>
      <c r="E2783" s="1" t="s">
        <v>25</v>
      </c>
      <c r="F2783" s="2">
        <v>1.764</v>
      </c>
      <c r="G2783" s="2"/>
      <c r="H2783" s="2"/>
      <c r="I2783" s="2"/>
      <c r="J2783" s="2"/>
      <c r="K2783" s="2"/>
      <c r="L2783" s="3">
        <v>11.46</v>
      </c>
      <c r="M2783" s="3">
        <v>1.1499999999999999</v>
      </c>
      <c r="N2783" s="3">
        <v>23.27</v>
      </c>
      <c r="O2783" s="3">
        <v>0</v>
      </c>
      <c r="P2783" s="3">
        <v>24.42</v>
      </c>
      <c r="Q2783" s="3">
        <v>4.8840000000000003</v>
      </c>
      <c r="R2783" s="1" t="s">
        <v>0</v>
      </c>
    </row>
    <row r="2784" spans="1:18" ht="15.5" x14ac:dyDescent="0.35">
      <c r="A2784" s="1">
        <v>40302679</v>
      </c>
      <c r="B2784" s="99" t="s">
        <v>1644</v>
      </c>
      <c r="C2784" s="2" t="s">
        <v>13602</v>
      </c>
      <c r="D2784" s="2">
        <v>0.1</v>
      </c>
      <c r="E2784" s="1" t="s">
        <v>25</v>
      </c>
      <c r="F2784" s="2">
        <v>1.764</v>
      </c>
      <c r="G2784" s="2"/>
      <c r="H2784" s="2"/>
      <c r="I2784" s="2"/>
      <c r="J2784" s="2"/>
      <c r="K2784" s="2"/>
      <c r="L2784" s="3">
        <v>11.46</v>
      </c>
      <c r="M2784" s="3">
        <v>1.1499999999999999</v>
      </c>
      <c r="N2784" s="3">
        <v>23.27</v>
      </c>
      <c r="O2784" s="3">
        <v>0</v>
      </c>
      <c r="P2784" s="3">
        <v>24.42</v>
      </c>
      <c r="Q2784" s="3">
        <v>4.8840000000000003</v>
      </c>
      <c r="R2784" s="1" t="s">
        <v>0</v>
      </c>
    </row>
    <row r="2785" spans="1:18" ht="15.5" x14ac:dyDescent="0.35">
      <c r="A2785" s="1">
        <v>40302687</v>
      </c>
      <c r="B2785" s="99" t="s">
        <v>1643</v>
      </c>
      <c r="C2785" s="2" t="s">
        <v>13602</v>
      </c>
      <c r="D2785" s="2">
        <v>0.5</v>
      </c>
      <c r="E2785" s="1" t="s">
        <v>25</v>
      </c>
      <c r="F2785" s="2">
        <v>14.742000000000001</v>
      </c>
      <c r="G2785" s="2"/>
      <c r="H2785" s="2"/>
      <c r="I2785" s="2"/>
      <c r="J2785" s="2"/>
      <c r="K2785" s="2"/>
      <c r="L2785" s="3">
        <v>11.46</v>
      </c>
      <c r="M2785" s="3">
        <v>5.73</v>
      </c>
      <c r="N2785" s="3">
        <v>194.45</v>
      </c>
      <c r="O2785" s="3">
        <v>0</v>
      </c>
      <c r="P2785" s="3">
        <v>200.18</v>
      </c>
      <c r="Q2785" s="3">
        <v>40.036000000000001</v>
      </c>
      <c r="R2785" s="1" t="s">
        <v>0</v>
      </c>
    </row>
    <row r="2786" spans="1:18" ht="15.5" x14ac:dyDescent="0.35">
      <c r="A2786" s="1">
        <v>40302695</v>
      </c>
      <c r="B2786" s="99" t="s">
        <v>1642</v>
      </c>
      <c r="C2786" s="2" t="s">
        <v>13602</v>
      </c>
      <c r="D2786" s="2">
        <v>0.01</v>
      </c>
      <c r="E2786" s="1" t="s">
        <v>25</v>
      </c>
      <c r="F2786" s="2">
        <v>0.72</v>
      </c>
      <c r="G2786" s="2"/>
      <c r="H2786" s="2"/>
      <c r="I2786" s="2"/>
      <c r="J2786" s="2"/>
      <c r="K2786" s="2"/>
      <c r="L2786" s="3">
        <v>11.46</v>
      </c>
      <c r="M2786" s="3">
        <v>0.11</v>
      </c>
      <c r="N2786" s="3">
        <v>9.5</v>
      </c>
      <c r="O2786" s="3">
        <v>0</v>
      </c>
      <c r="P2786" s="3">
        <v>9.61</v>
      </c>
      <c r="Q2786" s="3">
        <v>1.9219999999999999</v>
      </c>
      <c r="R2786" s="1" t="s">
        <v>0</v>
      </c>
    </row>
    <row r="2787" spans="1:18" ht="15.5" x14ac:dyDescent="0.35">
      <c r="A2787" s="1">
        <v>40302709</v>
      </c>
      <c r="B2787" s="99" t="s">
        <v>1641</v>
      </c>
      <c r="C2787" s="2" t="s">
        <v>13602</v>
      </c>
      <c r="D2787" s="2">
        <v>0.1</v>
      </c>
      <c r="E2787" s="1" t="s">
        <v>25</v>
      </c>
      <c r="F2787" s="2">
        <v>1.506</v>
      </c>
      <c r="G2787" s="2"/>
      <c r="H2787" s="2"/>
      <c r="I2787" s="2"/>
      <c r="J2787" s="2"/>
      <c r="K2787" s="2"/>
      <c r="L2787" s="3">
        <v>11.46</v>
      </c>
      <c r="M2787" s="3">
        <v>1.1499999999999999</v>
      </c>
      <c r="N2787" s="3">
        <v>19.86</v>
      </c>
      <c r="O2787" s="3">
        <v>0</v>
      </c>
      <c r="P2787" s="3">
        <v>21.01</v>
      </c>
      <c r="Q2787" s="3">
        <v>4.2020000000000008</v>
      </c>
      <c r="R2787" s="1" t="s">
        <v>0</v>
      </c>
    </row>
    <row r="2788" spans="1:18" ht="15.5" x14ac:dyDescent="0.35">
      <c r="A2788" s="1">
        <v>40302717</v>
      </c>
      <c r="B2788" s="99" t="s">
        <v>1640</v>
      </c>
      <c r="C2788" s="2" t="s">
        <v>13602</v>
      </c>
      <c r="D2788" s="2">
        <v>0.1</v>
      </c>
      <c r="E2788" s="1" t="s">
        <v>25</v>
      </c>
      <c r="F2788" s="2">
        <v>3.2669999999999999</v>
      </c>
      <c r="G2788" s="2"/>
      <c r="H2788" s="2"/>
      <c r="I2788" s="2"/>
      <c r="J2788" s="2"/>
      <c r="K2788" s="2"/>
      <c r="L2788" s="3">
        <v>11.46</v>
      </c>
      <c r="M2788" s="3">
        <v>1.1499999999999999</v>
      </c>
      <c r="N2788" s="3">
        <v>43.09</v>
      </c>
      <c r="O2788" s="3">
        <v>0</v>
      </c>
      <c r="P2788" s="3">
        <v>44.24</v>
      </c>
      <c r="Q2788" s="3">
        <v>8.8480000000000008</v>
      </c>
      <c r="R2788" s="1" t="s">
        <v>0</v>
      </c>
    </row>
    <row r="2789" spans="1:18" ht="15.5" x14ac:dyDescent="0.35">
      <c r="A2789" s="1">
        <v>40302725</v>
      </c>
      <c r="B2789" s="99" t="s">
        <v>1639</v>
      </c>
      <c r="C2789" s="2" t="s">
        <v>13602</v>
      </c>
      <c r="D2789" s="2">
        <v>0.1</v>
      </c>
      <c r="E2789" s="1" t="s">
        <v>25</v>
      </c>
      <c r="F2789" s="2">
        <v>3.2669999999999999</v>
      </c>
      <c r="G2789" s="2"/>
      <c r="H2789" s="2"/>
      <c r="I2789" s="2"/>
      <c r="J2789" s="2"/>
      <c r="K2789" s="2"/>
      <c r="L2789" s="3">
        <v>11.46</v>
      </c>
      <c r="M2789" s="3">
        <v>1.1499999999999999</v>
      </c>
      <c r="N2789" s="3">
        <v>43.09</v>
      </c>
      <c r="O2789" s="3">
        <v>0</v>
      </c>
      <c r="P2789" s="3">
        <v>44.24</v>
      </c>
      <c r="Q2789" s="3">
        <v>8.8480000000000008</v>
      </c>
      <c r="R2789" s="1" t="s">
        <v>0</v>
      </c>
    </row>
    <row r="2790" spans="1:18" ht="15.5" x14ac:dyDescent="0.35">
      <c r="A2790" s="1">
        <v>40302733</v>
      </c>
      <c r="B2790" s="99" t="s">
        <v>1638</v>
      </c>
      <c r="C2790" s="2" t="s">
        <v>13602</v>
      </c>
      <c r="D2790" s="2">
        <v>0.1</v>
      </c>
      <c r="E2790" s="1" t="s">
        <v>25</v>
      </c>
      <c r="F2790" s="2">
        <v>3.2669999999999999</v>
      </c>
      <c r="G2790" s="2"/>
      <c r="H2790" s="2"/>
      <c r="I2790" s="2"/>
      <c r="J2790" s="2"/>
      <c r="K2790" s="2"/>
      <c r="L2790" s="3">
        <v>11.46</v>
      </c>
      <c r="M2790" s="3">
        <v>1.1499999999999999</v>
      </c>
      <c r="N2790" s="3">
        <v>43.09</v>
      </c>
      <c r="O2790" s="3">
        <v>0</v>
      </c>
      <c r="P2790" s="3">
        <v>44.24</v>
      </c>
      <c r="Q2790" s="3">
        <v>8.8480000000000008</v>
      </c>
      <c r="R2790" s="1" t="s">
        <v>0</v>
      </c>
    </row>
    <row r="2791" spans="1:18" ht="15.5" x14ac:dyDescent="0.35">
      <c r="A2791" s="1">
        <v>40302741</v>
      </c>
      <c r="B2791" s="99" t="s">
        <v>1637</v>
      </c>
      <c r="C2791" s="2" t="s">
        <v>13602</v>
      </c>
      <c r="D2791" s="2">
        <v>0.75</v>
      </c>
      <c r="E2791" s="1" t="s">
        <v>25</v>
      </c>
      <c r="F2791" s="2">
        <v>27.684000000000001</v>
      </c>
      <c r="G2791" s="2"/>
      <c r="H2791" s="2"/>
      <c r="I2791" s="2"/>
      <c r="J2791" s="2"/>
      <c r="K2791" s="2"/>
      <c r="L2791" s="3">
        <v>11.46</v>
      </c>
      <c r="M2791" s="3">
        <v>8.6</v>
      </c>
      <c r="N2791" s="3">
        <v>365.15</v>
      </c>
      <c r="O2791" s="3">
        <v>0</v>
      </c>
      <c r="P2791" s="3">
        <v>373.75</v>
      </c>
      <c r="Q2791" s="3">
        <v>74.75</v>
      </c>
      <c r="R2791" s="1" t="s">
        <v>0</v>
      </c>
    </row>
    <row r="2792" spans="1:18" ht="31" x14ac:dyDescent="0.35">
      <c r="A2792" s="1">
        <v>40302750</v>
      </c>
      <c r="B2792" s="99" t="s">
        <v>1636</v>
      </c>
      <c r="C2792" s="2" t="s">
        <v>13602</v>
      </c>
      <c r="D2792" s="2">
        <v>0.1</v>
      </c>
      <c r="E2792" s="1" t="s">
        <v>25</v>
      </c>
      <c r="F2792" s="2">
        <v>3.2669999999999999</v>
      </c>
      <c r="G2792" s="2"/>
      <c r="H2792" s="2"/>
      <c r="I2792" s="2"/>
      <c r="J2792" s="2"/>
      <c r="K2792" s="2"/>
      <c r="L2792" s="3">
        <v>11.46</v>
      </c>
      <c r="M2792" s="3">
        <v>1.1499999999999999</v>
      </c>
      <c r="N2792" s="3">
        <v>43.09</v>
      </c>
      <c r="O2792" s="3">
        <v>0</v>
      </c>
      <c r="P2792" s="3">
        <v>44.24</v>
      </c>
      <c r="Q2792" s="3">
        <v>8.8480000000000008</v>
      </c>
      <c r="R2792" s="1" t="s">
        <v>0</v>
      </c>
    </row>
    <row r="2793" spans="1:18" ht="15.5" x14ac:dyDescent="0.35">
      <c r="A2793" s="1">
        <v>40302768</v>
      </c>
      <c r="B2793" s="99" t="s">
        <v>1635</v>
      </c>
      <c r="C2793" s="2" t="s">
        <v>13602</v>
      </c>
      <c r="D2793" s="2">
        <v>1</v>
      </c>
      <c r="E2793" s="1" t="s">
        <v>20</v>
      </c>
      <c r="F2793" s="2">
        <v>7.4340000000000002</v>
      </c>
      <c r="G2793" s="2"/>
      <c r="H2793" s="2"/>
      <c r="I2793" s="2"/>
      <c r="J2793" s="2"/>
      <c r="K2793" s="2"/>
      <c r="L2793" s="3">
        <v>34.4</v>
      </c>
      <c r="M2793" s="3">
        <v>34.4</v>
      </c>
      <c r="N2793" s="3">
        <v>98.05</v>
      </c>
      <c r="O2793" s="3">
        <v>0</v>
      </c>
      <c r="P2793" s="3">
        <v>132.44999999999999</v>
      </c>
      <c r="Q2793" s="3">
        <v>26.49</v>
      </c>
      <c r="R2793" s="1" t="s">
        <v>0</v>
      </c>
    </row>
    <row r="2794" spans="1:18" ht="15.5" x14ac:dyDescent="0.35">
      <c r="A2794" s="1">
        <v>40302776</v>
      </c>
      <c r="B2794" s="99" t="s">
        <v>1634</v>
      </c>
      <c r="C2794" s="2" t="s">
        <v>13602</v>
      </c>
      <c r="D2794" s="2">
        <v>0.1</v>
      </c>
      <c r="E2794" s="1" t="s">
        <v>25</v>
      </c>
      <c r="F2794" s="2">
        <v>8.0909999999999993</v>
      </c>
      <c r="G2794" s="2"/>
      <c r="H2794" s="2"/>
      <c r="I2794" s="2"/>
      <c r="J2794" s="2"/>
      <c r="K2794" s="2"/>
      <c r="L2794" s="3">
        <v>11.46</v>
      </c>
      <c r="M2794" s="3">
        <v>1.1499999999999999</v>
      </c>
      <c r="N2794" s="3">
        <v>106.72</v>
      </c>
      <c r="O2794" s="3">
        <v>0</v>
      </c>
      <c r="P2794" s="3">
        <v>107.87</v>
      </c>
      <c r="Q2794" s="3">
        <v>21.574000000000002</v>
      </c>
      <c r="R2794" s="1" t="s">
        <v>0</v>
      </c>
    </row>
    <row r="2795" spans="1:18" ht="15.5" x14ac:dyDescent="0.35">
      <c r="A2795" s="1">
        <v>40302784</v>
      </c>
      <c r="B2795" s="99" t="s">
        <v>1633</v>
      </c>
      <c r="C2795" s="2" t="s">
        <v>13602</v>
      </c>
      <c r="D2795" s="2">
        <v>0.01</v>
      </c>
      <c r="E2795" s="1" t="s">
        <v>25</v>
      </c>
      <c r="F2795" s="2">
        <v>22.24</v>
      </c>
      <c r="G2795" s="2"/>
      <c r="H2795" s="2"/>
      <c r="I2795" s="2"/>
      <c r="J2795" s="2"/>
      <c r="K2795" s="2"/>
      <c r="L2795" s="3">
        <v>11.46</v>
      </c>
      <c r="M2795" s="3">
        <v>0.11</v>
      </c>
      <c r="N2795" s="3">
        <v>293.35000000000002</v>
      </c>
      <c r="O2795" s="3">
        <v>0</v>
      </c>
      <c r="P2795" s="3">
        <v>293.45999999999998</v>
      </c>
      <c r="Q2795" s="3">
        <v>58.692</v>
      </c>
      <c r="R2795" s="1" t="s">
        <v>0</v>
      </c>
    </row>
    <row r="2796" spans="1:18" ht="15.5" x14ac:dyDescent="0.35">
      <c r="A2796" s="1">
        <v>40302792</v>
      </c>
      <c r="B2796" s="99" t="s">
        <v>1632</v>
      </c>
      <c r="C2796" s="2" t="s">
        <v>13602</v>
      </c>
      <c r="D2796" s="2">
        <v>0.01</v>
      </c>
      <c r="E2796" s="1" t="s">
        <v>25</v>
      </c>
      <c r="F2796" s="2">
        <v>33.619999999999997</v>
      </c>
      <c r="G2796" s="2"/>
      <c r="H2796" s="2"/>
      <c r="I2796" s="2"/>
      <c r="J2796" s="2"/>
      <c r="K2796" s="2"/>
      <c r="L2796" s="3">
        <v>11.46</v>
      </c>
      <c r="M2796" s="3">
        <v>0.11</v>
      </c>
      <c r="N2796" s="3">
        <v>443.45</v>
      </c>
      <c r="O2796" s="3">
        <v>0</v>
      </c>
      <c r="P2796" s="3">
        <v>443.56</v>
      </c>
      <c r="Q2796" s="3">
        <v>88.712000000000003</v>
      </c>
      <c r="R2796" s="1" t="s">
        <v>0</v>
      </c>
    </row>
    <row r="2797" spans="1:18" ht="15.5" x14ac:dyDescent="0.35">
      <c r="A2797" s="1">
        <v>40302806</v>
      </c>
      <c r="B2797" s="99" t="s">
        <v>1631</v>
      </c>
      <c r="C2797" s="2" t="s">
        <v>13602</v>
      </c>
      <c r="D2797" s="2">
        <v>0.01</v>
      </c>
      <c r="E2797" s="1" t="s">
        <v>25</v>
      </c>
      <c r="F2797" s="2">
        <v>33.619999999999997</v>
      </c>
      <c r="G2797" s="2"/>
      <c r="H2797" s="2"/>
      <c r="I2797" s="2"/>
      <c r="J2797" s="2"/>
      <c r="K2797" s="2"/>
      <c r="L2797" s="3">
        <v>11.46</v>
      </c>
      <c r="M2797" s="3">
        <v>0.11</v>
      </c>
      <c r="N2797" s="3">
        <v>443.45</v>
      </c>
      <c r="O2797" s="3">
        <v>0</v>
      </c>
      <c r="P2797" s="3">
        <v>443.56</v>
      </c>
      <c r="Q2797" s="3">
        <v>88.712000000000003</v>
      </c>
      <c r="R2797" s="1" t="s">
        <v>0</v>
      </c>
    </row>
    <row r="2798" spans="1:18" ht="15.5" x14ac:dyDescent="0.35">
      <c r="A2798" s="1">
        <v>40302814</v>
      </c>
      <c r="B2798" s="99" t="s">
        <v>1630</v>
      </c>
      <c r="C2798" s="2" t="s">
        <v>13602</v>
      </c>
      <c r="D2798" s="2">
        <v>0.01</v>
      </c>
      <c r="E2798" s="1" t="s">
        <v>25</v>
      </c>
      <c r="F2798" s="2">
        <v>9.9410000000000007</v>
      </c>
      <c r="G2798" s="2"/>
      <c r="H2798" s="2"/>
      <c r="I2798" s="2"/>
      <c r="J2798" s="2"/>
      <c r="K2798" s="2"/>
      <c r="L2798" s="3">
        <v>11.46</v>
      </c>
      <c r="M2798" s="3">
        <v>0.11</v>
      </c>
      <c r="N2798" s="3">
        <v>131.12</v>
      </c>
      <c r="O2798" s="3">
        <v>0</v>
      </c>
      <c r="P2798" s="3">
        <v>131.22999999999999</v>
      </c>
      <c r="Q2798" s="3">
        <v>26.245999999999999</v>
      </c>
      <c r="R2798" s="1" t="s">
        <v>0</v>
      </c>
    </row>
    <row r="2799" spans="1:18" ht="15.5" x14ac:dyDescent="0.35">
      <c r="A2799" s="1">
        <v>40302822</v>
      </c>
      <c r="B2799" s="99" t="s">
        <v>1629</v>
      </c>
      <c r="C2799" s="2" t="s">
        <v>13602</v>
      </c>
      <c r="D2799" s="2">
        <v>0.01</v>
      </c>
      <c r="E2799" s="1" t="s">
        <v>25</v>
      </c>
      <c r="F2799" s="2">
        <v>3.3220000000000001</v>
      </c>
      <c r="G2799" s="2"/>
      <c r="H2799" s="2"/>
      <c r="I2799" s="2"/>
      <c r="J2799" s="2"/>
      <c r="K2799" s="2"/>
      <c r="L2799" s="3">
        <v>11.46</v>
      </c>
      <c r="M2799" s="3">
        <v>0.11</v>
      </c>
      <c r="N2799" s="3">
        <v>43.82</v>
      </c>
      <c r="O2799" s="3">
        <v>0</v>
      </c>
      <c r="P2799" s="3">
        <v>43.93</v>
      </c>
      <c r="Q2799" s="3">
        <v>8.7859999999999996</v>
      </c>
      <c r="R2799" s="1" t="s">
        <v>0</v>
      </c>
    </row>
    <row r="2800" spans="1:18" ht="15.5" x14ac:dyDescent="0.35">
      <c r="A2800" s="1">
        <v>40302830</v>
      </c>
      <c r="B2800" s="99" t="s">
        <v>1628</v>
      </c>
      <c r="C2800" s="2" t="s">
        <v>13602</v>
      </c>
      <c r="D2800" s="2">
        <v>0.01</v>
      </c>
      <c r="E2800" s="1" t="s">
        <v>25</v>
      </c>
      <c r="F2800" s="2">
        <v>1.796</v>
      </c>
      <c r="G2800" s="2"/>
      <c r="H2800" s="2"/>
      <c r="I2800" s="2"/>
      <c r="J2800" s="2"/>
      <c r="K2800" s="2"/>
      <c r="L2800" s="3">
        <v>11.46</v>
      </c>
      <c r="M2800" s="3">
        <v>0.11</v>
      </c>
      <c r="N2800" s="3">
        <v>23.69</v>
      </c>
      <c r="O2800" s="3">
        <v>0</v>
      </c>
      <c r="P2800" s="3">
        <v>23.8</v>
      </c>
      <c r="Q2800" s="3">
        <v>4.7600000000000007</v>
      </c>
      <c r="R2800" s="1" t="s">
        <v>0</v>
      </c>
    </row>
    <row r="2801" spans="1:18" ht="15.5" x14ac:dyDescent="0.35">
      <c r="A2801" s="1">
        <v>40302849</v>
      </c>
      <c r="B2801" s="99" t="s">
        <v>1627</v>
      </c>
      <c r="C2801" s="2" t="s">
        <v>13602</v>
      </c>
      <c r="D2801" s="2">
        <v>0.01</v>
      </c>
      <c r="E2801" s="1" t="s">
        <v>25</v>
      </c>
      <c r="F2801" s="2">
        <v>56.292000000000002</v>
      </c>
      <c r="G2801" s="2"/>
      <c r="H2801" s="2"/>
      <c r="I2801" s="2"/>
      <c r="J2801" s="2"/>
      <c r="K2801" s="2"/>
      <c r="L2801" s="3">
        <v>11.46</v>
      </c>
      <c r="M2801" s="3">
        <v>0.11</v>
      </c>
      <c r="N2801" s="3">
        <v>742.49</v>
      </c>
      <c r="O2801" s="3">
        <v>0</v>
      </c>
      <c r="P2801" s="3">
        <v>742.6</v>
      </c>
      <c r="Q2801" s="3">
        <v>148.52000000000001</v>
      </c>
      <c r="R2801" s="1" t="s">
        <v>0</v>
      </c>
    </row>
    <row r="2802" spans="1:18" ht="15.5" x14ac:dyDescent="0.35">
      <c r="A2802" s="1">
        <v>40303012</v>
      </c>
      <c r="B2802" s="99" t="s">
        <v>1626</v>
      </c>
      <c r="C2802" s="2" t="s">
        <v>13602</v>
      </c>
      <c r="D2802" s="2">
        <v>0.01</v>
      </c>
      <c r="E2802" s="1" t="s">
        <v>25</v>
      </c>
      <c r="F2802" s="2">
        <v>1.413</v>
      </c>
      <c r="G2802" s="2"/>
      <c r="H2802" s="2"/>
      <c r="I2802" s="2"/>
      <c r="J2802" s="2"/>
      <c r="K2802" s="2"/>
      <c r="L2802" s="3">
        <v>11.46</v>
      </c>
      <c r="M2802" s="3">
        <v>0.11</v>
      </c>
      <c r="N2802" s="3">
        <v>18.64</v>
      </c>
      <c r="O2802" s="3">
        <v>0</v>
      </c>
      <c r="P2802" s="3">
        <v>18.75</v>
      </c>
      <c r="Q2802" s="3">
        <v>3.75</v>
      </c>
      <c r="R2802" s="1" t="s">
        <v>0</v>
      </c>
    </row>
    <row r="2803" spans="1:18" ht="15.5" x14ac:dyDescent="0.35">
      <c r="A2803" s="1">
        <v>40303020</v>
      </c>
      <c r="B2803" s="99" t="s">
        <v>1625</v>
      </c>
      <c r="C2803" s="2" t="s">
        <v>13602</v>
      </c>
      <c r="D2803" s="2">
        <v>0.04</v>
      </c>
      <c r="E2803" s="1" t="s">
        <v>25</v>
      </c>
      <c r="F2803" s="2">
        <v>0.42299999999999999</v>
      </c>
      <c r="G2803" s="2"/>
      <c r="H2803" s="2"/>
      <c r="I2803" s="2"/>
      <c r="J2803" s="2"/>
      <c r="K2803" s="2"/>
      <c r="L2803" s="3">
        <v>11.46</v>
      </c>
      <c r="M2803" s="3">
        <v>0.46</v>
      </c>
      <c r="N2803" s="3">
        <v>5.58</v>
      </c>
      <c r="O2803" s="3">
        <v>0</v>
      </c>
      <c r="P2803" s="3">
        <v>6.04</v>
      </c>
      <c r="Q2803" s="3">
        <v>1.2080000000000002</v>
      </c>
      <c r="R2803" s="1" t="s">
        <v>0</v>
      </c>
    </row>
    <row r="2804" spans="1:18" ht="31" x14ac:dyDescent="0.35">
      <c r="A2804" s="1">
        <v>40303039</v>
      </c>
      <c r="B2804" s="99" t="s">
        <v>1624</v>
      </c>
      <c r="C2804" s="2" t="s">
        <v>13602</v>
      </c>
      <c r="D2804" s="2">
        <v>0.04</v>
      </c>
      <c r="E2804" s="1" t="s">
        <v>25</v>
      </c>
      <c r="F2804" s="2">
        <v>1.5840000000000001</v>
      </c>
      <c r="G2804" s="2"/>
      <c r="H2804" s="2"/>
      <c r="I2804" s="2"/>
      <c r="J2804" s="2"/>
      <c r="K2804" s="2"/>
      <c r="L2804" s="3">
        <v>11.46</v>
      </c>
      <c r="M2804" s="3">
        <v>0.46</v>
      </c>
      <c r="N2804" s="3">
        <v>20.89</v>
      </c>
      <c r="O2804" s="3">
        <v>0</v>
      </c>
      <c r="P2804" s="3">
        <v>21.35</v>
      </c>
      <c r="Q2804" s="3">
        <v>4.2700000000000005</v>
      </c>
      <c r="R2804" s="1" t="s">
        <v>0</v>
      </c>
    </row>
    <row r="2805" spans="1:18" ht="15.5" x14ac:dyDescent="0.35">
      <c r="A2805" s="1">
        <v>40303047</v>
      </c>
      <c r="B2805" s="99" t="s">
        <v>1623</v>
      </c>
      <c r="C2805" s="2" t="s">
        <v>13602</v>
      </c>
      <c r="D2805" s="2">
        <v>0.04</v>
      </c>
      <c r="E2805" s="1" t="s">
        <v>25</v>
      </c>
      <c r="F2805" s="2">
        <v>0.42299999999999999</v>
      </c>
      <c r="G2805" s="2"/>
      <c r="H2805" s="2"/>
      <c r="I2805" s="2"/>
      <c r="J2805" s="2"/>
      <c r="K2805" s="2"/>
      <c r="L2805" s="3">
        <v>11.46</v>
      </c>
      <c r="M2805" s="3">
        <v>0.46</v>
      </c>
      <c r="N2805" s="3">
        <v>5.58</v>
      </c>
      <c r="O2805" s="3">
        <v>0</v>
      </c>
      <c r="P2805" s="3">
        <v>6.04</v>
      </c>
      <c r="Q2805" s="3">
        <v>1.2080000000000002</v>
      </c>
      <c r="R2805" s="1" t="s">
        <v>0</v>
      </c>
    </row>
    <row r="2806" spans="1:18" ht="15.5" x14ac:dyDescent="0.35">
      <c r="A2806" s="1">
        <v>40303055</v>
      </c>
      <c r="B2806" s="99" t="s">
        <v>1622</v>
      </c>
      <c r="C2806" s="2" t="s">
        <v>13602</v>
      </c>
      <c r="D2806" s="2">
        <v>0.04</v>
      </c>
      <c r="E2806" s="1" t="s">
        <v>25</v>
      </c>
      <c r="F2806" s="2">
        <v>2.7269999999999999</v>
      </c>
      <c r="G2806" s="2"/>
      <c r="H2806" s="2"/>
      <c r="I2806" s="2"/>
      <c r="J2806" s="2"/>
      <c r="K2806" s="2"/>
      <c r="L2806" s="3">
        <v>11.46</v>
      </c>
      <c r="M2806" s="3">
        <v>0.46</v>
      </c>
      <c r="N2806" s="3">
        <v>35.97</v>
      </c>
      <c r="O2806" s="3">
        <v>0</v>
      </c>
      <c r="P2806" s="3">
        <v>36.43</v>
      </c>
      <c r="Q2806" s="3">
        <v>7.2860000000000005</v>
      </c>
      <c r="R2806" s="1" t="s">
        <v>0</v>
      </c>
    </row>
    <row r="2807" spans="1:18" ht="15.5" x14ac:dyDescent="0.35">
      <c r="A2807" s="1">
        <v>40303063</v>
      </c>
      <c r="B2807" s="99" t="s">
        <v>1621</v>
      </c>
      <c r="C2807" s="2" t="s">
        <v>13602</v>
      </c>
      <c r="D2807" s="2">
        <v>0.04</v>
      </c>
      <c r="E2807" s="1" t="s">
        <v>25</v>
      </c>
      <c r="F2807" s="2">
        <v>0.65700000000000003</v>
      </c>
      <c r="G2807" s="2"/>
      <c r="H2807" s="2"/>
      <c r="I2807" s="2"/>
      <c r="J2807" s="2"/>
      <c r="K2807" s="2"/>
      <c r="L2807" s="3">
        <v>11.46</v>
      </c>
      <c r="M2807" s="3">
        <v>0.46</v>
      </c>
      <c r="N2807" s="3">
        <v>8.67</v>
      </c>
      <c r="O2807" s="3">
        <v>0</v>
      </c>
      <c r="P2807" s="3">
        <v>9.1300000000000008</v>
      </c>
      <c r="Q2807" s="3">
        <v>1.8260000000000003</v>
      </c>
      <c r="R2807" s="1" t="s">
        <v>0</v>
      </c>
    </row>
    <row r="2808" spans="1:18" ht="15.5" x14ac:dyDescent="0.35">
      <c r="A2808" s="1">
        <v>40303071</v>
      </c>
      <c r="B2808" s="99" t="s">
        <v>1620</v>
      </c>
      <c r="C2808" s="2" t="s">
        <v>13602</v>
      </c>
      <c r="D2808" s="2">
        <v>0.04</v>
      </c>
      <c r="E2808" s="1" t="s">
        <v>25</v>
      </c>
      <c r="F2808" s="2">
        <v>0.42299999999999999</v>
      </c>
      <c r="G2808" s="2"/>
      <c r="H2808" s="2"/>
      <c r="I2808" s="2"/>
      <c r="J2808" s="2"/>
      <c r="K2808" s="2"/>
      <c r="L2808" s="3">
        <v>11.46</v>
      </c>
      <c r="M2808" s="3">
        <v>0.46</v>
      </c>
      <c r="N2808" s="3">
        <v>5.58</v>
      </c>
      <c r="O2808" s="3">
        <v>0</v>
      </c>
      <c r="P2808" s="3">
        <v>6.04</v>
      </c>
      <c r="Q2808" s="3">
        <v>1.2080000000000002</v>
      </c>
      <c r="R2808" s="1" t="s">
        <v>0</v>
      </c>
    </row>
    <row r="2809" spans="1:18" ht="15.5" x14ac:dyDescent="0.35">
      <c r="A2809" s="1">
        <v>40303080</v>
      </c>
      <c r="B2809" s="99" t="s">
        <v>1619</v>
      </c>
      <c r="C2809" s="2" t="s">
        <v>13602</v>
      </c>
      <c r="D2809" s="2">
        <v>0.04</v>
      </c>
      <c r="E2809" s="1" t="s">
        <v>25</v>
      </c>
      <c r="F2809" s="2">
        <v>0.65700000000000003</v>
      </c>
      <c r="G2809" s="2"/>
      <c r="H2809" s="2"/>
      <c r="I2809" s="2"/>
      <c r="J2809" s="2"/>
      <c r="K2809" s="2"/>
      <c r="L2809" s="3">
        <v>11.46</v>
      </c>
      <c r="M2809" s="3">
        <v>0.46</v>
      </c>
      <c r="N2809" s="3">
        <v>8.67</v>
      </c>
      <c r="O2809" s="3">
        <v>0</v>
      </c>
      <c r="P2809" s="3">
        <v>9.1300000000000008</v>
      </c>
      <c r="Q2809" s="3">
        <v>1.8260000000000003</v>
      </c>
      <c r="R2809" s="1" t="s">
        <v>0</v>
      </c>
    </row>
    <row r="2810" spans="1:18" ht="15.5" x14ac:dyDescent="0.35">
      <c r="A2810" s="1">
        <v>40303098</v>
      </c>
      <c r="B2810" s="99" t="s">
        <v>1618</v>
      </c>
      <c r="C2810" s="2" t="s">
        <v>13602</v>
      </c>
      <c r="D2810" s="2">
        <v>0.04</v>
      </c>
      <c r="E2810" s="1" t="s">
        <v>25</v>
      </c>
      <c r="F2810" s="2">
        <v>0.42299999999999999</v>
      </c>
      <c r="G2810" s="2"/>
      <c r="H2810" s="2"/>
      <c r="I2810" s="2"/>
      <c r="J2810" s="2"/>
      <c r="K2810" s="2"/>
      <c r="L2810" s="3">
        <v>11.46</v>
      </c>
      <c r="M2810" s="3">
        <v>0.46</v>
      </c>
      <c r="N2810" s="3">
        <v>5.58</v>
      </c>
      <c r="O2810" s="3">
        <v>0</v>
      </c>
      <c r="P2810" s="3">
        <v>6.04</v>
      </c>
      <c r="Q2810" s="3">
        <v>1.2080000000000002</v>
      </c>
      <c r="R2810" s="1" t="s">
        <v>0</v>
      </c>
    </row>
    <row r="2811" spans="1:18" ht="15.5" x14ac:dyDescent="0.35">
      <c r="A2811" s="1">
        <v>40303101</v>
      </c>
      <c r="B2811" s="99" t="s">
        <v>1617</v>
      </c>
      <c r="C2811" s="2" t="s">
        <v>13602</v>
      </c>
      <c r="D2811" s="2">
        <v>0.04</v>
      </c>
      <c r="E2811" s="1" t="s">
        <v>25</v>
      </c>
      <c r="F2811" s="2">
        <v>0.42299999999999999</v>
      </c>
      <c r="G2811" s="2"/>
      <c r="H2811" s="2"/>
      <c r="I2811" s="2"/>
      <c r="J2811" s="2"/>
      <c r="K2811" s="2"/>
      <c r="L2811" s="3">
        <v>11.46</v>
      </c>
      <c r="M2811" s="3">
        <v>0.46</v>
      </c>
      <c r="N2811" s="3">
        <v>5.58</v>
      </c>
      <c r="O2811" s="3">
        <v>0</v>
      </c>
      <c r="P2811" s="3">
        <v>6.04</v>
      </c>
      <c r="Q2811" s="3">
        <v>1.2080000000000002</v>
      </c>
      <c r="R2811" s="1" t="s">
        <v>0</v>
      </c>
    </row>
    <row r="2812" spans="1:18" ht="15.5" x14ac:dyDescent="0.35">
      <c r="A2812" s="1">
        <v>40303110</v>
      </c>
      <c r="B2812" s="99" t="s">
        <v>1616</v>
      </c>
      <c r="C2812" s="2" t="s">
        <v>13602</v>
      </c>
      <c r="D2812" s="2">
        <v>0.04</v>
      </c>
      <c r="E2812" s="1" t="s">
        <v>25</v>
      </c>
      <c r="F2812" s="2">
        <v>0.92700000000000005</v>
      </c>
      <c r="G2812" s="2"/>
      <c r="H2812" s="2"/>
      <c r="I2812" s="2"/>
      <c r="J2812" s="2"/>
      <c r="K2812" s="2"/>
      <c r="L2812" s="3">
        <v>11.46</v>
      </c>
      <c r="M2812" s="3">
        <v>0.46</v>
      </c>
      <c r="N2812" s="3">
        <v>12.23</v>
      </c>
      <c r="O2812" s="3">
        <v>0</v>
      </c>
      <c r="P2812" s="3">
        <v>12.69</v>
      </c>
      <c r="Q2812" s="3">
        <v>2.5380000000000003</v>
      </c>
      <c r="R2812" s="1" t="s">
        <v>0</v>
      </c>
    </row>
    <row r="2813" spans="1:18" ht="15.5" x14ac:dyDescent="0.35">
      <c r="A2813" s="1">
        <v>40303128</v>
      </c>
      <c r="B2813" s="99" t="s">
        <v>1615</v>
      </c>
      <c r="C2813" s="2" t="s">
        <v>13602</v>
      </c>
      <c r="D2813" s="2">
        <v>0.04</v>
      </c>
      <c r="E2813" s="1" t="s">
        <v>25</v>
      </c>
      <c r="F2813" s="2">
        <v>0.92700000000000005</v>
      </c>
      <c r="G2813" s="2"/>
      <c r="H2813" s="2"/>
      <c r="I2813" s="2"/>
      <c r="J2813" s="2"/>
      <c r="K2813" s="2"/>
      <c r="L2813" s="3">
        <v>11.46</v>
      </c>
      <c r="M2813" s="3">
        <v>0.46</v>
      </c>
      <c r="N2813" s="3">
        <v>12.23</v>
      </c>
      <c r="O2813" s="3">
        <v>0</v>
      </c>
      <c r="P2813" s="3">
        <v>12.69</v>
      </c>
      <c r="Q2813" s="3">
        <v>2.5380000000000003</v>
      </c>
      <c r="R2813" s="1" t="s">
        <v>0</v>
      </c>
    </row>
    <row r="2814" spans="1:18" ht="15.5" x14ac:dyDescent="0.35">
      <c r="A2814" s="1">
        <v>40303136</v>
      </c>
      <c r="B2814" s="99" t="s">
        <v>1614</v>
      </c>
      <c r="C2814" s="2" t="s">
        <v>13602</v>
      </c>
      <c r="D2814" s="2">
        <v>0.04</v>
      </c>
      <c r="E2814" s="1" t="s">
        <v>25</v>
      </c>
      <c r="F2814" s="2">
        <v>0.92700000000000005</v>
      </c>
      <c r="G2814" s="2"/>
      <c r="H2814" s="2"/>
      <c r="I2814" s="2"/>
      <c r="J2814" s="2"/>
      <c r="K2814" s="2"/>
      <c r="L2814" s="3">
        <v>11.46</v>
      </c>
      <c r="M2814" s="3">
        <v>0.46</v>
      </c>
      <c r="N2814" s="3">
        <v>12.23</v>
      </c>
      <c r="O2814" s="3">
        <v>0</v>
      </c>
      <c r="P2814" s="3">
        <v>12.69</v>
      </c>
      <c r="Q2814" s="3">
        <v>2.5380000000000003</v>
      </c>
      <c r="R2814" s="1" t="s">
        <v>0</v>
      </c>
    </row>
    <row r="2815" spans="1:18" ht="15.5" x14ac:dyDescent="0.35">
      <c r="A2815" s="1">
        <v>40303144</v>
      </c>
      <c r="B2815" s="99" t="s">
        <v>1613</v>
      </c>
      <c r="C2815" s="2" t="s">
        <v>13602</v>
      </c>
      <c r="D2815" s="2">
        <v>0.04</v>
      </c>
      <c r="E2815" s="1" t="s">
        <v>25</v>
      </c>
      <c r="F2815" s="2">
        <v>0.92700000000000005</v>
      </c>
      <c r="G2815" s="2"/>
      <c r="H2815" s="2"/>
      <c r="I2815" s="2"/>
      <c r="J2815" s="2"/>
      <c r="K2815" s="2"/>
      <c r="L2815" s="3">
        <v>11.46</v>
      </c>
      <c r="M2815" s="3">
        <v>0.46</v>
      </c>
      <c r="N2815" s="3">
        <v>12.23</v>
      </c>
      <c r="O2815" s="3">
        <v>0</v>
      </c>
      <c r="P2815" s="3">
        <v>12.69</v>
      </c>
      <c r="Q2815" s="3">
        <v>2.5380000000000003</v>
      </c>
      <c r="R2815" s="1" t="s">
        <v>0</v>
      </c>
    </row>
    <row r="2816" spans="1:18" ht="15.5" x14ac:dyDescent="0.35">
      <c r="A2816" s="1">
        <v>40303152</v>
      </c>
      <c r="B2816" s="99" t="s">
        <v>1612</v>
      </c>
      <c r="C2816" s="2" t="s">
        <v>13602</v>
      </c>
      <c r="D2816" s="2">
        <v>0.04</v>
      </c>
      <c r="E2816" s="1" t="s">
        <v>25</v>
      </c>
      <c r="F2816" s="2">
        <v>0.42299999999999999</v>
      </c>
      <c r="G2816" s="2"/>
      <c r="H2816" s="2"/>
      <c r="I2816" s="2"/>
      <c r="J2816" s="2"/>
      <c r="K2816" s="2"/>
      <c r="L2816" s="3">
        <v>11.46</v>
      </c>
      <c r="M2816" s="3">
        <v>0.46</v>
      </c>
      <c r="N2816" s="3">
        <v>5.58</v>
      </c>
      <c r="O2816" s="3">
        <v>0</v>
      </c>
      <c r="P2816" s="3">
        <v>6.04</v>
      </c>
      <c r="Q2816" s="3">
        <v>1.2080000000000002</v>
      </c>
      <c r="R2816" s="1" t="s">
        <v>0</v>
      </c>
    </row>
    <row r="2817" spans="1:18" ht="15.5" x14ac:dyDescent="0.35">
      <c r="A2817" s="1">
        <v>40303160</v>
      </c>
      <c r="B2817" s="99" t="s">
        <v>1611</v>
      </c>
      <c r="C2817" s="2" t="s">
        <v>13602</v>
      </c>
      <c r="D2817" s="2">
        <v>0.04</v>
      </c>
      <c r="E2817" s="1" t="s">
        <v>25</v>
      </c>
      <c r="F2817" s="2">
        <v>0.42299999999999999</v>
      </c>
      <c r="G2817" s="2"/>
      <c r="H2817" s="2"/>
      <c r="I2817" s="2"/>
      <c r="J2817" s="2"/>
      <c r="K2817" s="2"/>
      <c r="L2817" s="3">
        <v>11.46</v>
      </c>
      <c r="M2817" s="3">
        <v>0.46</v>
      </c>
      <c r="N2817" s="3">
        <v>5.58</v>
      </c>
      <c r="O2817" s="3">
        <v>0</v>
      </c>
      <c r="P2817" s="3">
        <v>6.04</v>
      </c>
      <c r="Q2817" s="3">
        <v>1.2080000000000002</v>
      </c>
      <c r="R2817" s="1" t="s">
        <v>0</v>
      </c>
    </row>
    <row r="2818" spans="1:18" ht="15.5" x14ac:dyDescent="0.35">
      <c r="A2818" s="1">
        <v>40303179</v>
      </c>
      <c r="B2818" s="99" t="s">
        <v>1610</v>
      </c>
      <c r="C2818" s="2" t="s">
        <v>13602</v>
      </c>
      <c r="D2818" s="2">
        <v>0.04</v>
      </c>
      <c r="E2818" s="1" t="s">
        <v>25</v>
      </c>
      <c r="F2818" s="2">
        <v>2.7269999999999999</v>
      </c>
      <c r="G2818" s="2"/>
      <c r="H2818" s="2"/>
      <c r="I2818" s="2"/>
      <c r="J2818" s="2"/>
      <c r="K2818" s="2"/>
      <c r="L2818" s="3">
        <v>11.46</v>
      </c>
      <c r="M2818" s="3">
        <v>0.46</v>
      </c>
      <c r="N2818" s="3">
        <v>35.97</v>
      </c>
      <c r="O2818" s="3">
        <v>0</v>
      </c>
      <c r="P2818" s="3">
        <v>36.43</v>
      </c>
      <c r="Q2818" s="3">
        <v>7.2860000000000005</v>
      </c>
      <c r="R2818" s="1" t="s">
        <v>0</v>
      </c>
    </row>
    <row r="2819" spans="1:18" ht="15.5" x14ac:dyDescent="0.35">
      <c r="A2819" s="1">
        <v>40303187</v>
      </c>
      <c r="B2819" s="99" t="s">
        <v>1609</v>
      </c>
      <c r="C2819" s="2" t="s">
        <v>13602</v>
      </c>
      <c r="D2819" s="2">
        <v>0.04</v>
      </c>
      <c r="E2819" s="1" t="s">
        <v>25</v>
      </c>
      <c r="F2819" s="2">
        <v>0.42299999999999999</v>
      </c>
      <c r="G2819" s="2"/>
      <c r="H2819" s="2"/>
      <c r="I2819" s="2"/>
      <c r="J2819" s="2"/>
      <c r="K2819" s="2"/>
      <c r="L2819" s="3">
        <v>11.46</v>
      </c>
      <c r="M2819" s="3">
        <v>0.46</v>
      </c>
      <c r="N2819" s="3">
        <v>5.58</v>
      </c>
      <c r="O2819" s="3">
        <v>0</v>
      </c>
      <c r="P2819" s="3">
        <v>6.04</v>
      </c>
      <c r="Q2819" s="3">
        <v>1.2080000000000002</v>
      </c>
      <c r="R2819" s="1" t="s">
        <v>0</v>
      </c>
    </row>
    <row r="2820" spans="1:18" ht="15.5" x14ac:dyDescent="0.35">
      <c r="A2820" s="1">
        <v>40304019</v>
      </c>
      <c r="B2820" s="99" t="s">
        <v>1608</v>
      </c>
      <c r="C2820" s="2" t="s">
        <v>13602</v>
      </c>
      <c r="D2820" s="2">
        <v>0.04</v>
      </c>
      <c r="E2820" s="1" t="s">
        <v>25</v>
      </c>
      <c r="F2820" s="2">
        <v>1.8540000000000001</v>
      </c>
      <c r="G2820" s="2"/>
      <c r="H2820" s="2"/>
      <c r="I2820" s="2"/>
      <c r="J2820" s="2"/>
      <c r="K2820" s="2"/>
      <c r="L2820" s="3">
        <v>11.46</v>
      </c>
      <c r="M2820" s="3">
        <v>0.46</v>
      </c>
      <c r="N2820" s="3">
        <v>24.45</v>
      </c>
      <c r="O2820" s="3">
        <v>0</v>
      </c>
      <c r="P2820" s="3">
        <v>24.91</v>
      </c>
      <c r="Q2820" s="3">
        <v>4.9820000000000002</v>
      </c>
      <c r="R2820" s="1" t="s">
        <v>0</v>
      </c>
    </row>
    <row r="2821" spans="1:18" ht="15.5" x14ac:dyDescent="0.35">
      <c r="A2821" s="1">
        <v>40304027</v>
      </c>
      <c r="B2821" s="99" t="s">
        <v>1607</v>
      </c>
      <c r="C2821" s="2" t="s">
        <v>13602</v>
      </c>
      <c r="D2821" s="2">
        <v>0.01</v>
      </c>
      <c r="E2821" s="1" t="s">
        <v>25</v>
      </c>
      <c r="F2821" s="2">
        <v>1.35</v>
      </c>
      <c r="G2821" s="2"/>
      <c r="H2821" s="2"/>
      <c r="I2821" s="2"/>
      <c r="J2821" s="2"/>
      <c r="K2821" s="2"/>
      <c r="L2821" s="3">
        <v>11.46</v>
      </c>
      <c r="M2821" s="3">
        <v>0.11</v>
      </c>
      <c r="N2821" s="3">
        <v>17.809999999999999</v>
      </c>
      <c r="O2821" s="3">
        <v>0</v>
      </c>
      <c r="P2821" s="3">
        <v>17.920000000000002</v>
      </c>
      <c r="Q2821" s="3">
        <v>3.5840000000000005</v>
      </c>
      <c r="R2821" s="1" t="s">
        <v>0</v>
      </c>
    </row>
    <row r="2822" spans="1:18" ht="15.5" x14ac:dyDescent="0.35">
      <c r="A2822" s="1">
        <v>40304035</v>
      </c>
      <c r="B2822" s="99" t="s">
        <v>1606</v>
      </c>
      <c r="C2822" s="2" t="s">
        <v>13602</v>
      </c>
      <c r="D2822" s="2">
        <v>0.75</v>
      </c>
      <c r="E2822" s="1" t="s">
        <v>25</v>
      </c>
      <c r="F2822" s="2">
        <v>3.6539999999999999</v>
      </c>
      <c r="G2822" s="2"/>
      <c r="H2822" s="2"/>
      <c r="I2822" s="2"/>
      <c r="J2822" s="2"/>
      <c r="K2822" s="2"/>
      <c r="L2822" s="3">
        <v>11.46</v>
      </c>
      <c r="M2822" s="3">
        <v>8.6</v>
      </c>
      <c r="N2822" s="3">
        <v>48.2</v>
      </c>
      <c r="O2822" s="3">
        <v>0</v>
      </c>
      <c r="P2822" s="3">
        <v>56.8</v>
      </c>
      <c r="Q2822" s="3">
        <v>11.36</v>
      </c>
      <c r="R2822" s="1" t="s">
        <v>0</v>
      </c>
    </row>
    <row r="2823" spans="1:18" ht="15.5" x14ac:dyDescent="0.35">
      <c r="A2823" s="1">
        <v>40304043</v>
      </c>
      <c r="B2823" s="99" t="s">
        <v>1605</v>
      </c>
      <c r="C2823" s="2" t="s">
        <v>13602</v>
      </c>
      <c r="D2823" s="2">
        <v>0.1</v>
      </c>
      <c r="E2823" s="1" t="s">
        <v>25</v>
      </c>
      <c r="F2823" s="2">
        <v>3.2040000000000002</v>
      </c>
      <c r="G2823" s="2"/>
      <c r="H2823" s="2"/>
      <c r="I2823" s="2"/>
      <c r="J2823" s="2"/>
      <c r="K2823" s="2"/>
      <c r="L2823" s="3">
        <v>11.46</v>
      </c>
      <c r="M2823" s="3">
        <v>1.1499999999999999</v>
      </c>
      <c r="N2823" s="3">
        <v>42.26</v>
      </c>
      <c r="O2823" s="3">
        <v>0</v>
      </c>
      <c r="P2823" s="3">
        <v>43.41</v>
      </c>
      <c r="Q2823" s="3">
        <v>8.6820000000000004</v>
      </c>
      <c r="R2823" s="1" t="s">
        <v>0</v>
      </c>
    </row>
    <row r="2824" spans="1:18" ht="31" x14ac:dyDescent="0.35">
      <c r="A2824" s="1">
        <v>40304051</v>
      </c>
      <c r="B2824" s="99" t="s">
        <v>1604</v>
      </c>
      <c r="C2824" s="2" t="s">
        <v>13602</v>
      </c>
      <c r="D2824" s="2">
        <v>0.04</v>
      </c>
      <c r="E2824" s="1" t="s">
        <v>25</v>
      </c>
      <c r="F2824" s="2">
        <v>0.83699999999999997</v>
      </c>
      <c r="G2824" s="2"/>
      <c r="H2824" s="2"/>
      <c r="I2824" s="2"/>
      <c r="J2824" s="2"/>
      <c r="K2824" s="2"/>
      <c r="L2824" s="3">
        <v>11.46</v>
      </c>
      <c r="M2824" s="3">
        <v>0.46</v>
      </c>
      <c r="N2824" s="3">
        <v>11.04</v>
      </c>
      <c r="O2824" s="3">
        <v>0</v>
      </c>
      <c r="P2824" s="3">
        <v>11.5</v>
      </c>
      <c r="Q2824" s="3">
        <v>2.3000000000000003</v>
      </c>
      <c r="R2824" s="1" t="s">
        <v>0</v>
      </c>
    </row>
    <row r="2825" spans="1:18" ht="15.5" x14ac:dyDescent="0.35">
      <c r="A2825" s="1">
        <v>40304060</v>
      </c>
      <c r="B2825" s="99" t="s">
        <v>1603</v>
      </c>
      <c r="C2825" s="2" t="s">
        <v>13602</v>
      </c>
      <c r="D2825" s="2">
        <v>0.04</v>
      </c>
      <c r="E2825" s="1" t="s">
        <v>25</v>
      </c>
      <c r="F2825" s="2">
        <v>3.6539999999999999</v>
      </c>
      <c r="G2825" s="2"/>
      <c r="H2825" s="2"/>
      <c r="I2825" s="2"/>
      <c r="J2825" s="2"/>
      <c r="K2825" s="2"/>
      <c r="L2825" s="3">
        <v>11.46</v>
      </c>
      <c r="M2825" s="3">
        <v>0.46</v>
      </c>
      <c r="N2825" s="3">
        <v>48.2</v>
      </c>
      <c r="O2825" s="3">
        <v>0</v>
      </c>
      <c r="P2825" s="3">
        <v>48.66</v>
      </c>
      <c r="Q2825" s="3">
        <v>9.7319999999999993</v>
      </c>
      <c r="R2825" s="1" t="s">
        <v>0</v>
      </c>
    </row>
    <row r="2826" spans="1:18" ht="15.5" x14ac:dyDescent="0.35">
      <c r="A2826" s="1">
        <v>40304078</v>
      </c>
      <c r="B2826" s="99" t="s">
        <v>1602</v>
      </c>
      <c r="C2826" s="2" t="s">
        <v>13602</v>
      </c>
      <c r="D2826" s="2">
        <v>0.5</v>
      </c>
      <c r="E2826" s="1" t="s">
        <v>25</v>
      </c>
      <c r="F2826" s="2">
        <v>14.742000000000001</v>
      </c>
      <c r="G2826" s="2"/>
      <c r="H2826" s="2"/>
      <c r="I2826" s="2"/>
      <c r="J2826" s="2"/>
      <c r="K2826" s="2"/>
      <c r="L2826" s="3">
        <v>11.46</v>
      </c>
      <c r="M2826" s="3">
        <v>5.73</v>
      </c>
      <c r="N2826" s="3">
        <v>194.45</v>
      </c>
      <c r="O2826" s="3">
        <v>0</v>
      </c>
      <c r="P2826" s="3">
        <v>200.18</v>
      </c>
      <c r="Q2826" s="3">
        <v>40.036000000000001</v>
      </c>
      <c r="R2826" s="1" t="s">
        <v>0</v>
      </c>
    </row>
    <row r="2827" spans="1:18" ht="15.5" x14ac:dyDescent="0.35">
      <c r="A2827" s="1">
        <v>40304086</v>
      </c>
      <c r="B2827" s="99" t="s">
        <v>1601</v>
      </c>
      <c r="C2827" s="2" t="s">
        <v>13602</v>
      </c>
      <c r="D2827" s="2">
        <v>0.1</v>
      </c>
      <c r="E2827" s="1" t="s">
        <v>25</v>
      </c>
      <c r="F2827" s="2">
        <v>7.4340000000000002</v>
      </c>
      <c r="G2827" s="2"/>
      <c r="H2827" s="2"/>
      <c r="I2827" s="2"/>
      <c r="J2827" s="2"/>
      <c r="K2827" s="2"/>
      <c r="L2827" s="3">
        <v>11.46</v>
      </c>
      <c r="M2827" s="3">
        <v>1.1499999999999999</v>
      </c>
      <c r="N2827" s="3">
        <v>98.05</v>
      </c>
      <c r="O2827" s="3">
        <v>0</v>
      </c>
      <c r="P2827" s="3">
        <v>99.2</v>
      </c>
      <c r="Q2827" s="3">
        <v>19.840000000000003</v>
      </c>
      <c r="R2827" s="1" t="s">
        <v>0</v>
      </c>
    </row>
    <row r="2828" spans="1:18" ht="31" x14ac:dyDescent="0.35">
      <c r="A2828" s="1">
        <v>40304094</v>
      </c>
      <c r="B2828" s="99" t="s">
        <v>1600</v>
      </c>
      <c r="C2828" s="2" t="s">
        <v>13602</v>
      </c>
      <c r="D2828" s="2">
        <v>0.1</v>
      </c>
      <c r="E2828" s="1" t="s">
        <v>25</v>
      </c>
      <c r="F2828" s="2">
        <v>1.35</v>
      </c>
      <c r="G2828" s="2"/>
      <c r="H2828" s="2"/>
      <c r="I2828" s="2"/>
      <c r="J2828" s="2"/>
      <c r="K2828" s="2"/>
      <c r="L2828" s="3">
        <v>11.46</v>
      </c>
      <c r="M2828" s="3">
        <v>1.1499999999999999</v>
      </c>
      <c r="N2828" s="3">
        <v>17.809999999999999</v>
      </c>
      <c r="O2828" s="3">
        <v>0</v>
      </c>
      <c r="P2828" s="3">
        <v>18.96</v>
      </c>
      <c r="Q2828" s="3">
        <v>3.7920000000000003</v>
      </c>
      <c r="R2828" s="1" t="s">
        <v>0</v>
      </c>
    </row>
    <row r="2829" spans="1:18" ht="15.5" x14ac:dyDescent="0.35">
      <c r="A2829" s="1">
        <v>40304108</v>
      </c>
      <c r="B2829" s="99" t="s">
        <v>1599</v>
      </c>
      <c r="C2829" s="2" t="s">
        <v>13602</v>
      </c>
      <c r="D2829" s="2">
        <v>0.01</v>
      </c>
      <c r="E2829" s="1" t="s">
        <v>25</v>
      </c>
      <c r="F2829" s="2">
        <v>0.63</v>
      </c>
      <c r="G2829" s="2"/>
      <c r="H2829" s="2"/>
      <c r="I2829" s="2"/>
      <c r="J2829" s="2"/>
      <c r="K2829" s="2"/>
      <c r="L2829" s="3">
        <v>11.46</v>
      </c>
      <c r="M2829" s="3">
        <v>0.11</v>
      </c>
      <c r="N2829" s="3">
        <v>8.31</v>
      </c>
      <c r="O2829" s="3">
        <v>0</v>
      </c>
      <c r="P2829" s="3">
        <v>8.42</v>
      </c>
      <c r="Q2829" s="3">
        <v>1.6840000000000002</v>
      </c>
      <c r="R2829" s="1" t="s">
        <v>0</v>
      </c>
    </row>
    <row r="2830" spans="1:18" ht="46.5" x14ac:dyDescent="0.35">
      <c r="A2830" s="1">
        <v>40304116</v>
      </c>
      <c r="B2830" s="99" t="s">
        <v>1598</v>
      </c>
      <c r="C2830" s="2" t="s">
        <v>13602</v>
      </c>
      <c r="D2830" s="2">
        <v>0.1</v>
      </c>
      <c r="E2830" s="1" t="s">
        <v>25</v>
      </c>
      <c r="F2830" s="2">
        <v>1.35</v>
      </c>
      <c r="G2830" s="2"/>
      <c r="H2830" s="2"/>
      <c r="I2830" s="2"/>
      <c r="J2830" s="2"/>
      <c r="K2830" s="2"/>
      <c r="L2830" s="3">
        <v>11.46</v>
      </c>
      <c r="M2830" s="3">
        <v>1.1499999999999999</v>
      </c>
      <c r="N2830" s="3">
        <v>17.809999999999999</v>
      </c>
      <c r="O2830" s="3">
        <v>0</v>
      </c>
      <c r="P2830" s="3">
        <v>18.96</v>
      </c>
      <c r="Q2830" s="3">
        <v>3.7920000000000003</v>
      </c>
      <c r="R2830" s="1" t="s">
        <v>0</v>
      </c>
    </row>
    <row r="2831" spans="1:18" ht="15.5" x14ac:dyDescent="0.35">
      <c r="A2831" s="1">
        <v>40304132</v>
      </c>
      <c r="B2831" s="99" t="s">
        <v>1597</v>
      </c>
      <c r="C2831" s="2" t="s">
        <v>13602</v>
      </c>
      <c r="D2831" s="2">
        <v>0.04</v>
      </c>
      <c r="E2831" s="1" t="s">
        <v>25</v>
      </c>
      <c r="F2831" s="2">
        <v>0.38700000000000001</v>
      </c>
      <c r="G2831" s="2"/>
      <c r="H2831" s="2"/>
      <c r="I2831" s="2"/>
      <c r="J2831" s="2"/>
      <c r="K2831" s="2"/>
      <c r="L2831" s="3">
        <v>11.46</v>
      </c>
      <c r="M2831" s="3">
        <v>0.46</v>
      </c>
      <c r="N2831" s="3">
        <v>5.0999999999999996</v>
      </c>
      <c r="O2831" s="3">
        <v>0</v>
      </c>
      <c r="P2831" s="3">
        <v>5.56</v>
      </c>
      <c r="Q2831" s="3">
        <v>1.1119999999999999</v>
      </c>
      <c r="R2831" s="1" t="s">
        <v>0</v>
      </c>
    </row>
    <row r="2832" spans="1:18" ht="15.5" x14ac:dyDescent="0.35">
      <c r="A2832" s="1">
        <v>40304140</v>
      </c>
      <c r="B2832" s="99" t="s">
        <v>1596</v>
      </c>
      <c r="C2832" s="2" t="s">
        <v>13602</v>
      </c>
      <c r="D2832" s="2">
        <v>0.1</v>
      </c>
      <c r="E2832" s="1" t="s">
        <v>25</v>
      </c>
      <c r="F2832" s="2">
        <v>5.0039999999999996</v>
      </c>
      <c r="G2832" s="2"/>
      <c r="H2832" s="2"/>
      <c r="I2832" s="2"/>
      <c r="J2832" s="2"/>
      <c r="K2832" s="2"/>
      <c r="L2832" s="3">
        <v>11.46</v>
      </c>
      <c r="M2832" s="3">
        <v>1.1499999999999999</v>
      </c>
      <c r="N2832" s="3">
        <v>66</v>
      </c>
      <c r="O2832" s="3">
        <v>0</v>
      </c>
      <c r="P2832" s="3">
        <v>67.150000000000006</v>
      </c>
      <c r="Q2832" s="3">
        <v>13.430000000000001</v>
      </c>
      <c r="R2832" s="1" t="s">
        <v>0</v>
      </c>
    </row>
    <row r="2833" spans="1:18" ht="15.5" x14ac:dyDescent="0.35">
      <c r="A2833" s="1">
        <v>40304159</v>
      </c>
      <c r="B2833" s="99" t="s">
        <v>1595</v>
      </c>
      <c r="C2833" s="2" t="s">
        <v>13602</v>
      </c>
      <c r="D2833" s="2">
        <v>0.1</v>
      </c>
      <c r="E2833" s="1" t="s">
        <v>25</v>
      </c>
      <c r="F2833" s="2">
        <v>5.0039999999999996</v>
      </c>
      <c r="G2833" s="2"/>
      <c r="H2833" s="2"/>
      <c r="I2833" s="2"/>
      <c r="J2833" s="2"/>
      <c r="K2833" s="2"/>
      <c r="L2833" s="3">
        <v>11.46</v>
      </c>
      <c r="M2833" s="3">
        <v>1.1499999999999999</v>
      </c>
      <c r="N2833" s="3">
        <v>66</v>
      </c>
      <c r="O2833" s="3">
        <v>0</v>
      </c>
      <c r="P2833" s="3">
        <v>67.150000000000006</v>
      </c>
      <c r="Q2833" s="3">
        <v>13.430000000000001</v>
      </c>
      <c r="R2833" s="1" t="s">
        <v>0</v>
      </c>
    </row>
    <row r="2834" spans="1:18" ht="15.5" x14ac:dyDescent="0.35">
      <c r="A2834" s="1">
        <v>40304167</v>
      </c>
      <c r="B2834" s="99" t="s">
        <v>1594</v>
      </c>
      <c r="C2834" s="2" t="s">
        <v>13602</v>
      </c>
      <c r="D2834" s="2">
        <v>0.1</v>
      </c>
      <c r="E2834" s="1" t="s">
        <v>25</v>
      </c>
      <c r="F2834" s="2">
        <v>5.0039999999999996</v>
      </c>
      <c r="G2834" s="2"/>
      <c r="H2834" s="2"/>
      <c r="I2834" s="2"/>
      <c r="J2834" s="2"/>
      <c r="K2834" s="2"/>
      <c r="L2834" s="3">
        <v>11.46</v>
      </c>
      <c r="M2834" s="3">
        <v>1.1499999999999999</v>
      </c>
      <c r="N2834" s="3">
        <v>66</v>
      </c>
      <c r="O2834" s="3">
        <v>0</v>
      </c>
      <c r="P2834" s="3">
        <v>67.150000000000006</v>
      </c>
      <c r="Q2834" s="3">
        <v>13.430000000000001</v>
      </c>
      <c r="R2834" s="1" t="s">
        <v>0</v>
      </c>
    </row>
    <row r="2835" spans="1:18" ht="15.5" x14ac:dyDescent="0.35">
      <c r="A2835" s="1">
        <v>40304175</v>
      </c>
      <c r="B2835" s="99" t="s">
        <v>1593</v>
      </c>
      <c r="C2835" s="2" t="s">
        <v>13602</v>
      </c>
      <c r="D2835" s="2">
        <v>0.1</v>
      </c>
      <c r="E2835" s="1" t="s">
        <v>25</v>
      </c>
      <c r="F2835" s="2">
        <v>5.0039999999999996</v>
      </c>
      <c r="G2835" s="2"/>
      <c r="H2835" s="2"/>
      <c r="I2835" s="2"/>
      <c r="J2835" s="2"/>
      <c r="K2835" s="2"/>
      <c r="L2835" s="3">
        <v>11.46</v>
      </c>
      <c r="M2835" s="3">
        <v>1.1499999999999999</v>
      </c>
      <c r="N2835" s="3">
        <v>66</v>
      </c>
      <c r="O2835" s="3">
        <v>0</v>
      </c>
      <c r="P2835" s="3">
        <v>67.150000000000006</v>
      </c>
      <c r="Q2835" s="3">
        <v>13.430000000000001</v>
      </c>
      <c r="R2835" s="1" t="s">
        <v>0</v>
      </c>
    </row>
    <row r="2836" spans="1:18" ht="15.5" x14ac:dyDescent="0.35">
      <c r="A2836" s="1">
        <v>40304183</v>
      </c>
      <c r="B2836" s="99" t="s">
        <v>1592</v>
      </c>
      <c r="C2836" s="2" t="s">
        <v>13602</v>
      </c>
      <c r="D2836" s="2">
        <v>0.1</v>
      </c>
      <c r="E2836" s="1" t="s">
        <v>25</v>
      </c>
      <c r="F2836" s="2">
        <v>5.0039999999999996</v>
      </c>
      <c r="G2836" s="2"/>
      <c r="H2836" s="2"/>
      <c r="I2836" s="2"/>
      <c r="J2836" s="2"/>
      <c r="K2836" s="2"/>
      <c r="L2836" s="3">
        <v>11.46</v>
      </c>
      <c r="M2836" s="3">
        <v>1.1499999999999999</v>
      </c>
      <c r="N2836" s="3">
        <v>66</v>
      </c>
      <c r="O2836" s="3">
        <v>0</v>
      </c>
      <c r="P2836" s="3">
        <v>67.150000000000006</v>
      </c>
      <c r="Q2836" s="3">
        <v>13.430000000000001</v>
      </c>
      <c r="R2836" s="1" t="s">
        <v>0</v>
      </c>
    </row>
    <row r="2837" spans="1:18" ht="15.5" x14ac:dyDescent="0.35">
      <c r="A2837" s="1">
        <v>40304191</v>
      </c>
      <c r="B2837" s="99" t="s">
        <v>1591</v>
      </c>
      <c r="C2837" s="2" t="s">
        <v>13602</v>
      </c>
      <c r="D2837" s="2">
        <v>0.1</v>
      </c>
      <c r="E2837" s="1" t="s">
        <v>25</v>
      </c>
      <c r="F2837" s="2">
        <v>11.385</v>
      </c>
      <c r="G2837" s="2"/>
      <c r="H2837" s="2"/>
      <c r="I2837" s="2"/>
      <c r="J2837" s="2"/>
      <c r="K2837" s="2"/>
      <c r="L2837" s="3">
        <v>11.46</v>
      </c>
      <c r="M2837" s="3">
        <v>1.1499999999999999</v>
      </c>
      <c r="N2837" s="3">
        <v>150.16999999999999</v>
      </c>
      <c r="O2837" s="3">
        <v>0</v>
      </c>
      <c r="P2837" s="3">
        <v>151.32</v>
      </c>
      <c r="Q2837" s="3">
        <v>30.263999999999999</v>
      </c>
      <c r="R2837" s="1" t="s">
        <v>0</v>
      </c>
    </row>
    <row r="2838" spans="1:18" ht="15.5" x14ac:dyDescent="0.35">
      <c r="A2838" s="1">
        <v>40304205</v>
      </c>
      <c r="B2838" s="99" t="s">
        <v>1590</v>
      </c>
      <c r="C2838" s="2" t="s">
        <v>13602</v>
      </c>
      <c r="D2838" s="2">
        <v>0.1</v>
      </c>
      <c r="E2838" s="1" t="s">
        <v>25</v>
      </c>
      <c r="F2838" s="2">
        <v>11.385</v>
      </c>
      <c r="G2838" s="2"/>
      <c r="H2838" s="2"/>
      <c r="I2838" s="2"/>
      <c r="J2838" s="2"/>
      <c r="K2838" s="2"/>
      <c r="L2838" s="3">
        <v>11.46</v>
      </c>
      <c r="M2838" s="3">
        <v>1.1499999999999999</v>
      </c>
      <c r="N2838" s="3">
        <v>150.16999999999999</v>
      </c>
      <c r="O2838" s="3">
        <v>0</v>
      </c>
      <c r="P2838" s="3">
        <v>151.32</v>
      </c>
      <c r="Q2838" s="3">
        <v>30.263999999999999</v>
      </c>
      <c r="R2838" s="1" t="s">
        <v>0</v>
      </c>
    </row>
    <row r="2839" spans="1:18" ht="15.5" x14ac:dyDescent="0.35">
      <c r="A2839" s="1">
        <v>40304213</v>
      </c>
      <c r="B2839" s="99" t="s">
        <v>1589</v>
      </c>
      <c r="C2839" s="2" t="s">
        <v>13602</v>
      </c>
      <c r="D2839" s="2">
        <v>0.1</v>
      </c>
      <c r="E2839" s="1" t="s">
        <v>25</v>
      </c>
      <c r="F2839" s="2">
        <v>5.0039999999999996</v>
      </c>
      <c r="G2839" s="2"/>
      <c r="H2839" s="2"/>
      <c r="I2839" s="2"/>
      <c r="J2839" s="2"/>
      <c r="K2839" s="2"/>
      <c r="L2839" s="3">
        <v>11.46</v>
      </c>
      <c r="M2839" s="3">
        <v>1.1499999999999999</v>
      </c>
      <c r="N2839" s="3">
        <v>66</v>
      </c>
      <c r="O2839" s="3">
        <v>0</v>
      </c>
      <c r="P2839" s="3">
        <v>67.150000000000006</v>
      </c>
      <c r="Q2839" s="3">
        <v>13.430000000000001</v>
      </c>
      <c r="R2839" s="1" t="s">
        <v>0</v>
      </c>
    </row>
    <row r="2840" spans="1:18" ht="15.5" x14ac:dyDescent="0.35">
      <c r="A2840" s="1">
        <v>40304221</v>
      </c>
      <c r="B2840" s="99" t="s">
        <v>1588</v>
      </c>
      <c r="C2840" s="2" t="s">
        <v>13602</v>
      </c>
      <c r="D2840" s="2">
        <v>0.1</v>
      </c>
      <c r="E2840" s="1" t="s">
        <v>25</v>
      </c>
      <c r="F2840" s="2">
        <v>5.0039999999999996</v>
      </c>
      <c r="G2840" s="2"/>
      <c r="H2840" s="2"/>
      <c r="I2840" s="2"/>
      <c r="J2840" s="2"/>
      <c r="K2840" s="2"/>
      <c r="L2840" s="3">
        <v>11.46</v>
      </c>
      <c r="M2840" s="3">
        <v>1.1499999999999999</v>
      </c>
      <c r="N2840" s="3">
        <v>66</v>
      </c>
      <c r="O2840" s="3">
        <v>0</v>
      </c>
      <c r="P2840" s="3">
        <v>67.150000000000006</v>
      </c>
      <c r="Q2840" s="3">
        <v>13.430000000000001</v>
      </c>
      <c r="R2840" s="1" t="s">
        <v>0</v>
      </c>
    </row>
    <row r="2841" spans="1:18" ht="15.5" x14ac:dyDescent="0.35">
      <c r="A2841" s="1">
        <v>40304230</v>
      </c>
      <c r="B2841" s="99" t="s">
        <v>1587</v>
      </c>
      <c r="C2841" s="2" t="s">
        <v>13602</v>
      </c>
      <c r="D2841" s="2">
        <v>0.1</v>
      </c>
      <c r="E2841" s="1" t="s">
        <v>25</v>
      </c>
      <c r="F2841" s="2">
        <v>5.0039999999999996</v>
      </c>
      <c r="G2841" s="2"/>
      <c r="H2841" s="2"/>
      <c r="I2841" s="2"/>
      <c r="J2841" s="2"/>
      <c r="K2841" s="2"/>
      <c r="L2841" s="3">
        <v>11.46</v>
      </c>
      <c r="M2841" s="3">
        <v>1.1499999999999999</v>
      </c>
      <c r="N2841" s="3">
        <v>66</v>
      </c>
      <c r="O2841" s="3">
        <v>0</v>
      </c>
      <c r="P2841" s="3">
        <v>67.150000000000006</v>
      </c>
      <c r="Q2841" s="3">
        <v>13.430000000000001</v>
      </c>
      <c r="R2841" s="1" t="s">
        <v>0</v>
      </c>
    </row>
    <row r="2842" spans="1:18" ht="15.5" x14ac:dyDescent="0.35">
      <c r="A2842" s="1">
        <v>40304248</v>
      </c>
      <c r="B2842" s="99" t="s">
        <v>1586</v>
      </c>
      <c r="C2842" s="2" t="s">
        <v>13602</v>
      </c>
      <c r="D2842" s="2">
        <v>0.1</v>
      </c>
      <c r="E2842" s="1" t="s">
        <v>25</v>
      </c>
      <c r="F2842" s="2">
        <v>4.6260000000000003</v>
      </c>
      <c r="G2842" s="2"/>
      <c r="H2842" s="2"/>
      <c r="I2842" s="2"/>
      <c r="J2842" s="2"/>
      <c r="K2842" s="2"/>
      <c r="L2842" s="3">
        <v>11.46</v>
      </c>
      <c r="M2842" s="3">
        <v>1.1499999999999999</v>
      </c>
      <c r="N2842" s="3">
        <v>61.02</v>
      </c>
      <c r="O2842" s="3">
        <v>0</v>
      </c>
      <c r="P2842" s="3">
        <v>62.17</v>
      </c>
      <c r="Q2842" s="3">
        <v>12.434000000000001</v>
      </c>
      <c r="R2842" s="1" t="s">
        <v>0</v>
      </c>
    </row>
    <row r="2843" spans="1:18" ht="15.5" x14ac:dyDescent="0.35">
      <c r="A2843" s="1">
        <v>40304256</v>
      </c>
      <c r="B2843" s="99" t="s">
        <v>1585</v>
      </c>
      <c r="C2843" s="2" t="s">
        <v>13602</v>
      </c>
      <c r="D2843" s="2">
        <v>0.1</v>
      </c>
      <c r="E2843" s="1" t="s">
        <v>25</v>
      </c>
      <c r="F2843" s="2">
        <v>3.2040000000000002</v>
      </c>
      <c r="G2843" s="2"/>
      <c r="H2843" s="2"/>
      <c r="I2843" s="2"/>
      <c r="J2843" s="2"/>
      <c r="K2843" s="2"/>
      <c r="L2843" s="3">
        <v>11.46</v>
      </c>
      <c r="M2843" s="3">
        <v>1.1499999999999999</v>
      </c>
      <c r="N2843" s="3">
        <v>42.26</v>
      </c>
      <c r="O2843" s="3">
        <v>0</v>
      </c>
      <c r="P2843" s="3">
        <v>43.41</v>
      </c>
      <c r="Q2843" s="3">
        <v>8.6820000000000004</v>
      </c>
      <c r="R2843" s="1" t="s">
        <v>0</v>
      </c>
    </row>
    <row r="2844" spans="1:18" ht="15.5" x14ac:dyDescent="0.35">
      <c r="A2844" s="1">
        <v>40304264</v>
      </c>
      <c r="B2844" s="99" t="s">
        <v>1584</v>
      </c>
      <c r="C2844" s="2" t="s">
        <v>13602</v>
      </c>
      <c r="D2844" s="2">
        <v>0.01</v>
      </c>
      <c r="E2844" s="1" t="s">
        <v>25</v>
      </c>
      <c r="F2844" s="2">
        <v>0.56699999999999995</v>
      </c>
      <c r="G2844" s="2"/>
      <c r="H2844" s="2"/>
      <c r="I2844" s="2"/>
      <c r="J2844" s="2"/>
      <c r="K2844" s="2"/>
      <c r="L2844" s="3">
        <v>11.46</v>
      </c>
      <c r="M2844" s="3">
        <v>0.11</v>
      </c>
      <c r="N2844" s="3">
        <v>7.48</v>
      </c>
      <c r="O2844" s="3">
        <v>0</v>
      </c>
      <c r="P2844" s="3">
        <v>7.59</v>
      </c>
      <c r="Q2844" s="3">
        <v>1.518</v>
      </c>
      <c r="R2844" s="1" t="s">
        <v>0</v>
      </c>
    </row>
    <row r="2845" spans="1:18" ht="15.5" x14ac:dyDescent="0.35">
      <c r="A2845" s="1">
        <v>40304272</v>
      </c>
      <c r="B2845" s="99" t="s">
        <v>1583</v>
      </c>
      <c r="C2845" s="2" t="s">
        <v>13602</v>
      </c>
      <c r="D2845" s="2">
        <v>0.04</v>
      </c>
      <c r="E2845" s="1" t="s">
        <v>25</v>
      </c>
      <c r="F2845" s="2">
        <v>0.38700000000000001</v>
      </c>
      <c r="G2845" s="2"/>
      <c r="H2845" s="2"/>
      <c r="I2845" s="2"/>
      <c r="J2845" s="2"/>
      <c r="K2845" s="2"/>
      <c r="L2845" s="3">
        <v>11.46</v>
      </c>
      <c r="M2845" s="3">
        <v>0.46</v>
      </c>
      <c r="N2845" s="3">
        <v>5.0999999999999996</v>
      </c>
      <c r="O2845" s="3">
        <v>0</v>
      </c>
      <c r="P2845" s="3">
        <v>5.56</v>
      </c>
      <c r="Q2845" s="3">
        <v>1.1119999999999999</v>
      </c>
      <c r="R2845" s="1" t="s">
        <v>0</v>
      </c>
    </row>
    <row r="2846" spans="1:18" ht="15.5" x14ac:dyDescent="0.35">
      <c r="A2846" s="1">
        <v>40304280</v>
      </c>
      <c r="B2846" s="99" t="s">
        <v>1582</v>
      </c>
      <c r="C2846" s="2" t="s">
        <v>13602</v>
      </c>
      <c r="D2846" s="2">
        <v>0.01</v>
      </c>
      <c r="E2846" s="1" t="s">
        <v>25</v>
      </c>
      <c r="F2846" s="2">
        <v>0.81</v>
      </c>
      <c r="G2846" s="2"/>
      <c r="H2846" s="2"/>
      <c r="I2846" s="2"/>
      <c r="J2846" s="2"/>
      <c r="K2846" s="2"/>
      <c r="L2846" s="3">
        <v>11.46</v>
      </c>
      <c r="M2846" s="3">
        <v>0.11</v>
      </c>
      <c r="N2846" s="3">
        <v>10.68</v>
      </c>
      <c r="O2846" s="3">
        <v>0</v>
      </c>
      <c r="P2846" s="3">
        <v>10.79</v>
      </c>
      <c r="Q2846" s="3">
        <v>2.1579999999999999</v>
      </c>
      <c r="R2846" s="1" t="s">
        <v>0</v>
      </c>
    </row>
    <row r="2847" spans="1:18" ht="15.5" x14ac:dyDescent="0.35">
      <c r="A2847" s="1">
        <v>40304299</v>
      </c>
      <c r="B2847" s="99" t="s">
        <v>1581</v>
      </c>
      <c r="C2847" s="2" t="s">
        <v>13602</v>
      </c>
      <c r="D2847" s="2">
        <v>0.01</v>
      </c>
      <c r="E2847" s="1" t="s">
        <v>25</v>
      </c>
      <c r="F2847" s="2">
        <v>0.63</v>
      </c>
      <c r="G2847" s="2"/>
      <c r="H2847" s="2"/>
      <c r="I2847" s="2"/>
      <c r="J2847" s="2"/>
      <c r="K2847" s="2"/>
      <c r="L2847" s="3">
        <v>11.46</v>
      </c>
      <c r="M2847" s="3">
        <v>0.11</v>
      </c>
      <c r="N2847" s="3">
        <v>8.31</v>
      </c>
      <c r="O2847" s="3">
        <v>0</v>
      </c>
      <c r="P2847" s="3">
        <v>8.42</v>
      </c>
      <c r="Q2847" s="3">
        <v>1.6840000000000002</v>
      </c>
      <c r="R2847" s="1" t="s">
        <v>0</v>
      </c>
    </row>
    <row r="2848" spans="1:18" ht="15.5" x14ac:dyDescent="0.35">
      <c r="A2848" s="1">
        <v>40304302</v>
      </c>
      <c r="B2848" s="99" t="s">
        <v>1580</v>
      </c>
      <c r="C2848" s="2" t="s">
        <v>13602</v>
      </c>
      <c r="D2848" s="2">
        <v>0.01</v>
      </c>
      <c r="E2848" s="1" t="s">
        <v>25</v>
      </c>
      <c r="F2848" s="2">
        <v>0.63</v>
      </c>
      <c r="G2848" s="2"/>
      <c r="H2848" s="2"/>
      <c r="I2848" s="2"/>
      <c r="J2848" s="2"/>
      <c r="K2848" s="2"/>
      <c r="L2848" s="3">
        <v>11.46</v>
      </c>
      <c r="M2848" s="3">
        <v>0.11</v>
      </c>
      <c r="N2848" s="3">
        <v>8.31</v>
      </c>
      <c r="O2848" s="3">
        <v>0</v>
      </c>
      <c r="P2848" s="3">
        <v>8.42</v>
      </c>
      <c r="Q2848" s="3">
        <v>1.6840000000000002</v>
      </c>
      <c r="R2848" s="1" t="s">
        <v>0</v>
      </c>
    </row>
    <row r="2849" spans="1:18" ht="15.5" x14ac:dyDescent="0.35">
      <c r="A2849" s="1">
        <v>40304310</v>
      </c>
      <c r="B2849" s="99" t="s">
        <v>1579</v>
      </c>
      <c r="C2849" s="2" t="s">
        <v>13602</v>
      </c>
      <c r="D2849" s="2">
        <v>0.04</v>
      </c>
      <c r="E2849" s="1" t="s">
        <v>25</v>
      </c>
      <c r="F2849" s="2">
        <v>0.38700000000000001</v>
      </c>
      <c r="G2849" s="2"/>
      <c r="H2849" s="2"/>
      <c r="I2849" s="2"/>
      <c r="J2849" s="2"/>
      <c r="K2849" s="2"/>
      <c r="L2849" s="3">
        <v>11.46</v>
      </c>
      <c r="M2849" s="3">
        <v>0.46</v>
      </c>
      <c r="N2849" s="3">
        <v>5.0999999999999996</v>
      </c>
      <c r="O2849" s="3">
        <v>0</v>
      </c>
      <c r="P2849" s="3">
        <v>5.56</v>
      </c>
      <c r="Q2849" s="3">
        <v>1.1119999999999999</v>
      </c>
      <c r="R2849" s="1" t="s">
        <v>0</v>
      </c>
    </row>
    <row r="2850" spans="1:18" ht="15.5" x14ac:dyDescent="0.35">
      <c r="A2850" s="1">
        <v>40304329</v>
      </c>
      <c r="B2850" s="99" t="s">
        <v>1578</v>
      </c>
      <c r="C2850" s="2" t="s">
        <v>13602</v>
      </c>
      <c r="D2850" s="2">
        <v>0.04</v>
      </c>
      <c r="E2850" s="1" t="s">
        <v>25</v>
      </c>
      <c r="F2850" s="2">
        <v>0.38700000000000001</v>
      </c>
      <c r="G2850" s="2"/>
      <c r="H2850" s="2"/>
      <c r="I2850" s="2"/>
      <c r="J2850" s="2"/>
      <c r="K2850" s="2"/>
      <c r="L2850" s="3">
        <v>11.46</v>
      </c>
      <c r="M2850" s="3">
        <v>0.46</v>
      </c>
      <c r="N2850" s="3">
        <v>5.0999999999999996</v>
      </c>
      <c r="O2850" s="3">
        <v>0</v>
      </c>
      <c r="P2850" s="3">
        <v>5.56</v>
      </c>
      <c r="Q2850" s="3">
        <v>1.1119999999999999</v>
      </c>
      <c r="R2850" s="1" t="s">
        <v>0</v>
      </c>
    </row>
    <row r="2851" spans="1:18" ht="15.5" x14ac:dyDescent="0.35">
      <c r="A2851" s="1">
        <v>40304337</v>
      </c>
      <c r="B2851" s="99" t="s">
        <v>1577</v>
      </c>
      <c r="C2851" s="2" t="s">
        <v>13602</v>
      </c>
      <c r="D2851" s="2">
        <v>0.01</v>
      </c>
      <c r="E2851" s="1" t="s">
        <v>25</v>
      </c>
      <c r="F2851" s="2">
        <v>0.63</v>
      </c>
      <c r="G2851" s="2"/>
      <c r="H2851" s="2"/>
      <c r="I2851" s="2"/>
      <c r="J2851" s="2"/>
      <c r="K2851" s="2"/>
      <c r="L2851" s="3">
        <v>11.46</v>
      </c>
      <c r="M2851" s="3">
        <v>0.11</v>
      </c>
      <c r="N2851" s="3">
        <v>8.31</v>
      </c>
      <c r="O2851" s="3">
        <v>0</v>
      </c>
      <c r="P2851" s="3">
        <v>8.42</v>
      </c>
      <c r="Q2851" s="3">
        <v>1.6840000000000002</v>
      </c>
      <c r="R2851" s="1" t="s">
        <v>0</v>
      </c>
    </row>
    <row r="2852" spans="1:18" ht="15.5" x14ac:dyDescent="0.35">
      <c r="A2852" s="1">
        <v>40304345</v>
      </c>
      <c r="B2852" s="99" t="s">
        <v>1576</v>
      </c>
      <c r="C2852" s="2" t="s">
        <v>13602</v>
      </c>
      <c r="D2852" s="2">
        <v>0.01</v>
      </c>
      <c r="E2852" s="1" t="s">
        <v>25</v>
      </c>
      <c r="F2852" s="2">
        <v>0.63</v>
      </c>
      <c r="G2852" s="2"/>
      <c r="H2852" s="2"/>
      <c r="I2852" s="2"/>
      <c r="J2852" s="2"/>
      <c r="K2852" s="2"/>
      <c r="L2852" s="3">
        <v>11.46</v>
      </c>
      <c r="M2852" s="3">
        <v>0.11</v>
      </c>
      <c r="N2852" s="3">
        <v>8.31</v>
      </c>
      <c r="O2852" s="3">
        <v>0</v>
      </c>
      <c r="P2852" s="3">
        <v>8.42</v>
      </c>
      <c r="Q2852" s="3">
        <v>1.6840000000000002</v>
      </c>
      <c r="R2852" s="1" t="s">
        <v>0</v>
      </c>
    </row>
    <row r="2853" spans="1:18" ht="15.5" x14ac:dyDescent="0.35">
      <c r="A2853" s="1">
        <v>40304353</v>
      </c>
      <c r="B2853" s="99" t="s">
        <v>1575</v>
      </c>
      <c r="C2853" s="2" t="s">
        <v>13602</v>
      </c>
      <c r="D2853" s="2">
        <v>0.1</v>
      </c>
      <c r="E2853" s="1" t="s">
        <v>25</v>
      </c>
      <c r="F2853" s="2">
        <v>2.097</v>
      </c>
      <c r="G2853" s="2"/>
      <c r="H2853" s="2"/>
      <c r="I2853" s="2"/>
      <c r="J2853" s="2"/>
      <c r="K2853" s="2"/>
      <c r="L2853" s="3">
        <v>11.46</v>
      </c>
      <c r="M2853" s="3">
        <v>1.1499999999999999</v>
      </c>
      <c r="N2853" s="3">
        <v>27.66</v>
      </c>
      <c r="O2853" s="3">
        <v>0</v>
      </c>
      <c r="P2853" s="3">
        <v>28.81</v>
      </c>
      <c r="Q2853" s="3">
        <v>5.7620000000000005</v>
      </c>
      <c r="R2853" s="1" t="s">
        <v>0</v>
      </c>
    </row>
    <row r="2854" spans="1:18" ht="15.5" x14ac:dyDescent="0.35">
      <c r="A2854" s="1">
        <v>40304361</v>
      </c>
      <c r="B2854" s="99" t="s">
        <v>1574</v>
      </c>
      <c r="C2854" s="2" t="s">
        <v>13602</v>
      </c>
      <c r="D2854" s="2">
        <v>0.01</v>
      </c>
      <c r="E2854" s="1" t="s">
        <v>25</v>
      </c>
      <c r="F2854" s="2">
        <v>0.87</v>
      </c>
      <c r="G2854" s="2"/>
      <c r="H2854" s="2"/>
      <c r="I2854" s="2"/>
      <c r="J2854" s="2"/>
      <c r="K2854" s="2"/>
      <c r="L2854" s="3">
        <v>11.46</v>
      </c>
      <c r="M2854" s="3">
        <v>0.11</v>
      </c>
      <c r="N2854" s="3">
        <v>11.48</v>
      </c>
      <c r="O2854" s="3">
        <v>0</v>
      </c>
      <c r="P2854" s="3">
        <v>11.59</v>
      </c>
      <c r="Q2854" s="3">
        <v>2.3180000000000001</v>
      </c>
      <c r="R2854" s="1" t="s">
        <v>0</v>
      </c>
    </row>
    <row r="2855" spans="1:18" ht="15.5" x14ac:dyDescent="0.35">
      <c r="A2855" s="1">
        <v>40304370</v>
      </c>
      <c r="B2855" s="99" t="s">
        <v>1573</v>
      </c>
      <c r="C2855" s="2" t="s">
        <v>13602</v>
      </c>
      <c r="D2855" s="2">
        <v>0.01</v>
      </c>
      <c r="E2855" s="1" t="s">
        <v>25</v>
      </c>
      <c r="F2855" s="2">
        <v>0.38700000000000001</v>
      </c>
      <c r="G2855" s="2"/>
      <c r="H2855" s="2"/>
      <c r="I2855" s="2"/>
      <c r="J2855" s="2"/>
      <c r="K2855" s="2"/>
      <c r="L2855" s="3">
        <v>11.46</v>
      </c>
      <c r="M2855" s="3">
        <v>0.11</v>
      </c>
      <c r="N2855" s="3">
        <v>5.0999999999999996</v>
      </c>
      <c r="O2855" s="3">
        <v>0</v>
      </c>
      <c r="P2855" s="3">
        <v>5.21</v>
      </c>
      <c r="Q2855" s="3">
        <v>1.042</v>
      </c>
      <c r="R2855" s="1" t="s">
        <v>0</v>
      </c>
    </row>
    <row r="2856" spans="1:18" ht="15.5" x14ac:dyDescent="0.35">
      <c r="A2856" s="1">
        <v>40304388</v>
      </c>
      <c r="B2856" s="99" t="s">
        <v>1572</v>
      </c>
      <c r="C2856" s="2" t="s">
        <v>13602</v>
      </c>
      <c r="D2856" s="2">
        <v>0.01</v>
      </c>
      <c r="E2856" s="1" t="s">
        <v>25</v>
      </c>
      <c r="F2856" s="2">
        <v>1.1659999999999999</v>
      </c>
      <c r="G2856" s="2"/>
      <c r="H2856" s="2"/>
      <c r="I2856" s="2"/>
      <c r="J2856" s="2"/>
      <c r="K2856" s="2"/>
      <c r="L2856" s="3">
        <v>11.46</v>
      </c>
      <c r="M2856" s="3">
        <v>0.11</v>
      </c>
      <c r="N2856" s="3">
        <v>15.38</v>
      </c>
      <c r="O2856" s="3">
        <v>0</v>
      </c>
      <c r="P2856" s="3">
        <v>15.49</v>
      </c>
      <c r="Q2856" s="3">
        <v>3.0980000000000003</v>
      </c>
      <c r="R2856" s="1" t="s">
        <v>0</v>
      </c>
    </row>
    <row r="2857" spans="1:18" ht="15.5" x14ac:dyDescent="0.35">
      <c r="A2857" s="1">
        <v>40304396</v>
      </c>
      <c r="B2857" s="99" t="s">
        <v>1571</v>
      </c>
      <c r="C2857" s="2" t="s">
        <v>13602</v>
      </c>
      <c r="D2857" s="2">
        <v>0.1</v>
      </c>
      <c r="E2857" s="1" t="s">
        <v>25</v>
      </c>
      <c r="F2857" s="2">
        <v>3.2040000000000002</v>
      </c>
      <c r="G2857" s="2"/>
      <c r="H2857" s="2"/>
      <c r="I2857" s="2"/>
      <c r="J2857" s="2"/>
      <c r="K2857" s="2"/>
      <c r="L2857" s="3">
        <v>11.46</v>
      </c>
      <c r="M2857" s="3">
        <v>1.1499999999999999</v>
      </c>
      <c r="N2857" s="3">
        <v>42.26</v>
      </c>
      <c r="O2857" s="3">
        <v>0</v>
      </c>
      <c r="P2857" s="3">
        <v>43.41</v>
      </c>
      <c r="Q2857" s="3">
        <v>8.6820000000000004</v>
      </c>
      <c r="R2857" s="1" t="s">
        <v>0</v>
      </c>
    </row>
    <row r="2858" spans="1:18" ht="15.5" x14ac:dyDescent="0.35">
      <c r="A2858" s="1">
        <v>40304400</v>
      </c>
      <c r="B2858" s="99" t="s">
        <v>1570</v>
      </c>
      <c r="C2858" s="2" t="s">
        <v>13602</v>
      </c>
      <c r="D2858" s="2">
        <v>0.5</v>
      </c>
      <c r="E2858" s="1" t="s">
        <v>25</v>
      </c>
      <c r="F2858" s="2">
        <v>12.686</v>
      </c>
      <c r="G2858" s="2"/>
      <c r="H2858" s="2"/>
      <c r="I2858" s="2"/>
      <c r="J2858" s="2"/>
      <c r="K2858" s="2"/>
      <c r="L2858" s="3">
        <v>11.46</v>
      </c>
      <c r="M2858" s="3">
        <v>5.73</v>
      </c>
      <c r="N2858" s="3">
        <v>167.33</v>
      </c>
      <c r="O2858" s="3">
        <v>0</v>
      </c>
      <c r="P2858" s="3">
        <v>173.06</v>
      </c>
      <c r="Q2858" s="3">
        <v>34.612000000000002</v>
      </c>
      <c r="R2858" s="1" t="s">
        <v>0</v>
      </c>
    </row>
    <row r="2859" spans="1:18" ht="15.5" x14ac:dyDescent="0.35">
      <c r="A2859" s="1">
        <v>40304418</v>
      </c>
      <c r="B2859" s="99" t="s">
        <v>1569</v>
      </c>
      <c r="C2859" s="2" t="s">
        <v>13602</v>
      </c>
      <c r="D2859" s="2">
        <v>0.01</v>
      </c>
      <c r="E2859" s="1" t="s">
        <v>25</v>
      </c>
      <c r="F2859" s="2">
        <v>0.63</v>
      </c>
      <c r="G2859" s="2"/>
      <c r="H2859" s="2"/>
      <c r="I2859" s="2"/>
      <c r="J2859" s="2"/>
      <c r="K2859" s="2"/>
      <c r="L2859" s="3">
        <v>11.46</v>
      </c>
      <c r="M2859" s="3">
        <v>0.11</v>
      </c>
      <c r="N2859" s="3">
        <v>8.31</v>
      </c>
      <c r="O2859" s="3">
        <v>0</v>
      </c>
      <c r="P2859" s="3">
        <v>8.42</v>
      </c>
      <c r="Q2859" s="3">
        <v>1.6840000000000002</v>
      </c>
      <c r="R2859" s="1" t="s">
        <v>0</v>
      </c>
    </row>
    <row r="2860" spans="1:18" ht="15.5" x14ac:dyDescent="0.35">
      <c r="A2860" s="1">
        <v>40304434</v>
      </c>
      <c r="B2860" s="99" t="s">
        <v>1568</v>
      </c>
      <c r="C2860" s="2" t="s">
        <v>13602</v>
      </c>
      <c r="D2860" s="2">
        <v>0.01</v>
      </c>
      <c r="E2860" s="1" t="s">
        <v>25</v>
      </c>
      <c r="F2860" s="2">
        <v>0.83699999999999997</v>
      </c>
      <c r="G2860" s="2"/>
      <c r="H2860" s="2"/>
      <c r="I2860" s="2"/>
      <c r="J2860" s="2"/>
      <c r="K2860" s="2"/>
      <c r="L2860" s="3">
        <v>11.46</v>
      </c>
      <c r="M2860" s="3">
        <v>0.11</v>
      </c>
      <c r="N2860" s="3">
        <v>11.04</v>
      </c>
      <c r="O2860" s="3">
        <v>0</v>
      </c>
      <c r="P2860" s="3">
        <v>11.15</v>
      </c>
      <c r="Q2860" s="3">
        <v>2.23</v>
      </c>
      <c r="R2860" s="1" t="s">
        <v>0</v>
      </c>
    </row>
    <row r="2861" spans="1:18" ht="15.5" x14ac:dyDescent="0.35">
      <c r="A2861" s="1">
        <v>40304450</v>
      </c>
      <c r="B2861" s="99" t="s">
        <v>1567</v>
      </c>
      <c r="C2861" s="2" t="s">
        <v>13602</v>
      </c>
      <c r="D2861" s="2">
        <v>0.01</v>
      </c>
      <c r="E2861" s="1" t="s">
        <v>25</v>
      </c>
      <c r="F2861" s="2">
        <v>5.5439999999999996</v>
      </c>
      <c r="G2861" s="2"/>
      <c r="H2861" s="2"/>
      <c r="I2861" s="2"/>
      <c r="J2861" s="2"/>
      <c r="K2861" s="2"/>
      <c r="L2861" s="3">
        <v>11.46</v>
      </c>
      <c r="M2861" s="3">
        <v>0.11</v>
      </c>
      <c r="N2861" s="3">
        <v>73.13</v>
      </c>
      <c r="O2861" s="3">
        <v>0</v>
      </c>
      <c r="P2861" s="3">
        <v>73.239999999999995</v>
      </c>
      <c r="Q2861" s="3">
        <v>14.648</v>
      </c>
      <c r="R2861" s="1" t="s">
        <v>0</v>
      </c>
    </row>
    <row r="2862" spans="1:18" ht="15.5" x14ac:dyDescent="0.35">
      <c r="A2862" s="1">
        <v>40304469</v>
      </c>
      <c r="B2862" s="99" t="s">
        <v>1566</v>
      </c>
      <c r="C2862" s="2" t="s">
        <v>13602</v>
      </c>
      <c r="D2862" s="2">
        <v>0.01</v>
      </c>
      <c r="E2862" s="1" t="s">
        <v>25</v>
      </c>
      <c r="F2862" s="2">
        <v>8.0909999999999993</v>
      </c>
      <c r="G2862" s="2"/>
      <c r="H2862" s="2"/>
      <c r="I2862" s="2"/>
      <c r="J2862" s="2"/>
      <c r="K2862" s="2"/>
      <c r="L2862" s="3">
        <v>11.46</v>
      </c>
      <c r="M2862" s="3">
        <v>0.11</v>
      </c>
      <c r="N2862" s="3">
        <v>106.72</v>
      </c>
      <c r="O2862" s="3">
        <v>0</v>
      </c>
      <c r="P2862" s="3">
        <v>106.83</v>
      </c>
      <c r="Q2862" s="3">
        <v>21.366</v>
      </c>
      <c r="R2862" s="1" t="s">
        <v>0</v>
      </c>
    </row>
    <row r="2863" spans="1:18" ht="15.5" x14ac:dyDescent="0.35">
      <c r="A2863" s="1">
        <v>40304477</v>
      </c>
      <c r="B2863" s="99" t="s">
        <v>1565</v>
      </c>
      <c r="C2863" s="2" t="s">
        <v>13602</v>
      </c>
      <c r="D2863" s="2">
        <v>0.04</v>
      </c>
      <c r="E2863" s="1" t="s">
        <v>25</v>
      </c>
      <c r="F2863" s="2">
        <v>0.38700000000000001</v>
      </c>
      <c r="G2863" s="2"/>
      <c r="H2863" s="2"/>
      <c r="I2863" s="2"/>
      <c r="J2863" s="2"/>
      <c r="K2863" s="2"/>
      <c r="L2863" s="3">
        <v>11.46</v>
      </c>
      <c r="M2863" s="3">
        <v>0.46</v>
      </c>
      <c r="N2863" s="3">
        <v>5.0999999999999996</v>
      </c>
      <c r="O2863" s="3">
        <v>0</v>
      </c>
      <c r="P2863" s="3">
        <v>5.56</v>
      </c>
      <c r="Q2863" s="3">
        <v>1.1119999999999999</v>
      </c>
      <c r="R2863" s="1" t="s">
        <v>0</v>
      </c>
    </row>
    <row r="2864" spans="1:18" ht="15.5" x14ac:dyDescent="0.35">
      <c r="A2864" s="1">
        <v>40304485</v>
      </c>
      <c r="B2864" s="99" t="s">
        <v>1564</v>
      </c>
      <c r="C2864" s="2" t="s">
        <v>13602</v>
      </c>
      <c r="D2864" s="2">
        <v>1</v>
      </c>
      <c r="E2864" s="1" t="s">
        <v>25</v>
      </c>
      <c r="F2864" s="2">
        <v>8.27</v>
      </c>
      <c r="G2864" s="2"/>
      <c r="H2864" s="2"/>
      <c r="I2864" s="2"/>
      <c r="J2864" s="2"/>
      <c r="K2864" s="2"/>
      <c r="L2864" s="3">
        <v>11.46</v>
      </c>
      <c r="M2864" s="3">
        <v>11.46</v>
      </c>
      <c r="N2864" s="3">
        <v>109.08</v>
      </c>
      <c r="O2864" s="3">
        <v>0</v>
      </c>
      <c r="P2864" s="3">
        <v>120.54</v>
      </c>
      <c r="Q2864" s="3">
        <v>24.108000000000004</v>
      </c>
      <c r="R2864" s="1" t="s">
        <v>0</v>
      </c>
    </row>
    <row r="2865" spans="1:18" ht="15.5" x14ac:dyDescent="0.35">
      <c r="A2865" s="1">
        <v>40304493</v>
      </c>
      <c r="B2865" s="99" t="s">
        <v>1563</v>
      </c>
      <c r="C2865" s="2" t="s">
        <v>13602</v>
      </c>
      <c r="D2865" s="2">
        <v>0.1</v>
      </c>
      <c r="E2865" s="1" t="s">
        <v>25</v>
      </c>
      <c r="F2865" s="2">
        <v>5.0039999999999996</v>
      </c>
      <c r="G2865" s="2"/>
      <c r="H2865" s="2"/>
      <c r="I2865" s="2"/>
      <c r="J2865" s="2"/>
      <c r="K2865" s="2"/>
      <c r="L2865" s="3">
        <v>11.46</v>
      </c>
      <c r="M2865" s="3">
        <v>1.1499999999999999</v>
      </c>
      <c r="N2865" s="3">
        <v>66</v>
      </c>
      <c r="O2865" s="3">
        <v>0</v>
      </c>
      <c r="P2865" s="3">
        <v>67.150000000000006</v>
      </c>
      <c r="Q2865" s="3">
        <v>13.430000000000001</v>
      </c>
      <c r="R2865" s="1" t="s">
        <v>0</v>
      </c>
    </row>
    <row r="2866" spans="1:18" ht="15.5" x14ac:dyDescent="0.35">
      <c r="A2866" s="1">
        <v>40304507</v>
      </c>
      <c r="B2866" s="99" t="s">
        <v>1562</v>
      </c>
      <c r="C2866" s="2" t="s">
        <v>13602</v>
      </c>
      <c r="D2866" s="2">
        <v>0.1</v>
      </c>
      <c r="E2866" s="1" t="s">
        <v>25</v>
      </c>
      <c r="F2866" s="2">
        <v>5.5439999999999996</v>
      </c>
      <c r="G2866" s="2"/>
      <c r="H2866" s="2"/>
      <c r="I2866" s="2"/>
      <c r="J2866" s="2"/>
      <c r="K2866" s="2"/>
      <c r="L2866" s="3">
        <v>11.46</v>
      </c>
      <c r="M2866" s="3">
        <v>1.1499999999999999</v>
      </c>
      <c r="N2866" s="3">
        <v>73.13</v>
      </c>
      <c r="O2866" s="3">
        <v>0</v>
      </c>
      <c r="P2866" s="3">
        <v>74.28</v>
      </c>
      <c r="Q2866" s="3">
        <v>14.856000000000002</v>
      </c>
      <c r="R2866" s="1" t="s">
        <v>0</v>
      </c>
    </row>
    <row r="2867" spans="1:18" ht="15.5" x14ac:dyDescent="0.35">
      <c r="A2867" s="1">
        <v>40304515</v>
      </c>
      <c r="B2867" s="99" t="s">
        <v>1561</v>
      </c>
      <c r="C2867" s="2" t="s">
        <v>13602</v>
      </c>
      <c r="D2867" s="2">
        <v>0.1</v>
      </c>
      <c r="E2867" s="1" t="s">
        <v>25</v>
      </c>
      <c r="F2867" s="2">
        <v>8.0909999999999993</v>
      </c>
      <c r="G2867" s="2"/>
      <c r="H2867" s="2"/>
      <c r="I2867" s="2"/>
      <c r="J2867" s="2"/>
      <c r="K2867" s="2"/>
      <c r="L2867" s="3">
        <v>11.46</v>
      </c>
      <c r="M2867" s="3">
        <v>1.1499999999999999</v>
      </c>
      <c r="N2867" s="3">
        <v>106.72</v>
      </c>
      <c r="O2867" s="3">
        <v>0</v>
      </c>
      <c r="P2867" s="3">
        <v>107.87</v>
      </c>
      <c r="Q2867" s="3">
        <v>21.574000000000002</v>
      </c>
      <c r="R2867" s="1" t="s">
        <v>0</v>
      </c>
    </row>
    <row r="2868" spans="1:18" ht="15.5" x14ac:dyDescent="0.35">
      <c r="A2868" s="1">
        <v>40304523</v>
      </c>
      <c r="B2868" s="99" t="s">
        <v>1560</v>
      </c>
      <c r="C2868" s="2" t="s">
        <v>13602</v>
      </c>
      <c r="D2868" s="2">
        <v>0.04</v>
      </c>
      <c r="E2868" s="1" t="s">
        <v>25</v>
      </c>
      <c r="F2868" s="2">
        <v>1.44</v>
      </c>
      <c r="G2868" s="2"/>
      <c r="H2868" s="2"/>
      <c r="I2868" s="2"/>
      <c r="J2868" s="2"/>
      <c r="K2868" s="2"/>
      <c r="L2868" s="3">
        <v>11.46</v>
      </c>
      <c r="M2868" s="3">
        <v>0.46</v>
      </c>
      <c r="N2868" s="3">
        <v>18.989999999999998</v>
      </c>
      <c r="O2868" s="3">
        <v>0</v>
      </c>
      <c r="P2868" s="3">
        <v>19.45</v>
      </c>
      <c r="Q2868" s="3">
        <v>3.89</v>
      </c>
      <c r="R2868" s="1" t="s">
        <v>0</v>
      </c>
    </row>
    <row r="2869" spans="1:18" ht="15.5" x14ac:dyDescent="0.35">
      <c r="A2869" s="1">
        <v>40304531</v>
      </c>
      <c r="B2869" s="99" t="s">
        <v>1559</v>
      </c>
      <c r="C2869" s="2" t="s">
        <v>13602</v>
      </c>
      <c r="D2869" s="2">
        <v>0.01</v>
      </c>
      <c r="E2869" s="1" t="s">
        <v>25</v>
      </c>
      <c r="F2869" s="2">
        <v>0.27</v>
      </c>
      <c r="G2869" s="2"/>
      <c r="H2869" s="2"/>
      <c r="I2869" s="2"/>
      <c r="J2869" s="2"/>
      <c r="K2869" s="2"/>
      <c r="L2869" s="3">
        <v>11.46</v>
      </c>
      <c r="M2869" s="3">
        <v>0.11</v>
      </c>
      <c r="N2869" s="3">
        <v>3.56</v>
      </c>
      <c r="O2869" s="3">
        <v>0</v>
      </c>
      <c r="P2869" s="3">
        <v>3.67</v>
      </c>
      <c r="Q2869" s="3">
        <v>0.73399999999999999</v>
      </c>
      <c r="R2869" s="1" t="s">
        <v>0</v>
      </c>
    </row>
    <row r="2870" spans="1:18" ht="15.5" x14ac:dyDescent="0.35">
      <c r="A2870" s="1">
        <v>40304540</v>
      </c>
      <c r="B2870" s="99" t="s">
        <v>1558</v>
      </c>
      <c r="C2870" s="2" t="s">
        <v>13602</v>
      </c>
      <c r="D2870" s="2">
        <v>0.01</v>
      </c>
      <c r="E2870" s="1" t="s">
        <v>25</v>
      </c>
      <c r="F2870" s="2">
        <v>0.56699999999999995</v>
      </c>
      <c r="G2870" s="2"/>
      <c r="H2870" s="2"/>
      <c r="I2870" s="2"/>
      <c r="J2870" s="2"/>
      <c r="K2870" s="2"/>
      <c r="L2870" s="3">
        <v>11.46</v>
      </c>
      <c r="M2870" s="3">
        <v>0.11</v>
      </c>
      <c r="N2870" s="3">
        <v>7.48</v>
      </c>
      <c r="O2870" s="3">
        <v>0</v>
      </c>
      <c r="P2870" s="3">
        <v>7.59</v>
      </c>
      <c r="Q2870" s="3">
        <v>1.518</v>
      </c>
      <c r="R2870" s="1" t="s">
        <v>0</v>
      </c>
    </row>
    <row r="2871" spans="1:18" ht="15.5" x14ac:dyDescent="0.35">
      <c r="A2871" s="1">
        <v>40304558</v>
      </c>
      <c r="B2871" s="99" t="s">
        <v>1557</v>
      </c>
      <c r="C2871" s="2" t="s">
        <v>13602</v>
      </c>
      <c r="D2871" s="2">
        <v>0.01</v>
      </c>
      <c r="E2871" s="1" t="s">
        <v>25</v>
      </c>
      <c r="F2871" s="2">
        <v>0.56699999999999995</v>
      </c>
      <c r="G2871" s="2"/>
      <c r="H2871" s="2"/>
      <c r="I2871" s="2"/>
      <c r="J2871" s="2"/>
      <c r="K2871" s="2"/>
      <c r="L2871" s="3">
        <v>11.46</v>
      </c>
      <c r="M2871" s="3">
        <v>0.11</v>
      </c>
      <c r="N2871" s="3">
        <v>7.48</v>
      </c>
      <c r="O2871" s="3">
        <v>0</v>
      </c>
      <c r="P2871" s="3">
        <v>7.59</v>
      </c>
      <c r="Q2871" s="3">
        <v>1.518</v>
      </c>
      <c r="R2871" s="1" t="s">
        <v>0</v>
      </c>
    </row>
    <row r="2872" spans="1:18" ht="15.5" x14ac:dyDescent="0.35">
      <c r="A2872" s="1">
        <v>40304566</v>
      </c>
      <c r="B2872" s="99" t="s">
        <v>1556</v>
      </c>
      <c r="C2872" s="2" t="s">
        <v>13602</v>
      </c>
      <c r="D2872" s="2">
        <v>0.01</v>
      </c>
      <c r="E2872" s="1" t="s">
        <v>25</v>
      </c>
      <c r="F2872" s="2">
        <v>0.27</v>
      </c>
      <c r="G2872" s="2"/>
      <c r="H2872" s="2"/>
      <c r="I2872" s="2"/>
      <c r="J2872" s="2"/>
      <c r="K2872" s="2"/>
      <c r="L2872" s="3">
        <v>11.46</v>
      </c>
      <c r="M2872" s="3">
        <v>0.11</v>
      </c>
      <c r="N2872" s="3">
        <v>3.56</v>
      </c>
      <c r="O2872" s="3">
        <v>0</v>
      </c>
      <c r="P2872" s="3">
        <v>3.67</v>
      </c>
      <c r="Q2872" s="3">
        <v>0.73399999999999999</v>
      </c>
      <c r="R2872" s="1" t="s">
        <v>0</v>
      </c>
    </row>
    <row r="2873" spans="1:18" ht="15.5" x14ac:dyDescent="0.35">
      <c r="A2873" s="1">
        <v>40304574</v>
      </c>
      <c r="B2873" s="99" t="s">
        <v>1555</v>
      </c>
      <c r="C2873" s="2" t="s">
        <v>13602</v>
      </c>
      <c r="D2873" s="2">
        <v>0.25</v>
      </c>
      <c r="E2873" s="1" t="s">
        <v>25</v>
      </c>
      <c r="F2873" s="2">
        <v>9.2170000000000005</v>
      </c>
      <c r="G2873" s="2"/>
      <c r="H2873" s="2"/>
      <c r="I2873" s="2"/>
      <c r="J2873" s="2"/>
      <c r="K2873" s="2"/>
      <c r="L2873" s="3">
        <v>11.46</v>
      </c>
      <c r="M2873" s="3">
        <v>2.87</v>
      </c>
      <c r="N2873" s="3">
        <v>121.57</v>
      </c>
      <c r="O2873" s="3">
        <v>0</v>
      </c>
      <c r="P2873" s="3">
        <v>124.44</v>
      </c>
      <c r="Q2873" s="3">
        <v>24.888000000000002</v>
      </c>
      <c r="R2873" s="1" t="s">
        <v>0</v>
      </c>
    </row>
    <row r="2874" spans="1:18" ht="15.5" x14ac:dyDescent="0.35">
      <c r="A2874" s="1">
        <v>40304582</v>
      </c>
      <c r="B2874" s="99" t="s">
        <v>1554</v>
      </c>
      <c r="C2874" s="2" t="s">
        <v>13602</v>
      </c>
      <c r="D2874" s="2">
        <v>0.01</v>
      </c>
      <c r="E2874" s="1" t="s">
        <v>25</v>
      </c>
      <c r="F2874" s="2">
        <v>0.27</v>
      </c>
      <c r="G2874" s="2"/>
      <c r="H2874" s="2"/>
      <c r="I2874" s="2"/>
      <c r="J2874" s="2"/>
      <c r="K2874" s="2"/>
      <c r="L2874" s="3">
        <v>11.46</v>
      </c>
      <c r="M2874" s="3">
        <v>0.11</v>
      </c>
      <c r="N2874" s="3">
        <v>3.56</v>
      </c>
      <c r="O2874" s="3">
        <v>0</v>
      </c>
      <c r="P2874" s="3">
        <v>3.67</v>
      </c>
      <c r="Q2874" s="3">
        <v>0.73399999999999999</v>
      </c>
      <c r="R2874" s="1" t="s">
        <v>0</v>
      </c>
    </row>
    <row r="2875" spans="1:18" ht="15.5" x14ac:dyDescent="0.35">
      <c r="A2875" s="1">
        <v>40304590</v>
      </c>
      <c r="B2875" s="99" t="s">
        <v>1553</v>
      </c>
      <c r="C2875" s="2" t="s">
        <v>13602</v>
      </c>
      <c r="D2875" s="2">
        <v>0.01</v>
      </c>
      <c r="E2875" s="1" t="s">
        <v>25</v>
      </c>
      <c r="F2875" s="2">
        <v>0.56699999999999995</v>
      </c>
      <c r="G2875" s="2"/>
      <c r="H2875" s="2"/>
      <c r="I2875" s="2"/>
      <c r="J2875" s="2"/>
      <c r="K2875" s="2"/>
      <c r="L2875" s="3">
        <v>11.46</v>
      </c>
      <c r="M2875" s="3">
        <v>0.11</v>
      </c>
      <c r="N2875" s="3">
        <v>7.48</v>
      </c>
      <c r="O2875" s="3">
        <v>0</v>
      </c>
      <c r="P2875" s="3">
        <v>7.59</v>
      </c>
      <c r="Q2875" s="3">
        <v>1.518</v>
      </c>
      <c r="R2875" s="1" t="s">
        <v>0</v>
      </c>
    </row>
    <row r="2876" spans="1:18" ht="15.5" x14ac:dyDescent="0.35">
      <c r="A2876" s="1">
        <v>40304604</v>
      </c>
      <c r="B2876" s="99" t="s">
        <v>1552</v>
      </c>
      <c r="C2876" s="2" t="s">
        <v>13602</v>
      </c>
      <c r="D2876" s="2">
        <v>0.01</v>
      </c>
      <c r="E2876" s="1" t="s">
        <v>25</v>
      </c>
      <c r="F2876" s="2">
        <v>0.81</v>
      </c>
      <c r="G2876" s="2"/>
      <c r="H2876" s="2"/>
      <c r="I2876" s="2"/>
      <c r="J2876" s="2"/>
      <c r="K2876" s="2"/>
      <c r="L2876" s="3">
        <v>11.46</v>
      </c>
      <c r="M2876" s="3">
        <v>0.11</v>
      </c>
      <c r="N2876" s="3">
        <v>10.68</v>
      </c>
      <c r="O2876" s="3">
        <v>0</v>
      </c>
      <c r="P2876" s="3">
        <v>10.79</v>
      </c>
      <c r="Q2876" s="3">
        <v>2.1579999999999999</v>
      </c>
      <c r="R2876" s="1" t="s">
        <v>0</v>
      </c>
    </row>
    <row r="2877" spans="1:18" ht="15.5" x14ac:dyDescent="0.35">
      <c r="A2877" s="1">
        <v>40304612</v>
      </c>
      <c r="B2877" s="99" t="s">
        <v>1551</v>
      </c>
      <c r="C2877" s="2" t="s">
        <v>13602</v>
      </c>
      <c r="D2877" s="2">
        <v>0.75</v>
      </c>
      <c r="E2877" s="1" t="s">
        <v>25</v>
      </c>
      <c r="F2877" s="2">
        <v>1.5029999999999999</v>
      </c>
      <c r="G2877" s="2"/>
      <c r="H2877" s="2"/>
      <c r="I2877" s="2"/>
      <c r="J2877" s="2"/>
      <c r="K2877" s="2"/>
      <c r="L2877" s="3">
        <v>11.46</v>
      </c>
      <c r="M2877" s="3">
        <v>8.6</v>
      </c>
      <c r="N2877" s="3">
        <v>19.82</v>
      </c>
      <c r="O2877" s="3">
        <v>0</v>
      </c>
      <c r="P2877" s="3">
        <v>28.42</v>
      </c>
      <c r="Q2877" s="3">
        <v>5.6840000000000011</v>
      </c>
      <c r="R2877" s="1" t="s">
        <v>0</v>
      </c>
    </row>
    <row r="2878" spans="1:18" ht="15.5" x14ac:dyDescent="0.35">
      <c r="A2878" s="1">
        <v>40304620</v>
      </c>
      <c r="B2878" s="99" t="s">
        <v>1550</v>
      </c>
      <c r="C2878" s="2" t="s">
        <v>13602</v>
      </c>
      <c r="D2878" s="2">
        <v>0.01</v>
      </c>
      <c r="E2878" s="1" t="s">
        <v>25</v>
      </c>
      <c r="F2878" s="2">
        <v>0.81</v>
      </c>
      <c r="G2878" s="2"/>
      <c r="H2878" s="2"/>
      <c r="I2878" s="2"/>
      <c r="J2878" s="2"/>
      <c r="K2878" s="2"/>
      <c r="L2878" s="3">
        <v>11.46</v>
      </c>
      <c r="M2878" s="3">
        <v>0.11</v>
      </c>
      <c r="N2878" s="3">
        <v>10.68</v>
      </c>
      <c r="O2878" s="3">
        <v>0</v>
      </c>
      <c r="P2878" s="3">
        <v>10.79</v>
      </c>
      <c r="Q2878" s="3">
        <v>2.1579999999999999</v>
      </c>
      <c r="R2878" s="1" t="s">
        <v>0</v>
      </c>
    </row>
    <row r="2879" spans="1:18" ht="15.5" x14ac:dyDescent="0.35">
      <c r="A2879" s="1">
        <v>40304639</v>
      </c>
      <c r="B2879" s="99" t="s">
        <v>1549</v>
      </c>
      <c r="C2879" s="2" t="s">
        <v>13602</v>
      </c>
      <c r="D2879" s="2">
        <v>0.01</v>
      </c>
      <c r="E2879" s="1" t="s">
        <v>25</v>
      </c>
      <c r="F2879" s="2">
        <v>0.56699999999999995</v>
      </c>
      <c r="G2879" s="2"/>
      <c r="H2879" s="2"/>
      <c r="I2879" s="2"/>
      <c r="J2879" s="2"/>
      <c r="K2879" s="2"/>
      <c r="L2879" s="3">
        <v>11.46</v>
      </c>
      <c r="M2879" s="3">
        <v>0.11</v>
      </c>
      <c r="N2879" s="3">
        <v>7.48</v>
      </c>
      <c r="O2879" s="3">
        <v>0</v>
      </c>
      <c r="P2879" s="3">
        <v>7.59</v>
      </c>
      <c r="Q2879" s="3">
        <v>1.518</v>
      </c>
      <c r="R2879" s="1" t="s">
        <v>0</v>
      </c>
    </row>
    <row r="2880" spans="1:18" ht="15.5" x14ac:dyDescent="0.35">
      <c r="A2880" s="1">
        <v>40304647</v>
      </c>
      <c r="B2880" s="99" t="s">
        <v>1548</v>
      </c>
      <c r="C2880" s="2" t="s">
        <v>13602</v>
      </c>
      <c r="D2880" s="2">
        <v>0.04</v>
      </c>
      <c r="E2880" s="1" t="s">
        <v>25</v>
      </c>
      <c r="F2880" s="2">
        <v>0.38700000000000001</v>
      </c>
      <c r="G2880" s="2"/>
      <c r="H2880" s="2"/>
      <c r="I2880" s="2"/>
      <c r="J2880" s="2"/>
      <c r="K2880" s="2"/>
      <c r="L2880" s="3">
        <v>11.46</v>
      </c>
      <c r="M2880" s="3">
        <v>0.46</v>
      </c>
      <c r="N2880" s="3">
        <v>5.0999999999999996</v>
      </c>
      <c r="O2880" s="3">
        <v>0</v>
      </c>
      <c r="P2880" s="3">
        <v>5.56</v>
      </c>
      <c r="Q2880" s="3">
        <v>1.1119999999999999</v>
      </c>
      <c r="R2880" s="1" t="s">
        <v>0</v>
      </c>
    </row>
    <row r="2881" spans="1:18" ht="15.5" x14ac:dyDescent="0.35">
      <c r="A2881" s="1">
        <v>40304655</v>
      </c>
      <c r="B2881" s="99" t="s">
        <v>1547</v>
      </c>
      <c r="C2881" s="2" t="s">
        <v>13602</v>
      </c>
      <c r="D2881" s="2">
        <v>0.1</v>
      </c>
      <c r="E2881" s="1" t="s">
        <v>25</v>
      </c>
      <c r="F2881" s="2">
        <v>8.0909999999999993</v>
      </c>
      <c r="G2881" s="2"/>
      <c r="H2881" s="2"/>
      <c r="I2881" s="2"/>
      <c r="J2881" s="2"/>
      <c r="K2881" s="2"/>
      <c r="L2881" s="3">
        <v>11.46</v>
      </c>
      <c r="M2881" s="3">
        <v>1.1499999999999999</v>
      </c>
      <c r="N2881" s="3">
        <v>106.72</v>
      </c>
      <c r="O2881" s="3">
        <v>0</v>
      </c>
      <c r="P2881" s="3">
        <v>107.87</v>
      </c>
      <c r="Q2881" s="3">
        <v>21.574000000000002</v>
      </c>
      <c r="R2881" s="1" t="s">
        <v>0</v>
      </c>
    </row>
    <row r="2882" spans="1:18" ht="15.5" x14ac:dyDescent="0.35">
      <c r="A2882" s="1">
        <v>40304663</v>
      </c>
      <c r="B2882" s="99" t="s">
        <v>1546</v>
      </c>
      <c r="C2882" s="2" t="s">
        <v>13602</v>
      </c>
      <c r="D2882" s="2">
        <v>0.25</v>
      </c>
      <c r="E2882" s="1" t="s">
        <v>25</v>
      </c>
      <c r="F2882" s="2">
        <v>10.188000000000001</v>
      </c>
      <c r="G2882" s="2"/>
      <c r="H2882" s="2"/>
      <c r="I2882" s="2"/>
      <c r="J2882" s="2"/>
      <c r="K2882" s="2"/>
      <c r="L2882" s="3">
        <v>11.46</v>
      </c>
      <c r="M2882" s="3">
        <v>2.87</v>
      </c>
      <c r="N2882" s="3">
        <v>134.38</v>
      </c>
      <c r="O2882" s="3">
        <v>0</v>
      </c>
      <c r="P2882" s="3">
        <v>137.25</v>
      </c>
      <c r="Q2882" s="3">
        <v>27.450000000000003</v>
      </c>
      <c r="R2882" s="1" t="s">
        <v>0</v>
      </c>
    </row>
    <row r="2883" spans="1:18" ht="15.5" x14ac:dyDescent="0.35">
      <c r="A2883" s="1">
        <v>40304671</v>
      </c>
      <c r="B2883" s="99" t="s">
        <v>1545</v>
      </c>
      <c r="C2883" s="2" t="s">
        <v>13602</v>
      </c>
      <c r="D2883" s="2">
        <v>0.5</v>
      </c>
      <c r="E2883" s="1" t="s">
        <v>25</v>
      </c>
      <c r="F2883" s="2">
        <v>14.984999999999999</v>
      </c>
      <c r="G2883" s="2"/>
      <c r="H2883" s="2"/>
      <c r="I2883" s="2"/>
      <c r="J2883" s="2"/>
      <c r="K2883" s="2"/>
      <c r="L2883" s="3">
        <v>11.46</v>
      </c>
      <c r="M2883" s="3">
        <v>5.73</v>
      </c>
      <c r="N2883" s="3">
        <v>197.65</v>
      </c>
      <c r="O2883" s="3">
        <v>0</v>
      </c>
      <c r="P2883" s="3">
        <v>203.38</v>
      </c>
      <c r="Q2883" s="3">
        <v>40.676000000000002</v>
      </c>
      <c r="R2883" s="1" t="s">
        <v>0</v>
      </c>
    </row>
    <row r="2884" spans="1:18" ht="15.5" x14ac:dyDescent="0.35">
      <c r="A2884" s="1">
        <v>40304680</v>
      </c>
      <c r="B2884" s="99" t="s">
        <v>1544</v>
      </c>
      <c r="C2884" s="2" t="s">
        <v>13602</v>
      </c>
      <c r="D2884" s="2">
        <v>0.1</v>
      </c>
      <c r="E2884" s="1" t="s">
        <v>25</v>
      </c>
      <c r="F2884" s="2">
        <v>5.0039999999999996</v>
      </c>
      <c r="G2884" s="2"/>
      <c r="H2884" s="2"/>
      <c r="I2884" s="2"/>
      <c r="J2884" s="2"/>
      <c r="K2884" s="2"/>
      <c r="L2884" s="3">
        <v>11.46</v>
      </c>
      <c r="M2884" s="3">
        <v>1.1499999999999999</v>
      </c>
      <c r="N2884" s="3">
        <v>66</v>
      </c>
      <c r="O2884" s="3">
        <v>0</v>
      </c>
      <c r="P2884" s="3">
        <v>67.150000000000006</v>
      </c>
      <c r="Q2884" s="3">
        <v>13.430000000000001</v>
      </c>
      <c r="R2884" s="1" t="s">
        <v>0</v>
      </c>
    </row>
    <row r="2885" spans="1:18" ht="15.5" x14ac:dyDescent="0.35">
      <c r="A2885" s="1">
        <v>40304698</v>
      </c>
      <c r="B2885" s="99" t="s">
        <v>1543</v>
      </c>
      <c r="C2885" s="2" t="s">
        <v>13602</v>
      </c>
      <c r="D2885" s="2">
        <v>0.1</v>
      </c>
      <c r="E2885" s="1" t="s">
        <v>25</v>
      </c>
      <c r="F2885" s="2">
        <v>5.0039999999999996</v>
      </c>
      <c r="G2885" s="2"/>
      <c r="H2885" s="2"/>
      <c r="I2885" s="2"/>
      <c r="J2885" s="2"/>
      <c r="K2885" s="2"/>
      <c r="L2885" s="3">
        <v>11.46</v>
      </c>
      <c r="M2885" s="3">
        <v>1.1499999999999999</v>
      </c>
      <c r="N2885" s="3">
        <v>66</v>
      </c>
      <c r="O2885" s="3">
        <v>0</v>
      </c>
      <c r="P2885" s="3">
        <v>67.150000000000006</v>
      </c>
      <c r="Q2885" s="3">
        <v>13.430000000000001</v>
      </c>
      <c r="R2885" s="1" t="s">
        <v>0</v>
      </c>
    </row>
    <row r="2886" spans="1:18" ht="15.5" x14ac:dyDescent="0.35">
      <c r="A2886" s="1">
        <v>40304701</v>
      </c>
      <c r="B2886" s="99" t="s">
        <v>1542</v>
      </c>
      <c r="C2886" s="2" t="s">
        <v>13602</v>
      </c>
      <c r="D2886" s="2">
        <v>0.75</v>
      </c>
      <c r="E2886" s="1" t="s">
        <v>25</v>
      </c>
      <c r="F2886" s="2">
        <v>24.065999999999999</v>
      </c>
      <c r="G2886" s="2"/>
      <c r="H2886" s="2"/>
      <c r="I2886" s="2"/>
      <c r="J2886" s="2"/>
      <c r="K2886" s="2"/>
      <c r="L2886" s="3">
        <v>11.46</v>
      </c>
      <c r="M2886" s="3">
        <v>8.6</v>
      </c>
      <c r="N2886" s="3">
        <v>317.43</v>
      </c>
      <c r="O2886" s="3">
        <v>0</v>
      </c>
      <c r="P2886" s="3">
        <v>326.02999999999997</v>
      </c>
      <c r="Q2886" s="3">
        <v>65.206000000000003</v>
      </c>
      <c r="R2886" s="1" t="s">
        <v>0</v>
      </c>
    </row>
    <row r="2887" spans="1:18" ht="15.5" x14ac:dyDescent="0.35">
      <c r="A2887" s="1">
        <v>40304710</v>
      </c>
      <c r="B2887" s="99" t="s">
        <v>1541</v>
      </c>
      <c r="C2887" s="2" t="s">
        <v>13602</v>
      </c>
      <c r="D2887" s="2">
        <v>0.5</v>
      </c>
      <c r="E2887" s="1" t="s">
        <v>25</v>
      </c>
      <c r="F2887" s="2">
        <v>21.276</v>
      </c>
      <c r="G2887" s="2"/>
      <c r="H2887" s="2"/>
      <c r="I2887" s="2"/>
      <c r="J2887" s="2"/>
      <c r="K2887" s="2"/>
      <c r="L2887" s="3">
        <v>11.46</v>
      </c>
      <c r="M2887" s="3">
        <v>5.73</v>
      </c>
      <c r="N2887" s="3">
        <v>280.63</v>
      </c>
      <c r="O2887" s="3">
        <v>0</v>
      </c>
      <c r="P2887" s="3">
        <v>286.36</v>
      </c>
      <c r="Q2887" s="3">
        <v>57.272000000000006</v>
      </c>
      <c r="R2887" s="1" t="s">
        <v>0</v>
      </c>
    </row>
    <row r="2888" spans="1:18" ht="15.5" x14ac:dyDescent="0.35">
      <c r="A2888" s="1">
        <v>40304728</v>
      </c>
      <c r="B2888" s="99" t="s">
        <v>1540</v>
      </c>
      <c r="C2888" s="2" t="s">
        <v>13602</v>
      </c>
      <c r="D2888" s="2">
        <v>0.75</v>
      </c>
      <c r="E2888" s="1" t="s">
        <v>25</v>
      </c>
      <c r="F2888" s="2">
        <v>48.491999999999997</v>
      </c>
      <c r="G2888" s="2"/>
      <c r="H2888" s="2"/>
      <c r="I2888" s="2"/>
      <c r="J2888" s="2"/>
      <c r="K2888" s="2"/>
      <c r="L2888" s="3">
        <v>11.46</v>
      </c>
      <c r="M2888" s="3">
        <v>8.6</v>
      </c>
      <c r="N2888" s="3">
        <v>639.61</v>
      </c>
      <c r="O2888" s="3">
        <v>0</v>
      </c>
      <c r="P2888" s="3">
        <v>648.21</v>
      </c>
      <c r="Q2888" s="3">
        <v>129.64200000000002</v>
      </c>
      <c r="R2888" s="1" t="s">
        <v>0</v>
      </c>
    </row>
    <row r="2889" spans="1:18" ht="15.5" x14ac:dyDescent="0.35">
      <c r="A2889" s="1">
        <v>40304736</v>
      </c>
      <c r="B2889" s="99" t="s">
        <v>1539</v>
      </c>
      <c r="C2889" s="2" t="s">
        <v>13602</v>
      </c>
      <c r="D2889" s="2">
        <v>0.5</v>
      </c>
      <c r="E2889" s="1" t="s">
        <v>25</v>
      </c>
      <c r="F2889" s="2">
        <v>15.372</v>
      </c>
      <c r="G2889" s="2"/>
      <c r="H2889" s="2"/>
      <c r="I2889" s="2"/>
      <c r="J2889" s="2"/>
      <c r="K2889" s="2"/>
      <c r="L2889" s="3">
        <v>11.46</v>
      </c>
      <c r="M2889" s="3">
        <v>5.73</v>
      </c>
      <c r="N2889" s="3">
        <v>202.76</v>
      </c>
      <c r="O2889" s="3">
        <v>0</v>
      </c>
      <c r="P2889" s="3">
        <v>208.49</v>
      </c>
      <c r="Q2889" s="3">
        <v>41.698000000000008</v>
      </c>
      <c r="R2889" s="1" t="s">
        <v>0</v>
      </c>
    </row>
    <row r="2890" spans="1:18" ht="15.5" x14ac:dyDescent="0.35">
      <c r="A2890" s="1">
        <v>40304744</v>
      </c>
      <c r="B2890" s="99" t="s">
        <v>1538</v>
      </c>
      <c r="C2890" s="2" t="s">
        <v>13602</v>
      </c>
      <c r="D2890" s="2">
        <v>0.5</v>
      </c>
      <c r="E2890" s="1" t="s">
        <v>25</v>
      </c>
      <c r="F2890" s="2">
        <v>15.372</v>
      </c>
      <c r="G2890" s="2"/>
      <c r="H2890" s="2"/>
      <c r="I2890" s="2"/>
      <c r="J2890" s="2"/>
      <c r="K2890" s="2"/>
      <c r="L2890" s="3">
        <v>11.46</v>
      </c>
      <c r="M2890" s="3">
        <v>5.73</v>
      </c>
      <c r="N2890" s="3">
        <v>202.76</v>
      </c>
      <c r="O2890" s="3">
        <v>0</v>
      </c>
      <c r="P2890" s="3">
        <v>208.49</v>
      </c>
      <c r="Q2890" s="3">
        <v>41.698000000000008</v>
      </c>
      <c r="R2890" s="1" t="s">
        <v>0</v>
      </c>
    </row>
    <row r="2891" spans="1:18" ht="15.5" x14ac:dyDescent="0.35">
      <c r="A2891" s="1">
        <v>40304752</v>
      </c>
      <c r="B2891" s="99" t="s">
        <v>1537</v>
      </c>
      <c r="C2891" s="2" t="s">
        <v>13602</v>
      </c>
      <c r="D2891" s="2">
        <v>0.5</v>
      </c>
      <c r="E2891" s="1" t="s">
        <v>25</v>
      </c>
      <c r="F2891" s="2">
        <v>11.385</v>
      </c>
      <c r="G2891" s="2"/>
      <c r="H2891" s="2"/>
      <c r="I2891" s="2"/>
      <c r="J2891" s="2"/>
      <c r="K2891" s="2"/>
      <c r="L2891" s="3">
        <v>11.46</v>
      </c>
      <c r="M2891" s="3">
        <v>5.73</v>
      </c>
      <c r="N2891" s="3">
        <v>150.16999999999999</v>
      </c>
      <c r="O2891" s="3">
        <v>0</v>
      </c>
      <c r="P2891" s="3">
        <v>155.9</v>
      </c>
      <c r="Q2891" s="3">
        <v>31.180000000000003</v>
      </c>
      <c r="R2891" s="1" t="s">
        <v>0</v>
      </c>
    </row>
    <row r="2892" spans="1:18" ht="15.5" x14ac:dyDescent="0.35">
      <c r="A2892" s="1">
        <v>40304760</v>
      </c>
      <c r="B2892" s="99" t="s">
        <v>1536</v>
      </c>
      <c r="C2892" s="2" t="s">
        <v>13602</v>
      </c>
      <c r="D2892" s="2">
        <v>0.5</v>
      </c>
      <c r="E2892" s="1" t="s">
        <v>25</v>
      </c>
      <c r="F2892" s="2">
        <v>11.25</v>
      </c>
      <c r="G2892" s="2"/>
      <c r="H2892" s="2"/>
      <c r="I2892" s="2"/>
      <c r="J2892" s="2"/>
      <c r="K2892" s="2"/>
      <c r="L2892" s="3">
        <v>11.46</v>
      </c>
      <c r="M2892" s="3">
        <v>5.73</v>
      </c>
      <c r="N2892" s="3">
        <v>148.38999999999999</v>
      </c>
      <c r="O2892" s="3">
        <v>0</v>
      </c>
      <c r="P2892" s="3">
        <v>154.12</v>
      </c>
      <c r="Q2892" s="3">
        <v>30.824000000000002</v>
      </c>
      <c r="R2892" s="1" t="s">
        <v>0</v>
      </c>
    </row>
    <row r="2893" spans="1:18" ht="15.5" x14ac:dyDescent="0.35">
      <c r="A2893" s="1">
        <v>40304779</v>
      </c>
      <c r="B2893" s="99" t="s">
        <v>1535</v>
      </c>
      <c r="C2893" s="2" t="s">
        <v>13602</v>
      </c>
      <c r="D2893" s="2">
        <v>0.1</v>
      </c>
      <c r="E2893" s="1" t="s">
        <v>25</v>
      </c>
      <c r="F2893" s="2">
        <v>5.5439999999999996</v>
      </c>
      <c r="G2893" s="2"/>
      <c r="H2893" s="2"/>
      <c r="I2893" s="2"/>
      <c r="J2893" s="2"/>
      <c r="K2893" s="2"/>
      <c r="L2893" s="3">
        <v>11.46</v>
      </c>
      <c r="M2893" s="3">
        <v>1.1499999999999999</v>
      </c>
      <c r="N2893" s="3">
        <v>73.13</v>
      </c>
      <c r="O2893" s="3">
        <v>0</v>
      </c>
      <c r="P2893" s="3">
        <v>74.28</v>
      </c>
      <c r="Q2893" s="3">
        <v>14.856000000000002</v>
      </c>
      <c r="R2893" s="1" t="s">
        <v>0</v>
      </c>
    </row>
    <row r="2894" spans="1:18" ht="15.5" x14ac:dyDescent="0.35">
      <c r="A2894" s="1">
        <v>40304787</v>
      </c>
      <c r="B2894" s="99" t="s">
        <v>1534</v>
      </c>
      <c r="C2894" s="2" t="s">
        <v>13602</v>
      </c>
      <c r="D2894" s="2">
        <v>0.5</v>
      </c>
      <c r="E2894" s="1" t="s">
        <v>25</v>
      </c>
      <c r="F2894" s="2">
        <v>14.742000000000001</v>
      </c>
      <c r="G2894" s="2"/>
      <c r="H2894" s="2"/>
      <c r="I2894" s="2"/>
      <c r="J2894" s="2"/>
      <c r="K2894" s="2"/>
      <c r="L2894" s="3">
        <v>11.46</v>
      </c>
      <c r="M2894" s="3">
        <v>5.73</v>
      </c>
      <c r="N2894" s="3">
        <v>194.45</v>
      </c>
      <c r="O2894" s="3">
        <v>0</v>
      </c>
      <c r="P2894" s="3">
        <v>200.18</v>
      </c>
      <c r="Q2894" s="3">
        <v>40.036000000000001</v>
      </c>
      <c r="R2894" s="1" t="s">
        <v>0</v>
      </c>
    </row>
    <row r="2895" spans="1:18" ht="15.5" x14ac:dyDescent="0.35">
      <c r="A2895" s="1">
        <v>40304795</v>
      </c>
      <c r="B2895" s="99" t="s">
        <v>1533</v>
      </c>
      <c r="C2895" s="2" t="s">
        <v>13602</v>
      </c>
      <c r="D2895" s="2">
        <v>0.04</v>
      </c>
      <c r="E2895" s="1" t="s">
        <v>25</v>
      </c>
      <c r="F2895" s="2">
        <v>1.17</v>
      </c>
      <c r="G2895" s="2"/>
      <c r="H2895" s="2"/>
      <c r="I2895" s="2"/>
      <c r="J2895" s="2"/>
      <c r="K2895" s="2"/>
      <c r="L2895" s="3">
        <v>11.46</v>
      </c>
      <c r="M2895" s="3">
        <v>0.46</v>
      </c>
      <c r="N2895" s="3">
        <v>15.43</v>
      </c>
      <c r="O2895" s="3">
        <v>0</v>
      </c>
      <c r="P2895" s="3">
        <v>15.89</v>
      </c>
      <c r="Q2895" s="3">
        <v>3.1780000000000004</v>
      </c>
      <c r="R2895" s="1" t="s">
        <v>0</v>
      </c>
    </row>
    <row r="2896" spans="1:18" ht="15.5" x14ac:dyDescent="0.35">
      <c r="A2896" s="1">
        <v>40304809</v>
      </c>
      <c r="B2896" s="99" t="s">
        <v>1532</v>
      </c>
      <c r="C2896" s="2" t="s">
        <v>13602</v>
      </c>
      <c r="D2896" s="2">
        <v>0.01</v>
      </c>
      <c r="E2896" s="1" t="s">
        <v>25</v>
      </c>
      <c r="F2896" s="2">
        <v>1.35</v>
      </c>
      <c r="G2896" s="2"/>
      <c r="H2896" s="2"/>
      <c r="I2896" s="2"/>
      <c r="J2896" s="2"/>
      <c r="K2896" s="2"/>
      <c r="L2896" s="3">
        <v>11.46</v>
      </c>
      <c r="M2896" s="3">
        <v>0.11</v>
      </c>
      <c r="N2896" s="3">
        <v>17.809999999999999</v>
      </c>
      <c r="O2896" s="3">
        <v>0</v>
      </c>
      <c r="P2896" s="3">
        <v>17.920000000000002</v>
      </c>
      <c r="Q2896" s="3">
        <v>3.5840000000000005</v>
      </c>
      <c r="R2896" s="1" t="s">
        <v>0</v>
      </c>
    </row>
    <row r="2897" spans="1:18" ht="15.5" x14ac:dyDescent="0.35">
      <c r="A2897" s="1">
        <v>40304817</v>
      </c>
      <c r="B2897" s="99" t="s">
        <v>1531</v>
      </c>
      <c r="C2897" s="2" t="s">
        <v>13602</v>
      </c>
      <c r="D2897" s="2">
        <v>0.01</v>
      </c>
      <c r="E2897" s="1" t="s">
        <v>25</v>
      </c>
      <c r="F2897" s="2">
        <v>1.036</v>
      </c>
      <c r="G2897" s="2"/>
      <c r="H2897" s="2"/>
      <c r="I2897" s="2"/>
      <c r="J2897" s="2"/>
      <c r="K2897" s="2"/>
      <c r="L2897" s="3">
        <v>11.46</v>
      </c>
      <c r="M2897" s="3">
        <v>0.11</v>
      </c>
      <c r="N2897" s="3">
        <v>13.66</v>
      </c>
      <c r="O2897" s="3">
        <v>0</v>
      </c>
      <c r="P2897" s="3">
        <v>13.77</v>
      </c>
      <c r="Q2897" s="3">
        <v>2.754</v>
      </c>
      <c r="R2897" s="1" t="s">
        <v>0</v>
      </c>
    </row>
    <row r="2898" spans="1:18" ht="15.5" x14ac:dyDescent="0.35">
      <c r="A2898" s="1">
        <v>40304825</v>
      </c>
      <c r="B2898" s="99" t="s">
        <v>1530</v>
      </c>
      <c r="C2898" s="2" t="s">
        <v>13602</v>
      </c>
      <c r="D2898" s="2">
        <v>0.1</v>
      </c>
      <c r="E2898" s="1" t="s">
        <v>25</v>
      </c>
      <c r="F2898" s="2">
        <v>3.4740000000000002</v>
      </c>
      <c r="G2898" s="2"/>
      <c r="H2898" s="2"/>
      <c r="I2898" s="2"/>
      <c r="J2898" s="2"/>
      <c r="K2898" s="2"/>
      <c r="L2898" s="3">
        <v>11.46</v>
      </c>
      <c r="M2898" s="3">
        <v>1.1499999999999999</v>
      </c>
      <c r="N2898" s="3">
        <v>45.82</v>
      </c>
      <c r="O2898" s="3">
        <v>0</v>
      </c>
      <c r="P2898" s="3">
        <v>46.97</v>
      </c>
      <c r="Q2898" s="3">
        <v>9.3940000000000001</v>
      </c>
      <c r="R2898" s="1" t="s">
        <v>0</v>
      </c>
    </row>
    <row r="2899" spans="1:18" ht="15.5" x14ac:dyDescent="0.35">
      <c r="A2899" s="1">
        <v>40304833</v>
      </c>
      <c r="B2899" s="99" t="s">
        <v>1529</v>
      </c>
      <c r="C2899" s="2" t="s">
        <v>13602</v>
      </c>
      <c r="D2899" s="2">
        <v>0.01</v>
      </c>
      <c r="E2899" s="1" t="s">
        <v>25</v>
      </c>
      <c r="F2899" s="2">
        <v>0.51400000000000001</v>
      </c>
      <c r="G2899" s="2"/>
      <c r="H2899" s="2"/>
      <c r="I2899" s="2"/>
      <c r="J2899" s="2"/>
      <c r="K2899" s="2"/>
      <c r="L2899" s="3">
        <v>11.46</v>
      </c>
      <c r="M2899" s="3">
        <v>0.11</v>
      </c>
      <c r="N2899" s="3">
        <v>6.78</v>
      </c>
      <c r="O2899" s="3">
        <v>0</v>
      </c>
      <c r="P2899" s="3">
        <v>6.89</v>
      </c>
      <c r="Q2899" s="3">
        <v>1.3780000000000001</v>
      </c>
      <c r="R2899" s="1" t="s">
        <v>0</v>
      </c>
    </row>
    <row r="2900" spans="1:18" ht="15.5" x14ac:dyDescent="0.35">
      <c r="A2900" s="1">
        <v>40304841</v>
      </c>
      <c r="B2900" s="99" t="s">
        <v>1528</v>
      </c>
      <c r="C2900" s="2" t="s">
        <v>13602</v>
      </c>
      <c r="D2900" s="2">
        <v>0.01</v>
      </c>
      <c r="E2900" s="1" t="s">
        <v>25</v>
      </c>
      <c r="F2900" s="2">
        <v>0.56699999999999995</v>
      </c>
      <c r="G2900" s="2"/>
      <c r="H2900" s="2"/>
      <c r="I2900" s="2"/>
      <c r="J2900" s="2"/>
      <c r="K2900" s="2"/>
      <c r="L2900" s="3">
        <v>11.46</v>
      </c>
      <c r="M2900" s="3">
        <v>0.11</v>
      </c>
      <c r="N2900" s="3">
        <v>7.48</v>
      </c>
      <c r="O2900" s="3">
        <v>0</v>
      </c>
      <c r="P2900" s="3">
        <v>7.59</v>
      </c>
      <c r="Q2900" s="3">
        <v>1.518</v>
      </c>
      <c r="R2900" s="1" t="s">
        <v>0</v>
      </c>
    </row>
    <row r="2901" spans="1:18" ht="31" x14ac:dyDescent="0.35">
      <c r="A2901" s="1">
        <v>40304850</v>
      </c>
      <c r="B2901" s="99" t="s">
        <v>1527</v>
      </c>
      <c r="C2901" s="2" t="s">
        <v>13602</v>
      </c>
      <c r="D2901" s="2">
        <v>0.1</v>
      </c>
      <c r="E2901" s="1" t="s">
        <v>25</v>
      </c>
      <c r="F2901" s="2">
        <v>2.8</v>
      </c>
      <c r="G2901" s="2"/>
      <c r="H2901" s="2"/>
      <c r="I2901" s="2"/>
      <c r="J2901" s="2"/>
      <c r="K2901" s="2"/>
      <c r="L2901" s="3">
        <v>11.46</v>
      </c>
      <c r="M2901" s="3">
        <v>1.1499999999999999</v>
      </c>
      <c r="N2901" s="3">
        <v>36.93</v>
      </c>
      <c r="O2901" s="3">
        <v>0</v>
      </c>
      <c r="P2901" s="3">
        <v>38.08</v>
      </c>
      <c r="Q2901" s="3">
        <v>7.6159999999999997</v>
      </c>
      <c r="R2901" s="1" t="s">
        <v>0</v>
      </c>
    </row>
    <row r="2902" spans="1:18" ht="15.5" x14ac:dyDescent="0.35">
      <c r="A2902" s="1">
        <v>40304868</v>
      </c>
      <c r="B2902" s="99" t="s">
        <v>1526</v>
      </c>
      <c r="C2902" s="2" t="s">
        <v>13602</v>
      </c>
      <c r="D2902" s="2">
        <v>0.04</v>
      </c>
      <c r="E2902" s="1" t="s">
        <v>25</v>
      </c>
      <c r="F2902" s="2">
        <v>1.8</v>
      </c>
      <c r="G2902" s="2"/>
      <c r="H2902" s="2"/>
      <c r="I2902" s="2"/>
      <c r="J2902" s="2"/>
      <c r="K2902" s="2"/>
      <c r="L2902" s="3">
        <v>11.46</v>
      </c>
      <c r="M2902" s="3">
        <v>0.46</v>
      </c>
      <c r="N2902" s="3">
        <v>23.74</v>
      </c>
      <c r="O2902" s="3">
        <v>0</v>
      </c>
      <c r="P2902" s="3">
        <v>24.2</v>
      </c>
      <c r="Q2902" s="3">
        <v>4.84</v>
      </c>
      <c r="R2902" s="1" t="s">
        <v>0</v>
      </c>
    </row>
    <row r="2903" spans="1:18" ht="15.5" x14ac:dyDescent="0.35">
      <c r="A2903" s="1">
        <v>40304876</v>
      </c>
      <c r="B2903" s="99" t="s">
        <v>1525</v>
      </c>
      <c r="C2903" s="2" t="s">
        <v>13602</v>
      </c>
      <c r="D2903" s="2">
        <v>0.01</v>
      </c>
      <c r="E2903" s="1" t="s">
        <v>25</v>
      </c>
      <c r="F2903" s="2">
        <v>0.48799999999999999</v>
      </c>
      <c r="G2903" s="2"/>
      <c r="H2903" s="2"/>
      <c r="I2903" s="2"/>
      <c r="J2903" s="2"/>
      <c r="K2903" s="2"/>
      <c r="L2903" s="3">
        <v>11.46</v>
      </c>
      <c r="M2903" s="3">
        <v>0.11</v>
      </c>
      <c r="N2903" s="3">
        <v>6.44</v>
      </c>
      <c r="O2903" s="3">
        <v>0</v>
      </c>
      <c r="P2903" s="3">
        <v>6.55</v>
      </c>
      <c r="Q2903" s="3">
        <v>1.31</v>
      </c>
      <c r="R2903" s="1" t="s">
        <v>0</v>
      </c>
    </row>
    <row r="2904" spans="1:18" ht="15.5" x14ac:dyDescent="0.35">
      <c r="A2904" s="1">
        <v>40304884</v>
      </c>
      <c r="B2904" s="99" t="s">
        <v>1524</v>
      </c>
      <c r="C2904" s="2" t="s">
        <v>13602</v>
      </c>
      <c r="D2904" s="2">
        <v>0.04</v>
      </c>
      <c r="E2904" s="1" t="s">
        <v>25</v>
      </c>
      <c r="F2904" s="2">
        <v>1.8540000000000001</v>
      </c>
      <c r="G2904" s="2"/>
      <c r="H2904" s="2"/>
      <c r="I2904" s="2"/>
      <c r="J2904" s="2"/>
      <c r="K2904" s="2"/>
      <c r="L2904" s="3">
        <v>11.46</v>
      </c>
      <c r="M2904" s="3">
        <v>0.46</v>
      </c>
      <c r="N2904" s="3">
        <v>24.45</v>
      </c>
      <c r="O2904" s="3">
        <v>0</v>
      </c>
      <c r="P2904" s="3">
        <v>24.91</v>
      </c>
      <c r="Q2904" s="3">
        <v>4.9820000000000002</v>
      </c>
      <c r="R2904" s="1" t="s">
        <v>0</v>
      </c>
    </row>
    <row r="2905" spans="1:18" ht="15.5" x14ac:dyDescent="0.35">
      <c r="A2905" s="1">
        <v>40304892</v>
      </c>
      <c r="B2905" s="99" t="s">
        <v>1523</v>
      </c>
      <c r="C2905" s="2" t="s">
        <v>13602</v>
      </c>
      <c r="D2905" s="2">
        <v>0.1</v>
      </c>
      <c r="E2905" s="1" t="s">
        <v>25</v>
      </c>
      <c r="F2905" s="2">
        <v>5.0039999999999996</v>
      </c>
      <c r="G2905" s="2"/>
      <c r="H2905" s="2"/>
      <c r="I2905" s="2"/>
      <c r="J2905" s="2"/>
      <c r="K2905" s="2"/>
      <c r="L2905" s="3">
        <v>11.46</v>
      </c>
      <c r="M2905" s="3">
        <v>1.1499999999999999</v>
      </c>
      <c r="N2905" s="3">
        <v>66</v>
      </c>
      <c r="O2905" s="3">
        <v>0</v>
      </c>
      <c r="P2905" s="3">
        <v>67.150000000000006</v>
      </c>
      <c r="Q2905" s="3">
        <v>13.430000000000001</v>
      </c>
      <c r="R2905" s="1" t="s">
        <v>0</v>
      </c>
    </row>
    <row r="2906" spans="1:18" ht="15.5" x14ac:dyDescent="0.35">
      <c r="A2906" s="1">
        <v>40304906</v>
      </c>
      <c r="B2906" s="99" t="s">
        <v>1522</v>
      </c>
      <c r="C2906" s="2" t="s">
        <v>13602</v>
      </c>
      <c r="D2906" s="2">
        <v>0.1</v>
      </c>
      <c r="E2906" s="1" t="s">
        <v>25</v>
      </c>
      <c r="F2906" s="2">
        <v>8.0909999999999993</v>
      </c>
      <c r="G2906" s="2"/>
      <c r="H2906" s="2"/>
      <c r="I2906" s="2"/>
      <c r="J2906" s="2"/>
      <c r="K2906" s="2"/>
      <c r="L2906" s="3">
        <v>11.46</v>
      </c>
      <c r="M2906" s="3">
        <v>1.1499999999999999</v>
      </c>
      <c r="N2906" s="3">
        <v>106.72</v>
      </c>
      <c r="O2906" s="3">
        <v>0</v>
      </c>
      <c r="P2906" s="3">
        <v>107.87</v>
      </c>
      <c r="Q2906" s="3">
        <v>21.574000000000002</v>
      </c>
      <c r="R2906" s="1" t="s">
        <v>0</v>
      </c>
    </row>
    <row r="2907" spans="1:18" ht="15.5" x14ac:dyDescent="0.35">
      <c r="A2907" s="1">
        <v>40304914</v>
      </c>
      <c r="B2907" s="99" t="s">
        <v>1521</v>
      </c>
      <c r="C2907" s="2" t="s">
        <v>13602</v>
      </c>
      <c r="D2907" s="2">
        <v>0.01</v>
      </c>
      <c r="E2907" s="1" t="s">
        <v>25</v>
      </c>
      <c r="F2907" s="2">
        <v>0.27</v>
      </c>
      <c r="G2907" s="2"/>
      <c r="H2907" s="2"/>
      <c r="I2907" s="2"/>
      <c r="J2907" s="2"/>
      <c r="K2907" s="2"/>
      <c r="L2907" s="3">
        <v>11.46</v>
      </c>
      <c r="M2907" s="3">
        <v>0.11</v>
      </c>
      <c r="N2907" s="3">
        <v>3.56</v>
      </c>
      <c r="O2907" s="3">
        <v>0</v>
      </c>
      <c r="P2907" s="3">
        <v>3.67</v>
      </c>
      <c r="Q2907" s="3">
        <v>0.73399999999999999</v>
      </c>
      <c r="R2907" s="1" t="s">
        <v>0</v>
      </c>
    </row>
    <row r="2908" spans="1:18" ht="31" x14ac:dyDescent="0.35">
      <c r="A2908" s="1">
        <v>40304922</v>
      </c>
      <c r="B2908" s="99" t="s">
        <v>1520</v>
      </c>
      <c r="C2908" s="2" t="s">
        <v>13602</v>
      </c>
      <c r="D2908" s="2">
        <v>0.01</v>
      </c>
      <c r="E2908" s="1" t="s">
        <v>25</v>
      </c>
      <c r="F2908" s="2">
        <v>2.484</v>
      </c>
      <c r="G2908" s="2"/>
      <c r="H2908" s="2"/>
      <c r="I2908" s="2"/>
      <c r="J2908" s="2"/>
      <c r="K2908" s="2"/>
      <c r="L2908" s="3">
        <v>11.46</v>
      </c>
      <c r="M2908" s="3">
        <v>0.11</v>
      </c>
      <c r="N2908" s="3">
        <v>32.76</v>
      </c>
      <c r="O2908" s="3">
        <v>0</v>
      </c>
      <c r="P2908" s="3">
        <v>32.869999999999997</v>
      </c>
      <c r="Q2908" s="3">
        <v>6.5739999999999998</v>
      </c>
      <c r="R2908" s="1" t="s">
        <v>0</v>
      </c>
    </row>
    <row r="2909" spans="1:18" ht="15.5" x14ac:dyDescent="0.35">
      <c r="A2909" s="1">
        <v>40304930</v>
      </c>
      <c r="B2909" s="99" t="s">
        <v>1519</v>
      </c>
      <c r="C2909" s="2" t="s">
        <v>13602</v>
      </c>
      <c r="D2909" s="2">
        <v>1</v>
      </c>
      <c r="E2909" s="1" t="s">
        <v>25</v>
      </c>
      <c r="F2909" s="2">
        <v>8.27</v>
      </c>
      <c r="G2909" s="2"/>
      <c r="H2909" s="2"/>
      <c r="I2909" s="2"/>
      <c r="J2909" s="2"/>
      <c r="K2909" s="2"/>
      <c r="L2909" s="3">
        <v>11.46</v>
      </c>
      <c r="M2909" s="3">
        <v>11.46</v>
      </c>
      <c r="N2909" s="3">
        <v>109.08</v>
      </c>
      <c r="O2909" s="3">
        <v>0</v>
      </c>
      <c r="P2909" s="3">
        <v>120.54</v>
      </c>
      <c r="Q2909" s="3">
        <v>24.108000000000004</v>
      </c>
      <c r="R2909" s="1" t="s">
        <v>0</v>
      </c>
    </row>
    <row r="2910" spans="1:18" ht="15.5" x14ac:dyDescent="0.35">
      <c r="A2910" s="1">
        <v>40304949</v>
      </c>
      <c r="B2910" s="99" t="s">
        <v>1518</v>
      </c>
      <c r="C2910" s="2" t="s">
        <v>13602</v>
      </c>
      <c r="D2910" s="2">
        <v>1</v>
      </c>
      <c r="E2910" s="1" t="s">
        <v>25</v>
      </c>
      <c r="F2910" s="2">
        <v>8.27</v>
      </c>
      <c r="G2910" s="2"/>
      <c r="H2910" s="2"/>
      <c r="I2910" s="2"/>
      <c r="J2910" s="2"/>
      <c r="K2910" s="2"/>
      <c r="L2910" s="3">
        <v>11.46</v>
      </c>
      <c r="M2910" s="3">
        <v>11.46</v>
      </c>
      <c r="N2910" s="3">
        <v>109.08</v>
      </c>
      <c r="O2910" s="3">
        <v>0</v>
      </c>
      <c r="P2910" s="3">
        <v>120.54</v>
      </c>
      <c r="Q2910" s="3">
        <v>24.108000000000004</v>
      </c>
      <c r="R2910" s="1" t="s">
        <v>0</v>
      </c>
    </row>
    <row r="2911" spans="1:18" ht="15.5" x14ac:dyDescent="0.35">
      <c r="A2911" s="1">
        <v>40305015</v>
      </c>
      <c r="B2911" s="99" t="s">
        <v>1517</v>
      </c>
      <c r="C2911" s="2" t="s">
        <v>13602</v>
      </c>
      <c r="D2911" s="2">
        <v>0.1</v>
      </c>
      <c r="E2911" s="1" t="s">
        <v>25</v>
      </c>
      <c r="F2911" s="2">
        <v>5.33</v>
      </c>
      <c r="G2911" s="2"/>
      <c r="H2911" s="2"/>
      <c r="I2911" s="2"/>
      <c r="J2911" s="2"/>
      <c r="K2911" s="2"/>
      <c r="L2911" s="3">
        <v>11.46</v>
      </c>
      <c r="M2911" s="3">
        <v>1.1499999999999999</v>
      </c>
      <c r="N2911" s="3">
        <v>70.3</v>
      </c>
      <c r="O2911" s="3">
        <v>0</v>
      </c>
      <c r="P2911" s="3">
        <v>71.45</v>
      </c>
      <c r="Q2911" s="3">
        <v>14.290000000000001</v>
      </c>
      <c r="R2911" s="1" t="s">
        <v>0</v>
      </c>
    </row>
    <row r="2912" spans="1:18" ht="15.5" x14ac:dyDescent="0.35">
      <c r="A2912" s="1">
        <v>40305040</v>
      </c>
      <c r="B2912" s="99" t="s">
        <v>1516</v>
      </c>
      <c r="C2912" s="2" t="s">
        <v>13602</v>
      </c>
      <c r="D2912" s="2">
        <v>0.04</v>
      </c>
      <c r="E2912" s="1" t="s">
        <v>25</v>
      </c>
      <c r="F2912" s="2">
        <v>1.67</v>
      </c>
      <c r="G2912" s="2"/>
      <c r="H2912" s="2"/>
      <c r="I2912" s="2"/>
      <c r="J2912" s="2"/>
      <c r="K2912" s="2"/>
      <c r="L2912" s="3">
        <v>11.46</v>
      </c>
      <c r="M2912" s="3">
        <v>0.46</v>
      </c>
      <c r="N2912" s="3">
        <v>22.03</v>
      </c>
      <c r="O2912" s="3">
        <v>0</v>
      </c>
      <c r="P2912" s="3">
        <v>22.49</v>
      </c>
      <c r="Q2912" s="3">
        <v>4.4980000000000002</v>
      </c>
      <c r="R2912" s="1" t="s">
        <v>0</v>
      </c>
    </row>
    <row r="2913" spans="1:18" ht="15.5" x14ac:dyDescent="0.35">
      <c r="A2913" s="1">
        <v>40305058</v>
      </c>
      <c r="B2913" s="99" t="s">
        <v>1515</v>
      </c>
      <c r="C2913" s="2" t="s">
        <v>13602</v>
      </c>
      <c r="D2913" s="2">
        <v>0.04</v>
      </c>
      <c r="E2913" s="1" t="s">
        <v>25</v>
      </c>
      <c r="F2913" s="2">
        <v>2.33</v>
      </c>
      <c r="G2913" s="2"/>
      <c r="H2913" s="2"/>
      <c r="I2913" s="2"/>
      <c r="J2913" s="2"/>
      <c r="K2913" s="2"/>
      <c r="L2913" s="3">
        <v>11.46</v>
      </c>
      <c r="M2913" s="3">
        <v>0.46</v>
      </c>
      <c r="N2913" s="3">
        <v>30.73</v>
      </c>
      <c r="O2913" s="3">
        <v>0</v>
      </c>
      <c r="P2913" s="3">
        <v>31.19</v>
      </c>
      <c r="Q2913" s="3">
        <v>6.2380000000000004</v>
      </c>
      <c r="R2913" s="1" t="s">
        <v>0</v>
      </c>
    </row>
    <row r="2914" spans="1:18" ht="15.5" x14ac:dyDescent="0.35">
      <c r="A2914" s="1">
        <v>40305066</v>
      </c>
      <c r="B2914" s="99" t="s">
        <v>1514</v>
      </c>
      <c r="C2914" s="2" t="s">
        <v>13602</v>
      </c>
      <c r="D2914" s="2">
        <v>0.04</v>
      </c>
      <c r="E2914" s="1" t="s">
        <v>25</v>
      </c>
      <c r="F2914" s="2">
        <v>2.33</v>
      </c>
      <c r="G2914" s="2"/>
      <c r="H2914" s="2"/>
      <c r="I2914" s="2"/>
      <c r="J2914" s="2"/>
      <c r="K2914" s="2"/>
      <c r="L2914" s="3">
        <v>11.46</v>
      </c>
      <c r="M2914" s="3">
        <v>0.46</v>
      </c>
      <c r="N2914" s="3">
        <v>30.73</v>
      </c>
      <c r="O2914" s="3">
        <v>0</v>
      </c>
      <c r="P2914" s="3">
        <v>31.19</v>
      </c>
      <c r="Q2914" s="3">
        <v>6.2380000000000004</v>
      </c>
      <c r="R2914" s="1" t="s">
        <v>0</v>
      </c>
    </row>
    <row r="2915" spans="1:18" ht="15.5" x14ac:dyDescent="0.35">
      <c r="A2915" s="1">
        <v>40305074</v>
      </c>
      <c r="B2915" s="99" t="s">
        <v>1513</v>
      </c>
      <c r="C2915" s="2" t="s">
        <v>13602</v>
      </c>
      <c r="D2915" s="2">
        <v>0.04</v>
      </c>
      <c r="E2915" s="1" t="s">
        <v>25</v>
      </c>
      <c r="F2915" s="2">
        <v>1.67</v>
      </c>
      <c r="G2915" s="2"/>
      <c r="H2915" s="2"/>
      <c r="I2915" s="2"/>
      <c r="J2915" s="2"/>
      <c r="K2915" s="2"/>
      <c r="L2915" s="3">
        <v>11.46</v>
      </c>
      <c r="M2915" s="3">
        <v>0.46</v>
      </c>
      <c r="N2915" s="3">
        <v>22.03</v>
      </c>
      <c r="O2915" s="3">
        <v>0</v>
      </c>
      <c r="P2915" s="3">
        <v>22.49</v>
      </c>
      <c r="Q2915" s="3">
        <v>4.4980000000000002</v>
      </c>
      <c r="R2915" s="1" t="s">
        <v>0</v>
      </c>
    </row>
    <row r="2916" spans="1:18" ht="15.5" x14ac:dyDescent="0.35">
      <c r="A2916" s="1">
        <v>40305082</v>
      </c>
      <c r="B2916" s="99" t="s">
        <v>1512</v>
      </c>
      <c r="C2916" s="2" t="s">
        <v>13602</v>
      </c>
      <c r="D2916" s="2">
        <v>0.04</v>
      </c>
      <c r="E2916" s="1" t="s">
        <v>25</v>
      </c>
      <c r="F2916" s="2">
        <v>1.67</v>
      </c>
      <c r="G2916" s="2"/>
      <c r="H2916" s="2"/>
      <c r="I2916" s="2"/>
      <c r="J2916" s="2"/>
      <c r="K2916" s="2"/>
      <c r="L2916" s="3">
        <v>11.46</v>
      </c>
      <c r="M2916" s="3">
        <v>0.46</v>
      </c>
      <c r="N2916" s="3">
        <v>22.03</v>
      </c>
      <c r="O2916" s="3">
        <v>0</v>
      </c>
      <c r="P2916" s="3">
        <v>22.49</v>
      </c>
      <c r="Q2916" s="3">
        <v>4.4980000000000002</v>
      </c>
      <c r="R2916" s="1" t="s">
        <v>0</v>
      </c>
    </row>
    <row r="2917" spans="1:18" ht="15.5" x14ac:dyDescent="0.35">
      <c r="A2917" s="1">
        <v>40305090</v>
      </c>
      <c r="B2917" s="99" t="s">
        <v>1511</v>
      </c>
      <c r="C2917" s="2" t="s">
        <v>13602</v>
      </c>
      <c r="D2917" s="2">
        <v>0.1</v>
      </c>
      <c r="E2917" s="1" t="s">
        <v>25</v>
      </c>
      <c r="F2917" s="2">
        <v>10.99</v>
      </c>
      <c r="G2917" s="2"/>
      <c r="H2917" s="2"/>
      <c r="I2917" s="2"/>
      <c r="J2917" s="2"/>
      <c r="K2917" s="2"/>
      <c r="L2917" s="3">
        <v>11.46</v>
      </c>
      <c r="M2917" s="3">
        <v>1.1499999999999999</v>
      </c>
      <c r="N2917" s="3">
        <v>144.96</v>
      </c>
      <c r="O2917" s="3">
        <v>0</v>
      </c>
      <c r="P2917" s="3">
        <v>146.11000000000001</v>
      </c>
      <c r="Q2917" s="3">
        <v>29.222000000000005</v>
      </c>
      <c r="R2917" s="1" t="s">
        <v>0</v>
      </c>
    </row>
    <row r="2918" spans="1:18" ht="15.5" x14ac:dyDescent="0.35">
      <c r="A2918" s="1">
        <v>40305112</v>
      </c>
      <c r="B2918" s="99" t="s">
        <v>1510</v>
      </c>
      <c r="C2918" s="2" t="s">
        <v>13602</v>
      </c>
      <c r="D2918" s="2">
        <v>0.04</v>
      </c>
      <c r="E2918" s="1" t="s">
        <v>25</v>
      </c>
      <c r="F2918" s="2">
        <v>2.33</v>
      </c>
      <c r="G2918" s="2"/>
      <c r="H2918" s="2"/>
      <c r="I2918" s="2"/>
      <c r="J2918" s="2"/>
      <c r="K2918" s="2"/>
      <c r="L2918" s="3">
        <v>11.46</v>
      </c>
      <c r="M2918" s="3">
        <v>0.46</v>
      </c>
      <c r="N2918" s="3">
        <v>30.73</v>
      </c>
      <c r="O2918" s="3">
        <v>0</v>
      </c>
      <c r="P2918" s="3">
        <v>31.19</v>
      </c>
      <c r="Q2918" s="3">
        <v>6.2380000000000004</v>
      </c>
      <c r="R2918" s="1" t="s">
        <v>0</v>
      </c>
    </row>
    <row r="2919" spans="1:18" ht="15.5" x14ac:dyDescent="0.35">
      <c r="A2919" s="1">
        <v>40305120</v>
      </c>
      <c r="B2919" s="99" t="s">
        <v>1509</v>
      </c>
      <c r="C2919" s="2" t="s">
        <v>13602</v>
      </c>
      <c r="D2919" s="2">
        <v>0.04</v>
      </c>
      <c r="E2919" s="1" t="s">
        <v>25</v>
      </c>
      <c r="F2919" s="2">
        <v>2.33</v>
      </c>
      <c r="G2919" s="2"/>
      <c r="H2919" s="2"/>
      <c r="I2919" s="2"/>
      <c r="J2919" s="2"/>
      <c r="K2919" s="2"/>
      <c r="L2919" s="3">
        <v>11.46</v>
      </c>
      <c r="M2919" s="3">
        <v>0.46</v>
      </c>
      <c r="N2919" s="3">
        <v>30.73</v>
      </c>
      <c r="O2919" s="3">
        <v>0</v>
      </c>
      <c r="P2919" s="3">
        <v>31.19</v>
      </c>
      <c r="Q2919" s="3">
        <v>6.2380000000000004</v>
      </c>
      <c r="R2919" s="1" t="s">
        <v>0</v>
      </c>
    </row>
    <row r="2920" spans="1:18" ht="15.5" x14ac:dyDescent="0.35">
      <c r="A2920" s="1">
        <v>40305163</v>
      </c>
      <c r="B2920" s="99" t="s">
        <v>1508</v>
      </c>
      <c r="C2920" s="2" t="s">
        <v>13602</v>
      </c>
      <c r="D2920" s="2">
        <v>0.1</v>
      </c>
      <c r="E2920" s="1" t="s">
        <v>25</v>
      </c>
      <c r="F2920" s="2">
        <v>2.33</v>
      </c>
      <c r="G2920" s="2"/>
      <c r="H2920" s="2"/>
      <c r="I2920" s="2"/>
      <c r="J2920" s="2"/>
      <c r="K2920" s="2"/>
      <c r="L2920" s="3">
        <v>11.46</v>
      </c>
      <c r="M2920" s="3">
        <v>1.1499999999999999</v>
      </c>
      <c r="N2920" s="3">
        <v>30.73</v>
      </c>
      <c r="O2920" s="3">
        <v>0</v>
      </c>
      <c r="P2920" s="3">
        <v>31.88</v>
      </c>
      <c r="Q2920" s="3">
        <v>6.3760000000000003</v>
      </c>
      <c r="R2920" s="1" t="s">
        <v>0</v>
      </c>
    </row>
    <row r="2921" spans="1:18" ht="15.5" x14ac:dyDescent="0.35">
      <c r="A2921" s="1">
        <v>40305210</v>
      </c>
      <c r="B2921" s="99" t="s">
        <v>1507</v>
      </c>
      <c r="C2921" s="2" t="s">
        <v>13602</v>
      </c>
      <c r="D2921" s="2">
        <v>0.01</v>
      </c>
      <c r="E2921" s="1" t="s">
        <v>25</v>
      </c>
      <c r="F2921" s="2">
        <v>2.33</v>
      </c>
      <c r="G2921" s="2"/>
      <c r="H2921" s="2"/>
      <c r="I2921" s="2"/>
      <c r="J2921" s="2"/>
      <c r="K2921" s="2"/>
      <c r="L2921" s="3">
        <v>11.46</v>
      </c>
      <c r="M2921" s="3">
        <v>0.11</v>
      </c>
      <c r="N2921" s="3">
        <v>30.73</v>
      </c>
      <c r="O2921" s="3">
        <v>0</v>
      </c>
      <c r="P2921" s="3">
        <v>30.84</v>
      </c>
      <c r="Q2921" s="3">
        <v>6.1680000000000001</v>
      </c>
      <c r="R2921" s="1" t="s">
        <v>0</v>
      </c>
    </row>
    <row r="2922" spans="1:18" ht="15.5" x14ac:dyDescent="0.35">
      <c r="A2922" s="1">
        <v>40305228</v>
      </c>
      <c r="B2922" s="99" t="s">
        <v>1506</v>
      </c>
      <c r="C2922" s="2" t="s">
        <v>13602</v>
      </c>
      <c r="D2922" s="2">
        <v>1</v>
      </c>
      <c r="E2922" s="1" t="s">
        <v>25</v>
      </c>
      <c r="F2922" s="2">
        <v>2.33</v>
      </c>
      <c r="G2922" s="2"/>
      <c r="H2922" s="2"/>
      <c r="I2922" s="2"/>
      <c r="J2922" s="2"/>
      <c r="K2922" s="2"/>
      <c r="L2922" s="3">
        <v>11.46</v>
      </c>
      <c r="M2922" s="3">
        <v>11.46</v>
      </c>
      <c r="N2922" s="3">
        <v>30.73</v>
      </c>
      <c r="O2922" s="3">
        <v>0</v>
      </c>
      <c r="P2922" s="3">
        <v>42.19</v>
      </c>
      <c r="Q2922" s="3">
        <v>8.4380000000000006</v>
      </c>
      <c r="R2922" s="1" t="s">
        <v>0</v>
      </c>
    </row>
    <row r="2923" spans="1:18" ht="15.5" x14ac:dyDescent="0.35">
      <c r="A2923" s="1">
        <v>40305236</v>
      </c>
      <c r="B2923" s="99" t="s">
        <v>1505</v>
      </c>
      <c r="C2923" s="2" t="s">
        <v>13602</v>
      </c>
      <c r="D2923" s="2">
        <v>1</v>
      </c>
      <c r="E2923" s="1" t="s">
        <v>25</v>
      </c>
      <c r="F2923" s="2">
        <v>10.99</v>
      </c>
      <c r="G2923" s="2"/>
      <c r="H2923" s="2"/>
      <c r="I2923" s="2"/>
      <c r="J2923" s="2"/>
      <c r="K2923" s="2"/>
      <c r="L2923" s="3">
        <v>11.46</v>
      </c>
      <c r="M2923" s="3">
        <v>11.46</v>
      </c>
      <c r="N2923" s="3">
        <v>144.96</v>
      </c>
      <c r="O2923" s="3">
        <v>0</v>
      </c>
      <c r="P2923" s="3">
        <v>156.41999999999999</v>
      </c>
      <c r="Q2923" s="3">
        <v>31.283999999999999</v>
      </c>
      <c r="R2923" s="1" t="s">
        <v>0</v>
      </c>
    </row>
    <row r="2924" spans="1:18" ht="15.5" x14ac:dyDescent="0.35">
      <c r="A2924" s="1">
        <v>40305279</v>
      </c>
      <c r="B2924" s="99" t="s">
        <v>1504</v>
      </c>
      <c r="C2924" s="2" t="s">
        <v>13602</v>
      </c>
      <c r="D2924" s="2">
        <v>0.5</v>
      </c>
      <c r="E2924" s="1" t="s">
        <v>25</v>
      </c>
      <c r="F2924" s="2">
        <v>18.71</v>
      </c>
      <c r="G2924" s="2"/>
      <c r="H2924" s="2"/>
      <c r="I2924" s="2"/>
      <c r="J2924" s="2"/>
      <c r="K2924" s="2"/>
      <c r="L2924" s="3">
        <v>11.46</v>
      </c>
      <c r="M2924" s="3">
        <v>5.73</v>
      </c>
      <c r="N2924" s="3">
        <v>246.78</v>
      </c>
      <c r="O2924" s="3">
        <v>0</v>
      </c>
      <c r="P2924" s="3">
        <v>252.51</v>
      </c>
      <c r="Q2924" s="3">
        <v>50.502000000000002</v>
      </c>
      <c r="R2924" s="1" t="s">
        <v>0</v>
      </c>
    </row>
    <row r="2925" spans="1:18" ht="15.5" x14ac:dyDescent="0.35">
      <c r="A2925" s="1">
        <v>40305287</v>
      </c>
      <c r="B2925" s="99" t="s">
        <v>1503</v>
      </c>
      <c r="C2925" s="2" t="s">
        <v>13602</v>
      </c>
      <c r="D2925" s="2">
        <v>1</v>
      </c>
      <c r="E2925" s="1" t="s">
        <v>25</v>
      </c>
      <c r="F2925" s="2">
        <v>5.33</v>
      </c>
      <c r="G2925" s="2"/>
      <c r="H2925" s="2"/>
      <c r="I2925" s="2"/>
      <c r="J2925" s="2"/>
      <c r="K2925" s="2"/>
      <c r="L2925" s="3">
        <v>11.46</v>
      </c>
      <c r="M2925" s="3">
        <v>11.46</v>
      </c>
      <c r="N2925" s="3">
        <v>70.3</v>
      </c>
      <c r="O2925" s="3">
        <v>0</v>
      </c>
      <c r="P2925" s="3">
        <v>81.760000000000005</v>
      </c>
      <c r="Q2925" s="3">
        <v>16.352</v>
      </c>
      <c r="R2925" s="1" t="s">
        <v>0</v>
      </c>
    </row>
    <row r="2926" spans="1:18" ht="15.5" x14ac:dyDescent="0.35">
      <c r="A2926" s="1">
        <v>40305295</v>
      </c>
      <c r="B2926" s="99" t="s">
        <v>1502</v>
      </c>
      <c r="C2926" s="2" t="s">
        <v>13602</v>
      </c>
      <c r="D2926" s="2">
        <v>0.1</v>
      </c>
      <c r="E2926" s="1" t="s">
        <v>25</v>
      </c>
      <c r="F2926" s="2">
        <v>5.33</v>
      </c>
      <c r="G2926" s="2"/>
      <c r="H2926" s="2"/>
      <c r="I2926" s="2"/>
      <c r="J2926" s="2"/>
      <c r="K2926" s="2"/>
      <c r="L2926" s="3">
        <v>11.46</v>
      </c>
      <c r="M2926" s="3">
        <v>1.1499999999999999</v>
      </c>
      <c r="N2926" s="3">
        <v>70.3</v>
      </c>
      <c r="O2926" s="3">
        <v>0</v>
      </c>
      <c r="P2926" s="3">
        <v>71.45</v>
      </c>
      <c r="Q2926" s="3">
        <v>14.290000000000001</v>
      </c>
      <c r="R2926" s="1" t="s">
        <v>0</v>
      </c>
    </row>
    <row r="2927" spans="1:18" ht="15.5" x14ac:dyDescent="0.35">
      <c r="A2927" s="1">
        <v>40305341</v>
      </c>
      <c r="B2927" s="99" t="s">
        <v>1501</v>
      </c>
      <c r="C2927" s="2" t="s">
        <v>13602</v>
      </c>
      <c r="D2927" s="2">
        <v>0.25</v>
      </c>
      <c r="E2927" s="1" t="s">
        <v>25</v>
      </c>
      <c r="F2927" s="2">
        <v>6.66</v>
      </c>
      <c r="G2927" s="2"/>
      <c r="H2927" s="2"/>
      <c r="I2927" s="2"/>
      <c r="J2927" s="2"/>
      <c r="K2927" s="2"/>
      <c r="L2927" s="3">
        <v>11.46</v>
      </c>
      <c r="M2927" s="3">
        <v>2.87</v>
      </c>
      <c r="N2927" s="3">
        <v>87.85</v>
      </c>
      <c r="O2927" s="3">
        <v>0</v>
      </c>
      <c r="P2927" s="3">
        <v>90.72</v>
      </c>
      <c r="Q2927" s="3">
        <v>18.144000000000002</v>
      </c>
      <c r="R2927" s="1" t="s">
        <v>0</v>
      </c>
    </row>
    <row r="2928" spans="1:18" ht="15.5" x14ac:dyDescent="0.35">
      <c r="A2928" s="1">
        <v>40305368</v>
      </c>
      <c r="B2928" s="99" t="s">
        <v>1500</v>
      </c>
      <c r="C2928" s="2" t="s">
        <v>13602</v>
      </c>
      <c r="D2928" s="2">
        <v>0.1</v>
      </c>
      <c r="E2928" s="1" t="s">
        <v>25</v>
      </c>
      <c r="F2928" s="2">
        <v>4</v>
      </c>
      <c r="G2928" s="2"/>
      <c r="H2928" s="2"/>
      <c r="I2928" s="2"/>
      <c r="J2928" s="2"/>
      <c r="K2928" s="2"/>
      <c r="L2928" s="3">
        <v>11.46</v>
      </c>
      <c r="M2928" s="3">
        <v>1.1499999999999999</v>
      </c>
      <c r="N2928" s="3">
        <v>52.76</v>
      </c>
      <c r="O2928" s="3">
        <v>0</v>
      </c>
      <c r="P2928" s="3">
        <v>53.91</v>
      </c>
      <c r="Q2928" s="3">
        <v>10.782</v>
      </c>
      <c r="R2928" s="1" t="s">
        <v>0</v>
      </c>
    </row>
    <row r="2929" spans="1:18" ht="15.5" x14ac:dyDescent="0.35">
      <c r="A2929" s="1">
        <v>40305384</v>
      </c>
      <c r="B2929" s="99" t="s">
        <v>1499</v>
      </c>
      <c r="C2929" s="2" t="s">
        <v>13602</v>
      </c>
      <c r="D2929" s="2">
        <v>0.1</v>
      </c>
      <c r="E2929" s="1" t="s">
        <v>25</v>
      </c>
      <c r="F2929" s="2">
        <v>4</v>
      </c>
      <c r="G2929" s="2"/>
      <c r="H2929" s="2"/>
      <c r="I2929" s="2"/>
      <c r="J2929" s="2"/>
      <c r="K2929" s="2"/>
      <c r="L2929" s="3">
        <v>11.46</v>
      </c>
      <c r="M2929" s="3">
        <v>1.1499999999999999</v>
      </c>
      <c r="N2929" s="3">
        <v>52.76</v>
      </c>
      <c r="O2929" s="3">
        <v>0</v>
      </c>
      <c r="P2929" s="3">
        <v>53.91</v>
      </c>
      <c r="Q2929" s="3">
        <v>10.782</v>
      </c>
      <c r="R2929" s="1" t="s">
        <v>0</v>
      </c>
    </row>
    <row r="2930" spans="1:18" ht="15.5" x14ac:dyDescent="0.35">
      <c r="A2930" s="1">
        <v>40305406</v>
      </c>
      <c r="B2930" s="99" t="s">
        <v>1498</v>
      </c>
      <c r="C2930" s="2" t="s">
        <v>13602</v>
      </c>
      <c r="D2930" s="2">
        <v>0.1</v>
      </c>
      <c r="E2930" s="1" t="s">
        <v>25</v>
      </c>
      <c r="F2930" s="2">
        <v>5.33</v>
      </c>
      <c r="G2930" s="2"/>
      <c r="H2930" s="2"/>
      <c r="I2930" s="2"/>
      <c r="J2930" s="2"/>
      <c r="K2930" s="2"/>
      <c r="L2930" s="3">
        <v>11.46</v>
      </c>
      <c r="M2930" s="3">
        <v>1.1499999999999999</v>
      </c>
      <c r="N2930" s="3">
        <v>70.3</v>
      </c>
      <c r="O2930" s="3">
        <v>0</v>
      </c>
      <c r="P2930" s="3">
        <v>71.45</v>
      </c>
      <c r="Q2930" s="3">
        <v>14.290000000000001</v>
      </c>
      <c r="R2930" s="1" t="s">
        <v>0</v>
      </c>
    </row>
    <row r="2931" spans="1:18" ht="15.5" x14ac:dyDescent="0.35">
      <c r="A2931" s="1">
        <v>40305422</v>
      </c>
      <c r="B2931" s="99" t="s">
        <v>1497</v>
      </c>
      <c r="C2931" s="2" t="s">
        <v>13602</v>
      </c>
      <c r="D2931" s="2">
        <v>0.1</v>
      </c>
      <c r="E2931" s="1" t="s">
        <v>25</v>
      </c>
      <c r="F2931" s="2">
        <v>5.33</v>
      </c>
      <c r="G2931" s="2"/>
      <c r="H2931" s="2"/>
      <c r="I2931" s="2"/>
      <c r="J2931" s="2"/>
      <c r="K2931" s="2"/>
      <c r="L2931" s="3">
        <v>11.46</v>
      </c>
      <c r="M2931" s="3">
        <v>1.1499999999999999</v>
      </c>
      <c r="N2931" s="3">
        <v>70.3</v>
      </c>
      <c r="O2931" s="3">
        <v>0</v>
      </c>
      <c r="P2931" s="3">
        <v>71.45</v>
      </c>
      <c r="Q2931" s="3">
        <v>14.290000000000001</v>
      </c>
      <c r="R2931" s="1" t="s">
        <v>0</v>
      </c>
    </row>
    <row r="2932" spans="1:18" ht="15.5" x14ac:dyDescent="0.35">
      <c r="A2932" s="1">
        <v>40305449</v>
      </c>
      <c r="B2932" s="99" t="s">
        <v>1496</v>
      </c>
      <c r="C2932" s="2" t="s">
        <v>13602</v>
      </c>
      <c r="D2932" s="2">
        <v>0.25</v>
      </c>
      <c r="E2932" s="1" t="s">
        <v>25</v>
      </c>
      <c r="F2932" s="2">
        <v>6.66</v>
      </c>
      <c r="G2932" s="2"/>
      <c r="H2932" s="2"/>
      <c r="I2932" s="2"/>
      <c r="J2932" s="2"/>
      <c r="K2932" s="2"/>
      <c r="L2932" s="3">
        <v>11.46</v>
      </c>
      <c r="M2932" s="3">
        <v>2.87</v>
      </c>
      <c r="N2932" s="3">
        <v>87.85</v>
      </c>
      <c r="O2932" s="3">
        <v>0</v>
      </c>
      <c r="P2932" s="3">
        <v>90.72</v>
      </c>
      <c r="Q2932" s="3">
        <v>18.144000000000002</v>
      </c>
      <c r="R2932" s="1" t="s">
        <v>0</v>
      </c>
    </row>
    <row r="2933" spans="1:18" ht="15.5" x14ac:dyDescent="0.35">
      <c r="A2933" s="1">
        <v>40305465</v>
      </c>
      <c r="B2933" s="99" t="s">
        <v>1495</v>
      </c>
      <c r="C2933" s="2" t="s">
        <v>13602</v>
      </c>
      <c r="D2933" s="2">
        <v>0.25</v>
      </c>
      <c r="E2933" s="1" t="s">
        <v>25</v>
      </c>
      <c r="F2933" s="2">
        <v>6.66</v>
      </c>
      <c r="G2933" s="2"/>
      <c r="H2933" s="2"/>
      <c r="I2933" s="2"/>
      <c r="J2933" s="2"/>
      <c r="K2933" s="2"/>
      <c r="L2933" s="3">
        <v>11.46</v>
      </c>
      <c r="M2933" s="3">
        <v>2.87</v>
      </c>
      <c r="N2933" s="3">
        <v>87.85</v>
      </c>
      <c r="O2933" s="3">
        <v>0</v>
      </c>
      <c r="P2933" s="3">
        <v>90.72</v>
      </c>
      <c r="Q2933" s="3">
        <v>18.144000000000002</v>
      </c>
      <c r="R2933" s="1" t="s">
        <v>0</v>
      </c>
    </row>
    <row r="2934" spans="1:18" ht="15.5" x14ac:dyDescent="0.35">
      <c r="A2934" s="1">
        <v>40305490</v>
      </c>
      <c r="B2934" s="99" t="s">
        <v>1494</v>
      </c>
      <c r="C2934" s="2" t="s">
        <v>13602</v>
      </c>
      <c r="D2934" s="2">
        <v>1</v>
      </c>
      <c r="E2934" s="1" t="s">
        <v>25</v>
      </c>
      <c r="F2934" s="2">
        <v>5.33</v>
      </c>
      <c r="G2934" s="2"/>
      <c r="H2934" s="2"/>
      <c r="I2934" s="2"/>
      <c r="J2934" s="2"/>
      <c r="K2934" s="2"/>
      <c r="L2934" s="3">
        <v>11.46</v>
      </c>
      <c r="M2934" s="3">
        <v>11.46</v>
      </c>
      <c r="N2934" s="3">
        <v>70.3</v>
      </c>
      <c r="O2934" s="3">
        <v>0</v>
      </c>
      <c r="P2934" s="3">
        <v>81.760000000000005</v>
      </c>
      <c r="Q2934" s="3">
        <v>16.352</v>
      </c>
      <c r="R2934" s="1" t="s">
        <v>0</v>
      </c>
    </row>
    <row r="2935" spans="1:18" ht="15.5" x14ac:dyDescent="0.35">
      <c r="A2935" s="1">
        <v>40305503</v>
      </c>
      <c r="B2935" s="99" t="s">
        <v>1493</v>
      </c>
      <c r="C2935" s="2" t="s">
        <v>13602</v>
      </c>
      <c r="D2935" s="2">
        <v>0.04</v>
      </c>
      <c r="E2935" s="1" t="s">
        <v>25</v>
      </c>
      <c r="F2935" s="2">
        <v>1.67</v>
      </c>
      <c r="G2935" s="2"/>
      <c r="H2935" s="2"/>
      <c r="I2935" s="2"/>
      <c r="J2935" s="2"/>
      <c r="K2935" s="2"/>
      <c r="L2935" s="3">
        <v>11.46</v>
      </c>
      <c r="M2935" s="3">
        <v>0.46</v>
      </c>
      <c r="N2935" s="3">
        <v>22.03</v>
      </c>
      <c r="O2935" s="3">
        <v>0</v>
      </c>
      <c r="P2935" s="3">
        <v>22.49</v>
      </c>
      <c r="Q2935" s="3">
        <v>4.4980000000000002</v>
      </c>
      <c r="R2935" s="1" t="s">
        <v>0</v>
      </c>
    </row>
    <row r="2936" spans="1:18" ht="15.5" x14ac:dyDescent="0.35">
      <c r="A2936" s="1">
        <v>40305511</v>
      </c>
      <c r="B2936" s="99" t="s">
        <v>1492</v>
      </c>
      <c r="C2936" s="2" t="s">
        <v>13602</v>
      </c>
      <c r="D2936" s="2">
        <v>0.04</v>
      </c>
      <c r="E2936" s="1" t="s">
        <v>25</v>
      </c>
      <c r="F2936" s="2">
        <v>1.67</v>
      </c>
      <c r="G2936" s="2"/>
      <c r="H2936" s="2"/>
      <c r="I2936" s="2"/>
      <c r="J2936" s="2"/>
      <c r="K2936" s="2"/>
      <c r="L2936" s="3">
        <v>11.46</v>
      </c>
      <c r="M2936" s="3">
        <v>0.46</v>
      </c>
      <c r="N2936" s="3">
        <v>22.03</v>
      </c>
      <c r="O2936" s="3">
        <v>0</v>
      </c>
      <c r="P2936" s="3">
        <v>22.49</v>
      </c>
      <c r="Q2936" s="3">
        <v>4.4980000000000002</v>
      </c>
      <c r="R2936" s="1" t="s">
        <v>0</v>
      </c>
    </row>
    <row r="2937" spans="1:18" ht="15.5" x14ac:dyDescent="0.35">
      <c r="A2937" s="1">
        <v>40305546</v>
      </c>
      <c r="B2937" s="99" t="s">
        <v>1491</v>
      </c>
      <c r="C2937" s="2" t="s">
        <v>13602</v>
      </c>
      <c r="D2937" s="2">
        <v>1</v>
      </c>
      <c r="E2937" s="1" t="s">
        <v>34</v>
      </c>
      <c r="F2937" s="2">
        <v>1.67</v>
      </c>
      <c r="G2937" s="2"/>
      <c r="H2937" s="2"/>
      <c r="I2937" s="2"/>
      <c r="J2937" s="2"/>
      <c r="K2937" s="2"/>
      <c r="L2937" s="3">
        <v>61.92</v>
      </c>
      <c r="M2937" s="3">
        <v>61.92</v>
      </c>
      <c r="N2937" s="3">
        <v>22.03</v>
      </c>
      <c r="O2937" s="3">
        <v>0</v>
      </c>
      <c r="P2937" s="3">
        <v>83.95</v>
      </c>
      <c r="Q2937" s="3">
        <v>16.790000000000003</v>
      </c>
      <c r="R2937" s="1" t="s">
        <v>0</v>
      </c>
    </row>
    <row r="2938" spans="1:18" ht="15.5" x14ac:dyDescent="0.35">
      <c r="A2938" s="1">
        <v>40305554</v>
      </c>
      <c r="B2938" s="99" t="s">
        <v>1490</v>
      </c>
      <c r="C2938" s="2" t="s">
        <v>13602</v>
      </c>
      <c r="D2938" s="2">
        <v>1</v>
      </c>
      <c r="E2938" s="1" t="s">
        <v>34</v>
      </c>
      <c r="F2938" s="2">
        <v>1.67</v>
      </c>
      <c r="G2938" s="2"/>
      <c r="H2938" s="2"/>
      <c r="I2938" s="2"/>
      <c r="J2938" s="2"/>
      <c r="K2938" s="2"/>
      <c r="L2938" s="3">
        <v>61.92</v>
      </c>
      <c r="M2938" s="3">
        <v>61.92</v>
      </c>
      <c r="N2938" s="3">
        <v>22.03</v>
      </c>
      <c r="O2938" s="3">
        <v>0</v>
      </c>
      <c r="P2938" s="3">
        <v>83.95</v>
      </c>
      <c r="Q2938" s="3">
        <v>16.790000000000003</v>
      </c>
      <c r="R2938" s="1" t="s">
        <v>0</v>
      </c>
    </row>
    <row r="2939" spans="1:18" ht="15.5" x14ac:dyDescent="0.35">
      <c r="A2939" s="1">
        <v>40305562</v>
      </c>
      <c r="B2939" s="99" t="s">
        <v>1489</v>
      </c>
      <c r="C2939" s="2" t="s">
        <v>13602</v>
      </c>
      <c r="D2939" s="2">
        <v>1</v>
      </c>
      <c r="E2939" s="1" t="s">
        <v>34</v>
      </c>
      <c r="F2939" s="2">
        <v>1.67</v>
      </c>
      <c r="G2939" s="2"/>
      <c r="H2939" s="2"/>
      <c r="I2939" s="2"/>
      <c r="J2939" s="2"/>
      <c r="K2939" s="2"/>
      <c r="L2939" s="3">
        <v>61.92</v>
      </c>
      <c r="M2939" s="3">
        <v>61.92</v>
      </c>
      <c r="N2939" s="3">
        <v>22.03</v>
      </c>
      <c r="O2939" s="3">
        <v>0</v>
      </c>
      <c r="P2939" s="3">
        <v>83.95</v>
      </c>
      <c r="Q2939" s="3">
        <v>16.790000000000003</v>
      </c>
      <c r="R2939" s="1" t="s">
        <v>0</v>
      </c>
    </row>
    <row r="2940" spans="1:18" ht="15.5" x14ac:dyDescent="0.35">
      <c r="A2940" s="1">
        <v>40305570</v>
      </c>
      <c r="B2940" s="99" t="s">
        <v>1488</v>
      </c>
      <c r="C2940" s="2" t="s">
        <v>13602</v>
      </c>
      <c r="D2940" s="2">
        <v>1</v>
      </c>
      <c r="E2940" s="1" t="s">
        <v>34</v>
      </c>
      <c r="F2940" s="2">
        <v>1.57</v>
      </c>
      <c r="G2940" s="2"/>
      <c r="H2940" s="2"/>
      <c r="I2940" s="2"/>
      <c r="J2940" s="2"/>
      <c r="K2940" s="2"/>
      <c r="L2940" s="3">
        <v>61.92</v>
      </c>
      <c r="M2940" s="3">
        <v>61.92</v>
      </c>
      <c r="N2940" s="3">
        <v>20.71</v>
      </c>
      <c r="O2940" s="3">
        <v>0</v>
      </c>
      <c r="P2940" s="3">
        <v>82.63</v>
      </c>
      <c r="Q2940" s="3">
        <v>16.526</v>
      </c>
      <c r="R2940" s="1" t="s">
        <v>0</v>
      </c>
    </row>
    <row r="2941" spans="1:18" ht="15.5" x14ac:dyDescent="0.35">
      <c r="A2941" s="1">
        <v>40305589</v>
      </c>
      <c r="B2941" s="99" t="s">
        <v>1487</v>
      </c>
      <c r="C2941" s="2" t="s">
        <v>13602</v>
      </c>
      <c r="D2941" s="2">
        <v>0.25</v>
      </c>
      <c r="E2941" s="1" t="s">
        <v>25</v>
      </c>
      <c r="F2941" s="2">
        <v>6.66</v>
      </c>
      <c r="G2941" s="2"/>
      <c r="H2941" s="2"/>
      <c r="I2941" s="2"/>
      <c r="J2941" s="2"/>
      <c r="K2941" s="2"/>
      <c r="L2941" s="3">
        <v>11.46</v>
      </c>
      <c r="M2941" s="3">
        <v>2.87</v>
      </c>
      <c r="N2941" s="3">
        <v>87.85</v>
      </c>
      <c r="O2941" s="3">
        <v>0</v>
      </c>
      <c r="P2941" s="3">
        <v>90.72</v>
      </c>
      <c r="Q2941" s="3">
        <v>18.144000000000002</v>
      </c>
      <c r="R2941" s="1" t="s">
        <v>0</v>
      </c>
    </row>
    <row r="2942" spans="1:18" ht="15.5" x14ac:dyDescent="0.35">
      <c r="A2942" s="1">
        <v>40305597</v>
      </c>
      <c r="B2942" s="99" t="s">
        <v>1486</v>
      </c>
      <c r="C2942" s="2" t="s">
        <v>13602</v>
      </c>
      <c r="D2942" s="2">
        <v>0.04</v>
      </c>
      <c r="E2942" s="1" t="s">
        <v>25</v>
      </c>
      <c r="F2942" s="2">
        <v>1.8</v>
      </c>
      <c r="G2942" s="2"/>
      <c r="H2942" s="2"/>
      <c r="I2942" s="2"/>
      <c r="J2942" s="2"/>
      <c r="K2942" s="2"/>
      <c r="L2942" s="3">
        <v>11.46</v>
      </c>
      <c r="M2942" s="3">
        <v>0.46</v>
      </c>
      <c r="N2942" s="3">
        <v>23.74</v>
      </c>
      <c r="O2942" s="3">
        <v>0</v>
      </c>
      <c r="P2942" s="3">
        <v>24.2</v>
      </c>
      <c r="Q2942" s="3">
        <v>4.84</v>
      </c>
      <c r="R2942" s="1" t="s">
        <v>0</v>
      </c>
    </row>
    <row r="2943" spans="1:18" ht="15.5" x14ac:dyDescent="0.35">
      <c r="A2943" s="1">
        <v>40305600</v>
      </c>
      <c r="B2943" s="99" t="s">
        <v>1485</v>
      </c>
      <c r="C2943" s="2" t="s">
        <v>13602</v>
      </c>
      <c r="D2943" s="2">
        <v>0.01</v>
      </c>
      <c r="E2943" s="1" t="s">
        <v>25</v>
      </c>
      <c r="F2943" s="2">
        <v>2.0409999999999999</v>
      </c>
      <c r="G2943" s="2"/>
      <c r="H2943" s="2"/>
      <c r="I2943" s="2"/>
      <c r="J2943" s="2"/>
      <c r="K2943" s="2"/>
      <c r="L2943" s="3">
        <v>11.46</v>
      </c>
      <c r="M2943" s="3">
        <v>0.11</v>
      </c>
      <c r="N2943" s="3">
        <v>26.92</v>
      </c>
      <c r="O2943" s="3">
        <v>0</v>
      </c>
      <c r="P2943" s="3">
        <v>27.03</v>
      </c>
      <c r="Q2943" s="3">
        <v>5.4060000000000006</v>
      </c>
      <c r="R2943" s="1" t="s">
        <v>0</v>
      </c>
    </row>
    <row r="2944" spans="1:18" ht="15.5" x14ac:dyDescent="0.35">
      <c r="A2944" s="1">
        <v>40305619</v>
      </c>
      <c r="B2944" s="99" t="s">
        <v>1484</v>
      </c>
      <c r="C2944" s="2" t="s">
        <v>13602</v>
      </c>
      <c r="D2944" s="2">
        <v>0.1</v>
      </c>
      <c r="E2944" s="1" t="s">
        <v>25</v>
      </c>
      <c r="F2944" s="2">
        <v>5.33</v>
      </c>
      <c r="G2944" s="2"/>
      <c r="H2944" s="2"/>
      <c r="I2944" s="2"/>
      <c r="J2944" s="2"/>
      <c r="K2944" s="2"/>
      <c r="L2944" s="3">
        <v>11.46</v>
      </c>
      <c r="M2944" s="3">
        <v>1.1499999999999999</v>
      </c>
      <c r="N2944" s="3">
        <v>70.3</v>
      </c>
      <c r="O2944" s="3">
        <v>0</v>
      </c>
      <c r="P2944" s="3">
        <v>71.45</v>
      </c>
      <c r="Q2944" s="3">
        <v>14.290000000000001</v>
      </c>
      <c r="R2944" s="1" t="s">
        <v>0</v>
      </c>
    </row>
    <row r="2945" spans="1:18" ht="15.5" x14ac:dyDescent="0.35">
      <c r="A2945" s="1">
        <v>40305627</v>
      </c>
      <c r="B2945" s="99" t="s">
        <v>1483</v>
      </c>
      <c r="C2945" s="2" t="s">
        <v>13602</v>
      </c>
      <c r="D2945" s="2">
        <v>0.01</v>
      </c>
      <c r="E2945" s="1" t="s">
        <v>25</v>
      </c>
      <c r="F2945" s="2">
        <v>6.1230000000000002</v>
      </c>
      <c r="G2945" s="2"/>
      <c r="H2945" s="2"/>
      <c r="I2945" s="2"/>
      <c r="J2945" s="2"/>
      <c r="K2945" s="2"/>
      <c r="L2945" s="3">
        <v>11.46</v>
      </c>
      <c r="M2945" s="3">
        <v>0.11</v>
      </c>
      <c r="N2945" s="3">
        <v>80.760000000000005</v>
      </c>
      <c r="O2945" s="3">
        <v>0</v>
      </c>
      <c r="P2945" s="3">
        <v>80.87</v>
      </c>
      <c r="Q2945" s="3">
        <v>16.174000000000003</v>
      </c>
      <c r="R2945" s="1" t="s">
        <v>0</v>
      </c>
    </row>
    <row r="2946" spans="1:18" ht="15.5" x14ac:dyDescent="0.35">
      <c r="A2946" s="1">
        <v>40305635</v>
      </c>
      <c r="B2946" s="99" t="s">
        <v>1482</v>
      </c>
      <c r="C2946" s="2" t="s">
        <v>13602</v>
      </c>
      <c r="D2946" s="2">
        <v>0.1</v>
      </c>
      <c r="E2946" s="1" t="s">
        <v>25</v>
      </c>
      <c r="F2946" s="2">
        <v>5.33</v>
      </c>
      <c r="G2946" s="2"/>
      <c r="H2946" s="2"/>
      <c r="I2946" s="2"/>
      <c r="J2946" s="2"/>
      <c r="K2946" s="2"/>
      <c r="L2946" s="3">
        <v>11.46</v>
      </c>
      <c r="M2946" s="3">
        <v>1.1499999999999999</v>
      </c>
      <c r="N2946" s="3">
        <v>70.3</v>
      </c>
      <c r="O2946" s="3">
        <v>0</v>
      </c>
      <c r="P2946" s="3">
        <v>71.45</v>
      </c>
      <c r="Q2946" s="3">
        <v>14.290000000000001</v>
      </c>
      <c r="R2946" s="1" t="s">
        <v>0</v>
      </c>
    </row>
    <row r="2947" spans="1:18" ht="15.5" x14ac:dyDescent="0.35">
      <c r="A2947" s="1">
        <v>40305740</v>
      </c>
      <c r="B2947" s="99" t="s">
        <v>1481</v>
      </c>
      <c r="C2947" s="2" t="s">
        <v>13602</v>
      </c>
      <c r="D2947" s="2">
        <v>0.25</v>
      </c>
      <c r="E2947" s="1" t="s">
        <v>25</v>
      </c>
      <c r="F2947" s="2">
        <v>5.9939999999999998</v>
      </c>
      <c r="G2947" s="2"/>
      <c r="H2947" s="2"/>
      <c r="I2947" s="2"/>
      <c r="J2947" s="2"/>
      <c r="K2947" s="2"/>
      <c r="L2947" s="3">
        <v>11.46</v>
      </c>
      <c r="M2947" s="3">
        <v>2.87</v>
      </c>
      <c r="N2947" s="3">
        <v>79.06</v>
      </c>
      <c r="O2947" s="3">
        <v>0</v>
      </c>
      <c r="P2947" s="3">
        <v>81.93</v>
      </c>
      <c r="Q2947" s="3">
        <v>16.386000000000003</v>
      </c>
      <c r="R2947" s="1" t="s">
        <v>0</v>
      </c>
    </row>
    <row r="2948" spans="1:18" ht="15.5" x14ac:dyDescent="0.35">
      <c r="A2948" s="1">
        <v>40305759</v>
      </c>
      <c r="B2948" s="99" t="s">
        <v>1480</v>
      </c>
      <c r="C2948" s="2" t="s">
        <v>13602</v>
      </c>
      <c r="D2948" s="2">
        <v>0.01</v>
      </c>
      <c r="E2948" s="1" t="s">
        <v>25</v>
      </c>
      <c r="F2948" s="2">
        <v>1.67</v>
      </c>
      <c r="G2948" s="2"/>
      <c r="H2948" s="2"/>
      <c r="I2948" s="2"/>
      <c r="J2948" s="2"/>
      <c r="K2948" s="2"/>
      <c r="L2948" s="3">
        <v>11.46</v>
      </c>
      <c r="M2948" s="3">
        <v>0.11</v>
      </c>
      <c r="N2948" s="3">
        <v>22.03</v>
      </c>
      <c r="O2948" s="3">
        <v>0</v>
      </c>
      <c r="P2948" s="3">
        <v>22.14</v>
      </c>
      <c r="Q2948" s="3">
        <v>4.4279999999999999</v>
      </c>
      <c r="R2948" s="1" t="s">
        <v>0</v>
      </c>
    </row>
    <row r="2949" spans="1:18" ht="15.5" x14ac:dyDescent="0.35">
      <c r="A2949" s="1">
        <v>40305767</v>
      </c>
      <c r="B2949" s="99" t="s">
        <v>1479</v>
      </c>
      <c r="C2949" s="2" t="s">
        <v>13602</v>
      </c>
      <c r="D2949" s="2">
        <v>0.01</v>
      </c>
      <c r="E2949" s="1" t="s">
        <v>25</v>
      </c>
      <c r="F2949" s="2">
        <v>2.0409999999999999</v>
      </c>
      <c r="G2949" s="2"/>
      <c r="H2949" s="2"/>
      <c r="I2949" s="2"/>
      <c r="J2949" s="2"/>
      <c r="K2949" s="2"/>
      <c r="L2949" s="3">
        <v>11.46</v>
      </c>
      <c r="M2949" s="3">
        <v>0.11</v>
      </c>
      <c r="N2949" s="3">
        <v>26.92</v>
      </c>
      <c r="O2949" s="3">
        <v>0</v>
      </c>
      <c r="P2949" s="3">
        <v>27.03</v>
      </c>
      <c r="Q2949" s="3">
        <v>5.4060000000000006</v>
      </c>
      <c r="R2949" s="1" t="s">
        <v>0</v>
      </c>
    </row>
    <row r="2950" spans="1:18" ht="15.5" x14ac:dyDescent="0.35">
      <c r="A2950" s="1">
        <v>40305775</v>
      </c>
      <c r="B2950" s="99" t="s">
        <v>1478</v>
      </c>
      <c r="C2950" s="2" t="s">
        <v>13602</v>
      </c>
      <c r="D2950" s="2">
        <v>0.1</v>
      </c>
      <c r="E2950" s="1" t="s">
        <v>25</v>
      </c>
      <c r="F2950" s="2">
        <v>6.93</v>
      </c>
      <c r="G2950" s="2"/>
      <c r="H2950" s="2"/>
      <c r="I2950" s="2"/>
      <c r="J2950" s="2"/>
      <c r="K2950" s="2"/>
      <c r="L2950" s="3">
        <v>11.46</v>
      </c>
      <c r="M2950" s="3">
        <v>1.1499999999999999</v>
      </c>
      <c r="N2950" s="3">
        <v>91.41</v>
      </c>
      <c r="O2950" s="3">
        <v>0</v>
      </c>
      <c r="P2950" s="3">
        <v>92.56</v>
      </c>
      <c r="Q2950" s="3">
        <v>18.512</v>
      </c>
      <c r="R2950" s="1" t="s">
        <v>0</v>
      </c>
    </row>
    <row r="2951" spans="1:18" ht="15.5" x14ac:dyDescent="0.35">
      <c r="A2951" s="1">
        <v>40305783</v>
      </c>
      <c r="B2951" s="99" t="s">
        <v>1477</v>
      </c>
      <c r="C2951" s="2" t="s">
        <v>13602</v>
      </c>
      <c r="D2951" s="2">
        <v>0.25</v>
      </c>
      <c r="E2951" s="1" t="s">
        <v>25</v>
      </c>
      <c r="F2951" s="2">
        <v>5.9939999999999998</v>
      </c>
      <c r="G2951" s="2"/>
      <c r="H2951" s="2"/>
      <c r="I2951" s="2"/>
      <c r="J2951" s="2"/>
      <c r="K2951" s="2"/>
      <c r="L2951" s="3">
        <v>11.46</v>
      </c>
      <c r="M2951" s="3">
        <v>2.87</v>
      </c>
      <c r="N2951" s="3">
        <v>79.06</v>
      </c>
      <c r="O2951" s="3">
        <v>0</v>
      </c>
      <c r="P2951" s="3">
        <v>81.93</v>
      </c>
      <c r="Q2951" s="3">
        <v>16.386000000000003</v>
      </c>
      <c r="R2951" s="1" t="s">
        <v>0</v>
      </c>
    </row>
    <row r="2952" spans="1:18" ht="15.5" x14ac:dyDescent="0.35">
      <c r="A2952" s="1">
        <v>40306011</v>
      </c>
      <c r="B2952" s="99" t="s">
        <v>1476</v>
      </c>
      <c r="C2952" s="2" t="s">
        <v>13602</v>
      </c>
      <c r="D2952" s="2">
        <v>0.04</v>
      </c>
      <c r="E2952" s="1" t="s">
        <v>25</v>
      </c>
      <c r="F2952" s="2">
        <v>1.8</v>
      </c>
      <c r="G2952" s="2"/>
      <c r="H2952" s="2"/>
      <c r="I2952" s="2"/>
      <c r="J2952" s="2"/>
      <c r="K2952" s="2"/>
      <c r="L2952" s="3">
        <v>11.46</v>
      </c>
      <c r="M2952" s="3">
        <v>0.46</v>
      </c>
      <c r="N2952" s="3">
        <v>23.74</v>
      </c>
      <c r="O2952" s="3">
        <v>0</v>
      </c>
      <c r="P2952" s="3">
        <v>24.2</v>
      </c>
      <c r="Q2952" s="3">
        <v>4.84</v>
      </c>
      <c r="R2952" s="1" t="s">
        <v>0</v>
      </c>
    </row>
    <row r="2953" spans="1:18" ht="15.5" x14ac:dyDescent="0.35">
      <c r="A2953" s="1">
        <v>40306020</v>
      </c>
      <c r="B2953" s="99" t="s">
        <v>1475</v>
      </c>
      <c r="C2953" s="2" t="s">
        <v>13602</v>
      </c>
      <c r="D2953" s="2">
        <v>0.04</v>
      </c>
      <c r="E2953" s="1" t="s">
        <v>25</v>
      </c>
      <c r="F2953" s="2">
        <v>2.484</v>
      </c>
      <c r="G2953" s="2"/>
      <c r="H2953" s="2"/>
      <c r="I2953" s="2"/>
      <c r="J2953" s="2"/>
      <c r="K2953" s="2"/>
      <c r="L2953" s="3">
        <v>11.46</v>
      </c>
      <c r="M2953" s="3">
        <v>0.46</v>
      </c>
      <c r="N2953" s="3">
        <v>32.76</v>
      </c>
      <c r="O2953" s="3">
        <v>0</v>
      </c>
      <c r="P2953" s="3">
        <v>33.22</v>
      </c>
      <c r="Q2953" s="3">
        <v>6.6440000000000001</v>
      </c>
      <c r="R2953" s="1" t="s">
        <v>0</v>
      </c>
    </row>
    <row r="2954" spans="1:18" ht="15.5" x14ac:dyDescent="0.35">
      <c r="A2954" s="1">
        <v>40306046</v>
      </c>
      <c r="B2954" s="99" t="s">
        <v>1474</v>
      </c>
      <c r="C2954" s="2" t="s">
        <v>13602</v>
      </c>
      <c r="D2954" s="2">
        <v>0.04</v>
      </c>
      <c r="E2954" s="1" t="s">
        <v>25</v>
      </c>
      <c r="F2954" s="2">
        <v>2.484</v>
      </c>
      <c r="G2954" s="2"/>
      <c r="H2954" s="2"/>
      <c r="I2954" s="2"/>
      <c r="J2954" s="2"/>
      <c r="K2954" s="2"/>
      <c r="L2954" s="3">
        <v>11.46</v>
      </c>
      <c r="M2954" s="3">
        <v>0.46</v>
      </c>
      <c r="N2954" s="3">
        <v>32.76</v>
      </c>
      <c r="O2954" s="3">
        <v>0</v>
      </c>
      <c r="P2954" s="3">
        <v>33.22</v>
      </c>
      <c r="Q2954" s="3">
        <v>6.6440000000000001</v>
      </c>
      <c r="R2954" s="1" t="s">
        <v>0</v>
      </c>
    </row>
    <row r="2955" spans="1:18" ht="15.5" x14ac:dyDescent="0.35">
      <c r="A2955" s="1">
        <v>40306054</v>
      </c>
      <c r="B2955" s="99" t="s">
        <v>1473</v>
      </c>
      <c r="C2955" s="2" t="s">
        <v>13602</v>
      </c>
      <c r="D2955" s="2">
        <v>0.1</v>
      </c>
      <c r="E2955" s="1" t="s">
        <v>25</v>
      </c>
      <c r="F2955" s="2">
        <v>5.0940000000000003</v>
      </c>
      <c r="G2955" s="2"/>
      <c r="H2955" s="2"/>
      <c r="I2955" s="2"/>
      <c r="J2955" s="2"/>
      <c r="K2955" s="2"/>
      <c r="L2955" s="3">
        <v>11.46</v>
      </c>
      <c r="M2955" s="3">
        <v>1.1499999999999999</v>
      </c>
      <c r="N2955" s="3">
        <v>67.19</v>
      </c>
      <c r="O2955" s="3">
        <v>0</v>
      </c>
      <c r="P2955" s="3">
        <v>68.34</v>
      </c>
      <c r="Q2955" s="3">
        <v>13.668000000000001</v>
      </c>
      <c r="R2955" s="1" t="s">
        <v>0</v>
      </c>
    </row>
    <row r="2956" spans="1:18" ht="15.5" x14ac:dyDescent="0.35">
      <c r="A2956" s="1">
        <v>40306062</v>
      </c>
      <c r="B2956" s="99" t="s">
        <v>1472</v>
      </c>
      <c r="C2956" s="2" t="s">
        <v>13602</v>
      </c>
      <c r="D2956" s="2">
        <v>0.04</v>
      </c>
      <c r="E2956" s="1" t="s">
        <v>25</v>
      </c>
      <c r="F2956" s="2">
        <v>1.413</v>
      </c>
      <c r="G2956" s="2"/>
      <c r="H2956" s="2"/>
      <c r="I2956" s="2"/>
      <c r="J2956" s="2"/>
      <c r="K2956" s="2"/>
      <c r="L2956" s="3">
        <v>11.46</v>
      </c>
      <c r="M2956" s="3">
        <v>0.46</v>
      </c>
      <c r="N2956" s="3">
        <v>18.64</v>
      </c>
      <c r="O2956" s="3">
        <v>0</v>
      </c>
      <c r="P2956" s="3">
        <v>19.100000000000001</v>
      </c>
      <c r="Q2956" s="3">
        <v>3.8200000000000003</v>
      </c>
      <c r="R2956" s="1" t="s">
        <v>0</v>
      </c>
    </row>
    <row r="2957" spans="1:18" ht="15.5" x14ac:dyDescent="0.35">
      <c r="A2957" s="1">
        <v>40306070</v>
      </c>
      <c r="B2957" s="99" t="s">
        <v>1471</v>
      </c>
      <c r="C2957" s="2" t="s">
        <v>13602</v>
      </c>
      <c r="D2957" s="2">
        <v>0.04</v>
      </c>
      <c r="E2957" s="1" t="s">
        <v>25</v>
      </c>
      <c r="F2957" s="2">
        <v>1.8</v>
      </c>
      <c r="G2957" s="2"/>
      <c r="H2957" s="2"/>
      <c r="I2957" s="2"/>
      <c r="J2957" s="2"/>
      <c r="K2957" s="2"/>
      <c r="L2957" s="3">
        <v>11.46</v>
      </c>
      <c r="M2957" s="3">
        <v>0.46</v>
      </c>
      <c r="N2957" s="3">
        <v>23.74</v>
      </c>
      <c r="O2957" s="3">
        <v>0</v>
      </c>
      <c r="P2957" s="3">
        <v>24.2</v>
      </c>
      <c r="Q2957" s="3">
        <v>4.84</v>
      </c>
      <c r="R2957" s="1" t="s">
        <v>0</v>
      </c>
    </row>
    <row r="2958" spans="1:18" ht="15.5" x14ac:dyDescent="0.35">
      <c r="A2958" s="1">
        <v>40306089</v>
      </c>
      <c r="B2958" s="99" t="s">
        <v>1470</v>
      </c>
      <c r="C2958" s="2" t="s">
        <v>13602</v>
      </c>
      <c r="D2958" s="2">
        <v>0.04</v>
      </c>
      <c r="E2958" s="1" t="s">
        <v>25</v>
      </c>
      <c r="F2958" s="2">
        <v>1.8</v>
      </c>
      <c r="G2958" s="2"/>
      <c r="H2958" s="2"/>
      <c r="I2958" s="2"/>
      <c r="J2958" s="2"/>
      <c r="K2958" s="2"/>
      <c r="L2958" s="3">
        <v>11.46</v>
      </c>
      <c r="M2958" s="3">
        <v>0.46</v>
      </c>
      <c r="N2958" s="3">
        <v>23.74</v>
      </c>
      <c r="O2958" s="3">
        <v>0</v>
      </c>
      <c r="P2958" s="3">
        <v>24.2</v>
      </c>
      <c r="Q2958" s="3">
        <v>4.84</v>
      </c>
      <c r="R2958" s="1" t="s">
        <v>0</v>
      </c>
    </row>
    <row r="2959" spans="1:18" ht="15.5" x14ac:dyDescent="0.35">
      <c r="A2959" s="1">
        <v>40306097</v>
      </c>
      <c r="B2959" s="99" t="s">
        <v>1469</v>
      </c>
      <c r="C2959" s="2" t="s">
        <v>13602</v>
      </c>
      <c r="D2959" s="2">
        <v>0.1</v>
      </c>
      <c r="E2959" s="1" t="s">
        <v>25</v>
      </c>
      <c r="F2959" s="2">
        <v>2.8439999999999999</v>
      </c>
      <c r="G2959" s="2"/>
      <c r="H2959" s="2"/>
      <c r="I2959" s="2"/>
      <c r="J2959" s="2"/>
      <c r="K2959" s="2"/>
      <c r="L2959" s="3">
        <v>11.46</v>
      </c>
      <c r="M2959" s="3">
        <v>1.1499999999999999</v>
      </c>
      <c r="N2959" s="3">
        <v>37.51</v>
      </c>
      <c r="O2959" s="3">
        <v>0</v>
      </c>
      <c r="P2959" s="3">
        <v>38.659999999999997</v>
      </c>
      <c r="Q2959" s="3">
        <v>7.7319999999999993</v>
      </c>
      <c r="R2959" s="1" t="s">
        <v>0</v>
      </c>
    </row>
    <row r="2960" spans="1:18" ht="15.5" x14ac:dyDescent="0.35">
      <c r="A2960" s="1">
        <v>40306100</v>
      </c>
      <c r="B2960" s="99" t="s">
        <v>1468</v>
      </c>
      <c r="C2960" s="2" t="s">
        <v>13602</v>
      </c>
      <c r="D2960" s="2">
        <v>0.04</v>
      </c>
      <c r="E2960" s="1" t="s">
        <v>25</v>
      </c>
      <c r="F2960" s="2">
        <v>1.8</v>
      </c>
      <c r="G2960" s="2"/>
      <c r="H2960" s="2"/>
      <c r="I2960" s="2"/>
      <c r="J2960" s="2"/>
      <c r="K2960" s="2"/>
      <c r="L2960" s="3">
        <v>11.46</v>
      </c>
      <c r="M2960" s="3">
        <v>0.46</v>
      </c>
      <c r="N2960" s="3">
        <v>23.74</v>
      </c>
      <c r="O2960" s="3">
        <v>0</v>
      </c>
      <c r="P2960" s="3">
        <v>24.2</v>
      </c>
      <c r="Q2960" s="3">
        <v>4.84</v>
      </c>
      <c r="R2960" s="1" t="s">
        <v>0</v>
      </c>
    </row>
    <row r="2961" spans="1:18" ht="15.5" x14ac:dyDescent="0.35">
      <c r="A2961" s="1">
        <v>40306119</v>
      </c>
      <c r="B2961" s="99" t="s">
        <v>1467</v>
      </c>
      <c r="C2961" s="2" t="s">
        <v>13602</v>
      </c>
      <c r="D2961" s="2">
        <v>0.04</v>
      </c>
      <c r="E2961" s="1" t="s">
        <v>25</v>
      </c>
      <c r="F2961" s="2">
        <v>1.8</v>
      </c>
      <c r="G2961" s="2"/>
      <c r="H2961" s="2"/>
      <c r="I2961" s="2"/>
      <c r="J2961" s="2"/>
      <c r="K2961" s="2"/>
      <c r="L2961" s="3">
        <v>11.46</v>
      </c>
      <c r="M2961" s="3">
        <v>0.46</v>
      </c>
      <c r="N2961" s="3">
        <v>23.74</v>
      </c>
      <c r="O2961" s="3">
        <v>0</v>
      </c>
      <c r="P2961" s="3">
        <v>24.2</v>
      </c>
      <c r="Q2961" s="3">
        <v>4.84</v>
      </c>
      <c r="R2961" s="1" t="s">
        <v>0</v>
      </c>
    </row>
    <row r="2962" spans="1:18" ht="15.5" x14ac:dyDescent="0.35">
      <c r="A2962" s="1">
        <v>40306127</v>
      </c>
      <c r="B2962" s="99" t="s">
        <v>1466</v>
      </c>
      <c r="C2962" s="2" t="s">
        <v>13602</v>
      </c>
      <c r="D2962" s="2">
        <v>0.04</v>
      </c>
      <c r="E2962" s="1" t="s">
        <v>25</v>
      </c>
      <c r="F2962" s="2">
        <v>1.8</v>
      </c>
      <c r="G2962" s="2"/>
      <c r="H2962" s="2"/>
      <c r="I2962" s="2"/>
      <c r="J2962" s="2"/>
      <c r="K2962" s="2"/>
      <c r="L2962" s="3">
        <v>11.46</v>
      </c>
      <c r="M2962" s="3">
        <v>0.46</v>
      </c>
      <c r="N2962" s="3">
        <v>23.74</v>
      </c>
      <c r="O2962" s="3">
        <v>0</v>
      </c>
      <c r="P2962" s="3">
        <v>24.2</v>
      </c>
      <c r="Q2962" s="3">
        <v>4.84</v>
      </c>
      <c r="R2962" s="1" t="s">
        <v>0</v>
      </c>
    </row>
    <row r="2963" spans="1:18" ht="15.5" x14ac:dyDescent="0.35">
      <c r="A2963" s="1">
        <v>40306135</v>
      </c>
      <c r="B2963" s="99" t="s">
        <v>1465</v>
      </c>
      <c r="C2963" s="2" t="s">
        <v>13602</v>
      </c>
      <c r="D2963" s="2">
        <v>0.04</v>
      </c>
      <c r="E2963" s="1" t="s">
        <v>25</v>
      </c>
      <c r="F2963" s="2">
        <v>2.484</v>
      </c>
      <c r="G2963" s="2"/>
      <c r="H2963" s="2"/>
      <c r="I2963" s="2"/>
      <c r="J2963" s="2"/>
      <c r="K2963" s="2"/>
      <c r="L2963" s="3">
        <v>11.46</v>
      </c>
      <c r="M2963" s="3">
        <v>0.46</v>
      </c>
      <c r="N2963" s="3">
        <v>32.76</v>
      </c>
      <c r="O2963" s="3">
        <v>0</v>
      </c>
      <c r="P2963" s="3">
        <v>33.22</v>
      </c>
      <c r="Q2963" s="3">
        <v>6.6440000000000001</v>
      </c>
      <c r="R2963" s="1" t="s">
        <v>0</v>
      </c>
    </row>
    <row r="2964" spans="1:18" ht="15.5" x14ac:dyDescent="0.35">
      <c r="A2964" s="1">
        <v>40306143</v>
      </c>
      <c r="B2964" s="99" t="s">
        <v>1464</v>
      </c>
      <c r="C2964" s="2" t="s">
        <v>13602</v>
      </c>
      <c r="D2964" s="2">
        <v>0.04</v>
      </c>
      <c r="E2964" s="1" t="s">
        <v>25</v>
      </c>
      <c r="F2964" s="2">
        <v>1.8</v>
      </c>
      <c r="G2964" s="2"/>
      <c r="H2964" s="2"/>
      <c r="I2964" s="2"/>
      <c r="J2964" s="2"/>
      <c r="K2964" s="2"/>
      <c r="L2964" s="3">
        <v>11.46</v>
      </c>
      <c r="M2964" s="3">
        <v>0.46</v>
      </c>
      <c r="N2964" s="3">
        <v>23.74</v>
      </c>
      <c r="O2964" s="3">
        <v>0</v>
      </c>
      <c r="P2964" s="3">
        <v>24.2</v>
      </c>
      <c r="Q2964" s="3">
        <v>4.84</v>
      </c>
      <c r="R2964" s="1" t="s">
        <v>0</v>
      </c>
    </row>
    <row r="2965" spans="1:18" ht="15.5" x14ac:dyDescent="0.35">
      <c r="A2965" s="1">
        <v>40306151</v>
      </c>
      <c r="B2965" s="99" t="s">
        <v>1463</v>
      </c>
      <c r="C2965" s="2" t="s">
        <v>13602</v>
      </c>
      <c r="D2965" s="2">
        <v>0.04</v>
      </c>
      <c r="E2965" s="1" t="s">
        <v>25</v>
      </c>
      <c r="F2965" s="2">
        <v>2.484</v>
      </c>
      <c r="G2965" s="2"/>
      <c r="H2965" s="2"/>
      <c r="I2965" s="2"/>
      <c r="J2965" s="2"/>
      <c r="K2965" s="2"/>
      <c r="L2965" s="3">
        <v>11.46</v>
      </c>
      <c r="M2965" s="3">
        <v>0.46</v>
      </c>
      <c r="N2965" s="3">
        <v>32.76</v>
      </c>
      <c r="O2965" s="3">
        <v>0</v>
      </c>
      <c r="P2965" s="3">
        <v>33.22</v>
      </c>
      <c r="Q2965" s="3">
        <v>6.6440000000000001</v>
      </c>
      <c r="R2965" s="1" t="s">
        <v>0</v>
      </c>
    </row>
    <row r="2966" spans="1:18" ht="15.5" x14ac:dyDescent="0.35">
      <c r="A2966" s="1">
        <v>40306160</v>
      </c>
      <c r="B2966" s="99" t="s">
        <v>1462</v>
      </c>
      <c r="C2966" s="2" t="s">
        <v>13602</v>
      </c>
      <c r="D2966" s="2">
        <v>0.04</v>
      </c>
      <c r="E2966" s="1" t="s">
        <v>25</v>
      </c>
      <c r="F2966" s="2">
        <v>1.17</v>
      </c>
      <c r="G2966" s="2"/>
      <c r="H2966" s="2"/>
      <c r="I2966" s="2"/>
      <c r="J2966" s="2"/>
      <c r="K2966" s="2"/>
      <c r="L2966" s="3">
        <v>11.46</v>
      </c>
      <c r="M2966" s="3">
        <v>0.46</v>
      </c>
      <c r="N2966" s="3">
        <v>15.43</v>
      </c>
      <c r="O2966" s="3">
        <v>0</v>
      </c>
      <c r="P2966" s="3">
        <v>15.89</v>
      </c>
      <c r="Q2966" s="3">
        <v>3.1780000000000004</v>
      </c>
      <c r="R2966" s="1" t="s">
        <v>0</v>
      </c>
    </row>
    <row r="2967" spans="1:18" ht="15.5" x14ac:dyDescent="0.35">
      <c r="A2967" s="1">
        <v>40306178</v>
      </c>
      <c r="B2967" s="99" t="s">
        <v>1461</v>
      </c>
      <c r="C2967" s="2" t="s">
        <v>13602</v>
      </c>
      <c r="D2967" s="2">
        <v>0.04</v>
      </c>
      <c r="E2967" s="1" t="s">
        <v>25</v>
      </c>
      <c r="F2967" s="2">
        <v>1.17</v>
      </c>
      <c r="G2967" s="2"/>
      <c r="H2967" s="2"/>
      <c r="I2967" s="2"/>
      <c r="J2967" s="2"/>
      <c r="K2967" s="2"/>
      <c r="L2967" s="3">
        <v>11.46</v>
      </c>
      <c r="M2967" s="3">
        <v>0.46</v>
      </c>
      <c r="N2967" s="3">
        <v>15.43</v>
      </c>
      <c r="O2967" s="3">
        <v>0</v>
      </c>
      <c r="P2967" s="3">
        <v>15.89</v>
      </c>
      <c r="Q2967" s="3">
        <v>3.1780000000000004</v>
      </c>
      <c r="R2967" s="1" t="s">
        <v>0</v>
      </c>
    </row>
    <row r="2968" spans="1:18" ht="15.5" x14ac:dyDescent="0.35">
      <c r="A2968" s="1">
        <v>40306186</v>
      </c>
      <c r="B2968" s="99" t="s">
        <v>1460</v>
      </c>
      <c r="C2968" s="2" t="s">
        <v>13602</v>
      </c>
      <c r="D2968" s="2">
        <v>0.5</v>
      </c>
      <c r="E2968" s="1" t="s">
        <v>25</v>
      </c>
      <c r="F2968" s="2">
        <v>21.789000000000001</v>
      </c>
      <c r="G2968" s="2"/>
      <c r="H2968" s="2"/>
      <c r="I2968" s="2"/>
      <c r="J2968" s="2"/>
      <c r="K2968" s="2"/>
      <c r="L2968" s="3">
        <v>11.46</v>
      </c>
      <c r="M2968" s="3">
        <v>5.73</v>
      </c>
      <c r="N2968" s="3">
        <v>287.39999999999998</v>
      </c>
      <c r="O2968" s="3">
        <v>0</v>
      </c>
      <c r="P2968" s="3">
        <v>293.13</v>
      </c>
      <c r="Q2968" s="3">
        <v>58.626000000000005</v>
      </c>
      <c r="R2968" s="1" t="s">
        <v>0</v>
      </c>
    </row>
    <row r="2969" spans="1:18" ht="15.5" x14ac:dyDescent="0.35">
      <c r="A2969" s="1">
        <v>40306194</v>
      </c>
      <c r="B2969" s="99" t="s">
        <v>1459</v>
      </c>
      <c r="C2969" s="2" t="s">
        <v>13602</v>
      </c>
      <c r="D2969" s="2">
        <v>0.1</v>
      </c>
      <c r="E2969" s="1" t="s">
        <v>25</v>
      </c>
      <c r="F2969" s="2">
        <v>3.294</v>
      </c>
      <c r="G2969" s="2"/>
      <c r="H2969" s="2"/>
      <c r="I2969" s="2"/>
      <c r="J2969" s="2"/>
      <c r="K2969" s="2"/>
      <c r="L2969" s="3">
        <v>11.46</v>
      </c>
      <c r="M2969" s="3">
        <v>1.1499999999999999</v>
      </c>
      <c r="N2969" s="3">
        <v>43.45</v>
      </c>
      <c r="O2969" s="3">
        <v>0</v>
      </c>
      <c r="P2969" s="3">
        <v>44.6</v>
      </c>
      <c r="Q2969" s="3">
        <v>8.92</v>
      </c>
      <c r="R2969" s="1" t="s">
        <v>0</v>
      </c>
    </row>
    <row r="2970" spans="1:18" ht="15.5" x14ac:dyDescent="0.35">
      <c r="A2970" s="1">
        <v>40306208</v>
      </c>
      <c r="B2970" s="99" t="s">
        <v>1458</v>
      </c>
      <c r="C2970" s="2" t="s">
        <v>13602</v>
      </c>
      <c r="D2970" s="2">
        <v>0.1</v>
      </c>
      <c r="E2970" s="1" t="s">
        <v>25</v>
      </c>
      <c r="F2970" s="2">
        <v>2.8439999999999999</v>
      </c>
      <c r="G2970" s="2"/>
      <c r="H2970" s="2"/>
      <c r="I2970" s="2"/>
      <c r="J2970" s="2"/>
      <c r="K2970" s="2"/>
      <c r="L2970" s="3">
        <v>11.46</v>
      </c>
      <c r="M2970" s="3">
        <v>1.1499999999999999</v>
      </c>
      <c r="N2970" s="3">
        <v>37.51</v>
      </c>
      <c r="O2970" s="3">
        <v>0</v>
      </c>
      <c r="P2970" s="3">
        <v>38.659999999999997</v>
      </c>
      <c r="Q2970" s="3">
        <v>7.7319999999999993</v>
      </c>
      <c r="R2970" s="1" t="s">
        <v>0</v>
      </c>
    </row>
    <row r="2971" spans="1:18" ht="15.5" x14ac:dyDescent="0.35">
      <c r="A2971" s="1">
        <v>40306216</v>
      </c>
      <c r="B2971" s="99" t="s">
        <v>1457</v>
      </c>
      <c r="C2971" s="2" t="s">
        <v>13602</v>
      </c>
      <c r="D2971" s="2">
        <v>0.04</v>
      </c>
      <c r="E2971" s="1" t="s">
        <v>25</v>
      </c>
      <c r="F2971" s="2">
        <v>1.8</v>
      </c>
      <c r="G2971" s="2"/>
      <c r="H2971" s="2"/>
      <c r="I2971" s="2"/>
      <c r="J2971" s="2"/>
      <c r="K2971" s="2"/>
      <c r="L2971" s="3">
        <v>11.46</v>
      </c>
      <c r="M2971" s="3">
        <v>0.46</v>
      </c>
      <c r="N2971" s="3">
        <v>23.74</v>
      </c>
      <c r="O2971" s="3">
        <v>0</v>
      </c>
      <c r="P2971" s="3">
        <v>24.2</v>
      </c>
      <c r="Q2971" s="3">
        <v>4.84</v>
      </c>
      <c r="R2971" s="1" t="s">
        <v>0</v>
      </c>
    </row>
    <row r="2972" spans="1:18" ht="15.5" x14ac:dyDescent="0.35">
      <c r="A2972" s="1">
        <v>40306224</v>
      </c>
      <c r="B2972" s="99" t="s">
        <v>1456</v>
      </c>
      <c r="C2972" s="2" t="s">
        <v>13602</v>
      </c>
      <c r="D2972" s="2">
        <v>0.04</v>
      </c>
      <c r="E2972" s="1" t="s">
        <v>25</v>
      </c>
      <c r="F2972" s="2">
        <v>2.484</v>
      </c>
      <c r="G2972" s="2"/>
      <c r="H2972" s="2"/>
      <c r="I2972" s="2"/>
      <c r="J2972" s="2"/>
      <c r="K2972" s="2"/>
      <c r="L2972" s="3">
        <v>11.46</v>
      </c>
      <c r="M2972" s="3">
        <v>0.46</v>
      </c>
      <c r="N2972" s="3">
        <v>32.76</v>
      </c>
      <c r="O2972" s="3">
        <v>0</v>
      </c>
      <c r="P2972" s="3">
        <v>33.22</v>
      </c>
      <c r="Q2972" s="3">
        <v>6.6440000000000001</v>
      </c>
      <c r="R2972" s="1" t="s">
        <v>0</v>
      </c>
    </row>
    <row r="2973" spans="1:18" ht="15.5" x14ac:dyDescent="0.35">
      <c r="A2973" s="1">
        <v>40306232</v>
      </c>
      <c r="B2973" s="99" t="s">
        <v>1455</v>
      </c>
      <c r="C2973" s="2" t="s">
        <v>13602</v>
      </c>
      <c r="D2973" s="2">
        <v>0.04</v>
      </c>
      <c r="E2973" s="1" t="s">
        <v>25</v>
      </c>
      <c r="F2973" s="2">
        <v>1.8</v>
      </c>
      <c r="G2973" s="2"/>
      <c r="H2973" s="2"/>
      <c r="I2973" s="2"/>
      <c r="J2973" s="2"/>
      <c r="K2973" s="2"/>
      <c r="L2973" s="3">
        <v>11.46</v>
      </c>
      <c r="M2973" s="3">
        <v>0.46</v>
      </c>
      <c r="N2973" s="3">
        <v>23.74</v>
      </c>
      <c r="O2973" s="3">
        <v>0</v>
      </c>
      <c r="P2973" s="3">
        <v>24.2</v>
      </c>
      <c r="Q2973" s="3">
        <v>4.84</v>
      </c>
      <c r="R2973" s="1" t="s">
        <v>0</v>
      </c>
    </row>
    <row r="2974" spans="1:18" ht="15.5" x14ac:dyDescent="0.35">
      <c r="A2974" s="1">
        <v>40306240</v>
      </c>
      <c r="B2974" s="99" t="s">
        <v>1454</v>
      </c>
      <c r="C2974" s="2" t="s">
        <v>13602</v>
      </c>
      <c r="D2974" s="2">
        <v>0.04</v>
      </c>
      <c r="E2974" s="1" t="s">
        <v>25</v>
      </c>
      <c r="F2974" s="2">
        <v>2.484</v>
      </c>
      <c r="G2974" s="2"/>
      <c r="H2974" s="2"/>
      <c r="I2974" s="2"/>
      <c r="J2974" s="2"/>
      <c r="K2974" s="2"/>
      <c r="L2974" s="3">
        <v>11.46</v>
      </c>
      <c r="M2974" s="3">
        <v>0.46</v>
      </c>
      <c r="N2974" s="3">
        <v>32.76</v>
      </c>
      <c r="O2974" s="3">
        <v>0</v>
      </c>
      <c r="P2974" s="3">
        <v>33.22</v>
      </c>
      <c r="Q2974" s="3">
        <v>6.6440000000000001</v>
      </c>
      <c r="R2974" s="1" t="s">
        <v>0</v>
      </c>
    </row>
    <row r="2975" spans="1:18" ht="15.5" x14ac:dyDescent="0.35">
      <c r="A2975" s="1">
        <v>40306259</v>
      </c>
      <c r="B2975" s="99" t="s">
        <v>1453</v>
      </c>
      <c r="C2975" s="2" t="s">
        <v>13602</v>
      </c>
      <c r="D2975" s="2">
        <v>0.1</v>
      </c>
      <c r="E2975" s="1" t="s">
        <v>25</v>
      </c>
      <c r="F2975" s="2">
        <v>3.294</v>
      </c>
      <c r="G2975" s="2"/>
      <c r="H2975" s="2"/>
      <c r="I2975" s="2"/>
      <c r="J2975" s="2"/>
      <c r="K2975" s="2"/>
      <c r="L2975" s="3">
        <v>11.46</v>
      </c>
      <c r="M2975" s="3">
        <v>1.1499999999999999</v>
      </c>
      <c r="N2975" s="3">
        <v>43.45</v>
      </c>
      <c r="O2975" s="3">
        <v>0</v>
      </c>
      <c r="P2975" s="3">
        <v>44.6</v>
      </c>
      <c r="Q2975" s="3">
        <v>8.92</v>
      </c>
      <c r="R2975" s="1" t="s">
        <v>0</v>
      </c>
    </row>
    <row r="2976" spans="1:18" ht="15.5" x14ac:dyDescent="0.35">
      <c r="A2976" s="1">
        <v>40306267</v>
      </c>
      <c r="B2976" s="99" t="s">
        <v>1452</v>
      </c>
      <c r="C2976" s="2" t="s">
        <v>13602</v>
      </c>
      <c r="D2976" s="2">
        <v>0.04</v>
      </c>
      <c r="E2976" s="1" t="s">
        <v>25</v>
      </c>
      <c r="F2976" s="2">
        <v>1.35</v>
      </c>
      <c r="G2976" s="2"/>
      <c r="H2976" s="2"/>
      <c r="I2976" s="2"/>
      <c r="J2976" s="2"/>
      <c r="K2976" s="2"/>
      <c r="L2976" s="3">
        <v>11.46</v>
      </c>
      <c r="M2976" s="3">
        <v>0.46</v>
      </c>
      <c r="N2976" s="3">
        <v>17.809999999999999</v>
      </c>
      <c r="O2976" s="3">
        <v>0</v>
      </c>
      <c r="P2976" s="3">
        <v>18.27</v>
      </c>
      <c r="Q2976" s="3">
        <v>3.6539999999999999</v>
      </c>
      <c r="R2976" s="1" t="s">
        <v>0</v>
      </c>
    </row>
    <row r="2977" spans="1:18" ht="15.5" x14ac:dyDescent="0.35">
      <c r="A2977" s="1">
        <v>40306275</v>
      </c>
      <c r="B2977" s="99" t="s">
        <v>1451</v>
      </c>
      <c r="C2977" s="2" t="s">
        <v>13602</v>
      </c>
      <c r="D2977" s="2">
        <v>0.04</v>
      </c>
      <c r="E2977" s="1" t="s">
        <v>25</v>
      </c>
      <c r="F2977" s="2">
        <v>1.35</v>
      </c>
      <c r="G2977" s="2"/>
      <c r="H2977" s="2"/>
      <c r="I2977" s="2"/>
      <c r="J2977" s="2"/>
      <c r="K2977" s="2"/>
      <c r="L2977" s="3">
        <v>11.46</v>
      </c>
      <c r="M2977" s="3">
        <v>0.46</v>
      </c>
      <c r="N2977" s="3">
        <v>17.809999999999999</v>
      </c>
      <c r="O2977" s="3">
        <v>0</v>
      </c>
      <c r="P2977" s="3">
        <v>18.27</v>
      </c>
      <c r="Q2977" s="3">
        <v>3.6539999999999999</v>
      </c>
      <c r="R2977" s="1" t="s">
        <v>0</v>
      </c>
    </row>
    <row r="2978" spans="1:18" ht="15.5" x14ac:dyDescent="0.35">
      <c r="A2978" s="1">
        <v>40306283</v>
      </c>
      <c r="B2978" s="99" t="s">
        <v>1450</v>
      </c>
      <c r="C2978" s="2" t="s">
        <v>13602</v>
      </c>
      <c r="D2978" s="2">
        <v>0.1</v>
      </c>
      <c r="E2978" s="1" t="s">
        <v>25</v>
      </c>
      <c r="F2978" s="2">
        <v>4.05</v>
      </c>
      <c r="G2978" s="2"/>
      <c r="H2978" s="2"/>
      <c r="I2978" s="2"/>
      <c r="J2978" s="2"/>
      <c r="K2978" s="2"/>
      <c r="L2978" s="3">
        <v>11.46</v>
      </c>
      <c r="M2978" s="3">
        <v>1.1499999999999999</v>
      </c>
      <c r="N2978" s="3">
        <v>53.42</v>
      </c>
      <c r="O2978" s="3">
        <v>0</v>
      </c>
      <c r="P2978" s="3">
        <v>54.57</v>
      </c>
      <c r="Q2978" s="3">
        <v>10.914000000000001</v>
      </c>
      <c r="R2978" s="1" t="s">
        <v>0</v>
      </c>
    </row>
    <row r="2979" spans="1:18" ht="15.5" x14ac:dyDescent="0.35">
      <c r="A2979" s="1">
        <v>40306291</v>
      </c>
      <c r="B2979" s="99" t="s">
        <v>1449</v>
      </c>
      <c r="C2979" s="2" t="s">
        <v>13602</v>
      </c>
      <c r="D2979" s="2">
        <v>0.04</v>
      </c>
      <c r="E2979" s="1" t="s">
        <v>25</v>
      </c>
      <c r="F2979" s="2">
        <v>1.8</v>
      </c>
      <c r="G2979" s="2"/>
      <c r="H2979" s="2"/>
      <c r="I2979" s="2"/>
      <c r="J2979" s="2"/>
      <c r="K2979" s="2"/>
      <c r="L2979" s="3">
        <v>11.46</v>
      </c>
      <c r="M2979" s="3">
        <v>0.46</v>
      </c>
      <c r="N2979" s="3">
        <v>23.74</v>
      </c>
      <c r="O2979" s="3">
        <v>0</v>
      </c>
      <c r="P2979" s="3">
        <v>24.2</v>
      </c>
      <c r="Q2979" s="3">
        <v>4.84</v>
      </c>
      <c r="R2979" s="1" t="s">
        <v>0</v>
      </c>
    </row>
    <row r="2980" spans="1:18" ht="15.5" x14ac:dyDescent="0.35">
      <c r="A2980" s="1">
        <v>40306305</v>
      </c>
      <c r="B2980" s="99" t="s">
        <v>1448</v>
      </c>
      <c r="C2980" s="2" t="s">
        <v>13602</v>
      </c>
      <c r="D2980" s="2">
        <v>0.04</v>
      </c>
      <c r="E2980" s="1" t="s">
        <v>25</v>
      </c>
      <c r="F2980" s="2">
        <v>2.484</v>
      </c>
      <c r="G2980" s="2"/>
      <c r="H2980" s="2"/>
      <c r="I2980" s="2"/>
      <c r="J2980" s="2"/>
      <c r="K2980" s="2"/>
      <c r="L2980" s="3">
        <v>11.46</v>
      </c>
      <c r="M2980" s="3">
        <v>0.46</v>
      </c>
      <c r="N2980" s="3">
        <v>32.76</v>
      </c>
      <c r="O2980" s="3">
        <v>0</v>
      </c>
      <c r="P2980" s="3">
        <v>33.22</v>
      </c>
      <c r="Q2980" s="3">
        <v>6.6440000000000001</v>
      </c>
      <c r="R2980" s="1" t="s">
        <v>0</v>
      </c>
    </row>
    <row r="2981" spans="1:18" ht="15.5" x14ac:dyDescent="0.35">
      <c r="A2981" s="1">
        <v>40306313</v>
      </c>
      <c r="B2981" s="99" t="s">
        <v>1447</v>
      </c>
      <c r="C2981" s="2" t="s">
        <v>13602</v>
      </c>
      <c r="D2981" s="2">
        <v>0.04</v>
      </c>
      <c r="E2981" s="1" t="s">
        <v>25</v>
      </c>
      <c r="F2981" s="2">
        <v>1.8</v>
      </c>
      <c r="G2981" s="2"/>
      <c r="H2981" s="2"/>
      <c r="I2981" s="2"/>
      <c r="J2981" s="2"/>
      <c r="K2981" s="2"/>
      <c r="L2981" s="3">
        <v>11.46</v>
      </c>
      <c r="M2981" s="3">
        <v>0.46</v>
      </c>
      <c r="N2981" s="3">
        <v>23.74</v>
      </c>
      <c r="O2981" s="3">
        <v>0</v>
      </c>
      <c r="P2981" s="3">
        <v>24.2</v>
      </c>
      <c r="Q2981" s="3">
        <v>4.84</v>
      </c>
      <c r="R2981" s="1" t="s">
        <v>0</v>
      </c>
    </row>
    <row r="2982" spans="1:18" ht="15.5" x14ac:dyDescent="0.35">
      <c r="A2982" s="1">
        <v>40306321</v>
      </c>
      <c r="B2982" s="99" t="s">
        <v>1446</v>
      </c>
      <c r="C2982" s="2" t="s">
        <v>13602</v>
      </c>
      <c r="D2982" s="2">
        <v>0.04</v>
      </c>
      <c r="E2982" s="1" t="s">
        <v>25</v>
      </c>
      <c r="F2982" s="2">
        <v>2.484</v>
      </c>
      <c r="G2982" s="2"/>
      <c r="H2982" s="2"/>
      <c r="I2982" s="2"/>
      <c r="J2982" s="2"/>
      <c r="K2982" s="2"/>
      <c r="L2982" s="3">
        <v>11.46</v>
      </c>
      <c r="M2982" s="3">
        <v>0.46</v>
      </c>
      <c r="N2982" s="3">
        <v>32.76</v>
      </c>
      <c r="O2982" s="3">
        <v>0</v>
      </c>
      <c r="P2982" s="3">
        <v>33.22</v>
      </c>
      <c r="Q2982" s="3">
        <v>6.6440000000000001</v>
      </c>
      <c r="R2982" s="1" t="s">
        <v>0</v>
      </c>
    </row>
    <row r="2983" spans="1:18" ht="15.5" x14ac:dyDescent="0.35">
      <c r="A2983" s="1">
        <v>40306330</v>
      </c>
      <c r="B2983" s="99" t="s">
        <v>1445</v>
      </c>
      <c r="C2983" s="2" t="s">
        <v>13602</v>
      </c>
      <c r="D2983" s="2">
        <v>0.04</v>
      </c>
      <c r="E2983" s="1" t="s">
        <v>25</v>
      </c>
      <c r="F2983" s="2">
        <v>2.484</v>
      </c>
      <c r="G2983" s="2"/>
      <c r="H2983" s="2"/>
      <c r="I2983" s="2"/>
      <c r="J2983" s="2"/>
      <c r="K2983" s="2"/>
      <c r="L2983" s="3">
        <v>11.46</v>
      </c>
      <c r="M2983" s="3">
        <v>0.46</v>
      </c>
      <c r="N2983" s="3">
        <v>32.76</v>
      </c>
      <c r="O2983" s="3">
        <v>0</v>
      </c>
      <c r="P2983" s="3">
        <v>33.22</v>
      </c>
      <c r="Q2983" s="3">
        <v>6.6440000000000001</v>
      </c>
      <c r="R2983" s="1" t="s">
        <v>0</v>
      </c>
    </row>
    <row r="2984" spans="1:18" ht="15.5" x14ac:dyDescent="0.35">
      <c r="A2984" s="1">
        <v>40306348</v>
      </c>
      <c r="B2984" s="99" t="s">
        <v>1444</v>
      </c>
      <c r="C2984" s="2" t="s">
        <v>13602</v>
      </c>
      <c r="D2984" s="2">
        <v>0.04</v>
      </c>
      <c r="E2984" s="1" t="s">
        <v>25</v>
      </c>
      <c r="F2984" s="2">
        <v>2.484</v>
      </c>
      <c r="G2984" s="2"/>
      <c r="H2984" s="2"/>
      <c r="I2984" s="2"/>
      <c r="J2984" s="2"/>
      <c r="K2984" s="2"/>
      <c r="L2984" s="3">
        <v>11.46</v>
      </c>
      <c r="M2984" s="3">
        <v>0.46</v>
      </c>
      <c r="N2984" s="3">
        <v>32.76</v>
      </c>
      <c r="O2984" s="3">
        <v>0</v>
      </c>
      <c r="P2984" s="3">
        <v>33.22</v>
      </c>
      <c r="Q2984" s="3">
        <v>6.6440000000000001</v>
      </c>
      <c r="R2984" s="1" t="s">
        <v>0</v>
      </c>
    </row>
    <row r="2985" spans="1:18" ht="15.5" x14ac:dyDescent="0.35">
      <c r="A2985" s="1">
        <v>40306356</v>
      </c>
      <c r="B2985" s="99" t="s">
        <v>1443</v>
      </c>
      <c r="C2985" s="2" t="s">
        <v>13602</v>
      </c>
      <c r="D2985" s="2">
        <v>0.04</v>
      </c>
      <c r="E2985" s="1" t="s">
        <v>25</v>
      </c>
      <c r="F2985" s="2">
        <v>1.413</v>
      </c>
      <c r="G2985" s="2"/>
      <c r="H2985" s="2"/>
      <c r="I2985" s="2"/>
      <c r="J2985" s="2"/>
      <c r="K2985" s="2"/>
      <c r="L2985" s="3">
        <v>11.46</v>
      </c>
      <c r="M2985" s="3">
        <v>0.46</v>
      </c>
      <c r="N2985" s="3">
        <v>18.64</v>
      </c>
      <c r="O2985" s="3">
        <v>0</v>
      </c>
      <c r="P2985" s="3">
        <v>19.100000000000001</v>
      </c>
      <c r="Q2985" s="3">
        <v>3.8200000000000003</v>
      </c>
      <c r="R2985" s="1" t="s">
        <v>0</v>
      </c>
    </row>
    <row r="2986" spans="1:18" ht="15.5" x14ac:dyDescent="0.35">
      <c r="A2986" s="1">
        <v>40306364</v>
      </c>
      <c r="B2986" s="99" t="s">
        <v>1442</v>
      </c>
      <c r="C2986" s="2" t="s">
        <v>13602</v>
      </c>
      <c r="D2986" s="2">
        <v>0.04</v>
      </c>
      <c r="E2986" s="1" t="s">
        <v>25</v>
      </c>
      <c r="F2986" s="2">
        <v>2.1869999999999998</v>
      </c>
      <c r="G2986" s="2"/>
      <c r="H2986" s="2"/>
      <c r="I2986" s="2"/>
      <c r="J2986" s="2"/>
      <c r="K2986" s="2"/>
      <c r="L2986" s="3">
        <v>11.46</v>
      </c>
      <c r="M2986" s="3">
        <v>0.46</v>
      </c>
      <c r="N2986" s="3">
        <v>28.85</v>
      </c>
      <c r="O2986" s="3">
        <v>0</v>
      </c>
      <c r="P2986" s="3">
        <v>29.31</v>
      </c>
      <c r="Q2986" s="3">
        <v>5.8620000000000001</v>
      </c>
      <c r="R2986" s="1" t="s">
        <v>0</v>
      </c>
    </row>
    <row r="2987" spans="1:18" ht="15.5" x14ac:dyDescent="0.35">
      <c r="A2987" s="1">
        <v>40306372</v>
      </c>
      <c r="B2987" s="99" t="s">
        <v>1441</v>
      </c>
      <c r="C2987" s="2" t="s">
        <v>13602</v>
      </c>
      <c r="D2987" s="2">
        <v>0.04</v>
      </c>
      <c r="E2987" s="1" t="s">
        <v>25</v>
      </c>
      <c r="F2987" s="2">
        <v>1.8</v>
      </c>
      <c r="G2987" s="2"/>
      <c r="H2987" s="2"/>
      <c r="I2987" s="2"/>
      <c r="J2987" s="2"/>
      <c r="K2987" s="2"/>
      <c r="L2987" s="3">
        <v>11.46</v>
      </c>
      <c r="M2987" s="3">
        <v>0.46</v>
      </c>
      <c r="N2987" s="3">
        <v>23.74</v>
      </c>
      <c r="O2987" s="3">
        <v>0</v>
      </c>
      <c r="P2987" s="3">
        <v>24.2</v>
      </c>
      <c r="Q2987" s="3">
        <v>4.84</v>
      </c>
      <c r="R2987" s="1" t="s">
        <v>0</v>
      </c>
    </row>
    <row r="2988" spans="1:18" ht="15.5" x14ac:dyDescent="0.35">
      <c r="A2988" s="1">
        <v>40306380</v>
      </c>
      <c r="B2988" s="99" t="s">
        <v>1440</v>
      </c>
      <c r="C2988" s="2" t="s">
        <v>13602</v>
      </c>
      <c r="D2988" s="2">
        <v>0.04</v>
      </c>
      <c r="E2988" s="1" t="s">
        <v>25</v>
      </c>
      <c r="F2988" s="2">
        <v>1.8</v>
      </c>
      <c r="G2988" s="2"/>
      <c r="H2988" s="2"/>
      <c r="I2988" s="2"/>
      <c r="J2988" s="2"/>
      <c r="K2988" s="2"/>
      <c r="L2988" s="3">
        <v>11.46</v>
      </c>
      <c r="M2988" s="3">
        <v>0.46</v>
      </c>
      <c r="N2988" s="3">
        <v>23.74</v>
      </c>
      <c r="O2988" s="3">
        <v>0</v>
      </c>
      <c r="P2988" s="3">
        <v>24.2</v>
      </c>
      <c r="Q2988" s="3">
        <v>4.84</v>
      </c>
      <c r="R2988" s="1" t="s">
        <v>0</v>
      </c>
    </row>
    <row r="2989" spans="1:18" ht="15.5" x14ac:dyDescent="0.35">
      <c r="A2989" s="1">
        <v>40306399</v>
      </c>
      <c r="B2989" s="99" t="s">
        <v>1439</v>
      </c>
      <c r="C2989" s="2" t="s">
        <v>13602</v>
      </c>
      <c r="D2989" s="2">
        <v>0.04</v>
      </c>
      <c r="E2989" s="1" t="s">
        <v>25</v>
      </c>
      <c r="F2989" s="2">
        <v>1.8</v>
      </c>
      <c r="G2989" s="2"/>
      <c r="H2989" s="2"/>
      <c r="I2989" s="2"/>
      <c r="J2989" s="2"/>
      <c r="K2989" s="2"/>
      <c r="L2989" s="3">
        <v>11.46</v>
      </c>
      <c r="M2989" s="3">
        <v>0.46</v>
      </c>
      <c r="N2989" s="3">
        <v>23.74</v>
      </c>
      <c r="O2989" s="3">
        <v>0</v>
      </c>
      <c r="P2989" s="3">
        <v>24.2</v>
      </c>
      <c r="Q2989" s="3">
        <v>4.84</v>
      </c>
      <c r="R2989" s="1" t="s">
        <v>0</v>
      </c>
    </row>
    <row r="2990" spans="1:18" ht="15.5" x14ac:dyDescent="0.35">
      <c r="A2990" s="1">
        <v>40306402</v>
      </c>
      <c r="B2990" s="99" t="s">
        <v>1438</v>
      </c>
      <c r="C2990" s="2" t="s">
        <v>13602</v>
      </c>
      <c r="D2990" s="2">
        <v>0.04</v>
      </c>
      <c r="E2990" s="1" t="s">
        <v>25</v>
      </c>
      <c r="F2990" s="2">
        <v>2.484</v>
      </c>
      <c r="G2990" s="2"/>
      <c r="H2990" s="2"/>
      <c r="I2990" s="2"/>
      <c r="J2990" s="2"/>
      <c r="K2990" s="2"/>
      <c r="L2990" s="3">
        <v>11.46</v>
      </c>
      <c r="M2990" s="3">
        <v>0.46</v>
      </c>
      <c r="N2990" s="3">
        <v>32.76</v>
      </c>
      <c r="O2990" s="3">
        <v>0</v>
      </c>
      <c r="P2990" s="3">
        <v>33.22</v>
      </c>
      <c r="Q2990" s="3">
        <v>6.6440000000000001</v>
      </c>
      <c r="R2990" s="1" t="s">
        <v>0</v>
      </c>
    </row>
    <row r="2991" spans="1:18" ht="15.5" x14ac:dyDescent="0.35">
      <c r="A2991" s="1">
        <v>40306410</v>
      </c>
      <c r="B2991" s="99" t="s">
        <v>1437</v>
      </c>
      <c r="C2991" s="2" t="s">
        <v>13602</v>
      </c>
      <c r="D2991" s="2">
        <v>0.04</v>
      </c>
      <c r="E2991" s="1" t="s">
        <v>25</v>
      </c>
      <c r="F2991" s="2">
        <v>2.484</v>
      </c>
      <c r="G2991" s="2"/>
      <c r="H2991" s="2"/>
      <c r="I2991" s="2"/>
      <c r="J2991" s="2"/>
      <c r="K2991" s="2"/>
      <c r="L2991" s="3">
        <v>11.46</v>
      </c>
      <c r="M2991" s="3">
        <v>0.46</v>
      </c>
      <c r="N2991" s="3">
        <v>32.76</v>
      </c>
      <c r="O2991" s="3">
        <v>0</v>
      </c>
      <c r="P2991" s="3">
        <v>33.22</v>
      </c>
      <c r="Q2991" s="3">
        <v>6.6440000000000001</v>
      </c>
      <c r="R2991" s="1" t="s">
        <v>0</v>
      </c>
    </row>
    <row r="2992" spans="1:18" ht="15.5" x14ac:dyDescent="0.35">
      <c r="A2992" s="1">
        <v>40306429</v>
      </c>
      <c r="B2992" s="99" t="s">
        <v>1436</v>
      </c>
      <c r="C2992" s="2" t="s">
        <v>13602</v>
      </c>
      <c r="D2992" s="2">
        <v>0.04</v>
      </c>
      <c r="E2992" s="1" t="s">
        <v>25</v>
      </c>
      <c r="F2992" s="2">
        <v>1.8</v>
      </c>
      <c r="G2992" s="2"/>
      <c r="H2992" s="2"/>
      <c r="I2992" s="2"/>
      <c r="J2992" s="2"/>
      <c r="K2992" s="2"/>
      <c r="L2992" s="3">
        <v>11.46</v>
      </c>
      <c r="M2992" s="3">
        <v>0.46</v>
      </c>
      <c r="N2992" s="3">
        <v>23.74</v>
      </c>
      <c r="O2992" s="3">
        <v>0</v>
      </c>
      <c r="P2992" s="3">
        <v>24.2</v>
      </c>
      <c r="Q2992" s="3">
        <v>4.84</v>
      </c>
      <c r="R2992" s="1" t="s">
        <v>0</v>
      </c>
    </row>
    <row r="2993" spans="1:18" ht="15.5" x14ac:dyDescent="0.35">
      <c r="A2993" s="1">
        <v>40306437</v>
      </c>
      <c r="B2993" s="99" t="s">
        <v>1435</v>
      </c>
      <c r="C2993" s="2" t="s">
        <v>13602</v>
      </c>
      <c r="D2993" s="2">
        <v>0.04</v>
      </c>
      <c r="E2993" s="1" t="s">
        <v>25</v>
      </c>
      <c r="F2993" s="2">
        <v>3.13</v>
      </c>
      <c r="G2993" s="2"/>
      <c r="H2993" s="2"/>
      <c r="I2993" s="2"/>
      <c r="J2993" s="2"/>
      <c r="K2993" s="2"/>
      <c r="L2993" s="3">
        <v>11.46</v>
      </c>
      <c r="M2993" s="3">
        <v>0.46</v>
      </c>
      <c r="N2993" s="3">
        <v>41.28</v>
      </c>
      <c r="O2993" s="3">
        <v>0</v>
      </c>
      <c r="P2993" s="3">
        <v>41.74</v>
      </c>
      <c r="Q2993" s="3">
        <v>8.3480000000000008</v>
      </c>
      <c r="R2993" s="1" t="s">
        <v>0</v>
      </c>
    </row>
    <row r="2994" spans="1:18" ht="15.5" x14ac:dyDescent="0.35">
      <c r="A2994" s="1">
        <v>40306445</v>
      </c>
      <c r="B2994" s="99" t="s">
        <v>1434</v>
      </c>
      <c r="C2994" s="2" t="s">
        <v>13602</v>
      </c>
      <c r="D2994" s="2">
        <v>0.04</v>
      </c>
      <c r="E2994" s="1" t="s">
        <v>25</v>
      </c>
      <c r="F2994" s="2">
        <v>1.17</v>
      </c>
      <c r="G2994" s="2"/>
      <c r="H2994" s="2"/>
      <c r="I2994" s="2"/>
      <c r="J2994" s="2"/>
      <c r="K2994" s="2"/>
      <c r="L2994" s="3">
        <v>11.46</v>
      </c>
      <c r="M2994" s="3">
        <v>0.46</v>
      </c>
      <c r="N2994" s="3">
        <v>15.43</v>
      </c>
      <c r="O2994" s="3">
        <v>0</v>
      </c>
      <c r="P2994" s="3">
        <v>15.89</v>
      </c>
      <c r="Q2994" s="3">
        <v>3.1780000000000004</v>
      </c>
      <c r="R2994" s="1" t="s">
        <v>0</v>
      </c>
    </row>
    <row r="2995" spans="1:18" ht="15.5" x14ac:dyDescent="0.35">
      <c r="A2995" s="1">
        <v>40306453</v>
      </c>
      <c r="B2995" s="99" t="s">
        <v>1433</v>
      </c>
      <c r="C2995" s="2" t="s">
        <v>13602</v>
      </c>
      <c r="D2995" s="2">
        <v>0.04</v>
      </c>
      <c r="E2995" s="1" t="s">
        <v>25</v>
      </c>
      <c r="F2995" s="2">
        <v>2.1869999999999998</v>
      </c>
      <c r="G2995" s="2"/>
      <c r="H2995" s="2"/>
      <c r="I2995" s="2"/>
      <c r="J2995" s="2"/>
      <c r="K2995" s="2"/>
      <c r="L2995" s="3">
        <v>11.46</v>
      </c>
      <c r="M2995" s="3">
        <v>0.46</v>
      </c>
      <c r="N2995" s="3">
        <v>28.85</v>
      </c>
      <c r="O2995" s="3">
        <v>0</v>
      </c>
      <c r="P2995" s="3">
        <v>29.31</v>
      </c>
      <c r="Q2995" s="3">
        <v>5.8620000000000001</v>
      </c>
      <c r="R2995" s="1" t="s">
        <v>0</v>
      </c>
    </row>
    <row r="2996" spans="1:18" ht="15.5" x14ac:dyDescent="0.35">
      <c r="A2996" s="1">
        <v>40306461</v>
      </c>
      <c r="B2996" s="99" t="s">
        <v>1432</v>
      </c>
      <c r="C2996" s="2" t="s">
        <v>13602</v>
      </c>
      <c r="D2996" s="2">
        <v>0.1</v>
      </c>
      <c r="E2996" s="1" t="s">
        <v>25</v>
      </c>
      <c r="F2996" s="2">
        <v>3.294</v>
      </c>
      <c r="G2996" s="2"/>
      <c r="H2996" s="2"/>
      <c r="I2996" s="2"/>
      <c r="J2996" s="2"/>
      <c r="K2996" s="2"/>
      <c r="L2996" s="3">
        <v>11.46</v>
      </c>
      <c r="M2996" s="3">
        <v>1.1499999999999999</v>
      </c>
      <c r="N2996" s="3">
        <v>43.45</v>
      </c>
      <c r="O2996" s="3">
        <v>0</v>
      </c>
      <c r="P2996" s="3">
        <v>44.6</v>
      </c>
      <c r="Q2996" s="3">
        <v>8.92</v>
      </c>
      <c r="R2996" s="1" t="s">
        <v>0</v>
      </c>
    </row>
    <row r="2997" spans="1:18" ht="15.5" x14ac:dyDescent="0.35">
      <c r="A2997" s="1">
        <v>40306470</v>
      </c>
      <c r="B2997" s="99" t="s">
        <v>1431</v>
      </c>
      <c r="C2997" s="2" t="s">
        <v>13602</v>
      </c>
      <c r="D2997" s="2">
        <v>0.1</v>
      </c>
      <c r="E2997" s="1" t="s">
        <v>25</v>
      </c>
      <c r="F2997" s="2">
        <v>3.294</v>
      </c>
      <c r="G2997" s="2"/>
      <c r="H2997" s="2"/>
      <c r="I2997" s="2"/>
      <c r="J2997" s="2"/>
      <c r="K2997" s="2"/>
      <c r="L2997" s="3">
        <v>11.46</v>
      </c>
      <c r="M2997" s="3">
        <v>1.1499999999999999</v>
      </c>
      <c r="N2997" s="3">
        <v>43.45</v>
      </c>
      <c r="O2997" s="3">
        <v>0</v>
      </c>
      <c r="P2997" s="3">
        <v>44.6</v>
      </c>
      <c r="Q2997" s="3">
        <v>8.92</v>
      </c>
      <c r="R2997" s="1" t="s">
        <v>0</v>
      </c>
    </row>
    <row r="2998" spans="1:18" ht="15.5" x14ac:dyDescent="0.35">
      <c r="A2998" s="1">
        <v>40306488</v>
      </c>
      <c r="B2998" s="99" t="s">
        <v>1430</v>
      </c>
      <c r="C2998" s="2" t="s">
        <v>13602</v>
      </c>
      <c r="D2998" s="2">
        <v>0.04</v>
      </c>
      <c r="E2998" s="1" t="s">
        <v>25</v>
      </c>
      <c r="F2998" s="2">
        <v>1.44</v>
      </c>
      <c r="G2998" s="2"/>
      <c r="H2998" s="2"/>
      <c r="I2998" s="2"/>
      <c r="J2998" s="2"/>
      <c r="K2998" s="2"/>
      <c r="L2998" s="3">
        <v>11.46</v>
      </c>
      <c r="M2998" s="3">
        <v>0.46</v>
      </c>
      <c r="N2998" s="3">
        <v>18.989999999999998</v>
      </c>
      <c r="O2998" s="3">
        <v>0</v>
      </c>
      <c r="P2998" s="3">
        <v>19.45</v>
      </c>
      <c r="Q2998" s="3">
        <v>3.89</v>
      </c>
      <c r="R2998" s="1" t="s">
        <v>0</v>
      </c>
    </row>
    <row r="2999" spans="1:18" ht="15.5" x14ac:dyDescent="0.35">
      <c r="A2999" s="1">
        <v>40306496</v>
      </c>
      <c r="B2999" s="99" t="s">
        <v>1429</v>
      </c>
      <c r="C2999" s="2" t="s">
        <v>13602</v>
      </c>
      <c r="D2999" s="2">
        <v>0.04</v>
      </c>
      <c r="E2999" s="1" t="s">
        <v>25</v>
      </c>
      <c r="F2999" s="2">
        <v>1.8</v>
      </c>
      <c r="G2999" s="2"/>
      <c r="H2999" s="2"/>
      <c r="I2999" s="2"/>
      <c r="J2999" s="2"/>
      <c r="K2999" s="2"/>
      <c r="L2999" s="3">
        <v>11.46</v>
      </c>
      <c r="M2999" s="3">
        <v>0.46</v>
      </c>
      <c r="N2999" s="3">
        <v>23.74</v>
      </c>
      <c r="O2999" s="3">
        <v>0</v>
      </c>
      <c r="P2999" s="3">
        <v>24.2</v>
      </c>
      <c r="Q2999" s="3">
        <v>4.84</v>
      </c>
      <c r="R2999" s="1" t="s">
        <v>0</v>
      </c>
    </row>
    <row r="3000" spans="1:18" ht="15.5" x14ac:dyDescent="0.35">
      <c r="A3000" s="1">
        <v>40306500</v>
      </c>
      <c r="B3000" s="99" t="s">
        <v>1428</v>
      </c>
      <c r="C3000" s="2" t="s">
        <v>13602</v>
      </c>
      <c r="D3000" s="2">
        <v>0.04</v>
      </c>
      <c r="E3000" s="1" t="s">
        <v>25</v>
      </c>
      <c r="F3000" s="2">
        <v>1.8</v>
      </c>
      <c r="G3000" s="2"/>
      <c r="H3000" s="2"/>
      <c r="I3000" s="2"/>
      <c r="J3000" s="2"/>
      <c r="K3000" s="2"/>
      <c r="L3000" s="3">
        <v>11.46</v>
      </c>
      <c r="M3000" s="3">
        <v>0.46</v>
      </c>
      <c r="N3000" s="3">
        <v>23.74</v>
      </c>
      <c r="O3000" s="3">
        <v>0</v>
      </c>
      <c r="P3000" s="3">
        <v>24.2</v>
      </c>
      <c r="Q3000" s="3">
        <v>4.84</v>
      </c>
      <c r="R3000" s="1" t="s">
        <v>0</v>
      </c>
    </row>
    <row r="3001" spans="1:18" ht="15.5" x14ac:dyDescent="0.35">
      <c r="A3001" s="1">
        <v>40306518</v>
      </c>
      <c r="B3001" s="99" t="s">
        <v>1427</v>
      </c>
      <c r="C3001" s="2" t="s">
        <v>13602</v>
      </c>
      <c r="D3001" s="2">
        <v>0.04</v>
      </c>
      <c r="E3001" s="1" t="s">
        <v>25</v>
      </c>
      <c r="F3001" s="2">
        <v>2.1869999999999998</v>
      </c>
      <c r="G3001" s="2"/>
      <c r="H3001" s="2"/>
      <c r="I3001" s="2"/>
      <c r="J3001" s="2"/>
      <c r="K3001" s="2"/>
      <c r="L3001" s="3">
        <v>11.46</v>
      </c>
      <c r="M3001" s="3">
        <v>0.46</v>
      </c>
      <c r="N3001" s="3">
        <v>28.85</v>
      </c>
      <c r="O3001" s="3">
        <v>0</v>
      </c>
      <c r="P3001" s="3">
        <v>29.31</v>
      </c>
      <c r="Q3001" s="3">
        <v>5.8620000000000001</v>
      </c>
      <c r="R3001" s="1" t="s">
        <v>0</v>
      </c>
    </row>
    <row r="3002" spans="1:18" ht="15.5" x14ac:dyDescent="0.35">
      <c r="A3002" s="1">
        <v>40306526</v>
      </c>
      <c r="B3002" s="99" t="s">
        <v>1426</v>
      </c>
      <c r="C3002" s="2" t="s">
        <v>13602</v>
      </c>
      <c r="D3002" s="2">
        <v>0.01</v>
      </c>
      <c r="E3002" s="1" t="s">
        <v>25</v>
      </c>
      <c r="F3002" s="2">
        <v>0.72</v>
      </c>
      <c r="G3002" s="2"/>
      <c r="H3002" s="2"/>
      <c r="I3002" s="2"/>
      <c r="J3002" s="2"/>
      <c r="K3002" s="2"/>
      <c r="L3002" s="3">
        <v>11.46</v>
      </c>
      <c r="M3002" s="3">
        <v>0.11</v>
      </c>
      <c r="N3002" s="3">
        <v>9.5</v>
      </c>
      <c r="O3002" s="3">
        <v>0</v>
      </c>
      <c r="P3002" s="3">
        <v>9.61</v>
      </c>
      <c r="Q3002" s="3">
        <v>1.9219999999999999</v>
      </c>
      <c r="R3002" s="1" t="s">
        <v>0</v>
      </c>
    </row>
    <row r="3003" spans="1:18" ht="15.5" x14ac:dyDescent="0.35">
      <c r="A3003" s="1">
        <v>40306534</v>
      </c>
      <c r="B3003" s="99" t="s">
        <v>1425</v>
      </c>
      <c r="C3003" s="2" t="s">
        <v>13602</v>
      </c>
      <c r="D3003" s="2">
        <v>0.1</v>
      </c>
      <c r="E3003" s="1" t="s">
        <v>25</v>
      </c>
      <c r="F3003" s="2">
        <v>3.294</v>
      </c>
      <c r="G3003" s="2"/>
      <c r="H3003" s="2"/>
      <c r="I3003" s="2"/>
      <c r="J3003" s="2"/>
      <c r="K3003" s="2"/>
      <c r="L3003" s="3">
        <v>11.46</v>
      </c>
      <c r="M3003" s="3">
        <v>1.1499999999999999</v>
      </c>
      <c r="N3003" s="3">
        <v>43.45</v>
      </c>
      <c r="O3003" s="3">
        <v>0</v>
      </c>
      <c r="P3003" s="3">
        <v>44.6</v>
      </c>
      <c r="Q3003" s="3">
        <v>8.92</v>
      </c>
      <c r="R3003" s="1" t="s">
        <v>0</v>
      </c>
    </row>
    <row r="3004" spans="1:18" ht="15.5" x14ac:dyDescent="0.35">
      <c r="A3004" s="1">
        <v>40306542</v>
      </c>
      <c r="B3004" s="99" t="s">
        <v>1424</v>
      </c>
      <c r="C3004" s="2" t="s">
        <v>13602</v>
      </c>
      <c r="D3004" s="2">
        <v>0.1</v>
      </c>
      <c r="E3004" s="1" t="s">
        <v>25</v>
      </c>
      <c r="F3004" s="2">
        <v>3.294</v>
      </c>
      <c r="G3004" s="2"/>
      <c r="H3004" s="2"/>
      <c r="I3004" s="2"/>
      <c r="J3004" s="2"/>
      <c r="K3004" s="2"/>
      <c r="L3004" s="3">
        <v>11.46</v>
      </c>
      <c r="M3004" s="3">
        <v>1.1499999999999999</v>
      </c>
      <c r="N3004" s="3">
        <v>43.45</v>
      </c>
      <c r="O3004" s="3">
        <v>0</v>
      </c>
      <c r="P3004" s="3">
        <v>44.6</v>
      </c>
      <c r="Q3004" s="3">
        <v>8.92</v>
      </c>
      <c r="R3004" s="1" t="s">
        <v>0</v>
      </c>
    </row>
    <row r="3005" spans="1:18" ht="15.5" x14ac:dyDescent="0.35">
      <c r="A3005" s="1">
        <v>40306550</v>
      </c>
      <c r="B3005" s="99" t="s">
        <v>1423</v>
      </c>
      <c r="C3005" s="2" t="s">
        <v>13602</v>
      </c>
      <c r="D3005" s="2">
        <v>0.1</v>
      </c>
      <c r="E3005" s="1" t="s">
        <v>25</v>
      </c>
      <c r="F3005" s="2">
        <v>3.294</v>
      </c>
      <c r="G3005" s="2"/>
      <c r="H3005" s="2"/>
      <c r="I3005" s="2"/>
      <c r="J3005" s="2"/>
      <c r="K3005" s="2"/>
      <c r="L3005" s="3">
        <v>11.46</v>
      </c>
      <c r="M3005" s="3">
        <v>1.1499999999999999</v>
      </c>
      <c r="N3005" s="3">
        <v>43.45</v>
      </c>
      <c r="O3005" s="3">
        <v>0</v>
      </c>
      <c r="P3005" s="3">
        <v>44.6</v>
      </c>
      <c r="Q3005" s="3">
        <v>8.92</v>
      </c>
      <c r="R3005" s="1" t="s">
        <v>0</v>
      </c>
    </row>
    <row r="3006" spans="1:18" ht="15.5" x14ac:dyDescent="0.35">
      <c r="A3006" s="1">
        <v>40306569</v>
      </c>
      <c r="B3006" s="99" t="s">
        <v>1422</v>
      </c>
      <c r="C3006" s="2" t="s">
        <v>13602</v>
      </c>
      <c r="D3006" s="2">
        <v>0.1</v>
      </c>
      <c r="E3006" s="1" t="s">
        <v>25</v>
      </c>
      <c r="F3006" s="2">
        <v>4.7969999999999997</v>
      </c>
      <c r="G3006" s="2"/>
      <c r="H3006" s="2"/>
      <c r="I3006" s="2"/>
      <c r="J3006" s="2"/>
      <c r="K3006" s="2"/>
      <c r="L3006" s="3">
        <v>11.46</v>
      </c>
      <c r="M3006" s="3">
        <v>1.1499999999999999</v>
      </c>
      <c r="N3006" s="3">
        <v>63.27</v>
      </c>
      <c r="O3006" s="3">
        <v>0</v>
      </c>
      <c r="P3006" s="3">
        <v>64.42</v>
      </c>
      <c r="Q3006" s="3">
        <v>12.884</v>
      </c>
      <c r="R3006" s="1" t="s">
        <v>0</v>
      </c>
    </row>
    <row r="3007" spans="1:18" ht="15.5" x14ac:dyDescent="0.35">
      <c r="A3007" s="1">
        <v>40306577</v>
      </c>
      <c r="B3007" s="99" t="s">
        <v>1421</v>
      </c>
      <c r="C3007" s="2" t="s">
        <v>13602</v>
      </c>
      <c r="D3007" s="2">
        <v>0.1</v>
      </c>
      <c r="E3007" s="1" t="s">
        <v>25</v>
      </c>
      <c r="F3007" s="2">
        <v>4.7969999999999997</v>
      </c>
      <c r="G3007" s="2"/>
      <c r="H3007" s="2"/>
      <c r="I3007" s="2"/>
      <c r="J3007" s="2"/>
      <c r="K3007" s="2"/>
      <c r="L3007" s="3">
        <v>11.46</v>
      </c>
      <c r="M3007" s="3">
        <v>1.1499999999999999</v>
      </c>
      <c r="N3007" s="3">
        <v>63.27</v>
      </c>
      <c r="O3007" s="3">
        <v>0</v>
      </c>
      <c r="P3007" s="3">
        <v>64.42</v>
      </c>
      <c r="Q3007" s="3">
        <v>12.884</v>
      </c>
      <c r="R3007" s="1" t="s">
        <v>0</v>
      </c>
    </row>
    <row r="3008" spans="1:18" ht="15.5" x14ac:dyDescent="0.35">
      <c r="A3008" s="1">
        <v>40306585</v>
      </c>
      <c r="B3008" s="99" t="s">
        <v>1420</v>
      </c>
      <c r="C3008" s="2" t="s">
        <v>13602</v>
      </c>
      <c r="D3008" s="2">
        <v>0.1</v>
      </c>
      <c r="E3008" s="1" t="s">
        <v>25</v>
      </c>
      <c r="F3008" s="2">
        <v>13.815</v>
      </c>
      <c r="G3008" s="2"/>
      <c r="H3008" s="2"/>
      <c r="I3008" s="2"/>
      <c r="J3008" s="2"/>
      <c r="K3008" s="2"/>
      <c r="L3008" s="3">
        <v>11.46</v>
      </c>
      <c r="M3008" s="3">
        <v>1.1499999999999999</v>
      </c>
      <c r="N3008" s="3">
        <v>182.22</v>
      </c>
      <c r="O3008" s="3">
        <v>0</v>
      </c>
      <c r="P3008" s="3">
        <v>183.37</v>
      </c>
      <c r="Q3008" s="3">
        <v>36.673999999999999</v>
      </c>
      <c r="R3008" s="1" t="s">
        <v>0</v>
      </c>
    </row>
    <row r="3009" spans="1:18" ht="15.5" x14ac:dyDescent="0.35">
      <c r="A3009" s="1">
        <v>40306593</v>
      </c>
      <c r="B3009" s="99" t="s">
        <v>1419</v>
      </c>
      <c r="C3009" s="2" t="s">
        <v>13602</v>
      </c>
      <c r="D3009" s="2">
        <v>0.1</v>
      </c>
      <c r="E3009" s="1" t="s">
        <v>25</v>
      </c>
      <c r="F3009" s="2">
        <v>4.7969999999999997</v>
      </c>
      <c r="G3009" s="2"/>
      <c r="H3009" s="2"/>
      <c r="I3009" s="2"/>
      <c r="J3009" s="2"/>
      <c r="K3009" s="2"/>
      <c r="L3009" s="3">
        <v>11.46</v>
      </c>
      <c r="M3009" s="3">
        <v>1.1499999999999999</v>
      </c>
      <c r="N3009" s="3">
        <v>63.27</v>
      </c>
      <c r="O3009" s="3">
        <v>0</v>
      </c>
      <c r="P3009" s="3">
        <v>64.42</v>
      </c>
      <c r="Q3009" s="3">
        <v>12.884</v>
      </c>
      <c r="R3009" s="1" t="s">
        <v>0</v>
      </c>
    </row>
    <row r="3010" spans="1:18" ht="15.5" x14ac:dyDescent="0.35">
      <c r="A3010" s="1">
        <v>40306607</v>
      </c>
      <c r="B3010" s="99" t="s">
        <v>1418</v>
      </c>
      <c r="C3010" s="2" t="s">
        <v>13602</v>
      </c>
      <c r="D3010" s="2">
        <v>0.1</v>
      </c>
      <c r="E3010" s="1" t="s">
        <v>25</v>
      </c>
      <c r="F3010" s="2">
        <v>5.0940000000000003</v>
      </c>
      <c r="G3010" s="2"/>
      <c r="H3010" s="2"/>
      <c r="I3010" s="2"/>
      <c r="J3010" s="2"/>
      <c r="K3010" s="2"/>
      <c r="L3010" s="3">
        <v>11.46</v>
      </c>
      <c r="M3010" s="3">
        <v>1.1499999999999999</v>
      </c>
      <c r="N3010" s="3">
        <v>67.19</v>
      </c>
      <c r="O3010" s="3">
        <v>0</v>
      </c>
      <c r="P3010" s="3">
        <v>68.34</v>
      </c>
      <c r="Q3010" s="3">
        <v>13.668000000000001</v>
      </c>
      <c r="R3010" s="1" t="s">
        <v>0</v>
      </c>
    </row>
    <row r="3011" spans="1:18" ht="15.5" x14ac:dyDescent="0.35">
      <c r="A3011" s="1">
        <v>40306615</v>
      </c>
      <c r="B3011" s="99" t="s">
        <v>1417</v>
      </c>
      <c r="C3011" s="2" t="s">
        <v>13602</v>
      </c>
      <c r="D3011" s="2">
        <v>0.04</v>
      </c>
      <c r="E3011" s="1" t="s">
        <v>25</v>
      </c>
      <c r="F3011" s="2">
        <v>1.8</v>
      </c>
      <c r="G3011" s="2"/>
      <c r="H3011" s="2"/>
      <c r="I3011" s="2"/>
      <c r="J3011" s="2"/>
      <c r="K3011" s="2"/>
      <c r="L3011" s="3">
        <v>11.46</v>
      </c>
      <c r="M3011" s="3">
        <v>0.46</v>
      </c>
      <c r="N3011" s="3">
        <v>23.74</v>
      </c>
      <c r="O3011" s="3">
        <v>0</v>
      </c>
      <c r="P3011" s="3">
        <v>24.2</v>
      </c>
      <c r="Q3011" s="3">
        <v>4.84</v>
      </c>
      <c r="R3011" s="1" t="s">
        <v>0</v>
      </c>
    </row>
    <row r="3012" spans="1:18" ht="15.5" x14ac:dyDescent="0.35">
      <c r="A3012" s="1">
        <v>40306623</v>
      </c>
      <c r="B3012" s="99" t="s">
        <v>1416</v>
      </c>
      <c r="C3012" s="2" t="s">
        <v>13602</v>
      </c>
      <c r="D3012" s="2">
        <v>0.04</v>
      </c>
      <c r="E3012" s="1" t="s">
        <v>25</v>
      </c>
      <c r="F3012" s="2">
        <v>2.1869999999999998</v>
      </c>
      <c r="G3012" s="2"/>
      <c r="H3012" s="2"/>
      <c r="I3012" s="2"/>
      <c r="J3012" s="2"/>
      <c r="K3012" s="2"/>
      <c r="L3012" s="3">
        <v>11.46</v>
      </c>
      <c r="M3012" s="3">
        <v>0.46</v>
      </c>
      <c r="N3012" s="3">
        <v>28.85</v>
      </c>
      <c r="O3012" s="3">
        <v>0</v>
      </c>
      <c r="P3012" s="3">
        <v>29.31</v>
      </c>
      <c r="Q3012" s="3">
        <v>5.8620000000000001</v>
      </c>
      <c r="R3012" s="1" t="s">
        <v>0</v>
      </c>
    </row>
    <row r="3013" spans="1:18" ht="15.5" x14ac:dyDescent="0.35">
      <c r="A3013" s="1">
        <v>40306631</v>
      </c>
      <c r="B3013" s="99" t="s">
        <v>1415</v>
      </c>
      <c r="C3013" s="2" t="s">
        <v>13602</v>
      </c>
      <c r="D3013" s="2">
        <v>0.04</v>
      </c>
      <c r="E3013" s="1" t="s">
        <v>25</v>
      </c>
      <c r="F3013" s="2">
        <v>2.1869999999999998</v>
      </c>
      <c r="G3013" s="2"/>
      <c r="H3013" s="2"/>
      <c r="I3013" s="2"/>
      <c r="J3013" s="2"/>
      <c r="K3013" s="2"/>
      <c r="L3013" s="3">
        <v>11.46</v>
      </c>
      <c r="M3013" s="3">
        <v>0.46</v>
      </c>
      <c r="N3013" s="3">
        <v>28.85</v>
      </c>
      <c r="O3013" s="3">
        <v>0</v>
      </c>
      <c r="P3013" s="3">
        <v>29.31</v>
      </c>
      <c r="Q3013" s="3">
        <v>5.8620000000000001</v>
      </c>
      <c r="R3013" s="1" t="s">
        <v>0</v>
      </c>
    </row>
    <row r="3014" spans="1:18" ht="15.5" x14ac:dyDescent="0.35">
      <c r="A3014" s="1">
        <v>40306640</v>
      </c>
      <c r="B3014" s="99" t="s">
        <v>1414</v>
      </c>
      <c r="C3014" s="2" t="s">
        <v>13602</v>
      </c>
      <c r="D3014" s="2">
        <v>0.1</v>
      </c>
      <c r="E3014" s="1" t="s">
        <v>25</v>
      </c>
      <c r="F3014" s="2">
        <v>2.8439999999999999</v>
      </c>
      <c r="G3014" s="2"/>
      <c r="H3014" s="2"/>
      <c r="I3014" s="2"/>
      <c r="J3014" s="2"/>
      <c r="K3014" s="2"/>
      <c r="L3014" s="3">
        <v>11.46</v>
      </c>
      <c r="M3014" s="3">
        <v>1.1499999999999999</v>
      </c>
      <c r="N3014" s="3">
        <v>37.51</v>
      </c>
      <c r="O3014" s="3">
        <v>0</v>
      </c>
      <c r="P3014" s="3">
        <v>38.659999999999997</v>
      </c>
      <c r="Q3014" s="3">
        <v>7.7319999999999993</v>
      </c>
      <c r="R3014" s="1" t="s">
        <v>0</v>
      </c>
    </row>
    <row r="3015" spans="1:18" ht="15.5" x14ac:dyDescent="0.35">
      <c r="A3015" s="1">
        <v>40306658</v>
      </c>
      <c r="B3015" s="99" t="s">
        <v>1413</v>
      </c>
      <c r="C3015" s="2" t="s">
        <v>13602</v>
      </c>
      <c r="D3015" s="2">
        <v>4.0000000000000001E-3</v>
      </c>
      <c r="E3015" s="1" t="s">
        <v>25</v>
      </c>
      <c r="F3015" s="2">
        <v>2.1869999999999998</v>
      </c>
      <c r="G3015" s="2"/>
      <c r="H3015" s="2"/>
      <c r="I3015" s="2"/>
      <c r="J3015" s="2"/>
      <c r="K3015" s="2"/>
      <c r="L3015" s="3">
        <v>11.46</v>
      </c>
      <c r="M3015" s="3">
        <v>0.05</v>
      </c>
      <c r="N3015" s="3">
        <v>28.85</v>
      </c>
      <c r="O3015" s="3">
        <v>0</v>
      </c>
      <c r="P3015" s="3">
        <v>28.9</v>
      </c>
      <c r="Q3015" s="3">
        <v>5.78</v>
      </c>
      <c r="R3015" s="1" t="s">
        <v>0</v>
      </c>
    </row>
    <row r="3016" spans="1:18" ht="15.5" x14ac:dyDescent="0.35">
      <c r="A3016" s="1">
        <v>40306666</v>
      </c>
      <c r="B3016" s="99" t="s">
        <v>1412</v>
      </c>
      <c r="C3016" s="2" t="s">
        <v>13602</v>
      </c>
      <c r="D3016" s="2">
        <v>0.01</v>
      </c>
      <c r="E3016" s="1" t="s">
        <v>25</v>
      </c>
      <c r="F3016" s="2">
        <v>1.8</v>
      </c>
      <c r="G3016" s="2"/>
      <c r="H3016" s="2"/>
      <c r="I3016" s="2"/>
      <c r="J3016" s="2"/>
      <c r="K3016" s="2"/>
      <c r="L3016" s="3">
        <v>11.46</v>
      </c>
      <c r="M3016" s="3">
        <v>0.11</v>
      </c>
      <c r="N3016" s="3">
        <v>23.74</v>
      </c>
      <c r="O3016" s="3">
        <v>0</v>
      </c>
      <c r="P3016" s="3">
        <v>23.85</v>
      </c>
      <c r="Q3016" s="3">
        <v>4.7700000000000005</v>
      </c>
      <c r="R3016" s="1" t="s">
        <v>0</v>
      </c>
    </row>
    <row r="3017" spans="1:18" ht="15.5" x14ac:dyDescent="0.35">
      <c r="A3017" s="1">
        <v>40306674</v>
      </c>
      <c r="B3017" s="99" t="s">
        <v>1411</v>
      </c>
      <c r="C3017" s="2" t="s">
        <v>13602</v>
      </c>
      <c r="D3017" s="2">
        <v>0.01</v>
      </c>
      <c r="E3017" s="1" t="s">
        <v>25</v>
      </c>
      <c r="F3017" s="2">
        <v>2.1869999999999998</v>
      </c>
      <c r="G3017" s="2"/>
      <c r="H3017" s="2"/>
      <c r="I3017" s="2"/>
      <c r="J3017" s="2"/>
      <c r="K3017" s="2"/>
      <c r="L3017" s="3">
        <v>11.46</v>
      </c>
      <c r="M3017" s="3">
        <v>0.11</v>
      </c>
      <c r="N3017" s="3">
        <v>28.85</v>
      </c>
      <c r="O3017" s="3">
        <v>0</v>
      </c>
      <c r="P3017" s="3">
        <v>28.96</v>
      </c>
      <c r="Q3017" s="3">
        <v>5.7920000000000007</v>
      </c>
      <c r="R3017" s="1" t="s">
        <v>0</v>
      </c>
    </row>
    <row r="3018" spans="1:18" ht="15.5" x14ac:dyDescent="0.35">
      <c r="A3018" s="1">
        <v>40306682</v>
      </c>
      <c r="B3018" s="99" t="s">
        <v>1410</v>
      </c>
      <c r="C3018" s="2" t="s">
        <v>13602</v>
      </c>
      <c r="D3018" s="2">
        <v>0.04</v>
      </c>
      <c r="E3018" s="1" t="s">
        <v>25</v>
      </c>
      <c r="F3018" s="2">
        <v>2.484</v>
      </c>
      <c r="G3018" s="2"/>
      <c r="H3018" s="2"/>
      <c r="I3018" s="2"/>
      <c r="J3018" s="2"/>
      <c r="K3018" s="2"/>
      <c r="L3018" s="3">
        <v>11.46</v>
      </c>
      <c r="M3018" s="3">
        <v>0.46</v>
      </c>
      <c r="N3018" s="3">
        <v>32.76</v>
      </c>
      <c r="O3018" s="3">
        <v>0</v>
      </c>
      <c r="P3018" s="3">
        <v>33.22</v>
      </c>
      <c r="Q3018" s="3">
        <v>6.6440000000000001</v>
      </c>
      <c r="R3018" s="1" t="s">
        <v>0</v>
      </c>
    </row>
    <row r="3019" spans="1:18" ht="15.5" x14ac:dyDescent="0.35">
      <c r="A3019" s="1">
        <v>40306690</v>
      </c>
      <c r="B3019" s="99" t="s">
        <v>1409</v>
      </c>
      <c r="C3019" s="2" t="s">
        <v>13602</v>
      </c>
      <c r="D3019" s="2">
        <v>0.1</v>
      </c>
      <c r="E3019" s="1" t="s">
        <v>25</v>
      </c>
      <c r="F3019" s="2">
        <v>3.294</v>
      </c>
      <c r="G3019" s="2"/>
      <c r="H3019" s="2"/>
      <c r="I3019" s="2"/>
      <c r="J3019" s="2"/>
      <c r="K3019" s="2"/>
      <c r="L3019" s="3">
        <v>11.46</v>
      </c>
      <c r="M3019" s="3">
        <v>1.1499999999999999</v>
      </c>
      <c r="N3019" s="3">
        <v>43.45</v>
      </c>
      <c r="O3019" s="3">
        <v>0</v>
      </c>
      <c r="P3019" s="3">
        <v>44.6</v>
      </c>
      <c r="Q3019" s="3">
        <v>8.92</v>
      </c>
      <c r="R3019" s="1" t="s">
        <v>0</v>
      </c>
    </row>
    <row r="3020" spans="1:18" ht="15.5" x14ac:dyDescent="0.35">
      <c r="A3020" s="1">
        <v>40306704</v>
      </c>
      <c r="B3020" s="99" t="s">
        <v>1408</v>
      </c>
      <c r="C3020" s="2" t="s">
        <v>13602</v>
      </c>
      <c r="D3020" s="2">
        <v>0.01</v>
      </c>
      <c r="E3020" s="1" t="s">
        <v>25</v>
      </c>
      <c r="F3020" s="2">
        <v>1.413</v>
      </c>
      <c r="G3020" s="2"/>
      <c r="H3020" s="2"/>
      <c r="I3020" s="2"/>
      <c r="J3020" s="2"/>
      <c r="K3020" s="2"/>
      <c r="L3020" s="3">
        <v>11.46</v>
      </c>
      <c r="M3020" s="3">
        <v>0.11</v>
      </c>
      <c r="N3020" s="3">
        <v>18.64</v>
      </c>
      <c r="O3020" s="3">
        <v>0</v>
      </c>
      <c r="P3020" s="3">
        <v>18.75</v>
      </c>
      <c r="Q3020" s="3">
        <v>3.75</v>
      </c>
      <c r="R3020" s="1" t="s">
        <v>0</v>
      </c>
    </row>
    <row r="3021" spans="1:18" ht="15.5" x14ac:dyDescent="0.35">
      <c r="A3021" s="1">
        <v>40306712</v>
      </c>
      <c r="B3021" s="99" t="s">
        <v>1407</v>
      </c>
      <c r="C3021" s="2" t="s">
        <v>13602</v>
      </c>
      <c r="D3021" s="2">
        <v>0.01</v>
      </c>
      <c r="E3021" s="1" t="s">
        <v>25</v>
      </c>
      <c r="F3021" s="2">
        <v>1.413</v>
      </c>
      <c r="G3021" s="2"/>
      <c r="H3021" s="2"/>
      <c r="I3021" s="2"/>
      <c r="J3021" s="2"/>
      <c r="K3021" s="2"/>
      <c r="L3021" s="3">
        <v>11.46</v>
      </c>
      <c r="M3021" s="3">
        <v>0.11</v>
      </c>
      <c r="N3021" s="3">
        <v>18.64</v>
      </c>
      <c r="O3021" s="3">
        <v>0</v>
      </c>
      <c r="P3021" s="3">
        <v>18.75</v>
      </c>
      <c r="Q3021" s="3">
        <v>3.75</v>
      </c>
      <c r="R3021" s="1" t="s">
        <v>0</v>
      </c>
    </row>
    <row r="3022" spans="1:18" ht="15.5" x14ac:dyDescent="0.35">
      <c r="A3022" s="1">
        <v>40306720</v>
      </c>
      <c r="B3022" s="99" t="s">
        <v>1406</v>
      </c>
      <c r="C3022" s="2" t="s">
        <v>13602</v>
      </c>
      <c r="D3022" s="2">
        <v>0.1</v>
      </c>
      <c r="E3022" s="1" t="s">
        <v>25</v>
      </c>
      <c r="F3022" s="2">
        <v>3.294</v>
      </c>
      <c r="G3022" s="2"/>
      <c r="H3022" s="2"/>
      <c r="I3022" s="2"/>
      <c r="J3022" s="2"/>
      <c r="K3022" s="2"/>
      <c r="L3022" s="3">
        <v>11.46</v>
      </c>
      <c r="M3022" s="3">
        <v>1.1499999999999999</v>
      </c>
      <c r="N3022" s="3">
        <v>43.45</v>
      </c>
      <c r="O3022" s="3">
        <v>0</v>
      </c>
      <c r="P3022" s="3">
        <v>44.6</v>
      </c>
      <c r="Q3022" s="3">
        <v>8.92</v>
      </c>
      <c r="R3022" s="1" t="s">
        <v>0</v>
      </c>
    </row>
    <row r="3023" spans="1:18" ht="15.5" x14ac:dyDescent="0.35">
      <c r="A3023" s="1">
        <v>40306739</v>
      </c>
      <c r="B3023" s="99" t="s">
        <v>1405</v>
      </c>
      <c r="C3023" s="2" t="s">
        <v>13602</v>
      </c>
      <c r="D3023" s="2">
        <v>0.04</v>
      </c>
      <c r="E3023" s="1" t="s">
        <v>25</v>
      </c>
      <c r="F3023" s="2">
        <v>1.413</v>
      </c>
      <c r="G3023" s="2"/>
      <c r="H3023" s="2"/>
      <c r="I3023" s="2"/>
      <c r="J3023" s="2"/>
      <c r="K3023" s="2"/>
      <c r="L3023" s="3">
        <v>11.46</v>
      </c>
      <c r="M3023" s="3">
        <v>0.46</v>
      </c>
      <c r="N3023" s="3">
        <v>18.64</v>
      </c>
      <c r="O3023" s="3">
        <v>0</v>
      </c>
      <c r="P3023" s="3">
        <v>19.100000000000001</v>
      </c>
      <c r="Q3023" s="3">
        <v>3.8200000000000003</v>
      </c>
      <c r="R3023" s="1" t="s">
        <v>0</v>
      </c>
    </row>
    <row r="3024" spans="1:18" ht="15.5" x14ac:dyDescent="0.35">
      <c r="A3024" s="1">
        <v>40306747</v>
      </c>
      <c r="B3024" s="99" t="s">
        <v>1404</v>
      </c>
      <c r="C3024" s="2" t="s">
        <v>13602</v>
      </c>
      <c r="D3024" s="2">
        <v>0.01</v>
      </c>
      <c r="E3024" s="1" t="s">
        <v>25</v>
      </c>
      <c r="F3024" s="2">
        <v>1.17</v>
      </c>
      <c r="G3024" s="2"/>
      <c r="H3024" s="2"/>
      <c r="I3024" s="2"/>
      <c r="J3024" s="2"/>
      <c r="K3024" s="2"/>
      <c r="L3024" s="3">
        <v>11.46</v>
      </c>
      <c r="M3024" s="3">
        <v>0.11</v>
      </c>
      <c r="N3024" s="3">
        <v>15.43</v>
      </c>
      <c r="O3024" s="3">
        <v>0</v>
      </c>
      <c r="P3024" s="3">
        <v>15.54</v>
      </c>
      <c r="Q3024" s="3">
        <v>3.1080000000000001</v>
      </c>
      <c r="R3024" s="1" t="s">
        <v>0</v>
      </c>
    </row>
    <row r="3025" spans="1:18" ht="15.5" x14ac:dyDescent="0.35">
      <c r="A3025" s="1">
        <v>40306755</v>
      </c>
      <c r="B3025" s="99" t="s">
        <v>1403</v>
      </c>
      <c r="C3025" s="2" t="s">
        <v>13602</v>
      </c>
      <c r="D3025" s="2">
        <v>0.04</v>
      </c>
      <c r="E3025" s="1" t="s">
        <v>25</v>
      </c>
      <c r="F3025" s="2">
        <v>1.17</v>
      </c>
      <c r="G3025" s="2"/>
      <c r="H3025" s="2"/>
      <c r="I3025" s="2"/>
      <c r="J3025" s="2"/>
      <c r="K3025" s="2"/>
      <c r="L3025" s="3">
        <v>11.46</v>
      </c>
      <c r="M3025" s="3">
        <v>0.46</v>
      </c>
      <c r="N3025" s="3">
        <v>15.43</v>
      </c>
      <c r="O3025" s="3">
        <v>0</v>
      </c>
      <c r="P3025" s="3">
        <v>15.89</v>
      </c>
      <c r="Q3025" s="3">
        <v>3.1780000000000004</v>
      </c>
      <c r="R3025" s="1" t="s">
        <v>0</v>
      </c>
    </row>
    <row r="3026" spans="1:18" ht="15.5" x14ac:dyDescent="0.35">
      <c r="A3026" s="1">
        <v>40306763</v>
      </c>
      <c r="B3026" s="99" t="s">
        <v>1402</v>
      </c>
      <c r="C3026" s="2" t="s">
        <v>13602</v>
      </c>
      <c r="D3026" s="2">
        <v>0.01</v>
      </c>
      <c r="E3026" s="1" t="s">
        <v>25</v>
      </c>
      <c r="F3026" s="2">
        <v>0.72</v>
      </c>
      <c r="G3026" s="2"/>
      <c r="H3026" s="2"/>
      <c r="I3026" s="2"/>
      <c r="J3026" s="2"/>
      <c r="K3026" s="2"/>
      <c r="L3026" s="3">
        <v>11.46</v>
      </c>
      <c r="M3026" s="3">
        <v>0.11</v>
      </c>
      <c r="N3026" s="3">
        <v>9.5</v>
      </c>
      <c r="O3026" s="3">
        <v>0</v>
      </c>
      <c r="P3026" s="3">
        <v>9.61</v>
      </c>
      <c r="Q3026" s="3">
        <v>1.9219999999999999</v>
      </c>
      <c r="R3026" s="1" t="s">
        <v>0</v>
      </c>
    </row>
    <row r="3027" spans="1:18" ht="15.5" x14ac:dyDescent="0.35">
      <c r="A3027" s="1">
        <v>40306771</v>
      </c>
      <c r="B3027" s="99" t="s">
        <v>1401</v>
      </c>
      <c r="C3027" s="2" t="s">
        <v>13602</v>
      </c>
      <c r="D3027" s="2">
        <v>0.5</v>
      </c>
      <c r="E3027" s="1" t="s">
        <v>25</v>
      </c>
      <c r="F3027" s="2">
        <v>5.9939999999999998</v>
      </c>
      <c r="G3027" s="2"/>
      <c r="H3027" s="2"/>
      <c r="I3027" s="2"/>
      <c r="J3027" s="2"/>
      <c r="K3027" s="2"/>
      <c r="L3027" s="3">
        <v>11.46</v>
      </c>
      <c r="M3027" s="3">
        <v>5.73</v>
      </c>
      <c r="N3027" s="3">
        <v>79.06</v>
      </c>
      <c r="O3027" s="3">
        <v>0</v>
      </c>
      <c r="P3027" s="3">
        <v>84.79</v>
      </c>
      <c r="Q3027" s="3">
        <v>16.958000000000002</v>
      </c>
      <c r="R3027" s="1" t="s">
        <v>0</v>
      </c>
    </row>
    <row r="3028" spans="1:18" ht="15.5" x14ac:dyDescent="0.35">
      <c r="A3028" s="1">
        <v>40306780</v>
      </c>
      <c r="B3028" s="99" t="s">
        <v>1400</v>
      </c>
      <c r="C3028" s="2" t="s">
        <v>13602</v>
      </c>
      <c r="D3028" s="2">
        <v>0.25</v>
      </c>
      <c r="E3028" s="1" t="s">
        <v>25</v>
      </c>
      <c r="F3028" s="2">
        <v>4.7969999999999997</v>
      </c>
      <c r="G3028" s="2"/>
      <c r="H3028" s="2"/>
      <c r="I3028" s="2"/>
      <c r="J3028" s="2"/>
      <c r="K3028" s="2"/>
      <c r="L3028" s="3">
        <v>11.46</v>
      </c>
      <c r="M3028" s="3">
        <v>2.87</v>
      </c>
      <c r="N3028" s="3">
        <v>63.27</v>
      </c>
      <c r="O3028" s="3">
        <v>0</v>
      </c>
      <c r="P3028" s="3">
        <v>66.14</v>
      </c>
      <c r="Q3028" s="3">
        <v>13.228000000000002</v>
      </c>
      <c r="R3028" s="1" t="s">
        <v>0</v>
      </c>
    </row>
    <row r="3029" spans="1:18" ht="15.5" x14ac:dyDescent="0.35">
      <c r="A3029" s="1">
        <v>40306798</v>
      </c>
      <c r="B3029" s="99" t="s">
        <v>1399</v>
      </c>
      <c r="C3029" s="2" t="s">
        <v>13602</v>
      </c>
      <c r="D3029" s="2">
        <v>0.1</v>
      </c>
      <c r="E3029" s="1" t="s">
        <v>25</v>
      </c>
      <c r="F3029" s="2">
        <v>2.8439999999999999</v>
      </c>
      <c r="G3029" s="2"/>
      <c r="H3029" s="2"/>
      <c r="I3029" s="2"/>
      <c r="J3029" s="2"/>
      <c r="K3029" s="2"/>
      <c r="L3029" s="3">
        <v>11.46</v>
      </c>
      <c r="M3029" s="3">
        <v>1.1499999999999999</v>
      </c>
      <c r="N3029" s="3">
        <v>37.51</v>
      </c>
      <c r="O3029" s="3">
        <v>0</v>
      </c>
      <c r="P3029" s="3">
        <v>38.659999999999997</v>
      </c>
      <c r="Q3029" s="3">
        <v>7.7319999999999993</v>
      </c>
      <c r="R3029" s="1" t="s">
        <v>0</v>
      </c>
    </row>
    <row r="3030" spans="1:18" ht="15.5" x14ac:dyDescent="0.35">
      <c r="A3030" s="1">
        <v>40306801</v>
      </c>
      <c r="B3030" s="99" t="s">
        <v>1398</v>
      </c>
      <c r="C3030" s="2" t="s">
        <v>13602</v>
      </c>
      <c r="D3030" s="2">
        <v>0.25</v>
      </c>
      <c r="E3030" s="1" t="s">
        <v>25</v>
      </c>
      <c r="F3030" s="2">
        <v>7.4969999999999999</v>
      </c>
      <c r="G3030" s="2"/>
      <c r="H3030" s="2"/>
      <c r="I3030" s="2"/>
      <c r="J3030" s="2"/>
      <c r="K3030" s="2"/>
      <c r="L3030" s="3">
        <v>11.46</v>
      </c>
      <c r="M3030" s="3">
        <v>2.87</v>
      </c>
      <c r="N3030" s="3">
        <v>98.89</v>
      </c>
      <c r="O3030" s="3">
        <v>0</v>
      </c>
      <c r="P3030" s="3">
        <v>101.76</v>
      </c>
      <c r="Q3030" s="3">
        <v>20.352000000000004</v>
      </c>
      <c r="R3030" s="1" t="s">
        <v>0</v>
      </c>
    </row>
    <row r="3031" spans="1:18" ht="15.5" x14ac:dyDescent="0.35">
      <c r="A3031" s="1">
        <v>40306810</v>
      </c>
      <c r="B3031" s="99" t="s">
        <v>1397</v>
      </c>
      <c r="C3031" s="2" t="s">
        <v>13602</v>
      </c>
      <c r="D3031" s="2">
        <v>0.01</v>
      </c>
      <c r="E3031" s="1" t="s">
        <v>25</v>
      </c>
      <c r="F3031" s="2">
        <v>1.17</v>
      </c>
      <c r="G3031" s="2"/>
      <c r="H3031" s="2"/>
      <c r="I3031" s="2"/>
      <c r="J3031" s="2"/>
      <c r="K3031" s="2"/>
      <c r="L3031" s="3">
        <v>11.46</v>
      </c>
      <c r="M3031" s="3">
        <v>0.11</v>
      </c>
      <c r="N3031" s="3">
        <v>15.43</v>
      </c>
      <c r="O3031" s="3">
        <v>0</v>
      </c>
      <c r="P3031" s="3">
        <v>15.54</v>
      </c>
      <c r="Q3031" s="3">
        <v>3.1080000000000001</v>
      </c>
      <c r="R3031" s="1" t="s">
        <v>0</v>
      </c>
    </row>
    <row r="3032" spans="1:18" ht="15.5" x14ac:dyDescent="0.35">
      <c r="A3032" s="1">
        <v>40306828</v>
      </c>
      <c r="B3032" s="99" t="s">
        <v>1396</v>
      </c>
      <c r="C3032" s="2" t="s">
        <v>13602</v>
      </c>
      <c r="D3032" s="2">
        <v>0.04</v>
      </c>
      <c r="E3032" s="1" t="s">
        <v>25</v>
      </c>
      <c r="F3032" s="2">
        <v>0.72</v>
      </c>
      <c r="G3032" s="2"/>
      <c r="H3032" s="2"/>
      <c r="I3032" s="2"/>
      <c r="J3032" s="2"/>
      <c r="K3032" s="2"/>
      <c r="L3032" s="3">
        <v>11.46</v>
      </c>
      <c r="M3032" s="3">
        <v>0.46</v>
      </c>
      <c r="N3032" s="3">
        <v>9.5</v>
      </c>
      <c r="O3032" s="3">
        <v>0</v>
      </c>
      <c r="P3032" s="3">
        <v>9.9600000000000009</v>
      </c>
      <c r="Q3032" s="3">
        <v>1.9920000000000002</v>
      </c>
      <c r="R3032" s="1" t="s">
        <v>0</v>
      </c>
    </row>
    <row r="3033" spans="1:18" ht="15.5" x14ac:dyDescent="0.35">
      <c r="A3033" s="1">
        <v>40306836</v>
      </c>
      <c r="B3033" s="99" t="s">
        <v>1395</v>
      </c>
      <c r="C3033" s="2" t="s">
        <v>13602</v>
      </c>
      <c r="D3033" s="2">
        <v>0.01</v>
      </c>
      <c r="E3033" s="1" t="s">
        <v>25</v>
      </c>
      <c r="F3033" s="2">
        <v>1.17</v>
      </c>
      <c r="G3033" s="2"/>
      <c r="H3033" s="2"/>
      <c r="I3033" s="2"/>
      <c r="J3033" s="2"/>
      <c r="K3033" s="2"/>
      <c r="L3033" s="3">
        <v>11.46</v>
      </c>
      <c r="M3033" s="3">
        <v>0.11</v>
      </c>
      <c r="N3033" s="3">
        <v>15.43</v>
      </c>
      <c r="O3033" s="3">
        <v>0</v>
      </c>
      <c r="P3033" s="3">
        <v>15.54</v>
      </c>
      <c r="Q3033" s="3">
        <v>3.1080000000000001</v>
      </c>
      <c r="R3033" s="1" t="s">
        <v>0</v>
      </c>
    </row>
    <row r="3034" spans="1:18" ht="15.5" x14ac:dyDescent="0.35">
      <c r="A3034" s="1">
        <v>40306844</v>
      </c>
      <c r="B3034" s="99" t="s">
        <v>1394</v>
      </c>
      <c r="C3034" s="2" t="s">
        <v>13602</v>
      </c>
      <c r="D3034" s="2">
        <v>0.04</v>
      </c>
      <c r="E3034" s="1" t="s">
        <v>25</v>
      </c>
      <c r="F3034" s="2">
        <v>0.72</v>
      </c>
      <c r="G3034" s="2"/>
      <c r="H3034" s="2"/>
      <c r="I3034" s="2"/>
      <c r="J3034" s="2"/>
      <c r="K3034" s="2"/>
      <c r="L3034" s="3">
        <v>11.46</v>
      </c>
      <c r="M3034" s="3">
        <v>0.46</v>
      </c>
      <c r="N3034" s="3">
        <v>9.5</v>
      </c>
      <c r="O3034" s="3">
        <v>0</v>
      </c>
      <c r="P3034" s="3">
        <v>9.9600000000000009</v>
      </c>
      <c r="Q3034" s="3">
        <v>1.9920000000000002</v>
      </c>
      <c r="R3034" s="1" t="s">
        <v>0</v>
      </c>
    </row>
    <row r="3035" spans="1:18" ht="15.5" x14ac:dyDescent="0.35">
      <c r="A3035" s="1">
        <v>40306852</v>
      </c>
      <c r="B3035" s="99" t="s">
        <v>1393</v>
      </c>
      <c r="C3035" s="2" t="s">
        <v>13602</v>
      </c>
      <c r="D3035" s="2">
        <v>0.04</v>
      </c>
      <c r="E3035" s="1" t="s">
        <v>25</v>
      </c>
      <c r="F3035" s="2">
        <v>1.17</v>
      </c>
      <c r="G3035" s="2"/>
      <c r="H3035" s="2"/>
      <c r="I3035" s="2"/>
      <c r="J3035" s="2"/>
      <c r="K3035" s="2"/>
      <c r="L3035" s="3">
        <v>11.46</v>
      </c>
      <c r="M3035" s="3">
        <v>0.46</v>
      </c>
      <c r="N3035" s="3">
        <v>15.43</v>
      </c>
      <c r="O3035" s="3">
        <v>0</v>
      </c>
      <c r="P3035" s="3">
        <v>15.89</v>
      </c>
      <c r="Q3035" s="3">
        <v>3.1780000000000004</v>
      </c>
      <c r="R3035" s="1" t="s">
        <v>0</v>
      </c>
    </row>
    <row r="3036" spans="1:18" ht="15.5" x14ac:dyDescent="0.35">
      <c r="A3036" s="1">
        <v>40306860</v>
      </c>
      <c r="B3036" s="99" t="s">
        <v>1392</v>
      </c>
      <c r="C3036" s="2" t="s">
        <v>13602</v>
      </c>
      <c r="D3036" s="2">
        <v>0.01</v>
      </c>
      <c r="E3036" s="1" t="s">
        <v>25</v>
      </c>
      <c r="F3036" s="2">
        <v>1.17</v>
      </c>
      <c r="G3036" s="2"/>
      <c r="H3036" s="2"/>
      <c r="I3036" s="2"/>
      <c r="J3036" s="2"/>
      <c r="K3036" s="2"/>
      <c r="L3036" s="3">
        <v>11.46</v>
      </c>
      <c r="M3036" s="3">
        <v>0.11</v>
      </c>
      <c r="N3036" s="3">
        <v>15.43</v>
      </c>
      <c r="O3036" s="3">
        <v>0</v>
      </c>
      <c r="P3036" s="3">
        <v>15.54</v>
      </c>
      <c r="Q3036" s="3">
        <v>3.1080000000000001</v>
      </c>
      <c r="R3036" s="1" t="s">
        <v>0</v>
      </c>
    </row>
    <row r="3037" spans="1:18" ht="15.5" x14ac:dyDescent="0.35">
      <c r="A3037" s="1">
        <v>40306879</v>
      </c>
      <c r="B3037" s="99" t="s">
        <v>1391</v>
      </c>
      <c r="C3037" s="2" t="s">
        <v>13602</v>
      </c>
      <c r="D3037" s="2">
        <v>0.04</v>
      </c>
      <c r="E3037" s="1" t="s">
        <v>25</v>
      </c>
      <c r="F3037" s="2">
        <v>1.8</v>
      </c>
      <c r="G3037" s="2"/>
      <c r="H3037" s="2"/>
      <c r="I3037" s="2"/>
      <c r="J3037" s="2"/>
      <c r="K3037" s="2"/>
      <c r="L3037" s="3">
        <v>11.46</v>
      </c>
      <c r="M3037" s="3">
        <v>0.46</v>
      </c>
      <c r="N3037" s="3">
        <v>23.74</v>
      </c>
      <c r="O3037" s="3">
        <v>0</v>
      </c>
      <c r="P3037" s="3">
        <v>24.2</v>
      </c>
      <c r="Q3037" s="3">
        <v>4.84</v>
      </c>
      <c r="R3037" s="1" t="s">
        <v>0</v>
      </c>
    </row>
    <row r="3038" spans="1:18" ht="15.5" x14ac:dyDescent="0.35">
      <c r="A3038" s="1">
        <v>40306887</v>
      </c>
      <c r="B3038" s="99" t="s">
        <v>1390</v>
      </c>
      <c r="C3038" s="2" t="s">
        <v>13602</v>
      </c>
      <c r="D3038" s="2">
        <v>0.5</v>
      </c>
      <c r="E3038" s="1" t="s">
        <v>25</v>
      </c>
      <c r="F3038" s="2">
        <v>36.173000000000002</v>
      </c>
      <c r="G3038" s="2"/>
      <c r="H3038" s="2"/>
      <c r="I3038" s="2"/>
      <c r="J3038" s="2"/>
      <c r="K3038" s="2"/>
      <c r="L3038" s="3">
        <v>11.46</v>
      </c>
      <c r="M3038" s="3">
        <v>5.73</v>
      </c>
      <c r="N3038" s="3">
        <v>477.12</v>
      </c>
      <c r="O3038" s="3">
        <v>0</v>
      </c>
      <c r="P3038" s="3">
        <v>482.85</v>
      </c>
      <c r="Q3038" s="3">
        <v>96.570000000000007</v>
      </c>
      <c r="R3038" s="1" t="s">
        <v>0</v>
      </c>
    </row>
    <row r="3039" spans="1:18" ht="15.5" x14ac:dyDescent="0.35">
      <c r="A3039" s="1">
        <v>40306895</v>
      </c>
      <c r="B3039" s="99" t="s">
        <v>1389</v>
      </c>
      <c r="C3039" s="2" t="s">
        <v>13602</v>
      </c>
      <c r="D3039" s="2">
        <v>0.04</v>
      </c>
      <c r="E3039" s="1" t="s">
        <v>25</v>
      </c>
      <c r="F3039" s="2">
        <v>1.8</v>
      </c>
      <c r="G3039" s="2"/>
      <c r="H3039" s="2"/>
      <c r="I3039" s="2"/>
      <c r="J3039" s="2"/>
      <c r="K3039" s="2"/>
      <c r="L3039" s="3">
        <v>11.46</v>
      </c>
      <c r="M3039" s="3">
        <v>0.46</v>
      </c>
      <c r="N3039" s="3">
        <v>23.74</v>
      </c>
      <c r="O3039" s="3">
        <v>0</v>
      </c>
      <c r="P3039" s="3">
        <v>24.2</v>
      </c>
      <c r="Q3039" s="3">
        <v>4.84</v>
      </c>
      <c r="R3039" s="1" t="s">
        <v>0</v>
      </c>
    </row>
    <row r="3040" spans="1:18" ht="15.5" x14ac:dyDescent="0.35">
      <c r="A3040" s="1">
        <v>40306909</v>
      </c>
      <c r="B3040" s="99" t="s">
        <v>1388</v>
      </c>
      <c r="C3040" s="2" t="s">
        <v>13602</v>
      </c>
      <c r="D3040" s="2">
        <v>0.25</v>
      </c>
      <c r="E3040" s="1" t="s">
        <v>25</v>
      </c>
      <c r="F3040" s="2">
        <v>12.590999999999999</v>
      </c>
      <c r="G3040" s="2"/>
      <c r="H3040" s="2"/>
      <c r="I3040" s="2"/>
      <c r="J3040" s="2"/>
      <c r="K3040" s="2"/>
      <c r="L3040" s="3">
        <v>11.46</v>
      </c>
      <c r="M3040" s="3">
        <v>2.87</v>
      </c>
      <c r="N3040" s="3">
        <v>166.08</v>
      </c>
      <c r="O3040" s="3">
        <v>0</v>
      </c>
      <c r="P3040" s="3">
        <v>168.95</v>
      </c>
      <c r="Q3040" s="3">
        <v>33.79</v>
      </c>
      <c r="R3040" s="1" t="s">
        <v>0</v>
      </c>
    </row>
    <row r="3041" spans="1:18" ht="15.5" x14ac:dyDescent="0.35">
      <c r="A3041" s="1">
        <v>40306917</v>
      </c>
      <c r="B3041" s="99" t="s">
        <v>1387</v>
      </c>
      <c r="C3041" s="2" t="s">
        <v>13602</v>
      </c>
      <c r="D3041" s="2">
        <v>0.1</v>
      </c>
      <c r="E3041" s="1" t="s">
        <v>25</v>
      </c>
      <c r="F3041" s="2">
        <v>2.8439999999999999</v>
      </c>
      <c r="G3041" s="2"/>
      <c r="H3041" s="2"/>
      <c r="I3041" s="2"/>
      <c r="J3041" s="2"/>
      <c r="K3041" s="2"/>
      <c r="L3041" s="3">
        <v>11.46</v>
      </c>
      <c r="M3041" s="3">
        <v>1.1499999999999999</v>
      </c>
      <c r="N3041" s="3">
        <v>37.51</v>
      </c>
      <c r="O3041" s="3">
        <v>0</v>
      </c>
      <c r="P3041" s="3">
        <v>38.659999999999997</v>
      </c>
      <c r="Q3041" s="3">
        <v>7.7319999999999993</v>
      </c>
      <c r="R3041" s="1" t="s">
        <v>0</v>
      </c>
    </row>
    <row r="3042" spans="1:18" ht="15.5" x14ac:dyDescent="0.35">
      <c r="A3042" s="1">
        <v>40306925</v>
      </c>
      <c r="B3042" s="99" t="s">
        <v>1386</v>
      </c>
      <c r="C3042" s="2" t="s">
        <v>13602</v>
      </c>
      <c r="D3042" s="2">
        <v>0.1</v>
      </c>
      <c r="E3042" s="1" t="s">
        <v>25</v>
      </c>
      <c r="F3042" s="2">
        <v>3.294</v>
      </c>
      <c r="G3042" s="2"/>
      <c r="H3042" s="2"/>
      <c r="I3042" s="2"/>
      <c r="J3042" s="2"/>
      <c r="K3042" s="2"/>
      <c r="L3042" s="3">
        <v>11.46</v>
      </c>
      <c r="M3042" s="3">
        <v>1.1499999999999999</v>
      </c>
      <c r="N3042" s="3">
        <v>43.45</v>
      </c>
      <c r="O3042" s="3">
        <v>0</v>
      </c>
      <c r="P3042" s="3">
        <v>44.6</v>
      </c>
      <c r="Q3042" s="3">
        <v>8.92</v>
      </c>
      <c r="R3042" s="1" t="s">
        <v>0</v>
      </c>
    </row>
    <row r="3043" spans="1:18" ht="15.5" x14ac:dyDescent="0.35">
      <c r="A3043" s="1">
        <v>40306933</v>
      </c>
      <c r="B3043" s="99" t="s">
        <v>1385</v>
      </c>
      <c r="C3043" s="2" t="s">
        <v>13602</v>
      </c>
      <c r="D3043" s="2">
        <v>0.04</v>
      </c>
      <c r="E3043" s="1" t="s">
        <v>25</v>
      </c>
      <c r="F3043" s="2">
        <v>1.8</v>
      </c>
      <c r="G3043" s="2"/>
      <c r="H3043" s="2"/>
      <c r="I3043" s="2"/>
      <c r="J3043" s="2"/>
      <c r="K3043" s="2"/>
      <c r="L3043" s="3">
        <v>11.46</v>
      </c>
      <c r="M3043" s="3">
        <v>0.46</v>
      </c>
      <c r="N3043" s="3">
        <v>23.74</v>
      </c>
      <c r="O3043" s="3">
        <v>0</v>
      </c>
      <c r="P3043" s="3">
        <v>24.2</v>
      </c>
      <c r="Q3043" s="3">
        <v>4.84</v>
      </c>
      <c r="R3043" s="1" t="s">
        <v>0</v>
      </c>
    </row>
    <row r="3044" spans="1:18" ht="15.5" x14ac:dyDescent="0.35">
      <c r="A3044" s="1">
        <v>40306941</v>
      </c>
      <c r="B3044" s="99" t="s">
        <v>1384</v>
      </c>
      <c r="C3044" s="2" t="s">
        <v>13602</v>
      </c>
      <c r="D3044" s="2">
        <v>0.04</v>
      </c>
      <c r="E3044" s="1" t="s">
        <v>25</v>
      </c>
      <c r="F3044" s="2">
        <v>2.1869999999999998</v>
      </c>
      <c r="G3044" s="2"/>
      <c r="H3044" s="2"/>
      <c r="I3044" s="2"/>
      <c r="J3044" s="2"/>
      <c r="K3044" s="2"/>
      <c r="L3044" s="3">
        <v>11.46</v>
      </c>
      <c r="M3044" s="3">
        <v>0.46</v>
      </c>
      <c r="N3044" s="3">
        <v>28.85</v>
      </c>
      <c r="O3044" s="3">
        <v>0</v>
      </c>
      <c r="P3044" s="3">
        <v>29.31</v>
      </c>
      <c r="Q3044" s="3">
        <v>5.8620000000000001</v>
      </c>
      <c r="R3044" s="1" t="s">
        <v>0</v>
      </c>
    </row>
    <row r="3045" spans="1:18" ht="15.5" x14ac:dyDescent="0.35">
      <c r="A3045" s="1">
        <v>40306950</v>
      </c>
      <c r="B3045" s="99" t="s">
        <v>1383</v>
      </c>
      <c r="C3045" s="2" t="s">
        <v>13602</v>
      </c>
      <c r="D3045" s="2">
        <v>0.04</v>
      </c>
      <c r="E3045" s="1" t="s">
        <v>25</v>
      </c>
      <c r="F3045" s="2">
        <v>1.8</v>
      </c>
      <c r="G3045" s="2"/>
      <c r="H3045" s="2"/>
      <c r="I3045" s="2"/>
      <c r="J3045" s="2"/>
      <c r="K3045" s="2"/>
      <c r="L3045" s="3">
        <v>11.46</v>
      </c>
      <c r="M3045" s="3">
        <v>0.46</v>
      </c>
      <c r="N3045" s="3">
        <v>23.74</v>
      </c>
      <c r="O3045" s="3">
        <v>0</v>
      </c>
      <c r="P3045" s="3">
        <v>24.2</v>
      </c>
      <c r="Q3045" s="3">
        <v>4.84</v>
      </c>
      <c r="R3045" s="1" t="s">
        <v>0</v>
      </c>
    </row>
    <row r="3046" spans="1:18" ht="15.5" x14ac:dyDescent="0.35">
      <c r="A3046" s="1">
        <v>40306968</v>
      </c>
      <c r="B3046" s="99" t="s">
        <v>1382</v>
      </c>
      <c r="C3046" s="2" t="s">
        <v>13602</v>
      </c>
      <c r="D3046" s="2">
        <v>0.04</v>
      </c>
      <c r="E3046" s="1" t="s">
        <v>25</v>
      </c>
      <c r="F3046" s="2">
        <v>2.1869999999999998</v>
      </c>
      <c r="G3046" s="2"/>
      <c r="H3046" s="2"/>
      <c r="I3046" s="2"/>
      <c r="J3046" s="2"/>
      <c r="K3046" s="2"/>
      <c r="L3046" s="3">
        <v>11.46</v>
      </c>
      <c r="M3046" s="3">
        <v>0.46</v>
      </c>
      <c r="N3046" s="3">
        <v>28.85</v>
      </c>
      <c r="O3046" s="3">
        <v>0</v>
      </c>
      <c r="P3046" s="3">
        <v>29.31</v>
      </c>
      <c r="Q3046" s="3">
        <v>5.8620000000000001</v>
      </c>
      <c r="R3046" s="1" t="s">
        <v>0</v>
      </c>
    </row>
    <row r="3047" spans="1:18" ht="15.5" x14ac:dyDescent="0.35">
      <c r="A3047" s="1">
        <v>40306976</v>
      </c>
      <c r="B3047" s="99" t="s">
        <v>1381</v>
      </c>
      <c r="C3047" s="2" t="s">
        <v>13602</v>
      </c>
      <c r="D3047" s="2">
        <v>0.04</v>
      </c>
      <c r="E3047" s="1" t="s">
        <v>25</v>
      </c>
      <c r="F3047" s="2">
        <v>1.8</v>
      </c>
      <c r="G3047" s="2"/>
      <c r="H3047" s="2"/>
      <c r="I3047" s="2"/>
      <c r="J3047" s="2"/>
      <c r="K3047" s="2"/>
      <c r="L3047" s="3">
        <v>11.46</v>
      </c>
      <c r="M3047" s="3">
        <v>0.46</v>
      </c>
      <c r="N3047" s="3">
        <v>23.74</v>
      </c>
      <c r="O3047" s="3">
        <v>0</v>
      </c>
      <c r="P3047" s="3">
        <v>24.2</v>
      </c>
      <c r="Q3047" s="3">
        <v>4.84</v>
      </c>
      <c r="R3047" s="1" t="s">
        <v>0</v>
      </c>
    </row>
    <row r="3048" spans="1:18" ht="15.5" x14ac:dyDescent="0.35">
      <c r="A3048" s="1">
        <v>40306984</v>
      </c>
      <c r="B3048" s="99" t="s">
        <v>1380</v>
      </c>
      <c r="C3048" s="2" t="s">
        <v>13602</v>
      </c>
      <c r="D3048" s="2">
        <v>0.04</v>
      </c>
      <c r="E3048" s="1" t="s">
        <v>25</v>
      </c>
      <c r="F3048" s="2">
        <v>1.8</v>
      </c>
      <c r="G3048" s="2"/>
      <c r="H3048" s="2"/>
      <c r="I3048" s="2"/>
      <c r="J3048" s="2"/>
      <c r="K3048" s="2"/>
      <c r="L3048" s="3">
        <v>11.46</v>
      </c>
      <c r="M3048" s="3">
        <v>0.46</v>
      </c>
      <c r="N3048" s="3">
        <v>23.74</v>
      </c>
      <c r="O3048" s="3">
        <v>0</v>
      </c>
      <c r="P3048" s="3">
        <v>24.2</v>
      </c>
      <c r="Q3048" s="3">
        <v>4.84</v>
      </c>
      <c r="R3048" s="1" t="s">
        <v>0</v>
      </c>
    </row>
    <row r="3049" spans="1:18" ht="15.5" x14ac:dyDescent="0.35">
      <c r="A3049" s="1">
        <v>40306992</v>
      </c>
      <c r="B3049" s="99" t="s">
        <v>1379</v>
      </c>
      <c r="C3049" s="2" t="s">
        <v>13602</v>
      </c>
      <c r="D3049" s="2">
        <v>0.04</v>
      </c>
      <c r="E3049" s="1" t="s">
        <v>25</v>
      </c>
      <c r="F3049" s="2">
        <v>1.8</v>
      </c>
      <c r="G3049" s="2"/>
      <c r="H3049" s="2"/>
      <c r="I3049" s="2"/>
      <c r="J3049" s="2"/>
      <c r="K3049" s="2"/>
      <c r="L3049" s="3">
        <v>11.46</v>
      </c>
      <c r="M3049" s="3">
        <v>0.46</v>
      </c>
      <c r="N3049" s="3">
        <v>23.74</v>
      </c>
      <c r="O3049" s="3">
        <v>0</v>
      </c>
      <c r="P3049" s="3">
        <v>24.2</v>
      </c>
      <c r="Q3049" s="3">
        <v>4.84</v>
      </c>
      <c r="R3049" s="1" t="s">
        <v>0</v>
      </c>
    </row>
    <row r="3050" spans="1:18" ht="15.5" x14ac:dyDescent="0.35">
      <c r="A3050" s="1">
        <v>40307018</v>
      </c>
      <c r="B3050" s="99" t="s">
        <v>1378</v>
      </c>
      <c r="C3050" s="2" t="s">
        <v>13602</v>
      </c>
      <c r="D3050" s="2">
        <v>0.04</v>
      </c>
      <c r="E3050" s="1" t="s">
        <v>25</v>
      </c>
      <c r="F3050" s="2">
        <v>2.6</v>
      </c>
      <c r="G3050" s="2"/>
      <c r="H3050" s="2"/>
      <c r="I3050" s="2"/>
      <c r="J3050" s="2"/>
      <c r="K3050" s="2"/>
      <c r="L3050" s="3">
        <v>11.46</v>
      </c>
      <c r="M3050" s="3">
        <v>0.46</v>
      </c>
      <c r="N3050" s="3">
        <v>34.29</v>
      </c>
      <c r="O3050" s="3">
        <v>0</v>
      </c>
      <c r="P3050" s="3">
        <v>34.75</v>
      </c>
      <c r="Q3050" s="3">
        <v>6.95</v>
      </c>
      <c r="R3050" s="1" t="s">
        <v>0</v>
      </c>
    </row>
    <row r="3051" spans="1:18" ht="15.5" x14ac:dyDescent="0.35">
      <c r="A3051" s="1">
        <v>40307026</v>
      </c>
      <c r="B3051" s="99" t="s">
        <v>1377</v>
      </c>
      <c r="C3051" s="2" t="s">
        <v>13602</v>
      </c>
      <c r="D3051" s="2">
        <v>0.04</v>
      </c>
      <c r="E3051" s="1" t="s">
        <v>25</v>
      </c>
      <c r="F3051" s="2">
        <v>2.484</v>
      </c>
      <c r="G3051" s="2"/>
      <c r="H3051" s="2"/>
      <c r="I3051" s="2"/>
      <c r="J3051" s="2"/>
      <c r="K3051" s="2"/>
      <c r="L3051" s="3">
        <v>11.46</v>
      </c>
      <c r="M3051" s="3">
        <v>0.46</v>
      </c>
      <c r="N3051" s="3">
        <v>32.76</v>
      </c>
      <c r="O3051" s="3">
        <v>0</v>
      </c>
      <c r="P3051" s="3">
        <v>33.22</v>
      </c>
      <c r="Q3051" s="3">
        <v>6.6440000000000001</v>
      </c>
      <c r="R3051" s="1" t="s">
        <v>0</v>
      </c>
    </row>
    <row r="3052" spans="1:18" ht="15.5" x14ac:dyDescent="0.35">
      <c r="A3052" s="1">
        <v>40307034</v>
      </c>
      <c r="B3052" s="99" t="s">
        <v>1376</v>
      </c>
      <c r="C3052" s="2" t="s">
        <v>13602</v>
      </c>
      <c r="D3052" s="2">
        <v>0.1</v>
      </c>
      <c r="E3052" s="1" t="s">
        <v>25</v>
      </c>
      <c r="F3052" s="2">
        <v>3.294</v>
      </c>
      <c r="G3052" s="2"/>
      <c r="H3052" s="2"/>
      <c r="I3052" s="2"/>
      <c r="J3052" s="2"/>
      <c r="K3052" s="2"/>
      <c r="L3052" s="3">
        <v>11.46</v>
      </c>
      <c r="M3052" s="3">
        <v>1.1499999999999999</v>
      </c>
      <c r="N3052" s="3">
        <v>43.45</v>
      </c>
      <c r="O3052" s="3">
        <v>0</v>
      </c>
      <c r="P3052" s="3">
        <v>44.6</v>
      </c>
      <c r="Q3052" s="3">
        <v>8.92</v>
      </c>
      <c r="R3052" s="1" t="s">
        <v>0</v>
      </c>
    </row>
    <row r="3053" spans="1:18" ht="15.5" x14ac:dyDescent="0.35">
      <c r="A3053" s="1">
        <v>40307042</v>
      </c>
      <c r="B3053" s="99" t="s">
        <v>1375</v>
      </c>
      <c r="C3053" s="2" t="s">
        <v>13602</v>
      </c>
      <c r="D3053" s="2">
        <v>0.5</v>
      </c>
      <c r="E3053" s="1" t="s">
        <v>25</v>
      </c>
      <c r="F3053" s="2">
        <v>15.435</v>
      </c>
      <c r="G3053" s="2"/>
      <c r="H3053" s="2"/>
      <c r="I3053" s="2"/>
      <c r="J3053" s="2"/>
      <c r="K3053" s="2"/>
      <c r="L3053" s="3">
        <v>11.46</v>
      </c>
      <c r="M3053" s="3">
        <v>5.73</v>
      </c>
      <c r="N3053" s="3">
        <v>203.59</v>
      </c>
      <c r="O3053" s="3">
        <v>0</v>
      </c>
      <c r="P3053" s="3">
        <v>209.32</v>
      </c>
      <c r="Q3053" s="3">
        <v>41.864000000000004</v>
      </c>
      <c r="R3053" s="1" t="s">
        <v>0</v>
      </c>
    </row>
    <row r="3054" spans="1:18" ht="15.5" x14ac:dyDescent="0.35">
      <c r="A3054" s="1">
        <v>40307050</v>
      </c>
      <c r="B3054" s="99" t="s">
        <v>1374</v>
      </c>
      <c r="C3054" s="2" t="s">
        <v>13602</v>
      </c>
      <c r="D3054" s="2">
        <v>0.1</v>
      </c>
      <c r="E3054" s="1" t="s">
        <v>25</v>
      </c>
      <c r="F3054" s="2">
        <v>4.05</v>
      </c>
      <c r="G3054" s="2"/>
      <c r="H3054" s="2"/>
      <c r="I3054" s="2"/>
      <c r="J3054" s="2"/>
      <c r="K3054" s="2"/>
      <c r="L3054" s="3">
        <v>11.46</v>
      </c>
      <c r="M3054" s="3">
        <v>1.1499999999999999</v>
      </c>
      <c r="N3054" s="3">
        <v>53.42</v>
      </c>
      <c r="O3054" s="3">
        <v>0</v>
      </c>
      <c r="P3054" s="3">
        <v>54.57</v>
      </c>
      <c r="Q3054" s="3">
        <v>10.914000000000001</v>
      </c>
      <c r="R3054" s="1" t="s">
        <v>0</v>
      </c>
    </row>
    <row r="3055" spans="1:18" ht="15.5" x14ac:dyDescent="0.35">
      <c r="A3055" s="1">
        <v>40307069</v>
      </c>
      <c r="B3055" s="99" t="s">
        <v>1373</v>
      </c>
      <c r="C3055" s="2" t="s">
        <v>13602</v>
      </c>
      <c r="D3055" s="2">
        <v>0.1</v>
      </c>
      <c r="E3055" s="1" t="s">
        <v>25</v>
      </c>
      <c r="F3055" s="2">
        <v>3.96</v>
      </c>
      <c r="G3055" s="2"/>
      <c r="H3055" s="2"/>
      <c r="I3055" s="2"/>
      <c r="J3055" s="2"/>
      <c r="K3055" s="2"/>
      <c r="L3055" s="3">
        <v>11.46</v>
      </c>
      <c r="M3055" s="3">
        <v>1.1499999999999999</v>
      </c>
      <c r="N3055" s="3">
        <v>52.23</v>
      </c>
      <c r="O3055" s="3">
        <v>0</v>
      </c>
      <c r="P3055" s="3">
        <v>53.38</v>
      </c>
      <c r="Q3055" s="3">
        <v>10.676000000000002</v>
      </c>
      <c r="R3055" s="1" t="s">
        <v>0</v>
      </c>
    </row>
    <row r="3056" spans="1:18" ht="15.5" x14ac:dyDescent="0.35">
      <c r="A3056" s="1">
        <v>40307077</v>
      </c>
      <c r="B3056" s="99" t="s">
        <v>1372</v>
      </c>
      <c r="C3056" s="2" t="s">
        <v>13602</v>
      </c>
      <c r="D3056" s="2">
        <v>0.1</v>
      </c>
      <c r="E3056" s="1" t="s">
        <v>25</v>
      </c>
      <c r="F3056" s="2">
        <v>3.96</v>
      </c>
      <c r="G3056" s="2"/>
      <c r="H3056" s="2"/>
      <c r="I3056" s="2"/>
      <c r="J3056" s="2"/>
      <c r="K3056" s="2"/>
      <c r="L3056" s="3">
        <v>11.46</v>
      </c>
      <c r="M3056" s="3">
        <v>1.1499999999999999</v>
      </c>
      <c r="N3056" s="3">
        <v>52.23</v>
      </c>
      <c r="O3056" s="3">
        <v>0</v>
      </c>
      <c r="P3056" s="3">
        <v>53.38</v>
      </c>
      <c r="Q3056" s="3">
        <v>10.676000000000002</v>
      </c>
      <c r="R3056" s="1" t="s">
        <v>0</v>
      </c>
    </row>
    <row r="3057" spans="1:18" ht="15.5" x14ac:dyDescent="0.35">
      <c r="A3057" s="1">
        <v>40307085</v>
      </c>
      <c r="B3057" s="99" t="s">
        <v>1371</v>
      </c>
      <c r="C3057" s="2" t="s">
        <v>13602</v>
      </c>
      <c r="D3057" s="2">
        <v>0.04</v>
      </c>
      <c r="E3057" s="1" t="s">
        <v>25</v>
      </c>
      <c r="F3057" s="2">
        <v>1.8</v>
      </c>
      <c r="G3057" s="2"/>
      <c r="H3057" s="2"/>
      <c r="I3057" s="2"/>
      <c r="J3057" s="2"/>
      <c r="K3057" s="2"/>
      <c r="L3057" s="3">
        <v>11.46</v>
      </c>
      <c r="M3057" s="3">
        <v>0.46</v>
      </c>
      <c r="N3057" s="3">
        <v>23.74</v>
      </c>
      <c r="O3057" s="3">
        <v>0</v>
      </c>
      <c r="P3057" s="3">
        <v>24.2</v>
      </c>
      <c r="Q3057" s="3">
        <v>4.84</v>
      </c>
      <c r="R3057" s="1" t="s">
        <v>0</v>
      </c>
    </row>
    <row r="3058" spans="1:18" ht="15.5" x14ac:dyDescent="0.35">
      <c r="A3058" s="1">
        <v>40307093</v>
      </c>
      <c r="B3058" s="99" t="s">
        <v>1370</v>
      </c>
      <c r="C3058" s="2" t="s">
        <v>13602</v>
      </c>
      <c r="D3058" s="2">
        <v>0.04</v>
      </c>
      <c r="E3058" s="1" t="s">
        <v>25</v>
      </c>
      <c r="F3058" s="2">
        <v>2.1869999999999998</v>
      </c>
      <c r="G3058" s="2"/>
      <c r="H3058" s="2"/>
      <c r="I3058" s="2"/>
      <c r="J3058" s="2"/>
      <c r="K3058" s="2"/>
      <c r="L3058" s="3">
        <v>11.46</v>
      </c>
      <c r="M3058" s="3">
        <v>0.46</v>
      </c>
      <c r="N3058" s="3">
        <v>28.85</v>
      </c>
      <c r="O3058" s="3">
        <v>0</v>
      </c>
      <c r="P3058" s="3">
        <v>29.31</v>
      </c>
      <c r="Q3058" s="3">
        <v>5.8620000000000001</v>
      </c>
      <c r="R3058" s="1" t="s">
        <v>0</v>
      </c>
    </row>
    <row r="3059" spans="1:18" ht="15.5" x14ac:dyDescent="0.35">
      <c r="A3059" s="1">
        <v>40307107</v>
      </c>
      <c r="B3059" s="99" t="s">
        <v>1369</v>
      </c>
      <c r="C3059" s="2" t="s">
        <v>13602</v>
      </c>
      <c r="D3059" s="2">
        <v>0.04</v>
      </c>
      <c r="E3059" s="1" t="s">
        <v>25</v>
      </c>
      <c r="F3059" s="2">
        <v>1.8</v>
      </c>
      <c r="G3059" s="2"/>
      <c r="H3059" s="2"/>
      <c r="I3059" s="2"/>
      <c r="J3059" s="2"/>
      <c r="K3059" s="2"/>
      <c r="L3059" s="3">
        <v>11.46</v>
      </c>
      <c r="M3059" s="3">
        <v>0.46</v>
      </c>
      <c r="N3059" s="3">
        <v>23.74</v>
      </c>
      <c r="O3059" s="3">
        <v>0</v>
      </c>
      <c r="P3059" s="3">
        <v>24.2</v>
      </c>
      <c r="Q3059" s="3">
        <v>4.84</v>
      </c>
      <c r="R3059" s="1" t="s">
        <v>0</v>
      </c>
    </row>
    <row r="3060" spans="1:18" ht="15.5" x14ac:dyDescent="0.35">
      <c r="A3060" s="1">
        <v>40307115</v>
      </c>
      <c r="B3060" s="99" t="s">
        <v>1368</v>
      </c>
      <c r="C3060" s="2" t="s">
        <v>13602</v>
      </c>
      <c r="D3060" s="2">
        <v>0.04</v>
      </c>
      <c r="E3060" s="1" t="s">
        <v>25</v>
      </c>
      <c r="F3060" s="2">
        <v>2.1869999999999998</v>
      </c>
      <c r="G3060" s="2"/>
      <c r="H3060" s="2"/>
      <c r="I3060" s="2"/>
      <c r="J3060" s="2"/>
      <c r="K3060" s="2"/>
      <c r="L3060" s="3">
        <v>11.46</v>
      </c>
      <c r="M3060" s="3">
        <v>0.46</v>
      </c>
      <c r="N3060" s="3">
        <v>28.85</v>
      </c>
      <c r="O3060" s="3">
        <v>0</v>
      </c>
      <c r="P3060" s="3">
        <v>29.31</v>
      </c>
      <c r="Q3060" s="3">
        <v>5.8620000000000001</v>
      </c>
      <c r="R3060" s="1" t="s">
        <v>0</v>
      </c>
    </row>
    <row r="3061" spans="1:18" ht="31" x14ac:dyDescent="0.35">
      <c r="A3061" s="1">
        <v>40307123</v>
      </c>
      <c r="B3061" s="99" t="s">
        <v>1367</v>
      </c>
      <c r="C3061" s="2" t="s">
        <v>13602</v>
      </c>
      <c r="D3061" s="2">
        <v>0.04</v>
      </c>
      <c r="E3061" s="1" t="s">
        <v>25</v>
      </c>
      <c r="F3061" s="2">
        <v>0.72</v>
      </c>
      <c r="G3061" s="2"/>
      <c r="H3061" s="2"/>
      <c r="I3061" s="2"/>
      <c r="J3061" s="2"/>
      <c r="K3061" s="2"/>
      <c r="L3061" s="3">
        <v>11.46</v>
      </c>
      <c r="M3061" s="3">
        <v>0.46</v>
      </c>
      <c r="N3061" s="3">
        <v>9.5</v>
      </c>
      <c r="O3061" s="3">
        <v>0</v>
      </c>
      <c r="P3061" s="3">
        <v>9.9600000000000009</v>
      </c>
      <c r="Q3061" s="3">
        <v>1.9920000000000002</v>
      </c>
      <c r="R3061" s="1" t="s">
        <v>0</v>
      </c>
    </row>
    <row r="3062" spans="1:18" ht="15.5" x14ac:dyDescent="0.35">
      <c r="A3062" s="1">
        <v>40307131</v>
      </c>
      <c r="B3062" s="99" t="s">
        <v>1366</v>
      </c>
      <c r="C3062" s="2" t="s">
        <v>13602</v>
      </c>
      <c r="D3062" s="2">
        <v>0.1</v>
      </c>
      <c r="E3062" s="1" t="s">
        <v>25</v>
      </c>
      <c r="F3062" s="2">
        <v>3.294</v>
      </c>
      <c r="G3062" s="2"/>
      <c r="H3062" s="2"/>
      <c r="I3062" s="2"/>
      <c r="J3062" s="2"/>
      <c r="K3062" s="2"/>
      <c r="L3062" s="3">
        <v>11.46</v>
      </c>
      <c r="M3062" s="3">
        <v>1.1499999999999999</v>
      </c>
      <c r="N3062" s="3">
        <v>43.45</v>
      </c>
      <c r="O3062" s="3">
        <v>0</v>
      </c>
      <c r="P3062" s="3">
        <v>44.6</v>
      </c>
      <c r="Q3062" s="3">
        <v>8.92</v>
      </c>
      <c r="R3062" s="1" t="s">
        <v>0</v>
      </c>
    </row>
    <row r="3063" spans="1:18" ht="15.5" x14ac:dyDescent="0.35">
      <c r="A3063" s="1">
        <v>40307140</v>
      </c>
      <c r="B3063" s="99" t="s">
        <v>1365</v>
      </c>
      <c r="C3063" s="2" t="s">
        <v>13602</v>
      </c>
      <c r="D3063" s="2">
        <v>0.25</v>
      </c>
      <c r="E3063" s="1" t="s">
        <v>25</v>
      </c>
      <c r="F3063" s="2">
        <v>6.8940000000000001</v>
      </c>
      <c r="G3063" s="2"/>
      <c r="H3063" s="2"/>
      <c r="I3063" s="2"/>
      <c r="J3063" s="2"/>
      <c r="K3063" s="2"/>
      <c r="L3063" s="3">
        <v>11.46</v>
      </c>
      <c r="M3063" s="3">
        <v>2.87</v>
      </c>
      <c r="N3063" s="3">
        <v>90.93</v>
      </c>
      <c r="O3063" s="3">
        <v>0</v>
      </c>
      <c r="P3063" s="3">
        <v>93.8</v>
      </c>
      <c r="Q3063" s="3">
        <v>18.760000000000002</v>
      </c>
      <c r="R3063" s="1" t="s">
        <v>0</v>
      </c>
    </row>
    <row r="3064" spans="1:18" ht="15.5" x14ac:dyDescent="0.35">
      <c r="A3064" s="1">
        <v>40307158</v>
      </c>
      <c r="B3064" s="99" t="s">
        <v>1364</v>
      </c>
      <c r="C3064" s="2" t="s">
        <v>13602</v>
      </c>
      <c r="D3064" s="2">
        <v>0.04</v>
      </c>
      <c r="E3064" s="1" t="s">
        <v>25</v>
      </c>
      <c r="F3064" s="2">
        <v>1.8</v>
      </c>
      <c r="G3064" s="2"/>
      <c r="H3064" s="2"/>
      <c r="I3064" s="2"/>
      <c r="J3064" s="2"/>
      <c r="K3064" s="2"/>
      <c r="L3064" s="3">
        <v>11.46</v>
      </c>
      <c r="M3064" s="3">
        <v>0.46</v>
      </c>
      <c r="N3064" s="3">
        <v>23.74</v>
      </c>
      <c r="O3064" s="3">
        <v>0</v>
      </c>
      <c r="P3064" s="3">
        <v>24.2</v>
      </c>
      <c r="Q3064" s="3">
        <v>4.84</v>
      </c>
      <c r="R3064" s="1" t="s">
        <v>0</v>
      </c>
    </row>
    <row r="3065" spans="1:18" ht="15.5" x14ac:dyDescent="0.35">
      <c r="A3065" s="1">
        <v>40307166</v>
      </c>
      <c r="B3065" s="99" t="s">
        <v>1363</v>
      </c>
      <c r="C3065" s="2" t="s">
        <v>13602</v>
      </c>
      <c r="D3065" s="2">
        <v>0.25</v>
      </c>
      <c r="E3065" s="1" t="s">
        <v>25</v>
      </c>
      <c r="F3065" s="2">
        <v>4.7969999999999997</v>
      </c>
      <c r="G3065" s="2"/>
      <c r="H3065" s="2"/>
      <c r="I3065" s="2"/>
      <c r="J3065" s="2"/>
      <c r="K3065" s="2"/>
      <c r="L3065" s="3">
        <v>11.46</v>
      </c>
      <c r="M3065" s="3">
        <v>2.87</v>
      </c>
      <c r="N3065" s="3">
        <v>63.27</v>
      </c>
      <c r="O3065" s="3">
        <v>0</v>
      </c>
      <c r="P3065" s="3">
        <v>66.14</v>
      </c>
      <c r="Q3065" s="3">
        <v>13.228000000000002</v>
      </c>
      <c r="R3065" s="1" t="s">
        <v>0</v>
      </c>
    </row>
    <row r="3066" spans="1:18" ht="15.5" x14ac:dyDescent="0.35">
      <c r="A3066" s="1">
        <v>40307174</v>
      </c>
      <c r="B3066" s="99" t="s">
        <v>1362</v>
      </c>
      <c r="C3066" s="2" t="s">
        <v>13602</v>
      </c>
      <c r="D3066" s="2">
        <v>0.25</v>
      </c>
      <c r="E3066" s="1" t="s">
        <v>25</v>
      </c>
      <c r="F3066" s="2">
        <v>2.8439999999999999</v>
      </c>
      <c r="G3066" s="2"/>
      <c r="H3066" s="2"/>
      <c r="I3066" s="2"/>
      <c r="J3066" s="2"/>
      <c r="K3066" s="2"/>
      <c r="L3066" s="3">
        <v>11.46</v>
      </c>
      <c r="M3066" s="3">
        <v>2.87</v>
      </c>
      <c r="N3066" s="3">
        <v>37.51</v>
      </c>
      <c r="O3066" s="3">
        <v>0</v>
      </c>
      <c r="P3066" s="3">
        <v>40.380000000000003</v>
      </c>
      <c r="Q3066" s="3">
        <v>8.0760000000000005</v>
      </c>
      <c r="R3066" s="1" t="s">
        <v>0</v>
      </c>
    </row>
    <row r="3067" spans="1:18" ht="15.5" x14ac:dyDescent="0.35">
      <c r="A3067" s="1">
        <v>40307182</v>
      </c>
      <c r="B3067" s="99" t="s">
        <v>1361</v>
      </c>
      <c r="C3067" s="2" t="s">
        <v>13602</v>
      </c>
      <c r="D3067" s="2">
        <v>0.1</v>
      </c>
      <c r="E3067" s="1" t="s">
        <v>25</v>
      </c>
      <c r="F3067" s="2">
        <v>3.294</v>
      </c>
      <c r="G3067" s="2"/>
      <c r="H3067" s="2"/>
      <c r="I3067" s="2"/>
      <c r="J3067" s="2"/>
      <c r="K3067" s="2"/>
      <c r="L3067" s="3">
        <v>11.46</v>
      </c>
      <c r="M3067" s="3">
        <v>1.1499999999999999</v>
      </c>
      <c r="N3067" s="3">
        <v>43.45</v>
      </c>
      <c r="O3067" s="3">
        <v>0</v>
      </c>
      <c r="P3067" s="3">
        <v>44.6</v>
      </c>
      <c r="Q3067" s="3">
        <v>8.92</v>
      </c>
      <c r="R3067" s="1" t="s">
        <v>0</v>
      </c>
    </row>
    <row r="3068" spans="1:18" ht="15.5" x14ac:dyDescent="0.35">
      <c r="A3068" s="1">
        <v>40307190</v>
      </c>
      <c r="B3068" s="99" t="s">
        <v>1360</v>
      </c>
      <c r="C3068" s="2" t="s">
        <v>13602</v>
      </c>
      <c r="D3068" s="2">
        <v>0.25</v>
      </c>
      <c r="E3068" s="1" t="s">
        <v>25</v>
      </c>
      <c r="F3068" s="2">
        <v>21.852</v>
      </c>
      <c r="G3068" s="2"/>
      <c r="H3068" s="2"/>
      <c r="I3068" s="2"/>
      <c r="J3068" s="2"/>
      <c r="K3068" s="2"/>
      <c r="L3068" s="3">
        <v>11.46</v>
      </c>
      <c r="M3068" s="3">
        <v>2.87</v>
      </c>
      <c r="N3068" s="3">
        <v>288.23</v>
      </c>
      <c r="O3068" s="3">
        <v>0</v>
      </c>
      <c r="P3068" s="3">
        <v>291.10000000000002</v>
      </c>
      <c r="Q3068" s="3">
        <v>58.220000000000006</v>
      </c>
      <c r="R3068" s="1" t="s">
        <v>0</v>
      </c>
    </row>
    <row r="3069" spans="1:18" ht="15.5" x14ac:dyDescent="0.35">
      <c r="A3069" s="1">
        <v>40307204</v>
      </c>
      <c r="B3069" s="99" t="s">
        <v>1359</v>
      </c>
      <c r="C3069" s="2" t="s">
        <v>13602</v>
      </c>
      <c r="D3069" s="2">
        <v>0.25</v>
      </c>
      <c r="E3069" s="1" t="s">
        <v>25</v>
      </c>
      <c r="F3069" s="2">
        <v>23.526</v>
      </c>
      <c r="G3069" s="2"/>
      <c r="H3069" s="2"/>
      <c r="I3069" s="2"/>
      <c r="J3069" s="2"/>
      <c r="K3069" s="2"/>
      <c r="L3069" s="3">
        <v>11.46</v>
      </c>
      <c r="M3069" s="3">
        <v>2.87</v>
      </c>
      <c r="N3069" s="3">
        <v>310.31</v>
      </c>
      <c r="O3069" s="3">
        <v>0</v>
      </c>
      <c r="P3069" s="3">
        <v>313.18</v>
      </c>
      <c r="Q3069" s="3">
        <v>62.636000000000003</v>
      </c>
      <c r="R3069" s="1" t="s">
        <v>0</v>
      </c>
    </row>
    <row r="3070" spans="1:18" ht="15.5" x14ac:dyDescent="0.35">
      <c r="A3070" s="1">
        <v>40307212</v>
      </c>
      <c r="B3070" s="99" t="s">
        <v>1358</v>
      </c>
      <c r="C3070" s="2" t="s">
        <v>13602</v>
      </c>
      <c r="D3070" s="2">
        <v>0.1</v>
      </c>
      <c r="E3070" s="1" t="s">
        <v>25</v>
      </c>
      <c r="F3070" s="2">
        <v>4.05</v>
      </c>
      <c r="G3070" s="2"/>
      <c r="H3070" s="2"/>
      <c r="I3070" s="2"/>
      <c r="J3070" s="2"/>
      <c r="K3070" s="2"/>
      <c r="L3070" s="3">
        <v>11.46</v>
      </c>
      <c r="M3070" s="3">
        <v>1.1499999999999999</v>
      </c>
      <c r="N3070" s="3">
        <v>53.42</v>
      </c>
      <c r="O3070" s="3">
        <v>0</v>
      </c>
      <c r="P3070" s="3">
        <v>54.57</v>
      </c>
      <c r="Q3070" s="3">
        <v>10.914000000000001</v>
      </c>
      <c r="R3070" s="1" t="s">
        <v>0</v>
      </c>
    </row>
    <row r="3071" spans="1:18" ht="15.5" x14ac:dyDescent="0.35">
      <c r="A3071" s="1">
        <v>40307220</v>
      </c>
      <c r="B3071" s="99" t="s">
        <v>1357</v>
      </c>
      <c r="C3071" s="2" t="s">
        <v>13602</v>
      </c>
      <c r="D3071" s="2">
        <v>0.01</v>
      </c>
      <c r="E3071" s="1" t="s">
        <v>25</v>
      </c>
      <c r="F3071" s="2">
        <v>1.17</v>
      </c>
      <c r="G3071" s="2"/>
      <c r="H3071" s="2"/>
      <c r="I3071" s="2"/>
      <c r="J3071" s="2"/>
      <c r="K3071" s="2"/>
      <c r="L3071" s="3">
        <v>11.46</v>
      </c>
      <c r="M3071" s="3">
        <v>0.11</v>
      </c>
      <c r="N3071" s="3">
        <v>15.43</v>
      </c>
      <c r="O3071" s="3">
        <v>0</v>
      </c>
      <c r="P3071" s="3">
        <v>15.54</v>
      </c>
      <c r="Q3071" s="3">
        <v>3.1080000000000001</v>
      </c>
      <c r="R3071" s="1" t="s">
        <v>0</v>
      </c>
    </row>
    <row r="3072" spans="1:18" ht="15.5" x14ac:dyDescent="0.35">
      <c r="A3072" s="1">
        <v>40307239</v>
      </c>
      <c r="B3072" s="99" t="s">
        <v>1356</v>
      </c>
      <c r="C3072" s="2" t="s">
        <v>13602</v>
      </c>
      <c r="D3072" s="2">
        <v>0.04</v>
      </c>
      <c r="E3072" s="1" t="s">
        <v>25</v>
      </c>
      <c r="F3072" s="2">
        <v>1.413</v>
      </c>
      <c r="G3072" s="2"/>
      <c r="H3072" s="2"/>
      <c r="I3072" s="2"/>
      <c r="J3072" s="2"/>
      <c r="K3072" s="2"/>
      <c r="L3072" s="3">
        <v>11.46</v>
      </c>
      <c r="M3072" s="3">
        <v>0.46</v>
      </c>
      <c r="N3072" s="3">
        <v>18.64</v>
      </c>
      <c r="O3072" s="3">
        <v>0</v>
      </c>
      <c r="P3072" s="3">
        <v>19.100000000000001</v>
      </c>
      <c r="Q3072" s="3">
        <v>3.8200000000000003</v>
      </c>
      <c r="R3072" s="1" t="s">
        <v>0</v>
      </c>
    </row>
    <row r="3073" spans="1:18" ht="15.5" x14ac:dyDescent="0.35">
      <c r="A3073" s="1">
        <v>40307247</v>
      </c>
      <c r="B3073" s="99" t="s">
        <v>1355</v>
      </c>
      <c r="C3073" s="2" t="s">
        <v>13602</v>
      </c>
      <c r="D3073" s="2">
        <v>0.01</v>
      </c>
      <c r="E3073" s="1" t="s">
        <v>25</v>
      </c>
      <c r="F3073" s="2">
        <v>2.484</v>
      </c>
      <c r="G3073" s="2"/>
      <c r="H3073" s="2"/>
      <c r="I3073" s="2"/>
      <c r="J3073" s="2"/>
      <c r="K3073" s="2"/>
      <c r="L3073" s="3">
        <v>11.46</v>
      </c>
      <c r="M3073" s="3">
        <v>0.11</v>
      </c>
      <c r="N3073" s="3">
        <v>32.76</v>
      </c>
      <c r="O3073" s="3">
        <v>0</v>
      </c>
      <c r="P3073" s="3">
        <v>32.869999999999997</v>
      </c>
      <c r="Q3073" s="3">
        <v>6.5739999999999998</v>
      </c>
      <c r="R3073" s="1" t="s">
        <v>0</v>
      </c>
    </row>
    <row r="3074" spans="1:18" ht="15.5" x14ac:dyDescent="0.35">
      <c r="A3074" s="1">
        <v>40307255</v>
      </c>
      <c r="B3074" s="99" t="s">
        <v>1354</v>
      </c>
      <c r="C3074" s="2" t="s">
        <v>13602</v>
      </c>
      <c r="D3074" s="2">
        <v>0.04</v>
      </c>
      <c r="E3074" s="1" t="s">
        <v>25</v>
      </c>
      <c r="F3074" s="2">
        <v>2.1869999999999998</v>
      </c>
      <c r="G3074" s="2"/>
      <c r="H3074" s="2"/>
      <c r="I3074" s="2"/>
      <c r="J3074" s="2"/>
      <c r="K3074" s="2"/>
      <c r="L3074" s="3">
        <v>11.46</v>
      </c>
      <c r="M3074" s="3">
        <v>0.46</v>
      </c>
      <c r="N3074" s="3">
        <v>28.85</v>
      </c>
      <c r="O3074" s="3">
        <v>0</v>
      </c>
      <c r="P3074" s="3">
        <v>29.31</v>
      </c>
      <c r="Q3074" s="3">
        <v>5.8620000000000001</v>
      </c>
      <c r="R3074" s="1" t="s">
        <v>0</v>
      </c>
    </row>
    <row r="3075" spans="1:18" ht="15.5" x14ac:dyDescent="0.35">
      <c r="A3075" s="1">
        <v>40307263</v>
      </c>
      <c r="B3075" s="99" t="s">
        <v>1353</v>
      </c>
      <c r="C3075" s="2" t="s">
        <v>13602</v>
      </c>
      <c r="D3075" s="2">
        <v>0.04</v>
      </c>
      <c r="E3075" s="1" t="s">
        <v>25</v>
      </c>
      <c r="F3075" s="2">
        <v>1.8</v>
      </c>
      <c r="G3075" s="2"/>
      <c r="H3075" s="2"/>
      <c r="I3075" s="2"/>
      <c r="J3075" s="2"/>
      <c r="K3075" s="2"/>
      <c r="L3075" s="3">
        <v>11.46</v>
      </c>
      <c r="M3075" s="3">
        <v>0.46</v>
      </c>
      <c r="N3075" s="3">
        <v>23.74</v>
      </c>
      <c r="O3075" s="3">
        <v>0</v>
      </c>
      <c r="P3075" s="3">
        <v>24.2</v>
      </c>
      <c r="Q3075" s="3">
        <v>4.84</v>
      </c>
      <c r="R3075" s="1" t="s">
        <v>0</v>
      </c>
    </row>
    <row r="3076" spans="1:18" ht="15.5" x14ac:dyDescent="0.35">
      <c r="A3076" s="1">
        <v>40307271</v>
      </c>
      <c r="B3076" s="99" t="s">
        <v>1352</v>
      </c>
      <c r="C3076" s="2" t="s">
        <v>13602</v>
      </c>
      <c r="D3076" s="2">
        <v>0.01</v>
      </c>
      <c r="E3076" s="1" t="s">
        <v>25</v>
      </c>
      <c r="F3076" s="2">
        <v>2.0409999999999999</v>
      </c>
      <c r="G3076" s="2"/>
      <c r="H3076" s="2"/>
      <c r="I3076" s="2"/>
      <c r="J3076" s="2"/>
      <c r="K3076" s="2"/>
      <c r="L3076" s="3">
        <v>11.46</v>
      </c>
      <c r="M3076" s="3">
        <v>0.11</v>
      </c>
      <c r="N3076" s="3">
        <v>26.92</v>
      </c>
      <c r="O3076" s="3">
        <v>0</v>
      </c>
      <c r="P3076" s="3">
        <v>27.03</v>
      </c>
      <c r="Q3076" s="3">
        <v>5.4060000000000006</v>
      </c>
      <c r="R3076" s="1" t="s">
        <v>0</v>
      </c>
    </row>
    <row r="3077" spans="1:18" ht="15.5" x14ac:dyDescent="0.35">
      <c r="A3077" s="1">
        <v>40307280</v>
      </c>
      <c r="B3077" s="99" t="s">
        <v>1351</v>
      </c>
      <c r="C3077" s="2" t="s">
        <v>13602</v>
      </c>
      <c r="D3077" s="2">
        <v>0.01</v>
      </c>
      <c r="E3077" s="1" t="s">
        <v>25</v>
      </c>
      <c r="F3077" s="2">
        <v>1.17</v>
      </c>
      <c r="G3077" s="2"/>
      <c r="H3077" s="2"/>
      <c r="I3077" s="2"/>
      <c r="J3077" s="2"/>
      <c r="K3077" s="2"/>
      <c r="L3077" s="3">
        <v>11.46</v>
      </c>
      <c r="M3077" s="3">
        <v>0.11</v>
      </c>
      <c r="N3077" s="3">
        <v>15.43</v>
      </c>
      <c r="O3077" s="3">
        <v>0</v>
      </c>
      <c r="P3077" s="3">
        <v>15.54</v>
      </c>
      <c r="Q3077" s="3">
        <v>3.1080000000000001</v>
      </c>
      <c r="R3077" s="1" t="s">
        <v>0</v>
      </c>
    </row>
    <row r="3078" spans="1:18" ht="15.5" x14ac:dyDescent="0.35">
      <c r="A3078" s="1">
        <v>40307298</v>
      </c>
      <c r="B3078" s="99" t="s">
        <v>1350</v>
      </c>
      <c r="C3078" s="2" t="s">
        <v>13602</v>
      </c>
      <c r="D3078" s="2">
        <v>0.25</v>
      </c>
      <c r="E3078" s="1" t="s">
        <v>25</v>
      </c>
      <c r="F3078" s="2">
        <v>4.7969999999999997</v>
      </c>
      <c r="G3078" s="2"/>
      <c r="H3078" s="2"/>
      <c r="I3078" s="2"/>
      <c r="J3078" s="2"/>
      <c r="K3078" s="2"/>
      <c r="L3078" s="3">
        <v>11.46</v>
      </c>
      <c r="M3078" s="3">
        <v>2.87</v>
      </c>
      <c r="N3078" s="3">
        <v>63.27</v>
      </c>
      <c r="O3078" s="3">
        <v>0</v>
      </c>
      <c r="P3078" s="3">
        <v>66.14</v>
      </c>
      <c r="Q3078" s="3">
        <v>13.228000000000002</v>
      </c>
      <c r="R3078" s="1" t="s">
        <v>0</v>
      </c>
    </row>
    <row r="3079" spans="1:18" ht="15.5" x14ac:dyDescent="0.35">
      <c r="A3079" s="1">
        <v>40307301</v>
      </c>
      <c r="B3079" s="99" t="s">
        <v>1349</v>
      </c>
      <c r="C3079" s="2" t="s">
        <v>13602</v>
      </c>
      <c r="D3079" s="2">
        <v>0.01</v>
      </c>
      <c r="E3079" s="1" t="s">
        <v>25</v>
      </c>
      <c r="F3079" s="2">
        <v>1.17</v>
      </c>
      <c r="G3079" s="2"/>
      <c r="H3079" s="2"/>
      <c r="I3079" s="2"/>
      <c r="J3079" s="2"/>
      <c r="K3079" s="2"/>
      <c r="L3079" s="3">
        <v>11.46</v>
      </c>
      <c r="M3079" s="3">
        <v>0.11</v>
      </c>
      <c r="N3079" s="3">
        <v>15.43</v>
      </c>
      <c r="O3079" s="3">
        <v>0</v>
      </c>
      <c r="P3079" s="3">
        <v>15.54</v>
      </c>
      <c r="Q3079" s="3">
        <v>3.1080000000000001</v>
      </c>
      <c r="R3079" s="1" t="s">
        <v>0</v>
      </c>
    </row>
    <row r="3080" spans="1:18" ht="15.5" x14ac:dyDescent="0.35">
      <c r="A3080" s="1">
        <v>40307310</v>
      </c>
      <c r="B3080" s="99" t="s">
        <v>1348</v>
      </c>
      <c r="C3080" s="2" t="s">
        <v>13602</v>
      </c>
      <c r="D3080" s="2">
        <v>0.04</v>
      </c>
      <c r="E3080" s="1" t="s">
        <v>25</v>
      </c>
      <c r="F3080" s="2">
        <v>2.1869999999999998</v>
      </c>
      <c r="G3080" s="2"/>
      <c r="H3080" s="2"/>
      <c r="I3080" s="2"/>
      <c r="J3080" s="2"/>
      <c r="K3080" s="2"/>
      <c r="L3080" s="3">
        <v>11.46</v>
      </c>
      <c r="M3080" s="3">
        <v>0.46</v>
      </c>
      <c r="N3080" s="3">
        <v>28.85</v>
      </c>
      <c r="O3080" s="3">
        <v>0</v>
      </c>
      <c r="P3080" s="3">
        <v>29.31</v>
      </c>
      <c r="Q3080" s="3">
        <v>5.8620000000000001</v>
      </c>
      <c r="R3080" s="1" t="s">
        <v>0</v>
      </c>
    </row>
    <row r="3081" spans="1:18" ht="15.5" x14ac:dyDescent="0.35">
      <c r="A3081" s="1">
        <v>40307328</v>
      </c>
      <c r="B3081" s="99" t="s">
        <v>1347</v>
      </c>
      <c r="C3081" s="2" t="s">
        <v>13602</v>
      </c>
      <c r="D3081" s="2">
        <v>0.04</v>
      </c>
      <c r="E3081" s="1" t="s">
        <v>25</v>
      </c>
      <c r="F3081" s="2">
        <v>2.484</v>
      </c>
      <c r="G3081" s="2"/>
      <c r="H3081" s="2"/>
      <c r="I3081" s="2"/>
      <c r="J3081" s="2"/>
      <c r="K3081" s="2"/>
      <c r="L3081" s="3">
        <v>11.46</v>
      </c>
      <c r="M3081" s="3">
        <v>0.46</v>
      </c>
      <c r="N3081" s="3">
        <v>32.76</v>
      </c>
      <c r="O3081" s="3">
        <v>0</v>
      </c>
      <c r="P3081" s="3">
        <v>33.22</v>
      </c>
      <c r="Q3081" s="3">
        <v>6.6440000000000001</v>
      </c>
      <c r="R3081" s="1" t="s">
        <v>0</v>
      </c>
    </row>
    <row r="3082" spans="1:18" ht="15.5" x14ac:dyDescent="0.35">
      <c r="A3082" s="1">
        <v>40307336</v>
      </c>
      <c r="B3082" s="99" t="s">
        <v>1346</v>
      </c>
      <c r="C3082" s="2" t="s">
        <v>13602</v>
      </c>
      <c r="D3082" s="2">
        <v>0.5</v>
      </c>
      <c r="E3082" s="1" t="s">
        <v>25</v>
      </c>
      <c r="F3082" s="2">
        <v>12.167999999999999</v>
      </c>
      <c r="G3082" s="2"/>
      <c r="H3082" s="2"/>
      <c r="I3082" s="2"/>
      <c r="J3082" s="2"/>
      <c r="K3082" s="2"/>
      <c r="L3082" s="3">
        <v>11.46</v>
      </c>
      <c r="M3082" s="3">
        <v>5.73</v>
      </c>
      <c r="N3082" s="3">
        <v>160.5</v>
      </c>
      <c r="O3082" s="3">
        <v>0</v>
      </c>
      <c r="P3082" s="3">
        <v>166.23</v>
      </c>
      <c r="Q3082" s="3">
        <v>33.246000000000002</v>
      </c>
      <c r="R3082" s="1" t="s">
        <v>0</v>
      </c>
    </row>
    <row r="3083" spans="1:18" ht="15.5" x14ac:dyDescent="0.35">
      <c r="A3083" s="1">
        <v>40307344</v>
      </c>
      <c r="B3083" s="99" t="s">
        <v>1345</v>
      </c>
      <c r="C3083" s="2" t="s">
        <v>13602</v>
      </c>
      <c r="D3083" s="2">
        <v>0.04</v>
      </c>
      <c r="E3083" s="1" t="s">
        <v>25</v>
      </c>
      <c r="F3083" s="2">
        <v>2.484</v>
      </c>
      <c r="G3083" s="2"/>
      <c r="H3083" s="2"/>
      <c r="I3083" s="2"/>
      <c r="J3083" s="2"/>
      <c r="K3083" s="2"/>
      <c r="L3083" s="3">
        <v>11.46</v>
      </c>
      <c r="M3083" s="3">
        <v>0.46</v>
      </c>
      <c r="N3083" s="3">
        <v>32.76</v>
      </c>
      <c r="O3083" s="3">
        <v>0</v>
      </c>
      <c r="P3083" s="3">
        <v>33.22</v>
      </c>
      <c r="Q3083" s="3">
        <v>6.6440000000000001</v>
      </c>
      <c r="R3083" s="1" t="s">
        <v>0</v>
      </c>
    </row>
    <row r="3084" spans="1:18" ht="15.5" x14ac:dyDescent="0.35">
      <c r="A3084" s="1">
        <v>40307352</v>
      </c>
      <c r="B3084" s="99" t="s">
        <v>1344</v>
      </c>
      <c r="C3084" s="2" t="s">
        <v>13602</v>
      </c>
      <c r="D3084" s="2">
        <v>0.04</v>
      </c>
      <c r="E3084" s="1" t="s">
        <v>25</v>
      </c>
      <c r="F3084" s="2">
        <v>0.69299999999999995</v>
      </c>
      <c r="G3084" s="2"/>
      <c r="H3084" s="2"/>
      <c r="I3084" s="2"/>
      <c r="J3084" s="2"/>
      <c r="K3084" s="2"/>
      <c r="L3084" s="3">
        <v>11.46</v>
      </c>
      <c r="M3084" s="3">
        <v>0.46</v>
      </c>
      <c r="N3084" s="3">
        <v>9.14</v>
      </c>
      <c r="O3084" s="3">
        <v>0</v>
      </c>
      <c r="P3084" s="3">
        <v>9.6</v>
      </c>
      <c r="Q3084" s="3">
        <v>1.92</v>
      </c>
      <c r="R3084" s="1" t="s">
        <v>0</v>
      </c>
    </row>
    <row r="3085" spans="1:18" ht="15.5" x14ac:dyDescent="0.35">
      <c r="A3085" s="1">
        <v>40307360</v>
      </c>
      <c r="B3085" s="99" t="s">
        <v>1343</v>
      </c>
      <c r="C3085" s="2" t="s">
        <v>13602</v>
      </c>
      <c r="D3085" s="2">
        <v>0.04</v>
      </c>
      <c r="E3085" s="1" t="s">
        <v>25</v>
      </c>
      <c r="F3085" s="2">
        <v>0.72</v>
      </c>
      <c r="G3085" s="2"/>
      <c r="H3085" s="2"/>
      <c r="I3085" s="2"/>
      <c r="J3085" s="2"/>
      <c r="K3085" s="2"/>
      <c r="L3085" s="3">
        <v>11.46</v>
      </c>
      <c r="M3085" s="3">
        <v>0.46</v>
      </c>
      <c r="N3085" s="3">
        <v>9.5</v>
      </c>
      <c r="O3085" s="3">
        <v>0</v>
      </c>
      <c r="P3085" s="3">
        <v>9.9600000000000009</v>
      </c>
      <c r="Q3085" s="3">
        <v>1.9920000000000002</v>
      </c>
      <c r="R3085" s="1" t="s">
        <v>0</v>
      </c>
    </row>
    <row r="3086" spans="1:18" ht="15.5" x14ac:dyDescent="0.35">
      <c r="A3086" s="1">
        <v>40307379</v>
      </c>
      <c r="B3086" s="99" t="s">
        <v>1342</v>
      </c>
      <c r="C3086" s="2" t="s">
        <v>13602</v>
      </c>
      <c r="D3086" s="2">
        <v>0.04</v>
      </c>
      <c r="E3086" s="1" t="s">
        <v>25</v>
      </c>
      <c r="F3086" s="2">
        <v>0.72</v>
      </c>
      <c r="G3086" s="2"/>
      <c r="H3086" s="2"/>
      <c r="I3086" s="2"/>
      <c r="J3086" s="2"/>
      <c r="K3086" s="2"/>
      <c r="L3086" s="3">
        <v>11.46</v>
      </c>
      <c r="M3086" s="3">
        <v>0.46</v>
      </c>
      <c r="N3086" s="3">
        <v>9.5</v>
      </c>
      <c r="O3086" s="3">
        <v>0</v>
      </c>
      <c r="P3086" s="3">
        <v>9.9600000000000009</v>
      </c>
      <c r="Q3086" s="3">
        <v>1.9920000000000002</v>
      </c>
      <c r="R3086" s="1" t="s">
        <v>0</v>
      </c>
    </row>
    <row r="3087" spans="1:18" ht="15.5" x14ac:dyDescent="0.35">
      <c r="A3087" s="1">
        <v>40307387</v>
      </c>
      <c r="B3087" s="99" t="s">
        <v>1341</v>
      </c>
      <c r="C3087" s="2" t="s">
        <v>13602</v>
      </c>
      <c r="D3087" s="2">
        <v>0.1</v>
      </c>
      <c r="E3087" s="1" t="s">
        <v>25</v>
      </c>
      <c r="F3087" s="2">
        <v>5.0940000000000003</v>
      </c>
      <c r="G3087" s="2"/>
      <c r="H3087" s="2"/>
      <c r="I3087" s="2"/>
      <c r="J3087" s="2"/>
      <c r="K3087" s="2"/>
      <c r="L3087" s="3">
        <v>11.46</v>
      </c>
      <c r="M3087" s="3">
        <v>1.1499999999999999</v>
      </c>
      <c r="N3087" s="3">
        <v>67.19</v>
      </c>
      <c r="O3087" s="3">
        <v>0</v>
      </c>
      <c r="P3087" s="3">
        <v>68.34</v>
      </c>
      <c r="Q3087" s="3">
        <v>13.668000000000001</v>
      </c>
      <c r="R3087" s="1" t="s">
        <v>0</v>
      </c>
    </row>
    <row r="3088" spans="1:18" ht="15.5" x14ac:dyDescent="0.35">
      <c r="A3088" s="1">
        <v>40307395</v>
      </c>
      <c r="B3088" s="99" t="s">
        <v>1340</v>
      </c>
      <c r="C3088" s="2" t="s">
        <v>13602</v>
      </c>
      <c r="D3088" s="2">
        <v>0.04</v>
      </c>
      <c r="E3088" s="1" t="s">
        <v>25</v>
      </c>
      <c r="F3088" s="2">
        <v>1.8</v>
      </c>
      <c r="G3088" s="2"/>
      <c r="H3088" s="2"/>
      <c r="I3088" s="2"/>
      <c r="J3088" s="2"/>
      <c r="K3088" s="2"/>
      <c r="L3088" s="3">
        <v>11.46</v>
      </c>
      <c r="M3088" s="3">
        <v>0.46</v>
      </c>
      <c r="N3088" s="3">
        <v>23.74</v>
      </c>
      <c r="O3088" s="3">
        <v>0</v>
      </c>
      <c r="P3088" s="3">
        <v>24.2</v>
      </c>
      <c r="Q3088" s="3">
        <v>4.84</v>
      </c>
      <c r="R3088" s="1" t="s">
        <v>0</v>
      </c>
    </row>
    <row r="3089" spans="1:18" ht="15.5" x14ac:dyDescent="0.35">
      <c r="A3089" s="1">
        <v>40307409</v>
      </c>
      <c r="B3089" s="99" t="s">
        <v>1339</v>
      </c>
      <c r="C3089" s="2" t="s">
        <v>13602</v>
      </c>
      <c r="D3089" s="2">
        <v>0.04</v>
      </c>
      <c r="E3089" s="1" t="s">
        <v>25</v>
      </c>
      <c r="F3089" s="2">
        <v>2.1869999999999998</v>
      </c>
      <c r="G3089" s="2"/>
      <c r="H3089" s="2"/>
      <c r="I3089" s="2"/>
      <c r="J3089" s="2"/>
      <c r="K3089" s="2"/>
      <c r="L3089" s="3">
        <v>11.46</v>
      </c>
      <c r="M3089" s="3">
        <v>0.46</v>
      </c>
      <c r="N3089" s="3">
        <v>28.85</v>
      </c>
      <c r="O3089" s="3">
        <v>0</v>
      </c>
      <c r="P3089" s="3">
        <v>29.31</v>
      </c>
      <c r="Q3089" s="3">
        <v>5.8620000000000001</v>
      </c>
      <c r="R3089" s="1" t="s">
        <v>0</v>
      </c>
    </row>
    <row r="3090" spans="1:18" ht="15.5" x14ac:dyDescent="0.35">
      <c r="A3090" s="1">
        <v>40307417</v>
      </c>
      <c r="B3090" s="99" t="s">
        <v>1338</v>
      </c>
      <c r="C3090" s="2" t="s">
        <v>13602</v>
      </c>
      <c r="D3090" s="2">
        <v>0.04</v>
      </c>
      <c r="E3090" s="1" t="s">
        <v>25</v>
      </c>
      <c r="F3090" s="2">
        <v>2.484</v>
      </c>
      <c r="G3090" s="2"/>
      <c r="H3090" s="2"/>
      <c r="I3090" s="2"/>
      <c r="J3090" s="2"/>
      <c r="K3090" s="2"/>
      <c r="L3090" s="3">
        <v>11.46</v>
      </c>
      <c r="M3090" s="3">
        <v>0.46</v>
      </c>
      <c r="N3090" s="3">
        <v>32.76</v>
      </c>
      <c r="O3090" s="3">
        <v>0</v>
      </c>
      <c r="P3090" s="3">
        <v>33.22</v>
      </c>
      <c r="Q3090" s="3">
        <v>6.6440000000000001</v>
      </c>
      <c r="R3090" s="1" t="s">
        <v>0</v>
      </c>
    </row>
    <row r="3091" spans="1:18" ht="15.5" x14ac:dyDescent="0.35">
      <c r="A3091" s="1">
        <v>40307425</v>
      </c>
      <c r="B3091" s="99" t="s">
        <v>1337</v>
      </c>
      <c r="C3091" s="2" t="s">
        <v>13602</v>
      </c>
      <c r="D3091" s="2">
        <v>0.04</v>
      </c>
      <c r="E3091" s="1" t="s">
        <v>25</v>
      </c>
      <c r="F3091" s="2">
        <v>1.8</v>
      </c>
      <c r="G3091" s="2"/>
      <c r="H3091" s="2"/>
      <c r="I3091" s="2"/>
      <c r="J3091" s="2"/>
      <c r="K3091" s="2"/>
      <c r="L3091" s="3">
        <v>11.46</v>
      </c>
      <c r="M3091" s="3">
        <v>0.46</v>
      </c>
      <c r="N3091" s="3">
        <v>23.74</v>
      </c>
      <c r="O3091" s="3">
        <v>0</v>
      </c>
      <c r="P3091" s="3">
        <v>24.2</v>
      </c>
      <c r="Q3091" s="3">
        <v>4.84</v>
      </c>
      <c r="R3091" s="1" t="s">
        <v>0</v>
      </c>
    </row>
    <row r="3092" spans="1:18" ht="15.5" x14ac:dyDescent="0.35">
      <c r="A3092" s="1">
        <v>40307433</v>
      </c>
      <c r="B3092" s="99" t="s">
        <v>1336</v>
      </c>
      <c r="C3092" s="2" t="s">
        <v>13602</v>
      </c>
      <c r="D3092" s="2">
        <v>0.1</v>
      </c>
      <c r="E3092" s="1" t="s">
        <v>25</v>
      </c>
      <c r="F3092" s="2">
        <v>3.6</v>
      </c>
      <c r="G3092" s="2"/>
      <c r="H3092" s="2"/>
      <c r="I3092" s="2"/>
      <c r="J3092" s="2"/>
      <c r="K3092" s="2"/>
      <c r="L3092" s="3">
        <v>11.46</v>
      </c>
      <c r="M3092" s="3">
        <v>1.1499999999999999</v>
      </c>
      <c r="N3092" s="3">
        <v>47.48</v>
      </c>
      <c r="O3092" s="3">
        <v>0</v>
      </c>
      <c r="P3092" s="3">
        <v>48.63</v>
      </c>
      <c r="Q3092" s="3">
        <v>9.7260000000000009</v>
      </c>
      <c r="R3092" s="1" t="s">
        <v>0</v>
      </c>
    </row>
    <row r="3093" spans="1:18" ht="15.5" x14ac:dyDescent="0.35">
      <c r="A3093" s="1">
        <v>40307441</v>
      </c>
      <c r="B3093" s="99" t="s">
        <v>1335</v>
      </c>
      <c r="C3093" s="2" t="s">
        <v>13602</v>
      </c>
      <c r="D3093" s="2">
        <v>0.1</v>
      </c>
      <c r="E3093" s="1" t="s">
        <v>25</v>
      </c>
      <c r="F3093" s="2">
        <v>3.6</v>
      </c>
      <c r="G3093" s="2"/>
      <c r="H3093" s="2"/>
      <c r="I3093" s="2"/>
      <c r="J3093" s="2"/>
      <c r="K3093" s="2"/>
      <c r="L3093" s="3">
        <v>11.46</v>
      </c>
      <c r="M3093" s="3">
        <v>1.1499999999999999</v>
      </c>
      <c r="N3093" s="3">
        <v>47.48</v>
      </c>
      <c r="O3093" s="3">
        <v>0</v>
      </c>
      <c r="P3093" s="3">
        <v>48.63</v>
      </c>
      <c r="Q3093" s="3">
        <v>9.7260000000000009</v>
      </c>
      <c r="R3093" s="1" t="s">
        <v>0</v>
      </c>
    </row>
    <row r="3094" spans="1:18" ht="15.5" x14ac:dyDescent="0.35">
      <c r="A3094" s="1">
        <v>40307450</v>
      </c>
      <c r="B3094" s="99" t="s">
        <v>1334</v>
      </c>
      <c r="C3094" s="2" t="s">
        <v>13602</v>
      </c>
      <c r="D3094" s="2">
        <v>0.04</v>
      </c>
      <c r="E3094" s="1" t="s">
        <v>25</v>
      </c>
      <c r="F3094" s="2">
        <v>1.8</v>
      </c>
      <c r="G3094" s="2"/>
      <c r="H3094" s="2"/>
      <c r="I3094" s="2"/>
      <c r="J3094" s="2"/>
      <c r="K3094" s="2"/>
      <c r="L3094" s="3">
        <v>11.46</v>
      </c>
      <c r="M3094" s="3">
        <v>0.46</v>
      </c>
      <c r="N3094" s="3">
        <v>23.74</v>
      </c>
      <c r="O3094" s="3">
        <v>0</v>
      </c>
      <c r="P3094" s="3">
        <v>24.2</v>
      </c>
      <c r="Q3094" s="3">
        <v>4.84</v>
      </c>
      <c r="R3094" s="1" t="s">
        <v>0</v>
      </c>
    </row>
    <row r="3095" spans="1:18" ht="15.5" x14ac:dyDescent="0.35">
      <c r="A3095" s="1">
        <v>40307468</v>
      </c>
      <c r="B3095" s="99" t="s">
        <v>1333</v>
      </c>
      <c r="C3095" s="2" t="s">
        <v>13602</v>
      </c>
      <c r="D3095" s="2">
        <v>0.1</v>
      </c>
      <c r="E3095" s="1" t="s">
        <v>25</v>
      </c>
      <c r="F3095" s="2">
        <v>3.294</v>
      </c>
      <c r="G3095" s="2"/>
      <c r="H3095" s="2"/>
      <c r="I3095" s="2"/>
      <c r="J3095" s="2"/>
      <c r="K3095" s="2"/>
      <c r="L3095" s="3">
        <v>11.46</v>
      </c>
      <c r="M3095" s="3">
        <v>1.1499999999999999</v>
      </c>
      <c r="N3095" s="3">
        <v>43.45</v>
      </c>
      <c r="O3095" s="3">
        <v>0</v>
      </c>
      <c r="P3095" s="3">
        <v>44.6</v>
      </c>
      <c r="Q3095" s="3">
        <v>8.92</v>
      </c>
      <c r="R3095" s="1" t="s">
        <v>0</v>
      </c>
    </row>
    <row r="3096" spans="1:18" ht="15.5" x14ac:dyDescent="0.35">
      <c r="A3096" s="1">
        <v>40307476</v>
      </c>
      <c r="B3096" s="99" t="s">
        <v>1332</v>
      </c>
      <c r="C3096" s="2" t="s">
        <v>13602</v>
      </c>
      <c r="D3096" s="2">
        <v>0.1</v>
      </c>
      <c r="E3096" s="1" t="s">
        <v>25</v>
      </c>
      <c r="F3096" s="2">
        <v>3.294</v>
      </c>
      <c r="G3096" s="2"/>
      <c r="H3096" s="2"/>
      <c r="I3096" s="2"/>
      <c r="J3096" s="2"/>
      <c r="K3096" s="2"/>
      <c r="L3096" s="3">
        <v>11.46</v>
      </c>
      <c r="M3096" s="3">
        <v>1.1499999999999999</v>
      </c>
      <c r="N3096" s="3">
        <v>43.45</v>
      </c>
      <c r="O3096" s="3">
        <v>0</v>
      </c>
      <c r="P3096" s="3">
        <v>44.6</v>
      </c>
      <c r="Q3096" s="3">
        <v>8.92</v>
      </c>
      <c r="R3096" s="1" t="s">
        <v>0</v>
      </c>
    </row>
    <row r="3097" spans="1:18" ht="15.5" x14ac:dyDescent="0.35">
      <c r="A3097" s="1">
        <v>40307484</v>
      </c>
      <c r="B3097" s="99" t="s">
        <v>1331</v>
      </c>
      <c r="C3097" s="2" t="s">
        <v>13602</v>
      </c>
      <c r="D3097" s="2">
        <v>0.04</v>
      </c>
      <c r="E3097" s="1" t="s">
        <v>25</v>
      </c>
      <c r="F3097" s="2">
        <v>1.8</v>
      </c>
      <c r="G3097" s="2"/>
      <c r="H3097" s="2"/>
      <c r="I3097" s="2"/>
      <c r="J3097" s="2"/>
      <c r="K3097" s="2"/>
      <c r="L3097" s="3">
        <v>11.46</v>
      </c>
      <c r="M3097" s="3">
        <v>0.46</v>
      </c>
      <c r="N3097" s="3">
        <v>23.74</v>
      </c>
      <c r="O3097" s="3">
        <v>0</v>
      </c>
      <c r="P3097" s="3">
        <v>24.2</v>
      </c>
      <c r="Q3097" s="3">
        <v>4.84</v>
      </c>
      <c r="R3097" s="1" t="s">
        <v>0</v>
      </c>
    </row>
    <row r="3098" spans="1:18" ht="15.5" x14ac:dyDescent="0.35">
      <c r="A3098" s="1">
        <v>40307492</v>
      </c>
      <c r="B3098" s="99" t="s">
        <v>1330</v>
      </c>
      <c r="C3098" s="2" t="s">
        <v>13602</v>
      </c>
      <c r="D3098" s="2">
        <v>0.04</v>
      </c>
      <c r="E3098" s="1" t="s">
        <v>25</v>
      </c>
      <c r="F3098" s="2">
        <v>2.1869999999999998</v>
      </c>
      <c r="G3098" s="2"/>
      <c r="H3098" s="2"/>
      <c r="I3098" s="2"/>
      <c r="J3098" s="2"/>
      <c r="K3098" s="2"/>
      <c r="L3098" s="3">
        <v>11.46</v>
      </c>
      <c r="M3098" s="3">
        <v>0.46</v>
      </c>
      <c r="N3098" s="3">
        <v>28.85</v>
      </c>
      <c r="O3098" s="3">
        <v>0</v>
      </c>
      <c r="P3098" s="3">
        <v>29.31</v>
      </c>
      <c r="Q3098" s="3">
        <v>5.8620000000000001</v>
      </c>
      <c r="R3098" s="1" t="s">
        <v>0</v>
      </c>
    </row>
    <row r="3099" spans="1:18" ht="15.5" x14ac:dyDescent="0.35">
      <c r="A3099" s="1">
        <v>40307506</v>
      </c>
      <c r="B3099" s="99" t="s">
        <v>1329</v>
      </c>
      <c r="C3099" s="2" t="s">
        <v>13602</v>
      </c>
      <c r="D3099" s="2">
        <v>0.04</v>
      </c>
      <c r="E3099" s="1" t="s">
        <v>25</v>
      </c>
      <c r="F3099" s="2">
        <v>0.72</v>
      </c>
      <c r="G3099" s="2"/>
      <c r="H3099" s="2"/>
      <c r="I3099" s="2"/>
      <c r="J3099" s="2"/>
      <c r="K3099" s="2"/>
      <c r="L3099" s="3">
        <v>11.46</v>
      </c>
      <c r="M3099" s="3">
        <v>0.46</v>
      </c>
      <c r="N3099" s="3">
        <v>9.5</v>
      </c>
      <c r="O3099" s="3">
        <v>0</v>
      </c>
      <c r="P3099" s="3">
        <v>9.9600000000000009</v>
      </c>
      <c r="Q3099" s="3">
        <v>1.9920000000000002</v>
      </c>
      <c r="R3099" s="1" t="s">
        <v>0</v>
      </c>
    </row>
    <row r="3100" spans="1:18" ht="15.5" x14ac:dyDescent="0.35">
      <c r="A3100" s="1">
        <v>40307514</v>
      </c>
      <c r="B3100" s="99" t="s">
        <v>1328</v>
      </c>
      <c r="C3100" s="2" t="s">
        <v>13602</v>
      </c>
      <c r="D3100" s="2">
        <v>0.1</v>
      </c>
      <c r="E3100" s="1" t="s">
        <v>25</v>
      </c>
      <c r="F3100" s="2">
        <v>3.294</v>
      </c>
      <c r="G3100" s="2"/>
      <c r="H3100" s="2"/>
      <c r="I3100" s="2"/>
      <c r="J3100" s="2"/>
      <c r="K3100" s="2"/>
      <c r="L3100" s="3">
        <v>11.46</v>
      </c>
      <c r="M3100" s="3">
        <v>1.1499999999999999</v>
      </c>
      <c r="N3100" s="3">
        <v>43.45</v>
      </c>
      <c r="O3100" s="3">
        <v>0</v>
      </c>
      <c r="P3100" s="3">
        <v>44.6</v>
      </c>
      <c r="Q3100" s="3">
        <v>8.92</v>
      </c>
      <c r="R3100" s="1" t="s">
        <v>0</v>
      </c>
    </row>
    <row r="3101" spans="1:18" ht="15.5" x14ac:dyDescent="0.35">
      <c r="A3101" s="1">
        <v>40307522</v>
      </c>
      <c r="B3101" s="99" t="s">
        <v>1327</v>
      </c>
      <c r="C3101" s="2" t="s">
        <v>13602</v>
      </c>
      <c r="D3101" s="2">
        <v>0.1</v>
      </c>
      <c r="E3101" s="1" t="s">
        <v>25</v>
      </c>
      <c r="F3101" s="2">
        <v>4.05</v>
      </c>
      <c r="G3101" s="2"/>
      <c r="H3101" s="2"/>
      <c r="I3101" s="2"/>
      <c r="J3101" s="2"/>
      <c r="K3101" s="2"/>
      <c r="L3101" s="3">
        <v>11.46</v>
      </c>
      <c r="M3101" s="3">
        <v>1.1499999999999999</v>
      </c>
      <c r="N3101" s="3">
        <v>53.42</v>
      </c>
      <c r="O3101" s="3">
        <v>0</v>
      </c>
      <c r="P3101" s="3">
        <v>54.57</v>
      </c>
      <c r="Q3101" s="3">
        <v>10.914000000000001</v>
      </c>
      <c r="R3101" s="1" t="s">
        <v>0</v>
      </c>
    </row>
    <row r="3102" spans="1:18" ht="15.5" x14ac:dyDescent="0.35">
      <c r="A3102" s="1">
        <v>40307530</v>
      </c>
      <c r="B3102" s="99" t="s">
        <v>1326</v>
      </c>
      <c r="C3102" s="2" t="s">
        <v>13602</v>
      </c>
      <c r="D3102" s="2">
        <v>0.25</v>
      </c>
      <c r="E3102" s="1" t="s">
        <v>25</v>
      </c>
      <c r="F3102" s="2">
        <v>4.7969999999999997</v>
      </c>
      <c r="G3102" s="2"/>
      <c r="H3102" s="2"/>
      <c r="I3102" s="2"/>
      <c r="J3102" s="2"/>
      <c r="K3102" s="2"/>
      <c r="L3102" s="3">
        <v>11.46</v>
      </c>
      <c r="M3102" s="3">
        <v>2.87</v>
      </c>
      <c r="N3102" s="3">
        <v>63.27</v>
      </c>
      <c r="O3102" s="3">
        <v>0</v>
      </c>
      <c r="P3102" s="3">
        <v>66.14</v>
      </c>
      <c r="Q3102" s="3">
        <v>13.228000000000002</v>
      </c>
      <c r="R3102" s="1" t="s">
        <v>0</v>
      </c>
    </row>
    <row r="3103" spans="1:18" ht="15.5" x14ac:dyDescent="0.35">
      <c r="A3103" s="1">
        <v>40307565</v>
      </c>
      <c r="B3103" s="99" t="s">
        <v>1325</v>
      </c>
      <c r="C3103" s="2" t="s">
        <v>13602</v>
      </c>
      <c r="D3103" s="2">
        <v>0.04</v>
      </c>
      <c r="E3103" s="1" t="s">
        <v>25</v>
      </c>
      <c r="F3103" s="2">
        <v>1.8</v>
      </c>
      <c r="G3103" s="2"/>
      <c r="H3103" s="2"/>
      <c r="I3103" s="2"/>
      <c r="J3103" s="2"/>
      <c r="K3103" s="2"/>
      <c r="L3103" s="3">
        <v>11.46</v>
      </c>
      <c r="M3103" s="3">
        <v>0.46</v>
      </c>
      <c r="N3103" s="3">
        <v>23.74</v>
      </c>
      <c r="O3103" s="3">
        <v>0</v>
      </c>
      <c r="P3103" s="3">
        <v>24.2</v>
      </c>
      <c r="Q3103" s="3">
        <v>4.84</v>
      </c>
      <c r="R3103" s="1" t="s">
        <v>0</v>
      </c>
    </row>
    <row r="3104" spans="1:18" ht="15.5" x14ac:dyDescent="0.35">
      <c r="A3104" s="1">
        <v>40307573</v>
      </c>
      <c r="B3104" s="99" t="s">
        <v>1324</v>
      </c>
      <c r="C3104" s="2" t="s">
        <v>13602</v>
      </c>
      <c r="D3104" s="2">
        <v>0.04</v>
      </c>
      <c r="E3104" s="1" t="s">
        <v>25</v>
      </c>
      <c r="F3104" s="2">
        <v>2.1869999999999998</v>
      </c>
      <c r="G3104" s="2"/>
      <c r="H3104" s="2"/>
      <c r="I3104" s="2"/>
      <c r="J3104" s="2"/>
      <c r="K3104" s="2"/>
      <c r="L3104" s="3">
        <v>11.46</v>
      </c>
      <c r="M3104" s="3">
        <v>0.46</v>
      </c>
      <c r="N3104" s="3">
        <v>28.85</v>
      </c>
      <c r="O3104" s="3">
        <v>0</v>
      </c>
      <c r="P3104" s="3">
        <v>29.31</v>
      </c>
      <c r="Q3104" s="3">
        <v>5.8620000000000001</v>
      </c>
      <c r="R3104" s="1" t="s">
        <v>0</v>
      </c>
    </row>
    <row r="3105" spans="1:18" ht="15.5" x14ac:dyDescent="0.35">
      <c r="A3105" s="1">
        <v>40307581</v>
      </c>
      <c r="B3105" s="99" t="s">
        <v>1323</v>
      </c>
      <c r="C3105" s="2" t="s">
        <v>13602</v>
      </c>
      <c r="D3105" s="2">
        <v>0.04</v>
      </c>
      <c r="E3105" s="1" t="s">
        <v>25</v>
      </c>
      <c r="F3105" s="2">
        <v>2.484</v>
      </c>
      <c r="G3105" s="2"/>
      <c r="H3105" s="2"/>
      <c r="I3105" s="2"/>
      <c r="J3105" s="2"/>
      <c r="K3105" s="2"/>
      <c r="L3105" s="3">
        <v>11.46</v>
      </c>
      <c r="M3105" s="3">
        <v>0.46</v>
      </c>
      <c r="N3105" s="3">
        <v>32.76</v>
      </c>
      <c r="O3105" s="3">
        <v>0</v>
      </c>
      <c r="P3105" s="3">
        <v>33.22</v>
      </c>
      <c r="Q3105" s="3">
        <v>6.6440000000000001</v>
      </c>
      <c r="R3105" s="1" t="s">
        <v>0</v>
      </c>
    </row>
    <row r="3106" spans="1:18" ht="15.5" x14ac:dyDescent="0.35">
      <c r="A3106" s="1">
        <v>40307590</v>
      </c>
      <c r="B3106" s="99" t="s">
        <v>1322</v>
      </c>
      <c r="C3106" s="2" t="s">
        <v>13602</v>
      </c>
      <c r="D3106" s="2">
        <v>0.04</v>
      </c>
      <c r="E3106" s="1" t="s">
        <v>25</v>
      </c>
      <c r="F3106" s="2">
        <v>0.72</v>
      </c>
      <c r="G3106" s="2"/>
      <c r="H3106" s="2"/>
      <c r="I3106" s="2"/>
      <c r="J3106" s="2"/>
      <c r="K3106" s="2"/>
      <c r="L3106" s="3">
        <v>11.46</v>
      </c>
      <c r="M3106" s="3">
        <v>0.46</v>
      </c>
      <c r="N3106" s="3">
        <v>9.5</v>
      </c>
      <c r="O3106" s="3">
        <v>0</v>
      </c>
      <c r="P3106" s="3">
        <v>9.9600000000000009</v>
      </c>
      <c r="Q3106" s="3">
        <v>1.9920000000000002</v>
      </c>
      <c r="R3106" s="1" t="s">
        <v>0</v>
      </c>
    </row>
    <row r="3107" spans="1:18" ht="15.5" x14ac:dyDescent="0.35">
      <c r="A3107" s="1">
        <v>40307603</v>
      </c>
      <c r="B3107" s="99" t="s">
        <v>1321</v>
      </c>
      <c r="C3107" s="2" t="s">
        <v>13602</v>
      </c>
      <c r="D3107" s="2">
        <v>0.75</v>
      </c>
      <c r="E3107" s="1" t="s">
        <v>25</v>
      </c>
      <c r="F3107" s="2">
        <v>6.2910000000000004</v>
      </c>
      <c r="G3107" s="2"/>
      <c r="H3107" s="2"/>
      <c r="I3107" s="2"/>
      <c r="J3107" s="2"/>
      <c r="K3107" s="2"/>
      <c r="L3107" s="3">
        <v>11.46</v>
      </c>
      <c r="M3107" s="3">
        <v>8.6</v>
      </c>
      <c r="N3107" s="3">
        <v>82.98</v>
      </c>
      <c r="O3107" s="3">
        <v>0</v>
      </c>
      <c r="P3107" s="3">
        <v>91.58</v>
      </c>
      <c r="Q3107" s="3">
        <v>18.315999999999999</v>
      </c>
      <c r="R3107" s="1" t="s">
        <v>0</v>
      </c>
    </row>
    <row r="3108" spans="1:18" ht="15.5" x14ac:dyDescent="0.35">
      <c r="A3108" s="1">
        <v>40307611</v>
      </c>
      <c r="B3108" s="99" t="s">
        <v>1320</v>
      </c>
      <c r="C3108" s="2" t="s">
        <v>13602</v>
      </c>
      <c r="D3108" s="2">
        <v>0.25</v>
      </c>
      <c r="E3108" s="1" t="s">
        <v>25</v>
      </c>
      <c r="F3108" s="2">
        <v>5.58</v>
      </c>
      <c r="G3108" s="2"/>
      <c r="H3108" s="2"/>
      <c r="I3108" s="2"/>
      <c r="J3108" s="2"/>
      <c r="K3108" s="2"/>
      <c r="L3108" s="3">
        <v>11.46</v>
      </c>
      <c r="M3108" s="3">
        <v>2.87</v>
      </c>
      <c r="N3108" s="3">
        <v>73.599999999999994</v>
      </c>
      <c r="O3108" s="3">
        <v>0</v>
      </c>
      <c r="P3108" s="3">
        <v>76.47</v>
      </c>
      <c r="Q3108" s="3">
        <v>15.294</v>
      </c>
      <c r="R3108" s="1" t="s">
        <v>0</v>
      </c>
    </row>
    <row r="3109" spans="1:18" ht="15.5" x14ac:dyDescent="0.35">
      <c r="A3109" s="1">
        <v>40307620</v>
      </c>
      <c r="B3109" s="99" t="s">
        <v>1319</v>
      </c>
      <c r="C3109" s="2" t="s">
        <v>13602</v>
      </c>
      <c r="D3109" s="2">
        <v>0.75</v>
      </c>
      <c r="E3109" s="1" t="s">
        <v>25</v>
      </c>
      <c r="F3109" s="2">
        <v>38.960999999999999</v>
      </c>
      <c r="G3109" s="2"/>
      <c r="H3109" s="2"/>
      <c r="I3109" s="2"/>
      <c r="J3109" s="2"/>
      <c r="K3109" s="2"/>
      <c r="L3109" s="3">
        <v>11.46</v>
      </c>
      <c r="M3109" s="3">
        <v>8.6</v>
      </c>
      <c r="N3109" s="3">
        <v>513.9</v>
      </c>
      <c r="O3109" s="3">
        <v>0</v>
      </c>
      <c r="P3109" s="3">
        <v>522.5</v>
      </c>
      <c r="Q3109" s="3">
        <v>104.5</v>
      </c>
      <c r="R3109" s="1" t="s">
        <v>0</v>
      </c>
    </row>
    <row r="3110" spans="1:18" ht="15.5" x14ac:dyDescent="0.35">
      <c r="A3110" s="1">
        <v>40307638</v>
      </c>
      <c r="B3110" s="99" t="s">
        <v>1318</v>
      </c>
      <c r="C3110" s="2" t="s">
        <v>13602</v>
      </c>
      <c r="D3110" s="2">
        <v>0.04</v>
      </c>
      <c r="E3110" s="1" t="s">
        <v>25</v>
      </c>
      <c r="F3110" s="2">
        <v>0.72</v>
      </c>
      <c r="G3110" s="2"/>
      <c r="H3110" s="2"/>
      <c r="I3110" s="2"/>
      <c r="J3110" s="2"/>
      <c r="K3110" s="2"/>
      <c r="L3110" s="3">
        <v>11.46</v>
      </c>
      <c r="M3110" s="3">
        <v>0.46</v>
      </c>
      <c r="N3110" s="3">
        <v>9.5</v>
      </c>
      <c r="O3110" s="3">
        <v>0</v>
      </c>
      <c r="P3110" s="3">
        <v>9.9600000000000009</v>
      </c>
      <c r="Q3110" s="3">
        <v>1.9920000000000002</v>
      </c>
      <c r="R3110" s="1" t="s">
        <v>0</v>
      </c>
    </row>
    <row r="3111" spans="1:18" ht="15.5" x14ac:dyDescent="0.35">
      <c r="A3111" s="1">
        <v>40307654</v>
      </c>
      <c r="B3111" s="99" t="s">
        <v>1317</v>
      </c>
      <c r="C3111" s="2" t="s">
        <v>13602</v>
      </c>
      <c r="D3111" s="2">
        <v>0.5</v>
      </c>
      <c r="E3111" s="1" t="s">
        <v>25</v>
      </c>
      <c r="F3111" s="2">
        <v>21.248999999999999</v>
      </c>
      <c r="G3111" s="2"/>
      <c r="H3111" s="2"/>
      <c r="I3111" s="2"/>
      <c r="J3111" s="2"/>
      <c r="K3111" s="2"/>
      <c r="L3111" s="3">
        <v>11.46</v>
      </c>
      <c r="M3111" s="3">
        <v>5.73</v>
      </c>
      <c r="N3111" s="3">
        <v>280.27</v>
      </c>
      <c r="O3111" s="3">
        <v>0</v>
      </c>
      <c r="P3111" s="3">
        <v>286</v>
      </c>
      <c r="Q3111" s="3">
        <v>57.2</v>
      </c>
      <c r="R3111" s="1" t="s">
        <v>0</v>
      </c>
    </row>
    <row r="3112" spans="1:18" ht="15.5" x14ac:dyDescent="0.35">
      <c r="A3112" s="1">
        <v>40307662</v>
      </c>
      <c r="B3112" s="99" t="s">
        <v>1316</v>
      </c>
      <c r="C3112" s="2" t="s">
        <v>13602</v>
      </c>
      <c r="D3112" s="2">
        <v>0.75</v>
      </c>
      <c r="E3112" s="1" t="s">
        <v>25</v>
      </c>
      <c r="F3112" s="2">
        <v>11.331</v>
      </c>
      <c r="G3112" s="2"/>
      <c r="H3112" s="2"/>
      <c r="I3112" s="2"/>
      <c r="J3112" s="2"/>
      <c r="K3112" s="2"/>
      <c r="L3112" s="3">
        <v>11.46</v>
      </c>
      <c r="M3112" s="3">
        <v>8.6</v>
      </c>
      <c r="N3112" s="3">
        <v>149.46</v>
      </c>
      <c r="O3112" s="3">
        <v>0</v>
      </c>
      <c r="P3112" s="3">
        <v>158.06</v>
      </c>
      <c r="Q3112" s="3">
        <v>31.612000000000002</v>
      </c>
      <c r="R3112" s="1" t="s">
        <v>0</v>
      </c>
    </row>
    <row r="3113" spans="1:18" ht="15.5" x14ac:dyDescent="0.35">
      <c r="A3113" s="1">
        <v>40307689</v>
      </c>
      <c r="B3113" s="99" t="s">
        <v>1315</v>
      </c>
      <c r="C3113" s="2" t="s">
        <v>13602</v>
      </c>
      <c r="D3113" s="2">
        <v>0.25</v>
      </c>
      <c r="E3113" s="1" t="s">
        <v>25</v>
      </c>
      <c r="F3113" s="2">
        <v>6.8940000000000001</v>
      </c>
      <c r="G3113" s="2"/>
      <c r="H3113" s="2"/>
      <c r="I3113" s="2"/>
      <c r="J3113" s="2"/>
      <c r="K3113" s="2"/>
      <c r="L3113" s="3">
        <v>11.46</v>
      </c>
      <c r="M3113" s="3">
        <v>2.87</v>
      </c>
      <c r="N3113" s="3">
        <v>90.93</v>
      </c>
      <c r="O3113" s="3">
        <v>0</v>
      </c>
      <c r="P3113" s="3">
        <v>93.8</v>
      </c>
      <c r="Q3113" s="3">
        <v>18.760000000000002</v>
      </c>
      <c r="R3113" s="1" t="s">
        <v>0</v>
      </c>
    </row>
    <row r="3114" spans="1:18" ht="15.5" x14ac:dyDescent="0.35">
      <c r="A3114" s="1">
        <v>40307697</v>
      </c>
      <c r="B3114" s="99" t="s">
        <v>1314</v>
      </c>
      <c r="C3114" s="2" t="s">
        <v>13602</v>
      </c>
      <c r="D3114" s="2">
        <v>0.01</v>
      </c>
      <c r="E3114" s="1" t="s">
        <v>25</v>
      </c>
      <c r="F3114" s="2">
        <v>1.8</v>
      </c>
      <c r="G3114" s="2"/>
      <c r="H3114" s="2"/>
      <c r="I3114" s="2"/>
      <c r="J3114" s="2"/>
      <c r="K3114" s="2"/>
      <c r="L3114" s="3">
        <v>11.46</v>
      </c>
      <c r="M3114" s="3">
        <v>0.11</v>
      </c>
      <c r="N3114" s="3">
        <v>23.74</v>
      </c>
      <c r="O3114" s="3">
        <v>0</v>
      </c>
      <c r="P3114" s="3">
        <v>23.85</v>
      </c>
      <c r="Q3114" s="3">
        <v>4.7700000000000005</v>
      </c>
      <c r="R3114" s="1" t="s">
        <v>0</v>
      </c>
    </row>
    <row r="3115" spans="1:18" ht="15.5" x14ac:dyDescent="0.35">
      <c r="A3115" s="1">
        <v>40307700</v>
      </c>
      <c r="B3115" s="99" t="s">
        <v>1313</v>
      </c>
      <c r="C3115" s="2" t="s">
        <v>13602</v>
      </c>
      <c r="D3115" s="2">
        <v>0.01</v>
      </c>
      <c r="E3115" s="1" t="s">
        <v>25</v>
      </c>
      <c r="F3115" s="2">
        <v>2.1869999999999998</v>
      </c>
      <c r="G3115" s="2"/>
      <c r="H3115" s="2"/>
      <c r="I3115" s="2"/>
      <c r="J3115" s="2"/>
      <c r="K3115" s="2"/>
      <c r="L3115" s="3">
        <v>11.46</v>
      </c>
      <c r="M3115" s="3">
        <v>0.11</v>
      </c>
      <c r="N3115" s="3">
        <v>28.85</v>
      </c>
      <c r="O3115" s="3">
        <v>0</v>
      </c>
      <c r="P3115" s="3">
        <v>28.96</v>
      </c>
      <c r="Q3115" s="3">
        <v>5.7920000000000007</v>
      </c>
      <c r="R3115" s="1" t="s">
        <v>0</v>
      </c>
    </row>
    <row r="3116" spans="1:18" ht="15.5" x14ac:dyDescent="0.35">
      <c r="A3116" s="1">
        <v>40307719</v>
      </c>
      <c r="B3116" s="99" t="s">
        <v>1312</v>
      </c>
      <c r="C3116" s="2" t="s">
        <v>13602</v>
      </c>
      <c r="D3116" s="2">
        <v>0.01</v>
      </c>
      <c r="E3116" s="1" t="s">
        <v>25</v>
      </c>
      <c r="F3116" s="2">
        <v>1.17</v>
      </c>
      <c r="G3116" s="2"/>
      <c r="H3116" s="2"/>
      <c r="I3116" s="2"/>
      <c r="J3116" s="2"/>
      <c r="K3116" s="2"/>
      <c r="L3116" s="3">
        <v>11.46</v>
      </c>
      <c r="M3116" s="3">
        <v>0.11</v>
      </c>
      <c r="N3116" s="3">
        <v>15.43</v>
      </c>
      <c r="O3116" s="3">
        <v>0</v>
      </c>
      <c r="P3116" s="3">
        <v>15.54</v>
      </c>
      <c r="Q3116" s="3">
        <v>3.1080000000000001</v>
      </c>
      <c r="R3116" s="1" t="s">
        <v>0</v>
      </c>
    </row>
    <row r="3117" spans="1:18" ht="15.5" x14ac:dyDescent="0.35">
      <c r="A3117" s="1">
        <v>40307727</v>
      </c>
      <c r="B3117" s="99" t="s">
        <v>1311</v>
      </c>
      <c r="C3117" s="2" t="s">
        <v>13602</v>
      </c>
      <c r="D3117" s="2">
        <v>0.04</v>
      </c>
      <c r="E3117" s="1" t="s">
        <v>25</v>
      </c>
      <c r="F3117" s="2">
        <v>1.413</v>
      </c>
      <c r="G3117" s="2"/>
      <c r="H3117" s="2"/>
      <c r="I3117" s="2"/>
      <c r="J3117" s="2"/>
      <c r="K3117" s="2"/>
      <c r="L3117" s="3">
        <v>11.46</v>
      </c>
      <c r="M3117" s="3">
        <v>0.46</v>
      </c>
      <c r="N3117" s="3">
        <v>18.64</v>
      </c>
      <c r="O3117" s="3">
        <v>0</v>
      </c>
      <c r="P3117" s="3">
        <v>19.100000000000001</v>
      </c>
      <c r="Q3117" s="3">
        <v>3.8200000000000003</v>
      </c>
      <c r="R3117" s="1" t="s">
        <v>0</v>
      </c>
    </row>
    <row r="3118" spans="1:18" ht="15.5" x14ac:dyDescent="0.35">
      <c r="A3118" s="1">
        <v>40307735</v>
      </c>
      <c r="B3118" s="99" t="s">
        <v>1310</v>
      </c>
      <c r="C3118" s="2" t="s">
        <v>13602</v>
      </c>
      <c r="D3118" s="2">
        <v>0.01</v>
      </c>
      <c r="E3118" s="1" t="s">
        <v>25</v>
      </c>
      <c r="F3118" s="2">
        <v>1.17</v>
      </c>
      <c r="G3118" s="2"/>
      <c r="H3118" s="2"/>
      <c r="I3118" s="2"/>
      <c r="J3118" s="2"/>
      <c r="K3118" s="2"/>
      <c r="L3118" s="3">
        <v>11.46</v>
      </c>
      <c r="M3118" s="3">
        <v>0.11</v>
      </c>
      <c r="N3118" s="3">
        <v>15.43</v>
      </c>
      <c r="O3118" s="3">
        <v>0</v>
      </c>
      <c r="P3118" s="3">
        <v>15.54</v>
      </c>
      <c r="Q3118" s="3">
        <v>3.1080000000000001</v>
      </c>
      <c r="R3118" s="1" t="s">
        <v>0</v>
      </c>
    </row>
    <row r="3119" spans="1:18" ht="15.5" x14ac:dyDescent="0.35">
      <c r="A3119" s="1">
        <v>40307743</v>
      </c>
      <c r="B3119" s="99" t="s">
        <v>1309</v>
      </c>
      <c r="C3119" s="2" t="s">
        <v>13602</v>
      </c>
      <c r="D3119" s="2">
        <v>0.04</v>
      </c>
      <c r="E3119" s="1" t="s">
        <v>25</v>
      </c>
      <c r="F3119" s="2">
        <v>1.413</v>
      </c>
      <c r="G3119" s="2"/>
      <c r="H3119" s="2"/>
      <c r="I3119" s="2"/>
      <c r="J3119" s="2"/>
      <c r="K3119" s="2"/>
      <c r="L3119" s="3">
        <v>11.46</v>
      </c>
      <c r="M3119" s="3">
        <v>0.46</v>
      </c>
      <c r="N3119" s="3">
        <v>18.64</v>
      </c>
      <c r="O3119" s="3">
        <v>0</v>
      </c>
      <c r="P3119" s="3">
        <v>19.100000000000001</v>
      </c>
      <c r="Q3119" s="3">
        <v>3.8200000000000003</v>
      </c>
      <c r="R3119" s="1" t="s">
        <v>0</v>
      </c>
    </row>
    <row r="3120" spans="1:18" ht="15.5" x14ac:dyDescent="0.35">
      <c r="A3120" s="1">
        <v>40307751</v>
      </c>
      <c r="B3120" s="99" t="s">
        <v>1308</v>
      </c>
      <c r="C3120" s="2" t="s">
        <v>13602</v>
      </c>
      <c r="D3120" s="2">
        <v>0.01</v>
      </c>
      <c r="E3120" s="1" t="s">
        <v>25</v>
      </c>
      <c r="F3120" s="2">
        <v>1.17</v>
      </c>
      <c r="G3120" s="2"/>
      <c r="H3120" s="2"/>
      <c r="I3120" s="2"/>
      <c r="J3120" s="2"/>
      <c r="K3120" s="2"/>
      <c r="L3120" s="3">
        <v>11.46</v>
      </c>
      <c r="M3120" s="3">
        <v>0.11</v>
      </c>
      <c r="N3120" s="3">
        <v>15.43</v>
      </c>
      <c r="O3120" s="3">
        <v>0</v>
      </c>
      <c r="P3120" s="3">
        <v>15.54</v>
      </c>
      <c r="Q3120" s="3">
        <v>3.1080000000000001</v>
      </c>
      <c r="R3120" s="1" t="s">
        <v>0</v>
      </c>
    </row>
    <row r="3121" spans="1:18" ht="15.5" x14ac:dyDescent="0.35">
      <c r="A3121" s="1">
        <v>40307760</v>
      </c>
      <c r="B3121" s="99" t="s">
        <v>1307</v>
      </c>
      <c r="C3121" s="2" t="s">
        <v>13602</v>
      </c>
      <c r="D3121" s="2">
        <v>0.04</v>
      </c>
      <c r="E3121" s="1" t="s">
        <v>25</v>
      </c>
      <c r="F3121" s="2">
        <v>0.72</v>
      </c>
      <c r="G3121" s="2"/>
      <c r="H3121" s="2"/>
      <c r="I3121" s="2"/>
      <c r="J3121" s="2"/>
      <c r="K3121" s="2"/>
      <c r="L3121" s="3">
        <v>11.46</v>
      </c>
      <c r="M3121" s="3">
        <v>0.46</v>
      </c>
      <c r="N3121" s="3">
        <v>9.5</v>
      </c>
      <c r="O3121" s="3">
        <v>0</v>
      </c>
      <c r="P3121" s="3">
        <v>9.9600000000000009</v>
      </c>
      <c r="Q3121" s="3">
        <v>1.9920000000000002</v>
      </c>
      <c r="R3121" s="1" t="s">
        <v>0</v>
      </c>
    </row>
    <row r="3122" spans="1:18" ht="15.5" x14ac:dyDescent="0.35">
      <c r="A3122" s="1">
        <v>40307778</v>
      </c>
      <c r="B3122" s="99" t="s">
        <v>1306</v>
      </c>
      <c r="C3122" s="2" t="s">
        <v>13602</v>
      </c>
      <c r="D3122" s="2">
        <v>0.1</v>
      </c>
      <c r="E3122" s="1" t="s">
        <v>25</v>
      </c>
      <c r="F3122" s="2">
        <v>3.2040000000000002</v>
      </c>
      <c r="G3122" s="2"/>
      <c r="H3122" s="2"/>
      <c r="I3122" s="2"/>
      <c r="J3122" s="2"/>
      <c r="K3122" s="2"/>
      <c r="L3122" s="3">
        <v>11.46</v>
      </c>
      <c r="M3122" s="3">
        <v>1.1499999999999999</v>
      </c>
      <c r="N3122" s="3">
        <v>42.26</v>
      </c>
      <c r="O3122" s="3">
        <v>0</v>
      </c>
      <c r="P3122" s="3">
        <v>43.41</v>
      </c>
      <c r="Q3122" s="3">
        <v>8.6820000000000004</v>
      </c>
      <c r="R3122" s="1" t="s">
        <v>0</v>
      </c>
    </row>
    <row r="3123" spans="1:18" ht="15.5" x14ac:dyDescent="0.35">
      <c r="A3123" s="1">
        <v>40307786</v>
      </c>
      <c r="B3123" s="99" t="s">
        <v>1305</v>
      </c>
      <c r="C3123" s="2" t="s">
        <v>13602</v>
      </c>
      <c r="D3123" s="2">
        <v>0.25</v>
      </c>
      <c r="E3123" s="1" t="s">
        <v>25</v>
      </c>
      <c r="F3123" s="2">
        <v>6.75</v>
      </c>
      <c r="G3123" s="2"/>
      <c r="H3123" s="2"/>
      <c r="I3123" s="2"/>
      <c r="J3123" s="2"/>
      <c r="K3123" s="2"/>
      <c r="L3123" s="3">
        <v>11.46</v>
      </c>
      <c r="M3123" s="3">
        <v>2.87</v>
      </c>
      <c r="N3123" s="3">
        <v>89.03</v>
      </c>
      <c r="O3123" s="3">
        <v>0</v>
      </c>
      <c r="P3123" s="3">
        <v>91.9</v>
      </c>
      <c r="Q3123" s="3">
        <v>18.380000000000003</v>
      </c>
      <c r="R3123" s="1" t="s">
        <v>0</v>
      </c>
    </row>
    <row r="3124" spans="1:18" ht="15.5" x14ac:dyDescent="0.35">
      <c r="A3124" s="1">
        <v>40307794</v>
      </c>
      <c r="B3124" s="99" t="s">
        <v>1304</v>
      </c>
      <c r="C3124" s="2" t="s">
        <v>13602</v>
      </c>
      <c r="D3124" s="2">
        <v>0.04</v>
      </c>
      <c r="E3124" s="1" t="s">
        <v>25</v>
      </c>
      <c r="F3124" s="2">
        <v>1.8</v>
      </c>
      <c r="G3124" s="2"/>
      <c r="H3124" s="2"/>
      <c r="I3124" s="2"/>
      <c r="J3124" s="2"/>
      <c r="K3124" s="2"/>
      <c r="L3124" s="3">
        <v>11.46</v>
      </c>
      <c r="M3124" s="3">
        <v>0.46</v>
      </c>
      <c r="N3124" s="3">
        <v>23.74</v>
      </c>
      <c r="O3124" s="3">
        <v>0</v>
      </c>
      <c r="P3124" s="3">
        <v>24.2</v>
      </c>
      <c r="Q3124" s="3">
        <v>4.84</v>
      </c>
      <c r="R3124" s="1" t="s">
        <v>0</v>
      </c>
    </row>
    <row r="3125" spans="1:18" ht="15.5" x14ac:dyDescent="0.35">
      <c r="A3125" s="1">
        <v>40307808</v>
      </c>
      <c r="B3125" s="99" t="s">
        <v>1303</v>
      </c>
      <c r="C3125" s="2" t="s">
        <v>13602</v>
      </c>
      <c r="D3125" s="2">
        <v>0.04</v>
      </c>
      <c r="E3125" s="1" t="s">
        <v>25</v>
      </c>
      <c r="F3125" s="2">
        <v>2.1869999999999998</v>
      </c>
      <c r="G3125" s="2"/>
      <c r="H3125" s="2"/>
      <c r="I3125" s="2"/>
      <c r="J3125" s="2"/>
      <c r="K3125" s="2"/>
      <c r="L3125" s="3">
        <v>11.46</v>
      </c>
      <c r="M3125" s="3">
        <v>0.46</v>
      </c>
      <c r="N3125" s="3">
        <v>28.85</v>
      </c>
      <c r="O3125" s="3">
        <v>0</v>
      </c>
      <c r="P3125" s="3">
        <v>29.31</v>
      </c>
      <c r="Q3125" s="3">
        <v>5.8620000000000001</v>
      </c>
      <c r="R3125" s="1" t="s">
        <v>0</v>
      </c>
    </row>
    <row r="3126" spans="1:18" ht="15.5" x14ac:dyDescent="0.35">
      <c r="A3126" s="1">
        <v>40307816</v>
      </c>
      <c r="B3126" s="99" t="s">
        <v>1302</v>
      </c>
      <c r="C3126" s="2" t="s">
        <v>13602</v>
      </c>
      <c r="D3126" s="2">
        <v>0.04</v>
      </c>
      <c r="E3126" s="1" t="s">
        <v>25</v>
      </c>
      <c r="F3126" s="2">
        <v>0.72</v>
      </c>
      <c r="G3126" s="2"/>
      <c r="H3126" s="2"/>
      <c r="I3126" s="2"/>
      <c r="J3126" s="2"/>
      <c r="K3126" s="2"/>
      <c r="L3126" s="3">
        <v>11.46</v>
      </c>
      <c r="M3126" s="3">
        <v>0.46</v>
      </c>
      <c r="N3126" s="3">
        <v>9.5</v>
      </c>
      <c r="O3126" s="3">
        <v>0</v>
      </c>
      <c r="P3126" s="3">
        <v>9.9600000000000009</v>
      </c>
      <c r="Q3126" s="3">
        <v>1.9920000000000002</v>
      </c>
      <c r="R3126" s="1" t="s">
        <v>0</v>
      </c>
    </row>
    <row r="3127" spans="1:18" ht="15.5" x14ac:dyDescent="0.35">
      <c r="A3127" s="1">
        <v>40307824</v>
      </c>
      <c r="B3127" s="99" t="s">
        <v>1301</v>
      </c>
      <c r="C3127" s="2" t="s">
        <v>13602</v>
      </c>
      <c r="D3127" s="2">
        <v>0.01</v>
      </c>
      <c r="E3127" s="1" t="s">
        <v>25</v>
      </c>
      <c r="F3127" s="2">
        <v>1.8</v>
      </c>
      <c r="G3127" s="2"/>
      <c r="H3127" s="2"/>
      <c r="I3127" s="2"/>
      <c r="J3127" s="2"/>
      <c r="K3127" s="2"/>
      <c r="L3127" s="3">
        <v>11.46</v>
      </c>
      <c r="M3127" s="3">
        <v>0.11</v>
      </c>
      <c r="N3127" s="3">
        <v>23.74</v>
      </c>
      <c r="O3127" s="3">
        <v>0</v>
      </c>
      <c r="P3127" s="3">
        <v>23.85</v>
      </c>
      <c r="Q3127" s="3">
        <v>4.7700000000000005</v>
      </c>
      <c r="R3127" s="1" t="s">
        <v>0</v>
      </c>
    </row>
    <row r="3128" spans="1:18" ht="15.5" x14ac:dyDescent="0.35">
      <c r="A3128" s="1">
        <v>40307832</v>
      </c>
      <c r="B3128" s="99" t="s">
        <v>1300</v>
      </c>
      <c r="C3128" s="2" t="s">
        <v>13602</v>
      </c>
      <c r="D3128" s="2">
        <v>0.01</v>
      </c>
      <c r="E3128" s="1" t="s">
        <v>25</v>
      </c>
      <c r="F3128" s="2">
        <v>2.1869999999999998</v>
      </c>
      <c r="G3128" s="2"/>
      <c r="H3128" s="2"/>
      <c r="I3128" s="2"/>
      <c r="J3128" s="2"/>
      <c r="K3128" s="2"/>
      <c r="L3128" s="3">
        <v>11.46</v>
      </c>
      <c r="M3128" s="3">
        <v>0.11</v>
      </c>
      <c r="N3128" s="3">
        <v>28.85</v>
      </c>
      <c r="O3128" s="3">
        <v>0</v>
      </c>
      <c r="P3128" s="3">
        <v>28.96</v>
      </c>
      <c r="Q3128" s="3">
        <v>5.7920000000000007</v>
      </c>
      <c r="R3128" s="1" t="s">
        <v>0</v>
      </c>
    </row>
    <row r="3129" spans="1:18" ht="15.5" x14ac:dyDescent="0.35">
      <c r="A3129" s="1">
        <v>40307840</v>
      </c>
      <c r="B3129" s="99" t="s">
        <v>1299</v>
      </c>
      <c r="C3129" s="2" t="s">
        <v>13602</v>
      </c>
      <c r="D3129" s="2">
        <v>0.04</v>
      </c>
      <c r="E3129" s="1" t="s">
        <v>25</v>
      </c>
      <c r="F3129" s="2">
        <v>0.69299999999999995</v>
      </c>
      <c r="G3129" s="2"/>
      <c r="H3129" s="2"/>
      <c r="I3129" s="2"/>
      <c r="J3129" s="2"/>
      <c r="K3129" s="2"/>
      <c r="L3129" s="3">
        <v>11.46</v>
      </c>
      <c r="M3129" s="3">
        <v>0.46</v>
      </c>
      <c r="N3129" s="3">
        <v>9.14</v>
      </c>
      <c r="O3129" s="3">
        <v>0</v>
      </c>
      <c r="P3129" s="3">
        <v>9.6</v>
      </c>
      <c r="Q3129" s="3">
        <v>1.92</v>
      </c>
      <c r="R3129" s="1" t="s">
        <v>0</v>
      </c>
    </row>
    <row r="3130" spans="1:18" ht="15.5" x14ac:dyDescent="0.35">
      <c r="A3130" s="1">
        <v>40307859</v>
      </c>
      <c r="B3130" s="99" t="s">
        <v>1298</v>
      </c>
      <c r="C3130" s="2" t="s">
        <v>13602</v>
      </c>
      <c r="D3130" s="2">
        <v>0.1</v>
      </c>
      <c r="E3130" s="1" t="s">
        <v>25</v>
      </c>
      <c r="F3130" s="2">
        <v>4.05</v>
      </c>
      <c r="G3130" s="2"/>
      <c r="H3130" s="2"/>
      <c r="I3130" s="2"/>
      <c r="J3130" s="2"/>
      <c r="K3130" s="2"/>
      <c r="L3130" s="3">
        <v>11.46</v>
      </c>
      <c r="M3130" s="3">
        <v>1.1499999999999999</v>
      </c>
      <c r="N3130" s="3">
        <v>53.42</v>
      </c>
      <c r="O3130" s="3">
        <v>0</v>
      </c>
      <c r="P3130" s="3">
        <v>54.57</v>
      </c>
      <c r="Q3130" s="3">
        <v>10.914000000000001</v>
      </c>
      <c r="R3130" s="1" t="s">
        <v>0</v>
      </c>
    </row>
    <row r="3131" spans="1:18" ht="15.5" x14ac:dyDescent="0.35">
      <c r="A3131" s="1">
        <v>40307867</v>
      </c>
      <c r="B3131" s="99" t="s">
        <v>1297</v>
      </c>
      <c r="C3131" s="2" t="s">
        <v>13602</v>
      </c>
      <c r="D3131" s="2">
        <v>0.04</v>
      </c>
      <c r="E3131" s="1" t="s">
        <v>25</v>
      </c>
      <c r="F3131" s="2">
        <v>0.72</v>
      </c>
      <c r="G3131" s="2"/>
      <c r="H3131" s="2"/>
      <c r="I3131" s="2"/>
      <c r="J3131" s="2"/>
      <c r="K3131" s="2"/>
      <c r="L3131" s="3">
        <v>11.46</v>
      </c>
      <c r="M3131" s="3">
        <v>0.46</v>
      </c>
      <c r="N3131" s="3">
        <v>9.5</v>
      </c>
      <c r="O3131" s="3">
        <v>0</v>
      </c>
      <c r="P3131" s="3">
        <v>9.9600000000000009</v>
      </c>
      <c r="Q3131" s="3">
        <v>1.9920000000000002</v>
      </c>
      <c r="R3131" s="1" t="s">
        <v>0</v>
      </c>
    </row>
    <row r="3132" spans="1:18" ht="15.5" x14ac:dyDescent="0.35">
      <c r="A3132" s="1">
        <v>40307875</v>
      </c>
      <c r="B3132" s="99" t="s">
        <v>1296</v>
      </c>
      <c r="C3132" s="2" t="s">
        <v>13602</v>
      </c>
      <c r="D3132" s="2">
        <v>0.5</v>
      </c>
      <c r="E3132" s="1" t="s">
        <v>25</v>
      </c>
      <c r="F3132" s="2">
        <v>15.587999999999999</v>
      </c>
      <c r="G3132" s="2"/>
      <c r="H3132" s="2"/>
      <c r="I3132" s="2"/>
      <c r="J3132" s="2"/>
      <c r="K3132" s="2"/>
      <c r="L3132" s="3">
        <v>11.46</v>
      </c>
      <c r="M3132" s="3">
        <v>5.73</v>
      </c>
      <c r="N3132" s="3">
        <v>205.61</v>
      </c>
      <c r="O3132" s="3">
        <v>0</v>
      </c>
      <c r="P3132" s="3">
        <v>211.34</v>
      </c>
      <c r="Q3132" s="3">
        <v>42.268000000000001</v>
      </c>
      <c r="R3132" s="1" t="s">
        <v>0</v>
      </c>
    </row>
    <row r="3133" spans="1:18" ht="15.5" x14ac:dyDescent="0.35">
      <c r="A3133" s="1">
        <v>40307883</v>
      </c>
      <c r="B3133" s="99" t="s">
        <v>1295</v>
      </c>
      <c r="C3133" s="2" t="s">
        <v>13602</v>
      </c>
      <c r="D3133" s="2">
        <v>0.5</v>
      </c>
      <c r="E3133" s="1" t="s">
        <v>25</v>
      </c>
      <c r="F3133" s="2">
        <v>15.587999999999999</v>
      </c>
      <c r="G3133" s="2"/>
      <c r="H3133" s="2"/>
      <c r="I3133" s="2"/>
      <c r="J3133" s="2"/>
      <c r="K3133" s="2"/>
      <c r="L3133" s="3">
        <v>11.46</v>
      </c>
      <c r="M3133" s="3">
        <v>5.73</v>
      </c>
      <c r="N3133" s="3">
        <v>205.61</v>
      </c>
      <c r="O3133" s="3">
        <v>0</v>
      </c>
      <c r="P3133" s="3">
        <v>211.34</v>
      </c>
      <c r="Q3133" s="3">
        <v>42.268000000000001</v>
      </c>
      <c r="R3133" s="1" t="s">
        <v>0</v>
      </c>
    </row>
    <row r="3134" spans="1:18" ht="15.5" x14ac:dyDescent="0.35">
      <c r="A3134" s="1">
        <v>40307891</v>
      </c>
      <c r="B3134" s="99" t="s">
        <v>1294</v>
      </c>
      <c r="C3134" s="2" t="s">
        <v>13602</v>
      </c>
      <c r="D3134" s="2">
        <v>0.04</v>
      </c>
      <c r="E3134" s="1" t="s">
        <v>25</v>
      </c>
      <c r="F3134" s="2">
        <v>0.72</v>
      </c>
      <c r="G3134" s="2"/>
      <c r="H3134" s="2"/>
      <c r="I3134" s="2"/>
      <c r="J3134" s="2"/>
      <c r="K3134" s="2"/>
      <c r="L3134" s="3">
        <v>11.46</v>
      </c>
      <c r="M3134" s="3">
        <v>0.46</v>
      </c>
      <c r="N3134" s="3">
        <v>9.5</v>
      </c>
      <c r="O3134" s="3">
        <v>0</v>
      </c>
      <c r="P3134" s="3">
        <v>9.9600000000000009</v>
      </c>
      <c r="Q3134" s="3">
        <v>1.9920000000000002</v>
      </c>
      <c r="R3134" s="1" t="s">
        <v>0</v>
      </c>
    </row>
    <row r="3135" spans="1:18" ht="15.5" x14ac:dyDescent="0.35">
      <c r="A3135" s="1">
        <v>40307905</v>
      </c>
      <c r="B3135" s="99" t="s">
        <v>1293</v>
      </c>
      <c r="C3135" s="2" t="s">
        <v>13602</v>
      </c>
      <c r="D3135" s="2">
        <v>0.1</v>
      </c>
      <c r="E3135" s="1" t="s">
        <v>25</v>
      </c>
      <c r="F3135" s="2">
        <v>64.8</v>
      </c>
      <c r="G3135" s="2"/>
      <c r="H3135" s="2"/>
      <c r="I3135" s="2"/>
      <c r="J3135" s="2"/>
      <c r="K3135" s="2"/>
      <c r="L3135" s="3">
        <v>11.46</v>
      </c>
      <c r="M3135" s="3">
        <v>1.1499999999999999</v>
      </c>
      <c r="N3135" s="3">
        <v>854.71</v>
      </c>
      <c r="O3135" s="3">
        <v>0</v>
      </c>
      <c r="P3135" s="3">
        <v>855.86</v>
      </c>
      <c r="Q3135" s="3">
        <v>171.17200000000003</v>
      </c>
      <c r="R3135" s="1" t="s">
        <v>0</v>
      </c>
    </row>
    <row r="3136" spans="1:18" ht="15.5" x14ac:dyDescent="0.35">
      <c r="A3136" s="1">
        <v>40307913</v>
      </c>
      <c r="B3136" s="99" t="s">
        <v>1292</v>
      </c>
      <c r="C3136" s="2" t="s">
        <v>13602</v>
      </c>
      <c r="D3136" s="2">
        <v>0.04</v>
      </c>
      <c r="E3136" s="1" t="s">
        <v>25</v>
      </c>
      <c r="F3136" s="2">
        <v>1.8</v>
      </c>
      <c r="G3136" s="2"/>
      <c r="H3136" s="2"/>
      <c r="I3136" s="2"/>
      <c r="J3136" s="2"/>
      <c r="K3136" s="2"/>
      <c r="L3136" s="3">
        <v>11.46</v>
      </c>
      <c r="M3136" s="3">
        <v>0.46</v>
      </c>
      <c r="N3136" s="3">
        <v>23.74</v>
      </c>
      <c r="O3136" s="3">
        <v>0</v>
      </c>
      <c r="P3136" s="3">
        <v>24.2</v>
      </c>
      <c r="Q3136" s="3">
        <v>4.84</v>
      </c>
      <c r="R3136" s="1" t="s">
        <v>0</v>
      </c>
    </row>
    <row r="3137" spans="1:18" ht="15.5" x14ac:dyDescent="0.35">
      <c r="A3137" s="1">
        <v>40307921</v>
      </c>
      <c r="B3137" s="99" t="s">
        <v>1291</v>
      </c>
      <c r="C3137" s="2" t="s">
        <v>13602</v>
      </c>
      <c r="D3137" s="2">
        <v>0.1</v>
      </c>
      <c r="E3137" s="1" t="s">
        <v>25</v>
      </c>
      <c r="F3137" s="2">
        <v>6.0170000000000003</v>
      </c>
      <c r="G3137" s="2"/>
      <c r="H3137" s="2"/>
      <c r="I3137" s="2"/>
      <c r="J3137" s="2"/>
      <c r="K3137" s="2"/>
      <c r="L3137" s="3">
        <v>11.46</v>
      </c>
      <c r="M3137" s="3">
        <v>1.1499999999999999</v>
      </c>
      <c r="N3137" s="3">
        <v>79.36</v>
      </c>
      <c r="O3137" s="3">
        <v>0</v>
      </c>
      <c r="P3137" s="3">
        <v>80.510000000000005</v>
      </c>
      <c r="Q3137" s="3">
        <v>16.102</v>
      </c>
      <c r="R3137" s="1" t="s">
        <v>0</v>
      </c>
    </row>
    <row r="3138" spans="1:18" ht="15.5" x14ac:dyDescent="0.35">
      <c r="A3138" s="1">
        <v>40307930</v>
      </c>
      <c r="B3138" s="99" t="s">
        <v>1290</v>
      </c>
      <c r="C3138" s="2" t="s">
        <v>13602</v>
      </c>
      <c r="D3138" s="2">
        <v>0.25</v>
      </c>
      <c r="E3138" s="1" t="s">
        <v>25</v>
      </c>
      <c r="F3138" s="2">
        <v>4.0999999999999996</v>
      </c>
      <c r="G3138" s="2"/>
      <c r="H3138" s="2"/>
      <c r="I3138" s="2"/>
      <c r="J3138" s="2"/>
      <c r="K3138" s="2"/>
      <c r="L3138" s="3">
        <v>11.46</v>
      </c>
      <c r="M3138" s="3">
        <v>2.87</v>
      </c>
      <c r="N3138" s="3">
        <v>54.08</v>
      </c>
      <c r="O3138" s="3">
        <v>0</v>
      </c>
      <c r="P3138" s="3">
        <v>56.95</v>
      </c>
      <c r="Q3138" s="3">
        <v>11.39</v>
      </c>
      <c r="R3138" s="1" t="s">
        <v>0</v>
      </c>
    </row>
    <row r="3139" spans="1:18" ht="15.5" x14ac:dyDescent="0.35">
      <c r="A3139" s="1">
        <v>40307948</v>
      </c>
      <c r="B3139" s="99" t="s">
        <v>1289</v>
      </c>
      <c r="C3139" s="2" t="s">
        <v>13602</v>
      </c>
      <c r="D3139" s="2">
        <v>0.04</v>
      </c>
      <c r="E3139" s="1" t="s">
        <v>25</v>
      </c>
      <c r="F3139" s="2">
        <v>8.532</v>
      </c>
      <c r="G3139" s="2"/>
      <c r="H3139" s="2"/>
      <c r="I3139" s="2"/>
      <c r="J3139" s="2"/>
      <c r="K3139" s="2"/>
      <c r="L3139" s="3">
        <v>11.46</v>
      </c>
      <c r="M3139" s="3">
        <v>0.46</v>
      </c>
      <c r="N3139" s="3">
        <v>112.54</v>
      </c>
      <c r="O3139" s="3">
        <v>0</v>
      </c>
      <c r="P3139" s="3">
        <v>113</v>
      </c>
      <c r="Q3139" s="3">
        <v>22.6</v>
      </c>
      <c r="R3139" s="1" t="s">
        <v>0</v>
      </c>
    </row>
    <row r="3140" spans="1:18" ht="15.5" x14ac:dyDescent="0.35">
      <c r="A3140" s="1">
        <v>40307956</v>
      </c>
      <c r="B3140" s="99" t="s">
        <v>1288</v>
      </c>
      <c r="C3140" s="2" t="s">
        <v>13602</v>
      </c>
      <c r="D3140" s="2">
        <v>0.01</v>
      </c>
      <c r="E3140" s="1" t="s">
        <v>25</v>
      </c>
      <c r="F3140" s="2">
        <v>1.514</v>
      </c>
      <c r="G3140" s="2"/>
      <c r="H3140" s="2"/>
      <c r="I3140" s="2"/>
      <c r="J3140" s="2"/>
      <c r="K3140" s="2"/>
      <c r="L3140" s="3">
        <v>11.46</v>
      </c>
      <c r="M3140" s="3">
        <v>0.11</v>
      </c>
      <c r="N3140" s="3">
        <v>19.97</v>
      </c>
      <c r="O3140" s="3">
        <v>0</v>
      </c>
      <c r="P3140" s="3">
        <v>20.079999999999998</v>
      </c>
      <c r="Q3140" s="3">
        <v>4.016</v>
      </c>
      <c r="R3140" s="1" t="s">
        <v>0</v>
      </c>
    </row>
    <row r="3141" spans="1:18" ht="15.5" x14ac:dyDescent="0.35">
      <c r="A3141" s="1">
        <v>40307999</v>
      </c>
      <c r="B3141" s="99" t="s">
        <v>1287</v>
      </c>
      <c r="C3141" s="2" t="s">
        <v>13602</v>
      </c>
      <c r="D3141" s="2">
        <v>0.01</v>
      </c>
      <c r="E3141" s="1" t="s">
        <v>25</v>
      </c>
      <c r="F3141" s="2">
        <v>2.8260000000000001</v>
      </c>
      <c r="G3141" s="2"/>
      <c r="H3141" s="2"/>
      <c r="I3141" s="2"/>
      <c r="J3141" s="2"/>
      <c r="K3141" s="2"/>
      <c r="L3141" s="3">
        <v>11.46</v>
      </c>
      <c r="M3141" s="3">
        <v>0.11</v>
      </c>
      <c r="N3141" s="3">
        <v>37.270000000000003</v>
      </c>
      <c r="O3141" s="3">
        <v>0</v>
      </c>
      <c r="P3141" s="3">
        <v>37.380000000000003</v>
      </c>
      <c r="Q3141" s="3">
        <v>7.4760000000000009</v>
      </c>
      <c r="R3141" s="1" t="s">
        <v>0</v>
      </c>
    </row>
    <row r="3142" spans="1:18" ht="15.5" x14ac:dyDescent="0.35">
      <c r="A3142" s="1">
        <v>40308014</v>
      </c>
      <c r="B3142" s="99" t="s">
        <v>1286</v>
      </c>
      <c r="C3142" s="2" t="s">
        <v>13602</v>
      </c>
      <c r="D3142" s="2">
        <v>0.04</v>
      </c>
      <c r="E3142" s="1" t="s">
        <v>25</v>
      </c>
      <c r="F3142" s="2">
        <v>1.8</v>
      </c>
      <c r="G3142" s="2"/>
      <c r="H3142" s="2"/>
      <c r="I3142" s="2"/>
      <c r="J3142" s="2"/>
      <c r="K3142" s="2"/>
      <c r="L3142" s="3">
        <v>11.46</v>
      </c>
      <c r="M3142" s="3">
        <v>0.46</v>
      </c>
      <c r="N3142" s="3">
        <v>23.74</v>
      </c>
      <c r="O3142" s="3">
        <v>0</v>
      </c>
      <c r="P3142" s="3">
        <v>24.2</v>
      </c>
      <c r="Q3142" s="3">
        <v>4.84</v>
      </c>
      <c r="R3142" s="1" t="s">
        <v>0</v>
      </c>
    </row>
    <row r="3143" spans="1:18" ht="15.5" x14ac:dyDescent="0.35">
      <c r="A3143" s="1">
        <v>40308022</v>
      </c>
      <c r="B3143" s="99" t="s">
        <v>1285</v>
      </c>
      <c r="C3143" s="2" t="s">
        <v>13602</v>
      </c>
      <c r="D3143" s="2">
        <v>0.1</v>
      </c>
      <c r="E3143" s="1" t="s">
        <v>25</v>
      </c>
      <c r="F3143" s="2">
        <v>3.2669999999999999</v>
      </c>
      <c r="G3143" s="2"/>
      <c r="H3143" s="2"/>
      <c r="I3143" s="2"/>
      <c r="J3143" s="2"/>
      <c r="K3143" s="2"/>
      <c r="L3143" s="3">
        <v>11.46</v>
      </c>
      <c r="M3143" s="3">
        <v>1.1499999999999999</v>
      </c>
      <c r="N3143" s="3">
        <v>43.09</v>
      </c>
      <c r="O3143" s="3">
        <v>0</v>
      </c>
      <c r="P3143" s="3">
        <v>44.24</v>
      </c>
      <c r="Q3143" s="3">
        <v>8.8480000000000008</v>
      </c>
      <c r="R3143" s="1" t="s">
        <v>0</v>
      </c>
    </row>
    <row r="3144" spans="1:18" ht="15.5" x14ac:dyDescent="0.35">
      <c r="A3144" s="1">
        <v>40308030</v>
      </c>
      <c r="B3144" s="99" t="s">
        <v>1284</v>
      </c>
      <c r="C3144" s="2" t="s">
        <v>13602</v>
      </c>
      <c r="D3144" s="2">
        <v>0.01</v>
      </c>
      <c r="E3144" s="1" t="s">
        <v>25</v>
      </c>
      <c r="F3144" s="2">
        <v>1.17</v>
      </c>
      <c r="G3144" s="2"/>
      <c r="H3144" s="2"/>
      <c r="I3144" s="2"/>
      <c r="J3144" s="2"/>
      <c r="K3144" s="2"/>
      <c r="L3144" s="3">
        <v>11.46</v>
      </c>
      <c r="M3144" s="3">
        <v>0.11</v>
      </c>
      <c r="N3144" s="3">
        <v>15.43</v>
      </c>
      <c r="O3144" s="3">
        <v>0</v>
      </c>
      <c r="P3144" s="3">
        <v>15.54</v>
      </c>
      <c r="Q3144" s="3">
        <v>3.1080000000000001</v>
      </c>
      <c r="R3144" s="1" t="s">
        <v>0</v>
      </c>
    </row>
    <row r="3145" spans="1:18" ht="15.5" x14ac:dyDescent="0.35">
      <c r="A3145" s="1">
        <v>40308049</v>
      </c>
      <c r="B3145" s="99" t="s">
        <v>1283</v>
      </c>
      <c r="C3145" s="2" t="s">
        <v>13602</v>
      </c>
      <c r="D3145" s="2">
        <v>0.04</v>
      </c>
      <c r="E3145" s="1" t="s">
        <v>25</v>
      </c>
      <c r="F3145" s="2">
        <v>0.72</v>
      </c>
      <c r="G3145" s="2"/>
      <c r="H3145" s="2"/>
      <c r="I3145" s="2"/>
      <c r="J3145" s="2"/>
      <c r="K3145" s="2"/>
      <c r="L3145" s="3">
        <v>11.46</v>
      </c>
      <c r="M3145" s="3">
        <v>0.46</v>
      </c>
      <c r="N3145" s="3">
        <v>9.5</v>
      </c>
      <c r="O3145" s="3">
        <v>0</v>
      </c>
      <c r="P3145" s="3">
        <v>9.9600000000000009</v>
      </c>
      <c r="Q3145" s="3">
        <v>1.9920000000000002</v>
      </c>
      <c r="R3145" s="1" t="s">
        <v>0</v>
      </c>
    </row>
    <row r="3146" spans="1:18" ht="15.5" x14ac:dyDescent="0.35">
      <c r="A3146" s="1">
        <v>40308081</v>
      </c>
      <c r="B3146" s="99" t="s">
        <v>1282</v>
      </c>
      <c r="C3146" s="2" t="s">
        <v>13602</v>
      </c>
      <c r="D3146" s="2">
        <v>0.04</v>
      </c>
      <c r="E3146" s="1" t="s">
        <v>25</v>
      </c>
      <c r="F3146" s="2">
        <v>2.1869999999999998</v>
      </c>
      <c r="G3146" s="2"/>
      <c r="H3146" s="2"/>
      <c r="I3146" s="2"/>
      <c r="J3146" s="2"/>
      <c r="K3146" s="2"/>
      <c r="L3146" s="3">
        <v>11.46</v>
      </c>
      <c r="M3146" s="3">
        <v>0.46</v>
      </c>
      <c r="N3146" s="3">
        <v>28.85</v>
      </c>
      <c r="O3146" s="3">
        <v>0</v>
      </c>
      <c r="P3146" s="3">
        <v>29.31</v>
      </c>
      <c r="Q3146" s="3">
        <v>5.8620000000000001</v>
      </c>
      <c r="R3146" s="1" t="s">
        <v>0</v>
      </c>
    </row>
    <row r="3147" spans="1:18" ht="15.5" x14ac:dyDescent="0.35">
      <c r="A3147" s="1">
        <v>40308090</v>
      </c>
      <c r="B3147" s="99" t="s">
        <v>1281</v>
      </c>
      <c r="C3147" s="2" t="s">
        <v>13602</v>
      </c>
      <c r="D3147" s="2">
        <v>0.04</v>
      </c>
      <c r="E3147" s="1" t="s">
        <v>25</v>
      </c>
      <c r="F3147" s="2">
        <v>3.2669999999999999</v>
      </c>
      <c r="G3147" s="2"/>
      <c r="H3147" s="2"/>
      <c r="I3147" s="2"/>
      <c r="J3147" s="2"/>
      <c r="K3147" s="2"/>
      <c r="L3147" s="3">
        <v>11.46</v>
      </c>
      <c r="M3147" s="3">
        <v>0.46</v>
      </c>
      <c r="N3147" s="3">
        <v>43.09</v>
      </c>
      <c r="O3147" s="3">
        <v>0</v>
      </c>
      <c r="P3147" s="3">
        <v>43.55</v>
      </c>
      <c r="Q3147" s="3">
        <v>8.7099999999999991</v>
      </c>
      <c r="R3147" s="1" t="s">
        <v>0</v>
      </c>
    </row>
    <row r="3148" spans="1:18" ht="15.5" x14ac:dyDescent="0.35">
      <c r="A3148" s="1">
        <v>40308120</v>
      </c>
      <c r="B3148" s="99" t="s">
        <v>1280</v>
      </c>
      <c r="C3148" s="2" t="s">
        <v>13602</v>
      </c>
      <c r="D3148" s="2">
        <v>0.04</v>
      </c>
      <c r="E3148" s="1" t="s">
        <v>25</v>
      </c>
      <c r="F3148" s="2">
        <v>1.8</v>
      </c>
      <c r="G3148" s="2"/>
      <c r="H3148" s="2"/>
      <c r="I3148" s="2"/>
      <c r="J3148" s="2"/>
      <c r="K3148" s="2"/>
      <c r="L3148" s="3">
        <v>11.46</v>
      </c>
      <c r="M3148" s="3">
        <v>0.46</v>
      </c>
      <c r="N3148" s="3">
        <v>23.74</v>
      </c>
      <c r="O3148" s="3">
        <v>0</v>
      </c>
      <c r="P3148" s="3">
        <v>24.2</v>
      </c>
      <c r="Q3148" s="3">
        <v>4.84</v>
      </c>
      <c r="R3148" s="1" t="s">
        <v>0</v>
      </c>
    </row>
    <row r="3149" spans="1:18" ht="15.5" x14ac:dyDescent="0.35">
      <c r="A3149" s="1">
        <v>40308138</v>
      </c>
      <c r="B3149" s="99" t="s">
        <v>1279</v>
      </c>
      <c r="C3149" s="2" t="s">
        <v>13602</v>
      </c>
      <c r="D3149" s="2">
        <v>0.04</v>
      </c>
      <c r="E3149" s="1" t="s">
        <v>25</v>
      </c>
      <c r="F3149" s="2">
        <v>2.1869999999999998</v>
      </c>
      <c r="G3149" s="2"/>
      <c r="H3149" s="2"/>
      <c r="I3149" s="2"/>
      <c r="J3149" s="2"/>
      <c r="K3149" s="2"/>
      <c r="L3149" s="3">
        <v>11.46</v>
      </c>
      <c r="M3149" s="3">
        <v>0.46</v>
      </c>
      <c r="N3149" s="3">
        <v>28.85</v>
      </c>
      <c r="O3149" s="3">
        <v>0</v>
      </c>
      <c r="P3149" s="3">
        <v>29.31</v>
      </c>
      <c r="Q3149" s="3">
        <v>5.8620000000000001</v>
      </c>
      <c r="R3149" s="1" t="s">
        <v>0</v>
      </c>
    </row>
    <row r="3150" spans="1:18" ht="15.5" x14ac:dyDescent="0.35">
      <c r="A3150" s="1">
        <v>40308154</v>
      </c>
      <c r="B3150" s="99" t="s">
        <v>1278</v>
      </c>
      <c r="C3150" s="2" t="s">
        <v>13602</v>
      </c>
      <c r="D3150" s="2">
        <v>0.04</v>
      </c>
      <c r="E3150" s="1" t="s">
        <v>25</v>
      </c>
      <c r="F3150" s="2">
        <v>2.1869999999999998</v>
      </c>
      <c r="G3150" s="2"/>
      <c r="H3150" s="2"/>
      <c r="I3150" s="2"/>
      <c r="J3150" s="2"/>
      <c r="K3150" s="2"/>
      <c r="L3150" s="3">
        <v>11.46</v>
      </c>
      <c r="M3150" s="3">
        <v>0.46</v>
      </c>
      <c r="N3150" s="3">
        <v>28.85</v>
      </c>
      <c r="O3150" s="3">
        <v>0</v>
      </c>
      <c r="P3150" s="3">
        <v>29.31</v>
      </c>
      <c r="Q3150" s="3">
        <v>5.8620000000000001</v>
      </c>
      <c r="R3150" s="1" t="s">
        <v>0</v>
      </c>
    </row>
    <row r="3151" spans="1:18" ht="15.5" x14ac:dyDescent="0.35">
      <c r="A3151" s="1">
        <v>40308162</v>
      </c>
      <c r="B3151" s="99" t="s">
        <v>1277</v>
      </c>
      <c r="C3151" s="2" t="s">
        <v>13602</v>
      </c>
      <c r="D3151" s="2">
        <v>0.1</v>
      </c>
      <c r="E3151" s="1" t="s">
        <v>25</v>
      </c>
      <c r="F3151" s="2">
        <v>4.7969999999999997</v>
      </c>
      <c r="G3151" s="2"/>
      <c r="H3151" s="2"/>
      <c r="I3151" s="2"/>
      <c r="J3151" s="2"/>
      <c r="K3151" s="2"/>
      <c r="L3151" s="3">
        <v>11.46</v>
      </c>
      <c r="M3151" s="3">
        <v>1.1499999999999999</v>
      </c>
      <c r="N3151" s="3">
        <v>63.27</v>
      </c>
      <c r="O3151" s="3">
        <v>0</v>
      </c>
      <c r="P3151" s="3">
        <v>64.42</v>
      </c>
      <c r="Q3151" s="3">
        <v>12.884</v>
      </c>
      <c r="R3151" s="1" t="s">
        <v>0</v>
      </c>
    </row>
    <row r="3152" spans="1:18" ht="15.5" x14ac:dyDescent="0.35">
      <c r="A3152" s="1">
        <v>40308170</v>
      </c>
      <c r="B3152" s="99" t="s">
        <v>1276</v>
      </c>
      <c r="C3152" s="2" t="s">
        <v>13602</v>
      </c>
      <c r="D3152" s="2">
        <v>0.1</v>
      </c>
      <c r="E3152" s="1" t="s">
        <v>25</v>
      </c>
      <c r="F3152" s="2">
        <v>5.0940000000000003</v>
      </c>
      <c r="G3152" s="2"/>
      <c r="H3152" s="2"/>
      <c r="I3152" s="2"/>
      <c r="J3152" s="2"/>
      <c r="K3152" s="2"/>
      <c r="L3152" s="3">
        <v>11.46</v>
      </c>
      <c r="M3152" s="3">
        <v>1.1499999999999999</v>
      </c>
      <c r="N3152" s="3">
        <v>67.19</v>
      </c>
      <c r="O3152" s="3">
        <v>0</v>
      </c>
      <c r="P3152" s="3">
        <v>68.34</v>
      </c>
      <c r="Q3152" s="3">
        <v>13.668000000000001</v>
      </c>
      <c r="R3152" s="1" t="s">
        <v>0</v>
      </c>
    </row>
    <row r="3153" spans="1:18" ht="15.5" x14ac:dyDescent="0.35">
      <c r="A3153" s="1">
        <v>40308197</v>
      </c>
      <c r="B3153" s="99" t="s">
        <v>1275</v>
      </c>
      <c r="C3153" s="2" t="s">
        <v>13602</v>
      </c>
      <c r="D3153" s="2">
        <v>0.1</v>
      </c>
      <c r="E3153" s="1" t="s">
        <v>25</v>
      </c>
      <c r="F3153" s="2">
        <v>4.05</v>
      </c>
      <c r="G3153" s="2"/>
      <c r="H3153" s="2"/>
      <c r="I3153" s="2"/>
      <c r="J3153" s="2"/>
      <c r="K3153" s="2"/>
      <c r="L3153" s="3">
        <v>11.46</v>
      </c>
      <c r="M3153" s="3">
        <v>1.1499999999999999</v>
      </c>
      <c r="N3153" s="3">
        <v>53.42</v>
      </c>
      <c r="O3153" s="3">
        <v>0</v>
      </c>
      <c r="P3153" s="3">
        <v>54.57</v>
      </c>
      <c r="Q3153" s="3">
        <v>10.914000000000001</v>
      </c>
      <c r="R3153" s="1" t="s">
        <v>0</v>
      </c>
    </row>
    <row r="3154" spans="1:18" ht="15.5" x14ac:dyDescent="0.35">
      <c r="A3154" s="1">
        <v>40308200</v>
      </c>
      <c r="B3154" s="99" t="s">
        <v>1274</v>
      </c>
      <c r="C3154" s="2" t="s">
        <v>13602</v>
      </c>
      <c r="D3154" s="2">
        <v>0.04</v>
      </c>
      <c r="E3154" s="1" t="s">
        <v>25</v>
      </c>
      <c r="F3154" s="2">
        <v>0.72</v>
      </c>
      <c r="G3154" s="2"/>
      <c r="H3154" s="2"/>
      <c r="I3154" s="2"/>
      <c r="J3154" s="2"/>
      <c r="K3154" s="2"/>
      <c r="L3154" s="3">
        <v>11.46</v>
      </c>
      <c r="M3154" s="3">
        <v>0.46</v>
      </c>
      <c r="N3154" s="3">
        <v>9.5</v>
      </c>
      <c r="O3154" s="3">
        <v>0</v>
      </c>
      <c r="P3154" s="3">
        <v>9.9600000000000009</v>
      </c>
      <c r="Q3154" s="3">
        <v>1.9920000000000002</v>
      </c>
      <c r="R3154" s="1" t="s">
        <v>0</v>
      </c>
    </row>
    <row r="3155" spans="1:18" ht="15.5" x14ac:dyDescent="0.35">
      <c r="A3155" s="1">
        <v>40308219</v>
      </c>
      <c r="B3155" s="99" t="s">
        <v>1273</v>
      </c>
      <c r="C3155" s="2" t="s">
        <v>13602</v>
      </c>
      <c r="D3155" s="2">
        <v>0.5</v>
      </c>
      <c r="E3155" s="1" t="s">
        <v>25</v>
      </c>
      <c r="F3155" s="2">
        <v>31.23</v>
      </c>
      <c r="G3155" s="2"/>
      <c r="H3155" s="2"/>
      <c r="I3155" s="2"/>
      <c r="J3155" s="2"/>
      <c r="K3155" s="2"/>
      <c r="L3155" s="3">
        <v>11.46</v>
      </c>
      <c r="M3155" s="3">
        <v>5.73</v>
      </c>
      <c r="N3155" s="3">
        <v>411.92</v>
      </c>
      <c r="O3155" s="3">
        <v>0</v>
      </c>
      <c r="P3155" s="3">
        <v>417.65</v>
      </c>
      <c r="Q3155" s="3">
        <v>83.53</v>
      </c>
      <c r="R3155" s="1" t="s">
        <v>0</v>
      </c>
    </row>
    <row r="3156" spans="1:18" ht="15.5" x14ac:dyDescent="0.35">
      <c r="A3156" s="1">
        <v>40308235</v>
      </c>
      <c r="B3156" s="99" t="s">
        <v>1272</v>
      </c>
      <c r="C3156" s="2" t="s">
        <v>13602</v>
      </c>
      <c r="D3156" s="2">
        <v>0.5</v>
      </c>
      <c r="E3156" s="1" t="s">
        <v>25</v>
      </c>
      <c r="F3156" s="2">
        <v>15.435</v>
      </c>
      <c r="G3156" s="2"/>
      <c r="H3156" s="2"/>
      <c r="I3156" s="2"/>
      <c r="J3156" s="2"/>
      <c r="K3156" s="2"/>
      <c r="L3156" s="3">
        <v>11.46</v>
      </c>
      <c r="M3156" s="3">
        <v>5.73</v>
      </c>
      <c r="N3156" s="3">
        <v>203.59</v>
      </c>
      <c r="O3156" s="3">
        <v>0</v>
      </c>
      <c r="P3156" s="3">
        <v>209.32</v>
      </c>
      <c r="Q3156" s="3">
        <v>41.864000000000004</v>
      </c>
      <c r="R3156" s="1" t="s">
        <v>0</v>
      </c>
    </row>
    <row r="3157" spans="1:18" ht="15.5" x14ac:dyDescent="0.35">
      <c r="A3157" s="1">
        <v>40308243</v>
      </c>
      <c r="B3157" s="99" t="s">
        <v>1271</v>
      </c>
      <c r="C3157" s="2" t="s">
        <v>13602</v>
      </c>
      <c r="D3157" s="2">
        <v>0.25</v>
      </c>
      <c r="E3157" s="1" t="s">
        <v>25</v>
      </c>
      <c r="F3157" s="2">
        <v>5.58</v>
      </c>
      <c r="G3157" s="2"/>
      <c r="H3157" s="2"/>
      <c r="I3157" s="2"/>
      <c r="J3157" s="2"/>
      <c r="K3157" s="2"/>
      <c r="L3157" s="3">
        <v>11.46</v>
      </c>
      <c r="M3157" s="3">
        <v>2.87</v>
      </c>
      <c r="N3157" s="3">
        <v>73.599999999999994</v>
      </c>
      <c r="O3157" s="3">
        <v>0</v>
      </c>
      <c r="P3157" s="3">
        <v>76.47</v>
      </c>
      <c r="Q3157" s="3">
        <v>15.294</v>
      </c>
      <c r="R3157" s="1" t="s">
        <v>0</v>
      </c>
    </row>
    <row r="3158" spans="1:18" ht="15.5" x14ac:dyDescent="0.35">
      <c r="A3158" s="1">
        <v>40308251</v>
      </c>
      <c r="B3158" s="99" t="s">
        <v>1270</v>
      </c>
      <c r="C3158" s="2" t="s">
        <v>13602</v>
      </c>
      <c r="D3158" s="2">
        <v>0.25</v>
      </c>
      <c r="E3158" s="1" t="s">
        <v>25</v>
      </c>
      <c r="F3158" s="2">
        <v>5.58</v>
      </c>
      <c r="G3158" s="2"/>
      <c r="H3158" s="2"/>
      <c r="I3158" s="2"/>
      <c r="J3158" s="2"/>
      <c r="K3158" s="2"/>
      <c r="L3158" s="3">
        <v>11.46</v>
      </c>
      <c r="M3158" s="3">
        <v>2.87</v>
      </c>
      <c r="N3158" s="3">
        <v>73.599999999999994</v>
      </c>
      <c r="O3158" s="3">
        <v>0</v>
      </c>
      <c r="P3158" s="3">
        <v>76.47</v>
      </c>
      <c r="Q3158" s="3">
        <v>15.294</v>
      </c>
      <c r="R3158" s="1" t="s">
        <v>0</v>
      </c>
    </row>
    <row r="3159" spans="1:18" ht="15.5" x14ac:dyDescent="0.35">
      <c r="A3159" s="1">
        <v>40308278</v>
      </c>
      <c r="B3159" s="99" t="s">
        <v>1269</v>
      </c>
      <c r="C3159" s="2" t="s">
        <v>13602</v>
      </c>
      <c r="D3159" s="2">
        <v>0.01</v>
      </c>
      <c r="E3159" s="1" t="s">
        <v>25</v>
      </c>
      <c r="F3159" s="2">
        <v>3.1890000000000001</v>
      </c>
      <c r="G3159" s="2"/>
      <c r="H3159" s="2"/>
      <c r="I3159" s="2"/>
      <c r="J3159" s="2"/>
      <c r="K3159" s="2"/>
      <c r="L3159" s="3">
        <v>11.46</v>
      </c>
      <c r="M3159" s="3">
        <v>0.11</v>
      </c>
      <c r="N3159" s="3">
        <v>42.06</v>
      </c>
      <c r="O3159" s="3">
        <v>0</v>
      </c>
      <c r="P3159" s="3">
        <v>42.17</v>
      </c>
      <c r="Q3159" s="3">
        <v>8.4340000000000011</v>
      </c>
      <c r="R3159" s="1" t="s">
        <v>0</v>
      </c>
    </row>
    <row r="3160" spans="1:18" ht="15.5" x14ac:dyDescent="0.35">
      <c r="A3160" s="1">
        <v>40308286</v>
      </c>
      <c r="B3160" s="99" t="s">
        <v>1268</v>
      </c>
      <c r="C3160" s="2" t="s">
        <v>13602</v>
      </c>
      <c r="D3160" s="2">
        <v>0.01</v>
      </c>
      <c r="E3160" s="1" t="s">
        <v>25</v>
      </c>
      <c r="F3160" s="2">
        <v>1.8</v>
      </c>
      <c r="G3160" s="2"/>
      <c r="H3160" s="2"/>
      <c r="I3160" s="2"/>
      <c r="J3160" s="2"/>
      <c r="K3160" s="2"/>
      <c r="L3160" s="3">
        <v>11.46</v>
      </c>
      <c r="M3160" s="3">
        <v>0.11</v>
      </c>
      <c r="N3160" s="3">
        <v>23.74</v>
      </c>
      <c r="O3160" s="3">
        <v>0</v>
      </c>
      <c r="P3160" s="3">
        <v>23.85</v>
      </c>
      <c r="Q3160" s="3">
        <v>4.7700000000000005</v>
      </c>
      <c r="R3160" s="1" t="s">
        <v>0</v>
      </c>
    </row>
    <row r="3161" spans="1:18" ht="15.5" x14ac:dyDescent="0.35">
      <c r="A3161" s="1">
        <v>40308294</v>
      </c>
      <c r="B3161" s="99" t="s">
        <v>1267</v>
      </c>
      <c r="C3161" s="2" t="s">
        <v>13602</v>
      </c>
      <c r="D3161" s="2">
        <v>0.01</v>
      </c>
      <c r="E3161" s="1" t="s">
        <v>25</v>
      </c>
      <c r="F3161" s="2">
        <v>2.6240000000000001</v>
      </c>
      <c r="G3161" s="2"/>
      <c r="H3161" s="2"/>
      <c r="I3161" s="2"/>
      <c r="J3161" s="2"/>
      <c r="K3161" s="2"/>
      <c r="L3161" s="3">
        <v>11.46</v>
      </c>
      <c r="M3161" s="3">
        <v>0.11</v>
      </c>
      <c r="N3161" s="3">
        <v>34.61</v>
      </c>
      <c r="O3161" s="3">
        <v>0</v>
      </c>
      <c r="P3161" s="3">
        <v>34.72</v>
      </c>
      <c r="Q3161" s="3">
        <v>6.944</v>
      </c>
      <c r="R3161" s="1" t="s">
        <v>0</v>
      </c>
    </row>
    <row r="3162" spans="1:18" ht="15.5" x14ac:dyDescent="0.35">
      <c r="A3162" s="1">
        <v>40308308</v>
      </c>
      <c r="B3162" s="99" t="s">
        <v>1266</v>
      </c>
      <c r="C3162" s="2" t="s">
        <v>13602</v>
      </c>
      <c r="D3162" s="2">
        <v>0.04</v>
      </c>
      <c r="E3162" s="1" t="s">
        <v>25</v>
      </c>
      <c r="F3162" s="2">
        <v>1.8</v>
      </c>
      <c r="G3162" s="2"/>
      <c r="H3162" s="2"/>
      <c r="I3162" s="2"/>
      <c r="J3162" s="2"/>
      <c r="K3162" s="2"/>
      <c r="L3162" s="3">
        <v>11.46</v>
      </c>
      <c r="M3162" s="3">
        <v>0.46</v>
      </c>
      <c r="N3162" s="3">
        <v>23.74</v>
      </c>
      <c r="O3162" s="3">
        <v>0</v>
      </c>
      <c r="P3162" s="3">
        <v>24.2</v>
      </c>
      <c r="Q3162" s="3">
        <v>4.84</v>
      </c>
      <c r="R3162" s="1" t="s">
        <v>0</v>
      </c>
    </row>
    <row r="3163" spans="1:18" ht="15.5" x14ac:dyDescent="0.35">
      <c r="A3163" s="1">
        <v>40308316</v>
      </c>
      <c r="B3163" s="99" t="s">
        <v>1265</v>
      </c>
      <c r="C3163" s="2" t="s">
        <v>13602</v>
      </c>
      <c r="D3163" s="2">
        <v>0.04</v>
      </c>
      <c r="E3163" s="1" t="s">
        <v>25</v>
      </c>
      <c r="F3163" s="2">
        <v>2.484</v>
      </c>
      <c r="G3163" s="2"/>
      <c r="H3163" s="2"/>
      <c r="I3163" s="2"/>
      <c r="J3163" s="2"/>
      <c r="K3163" s="2"/>
      <c r="L3163" s="3">
        <v>11.46</v>
      </c>
      <c r="M3163" s="3">
        <v>0.46</v>
      </c>
      <c r="N3163" s="3">
        <v>32.76</v>
      </c>
      <c r="O3163" s="3">
        <v>0</v>
      </c>
      <c r="P3163" s="3">
        <v>33.22</v>
      </c>
      <c r="Q3163" s="3">
        <v>6.6440000000000001</v>
      </c>
      <c r="R3163" s="1" t="s">
        <v>0</v>
      </c>
    </row>
    <row r="3164" spans="1:18" ht="15.5" x14ac:dyDescent="0.35">
      <c r="A3164" s="1">
        <v>40308324</v>
      </c>
      <c r="B3164" s="99" t="s">
        <v>1264</v>
      </c>
      <c r="C3164" s="2" t="s">
        <v>13602</v>
      </c>
      <c r="D3164" s="2">
        <v>0.04</v>
      </c>
      <c r="E3164" s="1" t="s">
        <v>25</v>
      </c>
      <c r="F3164" s="2">
        <v>1.8</v>
      </c>
      <c r="G3164" s="2"/>
      <c r="H3164" s="2"/>
      <c r="I3164" s="2"/>
      <c r="J3164" s="2"/>
      <c r="K3164" s="2"/>
      <c r="L3164" s="3">
        <v>11.46</v>
      </c>
      <c r="M3164" s="3">
        <v>0.46</v>
      </c>
      <c r="N3164" s="3">
        <v>23.74</v>
      </c>
      <c r="O3164" s="3">
        <v>0</v>
      </c>
      <c r="P3164" s="3">
        <v>24.2</v>
      </c>
      <c r="Q3164" s="3">
        <v>4.84</v>
      </c>
      <c r="R3164" s="1" t="s">
        <v>0</v>
      </c>
    </row>
    <row r="3165" spans="1:18" ht="15.5" x14ac:dyDescent="0.35">
      <c r="A3165" s="1">
        <v>40308332</v>
      </c>
      <c r="B3165" s="99" t="s">
        <v>1263</v>
      </c>
      <c r="C3165" s="2" t="s">
        <v>13602</v>
      </c>
      <c r="D3165" s="2">
        <v>0.04</v>
      </c>
      <c r="E3165" s="1" t="s">
        <v>25</v>
      </c>
      <c r="F3165" s="2">
        <v>2.484</v>
      </c>
      <c r="G3165" s="2"/>
      <c r="H3165" s="2"/>
      <c r="I3165" s="2"/>
      <c r="J3165" s="2"/>
      <c r="K3165" s="2"/>
      <c r="L3165" s="3">
        <v>11.46</v>
      </c>
      <c r="M3165" s="3">
        <v>0.46</v>
      </c>
      <c r="N3165" s="3">
        <v>32.76</v>
      </c>
      <c r="O3165" s="3">
        <v>0</v>
      </c>
      <c r="P3165" s="3">
        <v>33.22</v>
      </c>
      <c r="Q3165" s="3">
        <v>6.6440000000000001</v>
      </c>
      <c r="R3165" s="1" t="s">
        <v>0</v>
      </c>
    </row>
    <row r="3166" spans="1:18" ht="15.5" x14ac:dyDescent="0.35">
      <c r="A3166" s="1">
        <v>40308340</v>
      </c>
      <c r="B3166" s="99" t="s">
        <v>1262</v>
      </c>
      <c r="C3166" s="2" t="s">
        <v>13602</v>
      </c>
      <c r="D3166" s="2">
        <v>0.04</v>
      </c>
      <c r="E3166" s="1" t="s">
        <v>25</v>
      </c>
      <c r="F3166" s="2">
        <v>1.8</v>
      </c>
      <c r="G3166" s="2"/>
      <c r="H3166" s="2"/>
      <c r="I3166" s="2"/>
      <c r="J3166" s="2"/>
      <c r="K3166" s="2"/>
      <c r="L3166" s="3">
        <v>11.46</v>
      </c>
      <c r="M3166" s="3">
        <v>0.46</v>
      </c>
      <c r="N3166" s="3">
        <v>23.74</v>
      </c>
      <c r="O3166" s="3">
        <v>0</v>
      </c>
      <c r="P3166" s="3">
        <v>24.2</v>
      </c>
      <c r="Q3166" s="3">
        <v>4.84</v>
      </c>
      <c r="R3166" s="1" t="s">
        <v>0</v>
      </c>
    </row>
    <row r="3167" spans="1:18" ht="15.5" x14ac:dyDescent="0.35">
      <c r="A3167" s="1">
        <v>40308359</v>
      </c>
      <c r="B3167" s="99" t="s">
        <v>1261</v>
      </c>
      <c r="C3167" s="2" t="s">
        <v>13602</v>
      </c>
      <c r="D3167" s="2">
        <v>0.1</v>
      </c>
      <c r="E3167" s="1" t="s">
        <v>25</v>
      </c>
      <c r="F3167" s="2">
        <v>5.0940000000000003</v>
      </c>
      <c r="G3167" s="2"/>
      <c r="H3167" s="2"/>
      <c r="I3167" s="2"/>
      <c r="J3167" s="2"/>
      <c r="K3167" s="2"/>
      <c r="L3167" s="3">
        <v>11.46</v>
      </c>
      <c r="M3167" s="3">
        <v>1.1499999999999999</v>
      </c>
      <c r="N3167" s="3">
        <v>67.19</v>
      </c>
      <c r="O3167" s="3">
        <v>0</v>
      </c>
      <c r="P3167" s="3">
        <v>68.34</v>
      </c>
      <c r="Q3167" s="3">
        <v>13.668000000000001</v>
      </c>
      <c r="R3167" s="1" t="s">
        <v>0</v>
      </c>
    </row>
    <row r="3168" spans="1:18" ht="15.5" x14ac:dyDescent="0.35">
      <c r="A3168" s="1">
        <v>40308367</v>
      </c>
      <c r="B3168" s="99" t="s">
        <v>1260</v>
      </c>
      <c r="C3168" s="2" t="s">
        <v>13602</v>
      </c>
      <c r="D3168" s="2">
        <v>0.1</v>
      </c>
      <c r="E3168" s="1" t="s">
        <v>25</v>
      </c>
      <c r="F3168" s="2">
        <v>6.49</v>
      </c>
      <c r="G3168" s="2"/>
      <c r="H3168" s="2"/>
      <c r="I3168" s="2"/>
      <c r="J3168" s="2"/>
      <c r="K3168" s="2"/>
      <c r="L3168" s="3">
        <v>11.46</v>
      </c>
      <c r="M3168" s="3">
        <v>1.1499999999999999</v>
      </c>
      <c r="N3168" s="3">
        <v>85.6</v>
      </c>
      <c r="O3168" s="3">
        <v>0</v>
      </c>
      <c r="P3168" s="3">
        <v>86.75</v>
      </c>
      <c r="Q3168" s="3">
        <v>17.350000000000001</v>
      </c>
      <c r="R3168" s="1" t="s">
        <v>0</v>
      </c>
    </row>
    <row r="3169" spans="1:18" ht="15.5" x14ac:dyDescent="0.35">
      <c r="A3169" s="1">
        <v>40308375</v>
      </c>
      <c r="B3169" s="99" t="s">
        <v>1259</v>
      </c>
      <c r="C3169" s="2" t="s">
        <v>13602</v>
      </c>
      <c r="D3169" s="2">
        <v>0.1</v>
      </c>
      <c r="E3169" s="1" t="s">
        <v>25</v>
      </c>
      <c r="F3169" s="2">
        <v>6.49</v>
      </c>
      <c r="G3169" s="2"/>
      <c r="H3169" s="2"/>
      <c r="I3169" s="2"/>
      <c r="J3169" s="2"/>
      <c r="K3169" s="2"/>
      <c r="L3169" s="3">
        <v>11.46</v>
      </c>
      <c r="M3169" s="3">
        <v>1.1499999999999999</v>
      </c>
      <c r="N3169" s="3">
        <v>85.6</v>
      </c>
      <c r="O3169" s="3">
        <v>0</v>
      </c>
      <c r="P3169" s="3">
        <v>86.75</v>
      </c>
      <c r="Q3169" s="3">
        <v>17.350000000000001</v>
      </c>
      <c r="R3169" s="1" t="s">
        <v>0</v>
      </c>
    </row>
    <row r="3170" spans="1:18" ht="15.5" x14ac:dyDescent="0.35">
      <c r="A3170" s="1">
        <v>40308383</v>
      </c>
      <c r="B3170" s="99" t="s">
        <v>1258</v>
      </c>
      <c r="C3170" s="2" t="s">
        <v>13602</v>
      </c>
      <c r="D3170" s="2"/>
      <c r="E3170" s="1"/>
      <c r="F3170" s="2"/>
      <c r="G3170" s="2"/>
      <c r="H3170" s="2"/>
      <c r="I3170" s="2"/>
      <c r="J3170" s="2"/>
      <c r="K3170" s="2"/>
      <c r="L3170" s="3">
        <v>0</v>
      </c>
      <c r="M3170" s="3">
        <v>0</v>
      </c>
      <c r="N3170" s="3">
        <v>0</v>
      </c>
      <c r="O3170" s="3">
        <v>0</v>
      </c>
      <c r="P3170" s="3">
        <v>6.16</v>
      </c>
      <c r="Q3170" s="3">
        <v>1.2320000000000002</v>
      </c>
      <c r="R3170" s="1" t="s">
        <v>0</v>
      </c>
    </row>
    <row r="3171" spans="1:18" ht="31" x14ac:dyDescent="0.35">
      <c r="A3171" s="1">
        <v>40308391</v>
      </c>
      <c r="B3171" s="99" t="s">
        <v>1257</v>
      </c>
      <c r="C3171" s="2" t="s">
        <v>13602</v>
      </c>
      <c r="D3171" s="2">
        <v>0.01</v>
      </c>
      <c r="E3171" s="1" t="s">
        <v>25</v>
      </c>
      <c r="F3171" s="2">
        <v>2.1869999999999998</v>
      </c>
      <c r="G3171" s="2"/>
      <c r="H3171" s="2"/>
      <c r="I3171" s="2"/>
      <c r="J3171" s="2"/>
      <c r="K3171" s="2"/>
      <c r="L3171" s="3">
        <v>11.46</v>
      </c>
      <c r="M3171" s="3">
        <v>0.11</v>
      </c>
      <c r="N3171" s="3">
        <v>28.85</v>
      </c>
      <c r="O3171" s="3">
        <v>0</v>
      </c>
      <c r="P3171" s="3">
        <v>28.96</v>
      </c>
      <c r="Q3171" s="3">
        <v>5.7920000000000007</v>
      </c>
      <c r="R3171" s="1" t="s">
        <v>0</v>
      </c>
    </row>
    <row r="3172" spans="1:18" ht="15.5" x14ac:dyDescent="0.35">
      <c r="A3172" s="1">
        <v>40308405</v>
      </c>
      <c r="B3172" s="99" t="s">
        <v>1256</v>
      </c>
      <c r="C3172" s="2" t="s">
        <v>13602</v>
      </c>
      <c r="D3172" s="2">
        <v>0.04</v>
      </c>
      <c r="E3172" s="1" t="s">
        <v>25</v>
      </c>
      <c r="F3172" s="2">
        <v>2.1659999999999999</v>
      </c>
      <c r="G3172" s="2"/>
      <c r="H3172" s="2"/>
      <c r="I3172" s="2"/>
      <c r="J3172" s="2"/>
      <c r="K3172" s="2"/>
      <c r="L3172" s="3">
        <v>11.46</v>
      </c>
      <c r="M3172" s="3">
        <v>0.46</v>
      </c>
      <c r="N3172" s="3">
        <v>28.57</v>
      </c>
      <c r="O3172" s="3">
        <v>0</v>
      </c>
      <c r="P3172" s="3">
        <v>29.03</v>
      </c>
      <c r="Q3172" s="3">
        <v>5.8060000000000009</v>
      </c>
      <c r="R3172" s="1" t="s">
        <v>0</v>
      </c>
    </row>
    <row r="3173" spans="1:18" ht="15.5" x14ac:dyDescent="0.35">
      <c r="A3173" s="1">
        <v>40308413</v>
      </c>
      <c r="B3173" s="99" t="s">
        <v>1255</v>
      </c>
      <c r="C3173" s="2" t="s">
        <v>13602</v>
      </c>
      <c r="D3173" s="2">
        <v>0.04</v>
      </c>
      <c r="E3173" s="1" t="s">
        <v>25</v>
      </c>
      <c r="F3173" s="2">
        <v>5.6239999999999997</v>
      </c>
      <c r="G3173" s="2"/>
      <c r="H3173" s="2"/>
      <c r="I3173" s="2"/>
      <c r="J3173" s="2"/>
      <c r="K3173" s="2"/>
      <c r="L3173" s="3">
        <v>11.46</v>
      </c>
      <c r="M3173" s="3">
        <v>0.46</v>
      </c>
      <c r="N3173" s="3">
        <v>74.180000000000007</v>
      </c>
      <c r="O3173" s="3">
        <v>0</v>
      </c>
      <c r="P3173" s="3">
        <v>74.64</v>
      </c>
      <c r="Q3173" s="3">
        <v>14.928000000000001</v>
      </c>
      <c r="R3173" s="1" t="s">
        <v>0</v>
      </c>
    </row>
    <row r="3174" spans="1:18" ht="15.5" x14ac:dyDescent="0.35">
      <c r="A3174" s="1">
        <v>40308529</v>
      </c>
      <c r="B3174" s="99" t="s">
        <v>1254</v>
      </c>
      <c r="C3174" s="2" t="s">
        <v>13602</v>
      </c>
      <c r="D3174" s="2">
        <v>0.5</v>
      </c>
      <c r="E3174" s="1" t="s">
        <v>25</v>
      </c>
      <c r="F3174" s="2">
        <v>13.728999999999999</v>
      </c>
      <c r="G3174" s="2"/>
      <c r="H3174" s="2"/>
      <c r="I3174" s="2"/>
      <c r="J3174" s="2"/>
      <c r="K3174" s="2"/>
      <c r="L3174" s="3">
        <v>11.46</v>
      </c>
      <c r="M3174" s="3">
        <v>5.73</v>
      </c>
      <c r="N3174" s="3">
        <v>181.09</v>
      </c>
      <c r="O3174" s="3">
        <v>0</v>
      </c>
      <c r="P3174" s="3">
        <v>186.82</v>
      </c>
      <c r="Q3174" s="3">
        <v>37.363999999999997</v>
      </c>
      <c r="R3174" s="1" t="s">
        <v>0</v>
      </c>
    </row>
    <row r="3175" spans="1:18" ht="15.5" x14ac:dyDescent="0.35">
      <c r="A3175" s="1">
        <v>40308553</v>
      </c>
      <c r="B3175" s="99" t="s">
        <v>1253</v>
      </c>
      <c r="C3175" s="2" t="s">
        <v>13602</v>
      </c>
      <c r="D3175" s="2">
        <v>0.5</v>
      </c>
      <c r="E3175" s="1" t="s">
        <v>25</v>
      </c>
      <c r="F3175" s="2">
        <v>4.8150000000000004</v>
      </c>
      <c r="G3175" s="2"/>
      <c r="H3175" s="2"/>
      <c r="I3175" s="2"/>
      <c r="J3175" s="2"/>
      <c r="K3175" s="2"/>
      <c r="L3175" s="3">
        <v>11.46</v>
      </c>
      <c r="M3175" s="3">
        <v>5.73</v>
      </c>
      <c r="N3175" s="3">
        <v>63.51</v>
      </c>
      <c r="O3175" s="3">
        <v>0</v>
      </c>
      <c r="P3175" s="3">
        <v>69.239999999999995</v>
      </c>
      <c r="Q3175" s="3">
        <v>13.847999999999999</v>
      </c>
      <c r="R3175" s="1" t="s">
        <v>0</v>
      </c>
    </row>
    <row r="3176" spans="1:18" ht="15.5" x14ac:dyDescent="0.35">
      <c r="A3176" s="1">
        <v>40308804</v>
      </c>
      <c r="B3176" s="99" t="s">
        <v>1252</v>
      </c>
      <c r="C3176" s="2" t="s">
        <v>13602</v>
      </c>
      <c r="D3176" s="2"/>
      <c r="E3176" s="1"/>
      <c r="F3176" s="2"/>
      <c r="G3176" s="2"/>
      <c r="H3176" s="2"/>
      <c r="I3176" s="2"/>
      <c r="J3176" s="2"/>
      <c r="K3176" s="2"/>
      <c r="L3176" s="3">
        <v>0</v>
      </c>
      <c r="M3176" s="3"/>
      <c r="N3176" s="3">
        <v>0</v>
      </c>
      <c r="O3176" s="3"/>
      <c r="P3176" s="3">
        <v>92.4</v>
      </c>
      <c r="Q3176" s="3">
        <v>18.48</v>
      </c>
      <c r="R3176" s="1" t="s">
        <v>0</v>
      </c>
    </row>
    <row r="3177" spans="1:18" ht="15.5" x14ac:dyDescent="0.35">
      <c r="A3177" s="1">
        <v>40308901</v>
      </c>
      <c r="B3177" s="99" t="s">
        <v>1251</v>
      </c>
      <c r="C3177" s="2" t="s">
        <v>13602</v>
      </c>
      <c r="D3177" s="2">
        <v>1</v>
      </c>
      <c r="E3177" s="1" t="s">
        <v>25</v>
      </c>
      <c r="F3177" s="2">
        <v>35.787999999999997</v>
      </c>
      <c r="G3177" s="2"/>
      <c r="H3177" s="2"/>
      <c r="I3177" s="2"/>
      <c r="J3177" s="2"/>
      <c r="K3177" s="2"/>
      <c r="L3177" s="3">
        <v>11.46</v>
      </c>
      <c r="M3177" s="3">
        <v>11.46</v>
      </c>
      <c r="N3177" s="3">
        <v>472.04</v>
      </c>
      <c r="O3177" s="3">
        <v>0</v>
      </c>
      <c r="P3177" s="3">
        <v>483.5</v>
      </c>
      <c r="Q3177" s="3">
        <v>96.7</v>
      </c>
      <c r="R3177" s="1" t="s">
        <v>0</v>
      </c>
    </row>
    <row r="3178" spans="1:18" ht="15.5" x14ac:dyDescent="0.35">
      <c r="A3178" s="1">
        <v>40309010</v>
      </c>
      <c r="B3178" s="99" t="s">
        <v>1250</v>
      </c>
      <c r="C3178" s="2" t="s">
        <v>13602</v>
      </c>
      <c r="D3178" s="2">
        <v>0.25</v>
      </c>
      <c r="E3178" s="1" t="s">
        <v>25</v>
      </c>
      <c r="F3178" s="2">
        <v>4.05</v>
      </c>
      <c r="G3178" s="2"/>
      <c r="H3178" s="2"/>
      <c r="I3178" s="2"/>
      <c r="J3178" s="2"/>
      <c r="K3178" s="2"/>
      <c r="L3178" s="3">
        <v>11.46</v>
      </c>
      <c r="M3178" s="3">
        <v>2.87</v>
      </c>
      <c r="N3178" s="3">
        <v>53.42</v>
      </c>
      <c r="O3178" s="3">
        <v>0</v>
      </c>
      <c r="P3178" s="3">
        <v>56.29</v>
      </c>
      <c r="Q3178" s="3">
        <v>11.258000000000001</v>
      </c>
      <c r="R3178" s="1" t="s">
        <v>0</v>
      </c>
    </row>
    <row r="3179" spans="1:18" ht="15.5" x14ac:dyDescent="0.35">
      <c r="A3179" s="1">
        <v>40309029</v>
      </c>
      <c r="B3179" s="99" t="s">
        <v>1249</v>
      </c>
      <c r="C3179" s="2" t="s">
        <v>13602</v>
      </c>
      <c r="D3179" s="2">
        <v>0.04</v>
      </c>
      <c r="E3179" s="1" t="s">
        <v>25</v>
      </c>
      <c r="F3179" s="2">
        <v>1.17</v>
      </c>
      <c r="G3179" s="2"/>
      <c r="H3179" s="2"/>
      <c r="I3179" s="2"/>
      <c r="J3179" s="2"/>
      <c r="K3179" s="2"/>
      <c r="L3179" s="3">
        <v>11.46</v>
      </c>
      <c r="M3179" s="3">
        <v>0.46</v>
      </c>
      <c r="N3179" s="3">
        <v>15.43</v>
      </c>
      <c r="O3179" s="3">
        <v>0</v>
      </c>
      <c r="P3179" s="3">
        <v>15.89</v>
      </c>
      <c r="Q3179" s="3">
        <v>3.1780000000000004</v>
      </c>
      <c r="R3179" s="1" t="s">
        <v>0</v>
      </c>
    </row>
    <row r="3180" spans="1:18" ht="15.5" x14ac:dyDescent="0.35">
      <c r="A3180" s="1">
        <v>40309037</v>
      </c>
      <c r="B3180" s="99" t="s">
        <v>1248</v>
      </c>
      <c r="C3180" s="2" t="s">
        <v>13602</v>
      </c>
      <c r="D3180" s="2">
        <v>0.01</v>
      </c>
      <c r="E3180" s="1" t="s">
        <v>25</v>
      </c>
      <c r="F3180" s="2">
        <v>0.78300000000000003</v>
      </c>
      <c r="G3180" s="2"/>
      <c r="H3180" s="2"/>
      <c r="I3180" s="2"/>
      <c r="J3180" s="2"/>
      <c r="K3180" s="2"/>
      <c r="L3180" s="3">
        <v>11.46</v>
      </c>
      <c r="M3180" s="3">
        <v>0.11</v>
      </c>
      <c r="N3180" s="3">
        <v>10.33</v>
      </c>
      <c r="O3180" s="3">
        <v>0</v>
      </c>
      <c r="P3180" s="3">
        <v>10.44</v>
      </c>
      <c r="Q3180" s="3">
        <v>2.0880000000000001</v>
      </c>
      <c r="R3180" s="1" t="s">
        <v>0</v>
      </c>
    </row>
    <row r="3181" spans="1:18" ht="15.5" x14ac:dyDescent="0.35">
      <c r="A3181" s="1">
        <v>40309045</v>
      </c>
      <c r="B3181" s="99" t="s">
        <v>1247</v>
      </c>
      <c r="C3181" s="2" t="s">
        <v>13602</v>
      </c>
      <c r="D3181" s="2">
        <v>0.1</v>
      </c>
      <c r="E3181" s="1" t="s">
        <v>25</v>
      </c>
      <c r="F3181" s="2">
        <v>3.4740000000000002</v>
      </c>
      <c r="G3181" s="2"/>
      <c r="H3181" s="2"/>
      <c r="I3181" s="2"/>
      <c r="J3181" s="2"/>
      <c r="K3181" s="2"/>
      <c r="L3181" s="3">
        <v>11.46</v>
      </c>
      <c r="M3181" s="3">
        <v>1.1499999999999999</v>
      </c>
      <c r="N3181" s="3">
        <v>45.82</v>
      </c>
      <c r="O3181" s="3">
        <v>0</v>
      </c>
      <c r="P3181" s="3">
        <v>46.97</v>
      </c>
      <c r="Q3181" s="3">
        <v>9.3940000000000001</v>
      </c>
      <c r="R3181" s="1" t="s">
        <v>0</v>
      </c>
    </row>
    <row r="3182" spans="1:18" ht="15.5" x14ac:dyDescent="0.35">
      <c r="A3182" s="1">
        <v>40309053</v>
      </c>
      <c r="B3182" s="99" t="s">
        <v>1246</v>
      </c>
      <c r="C3182" s="2" t="s">
        <v>13602</v>
      </c>
      <c r="D3182" s="2">
        <v>0.04</v>
      </c>
      <c r="E3182" s="1" t="s">
        <v>25</v>
      </c>
      <c r="F3182" s="2">
        <v>1.8</v>
      </c>
      <c r="G3182" s="2"/>
      <c r="H3182" s="2"/>
      <c r="I3182" s="2"/>
      <c r="J3182" s="2"/>
      <c r="K3182" s="2"/>
      <c r="L3182" s="3">
        <v>11.46</v>
      </c>
      <c r="M3182" s="3">
        <v>0.46</v>
      </c>
      <c r="N3182" s="3">
        <v>23.74</v>
      </c>
      <c r="O3182" s="3">
        <v>0</v>
      </c>
      <c r="P3182" s="3">
        <v>24.2</v>
      </c>
      <c r="Q3182" s="3">
        <v>4.84</v>
      </c>
      <c r="R3182" s="1" t="s">
        <v>0</v>
      </c>
    </row>
    <row r="3183" spans="1:18" ht="15.5" x14ac:dyDescent="0.35">
      <c r="A3183" s="1">
        <v>40309061</v>
      </c>
      <c r="B3183" s="99" t="s">
        <v>1245</v>
      </c>
      <c r="C3183" s="2" t="s">
        <v>13602</v>
      </c>
      <c r="D3183" s="2">
        <v>0.04</v>
      </c>
      <c r="E3183" s="1" t="s">
        <v>25</v>
      </c>
      <c r="F3183" s="2">
        <v>2.25</v>
      </c>
      <c r="G3183" s="2"/>
      <c r="H3183" s="2"/>
      <c r="I3183" s="2"/>
      <c r="J3183" s="2"/>
      <c r="K3183" s="2"/>
      <c r="L3183" s="3">
        <v>11.46</v>
      </c>
      <c r="M3183" s="3">
        <v>0.46</v>
      </c>
      <c r="N3183" s="3">
        <v>29.68</v>
      </c>
      <c r="O3183" s="3">
        <v>0</v>
      </c>
      <c r="P3183" s="3">
        <v>30.14</v>
      </c>
      <c r="Q3183" s="3">
        <v>6.0280000000000005</v>
      </c>
      <c r="R3183" s="1" t="s">
        <v>0</v>
      </c>
    </row>
    <row r="3184" spans="1:18" ht="31" x14ac:dyDescent="0.35">
      <c r="A3184" s="1">
        <v>40309070</v>
      </c>
      <c r="B3184" s="99" t="s">
        <v>1244</v>
      </c>
      <c r="C3184" s="2" t="s">
        <v>13602</v>
      </c>
      <c r="D3184" s="2">
        <v>0.04</v>
      </c>
      <c r="E3184" s="1" t="s">
        <v>25</v>
      </c>
      <c r="F3184" s="2">
        <v>2.25</v>
      </c>
      <c r="G3184" s="2"/>
      <c r="H3184" s="2"/>
      <c r="I3184" s="2"/>
      <c r="J3184" s="2"/>
      <c r="K3184" s="2"/>
      <c r="L3184" s="3">
        <v>11.46</v>
      </c>
      <c r="M3184" s="3">
        <v>0.46</v>
      </c>
      <c r="N3184" s="3">
        <v>29.68</v>
      </c>
      <c r="O3184" s="3">
        <v>0</v>
      </c>
      <c r="P3184" s="3">
        <v>30.14</v>
      </c>
      <c r="Q3184" s="3">
        <v>6.0280000000000005</v>
      </c>
      <c r="R3184" s="1" t="s">
        <v>0</v>
      </c>
    </row>
    <row r="3185" spans="1:18" ht="15.5" x14ac:dyDescent="0.35">
      <c r="A3185" s="1">
        <v>40309088</v>
      </c>
      <c r="B3185" s="99" t="s">
        <v>1243</v>
      </c>
      <c r="C3185" s="2" t="s">
        <v>13602</v>
      </c>
      <c r="D3185" s="2">
        <v>0.04</v>
      </c>
      <c r="E3185" s="1" t="s">
        <v>25</v>
      </c>
      <c r="F3185" s="2">
        <v>2.25</v>
      </c>
      <c r="G3185" s="2"/>
      <c r="H3185" s="2"/>
      <c r="I3185" s="2"/>
      <c r="J3185" s="2"/>
      <c r="K3185" s="2"/>
      <c r="L3185" s="3">
        <v>11.46</v>
      </c>
      <c r="M3185" s="3">
        <v>0.46</v>
      </c>
      <c r="N3185" s="3">
        <v>29.68</v>
      </c>
      <c r="O3185" s="3">
        <v>0</v>
      </c>
      <c r="P3185" s="3">
        <v>30.14</v>
      </c>
      <c r="Q3185" s="3">
        <v>6.0280000000000005</v>
      </c>
      <c r="R3185" s="1" t="s">
        <v>0</v>
      </c>
    </row>
    <row r="3186" spans="1:18" ht="15.5" x14ac:dyDescent="0.35">
      <c r="A3186" s="1">
        <v>40309096</v>
      </c>
      <c r="B3186" s="99" t="s">
        <v>1242</v>
      </c>
      <c r="C3186" s="2" t="s">
        <v>13602</v>
      </c>
      <c r="D3186" s="2">
        <v>0.04</v>
      </c>
      <c r="E3186" s="1" t="s">
        <v>25</v>
      </c>
      <c r="F3186" s="2">
        <v>2.25</v>
      </c>
      <c r="G3186" s="2"/>
      <c r="H3186" s="2"/>
      <c r="I3186" s="2"/>
      <c r="J3186" s="2"/>
      <c r="K3186" s="2"/>
      <c r="L3186" s="3">
        <v>11.46</v>
      </c>
      <c r="M3186" s="3">
        <v>0.46</v>
      </c>
      <c r="N3186" s="3">
        <v>29.68</v>
      </c>
      <c r="O3186" s="3">
        <v>0</v>
      </c>
      <c r="P3186" s="3">
        <v>30.14</v>
      </c>
      <c r="Q3186" s="3">
        <v>6.0280000000000005</v>
      </c>
      <c r="R3186" s="1" t="s">
        <v>0</v>
      </c>
    </row>
    <row r="3187" spans="1:18" ht="46.5" x14ac:dyDescent="0.35">
      <c r="A3187" s="1">
        <v>40309100</v>
      </c>
      <c r="B3187" s="99" t="s">
        <v>1241</v>
      </c>
      <c r="C3187" s="2" t="s">
        <v>13602</v>
      </c>
      <c r="D3187" s="2">
        <v>0.25</v>
      </c>
      <c r="E3187" s="1" t="s">
        <v>25</v>
      </c>
      <c r="F3187" s="2">
        <v>8.6940000000000008</v>
      </c>
      <c r="G3187" s="2"/>
      <c r="H3187" s="2"/>
      <c r="I3187" s="2"/>
      <c r="J3187" s="2"/>
      <c r="K3187" s="2"/>
      <c r="L3187" s="3">
        <v>11.46</v>
      </c>
      <c r="M3187" s="3">
        <v>2.87</v>
      </c>
      <c r="N3187" s="3">
        <v>114.67</v>
      </c>
      <c r="O3187" s="3">
        <v>0</v>
      </c>
      <c r="P3187" s="3">
        <v>117.54</v>
      </c>
      <c r="Q3187" s="3">
        <v>23.508000000000003</v>
      </c>
      <c r="R3187" s="1" t="s">
        <v>0</v>
      </c>
    </row>
    <row r="3188" spans="1:18" ht="62" x14ac:dyDescent="0.35">
      <c r="A3188" s="1">
        <v>40309118</v>
      </c>
      <c r="B3188" s="99" t="s">
        <v>1240</v>
      </c>
      <c r="C3188" s="2" t="s">
        <v>13602</v>
      </c>
      <c r="D3188" s="2">
        <v>0.25</v>
      </c>
      <c r="E3188" s="1" t="s">
        <v>25</v>
      </c>
      <c r="F3188" s="2">
        <v>8.6940000000000008</v>
      </c>
      <c r="G3188" s="2"/>
      <c r="H3188" s="2"/>
      <c r="I3188" s="2"/>
      <c r="J3188" s="2"/>
      <c r="K3188" s="2"/>
      <c r="L3188" s="3">
        <v>11.46</v>
      </c>
      <c r="M3188" s="3">
        <v>2.87</v>
      </c>
      <c r="N3188" s="3">
        <v>114.67</v>
      </c>
      <c r="O3188" s="3">
        <v>0</v>
      </c>
      <c r="P3188" s="3">
        <v>117.54</v>
      </c>
      <c r="Q3188" s="3">
        <v>23.508000000000003</v>
      </c>
      <c r="R3188" s="1" t="s">
        <v>0</v>
      </c>
    </row>
    <row r="3189" spans="1:18" ht="46.5" x14ac:dyDescent="0.35">
      <c r="A3189" s="1">
        <v>40309126</v>
      </c>
      <c r="B3189" s="99" t="s">
        <v>1239</v>
      </c>
      <c r="C3189" s="2" t="s">
        <v>13602</v>
      </c>
      <c r="D3189" s="2">
        <v>0.25</v>
      </c>
      <c r="E3189" s="1" t="s">
        <v>25</v>
      </c>
      <c r="F3189" s="2">
        <v>11.538</v>
      </c>
      <c r="G3189" s="2"/>
      <c r="H3189" s="2"/>
      <c r="I3189" s="2"/>
      <c r="J3189" s="2"/>
      <c r="K3189" s="2"/>
      <c r="L3189" s="3">
        <v>11.46</v>
      </c>
      <c r="M3189" s="3">
        <v>2.87</v>
      </c>
      <c r="N3189" s="3">
        <v>152.19</v>
      </c>
      <c r="O3189" s="3">
        <v>0</v>
      </c>
      <c r="P3189" s="3">
        <v>155.06</v>
      </c>
      <c r="Q3189" s="3">
        <v>31.012</v>
      </c>
      <c r="R3189" s="1" t="s">
        <v>0</v>
      </c>
    </row>
    <row r="3190" spans="1:18" ht="15.5" x14ac:dyDescent="0.35">
      <c r="A3190" s="1">
        <v>40309134</v>
      </c>
      <c r="B3190" s="99" t="s">
        <v>1238</v>
      </c>
      <c r="C3190" s="2" t="s">
        <v>13602</v>
      </c>
      <c r="D3190" s="2">
        <v>0.5</v>
      </c>
      <c r="E3190" s="1" t="s">
        <v>25</v>
      </c>
      <c r="F3190" s="2">
        <v>15.885</v>
      </c>
      <c r="G3190" s="2"/>
      <c r="H3190" s="2"/>
      <c r="I3190" s="2"/>
      <c r="J3190" s="2"/>
      <c r="K3190" s="2"/>
      <c r="L3190" s="3">
        <v>11.46</v>
      </c>
      <c r="M3190" s="3">
        <v>5.73</v>
      </c>
      <c r="N3190" s="3">
        <v>209.52</v>
      </c>
      <c r="O3190" s="3">
        <v>0</v>
      </c>
      <c r="P3190" s="3">
        <v>215.25</v>
      </c>
      <c r="Q3190" s="3">
        <v>43.050000000000004</v>
      </c>
      <c r="R3190" s="1" t="s">
        <v>0</v>
      </c>
    </row>
    <row r="3191" spans="1:18" ht="15.5" x14ac:dyDescent="0.35">
      <c r="A3191" s="1">
        <v>40309142</v>
      </c>
      <c r="B3191" s="99" t="s">
        <v>1237</v>
      </c>
      <c r="C3191" s="2" t="s">
        <v>13602</v>
      </c>
      <c r="D3191" s="2">
        <v>0.25</v>
      </c>
      <c r="E3191" s="1" t="s">
        <v>25</v>
      </c>
      <c r="F3191" s="2">
        <v>8.6940000000000008</v>
      </c>
      <c r="G3191" s="2"/>
      <c r="H3191" s="2"/>
      <c r="I3191" s="2"/>
      <c r="J3191" s="2"/>
      <c r="K3191" s="2"/>
      <c r="L3191" s="3">
        <v>11.46</v>
      </c>
      <c r="M3191" s="3">
        <v>2.87</v>
      </c>
      <c r="N3191" s="3">
        <v>114.67</v>
      </c>
      <c r="O3191" s="3">
        <v>0</v>
      </c>
      <c r="P3191" s="3">
        <v>117.54</v>
      </c>
      <c r="Q3191" s="3">
        <v>23.508000000000003</v>
      </c>
      <c r="R3191" s="1" t="s">
        <v>0</v>
      </c>
    </row>
    <row r="3192" spans="1:18" ht="15.5" x14ac:dyDescent="0.35">
      <c r="A3192" s="1">
        <v>40309150</v>
      </c>
      <c r="B3192" s="99" t="s">
        <v>1236</v>
      </c>
      <c r="C3192" s="2" t="s">
        <v>13602</v>
      </c>
      <c r="D3192" s="2">
        <v>1</v>
      </c>
      <c r="E3192" s="1" t="s">
        <v>4</v>
      </c>
      <c r="F3192" s="2">
        <v>3.86</v>
      </c>
      <c r="G3192" s="2"/>
      <c r="H3192" s="2"/>
      <c r="I3192" s="2"/>
      <c r="J3192" s="2"/>
      <c r="K3192" s="2"/>
      <c r="L3192" s="3">
        <v>73.39</v>
      </c>
      <c r="M3192" s="3">
        <v>73.39</v>
      </c>
      <c r="N3192" s="3">
        <v>50.91</v>
      </c>
      <c r="O3192" s="3">
        <v>0</v>
      </c>
      <c r="P3192" s="3">
        <v>124.3</v>
      </c>
      <c r="Q3192" s="3">
        <v>24.86</v>
      </c>
      <c r="R3192" s="1" t="s">
        <v>0</v>
      </c>
    </row>
    <row r="3193" spans="1:18" ht="15.5" x14ac:dyDescent="0.35">
      <c r="A3193" s="1">
        <v>40309169</v>
      </c>
      <c r="B3193" s="99" t="s">
        <v>1235</v>
      </c>
      <c r="C3193" s="2" t="s">
        <v>13602</v>
      </c>
      <c r="D3193" s="2">
        <v>1</v>
      </c>
      <c r="E3193" s="1" t="s">
        <v>34</v>
      </c>
      <c r="F3193" s="2">
        <v>3.86</v>
      </c>
      <c r="G3193" s="2"/>
      <c r="H3193" s="2"/>
      <c r="I3193" s="2"/>
      <c r="J3193" s="2"/>
      <c r="K3193" s="2"/>
      <c r="L3193" s="3">
        <v>61.92</v>
      </c>
      <c r="M3193" s="3">
        <v>61.92</v>
      </c>
      <c r="N3193" s="3">
        <v>50.91</v>
      </c>
      <c r="O3193" s="3">
        <v>0</v>
      </c>
      <c r="P3193" s="3">
        <v>112.83</v>
      </c>
      <c r="Q3193" s="3">
        <v>22.566000000000003</v>
      </c>
      <c r="R3193" s="1" t="s">
        <v>0</v>
      </c>
    </row>
    <row r="3194" spans="1:18" ht="15.5" x14ac:dyDescent="0.35">
      <c r="A3194" s="1">
        <v>40309177</v>
      </c>
      <c r="B3194" s="99" t="s">
        <v>1234</v>
      </c>
      <c r="C3194" s="2" t="s">
        <v>13602</v>
      </c>
      <c r="D3194" s="2">
        <v>0.01</v>
      </c>
      <c r="E3194" s="1" t="s">
        <v>25</v>
      </c>
      <c r="F3194" s="2">
        <v>0.51400000000000001</v>
      </c>
      <c r="G3194" s="2"/>
      <c r="H3194" s="2"/>
      <c r="I3194" s="2"/>
      <c r="J3194" s="2"/>
      <c r="K3194" s="2"/>
      <c r="L3194" s="3">
        <v>11.46</v>
      </c>
      <c r="M3194" s="3">
        <v>0.11</v>
      </c>
      <c r="N3194" s="3">
        <v>6.78</v>
      </c>
      <c r="O3194" s="3">
        <v>0</v>
      </c>
      <c r="P3194" s="3">
        <v>6.89</v>
      </c>
      <c r="Q3194" s="3">
        <v>1.3780000000000001</v>
      </c>
      <c r="R3194" s="1" t="s">
        <v>0</v>
      </c>
    </row>
    <row r="3195" spans="1:18" ht="15.5" x14ac:dyDescent="0.35">
      <c r="A3195" s="1">
        <v>40309185</v>
      </c>
      <c r="B3195" s="99" t="s">
        <v>1233</v>
      </c>
      <c r="C3195" s="2" t="s">
        <v>13602</v>
      </c>
      <c r="D3195" s="2">
        <v>0.01</v>
      </c>
      <c r="E3195" s="1" t="s">
        <v>25</v>
      </c>
      <c r="F3195" s="2">
        <v>0.51400000000000001</v>
      </c>
      <c r="G3195" s="2"/>
      <c r="H3195" s="2"/>
      <c r="I3195" s="2"/>
      <c r="J3195" s="2"/>
      <c r="K3195" s="2"/>
      <c r="L3195" s="3">
        <v>11.46</v>
      </c>
      <c r="M3195" s="3">
        <v>0.11</v>
      </c>
      <c r="N3195" s="3">
        <v>6.78</v>
      </c>
      <c r="O3195" s="3">
        <v>0</v>
      </c>
      <c r="P3195" s="3">
        <v>6.89</v>
      </c>
      <c r="Q3195" s="3">
        <v>1.3780000000000001</v>
      </c>
      <c r="R3195" s="1" t="s">
        <v>0</v>
      </c>
    </row>
    <row r="3196" spans="1:18" ht="15.5" x14ac:dyDescent="0.35">
      <c r="A3196" s="1">
        <v>40309266</v>
      </c>
      <c r="B3196" s="99" t="s">
        <v>1232</v>
      </c>
      <c r="C3196" s="2" t="s">
        <v>13602</v>
      </c>
      <c r="D3196" s="2">
        <v>1</v>
      </c>
      <c r="E3196" s="1" t="s">
        <v>16</v>
      </c>
      <c r="F3196" s="2">
        <v>86.677999999999997</v>
      </c>
      <c r="G3196" s="2"/>
      <c r="H3196" s="2"/>
      <c r="I3196" s="2"/>
      <c r="J3196" s="2"/>
      <c r="K3196" s="2"/>
      <c r="L3196" s="3">
        <v>216.72</v>
      </c>
      <c r="M3196" s="3">
        <v>216.72</v>
      </c>
      <c r="N3196" s="3">
        <v>1143.28</v>
      </c>
      <c r="O3196" s="3">
        <v>0</v>
      </c>
      <c r="P3196" s="3">
        <v>1360</v>
      </c>
      <c r="Q3196" s="3">
        <v>272</v>
      </c>
      <c r="R3196" s="1" t="s">
        <v>0</v>
      </c>
    </row>
    <row r="3197" spans="1:18" ht="15.5" x14ac:dyDescent="0.35">
      <c r="A3197" s="1">
        <v>40309304</v>
      </c>
      <c r="B3197" s="99" t="s">
        <v>1231</v>
      </c>
      <c r="C3197" s="2" t="s">
        <v>13602</v>
      </c>
      <c r="D3197" s="2">
        <v>0.04</v>
      </c>
      <c r="E3197" s="1" t="s">
        <v>25</v>
      </c>
      <c r="F3197" s="2">
        <v>2.1869999999999998</v>
      </c>
      <c r="G3197" s="2"/>
      <c r="H3197" s="2"/>
      <c r="I3197" s="2"/>
      <c r="J3197" s="2"/>
      <c r="K3197" s="2"/>
      <c r="L3197" s="3">
        <v>11.46</v>
      </c>
      <c r="M3197" s="3">
        <v>0.46</v>
      </c>
      <c r="N3197" s="3">
        <v>28.85</v>
      </c>
      <c r="O3197" s="3">
        <v>0</v>
      </c>
      <c r="P3197" s="3">
        <v>29.31</v>
      </c>
      <c r="Q3197" s="3">
        <v>5.8620000000000001</v>
      </c>
      <c r="R3197" s="1" t="s">
        <v>0</v>
      </c>
    </row>
    <row r="3198" spans="1:18" ht="31" x14ac:dyDescent="0.35">
      <c r="A3198" s="1">
        <v>40309312</v>
      </c>
      <c r="B3198" s="99" t="s">
        <v>1230</v>
      </c>
      <c r="C3198" s="2" t="s">
        <v>13602</v>
      </c>
      <c r="D3198" s="2">
        <v>0.1</v>
      </c>
      <c r="E3198" s="1" t="s">
        <v>25</v>
      </c>
      <c r="F3198" s="2">
        <v>3.177</v>
      </c>
      <c r="G3198" s="2"/>
      <c r="H3198" s="2"/>
      <c r="I3198" s="2"/>
      <c r="J3198" s="2"/>
      <c r="K3198" s="2"/>
      <c r="L3198" s="3">
        <v>11.46</v>
      </c>
      <c r="M3198" s="3">
        <v>1.1499999999999999</v>
      </c>
      <c r="N3198" s="3">
        <v>41.9</v>
      </c>
      <c r="O3198" s="3">
        <v>0</v>
      </c>
      <c r="P3198" s="3">
        <v>43.05</v>
      </c>
      <c r="Q3198" s="3">
        <v>8.61</v>
      </c>
      <c r="R3198" s="1" t="s">
        <v>0</v>
      </c>
    </row>
    <row r="3199" spans="1:18" ht="31" x14ac:dyDescent="0.35">
      <c r="A3199" s="1">
        <v>40309320</v>
      </c>
      <c r="B3199" s="99" t="s">
        <v>1229</v>
      </c>
      <c r="C3199" s="2" t="s">
        <v>13602</v>
      </c>
      <c r="D3199" s="2">
        <v>0.1</v>
      </c>
      <c r="E3199" s="1" t="s">
        <v>25</v>
      </c>
      <c r="F3199" s="2">
        <v>3.177</v>
      </c>
      <c r="G3199" s="2"/>
      <c r="H3199" s="2"/>
      <c r="I3199" s="2"/>
      <c r="J3199" s="2"/>
      <c r="K3199" s="2"/>
      <c r="L3199" s="3">
        <v>11.46</v>
      </c>
      <c r="M3199" s="3">
        <v>1.1499999999999999</v>
      </c>
      <c r="N3199" s="3">
        <v>41.9</v>
      </c>
      <c r="O3199" s="3">
        <v>0</v>
      </c>
      <c r="P3199" s="3">
        <v>43.05</v>
      </c>
      <c r="Q3199" s="3">
        <v>8.61</v>
      </c>
      <c r="R3199" s="1" t="s">
        <v>0</v>
      </c>
    </row>
    <row r="3200" spans="1:18" ht="15.5" x14ac:dyDescent="0.35">
      <c r="A3200" s="1">
        <v>40309401</v>
      </c>
      <c r="B3200" s="99" t="s">
        <v>1228</v>
      </c>
      <c r="C3200" s="2" t="s">
        <v>13602</v>
      </c>
      <c r="D3200" s="2">
        <v>0.01</v>
      </c>
      <c r="E3200" s="1" t="s">
        <v>25</v>
      </c>
      <c r="F3200" s="2">
        <v>0.38700000000000001</v>
      </c>
      <c r="G3200" s="2"/>
      <c r="H3200" s="2"/>
      <c r="I3200" s="2"/>
      <c r="J3200" s="2"/>
      <c r="K3200" s="2"/>
      <c r="L3200" s="3">
        <v>11.46</v>
      </c>
      <c r="M3200" s="3">
        <v>0.11</v>
      </c>
      <c r="N3200" s="3">
        <v>5.0999999999999996</v>
      </c>
      <c r="O3200" s="3">
        <v>0</v>
      </c>
      <c r="P3200" s="3">
        <v>5.21</v>
      </c>
      <c r="Q3200" s="3">
        <v>1.042</v>
      </c>
      <c r="R3200" s="1" t="s">
        <v>0</v>
      </c>
    </row>
    <row r="3201" spans="1:18" ht="15.5" x14ac:dyDescent="0.35">
      <c r="A3201" s="1">
        <v>40309410</v>
      </c>
      <c r="B3201" s="99" t="s">
        <v>1227</v>
      </c>
      <c r="C3201" s="2" t="s">
        <v>13602</v>
      </c>
      <c r="D3201" s="2">
        <v>0.01</v>
      </c>
      <c r="E3201" s="1" t="s">
        <v>25</v>
      </c>
      <c r="F3201" s="2">
        <v>0.38700000000000001</v>
      </c>
      <c r="G3201" s="2"/>
      <c r="H3201" s="2"/>
      <c r="I3201" s="2"/>
      <c r="J3201" s="2"/>
      <c r="K3201" s="2"/>
      <c r="L3201" s="3">
        <v>11.46</v>
      </c>
      <c r="M3201" s="3">
        <v>0.11</v>
      </c>
      <c r="N3201" s="3">
        <v>5.0999999999999996</v>
      </c>
      <c r="O3201" s="3">
        <v>0</v>
      </c>
      <c r="P3201" s="3">
        <v>5.21</v>
      </c>
      <c r="Q3201" s="3">
        <v>1.042</v>
      </c>
      <c r="R3201" s="1" t="s">
        <v>0</v>
      </c>
    </row>
    <row r="3202" spans="1:18" ht="15.5" x14ac:dyDescent="0.35">
      <c r="A3202" s="1">
        <v>40309428</v>
      </c>
      <c r="B3202" s="99" t="s">
        <v>1226</v>
      </c>
      <c r="C3202" s="2" t="s">
        <v>13602</v>
      </c>
      <c r="D3202" s="2">
        <v>0.04</v>
      </c>
      <c r="E3202" s="1" t="s">
        <v>25</v>
      </c>
      <c r="F3202" s="2">
        <v>1.44</v>
      </c>
      <c r="G3202" s="2"/>
      <c r="H3202" s="2"/>
      <c r="I3202" s="2"/>
      <c r="J3202" s="2"/>
      <c r="K3202" s="2"/>
      <c r="L3202" s="3">
        <v>11.46</v>
      </c>
      <c r="M3202" s="3">
        <v>0.46</v>
      </c>
      <c r="N3202" s="3">
        <v>18.989999999999998</v>
      </c>
      <c r="O3202" s="3">
        <v>0</v>
      </c>
      <c r="P3202" s="3">
        <v>19.45</v>
      </c>
      <c r="Q3202" s="3">
        <v>3.89</v>
      </c>
      <c r="R3202" s="1" t="s">
        <v>0</v>
      </c>
    </row>
    <row r="3203" spans="1:18" ht="15.5" x14ac:dyDescent="0.35">
      <c r="A3203" s="1">
        <v>40309436</v>
      </c>
      <c r="B3203" s="99" t="s">
        <v>1225</v>
      </c>
      <c r="C3203" s="2" t="s">
        <v>13602</v>
      </c>
      <c r="D3203" s="2">
        <v>0.1</v>
      </c>
      <c r="E3203" s="1" t="s">
        <v>25</v>
      </c>
      <c r="F3203" s="2">
        <v>3.2669999999999999</v>
      </c>
      <c r="G3203" s="2"/>
      <c r="H3203" s="2"/>
      <c r="I3203" s="2"/>
      <c r="J3203" s="2"/>
      <c r="K3203" s="2"/>
      <c r="L3203" s="3">
        <v>11.46</v>
      </c>
      <c r="M3203" s="3">
        <v>1.1499999999999999</v>
      </c>
      <c r="N3203" s="3">
        <v>43.09</v>
      </c>
      <c r="O3203" s="3">
        <v>0</v>
      </c>
      <c r="P3203" s="3">
        <v>44.24</v>
      </c>
      <c r="Q3203" s="3">
        <v>8.8480000000000008</v>
      </c>
      <c r="R3203" s="1" t="s">
        <v>0</v>
      </c>
    </row>
    <row r="3204" spans="1:18" ht="31" x14ac:dyDescent="0.35">
      <c r="A3204" s="1">
        <v>40309444</v>
      </c>
      <c r="B3204" s="99" t="s">
        <v>1224</v>
      </c>
      <c r="C3204" s="2" t="s">
        <v>13602</v>
      </c>
      <c r="D3204" s="2">
        <v>0.1</v>
      </c>
      <c r="E3204" s="1" t="s">
        <v>25</v>
      </c>
      <c r="F3204" s="2">
        <v>2.097</v>
      </c>
      <c r="G3204" s="2"/>
      <c r="H3204" s="2"/>
      <c r="I3204" s="2"/>
      <c r="J3204" s="2"/>
      <c r="K3204" s="2"/>
      <c r="L3204" s="3">
        <v>11.46</v>
      </c>
      <c r="M3204" s="3">
        <v>1.1499999999999999</v>
      </c>
      <c r="N3204" s="3">
        <v>27.66</v>
      </c>
      <c r="O3204" s="3">
        <v>0</v>
      </c>
      <c r="P3204" s="3">
        <v>28.81</v>
      </c>
      <c r="Q3204" s="3">
        <v>5.7620000000000005</v>
      </c>
      <c r="R3204" s="1" t="s">
        <v>0</v>
      </c>
    </row>
    <row r="3205" spans="1:18" ht="15.5" x14ac:dyDescent="0.35">
      <c r="A3205" s="1">
        <v>40309509</v>
      </c>
      <c r="B3205" s="99" t="s">
        <v>1223</v>
      </c>
      <c r="C3205" s="2" t="s">
        <v>13602</v>
      </c>
      <c r="D3205" s="2">
        <v>0.04</v>
      </c>
      <c r="E3205" s="1" t="s">
        <v>25</v>
      </c>
      <c r="F3205" s="2">
        <v>0.81</v>
      </c>
      <c r="G3205" s="2"/>
      <c r="H3205" s="2"/>
      <c r="I3205" s="2"/>
      <c r="J3205" s="2"/>
      <c r="K3205" s="2"/>
      <c r="L3205" s="3">
        <v>11.46</v>
      </c>
      <c r="M3205" s="3">
        <v>0.46</v>
      </c>
      <c r="N3205" s="3">
        <v>10.68</v>
      </c>
      <c r="O3205" s="3">
        <v>0</v>
      </c>
      <c r="P3205" s="3">
        <v>11.14</v>
      </c>
      <c r="Q3205" s="3">
        <v>2.2280000000000002</v>
      </c>
      <c r="R3205" s="1" t="s">
        <v>0</v>
      </c>
    </row>
    <row r="3206" spans="1:18" ht="15.5" x14ac:dyDescent="0.35">
      <c r="A3206" s="1">
        <v>40309517</v>
      </c>
      <c r="B3206" s="99" t="s">
        <v>1222</v>
      </c>
      <c r="C3206" s="2" t="s">
        <v>13602</v>
      </c>
      <c r="D3206" s="2">
        <v>0.04</v>
      </c>
      <c r="E3206" s="1" t="s">
        <v>25</v>
      </c>
      <c r="F3206" s="2">
        <v>0.38700000000000001</v>
      </c>
      <c r="G3206" s="2"/>
      <c r="H3206" s="2"/>
      <c r="I3206" s="2"/>
      <c r="J3206" s="2"/>
      <c r="K3206" s="2"/>
      <c r="L3206" s="3">
        <v>11.46</v>
      </c>
      <c r="M3206" s="3">
        <v>0.46</v>
      </c>
      <c r="N3206" s="3">
        <v>5.0999999999999996</v>
      </c>
      <c r="O3206" s="3">
        <v>0</v>
      </c>
      <c r="P3206" s="3">
        <v>5.56</v>
      </c>
      <c r="Q3206" s="3">
        <v>1.1119999999999999</v>
      </c>
      <c r="R3206" s="1" t="s">
        <v>0</v>
      </c>
    </row>
    <row r="3207" spans="1:18" ht="15.5" x14ac:dyDescent="0.35">
      <c r="A3207" s="1">
        <v>40309525</v>
      </c>
      <c r="B3207" s="99" t="s">
        <v>1221</v>
      </c>
      <c r="C3207" s="2" t="s">
        <v>13602</v>
      </c>
      <c r="D3207" s="2">
        <v>0.1</v>
      </c>
      <c r="E3207" s="1" t="s">
        <v>25</v>
      </c>
      <c r="F3207" s="2">
        <v>2.097</v>
      </c>
      <c r="G3207" s="2"/>
      <c r="H3207" s="2"/>
      <c r="I3207" s="2"/>
      <c r="J3207" s="2"/>
      <c r="K3207" s="2"/>
      <c r="L3207" s="3">
        <v>11.46</v>
      </c>
      <c r="M3207" s="3">
        <v>1.1499999999999999</v>
      </c>
      <c r="N3207" s="3">
        <v>27.66</v>
      </c>
      <c r="O3207" s="3">
        <v>0</v>
      </c>
      <c r="P3207" s="3">
        <v>28.81</v>
      </c>
      <c r="Q3207" s="3">
        <v>5.7620000000000005</v>
      </c>
      <c r="R3207" s="1" t="s">
        <v>0</v>
      </c>
    </row>
    <row r="3208" spans="1:18" ht="15.5" x14ac:dyDescent="0.35">
      <c r="A3208" s="1">
        <v>40310019</v>
      </c>
      <c r="B3208" s="99" t="s">
        <v>1220</v>
      </c>
      <c r="C3208" s="2" t="s">
        <v>13602</v>
      </c>
      <c r="D3208" s="2">
        <v>0.04</v>
      </c>
      <c r="E3208" s="1" t="s">
        <v>25</v>
      </c>
      <c r="F3208" s="2">
        <v>0.69299999999999995</v>
      </c>
      <c r="G3208" s="2"/>
      <c r="H3208" s="2"/>
      <c r="I3208" s="2"/>
      <c r="J3208" s="2"/>
      <c r="K3208" s="2"/>
      <c r="L3208" s="3">
        <v>11.46</v>
      </c>
      <c r="M3208" s="3">
        <v>0.46</v>
      </c>
      <c r="N3208" s="3">
        <v>9.14</v>
      </c>
      <c r="O3208" s="3">
        <v>0</v>
      </c>
      <c r="P3208" s="3">
        <v>9.6</v>
      </c>
      <c r="Q3208" s="3">
        <v>1.92</v>
      </c>
      <c r="R3208" s="1" t="s">
        <v>0</v>
      </c>
    </row>
    <row r="3209" spans="1:18" ht="15.5" x14ac:dyDescent="0.35">
      <c r="A3209" s="1">
        <v>40310035</v>
      </c>
      <c r="B3209" s="99" t="s">
        <v>1219</v>
      </c>
      <c r="C3209" s="2" t="s">
        <v>13602</v>
      </c>
      <c r="D3209" s="2">
        <v>0.1</v>
      </c>
      <c r="E3209" s="1" t="s">
        <v>25</v>
      </c>
      <c r="F3209" s="2">
        <v>3.177</v>
      </c>
      <c r="G3209" s="2"/>
      <c r="H3209" s="2"/>
      <c r="I3209" s="2"/>
      <c r="J3209" s="2"/>
      <c r="K3209" s="2"/>
      <c r="L3209" s="3">
        <v>11.46</v>
      </c>
      <c r="M3209" s="3">
        <v>1.1499999999999999</v>
      </c>
      <c r="N3209" s="3">
        <v>41.9</v>
      </c>
      <c r="O3209" s="3">
        <v>0</v>
      </c>
      <c r="P3209" s="3">
        <v>43.05</v>
      </c>
      <c r="Q3209" s="3">
        <v>8.61</v>
      </c>
      <c r="R3209" s="1" t="s">
        <v>0</v>
      </c>
    </row>
    <row r="3210" spans="1:18" ht="15.5" x14ac:dyDescent="0.35">
      <c r="A3210" s="1">
        <v>40310043</v>
      </c>
      <c r="B3210" s="99" t="s">
        <v>1218</v>
      </c>
      <c r="C3210" s="2" t="s">
        <v>13602</v>
      </c>
      <c r="D3210" s="2">
        <v>0.1</v>
      </c>
      <c r="E3210" s="1" t="s">
        <v>25</v>
      </c>
      <c r="F3210" s="2">
        <v>2.484</v>
      </c>
      <c r="G3210" s="2"/>
      <c r="H3210" s="2"/>
      <c r="I3210" s="2"/>
      <c r="J3210" s="2"/>
      <c r="K3210" s="2"/>
      <c r="L3210" s="3">
        <v>11.46</v>
      </c>
      <c r="M3210" s="3">
        <v>1.1499999999999999</v>
      </c>
      <c r="N3210" s="3">
        <v>32.76</v>
      </c>
      <c r="O3210" s="3">
        <v>0</v>
      </c>
      <c r="P3210" s="3">
        <v>33.909999999999997</v>
      </c>
      <c r="Q3210" s="3">
        <v>6.782</v>
      </c>
      <c r="R3210" s="1" t="s">
        <v>0</v>
      </c>
    </row>
    <row r="3211" spans="1:18" ht="15.5" x14ac:dyDescent="0.35">
      <c r="A3211" s="1">
        <v>40310051</v>
      </c>
      <c r="B3211" s="99" t="s">
        <v>1217</v>
      </c>
      <c r="C3211" s="2" t="s">
        <v>13602</v>
      </c>
      <c r="D3211" s="2">
        <v>0.04</v>
      </c>
      <c r="E3211" s="1" t="s">
        <v>25</v>
      </c>
      <c r="F3211" s="2">
        <v>0.69299999999999995</v>
      </c>
      <c r="G3211" s="2"/>
      <c r="H3211" s="2"/>
      <c r="I3211" s="2"/>
      <c r="J3211" s="2"/>
      <c r="K3211" s="2"/>
      <c r="L3211" s="3">
        <v>11.46</v>
      </c>
      <c r="M3211" s="3">
        <v>0.46</v>
      </c>
      <c r="N3211" s="3">
        <v>9.14</v>
      </c>
      <c r="O3211" s="3">
        <v>0</v>
      </c>
      <c r="P3211" s="3">
        <v>9.6</v>
      </c>
      <c r="Q3211" s="3">
        <v>1.92</v>
      </c>
      <c r="R3211" s="1" t="s">
        <v>0</v>
      </c>
    </row>
    <row r="3212" spans="1:18" ht="15.5" x14ac:dyDescent="0.35">
      <c r="A3212" s="1">
        <v>40310060</v>
      </c>
      <c r="B3212" s="99" t="s">
        <v>1216</v>
      </c>
      <c r="C3212" s="2" t="s">
        <v>13602</v>
      </c>
      <c r="D3212" s="2">
        <v>0.04</v>
      </c>
      <c r="E3212" s="1" t="s">
        <v>25</v>
      </c>
      <c r="F3212" s="2">
        <v>0.69299999999999995</v>
      </c>
      <c r="G3212" s="2"/>
      <c r="H3212" s="2"/>
      <c r="I3212" s="2"/>
      <c r="J3212" s="2"/>
      <c r="K3212" s="2"/>
      <c r="L3212" s="3">
        <v>11.46</v>
      </c>
      <c r="M3212" s="3">
        <v>0.46</v>
      </c>
      <c r="N3212" s="3">
        <v>9.14</v>
      </c>
      <c r="O3212" s="3">
        <v>0</v>
      </c>
      <c r="P3212" s="3">
        <v>9.6</v>
      </c>
      <c r="Q3212" s="3">
        <v>1.92</v>
      </c>
      <c r="R3212" s="1" t="s">
        <v>0</v>
      </c>
    </row>
    <row r="3213" spans="1:18" ht="15.5" x14ac:dyDescent="0.35">
      <c r="A3213" s="1">
        <v>40310078</v>
      </c>
      <c r="B3213" s="99" t="s">
        <v>1215</v>
      </c>
      <c r="C3213" s="2" t="s">
        <v>13602</v>
      </c>
      <c r="D3213" s="2">
        <v>0.1</v>
      </c>
      <c r="E3213" s="1" t="s">
        <v>25</v>
      </c>
      <c r="F3213" s="2">
        <v>3.177</v>
      </c>
      <c r="G3213" s="2"/>
      <c r="H3213" s="2"/>
      <c r="I3213" s="2"/>
      <c r="J3213" s="2"/>
      <c r="K3213" s="2"/>
      <c r="L3213" s="3">
        <v>11.46</v>
      </c>
      <c r="M3213" s="3">
        <v>1.1499999999999999</v>
      </c>
      <c r="N3213" s="3">
        <v>41.9</v>
      </c>
      <c r="O3213" s="3">
        <v>0</v>
      </c>
      <c r="P3213" s="3">
        <v>43.05</v>
      </c>
      <c r="Q3213" s="3">
        <v>8.61</v>
      </c>
      <c r="R3213" s="1" t="s">
        <v>0</v>
      </c>
    </row>
    <row r="3214" spans="1:18" ht="15.5" x14ac:dyDescent="0.35">
      <c r="A3214" s="1">
        <v>40310086</v>
      </c>
      <c r="B3214" s="99" t="s">
        <v>1214</v>
      </c>
      <c r="C3214" s="2" t="s">
        <v>13602</v>
      </c>
      <c r="D3214" s="2">
        <v>0.1</v>
      </c>
      <c r="E3214" s="1" t="s">
        <v>25</v>
      </c>
      <c r="F3214" s="2">
        <v>4.0140000000000002</v>
      </c>
      <c r="G3214" s="2"/>
      <c r="H3214" s="2"/>
      <c r="I3214" s="2"/>
      <c r="J3214" s="2"/>
      <c r="K3214" s="2"/>
      <c r="L3214" s="3">
        <v>11.46</v>
      </c>
      <c r="M3214" s="3">
        <v>1.1499999999999999</v>
      </c>
      <c r="N3214" s="3">
        <v>52.94</v>
      </c>
      <c r="O3214" s="3">
        <v>0</v>
      </c>
      <c r="P3214" s="3">
        <v>54.09</v>
      </c>
      <c r="Q3214" s="3">
        <v>10.818000000000001</v>
      </c>
      <c r="R3214" s="1" t="s">
        <v>0</v>
      </c>
    </row>
    <row r="3215" spans="1:18" ht="15.5" x14ac:dyDescent="0.35">
      <c r="A3215" s="1">
        <v>40310094</v>
      </c>
      <c r="B3215" s="99" t="s">
        <v>1213</v>
      </c>
      <c r="C3215" s="2" t="s">
        <v>13602</v>
      </c>
      <c r="D3215" s="2">
        <v>0.04</v>
      </c>
      <c r="E3215" s="1" t="s">
        <v>25</v>
      </c>
      <c r="F3215" s="2">
        <v>0.69299999999999995</v>
      </c>
      <c r="G3215" s="2"/>
      <c r="H3215" s="2"/>
      <c r="I3215" s="2"/>
      <c r="J3215" s="2"/>
      <c r="K3215" s="2"/>
      <c r="L3215" s="3">
        <v>11.46</v>
      </c>
      <c r="M3215" s="3">
        <v>0.46</v>
      </c>
      <c r="N3215" s="3">
        <v>9.14</v>
      </c>
      <c r="O3215" s="3">
        <v>0</v>
      </c>
      <c r="P3215" s="3">
        <v>9.6</v>
      </c>
      <c r="Q3215" s="3">
        <v>1.92</v>
      </c>
      <c r="R3215" s="1" t="s">
        <v>0</v>
      </c>
    </row>
    <row r="3216" spans="1:18" ht="15.5" x14ac:dyDescent="0.35">
      <c r="A3216" s="1">
        <v>40310108</v>
      </c>
      <c r="B3216" s="99" t="s">
        <v>1212</v>
      </c>
      <c r="C3216" s="2" t="s">
        <v>13602</v>
      </c>
      <c r="D3216" s="2">
        <v>0.04</v>
      </c>
      <c r="E3216" s="1" t="s">
        <v>25</v>
      </c>
      <c r="F3216" s="2">
        <v>0.69299999999999995</v>
      </c>
      <c r="G3216" s="2"/>
      <c r="H3216" s="2"/>
      <c r="I3216" s="2"/>
      <c r="J3216" s="2"/>
      <c r="K3216" s="2"/>
      <c r="L3216" s="3">
        <v>11.46</v>
      </c>
      <c r="M3216" s="3">
        <v>0.46</v>
      </c>
      <c r="N3216" s="3">
        <v>9.14</v>
      </c>
      <c r="O3216" s="3">
        <v>0</v>
      </c>
      <c r="P3216" s="3">
        <v>9.6</v>
      </c>
      <c r="Q3216" s="3">
        <v>1.92</v>
      </c>
      <c r="R3216" s="1" t="s">
        <v>0</v>
      </c>
    </row>
    <row r="3217" spans="1:18" ht="15.5" x14ac:dyDescent="0.35">
      <c r="A3217" s="1">
        <v>40310116</v>
      </c>
      <c r="B3217" s="99" t="s">
        <v>1211</v>
      </c>
      <c r="C3217" s="2" t="s">
        <v>13602</v>
      </c>
      <c r="D3217" s="2">
        <v>0.04</v>
      </c>
      <c r="E3217" s="1" t="s">
        <v>25</v>
      </c>
      <c r="F3217" s="2">
        <v>0.69299999999999995</v>
      </c>
      <c r="G3217" s="2"/>
      <c r="H3217" s="2"/>
      <c r="I3217" s="2"/>
      <c r="J3217" s="2"/>
      <c r="K3217" s="2"/>
      <c r="L3217" s="3">
        <v>11.46</v>
      </c>
      <c r="M3217" s="3">
        <v>0.46</v>
      </c>
      <c r="N3217" s="3">
        <v>9.14</v>
      </c>
      <c r="O3217" s="3">
        <v>0</v>
      </c>
      <c r="P3217" s="3">
        <v>9.6</v>
      </c>
      <c r="Q3217" s="3">
        <v>1.92</v>
      </c>
      <c r="R3217" s="1" t="s">
        <v>0</v>
      </c>
    </row>
    <row r="3218" spans="1:18" ht="15.5" x14ac:dyDescent="0.35">
      <c r="A3218" s="1">
        <v>40310124</v>
      </c>
      <c r="B3218" s="99" t="s">
        <v>1210</v>
      </c>
      <c r="C3218" s="2" t="s">
        <v>13602</v>
      </c>
      <c r="D3218" s="2">
        <v>0.1</v>
      </c>
      <c r="E3218" s="1" t="s">
        <v>25</v>
      </c>
      <c r="F3218" s="2">
        <v>2.214</v>
      </c>
      <c r="G3218" s="2"/>
      <c r="H3218" s="2"/>
      <c r="I3218" s="2"/>
      <c r="J3218" s="2"/>
      <c r="K3218" s="2"/>
      <c r="L3218" s="3">
        <v>11.46</v>
      </c>
      <c r="M3218" s="3">
        <v>1.1499999999999999</v>
      </c>
      <c r="N3218" s="3">
        <v>29.2</v>
      </c>
      <c r="O3218" s="3">
        <v>0</v>
      </c>
      <c r="P3218" s="3">
        <v>30.35</v>
      </c>
      <c r="Q3218" s="3">
        <v>6.07</v>
      </c>
      <c r="R3218" s="1" t="s">
        <v>0</v>
      </c>
    </row>
    <row r="3219" spans="1:18" ht="15.5" x14ac:dyDescent="0.35">
      <c r="A3219" s="1">
        <v>40310132</v>
      </c>
      <c r="B3219" s="99" t="s">
        <v>1209</v>
      </c>
      <c r="C3219" s="2" t="s">
        <v>13602</v>
      </c>
      <c r="D3219" s="2">
        <v>0.1</v>
      </c>
      <c r="E3219" s="1" t="s">
        <v>25</v>
      </c>
      <c r="F3219" s="2">
        <v>3.177</v>
      </c>
      <c r="G3219" s="2"/>
      <c r="H3219" s="2"/>
      <c r="I3219" s="2"/>
      <c r="J3219" s="2"/>
      <c r="K3219" s="2"/>
      <c r="L3219" s="3">
        <v>11.46</v>
      </c>
      <c r="M3219" s="3">
        <v>1.1499999999999999</v>
      </c>
      <c r="N3219" s="3">
        <v>41.9</v>
      </c>
      <c r="O3219" s="3">
        <v>0</v>
      </c>
      <c r="P3219" s="3">
        <v>43.05</v>
      </c>
      <c r="Q3219" s="3">
        <v>8.61</v>
      </c>
      <c r="R3219" s="1" t="s">
        <v>0</v>
      </c>
    </row>
    <row r="3220" spans="1:18" ht="15.5" x14ac:dyDescent="0.35">
      <c r="A3220" s="1">
        <v>40310140</v>
      </c>
      <c r="B3220" s="99" t="s">
        <v>1208</v>
      </c>
      <c r="C3220" s="2" t="s">
        <v>13602</v>
      </c>
      <c r="D3220" s="2">
        <v>0.5</v>
      </c>
      <c r="E3220" s="1" t="s">
        <v>25</v>
      </c>
      <c r="F3220" s="2">
        <v>1.8</v>
      </c>
      <c r="G3220" s="2"/>
      <c r="H3220" s="2"/>
      <c r="I3220" s="2"/>
      <c r="J3220" s="2"/>
      <c r="K3220" s="2"/>
      <c r="L3220" s="3">
        <v>11.46</v>
      </c>
      <c r="M3220" s="3">
        <v>5.73</v>
      </c>
      <c r="N3220" s="3">
        <v>23.74</v>
      </c>
      <c r="O3220" s="3">
        <v>0</v>
      </c>
      <c r="P3220" s="3">
        <v>29.47</v>
      </c>
      <c r="Q3220" s="3">
        <v>5.8940000000000001</v>
      </c>
      <c r="R3220" s="1" t="s">
        <v>0</v>
      </c>
    </row>
    <row r="3221" spans="1:18" ht="15.5" x14ac:dyDescent="0.35">
      <c r="A3221" s="1">
        <v>40310159</v>
      </c>
      <c r="B3221" s="99" t="s">
        <v>1207</v>
      </c>
      <c r="C3221" s="2" t="s">
        <v>13602</v>
      </c>
      <c r="D3221" s="2">
        <v>0.5</v>
      </c>
      <c r="E3221" s="1" t="s">
        <v>25</v>
      </c>
      <c r="F3221" s="2">
        <v>1.8</v>
      </c>
      <c r="G3221" s="2"/>
      <c r="H3221" s="2"/>
      <c r="I3221" s="2"/>
      <c r="J3221" s="2"/>
      <c r="K3221" s="2"/>
      <c r="L3221" s="3">
        <v>11.46</v>
      </c>
      <c r="M3221" s="3">
        <v>5.73</v>
      </c>
      <c r="N3221" s="3">
        <v>23.74</v>
      </c>
      <c r="O3221" s="3">
        <v>0</v>
      </c>
      <c r="P3221" s="3">
        <v>29.47</v>
      </c>
      <c r="Q3221" s="3">
        <v>5.8940000000000001</v>
      </c>
      <c r="R3221" s="1" t="s">
        <v>0</v>
      </c>
    </row>
    <row r="3222" spans="1:18" ht="31" x14ac:dyDescent="0.35">
      <c r="A3222" s="1">
        <v>40310167</v>
      </c>
      <c r="B3222" s="99" t="s">
        <v>1206</v>
      </c>
      <c r="C3222" s="2" t="s">
        <v>13602</v>
      </c>
      <c r="D3222" s="2">
        <v>0.1</v>
      </c>
      <c r="E3222" s="1" t="s">
        <v>25</v>
      </c>
      <c r="F3222" s="2">
        <v>3.177</v>
      </c>
      <c r="G3222" s="2"/>
      <c r="H3222" s="2"/>
      <c r="I3222" s="2"/>
      <c r="J3222" s="2"/>
      <c r="K3222" s="2"/>
      <c r="L3222" s="3">
        <v>11.46</v>
      </c>
      <c r="M3222" s="3">
        <v>1.1499999999999999</v>
      </c>
      <c r="N3222" s="3">
        <v>41.9</v>
      </c>
      <c r="O3222" s="3">
        <v>0</v>
      </c>
      <c r="P3222" s="3">
        <v>43.05</v>
      </c>
      <c r="Q3222" s="3">
        <v>8.61</v>
      </c>
      <c r="R3222" s="1" t="s">
        <v>0</v>
      </c>
    </row>
    <row r="3223" spans="1:18" ht="31" x14ac:dyDescent="0.35">
      <c r="A3223" s="1">
        <v>40310175</v>
      </c>
      <c r="B3223" s="99" t="s">
        <v>1205</v>
      </c>
      <c r="C3223" s="2" t="s">
        <v>13602</v>
      </c>
      <c r="D3223" s="2">
        <v>0.1</v>
      </c>
      <c r="E3223" s="1" t="s">
        <v>25</v>
      </c>
      <c r="F3223" s="2">
        <v>3.294</v>
      </c>
      <c r="G3223" s="2"/>
      <c r="H3223" s="2"/>
      <c r="I3223" s="2"/>
      <c r="J3223" s="2"/>
      <c r="K3223" s="2"/>
      <c r="L3223" s="3">
        <v>11.46</v>
      </c>
      <c r="M3223" s="3">
        <v>1.1499999999999999</v>
      </c>
      <c r="N3223" s="3">
        <v>43.45</v>
      </c>
      <c r="O3223" s="3">
        <v>0</v>
      </c>
      <c r="P3223" s="3">
        <v>44.6</v>
      </c>
      <c r="Q3223" s="3">
        <v>8.92</v>
      </c>
      <c r="R3223" s="1" t="s">
        <v>0</v>
      </c>
    </row>
    <row r="3224" spans="1:18" ht="15.5" x14ac:dyDescent="0.35">
      <c r="A3224" s="1">
        <v>40310183</v>
      </c>
      <c r="B3224" s="99" t="s">
        <v>1204</v>
      </c>
      <c r="C3224" s="2" t="s">
        <v>13602</v>
      </c>
      <c r="D3224" s="2">
        <v>0.1</v>
      </c>
      <c r="E3224" s="1" t="s">
        <v>25</v>
      </c>
      <c r="F3224" s="2">
        <v>3.177</v>
      </c>
      <c r="G3224" s="2"/>
      <c r="H3224" s="2"/>
      <c r="I3224" s="2"/>
      <c r="J3224" s="2"/>
      <c r="K3224" s="2"/>
      <c r="L3224" s="3">
        <v>11.46</v>
      </c>
      <c r="M3224" s="3">
        <v>1.1499999999999999</v>
      </c>
      <c r="N3224" s="3">
        <v>41.9</v>
      </c>
      <c r="O3224" s="3">
        <v>0</v>
      </c>
      <c r="P3224" s="3">
        <v>43.05</v>
      </c>
      <c r="Q3224" s="3">
        <v>8.61</v>
      </c>
      <c r="R3224" s="1" t="s">
        <v>0</v>
      </c>
    </row>
    <row r="3225" spans="1:18" ht="15.5" x14ac:dyDescent="0.35">
      <c r="A3225" s="1">
        <v>40310191</v>
      </c>
      <c r="B3225" s="99" t="s">
        <v>1203</v>
      </c>
      <c r="C3225" s="2" t="s">
        <v>13602</v>
      </c>
      <c r="D3225" s="2">
        <v>0.25</v>
      </c>
      <c r="E3225" s="1" t="s">
        <v>25</v>
      </c>
      <c r="F3225" s="2">
        <v>5.6970000000000001</v>
      </c>
      <c r="G3225" s="2"/>
      <c r="H3225" s="2"/>
      <c r="I3225" s="2"/>
      <c r="J3225" s="2"/>
      <c r="K3225" s="2"/>
      <c r="L3225" s="3">
        <v>11.46</v>
      </c>
      <c r="M3225" s="3">
        <v>2.87</v>
      </c>
      <c r="N3225" s="3">
        <v>75.14</v>
      </c>
      <c r="O3225" s="3">
        <v>0</v>
      </c>
      <c r="P3225" s="3">
        <v>78.010000000000005</v>
      </c>
      <c r="Q3225" s="3">
        <v>15.602000000000002</v>
      </c>
      <c r="R3225" s="1" t="s">
        <v>0</v>
      </c>
    </row>
    <row r="3226" spans="1:18" ht="15.5" x14ac:dyDescent="0.35">
      <c r="A3226" s="1">
        <v>40310205</v>
      </c>
      <c r="B3226" s="99" t="s">
        <v>1202</v>
      </c>
      <c r="C3226" s="2" t="s">
        <v>13602</v>
      </c>
      <c r="D3226" s="2">
        <v>0.1</v>
      </c>
      <c r="E3226" s="1" t="s">
        <v>25</v>
      </c>
      <c r="F3226" s="2">
        <v>3.177</v>
      </c>
      <c r="G3226" s="2"/>
      <c r="H3226" s="2"/>
      <c r="I3226" s="2"/>
      <c r="J3226" s="2"/>
      <c r="K3226" s="2"/>
      <c r="L3226" s="3">
        <v>11.46</v>
      </c>
      <c r="M3226" s="3">
        <v>1.1499999999999999</v>
      </c>
      <c r="N3226" s="3">
        <v>41.9</v>
      </c>
      <c r="O3226" s="3">
        <v>0</v>
      </c>
      <c r="P3226" s="3">
        <v>43.05</v>
      </c>
      <c r="Q3226" s="3">
        <v>8.61</v>
      </c>
      <c r="R3226" s="1" t="s">
        <v>0</v>
      </c>
    </row>
    <row r="3227" spans="1:18" ht="15.5" x14ac:dyDescent="0.35">
      <c r="A3227" s="1">
        <v>40310213</v>
      </c>
      <c r="B3227" s="99" t="s">
        <v>1201</v>
      </c>
      <c r="C3227" s="2" t="s">
        <v>13602</v>
      </c>
      <c r="D3227" s="2">
        <v>0.04</v>
      </c>
      <c r="E3227" s="1" t="s">
        <v>25</v>
      </c>
      <c r="F3227" s="2">
        <v>1.8</v>
      </c>
      <c r="G3227" s="2"/>
      <c r="H3227" s="2"/>
      <c r="I3227" s="2"/>
      <c r="J3227" s="2"/>
      <c r="K3227" s="2"/>
      <c r="L3227" s="3">
        <v>11.46</v>
      </c>
      <c r="M3227" s="3">
        <v>0.46</v>
      </c>
      <c r="N3227" s="3">
        <v>23.74</v>
      </c>
      <c r="O3227" s="3">
        <v>0</v>
      </c>
      <c r="P3227" s="3">
        <v>24.2</v>
      </c>
      <c r="Q3227" s="3">
        <v>4.84</v>
      </c>
      <c r="R3227" s="1" t="s">
        <v>0</v>
      </c>
    </row>
    <row r="3228" spans="1:18" ht="15.5" x14ac:dyDescent="0.35">
      <c r="A3228" s="1">
        <v>40310221</v>
      </c>
      <c r="B3228" s="99" t="s">
        <v>1200</v>
      </c>
      <c r="C3228" s="2" t="s">
        <v>13602</v>
      </c>
      <c r="D3228" s="2">
        <v>0.04</v>
      </c>
      <c r="E3228" s="1" t="s">
        <v>25</v>
      </c>
      <c r="F3228" s="2">
        <v>1.8</v>
      </c>
      <c r="G3228" s="2"/>
      <c r="H3228" s="2"/>
      <c r="I3228" s="2"/>
      <c r="J3228" s="2"/>
      <c r="K3228" s="2"/>
      <c r="L3228" s="3">
        <v>11.46</v>
      </c>
      <c r="M3228" s="3">
        <v>0.46</v>
      </c>
      <c r="N3228" s="3">
        <v>23.74</v>
      </c>
      <c r="O3228" s="3">
        <v>0</v>
      </c>
      <c r="P3228" s="3">
        <v>24.2</v>
      </c>
      <c r="Q3228" s="3">
        <v>4.84</v>
      </c>
      <c r="R3228" s="1" t="s">
        <v>0</v>
      </c>
    </row>
    <row r="3229" spans="1:18" ht="15.5" x14ac:dyDescent="0.35">
      <c r="A3229" s="1">
        <v>40310230</v>
      </c>
      <c r="B3229" s="99" t="s">
        <v>1199</v>
      </c>
      <c r="C3229" s="2" t="s">
        <v>13602</v>
      </c>
      <c r="D3229" s="2">
        <v>0.04</v>
      </c>
      <c r="E3229" s="1" t="s">
        <v>25</v>
      </c>
      <c r="F3229" s="2">
        <v>0.69299999999999995</v>
      </c>
      <c r="G3229" s="2"/>
      <c r="H3229" s="2"/>
      <c r="I3229" s="2"/>
      <c r="J3229" s="2"/>
      <c r="K3229" s="2"/>
      <c r="L3229" s="3">
        <v>11.46</v>
      </c>
      <c r="M3229" s="3">
        <v>0.46</v>
      </c>
      <c r="N3229" s="3">
        <v>9.14</v>
      </c>
      <c r="O3229" s="3">
        <v>0</v>
      </c>
      <c r="P3229" s="3">
        <v>9.6</v>
      </c>
      <c r="Q3229" s="3">
        <v>1.92</v>
      </c>
      <c r="R3229" s="1" t="s">
        <v>0</v>
      </c>
    </row>
    <row r="3230" spans="1:18" ht="15.5" x14ac:dyDescent="0.35">
      <c r="A3230" s="1">
        <v>40310248</v>
      </c>
      <c r="B3230" s="99" t="s">
        <v>1198</v>
      </c>
      <c r="C3230" s="2" t="s">
        <v>13602</v>
      </c>
      <c r="D3230" s="2">
        <v>0.1</v>
      </c>
      <c r="E3230" s="1" t="s">
        <v>25</v>
      </c>
      <c r="F3230" s="2">
        <v>2.214</v>
      </c>
      <c r="G3230" s="2"/>
      <c r="H3230" s="2"/>
      <c r="I3230" s="2"/>
      <c r="J3230" s="2"/>
      <c r="K3230" s="2"/>
      <c r="L3230" s="3">
        <v>11.46</v>
      </c>
      <c r="M3230" s="3">
        <v>1.1499999999999999</v>
      </c>
      <c r="N3230" s="3">
        <v>29.2</v>
      </c>
      <c r="O3230" s="3">
        <v>0</v>
      </c>
      <c r="P3230" s="3">
        <v>30.35</v>
      </c>
      <c r="Q3230" s="3">
        <v>6.07</v>
      </c>
      <c r="R3230" s="1" t="s">
        <v>0</v>
      </c>
    </row>
    <row r="3231" spans="1:18" ht="15.5" x14ac:dyDescent="0.35">
      <c r="A3231" s="1">
        <v>40310256</v>
      </c>
      <c r="B3231" s="99" t="s">
        <v>1197</v>
      </c>
      <c r="C3231" s="2" t="s">
        <v>13602</v>
      </c>
      <c r="D3231" s="2">
        <v>0.1</v>
      </c>
      <c r="E3231" s="1" t="s">
        <v>25</v>
      </c>
      <c r="F3231" s="2">
        <v>3.177</v>
      </c>
      <c r="G3231" s="2"/>
      <c r="H3231" s="2"/>
      <c r="I3231" s="2"/>
      <c r="J3231" s="2"/>
      <c r="K3231" s="2"/>
      <c r="L3231" s="3">
        <v>11.46</v>
      </c>
      <c r="M3231" s="3">
        <v>1.1499999999999999</v>
      </c>
      <c r="N3231" s="3">
        <v>41.9</v>
      </c>
      <c r="O3231" s="3">
        <v>0</v>
      </c>
      <c r="P3231" s="3">
        <v>43.05</v>
      </c>
      <c r="Q3231" s="3">
        <v>8.61</v>
      </c>
      <c r="R3231" s="1" t="s">
        <v>0</v>
      </c>
    </row>
    <row r="3232" spans="1:18" ht="15.5" x14ac:dyDescent="0.35">
      <c r="A3232" s="1">
        <v>40310264</v>
      </c>
      <c r="B3232" s="99" t="s">
        <v>1196</v>
      </c>
      <c r="C3232" s="2" t="s">
        <v>13602</v>
      </c>
      <c r="D3232" s="2">
        <v>0.1</v>
      </c>
      <c r="E3232" s="1" t="s">
        <v>25</v>
      </c>
      <c r="F3232" s="2">
        <v>3.177</v>
      </c>
      <c r="G3232" s="2"/>
      <c r="H3232" s="2"/>
      <c r="I3232" s="2"/>
      <c r="J3232" s="2"/>
      <c r="K3232" s="2"/>
      <c r="L3232" s="3">
        <v>11.46</v>
      </c>
      <c r="M3232" s="3">
        <v>1.1499999999999999</v>
      </c>
      <c r="N3232" s="3">
        <v>41.9</v>
      </c>
      <c r="O3232" s="3">
        <v>0</v>
      </c>
      <c r="P3232" s="3">
        <v>43.05</v>
      </c>
      <c r="Q3232" s="3">
        <v>8.61</v>
      </c>
      <c r="R3232" s="1" t="s">
        <v>0</v>
      </c>
    </row>
    <row r="3233" spans="1:18" ht="15.5" x14ac:dyDescent="0.35">
      <c r="A3233" s="1">
        <v>40310272</v>
      </c>
      <c r="B3233" s="99" t="s">
        <v>1195</v>
      </c>
      <c r="C3233" s="2" t="s">
        <v>13602</v>
      </c>
      <c r="D3233" s="2">
        <v>0.1</v>
      </c>
      <c r="E3233" s="1" t="s">
        <v>25</v>
      </c>
      <c r="F3233" s="2">
        <v>5.0940000000000003</v>
      </c>
      <c r="G3233" s="2"/>
      <c r="H3233" s="2"/>
      <c r="I3233" s="2"/>
      <c r="J3233" s="2"/>
      <c r="K3233" s="2"/>
      <c r="L3233" s="3">
        <v>11.46</v>
      </c>
      <c r="M3233" s="3">
        <v>1.1499999999999999</v>
      </c>
      <c r="N3233" s="3">
        <v>67.19</v>
      </c>
      <c r="O3233" s="3">
        <v>0</v>
      </c>
      <c r="P3233" s="3">
        <v>68.34</v>
      </c>
      <c r="Q3233" s="3">
        <v>13.668000000000001</v>
      </c>
      <c r="R3233" s="1" t="s">
        <v>0</v>
      </c>
    </row>
    <row r="3234" spans="1:18" ht="15.5" x14ac:dyDescent="0.35">
      <c r="A3234" s="1">
        <v>40310280</v>
      </c>
      <c r="B3234" s="99" t="s">
        <v>1194</v>
      </c>
      <c r="C3234" s="2" t="s">
        <v>13602</v>
      </c>
      <c r="D3234" s="2">
        <v>0.04</v>
      </c>
      <c r="E3234" s="1" t="s">
        <v>25</v>
      </c>
      <c r="F3234" s="2">
        <v>0.69299999999999995</v>
      </c>
      <c r="G3234" s="2"/>
      <c r="H3234" s="2"/>
      <c r="I3234" s="2"/>
      <c r="J3234" s="2"/>
      <c r="K3234" s="2"/>
      <c r="L3234" s="3">
        <v>11.46</v>
      </c>
      <c r="M3234" s="3">
        <v>0.46</v>
      </c>
      <c r="N3234" s="3">
        <v>9.14</v>
      </c>
      <c r="O3234" s="3">
        <v>0</v>
      </c>
      <c r="P3234" s="3">
        <v>9.6</v>
      </c>
      <c r="Q3234" s="3">
        <v>1.92</v>
      </c>
      <c r="R3234" s="1" t="s">
        <v>0</v>
      </c>
    </row>
    <row r="3235" spans="1:18" ht="15.5" x14ac:dyDescent="0.35">
      <c r="A3235" s="1">
        <v>40310299</v>
      </c>
      <c r="B3235" s="99" t="s">
        <v>1193</v>
      </c>
      <c r="C3235" s="2" t="s">
        <v>13602</v>
      </c>
      <c r="D3235" s="2">
        <v>0.04</v>
      </c>
      <c r="E3235" s="1" t="s">
        <v>25</v>
      </c>
      <c r="F3235" s="2">
        <v>0.69299999999999995</v>
      </c>
      <c r="G3235" s="2"/>
      <c r="H3235" s="2"/>
      <c r="I3235" s="2"/>
      <c r="J3235" s="2"/>
      <c r="K3235" s="2"/>
      <c r="L3235" s="3">
        <v>11.46</v>
      </c>
      <c r="M3235" s="3">
        <v>0.46</v>
      </c>
      <c r="N3235" s="3">
        <v>9.14</v>
      </c>
      <c r="O3235" s="3">
        <v>0</v>
      </c>
      <c r="P3235" s="3">
        <v>9.6</v>
      </c>
      <c r="Q3235" s="3">
        <v>1.92</v>
      </c>
      <c r="R3235" s="1" t="s">
        <v>0</v>
      </c>
    </row>
    <row r="3236" spans="1:18" ht="15.5" x14ac:dyDescent="0.35">
      <c r="A3236" s="1">
        <v>40310302</v>
      </c>
      <c r="B3236" s="99" t="s">
        <v>1192</v>
      </c>
      <c r="C3236" s="2" t="s">
        <v>13602</v>
      </c>
      <c r="D3236" s="2">
        <v>0.25</v>
      </c>
      <c r="E3236" s="1" t="s">
        <v>25</v>
      </c>
      <c r="F3236" s="2">
        <v>5.6970000000000001</v>
      </c>
      <c r="G3236" s="2"/>
      <c r="H3236" s="2"/>
      <c r="I3236" s="2"/>
      <c r="J3236" s="2"/>
      <c r="K3236" s="2"/>
      <c r="L3236" s="3">
        <v>11.46</v>
      </c>
      <c r="M3236" s="3">
        <v>2.87</v>
      </c>
      <c r="N3236" s="3">
        <v>75.14</v>
      </c>
      <c r="O3236" s="3">
        <v>0</v>
      </c>
      <c r="P3236" s="3">
        <v>78.010000000000005</v>
      </c>
      <c r="Q3236" s="3">
        <v>15.602000000000002</v>
      </c>
      <c r="R3236" s="1" t="s">
        <v>0</v>
      </c>
    </row>
    <row r="3237" spans="1:18" ht="15.5" x14ac:dyDescent="0.35">
      <c r="A3237" s="1">
        <v>40310310</v>
      </c>
      <c r="B3237" s="99" t="s">
        <v>1191</v>
      </c>
      <c r="C3237" s="2" t="s">
        <v>13602</v>
      </c>
      <c r="D3237" s="2">
        <v>0.04</v>
      </c>
      <c r="E3237" s="1" t="s">
        <v>25</v>
      </c>
      <c r="F3237" s="2">
        <v>0.69299999999999995</v>
      </c>
      <c r="G3237" s="2"/>
      <c r="H3237" s="2"/>
      <c r="I3237" s="2"/>
      <c r="J3237" s="2"/>
      <c r="K3237" s="2"/>
      <c r="L3237" s="3">
        <v>11.46</v>
      </c>
      <c r="M3237" s="3">
        <v>0.46</v>
      </c>
      <c r="N3237" s="3">
        <v>9.14</v>
      </c>
      <c r="O3237" s="3">
        <v>0</v>
      </c>
      <c r="P3237" s="3">
        <v>9.6</v>
      </c>
      <c r="Q3237" s="3">
        <v>1.92</v>
      </c>
      <c r="R3237" s="1" t="s">
        <v>0</v>
      </c>
    </row>
    <row r="3238" spans="1:18" ht="15.5" x14ac:dyDescent="0.35">
      <c r="A3238" s="1">
        <v>40310329</v>
      </c>
      <c r="B3238" s="99" t="s">
        <v>1190</v>
      </c>
      <c r="C3238" s="2" t="s">
        <v>13602</v>
      </c>
      <c r="D3238" s="2">
        <v>0.04</v>
      </c>
      <c r="E3238" s="1" t="s">
        <v>25</v>
      </c>
      <c r="F3238" s="2">
        <v>1.8</v>
      </c>
      <c r="G3238" s="2"/>
      <c r="H3238" s="2"/>
      <c r="I3238" s="2"/>
      <c r="J3238" s="2"/>
      <c r="K3238" s="2"/>
      <c r="L3238" s="3">
        <v>11.46</v>
      </c>
      <c r="M3238" s="3">
        <v>0.46</v>
      </c>
      <c r="N3238" s="3">
        <v>23.74</v>
      </c>
      <c r="O3238" s="3">
        <v>0</v>
      </c>
      <c r="P3238" s="3">
        <v>24.2</v>
      </c>
      <c r="Q3238" s="3">
        <v>4.84</v>
      </c>
      <c r="R3238" s="1" t="s">
        <v>0</v>
      </c>
    </row>
    <row r="3239" spans="1:18" ht="15.5" x14ac:dyDescent="0.35">
      <c r="A3239" s="1">
        <v>40310337</v>
      </c>
      <c r="B3239" s="99" t="s">
        <v>1189</v>
      </c>
      <c r="C3239" s="2" t="s">
        <v>13602</v>
      </c>
      <c r="D3239" s="2">
        <v>0.04</v>
      </c>
      <c r="E3239" s="1" t="s">
        <v>25</v>
      </c>
      <c r="F3239" s="2">
        <v>1.8</v>
      </c>
      <c r="G3239" s="2"/>
      <c r="H3239" s="2"/>
      <c r="I3239" s="2"/>
      <c r="J3239" s="2"/>
      <c r="K3239" s="2"/>
      <c r="L3239" s="3">
        <v>11.46</v>
      </c>
      <c r="M3239" s="3">
        <v>0.46</v>
      </c>
      <c r="N3239" s="3">
        <v>23.74</v>
      </c>
      <c r="O3239" s="3">
        <v>0</v>
      </c>
      <c r="P3239" s="3">
        <v>24.2</v>
      </c>
      <c r="Q3239" s="3">
        <v>4.84</v>
      </c>
      <c r="R3239" s="1" t="s">
        <v>0</v>
      </c>
    </row>
    <row r="3240" spans="1:18" ht="15.5" x14ac:dyDescent="0.35">
      <c r="A3240" s="1">
        <v>40310345</v>
      </c>
      <c r="B3240" s="99" t="s">
        <v>1188</v>
      </c>
      <c r="C3240" s="2" t="s">
        <v>13602</v>
      </c>
      <c r="D3240" s="2">
        <v>0.04</v>
      </c>
      <c r="E3240" s="1" t="s">
        <v>25</v>
      </c>
      <c r="F3240" s="2">
        <v>0.69299999999999995</v>
      </c>
      <c r="G3240" s="2"/>
      <c r="H3240" s="2"/>
      <c r="I3240" s="2"/>
      <c r="J3240" s="2"/>
      <c r="K3240" s="2"/>
      <c r="L3240" s="3">
        <v>11.46</v>
      </c>
      <c r="M3240" s="3">
        <v>0.46</v>
      </c>
      <c r="N3240" s="3">
        <v>9.14</v>
      </c>
      <c r="O3240" s="3">
        <v>0</v>
      </c>
      <c r="P3240" s="3">
        <v>9.6</v>
      </c>
      <c r="Q3240" s="3">
        <v>1.92</v>
      </c>
      <c r="R3240" s="1" t="s">
        <v>0</v>
      </c>
    </row>
    <row r="3241" spans="1:18" ht="15.5" x14ac:dyDescent="0.35">
      <c r="A3241" s="1">
        <v>40310353</v>
      </c>
      <c r="B3241" s="99" t="s">
        <v>1187</v>
      </c>
      <c r="C3241" s="2" t="s">
        <v>13602</v>
      </c>
      <c r="D3241" s="2">
        <v>0.25</v>
      </c>
      <c r="E3241" s="1" t="s">
        <v>25</v>
      </c>
      <c r="F3241" s="2">
        <v>3.8969999999999998</v>
      </c>
      <c r="G3241" s="2"/>
      <c r="H3241" s="2"/>
      <c r="I3241" s="2"/>
      <c r="J3241" s="2"/>
      <c r="K3241" s="2"/>
      <c r="L3241" s="3">
        <v>11.46</v>
      </c>
      <c r="M3241" s="3">
        <v>2.87</v>
      </c>
      <c r="N3241" s="3">
        <v>51.4</v>
      </c>
      <c r="O3241" s="3">
        <v>0</v>
      </c>
      <c r="P3241" s="3">
        <v>54.27</v>
      </c>
      <c r="Q3241" s="3">
        <v>10.854000000000001</v>
      </c>
      <c r="R3241" s="1" t="s">
        <v>0</v>
      </c>
    </row>
    <row r="3242" spans="1:18" ht="15.5" x14ac:dyDescent="0.35">
      <c r="A3242" s="1">
        <v>40310361</v>
      </c>
      <c r="B3242" s="99" t="s">
        <v>1186</v>
      </c>
      <c r="C3242" s="2" t="s">
        <v>13602</v>
      </c>
      <c r="D3242" s="2">
        <v>0.5</v>
      </c>
      <c r="E3242" s="1" t="s">
        <v>25</v>
      </c>
      <c r="F3242" s="2">
        <v>36.594000000000001</v>
      </c>
      <c r="G3242" s="2"/>
      <c r="H3242" s="2"/>
      <c r="I3242" s="2"/>
      <c r="J3242" s="2"/>
      <c r="K3242" s="2"/>
      <c r="L3242" s="3">
        <v>11.46</v>
      </c>
      <c r="M3242" s="3">
        <v>5.73</v>
      </c>
      <c r="N3242" s="3">
        <v>482.67</v>
      </c>
      <c r="O3242" s="3">
        <v>0</v>
      </c>
      <c r="P3242" s="3">
        <v>488.4</v>
      </c>
      <c r="Q3242" s="3">
        <v>97.68</v>
      </c>
      <c r="R3242" s="1" t="s">
        <v>0</v>
      </c>
    </row>
    <row r="3243" spans="1:18" ht="15.5" x14ac:dyDescent="0.35">
      <c r="A3243" s="1">
        <v>40310370</v>
      </c>
      <c r="B3243" s="99" t="s">
        <v>1185</v>
      </c>
      <c r="C3243" s="2" t="s">
        <v>13602</v>
      </c>
      <c r="D3243" s="2">
        <v>0.04</v>
      </c>
      <c r="E3243" s="1" t="s">
        <v>25</v>
      </c>
      <c r="F3243" s="2">
        <v>0.69299999999999995</v>
      </c>
      <c r="G3243" s="2"/>
      <c r="H3243" s="2"/>
      <c r="I3243" s="2"/>
      <c r="J3243" s="2"/>
      <c r="K3243" s="2"/>
      <c r="L3243" s="3">
        <v>11.46</v>
      </c>
      <c r="M3243" s="3">
        <v>0.46</v>
      </c>
      <c r="N3243" s="3">
        <v>9.14</v>
      </c>
      <c r="O3243" s="3">
        <v>0</v>
      </c>
      <c r="P3243" s="3">
        <v>9.6</v>
      </c>
      <c r="Q3243" s="3">
        <v>1.92</v>
      </c>
      <c r="R3243" s="1" t="s">
        <v>0</v>
      </c>
    </row>
    <row r="3244" spans="1:18" ht="15.5" x14ac:dyDescent="0.35">
      <c r="A3244" s="1">
        <v>40310388</v>
      </c>
      <c r="B3244" s="99" t="s">
        <v>1184</v>
      </c>
      <c r="C3244" s="2" t="s">
        <v>13602</v>
      </c>
      <c r="D3244" s="2">
        <v>0.04</v>
      </c>
      <c r="E3244" s="1" t="s">
        <v>25</v>
      </c>
      <c r="F3244" s="2">
        <v>0.42299999999999999</v>
      </c>
      <c r="G3244" s="2"/>
      <c r="H3244" s="2"/>
      <c r="I3244" s="2"/>
      <c r="J3244" s="2"/>
      <c r="K3244" s="2"/>
      <c r="L3244" s="3">
        <v>11.46</v>
      </c>
      <c r="M3244" s="3">
        <v>0.46</v>
      </c>
      <c r="N3244" s="3">
        <v>5.58</v>
      </c>
      <c r="O3244" s="3">
        <v>0</v>
      </c>
      <c r="P3244" s="3">
        <v>6.04</v>
      </c>
      <c r="Q3244" s="3">
        <v>1.2080000000000002</v>
      </c>
      <c r="R3244" s="1" t="s">
        <v>0</v>
      </c>
    </row>
    <row r="3245" spans="1:18" ht="15.5" x14ac:dyDescent="0.35">
      <c r="A3245" s="1">
        <v>40310400</v>
      </c>
      <c r="B3245" s="99" t="s">
        <v>1183</v>
      </c>
      <c r="C3245" s="2" t="s">
        <v>13602</v>
      </c>
      <c r="D3245" s="2">
        <v>0.1</v>
      </c>
      <c r="E3245" s="1" t="s">
        <v>25</v>
      </c>
      <c r="F3245" s="2">
        <v>4.9770000000000003</v>
      </c>
      <c r="G3245" s="2"/>
      <c r="H3245" s="2"/>
      <c r="I3245" s="2"/>
      <c r="J3245" s="2"/>
      <c r="K3245" s="2"/>
      <c r="L3245" s="3">
        <v>11.46</v>
      </c>
      <c r="M3245" s="3">
        <v>1.1499999999999999</v>
      </c>
      <c r="N3245" s="3">
        <v>65.650000000000006</v>
      </c>
      <c r="O3245" s="3">
        <v>0</v>
      </c>
      <c r="P3245" s="3">
        <v>66.8</v>
      </c>
      <c r="Q3245" s="3">
        <v>13.36</v>
      </c>
      <c r="R3245" s="1" t="s">
        <v>0</v>
      </c>
    </row>
    <row r="3246" spans="1:18" ht="31" x14ac:dyDescent="0.35">
      <c r="A3246" s="1">
        <v>40310418</v>
      </c>
      <c r="B3246" s="99" t="s">
        <v>1182</v>
      </c>
      <c r="C3246" s="2" t="s">
        <v>13602</v>
      </c>
      <c r="D3246" s="2">
        <v>0.1</v>
      </c>
      <c r="E3246" s="1" t="s">
        <v>25</v>
      </c>
      <c r="F3246" s="2">
        <v>2.484</v>
      </c>
      <c r="G3246" s="2"/>
      <c r="H3246" s="2"/>
      <c r="I3246" s="2"/>
      <c r="J3246" s="2"/>
      <c r="K3246" s="2"/>
      <c r="L3246" s="3">
        <v>11.46</v>
      </c>
      <c r="M3246" s="3">
        <v>1.1499999999999999</v>
      </c>
      <c r="N3246" s="3">
        <v>32.76</v>
      </c>
      <c r="O3246" s="3">
        <v>0</v>
      </c>
      <c r="P3246" s="3">
        <v>33.909999999999997</v>
      </c>
      <c r="Q3246" s="3">
        <v>6.782</v>
      </c>
      <c r="R3246" s="1" t="s">
        <v>0</v>
      </c>
    </row>
    <row r="3247" spans="1:18" ht="15.5" x14ac:dyDescent="0.35">
      <c r="A3247" s="1">
        <v>40310426</v>
      </c>
      <c r="B3247" s="99" t="s">
        <v>1181</v>
      </c>
      <c r="C3247" s="2" t="s">
        <v>13602</v>
      </c>
      <c r="D3247" s="2">
        <v>0.1</v>
      </c>
      <c r="E3247" s="1" t="s">
        <v>25</v>
      </c>
      <c r="F3247" s="2">
        <v>4.0140000000000002</v>
      </c>
      <c r="G3247" s="2"/>
      <c r="H3247" s="2"/>
      <c r="I3247" s="2"/>
      <c r="J3247" s="2"/>
      <c r="K3247" s="2"/>
      <c r="L3247" s="3">
        <v>11.46</v>
      </c>
      <c r="M3247" s="3">
        <v>1.1499999999999999</v>
      </c>
      <c r="N3247" s="3">
        <v>52.94</v>
      </c>
      <c r="O3247" s="3">
        <v>0</v>
      </c>
      <c r="P3247" s="3">
        <v>54.09</v>
      </c>
      <c r="Q3247" s="3">
        <v>10.818000000000001</v>
      </c>
      <c r="R3247" s="1" t="s">
        <v>0</v>
      </c>
    </row>
    <row r="3248" spans="1:18" ht="15.5" x14ac:dyDescent="0.35">
      <c r="A3248" s="1">
        <v>40310434</v>
      </c>
      <c r="B3248" s="99" t="s">
        <v>1180</v>
      </c>
      <c r="C3248" s="2" t="s">
        <v>13602</v>
      </c>
      <c r="D3248" s="2">
        <v>0.04</v>
      </c>
      <c r="E3248" s="1" t="s">
        <v>25</v>
      </c>
      <c r="F3248" s="2">
        <v>5.1950000000000003</v>
      </c>
      <c r="G3248" s="2"/>
      <c r="H3248" s="2"/>
      <c r="I3248" s="2"/>
      <c r="J3248" s="2"/>
      <c r="K3248" s="2"/>
      <c r="L3248" s="3">
        <v>11.46</v>
      </c>
      <c r="M3248" s="3">
        <v>0.46</v>
      </c>
      <c r="N3248" s="3">
        <v>68.52</v>
      </c>
      <c r="O3248" s="3">
        <v>0</v>
      </c>
      <c r="P3248" s="3">
        <v>68.98</v>
      </c>
      <c r="Q3248" s="3">
        <v>13.796000000000001</v>
      </c>
      <c r="R3248" s="1" t="s">
        <v>0</v>
      </c>
    </row>
    <row r="3249" spans="1:18" ht="15.5" x14ac:dyDescent="0.35">
      <c r="A3249" s="1">
        <v>40310604</v>
      </c>
      <c r="B3249" s="99" t="s">
        <v>1179</v>
      </c>
      <c r="C3249" s="2" t="s">
        <v>13602</v>
      </c>
      <c r="D3249" s="2">
        <v>0.5</v>
      </c>
      <c r="E3249" s="1" t="s">
        <v>25</v>
      </c>
      <c r="F3249" s="2">
        <v>5.6</v>
      </c>
      <c r="G3249" s="2"/>
      <c r="H3249" s="2"/>
      <c r="I3249" s="2"/>
      <c r="J3249" s="2"/>
      <c r="K3249" s="2"/>
      <c r="L3249" s="3">
        <v>11.46</v>
      </c>
      <c r="M3249" s="3">
        <v>5.73</v>
      </c>
      <c r="N3249" s="3">
        <v>73.86</v>
      </c>
      <c r="O3249" s="3">
        <v>0</v>
      </c>
      <c r="P3249" s="3">
        <v>79.59</v>
      </c>
      <c r="Q3249" s="3">
        <v>15.918000000000001</v>
      </c>
      <c r="R3249" s="1" t="s">
        <v>0</v>
      </c>
    </row>
    <row r="3250" spans="1:18" ht="15.5" x14ac:dyDescent="0.35">
      <c r="A3250" s="1">
        <v>40311015</v>
      </c>
      <c r="B3250" s="99" t="s">
        <v>1178</v>
      </c>
      <c r="C3250" s="2" t="s">
        <v>13602</v>
      </c>
      <c r="D3250" s="2">
        <v>0.1</v>
      </c>
      <c r="E3250" s="1" t="s">
        <v>25</v>
      </c>
      <c r="F3250" s="2">
        <v>2.097</v>
      </c>
      <c r="G3250" s="2"/>
      <c r="H3250" s="2"/>
      <c r="I3250" s="2"/>
      <c r="J3250" s="2"/>
      <c r="K3250" s="2"/>
      <c r="L3250" s="3">
        <v>11.46</v>
      </c>
      <c r="M3250" s="3">
        <v>1.1499999999999999</v>
      </c>
      <c r="N3250" s="3">
        <v>27.66</v>
      </c>
      <c r="O3250" s="3">
        <v>0</v>
      </c>
      <c r="P3250" s="3">
        <v>28.81</v>
      </c>
      <c r="Q3250" s="3">
        <v>5.7620000000000005</v>
      </c>
      <c r="R3250" s="1" t="s">
        <v>0</v>
      </c>
    </row>
    <row r="3251" spans="1:18" ht="15.5" x14ac:dyDescent="0.35">
      <c r="A3251" s="1">
        <v>40311023</v>
      </c>
      <c r="B3251" s="99" t="s">
        <v>1177</v>
      </c>
      <c r="C3251" s="2" t="s">
        <v>13602</v>
      </c>
      <c r="D3251" s="2">
        <v>0.04</v>
      </c>
      <c r="E3251" s="1" t="s">
        <v>25</v>
      </c>
      <c r="F3251" s="2">
        <v>1.0529999999999999</v>
      </c>
      <c r="G3251" s="2"/>
      <c r="H3251" s="2"/>
      <c r="I3251" s="2"/>
      <c r="J3251" s="2"/>
      <c r="K3251" s="2"/>
      <c r="L3251" s="3">
        <v>11.46</v>
      </c>
      <c r="M3251" s="3">
        <v>0.46</v>
      </c>
      <c r="N3251" s="3">
        <v>13.89</v>
      </c>
      <c r="O3251" s="3">
        <v>0</v>
      </c>
      <c r="P3251" s="3">
        <v>14.350000000000001</v>
      </c>
      <c r="Q3251" s="3">
        <v>2.8700000000000006</v>
      </c>
      <c r="R3251" s="1" t="s">
        <v>0</v>
      </c>
    </row>
    <row r="3252" spans="1:18" ht="15.5" x14ac:dyDescent="0.35">
      <c r="A3252" s="1">
        <v>40311031</v>
      </c>
      <c r="B3252" s="99" t="s">
        <v>1176</v>
      </c>
      <c r="C3252" s="2" t="s">
        <v>13602</v>
      </c>
      <c r="D3252" s="2">
        <v>0.01</v>
      </c>
      <c r="E3252" s="1" t="s">
        <v>25</v>
      </c>
      <c r="F3252" s="2">
        <v>0.60299999999999998</v>
      </c>
      <c r="G3252" s="2"/>
      <c r="H3252" s="2"/>
      <c r="I3252" s="2"/>
      <c r="J3252" s="2"/>
      <c r="K3252" s="2"/>
      <c r="L3252" s="3">
        <v>11.46</v>
      </c>
      <c r="M3252" s="3">
        <v>0.11</v>
      </c>
      <c r="N3252" s="3">
        <v>7.95</v>
      </c>
      <c r="O3252" s="3">
        <v>0</v>
      </c>
      <c r="P3252" s="3">
        <v>8.06</v>
      </c>
      <c r="Q3252" s="3">
        <v>1.6120000000000001</v>
      </c>
      <c r="R3252" s="1" t="s">
        <v>0</v>
      </c>
    </row>
    <row r="3253" spans="1:18" ht="15.5" x14ac:dyDescent="0.35">
      <c r="A3253" s="1">
        <v>40311040</v>
      </c>
      <c r="B3253" s="99" t="s">
        <v>1175</v>
      </c>
      <c r="C3253" s="2" t="s">
        <v>13602</v>
      </c>
      <c r="D3253" s="2">
        <v>0.04</v>
      </c>
      <c r="E3253" s="1" t="s">
        <v>25</v>
      </c>
      <c r="F3253" s="2">
        <v>1.44</v>
      </c>
      <c r="G3253" s="2"/>
      <c r="H3253" s="2"/>
      <c r="I3253" s="2"/>
      <c r="J3253" s="2"/>
      <c r="K3253" s="2"/>
      <c r="L3253" s="3">
        <v>11.46</v>
      </c>
      <c r="M3253" s="3">
        <v>0.46</v>
      </c>
      <c r="N3253" s="3">
        <v>18.989999999999998</v>
      </c>
      <c r="O3253" s="3">
        <v>0</v>
      </c>
      <c r="P3253" s="3">
        <v>19.45</v>
      </c>
      <c r="Q3253" s="3">
        <v>3.89</v>
      </c>
      <c r="R3253" s="1" t="s">
        <v>0</v>
      </c>
    </row>
    <row r="3254" spans="1:18" ht="31" x14ac:dyDescent="0.35">
      <c r="A3254" s="1">
        <v>40311058</v>
      </c>
      <c r="B3254" s="99" t="s">
        <v>1174</v>
      </c>
      <c r="C3254" s="2" t="s">
        <v>13602</v>
      </c>
      <c r="D3254" s="2">
        <v>0.1</v>
      </c>
      <c r="E3254" s="1" t="s">
        <v>25</v>
      </c>
      <c r="F3254" s="2">
        <v>2.097</v>
      </c>
      <c r="G3254" s="2"/>
      <c r="H3254" s="2"/>
      <c r="I3254" s="2"/>
      <c r="J3254" s="2"/>
      <c r="K3254" s="2"/>
      <c r="L3254" s="3">
        <v>11.46</v>
      </c>
      <c r="M3254" s="3">
        <v>1.1499999999999999</v>
      </c>
      <c r="N3254" s="3">
        <v>27.66</v>
      </c>
      <c r="O3254" s="3">
        <v>0</v>
      </c>
      <c r="P3254" s="3">
        <v>28.81</v>
      </c>
      <c r="Q3254" s="3">
        <v>5.7620000000000005</v>
      </c>
      <c r="R3254" s="1" t="s">
        <v>0</v>
      </c>
    </row>
    <row r="3255" spans="1:18" ht="15.5" x14ac:dyDescent="0.35">
      <c r="A3255" s="1">
        <v>40311066</v>
      </c>
      <c r="B3255" s="99" t="s">
        <v>1173</v>
      </c>
      <c r="C3255" s="2" t="s">
        <v>13602</v>
      </c>
      <c r="D3255" s="2">
        <v>0.04</v>
      </c>
      <c r="E3255" s="1" t="s">
        <v>25</v>
      </c>
      <c r="F3255" s="2">
        <v>0.81</v>
      </c>
      <c r="G3255" s="2"/>
      <c r="H3255" s="2"/>
      <c r="I3255" s="2"/>
      <c r="J3255" s="2"/>
      <c r="K3255" s="2"/>
      <c r="L3255" s="3">
        <v>11.46</v>
      </c>
      <c r="M3255" s="3">
        <v>0.46</v>
      </c>
      <c r="N3255" s="3">
        <v>10.68</v>
      </c>
      <c r="O3255" s="3">
        <v>0</v>
      </c>
      <c r="P3255" s="3">
        <v>11.14</v>
      </c>
      <c r="Q3255" s="3">
        <v>2.2280000000000002</v>
      </c>
      <c r="R3255" s="1" t="s">
        <v>0</v>
      </c>
    </row>
    <row r="3256" spans="1:18" ht="15.5" x14ac:dyDescent="0.35">
      <c r="A3256" s="1">
        <v>40311074</v>
      </c>
      <c r="B3256" s="99" t="s">
        <v>1172</v>
      </c>
      <c r="C3256" s="2" t="s">
        <v>13602</v>
      </c>
      <c r="D3256" s="2">
        <v>0.04</v>
      </c>
      <c r="E3256" s="1" t="s">
        <v>25</v>
      </c>
      <c r="F3256" s="2">
        <v>1.44</v>
      </c>
      <c r="G3256" s="2"/>
      <c r="H3256" s="2"/>
      <c r="I3256" s="2"/>
      <c r="J3256" s="2"/>
      <c r="K3256" s="2"/>
      <c r="L3256" s="3">
        <v>11.46</v>
      </c>
      <c r="M3256" s="3">
        <v>0.46</v>
      </c>
      <c r="N3256" s="3">
        <v>18.989999999999998</v>
      </c>
      <c r="O3256" s="3">
        <v>0</v>
      </c>
      <c r="P3256" s="3">
        <v>19.45</v>
      </c>
      <c r="Q3256" s="3">
        <v>3.89</v>
      </c>
      <c r="R3256" s="1" t="s">
        <v>0</v>
      </c>
    </row>
    <row r="3257" spans="1:18" ht="15.5" x14ac:dyDescent="0.35">
      <c r="A3257" s="1">
        <v>40311082</v>
      </c>
      <c r="B3257" s="99" t="s">
        <v>1171</v>
      </c>
      <c r="C3257" s="2" t="s">
        <v>13602</v>
      </c>
      <c r="D3257" s="2">
        <v>0.01</v>
      </c>
      <c r="E3257" s="1" t="s">
        <v>25</v>
      </c>
      <c r="F3257" s="2">
        <v>0.45</v>
      </c>
      <c r="G3257" s="2"/>
      <c r="H3257" s="2"/>
      <c r="I3257" s="2"/>
      <c r="J3257" s="2"/>
      <c r="K3257" s="2"/>
      <c r="L3257" s="3">
        <v>11.46</v>
      </c>
      <c r="M3257" s="3">
        <v>0.11</v>
      </c>
      <c r="N3257" s="3">
        <v>5.94</v>
      </c>
      <c r="O3257" s="3">
        <v>0</v>
      </c>
      <c r="P3257" s="3">
        <v>6.05</v>
      </c>
      <c r="Q3257" s="3">
        <v>1.21</v>
      </c>
      <c r="R3257" s="1" t="s">
        <v>0</v>
      </c>
    </row>
    <row r="3258" spans="1:18" ht="15.5" x14ac:dyDescent="0.35">
      <c r="A3258" s="1">
        <v>40311090</v>
      </c>
      <c r="B3258" s="99" t="s">
        <v>1170</v>
      </c>
      <c r="C3258" s="2" t="s">
        <v>13602</v>
      </c>
      <c r="D3258" s="2">
        <v>0.04</v>
      </c>
      <c r="E3258" s="1" t="s">
        <v>25</v>
      </c>
      <c r="F3258" s="2">
        <v>2.88</v>
      </c>
      <c r="G3258" s="2"/>
      <c r="H3258" s="2"/>
      <c r="I3258" s="2"/>
      <c r="J3258" s="2"/>
      <c r="K3258" s="2"/>
      <c r="L3258" s="3">
        <v>11.46</v>
      </c>
      <c r="M3258" s="3">
        <v>0.46</v>
      </c>
      <c r="N3258" s="3">
        <v>37.99</v>
      </c>
      <c r="O3258" s="3">
        <v>0</v>
      </c>
      <c r="P3258" s="3">
        <v>38.450000000000003</v>
      </c>
      <c r="Q3258" s="3">
        <v>7.6900000000000013</v>
      </c>
      <c r="R3258" s="1" t="s">
        <v>0</v>
      </c>
    </row>
    <row r="3259" spans="1:18" ht="15.5" x14ac:dyDescent="0.35">
      <c r="A3259" s="1">
        <v>40311104</v>
      </c>
      <c r="B3259" s="99" t="s">
        <v>1169</v>
      </c>
      <c r="C3259" s="2" t="s">
        <v>13602</v>
      </c>
      <c r="D3259" s="2">
        <v>0.04</v>
      </c>
      <c r="E3259" s="1" t="s">
        <v>25</v>
      </c>
      <c r="F3259" s="2">
        <v>0.81</v>
      </c>
      <c r="G3259" s="2"/>
      <c r="H3259" s="2"/>
      <c r="I3259" s="2"/>
      <c r="J3259" s="2"/>
      <c r="K3259" s="2"/>
      <c r="L3259" s="3">
        <v>11.46</v>
      </c>
      <c r="M3259" s="3">
        <v>0.46</v>
      </c>
      <c r="N3259" s="3">
        <v>10.68</v>
      </c>
      <c r="O3259" s="3">
        <v>0</v>
      </c>
      <c r="P3259" s="3">
        <v>11.14</v>
      </c>
      <c r="Q3259" s="3">
        <v>2.2280000000000002</v>
      </c>
      <c r="R3259" s="1" t="s">
        <v>0</v>
      </c>
    </row>
    <row r="3260" spans="1:18" ht="31" x14ac:dyDescent="0.35">
      <c r="A3260" s="1">
        <v>40311112</v>
      </c>
      <c r="B3260" s="99" t="s">
        <v>1168</v>
      </c>
      <c r="C3260" s="2" t="s">
        <v>13602</v>
      </c>
      <c r="D3260" s="2">
        <v>0.75</v>
      </c>
      <c r="E3260" s="1" t="s">
        <v>25</v>
      </c>
      <c r="F3260" s="2">
        <v>4.3680000000000003</v>
      </c>
      <c r="G3260" s="2"/>
      <c r="H3260" s="2"/>
      <c r="I3260" s="2"/>
      <c r="J3260" s="2"/>
      <c r="K3260" s="2"/>
      <c r="L3260" s="3">
        <v>11.46</v>
      </c>
      <c r="M3260" s="3">
        <v>8.6</v>
      </c>
      <c r="N3260" s="3">
        <v>57.61</v>
      </c>
      <c r="O3260" s="3">
        <v>0</v>
      </c>
      <c r="P3260" s="3">
        <v>66.209999999999994</v>
      </c>
      <c r="Q3260" s="3">
        <v>13.241999999999999</v>
      </c>
      <c r="R3260" s="1" t="s">
        <v>0</v>
      </c>
    </row>
    <row r="3261" spans="1:18" ht="15.5" x14ac:dyDescent="0.35">
      <c r="A3261" s="1">
        <v>40311120</v>
      </c>
      <c r="B3261" s="99" t="s">
        <v>1167</v>
      </c>
      <c r="C3261" s="2" t="s">
        <v>13602</v>
      </c>
      <c r="D3261" s="2">
        <v>0.01</v>
      </c>
      <c r="E3261" s="1" t="s">
        <v>25</v>
      </c>
      <c r="F3261" s="2">
        <v>0.60299999999999998</v>
      </c>
      <c r="G3261" s="2"/>
      <c r="H3261" s="2"/>
      <c r="I3261" s="2"/>
      <c r="J3261" s="2"/>
      <c r="K3261" s="2"/>
      <c r="L3261" s="3">
        <v>11.46</v>
      </c>
      <c r="M3261" s="3">
        <v>0.11</v>
      </c>
      <c r="N3261" s="3">
        <v>7.95</v>
      </c>
      <c r="O3261" s="3">
        <v>0</v>
      </c>
      <c r="P3261" s="3">
        <v>8.06</v>
      </c>
      <c r="Q3261" s="3">
        <v>1.6120000000000001</v>
      </c>
      <c r="R3261" s="1" t="s">
        <v>0</v>
      </c>
    </row>
    <row r="3262" spans="1:18" ht="15.5" x14ac:dyDescent="0.35">
      <c r="A3262" s="1">
        <v>40311139</v>
      </c>
      <c r="B3262" s="99" t="s">
        <v>1166</v>
      </c>
      <c r="C3262" s="2" t="s">
        <v>13602</v>
      </c>
      <c r="D3262" s="2">
        <v>0.01</v>
      </c>
      <c r="E3262" s="1" t="s">
        <v>25</v>
      </c>
      <c r="F3262" s="2">
        <v>0.60299999999999998</v>
      </c>
      <c r="G3262" s="2"/>
      <c r="H3262" s="2"/>
      <c r="I3262" s="2"/>
      <c r="J3262" s="2"/>
      <c r="K3262" s="2"/>
      <c r="L3262" s="3">
        <v>11.46</v>
      </c>
      <c r="M3262" s="3">
        <v>0.11</v>
      </c>
      <c r="N3262" s="3">
        <v>7.95</v>
      </c>
      <c r="O3262" s="3">
        <v>0</v>
      </c>
      <c r="P3262" s="3">
        <v>8.06</v>
      </c>
      <c r="Q3262" s="3">
        <v>1.6120000000000001</v>
      </c>
      <c r="R3262" s="1" t="s">
        <v>0</v>
      </c>
    </row>
    <row r="3263" spans="1:18" ht="15.5" x14ac:dyDescent="0.35">
      <c r="A3263" s="1">
        <v>40311147</v>
      </c>
      <c r="B3263" s="99" t="s">
        <v>1165</v>
      </c>
      <c r="C3263" s="2" t="s">
        <v>13602</v>
      </c>
      <c r="D3263" s="2">
        <v>0.04</v>
      </c>
      <c r="E3263" s="1" t="s">
        <v>25</v>
      </c>
      <c r="F3263" s="2">
        <v>0.45</v>
      </c>
      <c r="G3263" s="2"/>
      <c r="H3263" s="2"/>
      <c r="I3263" s="2"/>
      <c r="J3263" s="2"/>
      <c r="K3263" s="2"/>
      <c r="L3263" s="3">
        <v>11.46</v>
      </c>
      <c r="M3263" s="3">
        <v>0.46</v>
      </c>
      <c r="N3263" s="3">
        <v>5.94</v>
      </c>
      <c r="O3263" s="3">
        <v>0</v>
      </c>
      <c r="P3263" s="3">
        <v>6.4</v>
      </c>
      <c r="Q3263" s="3">
        <v>1.2800000000000002</v>
      </c>
      <c r="R3263" s="1" t="s">
        <v>0</v>
      </c>
    </row>
    <row r="3264" spans="1:18" ht="15.5" x14ac:dyDescent="0.35">
      <c r="A3264" s="1">
        <v>40311155</v>
      </c>
      <c r="B3264" s="99" t="s">
        <v>1164</v>
      </c>
      <c r="C3264" s="2" t="s">
        <v>13602</v>
      </c>
      <c r="D3264" s="2">
        <v>0.01</v>
      </c>
      <c r="E3264" s="1" t="s">
        <v>25</v>
      </c>
      <c r="F3264" s="2">
        <v>0.60299999999999998</v>
      </c>
      <c r="G3264" s="2"/>
      <c r="H3264" s="2"/>
      <c r="I3264" s="2"/>
      <c r="J3264" s="2"/>
      <c r="K3264" s="2"/>
      <c r="L3264" s="3">
        <v>11.46</v>
      </c>
      <c r="M3264" s="3">
        <v>0.11</v>
      </c>
      <c r="N3264" s="3">
        <v>7.95</v>
      </c>
      <c r="O3264" s="3">
        <v>0</v>
      </c>
      <c r="P3264" s="3">
        <v>8.06</v>
      </c>
      <c r="Q3264" s="3">
        <v>1.6120000000000001</v>
      </c>
      <c r="R3264" s="1" t="s">
        <v>0</v>
      </c>
    </row>
    <row r="3265" spans="1:18" ht="15.5" x14ac:dyDescent="0.35">
      <c r="A3265" s="1">
        <v>40311163</v>
      </c>
      <c r="B3265" s="99" t="s">
        <v>1163</v>
      </c>
      <c r="C3265" s="2" t="s">
        <v>13602</v>
      </c>
      <c r="D3265" s="2">
        <v>0.1</v>
      </c>
      <c r="E3265" s="1" t="s">
        <v>25</v>
      </c>
      <c r="F3265" s="2">
        <v>3.2669999999999999</v>
      </c>
      <c r="G3265" s="2"/>
      <c r="H3265" s="2"/>
      <c r="I3265" s="2"/>
      <c r="J3265" s="2"/>
      <c r="K3265" s="2"/>
      <c r="L3265" s="3">
        <v>11.46</v>
      </c>
      <c r="M3265" s="3">
        <v>1.1499999999999999</v>
      </c>
      <c r="N3265" s="3">
        <v>43.09</v>
      </c>
      <c r="O3265" s="3">
        <v>0</v>
      </c>
      <c r="P3265" s="3">
        <v>44.24</v>
      </c>
      <c r="Q3265" s="3">
        <v>8.8480000000000008</v>
      </c>
      <c r="R3265" s="1" t="s">
        <v>0</v>
      </c>
    </row>
    <row r="3266" spans="1:18" ht="15.5" x14ac:dyDescent="0.35">
      <c r="A3266" s="1">
        <v>40311171</v>
      </c>
      <c r="B3266" s="99" t="s">
        <v>1162</v>
      </c>
      <c r="C3266" s="2" t="s">
        <v>13602</v>
      </c>
      <c r="D3266" s="2">
        <v>0.1</v>
      </c>
      <c r="E3266" s="1" t="s">
        <v>25</v>
      </c>
      <c r="F3266" s="2">
        <v>1.764</v>
      </c>
      <c r="G3266" s="2"/>
      <c r="H3266" s="2"/>
      <c r="I3266" s="2"/>
      <c r="J3266" s="2"/>
      <c r="K3266" s="2"/>
      <c r="L3266" s="3">
        <v>11.46</v>
      </c>
      <c r="M3266" s="3">
        <v>1.1499999999999999</v>
      </c>
      <c r="N3266" s="3">
        <v>23.27</v>
      </c>
      <c r="O3266" s="3">
        <v>0</v>
      </c>
      <c r="P3266" s="3">
        <v>24.42</v>
      </c>
      <c r="Q3266" s="3">
        <v>4.8840000000000003</v>
      </c>
      <c r="R3266" s="1" t="s">
        <v>0</v>
      </c>
    </row>
    <row r="3267" spans="1:18" ht="15.5" x14ac:dyDescent="0.35">
      <c r="A3267" s="1">
        <v>40311180</v>
      </c>
      <c r="B3267" s="99" t="s">
        <v>1161</v>
      </c>
      <c r="C3267" s="2" t="s">
        <v>13602</v>
      </c>
      <c r="D3267" s="2">
        <v>0.1</v>
      </c>
      <c r="E3267" s="1" t="s">
        <v>25</v>
      </c>
      <c r="F3267" s="2">
        <v>0.45</v>
      </c>
      <c r="G3267" s="2"/>
      <c r="H3267" s="2"/>
      <c r="I3267" s="2"/>
      <c r="J3267" s="2"/>
      <c r="K3267" s="2"/>
      <c r="L3267" s="3">
        <v>11.46</v>
      </c>
      <c r="M3267" s="3">
        <v>1.1499999999999999</v>
      </c>
      <c r="N3267" s="3">
        <v>5.94</v>
      </c>
      <c r="O3267" s="3">
        <v>0</v>
      </c>
      <c r="P3267" s="3">
        <v>7.09</v>
      </c>
      <c r="Q3267" s="3">
        <v>1.4180000000000001</v>
      </c>
      <c r="R3267" s="1" t="s">
        <v>0</v>
      </c>
    </row>
    <row r="3268" spans="1:18" ht="15.5" x14ac:dyDescent="0.35">
      <c r="A3268" s="1">
        <v>40311198</v>
      </c>
      <c r="B3268" s="99" t="s">
        <v>1160</v>
      </c>
      <c r="C3268" s="2" t="s">
        <v>13602</v>
      </c>
      <c r="D3268" s="2">
        <v>0.04</v>
      </c>
      <c r="E3268" s="1" t="s">
        <v>25</v>
      </c>
      <c r="F3268" s="2">
        <v>0.45</v>
      </c>
      <c r="G3268" s="2"/>
      <c r="H3268" s="2"/>
      <c r="I3268" s="2"/>
      <c r="J3268" s="2"/>
      <c r="K3268" s="2"/>
      <c r="L3268" s="3">
        <v>11.46</v>
      </c>
      <c r="M3268" s="3">
        <v>0.46</v>
      </c>
      <c r="N3268" s="3">
        <v>5.94</v>
      </c>
      <c r="O3268" s="3">
        <v>0</v>
      </c>
      <c r="P3268" s="3">
        <v>6.4</v>
      </c>
      <c r="Q3268" s="3">
        <v>1.2800000000000002</v>
      </c>
      <c r="R3268" s="1" t="s">
        <v>0</v>
      </c>
    </row>
    <row r="3269" spans="1:18" ht="15.5" x14ac:dyDescent="0.35">
      <c r="A3269" s="1">
        <v>40311201</v>
      </c>
      <c r="B3269" s="99" t="s">
        <v>1159</v>
      </c>
      <c r="C3269" s="2" t="s">
        <v>13602</v>
      </c>
      <c r="D3269" s="2">
        <v>0.04</v>
      </c>
      <c r="E3269" s="1" t="s">
        <v>25</v>
      </c>
      <c r="F3269" s="2">
        <v>0.81</v>
      </c>
      <c r="G3269" s="2"/>
      <c r="H3269" s="2"/>
      <c r="I3269" s="2"/>
      <c r="J3269" s="2"/>
      <c r="K3269" s="2"/>
      <c r="L3269" s="3">
        <v>11.46</v>
      </c>
      <c r="M3269" s="3">
        <v>0.46</v>
      </c>
      <c r="N3269" s="3">
        <v>10.68</v>
      </c>
      <c r="O3269" s="3">
        <v>0</v>
      </c>
      <c r="P3269" s="3">
        <v>11.14</v>
      </c>
      <c r="Q3269" s="3">
        <v>2.2280000000000002</v>
      </c>
      <c r="R3269" s="1" t="s">
        <v>0</v>
      </c>
    </row>
    <row r="3270" spans="1:18" ht="15.5" x14ac:dyDescent="0.35">
      <c r="A3270" s="1">
        <v>40311210</v>
      </c>
      <c r="B3270" s="99" t="s">
        <v>1158</v>
      </c>
      <c r="C3270" s="2" t="s">
        <v>13602</v>
      </c>
      <c r="D3270" s="2">
        <v>0.04</v>
      </c>
      <c r="E3270" s="1" t="s">
        <v>25</v>
      </c>
      <c r="F3270" s="2">
        <v>0.81</v>
      </c>
      <c r="G3270" s="2"/>
      <c r="H3270" s="2"/>
      <c r="I3270" s="2"/>
      <c r="J3270" s="2"/>
      <c r="K3270" s="2"/>
      <c r="L3270" s="3">
        <v>11.46</v>
      </c>
      <c r="M3270" s="3">
        <v>0.46</v>
      </c>
      <c r="N3270" s="3">
        <v>10.68</v>
      </c>
      <c r="O3270" s="3">
        <v>0</v>
      </c>
      <c r="P3270" s="3">
        <v>11.14</v>
      </c>
      <c r="Q3270" s="3">
        <v>2.2280000000000002</v>
      </c>
      <c r="R3270" s="1" t="s">
        <v>0</v>
      </c>
    </row>
    <row r="3271" spans="1:18" ht="15.5" x14ac:dyDescent="0.35">
      <c r="A3271" s="1">
        <v>40311228</v>
      </c>
      <c r="B3271" s="99" t="s">
        <v>1157</v>
      </c>
      <c r="C3271" s="2" t="s">
        <v>13602</v>
      </c>
      <c r="D3271" s="2">
        <v>0.01</v>
      </c>
      <c r="E3271" s="1" t="s">
        <v>25</v>
      </c>
      <c r="F3271" s="2">
        <v>0.45</v>
      </c>
      <c r="G3271" s="2"/>
      <c r="H3271" s="2"/>
      <c r="I3271" s="2"/>
      <c r="J3271" s="2"/>
      <c r="K3271" s="2"/>
      <c r="L3271" s="3">
        <v>11.46</v>
      </c>
      <c r="M3271" s="3">
        <v>0.11</v>
      </c>
      <c r="N3271" s="3">
        <v>5.94</v>
      </c>
      <c r="O3271" s="3">
        <v>0</v>
      </c>
      <c r="P3271" s="3">
        <v>6.05</v>
      </c>
      <c r="Q3271" s="3">
        <v>1.21</v>
      </c>
      <c r="R3271" s="1" t="s">
        <v>0</v>
      </c>
    </row>
    <row r="3272" spans="1:18" ht="15.5" x14ac:dyDescent="0.35">
      <c r="A3272" s="1">
        <v>40311236</v>
      </c>
      <c r="B3272" s="99" t="s">
        <v>1156</v>
      </c>
      <c r="C3272" s="2" t="s">
        <v>13602</v>
      </c>
      <c r="D3272" s="2">
        <v>0.1</v>
      </c>
      <c r="E3272" s="1" t="s">
        <v>25</v>
      </c>
      <c r="F3272" s="2">
        <v>2.097</v>
      </c>
      <c r="G3272" s="2"/>
      <c r="H3272" s="2"/>
      <c r="I3272" s="2"/>
      <c r="J3272" s="2"/>
      <c r="K3272" s="2"/>
      <c r="L3272" s="3">
        <v>11.46</v>
      </c>
      <c r="M3272" s="3">
        <v>1.1499999999999999</v>
      </c>
      <c r="N3272" s="3">
        <v>27.66</v>
      </c>
      <c r="O3272" s="3">
        <v>0</v>
      </c>
      <c r="P3272" s="3">
        <v>28.81</v>
      </c>
      <c r="Q3272" s="3">
        <v>5.7620000000000005</v>
      </c>
      <c r="R3272" s="1" t="s">
        <v>0</v>
      </c>
    </row>
    <row r="3273" spans="1:18" ht="15.5" x14ac:dyDescent="0.35">
      <c r="A3273" s="1">
        <v>40311244</v>
      </c>
      <c r="B3273" s="99" t="s">
        <v>1155</v>
      </c>
      <c r="C3273" s="2" t="s">
        <v>13602</v>
      </c>
      <c r="D3273" s="2">
        <v>0.1</v>
      </c>
      <c r="E3273" s="1" t="s">
        <v>25</v>
      </c>
      <c r="F3273" s="2">
        <v>3.2669999999999999</v>
      </c>
      <c r="G3273" s="2"/>
      <c r="H3273" s="2"/>
      <c r="I3273" s="2"/>
      <c r="J3273" s="2"/>
      <c r="K3273" s="2"/>
      <c r="L3273" s="3">
        <v>11.46</v>
      </c>
      <c r="M3273" s="3">
        <v>1.1499999999999999</v>
      </c>
      <c r="N3273" s="3">
        <v>43.09</v>
      </c>
      <c r="O3273" s="3">
        <v>0</v>
      </c>
      <c r="P3273" s="3">
        <v>44.24</v>
      </c>
      <c r="Q3273" s="3">
        <v>8.8480000000000008</v>
      </c>
      <c r="R3273" s="1" t="s">
        <v>0</v>
      </c>
    </row>
    <row r="3274" spans="1:18" ht="15.5" x14ac:dyDescent="0.35">
      <c r="A3274" s="1">
        <v>40311252</v>
      </c>
      <c r="B3274" s="99" t="s">
        <v>1154</v>
      </c>
      <c r="C3274" s="2" t="s">
        <v>13602</v>
      </c>
      <c r="D3274" s="2">
        <v>0.1</v>
      </c>
      <c r="E3274" s="1" t="s">
        <v>25</v>
      </c>
      <c r="F3274" s="2">
        <v>2.097</v>
      </c>
      <c r="G3274" s="2"/>
      <c r="H3274" s="2"/>
      <c r="I3274" s="2"/>
      <c r="J3274" s="2"/>
      <c r="K3274" s="2"/>
      <c r="L3274" s="3">
        <v>11.46</v>
      </c>
      <c r="M3274" s="3">
        <v>1.1499999999999999</v>
      </c>
      <c r="N3274" s="3">
        <v>27.66</v>
      </c>
      <c r="O3274" s="3">
        <v>0</v>
      </c>
      <c r="P3274" s="3">
        <v>28.81</v>
      </c>
      <c r="Q3274" s="3">
        <v>5.7620000000000005</v>
      </c>
      <c r="R3274" s="1" t="s">
        <v>0</v>
      </c>
    </row>
    <row r="3275" spans="1:18" ht="15.5" x14ac:dyDescent="0.35">
      <c r="A3275" s="1">
        <v>40311260</v>
      </c>
      <c r="B3275" s="99" t="s">
        <v>1153</v>
      </c>
      <c r="C3275" s="2" t="s">
        <v>13602</v>
      </c>
      <c r="D3275" s="2">
        <v>0.1</v>
      </c>
      <c r="E3275" s="1" t="s">
        <v>25</v>
      </c>
      <c r="F3275" s="2">
        <v>0.434</v>
      </c>
      <c r="G3275" s="2"/>
      <c r="H3275" s="2"/>
      <c r="I3275" s="2"/>
      <c r="J3275" s="2"/>
      <c r="K3275" s="2"/>
      <c r="L3275" s="3">
        <v>11.46</v>
      </c>
      <c r="M3275" s="3">
        <v>1.1499999999999999</v>
      </c>
      <c r="N3275" s="3">
        <v>5.72</v>
      </c>
      <c r="O3275" s="3">
        <v>0</v>
      </c>
      <c r="P3275" s="3">
        <v>6.87</v>
      </c>
      <c r="Q3275" s="3">
        <v>1.3740000000000001</v>
      </c>
      <c r="R3275" s="1" t="s">
        <v>0</v>
      </c>
    </row>
    <row r="3276" spans="1:18" ht="15.5" x14ac:dyDescent="0.35">
      <c r="A3276" s="1">
        <v>40311279</v>
      </c>
      <c r="B3276" s="99" t="s">
        <v>1152</v>
      </c>
      <c r="C3276" s="2" t="s">
        <v>13602</v>
      </c>
      <c r="D3276" s="2">
        <v>0.1</v>
      </c>
      <c r="E3276" s="1" t="s">
        <v>25</v>
      </c>
      <c r="F3276" s="2">
        <v>3.2669999999999999</v>
      </c>
      <c r="G3276" s="2"/>
      <c r="H3276" s="2"/>
      <c r="I3276" s="2"/>
      <c r="J3276" s="2"/>
      <c r="K3276" s="2"/>
      <c r="L3276" s="3">
        <v>11.46</v>
      </c>
      <c r="M3276" s="3">
        <v>1.1499999999999999</v>
      </c>
      <c r="N3276" s="3">
        <v>43.09</v>
      </c>
      <c r="O3276" s="3">
        <v>0</v>
      </c>
      <c r="P3276" s="3">
        <v>44.24</v>
      </c>
      <c r="Q3276" s="3">
        <v>8.8480000000000008</v>
      </c>
      <c r="R3276" s="1" t="s">
        <v>0</v>
      </c>
    </row>
    <row r="3277" spans="1:18" ht="15.5" x14ac:dyDescent="0.35">
      <c r="A3277" s="1">
        <v>40311287</v>
      </c>
      <c r="B3277" s="99" t="s">
        <v>1151</v>
      </c>
      <c r="C3277" s="2" t="s">
        <v>13602</v>
      </c>
      <c r="D3277" s="2">
        <v>0.1</v>
      </c>
      <c r="E3277" s="1" t="s">
        <v>25</v>
      </c>
      <c r="F3277" s="2">
        <v>0.434</v>
      </c>
      <c r="G3277" s="2"/>
      <c r="H3277" s="2"/>
      <c r="I3277" s="2"/>
      <c r="J3277" s="2"/>
      <c r="K3277" s="2"/>
      <c r="L3277" s="3">
        <v>11.46</v>
      </c>
      <c r="M3277" s="3">
        <v>1.1499999999999999</v>
      </c>
      <c r="N3277" s="3">
        <v>5.72</v>
      </c>
      <c r="O3277" s="3">
        <v>0</v>
      </c>
      <c r="P3277" s="3">
        <v>6.87</v>
      </c>
      <c r="Q3277" s="3">
        <v>1.3740000000000001</v>
      </c>
      <c r="R3277" s="1" t="s">
        <v>0</v>
      </c>
    </row>
    <row r="3278" spans="1:18" ht="15.5" x14ac:dyDescent="0.35">
      <c r="A3278" s="1">
        <v>40311295</v>
      </c>
      <c r="B3278" s="99" t="s">
        <v>1150</v>
      </c>
      <c r="C3278" s="2" t="s">
        <v>13602</v>
      </c>
      <c r="D3278" s="2">
        <v>0.01</v>
      </c>
      <c r="E3278" s="1" t="s">
        <v>25</v>
      </c>
      <c r="F3278" s="2">
        <v>0.90600000000000003</v>
      </c>
      <c r="G3278" s="2"/>
      <c r="H3278" s="2"/>
      <c r="I3278" s="2"/>
      <c r="J3278" s="2"/>
      <c r="K3278" s="2"/>
      <c r="L3278" s="3">
        <v>11.46</v>
      </c>
      <c r="M3278" s="3">
        <v>0.11</v>
      </c>
      <c r="N3278" s="3">
        <v>11.95</v>
      </c>
      <c r="O3278" s="3">
        <v>0</v>
      </c>
      <c r="P3278" s="3">
        <v>12.06</v>
      </c>
      <c r="Q3278" s="3">
        <v>2.4120000000000004</v>
      </c>
      <c r="R3278" s="1" t="s">
        <v>0</v>
      </c>
    </row>
    <row r="3279" spans="1:18" ht="15.5" x14ac:dyDescent="0.35">
      <c r="A3279" s="1">
        <v>40311309</v>
      </c>
      <c r="B3279" s="99" t="s">
        <v>1149</v>
      </c>
      <c r="C3279" s="2" t="s">
        <v>13602</v>
      </c>
      <c r="D3279" s="2">
        <v>0.04</v>
      </c>
      <c r="E3279" s="1" t="s">
        <v>25</v>
      </c>
      <c r="F3279" s="2">
        <v>2.25</v>
      </c>
      <c r="G3279" s="2"/>
      <c r="H3279" s="2"/>
      <c r="I3279" s="2"/>
      <c r="J3279" s="2"/>
      <c r="K3279" s="2"/>
      <c r="L3279" s="3">
        <v>11.46</v>
      </c>
      <c r="M3279" s="3">
        <v>0.46</v>
      </c>
      <c r="N3279" s="3">
        <v>29.68</v>
      </c>
      <c r="O3279" s="3">
        <v>0</v>
      </c>
      <c r="P3279" s="3">
        <v>30.14</v>
      </c>
      <c r="Q3279" s="3">
        <v>6.0280000000000005</v>
      </c>
      <c r="R3279" s="1" t="s">
        <v>0</v>
      </c>
    </row>
    <row r="3280" spans="1:18" ht="15.5" x14ac:dyDescent="0.35">
      <c r="A3280" s="1">
        <v>40311317</v>
      </c>
      <c r="B3280" s="99" t="s">
        <v>1148</v>
      </c>
      <c r="C3280" s="2" t="s">
        <v>13602</v>
      </c>
      <c r="D3280" s="2">
        <v>0.1</v>
      </c>
      <c r="E3280" s="1" t="s">
        <v>25</v>
      </c>
      <c r="F3280" s="2">
        <v>0.434</v>
      </c>
      <c r="G3280" s="2"/>
      <c r="H3280" s="2"/>
      <c r="I3280" s="2"/>
      <c r="J3280" s="2"/>
      <c r="K3280" s="2"/>
      <c r="L3280" s="3">
        <v>11.46</v>
      </c>
      <c r="M3280" s="3">
        <v>1.1499999999999999</v>
      </c>
      <c r="N3280" s="3">
        <v>5.72</v>
      </c>
      <c r="O3280" s="3">
        <v>0</v>
      </c>
      <c r="P3280" s="3">
        <v>6.87</v>
      </c>
      <c r="Q3280" s="3">
        <v>1.3740000000000001</v>
      </c>
      <c r="R3280" s="1" t="s">
        <v>0</v>
      </c>
    </row>
    <row r="3281" spans="1:18" ht="15.5" x14ac:dyDescent="0.35">
      <c r="A3281" s="1">
        <v>40311325</v>
      </c>
      <c r="B3281" s="99" t="s">
        <v>1147</v>
      </c>
      <c r="C3281" s="2" t="s">
        <v>13602</v>
      </c>
      <c r="D3281" s="2">
        <v>0.1</v>
      </c>
      <c r="E3281" s="1" t="s">
        <v>25</v>
      </c>
      <c r="F3281" s="2">
        <v>0.42</v>
      </c>
      <c r="G3281" s="2"/>
      <c r="H3281" s="2"/>
      <c r="I3281" s="2"/>
      <c r="J3281" s="2"/>
      <c r="K3281" s="2"/>
      <c r="L3281" s="3">
        <v>11.46</v>
      </c>
      <c r="M3281" s="3">
        <v>1.1499999999999999</v>
      </c>
      <c r="N3281" s="3">
        <v>5.54</v>
      </c>
      <c r="O3281" s="3">
        <v>0</v>
      </c>
      <c r="P3281" s="3">
        <v>6.69</v>
      </c>
      <c r="Q3281" s="3">
        <v>1.3380000000000001</v>
      </c>
      <c r="R3281" s="1" t="s">
        <v>0</v>
      </c>
    </row>
    <row r="3282" spans="1:18" ht="15.5" x14ac:dyDescent="0.35">
      <c r="A3282" s="1">
        <v>40311333</v>
      </c>
      <c r="B3282" s="99" t="s">
        <v>1146</v>
      </c>
      <c r="C3282" s="2" t="s">
        <v>13602</v>
      </c>
      <c r="D3282" s="2">
        <v>0.1</v>
      </c>
      <c r="E3282" s="1" t="s">
        <v>25</v>
      </c>
      <c r="F3282" s="2">
        <v>3.4740000000000002</v>
      </c>
      <c r="G3282" s="2"/>
      <c r="H3282" s="2"/>
      <c r="I3282" s="2"/>
      <c r="J3282" s="2"/>
      <c r="K3282" s="2"/>
      <c r="L3282" s="3">
        <v>11.46</v>
      </c>
      <c r="M3282" s="3">
        <v>1.1499999999999999</v>
      </c>
      <c r="N3282" s="3">
        <v>45.82</v>
      </c>
      <c r="O3282" s="3">
        <v>0</v>
      </c>
      <c r="P3282" s="3">
        <v>46.97</v>
      </c>
      <c r="Q3282" s="3">
        <v>9.3940000000000001</v>
      </c>
      <c r="R3282" s="1" t="s">
        <v>0</v>
      </c>
    </row>
    <row r="3283" spans="1:18" ht="15.5" x14ac:dyDescent="0.35">
      <c r="A3283" s="1">
        <v>40311341</v>
      </c>
      <c r="B3283" s="99" t="s">
        <v>1145</v>
      </c>
      <c r="C3283" s="2" t="s">
        <v>13602</v>
      </c>
      <c r="D3283" s="2">
        <v>0.1</v>
      </c>
      <c r="E3283" s="1" t="s">
        <v>25</v>
      </c>
      <c r="F3283" s="2">
        <v>3.2669999999999999</v>
      </c>
      <c r="G3283" s="2"/>
      <c r="H3283" s="2"/>
      <c r="I3283" s="2"/>
      <c r="J3283" s="2"/>
      <c r="K3283" s="2"/>
      <c r="L3283" s="3">
        <v>11.46</v>
      </c>
      <c r="M3283" s="3">
        <v>1.1499999999999999</v>
      </c>
      <c r="N3283" s="3">
        <v>43.09</v>
      </c>
      <c r="O3283" s="3">
        <v>0</v>
      </c>
      <c r="P3283" s="3">
        <v>44.24</v>
      </c>
      <c r="Q3283" s="3">
        <v>8.8480000000000008</v>
      </c>
      <c r="R3283" s="1" t="s">
        <v>0</v>
      </c>
    </row>
    <row r="3284" spans="1:18" ht="15.5" x14ac:dyDescent="0.35">
      <c r="A3284" s="1">
        <v>40311350</v>
      </c>
      <c r="B3284" s="99" t="s">
        <v>1144</v>
      </c>
      <c r="C3284" s="2" t="s">
        <v>13602</v>
      </c>
      <c r="D3284" s="2">
        <v>0.01</v>
      </c>
      <c r="E3284" s="1" t="s">
        <v>25</v>
      </c>
      <c r="F3284" s="2">
        <v>1.05</v>
      </c>
      <c r="G3284" s="2"/>
      <c r="H3284" s="2"/>
      <c r="I3284" s="2"/>
      <c r="J3284" s="2"/>
      <c r="K3284" s="2"/>
      <c r="L3284" s="3">
        <v>11.46</v>
      </c>
      <c r="M3284" s="3">
        <v>0.11</v>
      </c>
      <c r="N3284" s="3">
        <v>13.85</v>
      </c>
      <c r="O3284" s="3">
        <v>0</v>
      </c>
      <c r="P3284" s="3">
        <v>13.96</v>
      </c>
      <c r="Q3284" s="3">
        <v>2.7920000000000003</v>
      </c>
      <c r="R3284" s="1" t="s">
        <v>0</v>
      </c>
    </row>
    <row r="3285" spans="1:18" ht="15.5" x14ac:dyDescent="0.35">
      <c r="A3285" s="1">
        <v>40311368</v>
      </c>
      <c r="B3285" s="99" t="s">
        <v>1143</v>
      </c>
      <c r="C3285" s="2" t="s">
        <v>13602</v>
      </c>
      <c r="D3285" s="2">
        <v>0.1</v>
      </c>
      <c r="E3285" s="1" t="s">
        <v>25</v>
      </c>
      <c r="F3285" s="2">
        <v>0.42</v>
      </c>
      <c r="G3285" s="2"/>
      <c r="H3285" s="2"/>
      <c r="I3285" s="2"/>
      <c r="J3285" s="2"/>
      <c r="K3285" s="2"/>
      <c r="L3285" s="3">
        <v>11.46</v>
      </c>
      <c r="M3285" s="3">
        <v>1.1499999999999999</v>
      </c>
      <c r="N3285" s="3">
        <v>5.54</v>
      </c>
      <c r="O3285" s="3">
        <v>0</v>
      </c>
      <c r="P3285" s="3">
        <v>6.69</v>
      </c>
      <c r="Q3285" s="3">
        <v>1.3380000000000001</v>
      </c>
      <c r="R3285" s="1" t="s">
        <v>0</v>
      </c>
    </row>
    <row r="3286" spans="1:18" ht="15.5" x14ac:dyDescent="0.35">
      <c r="A3286" s="1">
        <v>40311376</v>
      </c>
      <c r="B3286" s="99" t="s">
        <v>1142</v>
      </c>
      <c r="C3286" s="2" t="s">
        <v>13602</v>
      </c>
      <c r="D3286" s="2">
        <v>0.1</v>
      </c>
      <c r="E3286" s="1" t="s">
        <v>25</v>
      </c>
      <c r="F3286" s="2">
        <v>0.434</v>
      </c>
      <c r="G3286" s="2"/>
      <c r="H3286" s="2"/>
      <c r="I3286" s="2"/>
      <c r="J3286" s="2"/>
      <c r="K3286" s="2"/>
      <c r="L3286" s="3">
        <v>11.46</v>
      </c>
      <c r="M3286" s="3">
        <v>1.1499999999999999</v>
      </c>
      <c r="N3286" s="3">
        <v>5.72</v>
      </c>
      <c r="O3286" s="3">
        <v>0</v>
      </c>
      <c r="P3286" s="3">
        <v>6.87</v>
      </c>
      <c r="Q3286" s="3">
        <v>1.3740000000000001</v>
      </c>
      <c r="R3286" s="1" t="s">
        <v>0</v>
      </c>
    </row>
    <row r="3287" spans="1:18" ht="15.5" x14ac:dyDescent="0.35">
      <c r="A3287" s="1">
        <v>40311384</v>
      </c>
      <c r="B3287" s="99" t="s">
        <v>1141</v>
      </c>
      <c r="C3287" s="2" t="s">
        <v>13602</v>
      </c>
      <c r="D3287" s="2">
        <v>0.01</v>
      </c>
      <c r="E3287" s="1" t="s">
        <v>25</v>
      </c>
      <c r="F3287" s="2">
        <v>0.56699999999999995</v>
      </c>
      <c r="G3287" s="2"/>
      <c r="H3287" s="2"/>
      <c r="I3287" s="2"/>
      <c r="J3287" s="2"/>
      <c r="K3287" s="2"/>
      <c r="L3287" s="3">
        <v>11.46</v>
      </c>
      <c r="M3287" s="3">
        <v>0.11</v>
      </c>
      <c r="N3287" s="3">
        <v>7.48</v>
      </c>
      <c r="O3287" s="3">
        <v>0</v>
      </c>
      <c r="P3287" s="3">
        <v>7.59</v>
      </c>
      <c r="Q3287" s="3">
        <v>1.518</v>
      </c>
      <c r="R3287" s="1" t="s">
        <v>0</v>
      </c>
    </row>
    <row r="3288" spans="1:18" ht="15.5" x14ac:dyDescent="0.35">
      <c r="A3288" s="1">
        <v>40311392</v>
      </c>
      <c r="B3288" s="99" t="s">
        <v>1140</v>
      </c>
      <c r="C3288" s="2" t="s">
        <v>13602</v>
      </c>
      <c r="D3288" s="2">
        <v>0.1</v>
      </c>
      <c r="E3288" s="1" t="s">
        <v>25</v>
      </c>
      <c r="F3288" s="2">
        <v>0.42</v>
      </c>
      <c r="G3288" s="2"/>
      <c r="H3288" s="2"/>
      <c r="I3288" s="2"/>
      <c r="J3288" s="2"/>
      <c r="K3288" s="2"/>
      <c r="L3288" s="3">
        <v>11.46</v>
      </c>
      <c r="M3288" s="3">
        <v>1.1499999999999999</v>
      </c>
      <c r="N3288" s="3">
        <v>5.54</v>
      </c>
      <c r="O3288" s="3">
        <v>0</v>
      </c>
      <c r="P3288" s="3">
        <v>6.69</v>
      </c>
      <c r="Q3288" s="3">
        <v>1.3380000000000001</v>
      </c>
      <c r="R3288" s="1" t="s">
        <v>0</v>
      </c>
    </row>
    <row r="3289" spans="1:18" ht="15.5" x14ac:dyDescent="0.35">
      <c r="A3289" s="1">
        <v>40311503</v>
      </c>
      <c r="B3289" s="99" t="s">
        <v>1139</v>
      </c>
      <c r="C3289" s="2" t="s">
        <v>13602</v>
      </c>
      <c r="D3289" s="2">
        <v>0.5</v>
      </c>
      <c r="E3289" s="1" t="s">
        <v>25</v>
      </c>
      <c r="F3289" s="2">
        <v>3</v>
      </c>
      <c r="G3289" s="2"/>
      <c r="H3289" s="2"/>
      <c r="I3289" s="2"/>
      <c r="J3289" s="2"/>
      <c r="K3289" s="2"/>
      <c r="L3289" s="3">
        <v>11.46</v>
      </c>
      <c r="M3289" s="3">
        <v>5.73</v>
      </c>
      <c r="N3289" s="3">
        <v>39.57</v>
      </c>
      <c r="O3289" s="3">
        <v>0</v>
      </c>
      <c r="P3289" s="3">
        <v>45.3</v>
      </c>
      <c r="Q3289" s="3">
        <v>9.06</v>
      </c>
      <c r="R3289" s="1" t="s">
        <v>0</v>
      </c>
    </row>
    <row r="3290" spans="1:18" ht="15.5" x14ac:dyDescent="0.35">
      <c r="A3290" s="1">
        <v>40312011</v>
      </c>
      <c r="B3290" s="99" t="s">
        <v>1138</v>
      </c>
      <c r="C3290" s="2" t="s">
        <v>13602</v>
      </c>
      <c r="D3290" s="2">
        <v>0.04</v>
      </c>
      <c r="E3290" s="1" t="s">
        <v>25</v>
      </c>
      <c r="F3290" s="2">
        <v>0.69299999999999995</v>
      </c>
      <c r="G3290" s="2"/>
      <c r="H3290" s="2"/>
      <c r="I3290" s="2"/>
      <c r="J3290" s="2"/>
      <c r="K3290" s="2"/>
      <c r="L3290" s="3">
        <v>11.46</v>
      </c>
      <c r="M3290" s="3">
        <v>0.46</v>
      </c>
      <c r="N3290" s="3">
        <v>9.14</v>
      </c>
      <c r="O3290" s="3">
        <v>0</v>
      </c>
      <c r="P3290" s="3">
        <v>9.6</v>
      </c>
      <c r="Q3290" s="3">
        <v>1.92</v>
      </c>
      <c r="R3290" s="1" t="s">
        <v>0</v>
      </c>
    </row>
    <row r="3291" spans="1:18" ht="15.5" x14ac:dyDescent="0.35">
      <c r="A3291" s="1">
        <v>40312020</v>
      </c>
      <c r="B3291" s="99" t="s">
        <v>1137</v>
      </c>
      <c r="C3291" s="2" t="s">
        <v>13602</v>
      </c>
      <c r="D3291" s="2">
        <v>0.04</v>
      </c>
      <c r="E3291" s="1" t="s">
        <v>25</v>
      </c>
      <c r="F3291" s="2">
        <v>0.78300000000000003</v>
      </c>
      <c r="G3291" s="2"/>
      <c r="H3291" s="2"/>
      <c r="I3291" s="2"/>
      <c r="J3291" s="2"/>
      <c r="K3291" s="2"/>
      <c r="L3291" s="3">
        <v>11.46</v>
      </c>
      <c r="M3291" s="3">
        <v>0.46</v>
      </c>
      <c r="N3291" s="3">
        <v>10.33</v>
      </c>
      <c r="O3291" s="3">
        <v>0</v>
      </c>
      <c r="P3291" s="3">
        <v>10.79</v>
      </c>
      <c r="Q3291" s="3">
        <v>2.1579999999999999</v>
      </c>
      <c r="R3291" s="1" t="s">
        <v>0</v>
      </c>
    </row>
    <row r="3292" spans="1:18" ht="15.5" x14ac:dyDescent="0.35">
      <c r="A3292" s="1">
        <v>40312046</v>
      </c>
      <c r="B3292" s="99" t="s">
        <v>1136</v>
      </c>
      <c r="C3292" s="2" t="s">
        <v>13602</v>
      </c>
      <c r="D3292" s="2">
        <v>0.1</v>
      </c>
      <c r="E3292" s="1" t="s">
        <v>25</v>
      </c>
      <c r="F3292" s="2">
        <v>3.2669999999999999</v>
      </c>
      <c r="G3292" s="2"/>
      <c r="H3292" s="2"/>
      <c r="I3292" s="2"/>
      <c r="J3292" s="2"/>
      <c r="K3292" s="2"/>
      <c r="L3292" s="3">
        <v>11.46</v>
      </c>
      <c r="M3292" s="3">
        <v>1.1499999999999999</v>
      </c>
      <c r="N3292" s="3">
        <v>43.09</v>
      </c>
      <c r="O3292" s="3">
        <v>0</v>
      </c>
      <c r="P3292" s="3">
        <v>44.24</v>
      </c>
      <c r="Q3292" s="3">
        <v>8.8480000000000008</v>
      </c>
      <c r="R3292" s="1" t="s">
        <v>0</v>
      </c>
    </row>
    <row r="3293" spans="1:18" ht="15.5" x14ac:dyDescent="0.35">
      <c r="A3293" s="1">
        <v>40312054</v>
      </c>
      <c r="B3293" s="99" t="s">
        <v>1135</v>
      </c>
      <c r="C3293" s="2" t="s">
        <v>13602</v>
      </c>
      <c r="D3293" s="2">
        <v>0.04</v>
      </c>
      <c r="E3293" s="1" t="s">
        <v>25</v>
      </c>
      <c r="F3293" s="2">
        <v>0.78300000000000003</v>
      </c>
      <c r="G3293" s="2"/>
      <c r="H3293" s="2"/>
      <c r="I3293" s="2"/>
      <c r="J3293" s="2"/>
      <c r="K3293" s="2"/>
      <c r="L3293" s="3">
        <v>11.46</v>
      </c>
      <c r="M3293" s="3">
        <v>0.46</v>
      </c>
      <c r="N3293" s="3">
        <v>10.33</v>
      </c>
      <c r="O3293" s="3">
        <v>0</v>
      </c>
      <c r="P3293" s="3">
        <v>10.79</v>
      </c>
      <c r="Q3293" s="3">
        <v>2.1579999999999999</v>
      </c>
      <c r="R3293" s="1" t="s">
        <v>0</v>
      </c>
    </row>
    <row r="3294" spans="1:18" ht="31" x14ac:dyDescent="0.35">
      <c r="A3294" s="1">
        <v>40312062</v>
      </c>
      <c r="B3294" s="99" t="s">
        <v>1134</v>
      </c>
      <c r="C3294" s="2" t="s">
        <v>13602</v>
      </c>
      <c r="D3294" s="2">
        <v>0.75</v>
      </c>
      <c r="E3294" s="1" t="s">
        <v>25</v>
      </c>
      <c r="F3294" s="2">
        <v>6.2910000000000004</v>
      </c>
      <c r="G3294" s="2"/>
      <c r="H3294" s="2"/>
      <c r="I3294" s="2"/>
      <c r="J3294" s="2"/>
      <c r="K3294" s="2"/>
      <c r="L3294" s="3">
        <v>11.46</v>
      </c>
      <c r="M3294" s="3">
        <v>8.6</v>
      </c>
      <c r="N3294" s="3">
        <v>82.98</v>
      </c>
      <c r="O3294" s="3">
        <v>0</v>
      </c>
      <c r="P3294" s="3">
        <v>91.58</v>
      </c>
      <c r="Q3294" s="3">
        <v>18.315999999999999</v>
      </c>
      <c r="R3294" s="1" t="s">
        <v>0</v>
      </c>
    </row>
    <row r="3295" spans="1:18" ht="31" x14ac:dyDescent="0.35">
      <c r="A3295" s="1">
        <v>40312070</v>
      </c>
      <c r="B3295" s="99" t="s">
        <v>1133</v>
      </c>
      <c r="C3295" s="2" t="s">
        <v>13602</v>
      </c>
      <c r="D3295" s="2">
        <v>0.1</v>
      </c>
      <c r="E3295" s="1" t="s">
        <v>25</v>
      </c>
      <c r="F3295" s="2">
        <v>2.87</v>
      </c>
      <c r="G3295" s="2"/>
      <c r="H3295" s="2"/>
      <c r="I3295" s="2"/>
      <c r="J3295" s="2"/>
      <c r="K3295" s="2"/>
      <c r="L3295" s="3">
        <v>11.46</v>
      </c>
      <c r="M3295" s="3">
        <v>1.1499999999999999</v>
      </c>
      <c r="N3295" s="3">
        <v>37.86</v>
      </c>
      <c r="O3295" s="3">
        <v>0</v>
      </c>
      <c r="P3295" s="3">
        <v>39.01</v>
      </c>
      <c r="Q3295" s="3">
        <v>7.8019999999999996</v>
      </c>
      <c r="R3295" s="1" t="s">
        <v>0</v>
      </c>
    </row>
    <row r="3296" spans="1:18" ht="15.5" x14ac:dyDescent="0.35">
      <c r="A3296" s="1">
        <v>40312089</v>
      </c>
      <c r="B3296" s="99" t="s">
        <v>1132</v>
      </c>
      <c r="C3296" s="2" t="s">
        <v>13602</v>
      </c>
      <c r="D3296" s="2">
        <v>0.1</v>
      </c>
      <c r="E3296" s="1" t="s">
        <v>25</v>
      </c>
      <c r="F3296" s="2">
        <v>2.95</v>
      </c>
      <c r="G3296" s="2"/>
      <c r="H3296" s="2"/>
      <c r="I3296" s="2"/>
      <c r="J3296" s="2"/>
      <c r="K3296" s="2"/>
      <c r="L3296" s="3">
        <v>11.46</v>
      </c>
      <c r="M3296" s="3">
        <v>1.1499999999999999</v>
      </c>
      <c r="N3296" s="3">
        <v>38.909999999999997</v>
      </c>
      <c r="O3296" s="3">
        <v>0</v>
      </c>
      <c r="P3296" s="3">
        <v>40.06</v>
      </c>
      <c r="Q3296" s="3">
        <v>8.0120000000000005</v>
      </c>
      <c r="R3296" s="1" t="s">
        <v>0</v>
      </c>
    </row>
    <row r="3297" spans="1:18" ht="15.5" x14ac:dyDescent="0.35">
      <c r="A3297" s="1">
        <v>40312097</v>
      </c>
      <c r="B3297" s="99" t="s">
        <v>1131</v>
      </c>
      <c r="C3297" s="2" t="s">
        <v>13602</v>
      </c>
      <c r="D3297" s="2">
        <v>0.1</v>
      </c>
      <c r="E3297" s="1" t="s">
        <v>25</v>
      </c>
      <c r="F3297" s="2">
        <v>2.79</v>
      </c>
      <c r="G3297" s="2"/>
      <c r="H3297" s="2"/>
      <c r="I3297" s="2"/>
      <c r="J3297" s="2"/>
      <c r="K3297" s="2"/>
      <c r="L3297" s="3">
        <v>11.46</v>
      </c>
      <c r="M3297" s="3">
        <v>1.1499999999999999</v>
      </c>
      <c r="N3297" s="3">
        <v>36.799999999999997</v>
      </c>
      <c r="O3297" s="3">
        <v>0</v>
      </c>
      <c r="P3297" s="3">
        <v>37.950000000000003</v>
      </c>
      <c r="Q3297" s="3">
        <v>7.5900000000000007</v>
      </c>
      <c r="R3297" s="1" t="s">
        <v>0</v>
      </c>
    </row>
    <row r="3298" spans="1:18" ht="31" x14ac:dyDescent="0.35">
      <c r="A3298" s="1">
        <v>40312100</v>
      </c>
      <c r="B3298" s="99" t="s">
        <v>1130</v>
      </c>
      <c r="C3298" s="2" t="s">
        <v>13602</v>
      </c>
      <c r="D3298" s="2">
        <v>0.1</v>
      </c>
      <c r="E3298" s="1" t="s">
        <v>25</v>
      </c>
      <c r="F3298" s="2">
        <v>2.99</v>
      </c>
      <c r="G3298" s="2"/>
      <c r="H3298" s="2"/>
      <c r="I3298" s="2"/>
      <c r="J3298" s="2"/>
      <c r="K3298" s="2"/>
      <c r="L3298" s="3">
        <v>11.46</v>
      </c>
      <c r="M3298" s="3">
        <v>1.1499999999999999</v>
      </c>
      <c r="N3298" s="3">
        <v>39.44</v>
      </c>
      <c r="O3298" s="3">
        <v>0</v>
      </c>
      <c r="P3298" s="3">
        <v>40.590000000000003</v>
      </c>
      <c r="Q3298" s="3">
        <v>8.1180000000000003</v>
      </c>
      <c r="R3298" s="1" t="s">
        <v>0</v>
      </c>
    </row>
    <row r="3299" spans="1:18" ht="15.5" x14ac:dyDescent="0.35">
      <c r="A3299" s="1">
        <v>40312119</v>
      </c>
      <c r="B3299" s="99" t="s">
        <v>1129</v>
      </c>
      <c r="C3299" s="2" t="s">
        <v>13602</v>
      </c>
      <c r="D3299" s="2">
        <v>0.01</v>
      </c>
      <c r="E3299" s="1" t="s">
        <v>25</v>
      </c>
      <c r="F3299" s="2">
        <v>1.514</v>
      </c>
      <c r="G3299" s="2"/>
      <c r="H3299" s="2"/>
      <c r="I3299" s="2"/>
      <c r="J3299" s="2"/>
      <c r="K3299" s="2"/>
      <c r="L3299" s="3">
        <v>11.46</v>
      </c>
      <c r="M3299" s="3">
        <v>0.11</v>
      </c>
      <c r="N3299" s="3">
        <v>19.97</v>
      </c>
      <c r="O3299" s="3">
        <v>0</v>
      </c>
      <c r="P3299" s="3">
        <v>20.079999999999998</v>
      </c>
      <c r="Q3299" s="3">
        <v>4.016</v>
      </c>
      <c r="R3299" s="1" t="s">
        <v>0</v>
      </c>
    </row>
    <row r="3300" spans="1:18" ht="31" x14ac:dyDescent="0.35">
      <c r="A3300" s="1">
        <v>40312127</v>
      </c>
      <c r="B3300" s="99" t="s">
        <v>1128</v>
      </c>
      <c r="C3300" s="2" t="s">
        <v>13602</v>
      </c>
      <c r="D3300" s="2">
        <v>0.1</v>
      </c>
      <c r="E3300" s="1" t="s">
        <v>25</v>
      </c>
      <c r="F3300" s="2">
        <v>7.5510000000000002</v>
      </c>
      <c r="G3300" s="2"/>
      <c r="H3300" s="2"/>
      <c r="I3300" s="2"/>
      <c r="J3300" s="2"/>
      <c r="K3300" s="2"/>
      <c r="L3300" s="3">
        <v>11.46</v>
      </c>
      <c r="M3300" s="3">
        <v>1.1499999999999999</v>
      </c>
      <c r="N3300" s="3">
        <v>99.6</v>
      </c>
      <c r="O3300" s="3">
        <v>0</v>
      </c>
      <c r="P3300" s="3">
        <v>100.75</v>
      </c>
      <c r="Q3300" s="3">
        <v>20.150000000000002</v>
      </c>
      <c r="R3300" s="1" t="s">
        <v>0</v>
      </c>
    </row>
    <row r="3301" spans="1:18" ht="15.5" x14ac:dyDescent="0.35">
      <c r="A3301" s="1">
        <v>40312135</v>
      </c>
      <c r="B3301" s="99" t="s">
        <v>1127</v>
      </c>
      <c r="C3301" s="2" t="s">
        <v>13602</v>
      </c>
      <c r="D3301" s="2">
        <v>0.01</v>
      </c>
      <c r="E3301" s="1" t="s">
        <v>25</v>
      </c>
      <c r="F3301" s="2">
        <v>1.05</v>
      </c>
      <c r="G3301" s="2"/>
      <c r="H3301" s="2"/>
      <c r="I3301" s="2"/>
      <c r="J3301" s="2"/>
      <c r="K3301" s="2"/>
      <c r="L3301" s="3">
        <v>11.46</v>
      </c>
      <c r="M3301" s="3">
        <v>0.11</v>
      </c>
      <c r="N3301" s="3">
        <v>13.85</v>
      </c>
      <c r="O3301" s="3">
        <v>0</v>
      </c>
      <c r="P3301" s="3">
        <v>13.96</v>
      </c>
      <c r="Q3301" s="3">
        <v>2.7920000000000003</v>
      </c>
      <c r="R3301" s="1" t="s">
        <v>0</v>
      </c>
    </row>
    <row r="3302" spans="1:18" ht="31" x14ac:dyDescent="0.35">
      <c r="A3302" s="1">
        <v>40312143</v>
      </c>
      <c r="B3302" s="99" t="s">
        <v>1126</v>
      </c>
      <c r="C3302" s="2" t="s">
        <v>13602</v>
      </c>
      <c r="D3302" s="2">
        <v>0.1</v>
      </c>
      <c r="E3302" s="1" t="s">
        <v>25</v>
      </c>
      <c r="F3302" s="2">
        <v>6.3390000000000004</v>
      </c>
      <c r="G3302" s="2"/>
      <c r="H3302" s="2"/>
      <c r="I3302" s="2"/>
      <c r="J3302" s="2"/>
      <c r="K3302" s="2"/>
      <c r="L3302" s="3">
        <v>11.46</v>
      </c>
      <c r="M3302" s="3">
        <v>1.1499999999999999</v>
      </c>
      <c r="N3302" s="3">
        <v>83.61</v>
      </c>
      <c r="O3302" s="3">
        <v>0</v>
      </c>
      <c r="P3302" s="3">
        <v>84.76</v>
      </c>
      <c r="Q3302" s="3">
        <v>16.952000000000002</v>
      </c>
      <c r="R3302" s="1" t="s">
        <v>0</v>
      </c>
    </row>
    <row r="3303" spans="1:18" ht="15.5" x14ac:dyDescent="0.35">
      <c r="A3303" s="1">
        <v>40312151</v>
      </c>
      <c r="B3303" s="99" t="s">
        <v>1125</v>
      </c>
      <c r="C3303" s="2" t="s">
        <v>13602</v>
      </c>
      <c r="D3303" s="2">
        <v>0.1</v>
      </c>
      <c r="E3303" s="1" t="s">
        <v>25</v>
      </c>
      <c r="F3303" s="2">
        <v>5.0309999999999997</v>
      </c>
      <c r="G3303" s="2"/>
      <c r="H3303" s="2"/>
      <c r="I3303" s="2"/>
      <c r="J3303" s="2"/>
      <c r="K3303" s="2"/>
      <c r="L3303" s="3">
        <v>11.46</v>
      </c>
      <c r="M3303" s="3">
        <v>1.1499999999999999</v>
      </c>
      <c r="N3303" s="3">
        <v>66.36</v>
      </c>
      <c r="O3303" s="3">
        <v>0</v>
      </c>
      <c r="P3303" s="3">
        <v>67.510000000000005</v>
      </c>
      <c r="Q3303" s="3">
        <v>13.502000000000002</v>
      </c>
      <c r="R3303" s="1" t="s">
        <v>0</v>
      </c>
    </row>
    <row r="3304" spans="1:18" ht="31" x14ac:dyDescent="0.35">
      <c r="A3304" s="1">
        <v>40312160</v>
      </c>
      <c r="B3304" s="99" t="s">
        <v>1124</v>
      </c>
      <c r="C3304" s="2" t="s">
        <v>13602</v>
      </c>
      <c r="D3304" s="2">
        <v>0.01</v>
      </c>
      <c r="E3304" s="1" t="s">
        <v>25</v>
      </c>
      <c r="F3304" s="2">
        <v>5.09</v>
      </c>
      <c r="G3304" s="2"/>
      <c r="H3304" s="2"/>
      <c r="I3304" s="2"/>
      <c r="J3304" s="2"/>
      <c r="K3304" s="2"/>
      <c r="L3304" s="3">
        <v>11.46</v>
      </c>
      <c r="M3304" s="3">
        <v>0.11</v>
      </c>
      <c r="N3304" s="3">
        <v>67.14</v>
      </c>
      <c r="O3304" s="3">
        <v>0</v>
      </c>
      <c r="P3304" s="3">
        <v>67.25</v>
      </c>
      <c r="Q3304" s="3">
        <v>13.450000000000001</v>
      </c>
      <c r="R3304" s="1" t="s">
        <v>0</v>
      </c>
    </row>
    <row r="3305" spans="1:18" ht="31" x14ac:dyDescent="0.35">
      <c r="A3305" s="1">
        <v>40312178</v>
      </c>
      <c r="B3305" s="99" t="s">
        <v>1123</v>
      </c>
      <c r="C3305" s="2" t="s">
        <v>13602</v>
      </c>
      <c r="D3305" s="2">
        <v>0.01</v>
      </c>
      <c r="E3305" s="1" t="s">
        <v>25</v>
      </c>
      <c r="F3305" s="2">
        <v>9.5</v>
      </c>
      <c r="G3305" s="2"/>
      <c r="H3305" s="2"/>
      <c r="I3305" s="2"/>
      <c r="J3305" s="2"/>
      <c r="K3305" s="2"/>
      <c r="L3305" s="3">
        <v>11.46</v>
      </c>
      <c r="M3305" s="3">
        <v>0.11</v>
      </c>
      <c r="N3305" s="3">
        <v>125.31</v>
      </c>
      <c r="O3305" s="3">
        <v>0</v>
      </c>
      <c r="P3305" s="3">
        <v>125.42</v>
      </c>
      <c r="Q3305" s="3">
        <v>25.084000000000003</v>
      </c>
      <c r="R3305" s="1" t="s">
        <v>0</v>
      </c>
    </row>
    <row r="3306" spans="1:18" ht="15.5" x14ac:dyDescent="0.35">
      <c r="A3306" s="1">
        <v>40313018</v>
      </c>
      <c r="B3306" s="99" t="s">
        <v>1122</v>
      </c>
      <c r="C3306" s="2" t="s">
        <v>13602</v>
      </c>
      <c r="D3306" s="2">
        <v>0.04</v>
      </c>
      <c r="E3306" s="1" t="s">
        <v>25</v>
      </c>
      <c r="F3306" s="2">
        <v>1.0529999999999999</v>
      </c>
      <c r="G3306" s="2"/>
      <c r="H3306" s="2"/>
      <c r="I3306" s="2"/>
      <c r="J3306" s="2"/>
      <c r="K3306" s="2"/>
      <c r="L3306" s="3">
        <v>11.46</v>
      </c>
      <c r="M3306" s="3">
        <v>0.46</v>
      </c>
      <c r="N3306" s="3">
        <v>13.89</v>
      </c>
      <c r="O3306" s="3">
        <v>0</v>
      </c>
      <c r="P3306" s="3">
        <v>14.35</v>
      </c>
      <c r="Q3306" s="3">
        <v>2.87</v>
      </c>
      <c r="R3306" s="1" t="s">
        <v>0</v>
      </c>
    </row>
    <row r="3307" spans="1:18" ht="15.5" x14ac:dyDescent="0.35">
      <c r="A3307" s="1">
        <v>40313026</v>
      </c>
      <c r="B3307" s="99" t="s">
        <v>1121</v>
      </c>
      <c r="C3307" s="2" t="s">
        <v>13602</v>
      </c>
      <c r="D3307" s="2">
        <v>0.1</v>
      </c>
      <c r="E3307" s="1" t="s">
        <v>25</v>
      </c>
      <c r="F3307" s="2">
        <v>1.647</v>
      </c>
      <c r="G3307" s="2"/>
      <c r="H3307" s="2"/>
      <c r="I3307" s="2"/>
      <c r="J3307" s="2"/>
      <c r="K3307" s="2"/>
      <c r="L3307" s="3">
        <v>11.46</v>
      </c>
      <c r="M3307" s="3">
        <v>1.1499999999999999</v>
      </c>
      <c r="N3307" s="3">
        <v>21.72</v>
      </c>
      <c r="O3307" s="3">
        <v>0</v>
      </c>
      <c r="P3307" s="3">
        <v>22.87</v>
      </c>
      <c r="Q3307" s="3">
        <v>4.5740000000000007</v>
      </c>
      <c r="R3307" s="1" t="s">
        <v>0</v>
      </c>
    </row>
    <row r="3308" spans="1:18" ht="15.5" x14ac:dyDescent="0.35">
      <c r="A3308" s="1">
        <v>40313034</v>
      </c>
      <c r="B3308" s="99" t="s">
        <v>1120</v>
      </c>
      <c r="C3308" s="2" t="s">
        <v>13602</v>
      </c>
      <c r="D3308" s="2">
        <v>0.01</v>
      </c>
      <c r="E3308" s="1" t="s">
        <v>25</v>
      </c>
      <c r="F3308" s="2">
        <v>1.647</v>
      </c>
      <c r="G3308" s="2"/>
      <c r="H3308" s="2"/>
      <c r="I3308" s="2"/>
      <c r="J3308" s="2"/>
      <c r="K3308" s="2"/>
      <c r="L3308" s="3">
        <v>11.46</v>
      </c>
      <c r="M3308" s="3">
        <v>0.11</v>
      </c>
      <c r="N3308" s="3">
        <v>21.72</v>
      </c>
      <c r="O3308" s="3">
        <v>0</v>
      </c>
      <c r="P3308" s="3">
        <v>21.83</v>
      </c>
      <c r="Q3308" s="3">
        <v>4.3659999999999997</v>
      </c>
      <c r="R3308" s="1" t="s">
        <v>0</v>
      </c>
    </row>
    <row r="3309" spans="1:18" ht="15.5" x14ac:dyDescent="0.35">
      <c r="A3309" s="1">
        <v>40313042</v>
      </c>
      <c r="B3309" s="99" t="s">
        <v>1119</v>
      </c>
      <c r="C3309" s="2" t="s">
        <v>13602</v>
      </c>
      <c r="D3309" s="2">
        <v>0.04</v>
      </c>
      <c r="E3309" s="1" t="s">
        <v>25</v>
      </c>
      <c r="F3309" s="2">
        <v>1.44</v>
      </c>
      <c r="G3309" s="2"/>
      <c r="H3309" s="2"/>
      <c r="I3309" s="2"/>
      <c r="J3309" s="2"/>
      <c r="K3309" s="2"/>
      <c r="L3309" s="3">
        <v>11.46</v>
      </c>
      <c r="M3309" s="3">
        <v>0.46</v>
      </c>
      <c r="N3309" s="3">
        <v>18.989999999999998</v>
      </c>
      <c r="O3309" s="3">
        <v>0</v>
      </c>
      <c r="P3309" s="3">
        <v>19.45</v>
      </c>
      <c r="Q3309" s="3">
        <v>3.89</v>
      </c>
      <c r="R3309" s="1" t="s">
        <v>0</v>
      </c>
    </row>
    <row r="3310" spans="1:18" ht="15.5" x14ac:dyDescent="0.35">
      <c r="A3310" s="1">
        <v>40313050</v>
      </c>
      <c r="B3310" s="99" t="s">
        <v>1118</v>
      </c>
      <c r="C3310" s="2" t="s">
        <v>13602</v>
      </c>
      <c r="D3310" s="2">
        <v>0.04</v>
      </c>
      <c r="E3310" s="1" t="s">
        <v>25</v>
      </c>
      <c r="F3310" s="2">
        <v>1.44</v>
      </c>
      <c r="G3310" s="2"/>
      <c r="H3310" s="2"/>
      <c r="I3310" s="2"/>
      <c r="J3310" s="2"/>
      <c r="K3310" s="2"/>
      <c r="L3310" s="3">
        <v>11.46</v>
      </c>
      <c r="M3310" s="3">
        <v>0.46</v>
      </c>
      <c r="N3310" s="3">
        <v>18.989999999999998</v>
      </c>
      <c r="O3310" s="3">
        <v>0</v>
      </c>
      <c r="P3310" s="3">
        <v>19.45</v>
      </c>
      <c r="Q3310" s="3">
        <v>3.89</v>
      </c>
      <c r="R3310" s="1" t="s">
        <v>0</v>
      </c>
    </row>
    <row r="3311" spans="1:18" ht="15.5" x14ac:dyDescent="0.35">
      <c r="A3311" s="1">
        <v>40313069</v>
      </c>
      <c r="B3311" s="99" t="s">
        <v>1117</v>
      </c>
      <c r="C3311" s="2" t="s">
        <v>13602</v>
      </c>
      <c r="D3311" s="2">
        <v>0.1</v>
      </c>
      <c r="E3311" s="1" t="s">
        <v>25</v>
      </c>
      <c r="F3311" s="2">
        <v>1.647</v>
      </c>
      <c r="G3311" s="2"/>
      <c r="H3311" s="2"/>
      <c r="I3311" s="2"/>
      <c r="J3311" s="2"/>
      <c r="K3311" s="2"/>
      <c r="L3311" s="3">
        <v>11.46</v>
      </c>
      <c r="M3311" s="3">
        <v>1.1499999999999999</v>
      </c>
      <c r="N3311" s="3">
        <v>21.72</v>
      </c>
      <c r="O3311" s="3">
        <v>0</v>
      </c>
      <c r="P3311" s="3">
        <v>22.87</v>
      </c>
      <c r="Q3311" s="3">
        <v>4.5740000000000007</v>
      </c>
      <c r="R3311" s="1" t="s">
        <v>0</v>
      </c>
    </row>
    <row r="3312" spans="1:18" ht="15.5" x14ac:dyDescent="0.35">
      <c r="A3312" s="1">
        <v>40313077</v>
      </c>
      <c r="B3312" s="99" t="s">
        <v>1116</v>
      </c>
      <c r="C3312" s="2" t="s">
        <v>13602</v>
      </c>
      <c r="D3312" s="2">
        <v>0.1</v>
      </c>
      <c r="E3312" s="1" t="s">
        <v>25</v>
      </c>
      <c r="F3312" s="2">
        <v>2.097</v>
      </c>
      <c r="G3312" s="2"/>
      <c r="H3312" s="2"/>
      <c r="I3312" s="2"/>
      <c r="J3312" s="2"/>
      <c r="K3312" s="2"/>
      <c r="L3312" s="3">
        <v>11.46</v>
      </c>
      <c r="M3312" s="3">
        <v>1.1499999999999999</v>
      </c>
      <c r="N3312" s="3">
        <v>27.66</v>
      </c>
      <c r="O3312" s="3">
        <v>0</v>
      </c>
      <c r="P3312" s="3">
        <v>28.81</v>
      </c>
      <c r="Q3312" s="3">
        <v>5.7620000000000005</v>
      </c>
      <c r="R3312" s="1" t="s">
        <v>0</v>
      </c>
    </row>
    <row r="3313" spans="1:18" ht="15.5" x14ac:dyDescent="0.35">
      <c r="A3313" s="1">
        <v>40313085</v>
      </c>
      <c r="B3313" s="99" t="s">
        <v>1115</v>
      </c>
      <c r="C3313" s="2" t="s">
        <v>13602</v>
      </c>
      <c r="D3313" s="2">
        <v>0.04</v>
      </c>
      <c r="E3313" s="1" t="s">
        <v>25</v>
      </c>
      <c r="F3313" s="2">
        <v>1.0529999999999999</v>
      </c>
      <c r="G3313" s="2"/>
      <c r="H3313" s="2"/>
      <c r="I3313" s="2"/>
      <c r="J3313" s="2"/>
      <c r="K3313" s="2"/>
      <c r="L3313" s="3">
        <v>11.46</v>
      </c>
      <c r="M3313" s="3">
        <v>0.46</v>
      </c>
      <c r="N3313" s="3">
        <v>13.89</v>
      </c>
      <c r="O3313" s="3">
        <v>0</v>
      </c>
      <c r="P3313" s="3">
        <v>14.35</v>
      </c>
      <c r="Q3313" s="3">
        <v>2.87</v>
      </c>
      <c r="R3313" s="1" t="s">
        <v>0</v>
      </c>
    </row>
    <row r="3314" spans="1:18" ht="15.5" x14ac:dyDescent="0.35">
      <c r="A3314" s="1">
        <v>40313093</v>
      </c>
      <c r="B3314" s="99" t="s">
        <v>1114</v>
      </c>
      <c r="C3314" s="2" t="s">
        <v>13602</v>
      </c>
      <c r="D3314" s="2">
        <v>0.04</v>
      </c>
      <c r="E3314" s="1" t="s">
        <v>25</v>
      </c>
      <c r="F3314" s="2">
        <v>0.9</v>
      </c>
      <c r="G3314" s="2"/>
      <c r="H3314" s="2"/>
      <c r="I3314" s="2"/>
      <c r="J3314" s="2"/>
      <c r="K3314" s="2"/>
      <c r="L3314" s="3">
        <v>11.46</v>
      </c>
      <c r="M3314" s="3">
        <v>0.46</v>
      </c>
      <c r="N3314" s="3">
        <v>11.87</v>
      </c>
      <c r="O3314" s="3">
        <v>0</v>
      </c>
      <c r="P3314" s="3">
        <v>12.33</v>
      </c>
      <c r="Q3314" s="3">
        <v>2.4660000000000002</v>
      </c>
      <c r="R3314" s="1" t="s">
        <v>0</v>
      </c>
    </row>
    <row r="3315" spans="1:18" ht="15.5" x14ac:dyDescent="0.35">
      <c r="A3315" s="1">
        <v>40313107</v>
      </c>
      <c r="B3315" s="99" t="s">
        <v>1113</v>
      </c>
      <c r="C3315" s="2" t="s">
        <v>13602</v>
      </c>
      <c r="D3315" s="2">
        <v>0.1</v>
      </c>
      <c r="E3315" s="1" t="s">
        <v>25</v>
      </c>
      <c r="F3315" s="2">
        <v>2.7269999999999999</v>
      </c>
      <c r="G3315" s="2"/>
      <c r="H3315" s="2"/>
      <c r="I3315" s="2"/>
      <c r="J3315" s="2"/>
      <c r="K3315" s="2"/>
      <c r="L3315" s="3">
        <v>11.46</v>
      </c>
      <c r="M3315" s="3">
        <v>1.1499999999999999</v>
      </c>
      <c r="N3315" s="3">
        <v>35.97</v>
      </c>
      <c r="O3315" s="3">
        <v>0</v>
      </c>
      <c r="P3315" s="3">
        <v>37.119999999999997</v>
      </c>
      <c r="Q3315" s="3">
        <v>7.4239999999999995</v>
      </c>
      <c r="R3315" s="1" t="s">
        <v>0</v>
      </c>
    </row>
    <row r="3316" spans="1:18" ht="15.5" x14ac:dyDescent="0.35">
      <c r="A3316" s="1">
        <v>40313115</v>
      </c>
      <c r="B3316" s="99" t="s">
        <v>1112</v>
      </c>
      <c r="C3316" s="2" t="s">
        <v>13602</v>
      </c>
      <c r="D3316" s="2">
        <v>0.04</v>
      </c>
      <c r="E3316" s="1" t="s">
        <v>25</v>
      </c>
      <c r="F3316" s="2">
        <v>0.9</v>
      </c>
      <c r="G3316" s="2"/>
      <c r="H3316" s="2"/>
      <c r="I3316" s="2"/>
      <c r="J3316" s="2"/>
      <c r="K3316" s="2"/>
      <c r="L3316" s="3">
        <v>11.46</v>
      </c>
      <c r="M3316" s="3">
        <v>0.46</v>
      </c>
      <c r="N3316" s="3">
        <v>11.87</v>
      </c>
      <c r="O3316" s="3">
        <v>0</v>
      </c>
      <c r="P3316" s="3">
        <v>12.33</v>
      </c>
      <c r="Q3316" s="3">
        <v>2.4660000000000002</v>
      </c>
      <c r="R3316" s="1" t="s">
        <v>0</v>
      </c>
    </row>
    <row r="3317" spans="1:18" ht="15.5" x14ac:dyDescent="0.35">
      <c r="A3317" s="1">
        <v>40313123</v>
      </c>
      <c r="B3317" s="99" t="s">
        <v>1111</v>
      </c>
      <c r="C3317" s="2" t="s">
        <v>13602</v>
      </c>
      <c r="D3317" s="2">
        <v>0.04</v>
      </c>
      <c r="E3317" s="1" t="s">
        <v>25</v>
      </c>
      <c r="F3317" s="2">
        <v>1.44</v>
      </c>
      <c r="G3317" s="2"/>
      <c r="H3317" s="2"/>
      <c r="I3317" s="2"/>
      <c r="J3317" s="2"/>
      <c r="K3317" s="2"/>
      <c r="L3317" s="3">
        <v>11.46</v>
      </c>
      <c r="M3317" s="3">
        <v>0.46</v>
      </c>
      <c r="N3317" s="3">
        <v>18.989999999999998</v>
      </c>
      <c r="O3317" s="3">
        <v>0</v>
      </c>
      <c r="P3317" s="3">
        <v>19.45</v>
      </c>
      <c r="Q3317" s="3">
        <v>3.89</v>
      </c>
      <c r="R3317" s="1" t="s">
        <v>0</v>
      </c>
    </row>
    <row r="3318" spans="1:18" ht="15.5" x14ac:dyDescent="0.35">
      <c r="A3318" s="1">
        <v>40313131</v>
      </c>
      <c r="B3318" s="99" t="s">
        <v>1110</v>
      </c>
      <c r="C3318" s="2" t="s">
        <v>13602</v>
      </c>
      <c r="D3318" s="2">
        <v>0.1</v>
      </c>
      <c r="E3318" s="1" t="s">
        <v>25</v>
      </c>
      <c r="F3318" s="2">
        <v>2.34</v>
      </c>
      <c r="G3318" s="2"/>
      <c r="H3318" s="2"/>
      <c r="I3318" s="2"/>
      <c r="J3318" s="2"/>
      <c r="K3318" s="2"/>
      <c r="L3318" s="3">
        <v>11.46</v>
      </c>
      <c r="M3318" s="3">
        <v>1.1499999999999999</v>
      </c>
      <c r="N3318" s="3">
        <v>30.86</v>
      </c>
      <c r="O3318" s="3">
        <v>0</v>
      </c>
      <c r="P3318" s="3">
        <v>32.01</v>
      </c>
      <c r="Q3318" s="3">
        <v>6.4020000000000001</v>
      </c>
      <c r="R3318" s="1" t="s">
        <v>0</v>
      </c>
    </row>
    <row r="3319" spans="1:18" ht="15.5" x14ac:dyDescent="0.35">
      <c r="A3319" s="1">
        <v>40313140</v>
      </c>
      <c r="B3319" s="99" t="s">
        <v>1109</v>
      </c>
      <c r="C3319" s="2" t="s">
        <v>13602</v>
      </c>
      <c r="D3319" s="2">
        <v>0.1</v>
      </c>
      <c r="E3319" s="1" t="s">
        <v>25</v>
      </c>
      <c r="F3319" s="2">
        <v>2.097</v>
      </c>
      <c r="G3319" s="2"/>
      <c r="H3319" s="2"/>
      <c r="I3319" s="2"/>
      <c r="J3319" s="2"/>
      <c r="K3319" s="2"/>
      <c r="L3319" s="3">
        <v>11.46</v>
      </c>
      <c r="M3319" s="3">
        <v>1.1499999999999999</v>
      </c>
      <c r="N3319" s="3">
        <v>27.66</v>
      </c>
      <c r="O3319" s="3">
        <v>0</v>
      </c>
      <c r="P3319" s="3">
        <v>28.81</v>
      </c>
      <c r="Q3319" s="3">
        <v>5.7620000000000005</v>
      </c>
      <c r="R3319" s="1" t="s">
        <v>0</v>
      </c>
    </row>
    <row r="3320" spans="1:18" ht="15.5" x14ac:dyDescent="0.35">
      <c r="A3320" s="1">
        <v>40313158</v>
      </c>
      <c r="B3320" s="99" t="s">
        <v>1108</v>
      </c>
      <c r="C3320" s="2" t="s">
        <v>13602</v>
      </c>
      <c r="D3320" s="2">
        <v>0.1</v>
      </c>
      <c r="E3320" s="1" t="s">
        <v>25</v>
      </c>
      <c r="F3320" s="2">
        <v>1.647</v>
      </c>
      <c r="G3320" s="2"/>
      <c r="H3320" s="2"/>
      <c r="I3320" s="2"/>
      <c r="J3320" s="2"/>
      <c r="K3320" s="2"/>
      <c r="L3320" s="3">
        <v>11.46</v>
      </c>
      <c r="M3320" s="3">
        <v>1.1499999999999999</v>
      </c>
      <c r="N3320" s="3">
        <v>21.72</v>
      </c>
      <c r="O3320" s="3">
        <v>0</v>
      </c>
      <c r="P3320" s="3">
        <v>22.87</v>
      </c>
      <c r="Q3320" s="3">
        <v>4.5740000000000007</v>
      </c>
      <c r="R3320" s="1" t="s">
        <v>0</v>
      </c>
    </row>
    <row r="3321" spans="1:18" ht="15.5" x14ac:dyDescent="0.35">
      <c r="A3321" s="1">
        <v>40313166</v>
      </c>
      <c r="B3321" s="99" t="s">
        <v>1107</v>
      </c>
      <c r="C3321" s="2" t="s">
        <v>13602</v>
      </c>
      <c r="D3321" s="2">
        <v>0.04</v>
      </c>
      <c r="E3321" s="1" t="s">
        <v>25</v>
      </c>
      <c r="F3321" s="2">
        <v>1.44</v>
      </c>
      <c r="G3321" s="2"/>
      <c r="H3321" s="2"/>
      <c r="I3321" s="2"/>
      <c r="J3321" s="2"/>
      <c r="K3321" s="2"/>
      <c r="L3321" s="3">
        <v>11.46</v>
      </c>
      <c r="M3321" s="3">
        <v>0.46</v>
      </c>
      <c r="N3321" s="3">
        <v>18.989999999999998</v>
      </c>
      <c r="O3321" s="3">
        <v>0</v>
      </c>
      <c r="P3321" s="3">
        <v>19.45</v>
      </c>
      <c r="Q3321" s="3">
        <v>3.89</v>
      </c>
      <c r="R3321" s="1" t="s">
        <v>0</v>
      </c>
    </row>
    <row r="3322" spans="1:18" ht="15.5" x14ac:dyDescent="0.35">
      <c r="A3322" s="1">
        <v>40313174</v>
      </c>
      <c r="B3322" s="99" t="s">
        <v>1106</v>
      </c>
      <c r="C3322" s="2" t="s">
        <v>13602</v>
      </c>
      <c r="D3322" s="2">
        <v>0.1</v>
      </c>
      <c r="E3322" s="1" t="s">
        <v>25</v>
      </c>
      <c r="F3322" s="2">
        <v>2.097</v>
      </c>
      <c r="G3322" s="2"/>
      <c r="H3322" s="2"/>
      <c r="I3322" s="2"/>
      <c r="J3322" s="2"/>
      <c r="K3322" s="2"/>
      <c r="L3322" s="3">
        <v>11.46</v>
      </c>
      <c r="M3322" s="3">
        <v>1.1499999999999999</v>
      </c>
      <c r="N3322" s="3">
        <v>27.66</v>
      </c>
      <c r="O3322" s="3">
        <v>0</v>
      </c>
      <c r="P3322" s="3">
        <v>28.81</v>
      </c>
      <c r="Q3322" s="3">
        <v>5.7620000000000005</v>
      </c>
      <c r="R3322" s="1" t="s">
        <v>0</v>
      </c>
    </row>
    <row r="3323" spans="1:18" ht="15.5" x14ac:dyDescent="0.35">
      <c r="A3323" s="1">
        <v>40313182</v>
      </c>
      <c r="B3323" s="99" t="s">
        <v>1105</v>
      </c>
      <c r="C3323" s="2" t="s">
        <v>13602</v>
      </c>
      <c r="D3323" s="2">
        <v>0.04</v>
      </c>
      <c r="E3323" s="1" t="s">
        <v>25</v>
      </c>
      <c r="F3323" s="2">
        <v>0.9</v>
      </c>
      <c r="G3323" s="2"/>
      <c r="H3323" s="2"/>
      <c r="I3323" s="2"/>
      <c r="J3323" s="2"/>
      <c r="K3323" s="2"/>
      <c r="L3323" s="3">
        <v>11.46</v>
      </c>
      <c r="M3323" s="3">
        <v>0.46</v>
      </c>
      <c r="N3323" s="3">
        <v>11.87</v>
      </c>
      <c r="O3323" s="3">
        <v>0</v>
      </c>
      <c r="P3323" s="3">
        <v>12.33</v>
      </c>
      <c r="Q3323" s="3">
        <v>2.4660000000000002</v>
      </c>
      <c r="R3323" s="1" t="s">
        <v>0</v>
      </c>
    </row>
    <row r="3324" spans="1:18" ht="31" x14ac:dyDescent="0.35">
      <c r="A3324" s="1">
        <v>40313190</v>
      </c>
      <c r="B3324" s="99" t="s">
        <v>1104</v>
      </c>
      <c r="C3324" s="2" t="s">
        <v>13602</v>
      </c>
      <c r="D3324" s="2">
        <v>0.1</v>
      </c>
      <c r="E3324" s="1" t="s">
        <v>25</v>
      </c>
      <c r="F3324" s="2">
        <v>2.7269999999999999</v>
      </c>
      <c r="G3324" s="2"/>
      <c r="H3324" s="2"/>
      <c r="I3324" s="2"/>
      <c r="J3324" s="2"/>
      <c r="K3324" s="2"/>
      <c r="L3324" s="3">
        <v>11.46</v>
      </c>
      <c r="M3324" s="3">
        <v>1.1499999999999999</v>
      </c>
      <c r="N3324" s="3">
        <v>35.97</v>
      </c>
      <c r="O3324" s="3">
        <v>0</v>
      </c>
      <c r="P3324" s="3">
        <v>37.119999999999997</v>
      </c>
      <c r="Q3324" s="3">
        <v>7.4239999999999995</v>
      </c>
      <c r="R3324" s="1" t="s">
        <v>0</v>
      </c>
    </row>
    <row r="3325" spans="1:18" ht="15.5" x14ac:dyDescent="0.35">
      <c r="A3325" s="1">
        <v>40313204</v>
      </c>
      <c r="B3325" s="99" t="s">
        <v>1103</v>
      </c>
      <c r="C3325" s="2" t="s">
        <v>13602</v>
      </c>
      <c r="D3325" s="2">
        <v>0.1</v>
      </c>
      <c r="E3325" s="1" t="s">
        <v>25</v>
      </c>
      <c r="F3325" s="2">
        <v>1.647</v>
      </c>
      <c r="G3325" s="2"/>
      <c r="H3325" s="2"/>
      <c r="I3325" s="2"/>
      <c r="J3325" s="2"/>
      <c r="K3325" s="2"/>
      <c r="L3325" s="3">
        <v>11.46</v>
      </c>
      <c r="M3325" s="3">
        <v>1.1499999999999999</v>
      </c>
      <c r="N3325" s="3">
        <v>21.72</v>
      </c>
      <c r="O3325" s="3">
        <v>0</v>
      </c>
      <c r="P3325" s="3">
        <v>22.87</v>
      </c>
      <c r="Q3325" s="3">
        <v>4.5740000000000007</v>
      </c>
      <c r="R3325" s="1" t="s">
        <v>0</v>
      </c>
    </row>
    <row r="3326" spans="1:18" ht="15.5" x14ac:dyDescent="0.35">
      <c r="A3326" s="1">
        <v>40313212</v>
      </c>
      <c r="B3326" s="99" t="s">
        <v>1102</v>
      </c>
      <c r="C3326" s="2" t="s">
        <v>13602</v>
      </c>
      <c r="D3326" s="2">
        <v>0.04</v>
      </c>
      <c r="E3326" s="1" t="s">
        <v>25</v>
      </c>
      <c r="F3326" s="2">
        <v>1.647</v>
      </c>
      <c r="G3326" s="2"/>
      <c r="H3326" s="2"/>
      <c r="I3326" s="2"/>
      <c r="J3326" s="2"/>
      <c r="K3326" s="2"/>
      <c r="L3326" s="3">
        <v>11.46</v>
      </c>
      <c r="M3326" s="3">
        <v>0.46</v>
      </c>
      <c r="N3326" s="3">
        <v>21.72</v>
      </c>
      <c r="O3326" s="3">
        <v>0</v>
      </c>
      <c r="P3326" s="3">
        <v>22.18</v>
      </c>
      <c r="Q3326" s="3">
        <v>4.4359999999999999</v>
      </c>
      <c r="R3326" s="1" t="s">
        <v>0</v>
      </c>
    </row>
    <row r="3327" spans="1:18" ht="15.5" x14ac:dyDescent="0.35">
      <c r="A3327" s="1">
        <v>40313220</v>
      </c>
      <c r="B3327" s="99" t="s">
        <v>1101</v>
      </c>
      <c r="C3327" s="2" t="s">
        <v>13602</v>
      </c>
      <c r="D3327" s="2">
        <v>0.04</v>
      </c>
      <c r="E3327" s="1" t="s">
        <v>25</v>
      </c>
      <c r="F3327" s="2">
        <v>1.44</v>
      </c>
      <c r="G3327" s="2"/>
      <c r="H3327" s="2"/>
      <c r="I3327" s="2"/>
      <c r="J3327" s="2"/>
      <c r="K3327" s="2"/>
      <c r="L3327" s="3">
        <v>11.46</v>
      </c>
      <c r="M3327" s="3">
        <v>0.46</v>
      </c>
      <c r="N3327" s="3">
        <v>18.989999999999998</v>
      </c>
      <c r="O3327" s="3">
        <v>0</v>
      </c>
      <c r="P3327" s="3">
        <v>19.45</v>
      </c>
      <c r="Q3327" s="3">
        <v>3.89</v>
      </c>
      <c r="R3327" s="1" t="s">
        <v>0</v>
      </c>
    </row>
    <row r="3328" spans="1:18" ht="15.5" x14ac:dyDescent="0.35">
      <c r="A3328" s="1">
        <v>40313239</v>
      </c>
      <c r="B3328" s="99" t="s">
        <v>1100</v>
      </c>
      <c r="C3328" s="2" t="s">
        <v>13602</v>
      </c>
      <c r="D3328" s="2">
        <v>0.04</v>
      </c>
      <c r="E3328" s="1" t="s">
        <v>25</v>
      </c>
      <c r="F3328" s="2">
        <v>1.44</v>
      </c>
      <c r="G3328" s="2"/>
      <c r="H3328" s="2"/>
      <c r="I3328" s="2"/>
      <c r="J3328" s="2"/>
      <c r="K3328" s="2"/>
      <c r="L3328" s="3">
        <v>11.46</v>
      </c>
      <c r="M3328" s="3">
        <v>0.46</v>
      </c>
      <c r="N3328" s="3">
        <v>18.989999999999998</v>
      </c>
      <c r="O3328" s="3">
        <v>0</v>
      </c>
      <c r="P3328" s="3">
        <v>19.45</v>
      </c>
      <c r="Q3328" s="3">
        <v>3.89</v>
      </c>
      <c r="R3328" s="1" t="s">
        <v>0</v>
      </c>
    </row>
    <row r="3329" spans="1:18" ht="15.5" x14ac:dyDescent="0.35">
      <c r="A3329" s="1">
        <v>40313247</v>
      </c>
      <c r="B3329" s="99" t="s">
        <v>1099</v>
      </c>
      <c r="C3329" s="2" t="s">
        <v>13602</v>
      </c>
      <c r="D3329" s="2">
        <v>0.04</v>
      </c>
      <c r="E3329" s="1" t="s">
        <v>25</v>
      </c>
      <c r="F3329" s="2">
        <v>1.44</v>
      </c>
      <c r="G3329" s="2"/>
      <c r="H3329" s="2"/>
      <c r="I3329" s="2"/>
      <c r="J3329" s="2"/>
      <c r="K3329" s="2"/>
      <c r="L3329" s="3">
        <v>11.46</v>
      </c>
      <c r="M3329" s="3">
        <v>0.46</v>
      </c>
      <c r="N3329" s="3">
        <v>18.989999999999998</v>
      </c>
      <c r="O3329" s="3">
        <v>0</v>
      </c>
      <c r="P3329" s="3">
        <v>19.45</v>
      </c>
      <c r="Q3329" s="3">
        <v>3.89</v>
      </c>
      <c r="R3329" s="1" t="s">
        <v>0</v>
      </c>
    </row>
    <row r="3330" spans="1:18" ht="15.5" x14ac:dyDescent="0.35">
      <c r="A3330" s="1">
        <v>40313255</v>
      </c>
      <c r="B3330" s="99" t="s">
        <v>1098</v>
      </c>
      <c r="C3330" s="2" t="s">
        <v>13602</v>
      </c>
      <c r="D3330" s="2">
        <v>0.1</v>
      </c>
      <c r="E3330" s="1" t="s">
        <v>25</v>
      </c>
      <c r="F3330" s="2">
        <v>2.34</v>
      </c>
      <c r="G3330" s="2"/>
      <c r="H3330" s="2"/>
      <c r="I3330" s="2"/>
      <c r="J3330" s="2"/>
      <c r="K3330" s="2"/>
      <c r="L3330" s="3">
        <v>11.46</v>
      </c>
      <c r="M3330" s="3">
        <v>1.1499999999999999</v>
      </c>
      <c r="N3330" s="3">
        <v>30.86</v>
      </c>
      <c r="O3330" s="3">
        <v>0</v>
      </c>
      <c r="P3330" s="3">
        <v>32.01</v>
      </c>
      <c r="Q3330" s="3">
        <v>6.4020000000000001</v>
      </c>
      <c r="R3330" s="1" t="s">
        <v>0</v>
      </c>
    </row>
    <row r="3331" spans="1:18" ht="15.5" x14ac:dyDescent="0.35">
      <c r="A3331" s="1">
        <v>40313263</v>
      </c>
      <c r="B3331" s="99" t="s">
        <v>1097</v>
      </c>
      <c r="C3331" s="2" t="s">
        <v>13602</v>
      </c>
      <c r="D3331" s="2">
        <v>0.04</v>
      </c>
      <c r="E3331" s="1" t="s">
        <v>25</v>
      </c>
      <c r="F3331" s="2">
        <v>0.72</v>
      </c>
      <c r="G3331" s="2"/>
      <c r="H3331" s="2"/>
      <c r="I3331" s="2"/>
      <c r="J3331" s="2"/>
      <c r="K3331" s="2"/>
      <c r="L3331" s="3">
        <v>11.46</v>
      </c>
      <c r="M3331" s="3">
        <v>0.46</v>
      </c>
      <c r="N3331" s="3">
        <v>9.5</v>
      </c>
      <c r="O3331" s="3">
        <v>0</v>
      </c>
      <c r="P3331" s="3">
        <v>9.9600000000000009</v>
      </c>
      <c r="Q3331" s="3">
        <v>1.9920000000000002</v>
      </c>
      <c r="R3331" s="1" t="s">
        <v>0</v>
      </c>
    </row>
    <row r="3332" spans="1:18" ht="15.5" x14ac:dyDescent="0.35">
      <c r="A3332" s="1">
        <v>40313271</v>
      </c>
      <c r="B3332" s="99" t="s">
        <v>1096</v>
      </c>
      <c r="C3332" s="2" t="s">
        <v>13602</v>
      </c>
      <c r="D3332" s="2">
        <v>0.1</v>
      </c>
      <c r="E3332" s="1" t="s">
        <v>25</v>
      </c>
      <c r="F3332" s="2">
        <v>2.097</v>
      </c>
      <c r="G3332" s="2"/>
      <c r="H3332" s="2"/>
      <c r="I3332" s="2"/>
      <c r="J3332" s="2"/>
      <c r="K3332" s="2"/>
      <c r="L3332" s="3">
        <v>11.46</v>
      </c>
      <c r="M3332" s="3">
        <v>1.1499999999999999</v>
      </c>
      <c r="N3332" s="3">
        <v>27.66</v>
      </c>
      <c r="O3332" s="3">
        <v>0</v>
      </c>
      <c r="P3332" s="3">
        <v>28.81</v>
      </c>
      <c r="Q3332" s="3">
        <v>5.7620000000000005</v>
      </c>
      <c r="R3332" s="1" t="s">
        <v>0</v>
      </c>
    </row>
    <row r="3333" spans="1:18" ht="31" x14ac:dyDescent="0.35">
      <c r="A3333" s="1">
        <v>40313280</v>
      </c>
      <c r="B3333" s="99" t="s">
        <v>1095</v>
      </c>
      <c r="C3333" s="2" t="s">
        <v>13602</v>
      </c>
      <c r="D3333" s="2">
        <v>0.1</v>
      </c>
      <c r="E3333" s="1" t="s">
        <v>25</v>
      </c>
      <c r="F3333" s="2">
        <v>1.647</v>
      </c>
      <c r="G3333" s="2"/>
      <c r="H3333" s="2"/>
      <c r="I3333" s="2"/>
      <c r="J3333" s="2"/>
      <c r="K3333" s="2"/>
      <c r="L3333" s="3">
        <v>11.46</v>
      </c>
      <c r="M3333" s="3">
        <v>1.1499999999999999</v>
      </c>
      <c r="N3333" s="3">
        <v>21.72</v>
      </c>
      <c r="O3333" s="3">
        <v>0</v>
      </c>
      <c r="P3333" s="3">
        <v>22.87</v>
      </c>
      <c r="Q3333" s="3">
        <v>4.5740000000000007</v>
      </c>
      <c r="R3333" s="1" t="s">
        <v>0</v>
      </c>
    </row>
    <row r="3334" spans="1:18" ht="15.5" x14ac:dyDescent="0.35">
      <c r="A3334" s="1">
        <v>40313298</v>
      </c>
      <c r="B3334" s="99" t="s">
        <v>1094</v>
      </c>
      <c r="C3334" s="2" t="s">
        <v>13602</v>
      </c>
      <c r="D3334" s="2">
        <v>0.1</v>
      </c>
      <c r="E3334" s="1" t="s">
        <v>25</v>
      </c>
      <c r="F3334" s="2">
        <v>2.097</v>
      </c>
      <c r="G3334" s="2"/>
      <c r="H3334" s="2"/>
      <c r="I3334" s="2"/>
      <c r="J3334" s="2"/>
      <c r="K3334" s="2"/>
      <c r="L3334" s="3">
        <v>11.46</v>
      </c>
      <c r="M3334" s="3">
        <v>1.1499999999999999</v>
      </c>
      <c r="N3334" s="3">
        <v>27.66</v>
      </c>
      <c r="O3334" s="3">
        <v>0</v>
      </c>
      <c r="P3334" s="3">
        <v>28.81</v>
      </c>
      <c r="Q3334" s="3">
        <v>5.7620000000000005</v>
      </c>
      <c r="R3334" s="1" t="s">
        <v>0</v>
      </c>
    </row>
    <row r="3335" spans="1:18" ht="15.5" x14ac:dyDescent="0.35">
      <c r="A3335" s="1">
        <v>40313301</v>
      </c>
      <c r="B3335" s="99" t="s">
        <v>1093</v>
      </c>
      <c r="C3335" s="2" t="s">
        <v>13602</v>
      </c>
      <c r="D3335" s="2">
        <v>0.75</v>
      </c>
      <c r="E3335" s="1" t="s">
        <v>25</v>
      </c>
      <c r="F3335" s="2">
        <v>29.79</v>
      </c>
      <c r="G3335" s="2"/>
      <c r="H3335" s="2"/>
      <c r="I3335" s="2"/>
      <c r="J3335" s="2"/>
      <c r="K3335" s="2"/>
      <c r="L3335" s="3">
        <v>11.46</v>
      </c>
      <c r="M3335" s="3">
        <v>8.6</v>
      </c>
      <c r="N3335" s="3">
        <v>392.93</v>
      </c>
      <c r="O3335" s="3">
        <v>0</v>
      </c>
      <c r="P3335" s="3">
        <v>401.53</v>
      </c>
      <c r="Q3335" s="3">
        <v>80.305999999999997</v>
      </c>
      <c r="R3335" s="1" t="s">
        <v>0</v>
      </c>
    </row>
    <row r="3336" spans="1:18" ht="15.5" x14ac:dyDescent="0.35">
      <c r="A3336" s="1">
        <v>40313310</v>
      </c>
      <c r="B3336" s="99" t="s">
        <v>1092</v>
      </c>
      <c r="C3336" s="2" t="s">
        <v>13602</v>
      </c>
      <c r="D3336" s="2">
        <v>0.1</v>
      </c>
      <c r="E3336" s="1" t="s">
        <v>25</v>
      </c>
      <c r="F3336" s="2">
        <v>3.2669999999999999</v>
      </c>
      <c r="G3336" s="2"/>
      <c r="H3336" s="2"/>
      <c r="I3336" s="2"/>
      <c r="J3336" s="2"/>
      <c r="K3336" s="2"/>
      <c r="L3336" s="3">
        <v>11.46</v>
      </c>
      <c r="M3336" s="3">
        <v>1.1499999999999999</v>
      </c>
      <c r="N3336" s="3">
        <v>43.09</v>
      </c>
      <c r="O3336" s="3">
        <v>0</v>
      </c>
      <c r="P3336" s="3">
        <v>44.24</v>
      </c>
      <c r="Q3336" s="3">
        <v>8.8480000000000008</v>
      </c>
      <c r="R3336" s="1" t="s">
        <v>0</v>
      </c>
    </row>
    <row r="3337" spans="1:18" ht="15.5" x14ac:dyDescent="0.35">
      <c r="A3337" s="1">
        <v>40313328</v>
      </c>
      <c r="B3337" s="99" t="s">
        <v>1091</v>
      </c>
      <c r="C3337" s="2" t="s">
        <v>13602</v>
      </c>
      <c r="D3337" s="2">
        <v>0.1</v>
      </c>
      <c r="E3337" s="1" t="s">
        <v>25</v>
      </c>
      <c r="F3337" s="2">
        <v>3.2669999999999999</v>
      </c>
      <c r="G3337" s="2"/>
      <c r="H3337" s="2"/>
      <c r="I3337" s="2"/>
      <c r="J3337" s="2"/>
      <c r="K3337" s="2"/>
      <c r="L3337" s="3">
        <v>11.46</v>
      </c>
      <c r="M3337" s="3">
        <v>1.1499999999999999</v>
      </c>
      <c r="N3337" s="3">
        <v>43.09</v>
      </c>
      <c r="O3337" s="3">
        <v>0</v>
      </c>
      <c r="P3337" s="3">
        <v>44.24</v>
      </c>
      <c r="Q3337" s="3">
        <v>8.8480000000000008</v>
      </c>
      <c r="R3337" s="1" t="s">
        <v>0</v>
      </c>
    </row>
    <row r="3338" spans="1:18" ht="15.5" x14ac:dyDescent="0.35">
      <c r="A3338" s="1">
        <v>40313336</v>
      </c>
      <c r="B3338" s="99" t="s">
        <v>1090</v>
      </c>
      <c r="C3338" s="2" t="s">
        <v>13602</v>
      </c>
      <c r="D3338" s="2">
        <v>0.01</v>
      </c>
      <c r="E3338" s="1" t="s">
        <v>25</v>
      </c>
      <c r="F3338" s="2">
        <v>1.04</v>
      </c>
      <c r="G3338" s="2"/>
      <c r="H3338" s="2"/>
      <c r="I3338" s="2"/>
      <c r="J3338" s="2"/>
      <c r="K3338" s="2"/>
      <c r="L3338" s="3">
        <v>11.46</v>
      </c>
      <c r="M3338" s="3">
        <v>0.11</v>
      </c>
      <c r="N3338" s="3">
        <v>13.72</v>
      </c>
      <c r="O3338" s="3">
        <v>0</v>
      </c>
      <c r="P3338" s="3">
        <v>13.83</v>
      </c>
      <c r="Q3338" s="3">
        <v>2.766</v>
      </c>
      <c r="R3338" s="1" t="s">
        <v>0</v>
      </c>
    </row>
    <row r="3339" spans="1:18" ht="15.5" x14ac:dyDescent="0.35">
      <c r="A3339" s="1">
        <v>40313344</v>
      </c>
      <c r="B3339" s="99" t="s">
        <v>1089</v>
      </c>
      <c r="C3339" s="2" t="s">
        <v>13602</v>
      </c>
      <c r="D3339" s="2">
        <v>0.1</v>
      </c>
      <c r="E3339" s="1" t="s">
        <v>25</v>
      </c>
      <c r="F3339" s="2">
        <v>2.7269999999999999</v>
      </c>
      <c r="G3339" s="2"/>
      <c r="H3339" s="2"/>
      <c r="I3339" s="2"/>
      <c r="J3339" s="2"/>
      <c r="K3339" s="2"/>
      <c r="L3339" s="3">
        <v>11.46</v>
      </c>
      <c r="M3339" s="3">
        <v>1.1499999999999999</v>
      </c>
      <c r="N3339" s="3">
        <v>35.97</v>
      </c>
      <c r="O3339" s="3">
        <v>0</v>
      </c>
      <c r="P3339" s="3">
        <v>37.119999999999997</v>
      </c>
      <c r="Q3339" s="3">
        <v>7.4239999999999995</v>
      </c>
      <c r="R3339" s="1" t="s">
        <v>0</v>
      </c>
    </row>
    <row r="3340" spans="1:18" ht="15.5" x14ac:dyDescent="0.35">
      <c r="A3340" s="1">
        <v>40314014</v>
      </c>
      <c r="B3340" s="99" t="s">
        <v>1088</v>
      </c>
      <c r="C3340" s="2" t="s">
        <v>13602</v>
      </c>
      <c r="D3340" s="2">
        <v>0.25</v>
      </c>
      <c r="E3340" s="1" t="s">
        <v>25</v>
      </c>
      <c r="F3340" s="2">
        <v>21.852</v>
      </c>
      <c r="G3340" s="2"/>
      <c r="H3340" s="2"/>
      <c r="I3340" s="2"/>
      <c r="J3340" s="2"/>
      <c r="K3340" s="2"/>
      <c r="L3340" s="3">
        <v>11.46</v>
      </c>
      <c r="M3340" s="3">
        <v>2.87</v>
      </c>
      <c r="N3340" s="3">
        <v>288.23</v>
      </c>
      <c r="O3340" s="3">
        <v>0</v>
      </c>
      <c r="P3340" s="3">
        <v>291.10000000000002</v>
      </c>
      <c r="Q3340" s="3">
        <v>58.220000000000006</v>
      </c>
      <c r="R3340" s="1" t="s">
        <v>0</v>
      </c>
    </row>
    <row r="3341" spans="1:18" ht="15.5" x14ac:dyDescent="0.35">
      <c r="A3341" s="1">
        <v>40314022</v>
      </c>
      <c r="B3341" s="99" t="s">
        <v>1087</v>
      </c>
      <c r="C3341" s="2" t="s">
        <v>13602</v>
      </c>
      <c r="D3341" s="2">
        <v>0.25</v>
      </c>
      <c r="E3341" s="1" t="s">
        <v>25</v>
      </c>
      <c r="F3341" s="2">
        <v>17.981999999999999</v>
      </c>
      <c r="G3341" s="2"/>
      <c r="H3341" s="2"/>
      <c r="I3341" s="2"/>
      <c r="J3341" s="2"/>
      <c r="K3341" s="2"/>
      <c r="L3341" s="3">
        <v>11.46</v>
      </c>
      <c r="M3341" s="3">
        <v>2.87</v>
      </c>
      <c r="N3341" s="3">
        <v>237.18</v>
      </c>
      <c r="O3341" s="3">
        <v>0</v>
      </c>
      <c r="P3341" s="3">
        <v>240.05</v>
      </c>
      <c r="Q3341" s="3">
        <v>48.010000000000005</v>
      </c>
      <c r="R3341" s="1" t="s">
        <v>0</v>
      </c>
    </row>
    <row r="3342" spans="1:18" ht="15.5" x14ac:dyDescent="0.35">
      <c r="A3342" s="1">
        <v>40314030</v>
      </c>
      <c r="B3342" s="99" t="s">
        <v>1086</v>
      </c>
      <c r="C3342" s="2" t="s">
        <v>13602</v>
      </c>
      <c r="D3342" s="2">
        <v>0.25</v>
      </c>
      <c r="E3342" s="1" t="s">
        <v>25</v>
      </c>
      <c r="F3342" s="2">
        <v>25.245000000000001</v>
      </c>
      <c r="G3342" s="2"/>
      <c r="H3342" s="2"/>
      <c r="I3342" s="2"/>
      <c r="J3342" s="2"/>
      <c r="K3342" s="2"/>
      <c r="L3342" s="3">
        <v>11.46</v>
      </c>
      <c r="M3342" s="3">
        <v>2.87</v>
      </c>
      <c r="N3342" s="3">
        <v>332.98</v>
      </c>
      <c r="O3342" s="3">
        <v>0</v>
      </c>
      <c r="P3342" s="3">
        <v>335.85</v>
      </c>
      <c r="Q3342" s="3">
        <v>67.17</v>
      </c>
      <c r="R3342" s="1" t="s">
        <v>0</v>
      </c>
    </row>
    <row r="3343" spans="1:18" ht="15.5" x14ac:dyDescent="0.35">
      <c r="A3343" s="1">
        <v>40314049</v>
      </c>
      <c r="B3343" s="99" t="s">
        <v>1085</v>
      </c>
      <c r="C3343" s="2" t="s">
        <v>13602</v>
      </c>
      <c r="D3343" s="2">
        <v>0.25</v>
      </c>
      <c r="E3343" s="1" t="s">
        <v>25</v>
      </c>
      <c r="F3343" s="2">
        <v>29.97</v>
      </c>
      <c r="G3343" s="2"/>
      <c r="H3343" s="2"/>
      <c r="I3343" s="2"/>
      <c r="J3343" s="2"/>
      <c r="K3343" s="2"/>
      <c r="L3343" s="3">
        <v>11.46</v>
      </c>
      <c r="M3343" s="3">
        <v>2.87</v>
      </c>
      <c r="N3343" s="3">
        <v>395.3</v>
      </c>
      <c r="O3343" s="3">
        <v>0</v>
      </c>
      <c r="P3343" s="3">
        <v>398.17</v>
      </c>
      <c r="Q3343" s="3">
        <v>79.634000000000015</v>
      </c>
      <c r="R3343" s="1" t="s">
        <v>0</v>
      </c>
    </row>
    <row r="3344" spans="1:18" ht="15.5" x14ac:dyDescent="0.35">
      <c r="A3344" s="1">
        <v>40314057</v>
      </c>
      <c r="B3344" s="99" t="s">
        <v>1084</v>
      </c>
      <c r="C3344" s="2" t="s">
        <v>13602</v>
      </c>
      <c r="D3344" s="2">
        <v>0.25</v>
      </c>
      <c r="E3344" s="1" t="s">
        <v>25</v>
      </c>
      <c r="F3344" s="2">
        <v>25.478999999999999</v>
      </c>
      <c r="G3344" s="2"/>
      <c r="H3344" s="2"/>
      <c r="I3344" s="2"/>
      <c r="J3344" s="2"/>
      <c r="K3344" s="2"/>
      <c r="L3344" s="3">
        <v>11.46</v>
      </c>
      <c r="M3344" s="3">
        <v>2.87</v>
      </c>
      <c r="N3344" s="3">
        <v>336.07</v>
      </c>
      <c r="O3344" s="3">
        <v>0</v>
      </c>
      <c r="P3344" s="3">
        <v>338.94</v>
      </c>
      <c r="Q3344" s="3">
        <v>67.787999999999997</v>
      </c>
      <c r="R3344" s="1" t="s">
        <v>0</v>
      </c>
    </row>
    <row r="3345" spans="1:18" ht="15.5" x14ac:dyDescent="0.35">
      <c r="A3345" s="1">
        <v>40314065</v>
      </c>
      <c r="B3345" s="99" t="s">
        <v>1083</v>
      </c>
      <c r="C3345" s="2" t="s">
        <v>13602</v>
      </c>
      <c r="D3345" s="2">
        <v>0.25</v>
      </c>
      <c r="E3345" s="1" t="s">
        <v>25</v>
      </c>
      <c r="F3345" s="2">
        <v>17.981999999999999</v>
      </c>
      <c r="G3345" s="2"/>
      <c r="H3345" s="2"/>
      <c r="I3345" s="2"/>
      <c r="J3345" s="2"/>
      <c r="K3345" s="2"/>
      <c r="L3345" s="3">
        <v>11.46</v>
      </c>
      <c r="M3345" s="3">
        <v>2.87</v>
      </c>
      <c r="N3345" s="3">
        <v>237.18</v>
      </c>
      <c r="O3345" s="3">
        <v>0</v>
      </c>
      <c r="P3345" s="3">
        <v>240.05</v>
      </c>
      <c r="Q3345" s="3">
        <v>48.010000000000005</v>
      </c>
      <c r="R3345" s="1" t="s">
        <v>0</v>
      </c>
    </row>
    <row r="3346" spans="1:18" ht="15.5" x14ac:dyDescent="0.35">
      <c r="A3346" s="1">
        <v>40314073</v>
      </c>
      <c r="B3346" s="99" t="s">
        <v>1082</v>
      </c>
      <c r="C3346" s="2" t="s">
        <v>13602</v>
      </c>
      <c r="D3346" s="2">
        <v>0.25</v>
      </c>
      <c r="E3346" s="1" t="s">
        <v>25</v>
      </c>
      <c r="F3346" s="2">
        <v>10.701000000000001</v>
      </c>
      <c r="G3346" s="2"/>
      <c r="H3346" s="2"/>
      <c r="I3346" s="2"/>
      <c r="J3346" s="2"/>
      <c r="K3346" s="2"/>
      <c r="L3346" s="3">
        <v>11.46</v>
      </c>
      <c r="M3346" s="3">
        <v>2.87</v>
      </c>
      <c r="N3346" s="3">
        <v>141.15</v>
      </c>
      <c r="O3346" s="3">
        <v>0</v>
      </c>
      <c r="P3346" s="3">
        <v>144.02000000000001</v>
      </c>
      <c r="Q3346" s="3">
        <v>28.804000000000002</v>
      </c>
      <c r="R3346" s="1" t="s">
        <v>0</v>
      </c>
    </row>
    <row r="3347" spans="1:18" ht="15.5" x14ac:dyDescent="0.35">
      <c r="A3347" s="1">
        <v>40314081</v>
      </c>
      <c r="B3347" s="99" t="s">
        <v>1081</v>
      </c>
      <c r="C3347" s="2" t="s">
        <v>13602</v>
      </c>
      <c r="D3347" s="2">
        <v>0.25</v>
      </c>
      <c r="E3347" s="1" t="s">
        <v>25</v>
      </c>
      <c r="F3347" s="2">
        <v>25.478999999999999</v>
      </c>
      <c r="G3347" s="2"/>
      <c r="H3347" s="2"/>
      <c r="I3347" s="2"/>
      <c r="J3347" s="2"/>
      <c r="K3347" s="2"/>
      <c r="L3347" s="3">
        <v>11.46</v>
      </c>
      <c r="M3347" s="3">
        <v>2.87</v>
      </c>
      <c r="N3347" s="3">
        <v>336.07</v>
      </c>
      <c r="O3347" s="3">
        <v>0</v>
      </c>
      <c r="P3347" s="3">
        <v>338.94</v>
      </c>
      <c r="Q3347" s="3">
        <v>67.787999999999997</v>
      </c>
      <c r="R3347" s="1" t="s">
        <v>0</v>
      </c>
    </row>
    <row r="3348" spans="1:18" ht="15.5" x14ac:dyDescent="0.35">
      <c r="A3348" s="1">
        <v>40314090</v>
      </c>
      <c r="B3348" s="99" t="s">
        <v>1080</v>
      </c>
      <c r="C3348" s="2" t="s">
        <v>13602</v>
      </c>
      <c r="D3348" s="2">
        <v>0.25</v>
      </c>
      <c r="E3348" s="1" t="s">
        <v>25</v>
      </c>
      <c r="F3348" s="2">
        <v>10.701000000000001</v>
      </c>
      <c r="G3348" s="2"/>
      <c r="H3348" s="2"/>
      <c r="I3348" s="2"/>
      <c r="J3348" s="2"/>
      <c r="K3348" s="2"/>
      <c r="L3348" s="3">
        <v>11.46</v>
      </c>
      <c r="M3348" s="3">
        <v>2.87</v>
      </c>
      <c r="N3348" s="3">
        <v>141.15</v>
      </c>
      <c r="O3348" s="3">
        <v>0</v>
      </c>
      <c r="P3348" s="3">
        <v>144.02000000000001</v>
      </c>
      <c r="Q3348" s="3">
        <v>28.804000000000002</v>
      </c>
      <c r="R3348" s="1" t="s">
        <v>0</v>
      </c>
    </row>
    <row r="3349" spans="1:18" ht="15.5" x14ac:dyDescent="0.35">
      <c r="A3349" s="1">
        <v>40314103</v>
      </c>
      <c r="B3349" s="99" t="s">
        <v>1079</v>
      </c>
      <c r="C3349" s="2" t="s">
        <v>13602</v>
      </c>
      <c r="D3349" s="2">
        <v>0.25</v>
      </c>
      <c r="E3349" s="1" t="s">
        <v>25</v>
      </c>
      <c r="F3349" s="2">
        <v>29.97</v>
      </c>
      <c r="G3349" s="2"/>
      <c r="H3349" s="2"/>
      <c r="I3349" s="2"/>
      <c r="J3349" s="2"/>
      <c r="K3349" s="2"/>
      <c r="L3349" s="3">
        <v>11.46</v>
      </c>
      <c r="M3349" s="3">
        <v>2.87</v>
      </c>
      <c r="N3349" s="3">
        <v>395.3</v>
      </c>
      <c r="O3349" s="3">
        <v>0</v>
      </c>
      <c r="P3349" s="3">
        <v>398.17</v>
      </c>
      <c r="Q3349" s="3">
        <v>79.634000000000015</v>
      </c>
      <c r="R3349" s="1" t="s">
        <v>0</v>
      </c>
    </row>
    <row r="3350" spans="1:18" ht="15.5" x14ac:dyDescent="0.35">
      <c r="A3350" s="1">
        <v>40314111</v>
      </c>
      <c r="B3350" s="99" t="s">
        <v>1078</v>
      </c>
      <c r="C3350" s="2" t="s">
        <v>13602</v>
      </c>
      <c r="D3350" s="2">
        <v>0.5</v>
      </c>
      <c r="E3350" s="1" t="s">
        <v>25</v>
      </c>
      <c r="F3350" s="2">
        <v>55.448999999999998</v>
      </c>
      <c r="G3350" s="2"/>
      <c r="H3350" s="2"/>
      <c r="I3350" s="2"/>
      <c r="J3350" s="2"/>
      <c r="K3350" s="2"/>
      <c r="L3350" s="3">
        <v>11.46</v>
      </c>
      <c r="M3350" s="3">
        <v>5.73</v>
      </c>
      <c r="N3350" s="3">
        <v>731.37</v>
      </c>
      <c r="O3350" s="3">
        <v>0</v>
      </c>
      <c r="P3350" s="3">
        <v>737.1</v>
      </c>
      <c r="Q3350" s="3">
        <v>147.42000000000002</v>
      </c>
      <c r="R3350" s="1" t="s">
        <v>0</v>
      </c>
    </row>
    <row r="3351" spans="1:18" ht="15.5" x14ac:dyDescent="0.35">
      <c r="A3351" s="1">
        <v>40314120</v>
      </c>
      <c r="B3351" s="99" t="s">
        <v>1077</v>
      </c>
      <c r="C3351" s="2" t="s">
        <v>13602</v>
      </c>
      <c r="D3351" s="2">
        <v>0.25</v>
      </c>
      <c r="E3351" s="1" t="s">
        <v>25</v>
      </c>
      <c r="F3351" s="2">
        <v>29.97</v>
      </c>
      <c r="G3351" s="2"/>
      <c r="H3351" s="2"/>
      <c r="I3351" s="2"/>
      <c r="J3351" s="2"/>
      <c r="K3351" s="2"/>
      <c r="L3351" s="3">
        <v>11.46</v>
      </c>
      <c r="M3351" s="3">
        <v>2.87</v>
      </c>
      <c r="N3351" s="3">
        <v>395.3</v>
      </c>
      <c r="O3351" s="3">
        <v>0</v>
      </c>
      <c r="P3351" s="3">
        <v>398.17</v>
      </c>
      <c r="Q3351" s="3">
        <v>79.634000000000015</v>
      </c>
      <c r="R3351" s="1" t="s">
        <v>0</v>
      </c>
    </row>
    <row r="3352" spans="1:18" ht="15.5" x14ac:dyDescent="0.35">
      <c r="A3352" s="1">
        <v>40314138</v>
      </c>
      <c r="B3352" s="99" t="s">
        <v>1076</v>
      </c>
      <c r="C3352" s="2" t="s">
        <v>13602</v>
      </c>
      <c r="D3352" s="2">
        <v>0.25</v>
      </c>
      <c r="E3352" s="1" t="s">
        <v>25</v>
      </c>
      <c r="F3352" s="2">
        <v>10.701000000000001</v>
      </c>
      <c r="G3352" s="2"/>
      <c r="H3352" s="2"/>
      <c r="I3352" s="2"/>
      <c r="J3352" s="2"/>
      <c r="K3352" s="2"/>
      <c r="L3352" s="3">
        <v>11.46</v>
      </c>
      <c r="M3352" s="3">
        <v>2.87</v>
      </c>
      <c r="N3352" s="3">
        <v>141.15</v>
      </c>
      <c r="O3352" s="3">
        <v>0</v>
      </c>
      <c r="P3352" s="3">
        <v>144.02000000000001</v>
      </c>
      <c r="Q3352" s="3">
        <v>28.804000000000002</v>
      </c>
      <c r="R3352" s="1" t="s">
        <v>0</v>
      </c>
    </row>
    <row r="3353" spans="1:18" ht="15.5" x14ac:dyDescent="0.35">
      <c r="A3353" s="1">
        <v>40314146</v>
      </c>
      <c r="B3353" s="99" t="s">
        <v>1075</v>
      </c>
      <c r="C3353" s="2" t="s">
        <v>13602</v>
      </c>
      <c r="D3353" s="2">
        <v>0.5</v>
      </c>
      <c r="E3353" s="1" t="s">
        <v>25</v>
      </c>
      <c r="F3353" s="2">
        <v>59.94</v>
      </c>
      <c r="G3353" s="2"/>
      <c r="H3353" s="2"/>
      <c r="I3353" s="2"/>
      <c r="J3353" s="2"/>
      <c r="K3353" s="2"/>
      <c r="L3353" s="3">
        <v>11.46</v>
      </c>
      <c r="M3353" s="3">
        <v>5.73</v>
      </c>
      <c r="N3353" s="3">
        <v>790.61</v>
      </c>
      <c r="O3353" s="3">
        <v>0</v>
      </c>
      <c r="P3353" s="3">
        <v>796.34</v>
      </c>
      <c r="Q3353" s="3">
        <v>159.26800000000003</v>
      </c>
      <c r="R3353" s="1" t="s">
        <v>0</v>
      </c>
    </row>
    <row r="3354" spans="1:18" ht="15.5" x14ac:dyDescent="0.35">
      <c r="A3354" s="1">
        <v>40314154</v>
      </c>
      <c r="B3354" s="99" t="s">
        <v>1074</v>
      </c>
      <c r="C3354" s="2" t="s">
        <v>13602</v>
      </c>
      <c r="D3354" s="2">
        <v>0.5</v>
      </c>
      <c r="E3354" s="1" t="s">
        <v>25</v>
      </c>
      <c r="F3354" s="2">
        <v>32.966999999999999</v>
      </c>
      <c r="G3354" s="2"/>
      <c r="H3354" s="2"/>
      <c r="I3354" s="2"/>
      <c r="J3354" s="2"/>
      <c r="K3354" s="2"/>
      <c r="L3354" s="3">
        <v>11.46</v>
      </c>
      <c r="M3354" s="3">
        <v>5.73</v>
      </c>
      <c r="N3354" s="3">
        <v>434.83</v>
      </c>
      <c r="O3354" s="3">
        <v>0</v>
      </c>
      <c r="P3354" s="3">
        <v>440.56</v>
      </c>
      <c r="Q3354" s="3">
        <v>88.112000000000009</v>
      </c>
      <c r="R3354" s="1" t="s">
        <v>0</v>
      </c>
    </row>
    <row r="3355" spans="1:18" ht="15.5" x14ac:dyDescent="0.35">
      <c r="A3355" s="1">
        <v>40314162</v>
      </c>
      <c r="B3355" s="99" t="s">
        <v>1073</v>
      </c>
      <c r="C3355" s="2" t="s">
        <v>13602</v>
      </c>
      <c r="D3355" s="2">
        <v>0.25</v>
      </c>
      <c r="E3355" s="1" t="s">
        <v>25</v>
      </c>
      <c r="F3355" s="2">
        <v>29.97</v>
      </c>
      <c r="G3355" s="2"/>
      <c r="H3355" s="2"/>
      <c r="I3355" s="2"/>
      <c r="J3355" s="2"/>
      <c r="K3355" s="2"/>
      <c r="L3355" s="3">
        <v>11.46</v>
      </c>
      <c r="M3355" s="3">
        <v>2.87</v>
      </c>
      <c r="N3355" s="3">
        <v>395.3</v>
      </c>
      <c r="O3355" s="3">
        <v>0</v>
      </c>
      <c r="P3355" s="3">
        <v>398.17</v>
      </c>
      <c r="Q3355" s="3">
        <v>79.634000000000015</v>
      </c>
      <c r="R3355" s="1" t="s">
        <v>0</v>
      </c>
    </row>
    <row r="3356" spans="1:18" ht="15.5" x14ac:dyDescent="0.35">
      <c r="A3356" s="1">
        <v>40314170</v>
      </c>
      <c r="B3356" s="99" t="s">
        <v>1072</v>
      </c>
      <c r="C3356" s="2" t="s">
        <v>13602</v>
      </c>
      <c r="D3356" s="2">
        <v>0.25</v>
      </c>
      <c r="E3356" s="1" t="s">
        <v>25</v>
      </c>
      <c r="F3356" s="2">
        <v>10.701000000000001</v>
      </c>
      <c r="G3356" s="2"/>
      <c r="H3356" s="2"/>
      <c r="I3356" s="2"/>
      <c r="J3356" s="2"/>
      <c r="K3356" s="2"/>
      <c r="L3356" s="3">
        <v>11.46</v>
      </c>
      <c r="M3356" s="3">
        <v>2.87</v>
      </c>
      <c r="N3356" s="3">
        <v>141.15</v>
      </c>
      <c r="O3356" s="3">
        <v>0</v>
      </c>
      <c r="P3356" s="3">
        <v>144.02000000000001</v>
      </c>
      <c r="Q3356" s="3">
        <v>28.804000000000002</v>
      </c>
      <c r="R3356" s="1" t="s">
        <v>0</v>
      </c>
    </row>
    <row r="3357" spans="1:18" ht="15.5" x14ac:dyDescent="0.35">
      <c r="A3357" s="1">
        <v>40314189</v>
      </c>
      <c r="B3357" s="99" t="s">
        <v>1071</v>
      </c>
      <c r="C3357" s="2" t="s">
        <v>13602</v>
      </c>
      <c r="D3357" s="2">
        <v>0.5</v>
      </c>
      <c r="E3357" s="1" t="s">
        <v>25</v>
      </c>
      <c r="F3357" s="2">
        <v>36.476999999999997</v>
      </c>
      <c r="G3357" s="2"/>
      <c r="H3357" s="2"/>
      <c r="I3357" s="2"/>
      <c r="J3357" s="2"/>
      <c r="K3357" s="2"/>
      <c r="L3357" s="3">
        <v>11.46</v>
      </c>
      <c r="M3357" s="3">
        <v>5.73</v>
      </c>
      <c r="N3357" s="3">
        <v>481.13</v>
      </c>
      <c r="O3357" s="3">
        <v>0</v>
      </c>
      <c r="P3357" s="3">
        <v>486.86</v>
      </c>
      <c r="Q3357" s="3">
        <v>97.372000000000014</v>
      </c>
      <c r="R3357" s="1" t="s">
        <v>0</v>
      </c>
    </row>
    <row r="3358" spans="1:18" ht="15.5" x14ac:dyDescent="0.35">
      <c r="A3358" s="1">
        <v>40314197</v>
      </c>
      <c r="B3358" s="99" t="s">
        <v>1070</v>
      </c>
      <c r="C3358" s="2" t="s">
        <v>13602</v>
      </c>
      <c r="D3358" s="2">
        <v>0.5</v>
      </c>
      <c r="E3358" s="1" t="s">
        <v>25</v>
      </c>
      <c r="F3358" s="2">
        <v>17.234999999999999</v>
      </c>
      <c r="G3358" s="2"/>
      <c r="H3358" s="2"/>
      <c r="I3358" s="2"/>
      <c r="J3358" s="2"/>
      <c r="K3358" s="2"/>
      <c r="L3358" s="3">
        <v>11.46</v>
      </c>
      <c r="M3358" s="3">
        <v>5.73</v>
      </c>
      <c r="N3358" s="3">
        <v>227.33</v>
      </c>
      <c r="O3358" s="3">
        <v>0</v>
      </c>
      <c r="P3358" s="3">
        <v>233.06</v>
      </c>
      <c r="Q3358" s="3">
        <v>46.612000000000002</v>
      </c>
      <c r="R3358" s="1" t="s">
        <v>0</v>
      </c>
    </row>
    <row r="3359" spans="1:18" ht="15.5" x14ac:dyDescent="0.35">
      <c r="A3359" s="1">
        <v>40314200</v>
      </c>
      <c r="B3359" s="99" t="s">
        <v>1069</v>
      </c>
      <c r="C3359" s="2" t="s">
        <v>13602</v>
      </c>
      <c r="D3359" s="2">
        <v>0.5</v>
      </c>
      <c r="E3359" s="1" t="s">
        <v>25</v>
      </c>
      <c r="F3359" s="2">
        <v>36.476999999999997</v>
      </c>
      <c r="G3359" s="2"/>
      <c r="H3359" s="2"/>
      <c r="I3359" s="2"/>
      <c r="J3359" s="2"/>
      <c r="K3359" s="2"/>
      <c r="L3359" s="3">
        <v>11.46</v>
      </c>
      <c r="M3359" s="3">
        <v>5.73</v>
      </c>
      <c r="N3359" s="3">
        <v>481.13</v>
      </c>
      <c r="O3359" s="3">
        <v>0</v>
      </c>
      <c r="P3359" s="3">
        <v>486.86</v>
      </c>
      <c r="Q3359" s="3">
        <v>97.372000000000014</v>
      </c>
      <c r="R3359" s="1" t="s">
        <v>0</v>
      </c>
    </row>
    <row r="3360" spans="1:18" ht="15.5" x14ac:dyDescent="0.35">
      <c r="A3360" s="1">
        <v>40314219</v>
      </c>
      <c r="B3360" s="99" t="s">
        <v>1068</v>
      </c>
      <c r="C3360" s="2" t="s">
        <v>13602</v>
      </c>
      <c r="D3360" s="2">
        <v>0.25</v>
      </c>
      <c r="E3360" s="1" t="s">
        <v>25</v>
      </c>
      <c r="F3360" s="2">
        <v>21.852</v>
      </c>
      <c r="G3360" s="2"/>
      <c r="H3360" s="2"/>
      <c r="I3360" s="2"/>
      <c r="J3360" s="2"/>
      <c r="K3360" s="2"/>
      <c r="L3360" s="3">
        <v>11.46</v>
      </c>
      <c r="M3360" s="3">
        <v>2.87</v>
      </c>
      <c r="N3360" s="3">
        <v>288.23</v>
      </c>
      <c r="O3360" s="3">
        <v>0</v>
      </c>
      <c r="P3360" s="3">
        <v>291.10000000000002</v>
      </c>
      <c r="Q3360" s="3">
        <v>58.220000000000006</v>
      </c>
      <c r="R3360" s="1" t="s">
        <v>0</v>
      </c>
    </row>
    <row r="3361" spans="1:18" ht="15.5" x14ac:dyDescent="0.35">
      <c r="A3361" s="1">
        <v>40314227</v>
      </c>
      <c r="B3361" s="99" t="s">
        <v>1067</v>
      </c>
      <c r="C3361" s="2" t="s">
        <v>13602</v>
      </c>
      <c r="D3361" s="2">
        <v>0.25</v>
      </c>
      <c r="E3361" s="1" t="s">
        <v>25</v>
      </c>
      <c r="F3361" s="2">
        <v>21.852</v>
      </c>
      <c r="G3361" s="2"/>
      <c r="H3361" s="2"/>
      <c r="I3361" s="2"/>
      <c r="J3361" s="2"/>
      <c r="K3361" s="2"/>
      <c r="L3361" s="3">
        <v>11.46</v>
      </c>
      <c r="M3361" s="3">
        <v>2.87</v>
      </c>
      <c r="N3361" s="3">
        <v>288.23</v>
      </c>
      <c r="O3361" s="3">
        <v>0</v>
      </c>
      <c r="P3361" s="3">
        <v>291.10000000000002</v>
      </c>
      <c r="Q3361" s="3">
        <v>58.220000000000006</v>
      </c>
      <c r="R3361" s="1" t="s">
        <v>0</v>
      </c>
    </row>
    <row r="3362" spans="1:18" ht="15.5" x14ac:dyDescent="0.35">
      <c r="A3362" s="1">
        <v>40314235</v>
      </c>
      <c r="B3362" s="99" t="s">
        <v>1066</v>
      </c>
      <c r="C3362" s="2" t="s">
        <v>13602</v>
      </c>
      <c r="D3362" s="2">
        <v>0.5</v>
      </c>
      <c r="E3362" s="1" t="s">
        <v>25</v>
      </c>
      <c r="F3362" s="2">
        <v>31.23</v>
      </c>
      <c r="G3362" s="2"/>
      <c r="H3362" s="2"/>
      <c r="I3362" s="2"/>
      <c r="J3362" s="2"/>
      <c r="K3362" s="2"/>
      <c r="L3362" s="3">
        <v>11.46</v>
      </c>
      <c r="M3362" s="3">
        <v>5.73</v>
      </c>
      <c r="N3362" s="3">
        <v>411.92</v>
      </c>
      <c r="O3362" s="3">
        <v>0</v>
      </c>
      <c r="P3362" s="3">
        <v>417.65</v>
      </c>
      <c r="Q3362" s="3">
        <v>83.53</v>
      </c>
      <c r="R3362" s="1" t="s">
        <v>0</v>
      </c>
    </row>
    <row r="3363" spans="1:18" ht="15.5" x14ac:dyDescent="0.35">
      <c r="A3363" s="1">
        <v>40314243</v>
      </c>
      <c r="B3363" s="99" t="s">
        <v>1065</v>
      </c>
      <c r="C3363" s="2" t="s">
        <v>13602</v>
      </c>
      <c r="D3363" s="2">
        <v>0.25</v>
      </c>
      <c r="E3363" s="1" t="s">
        <v>25</v>
      </c>
      <c r="F3363" s="2">
        <v>21.852</v>
      </c>
      <c r="G3363" s="2"/>
      <c r="H3363" s="2"/>
      <c r="I3363" s="2"/>
      <c r="J3363" s="2"/>
      <c r="K3363" s="2"/>
      <c r="L3363" s="3">
        <v>11.46</v>
      </c>
      <c r="M3363" s="3">
        <v>2.87</v>
      </c>
      <c r="N3363" s="3">
        <v>288.23</v>
      </c>
      <c r="O3363" s="3">
        <v>0</v>
      </c>
      <c r="P3363" s="3">
        <v>291.10000000000002</v>
      </c>
      <c r="Q3363" s="3">
        <v>58.220000000000006</v>
      </c>
      <c r="R3363" s="1" t="s">
        <v>0</v>
      </c>
    </row>
    <row r="3364" spans="1:18" ht="15.5" x14ac:dyDescent="0.35">
      <c r="A3364" s="1">
        <v>40314251</v>
      </c>
      <c r="B3364" s="99" t="s">
        <v>1064</v>
      </c>
      <c r="C3364" s="2" t="s">
        <v>13602</v>
      </c>
      <c r="D3364" s="2">
        <v>0.5</v>
      </c>
      <c r="E3364" s="1" t="s">
        <v>25</v>
      </c>
      <c r="F3364" s="2">
        <v>31.23</v>
      </c>
      <c r="G3364" s="2"/>
      <c r="H3364" s="2"/>
      <c r="I3364" s="2"/>
      <c r="J3364" s="2"/>
      <c r="K3364" s="2"/>
      <c r="L3364" s="3">
        <v>11.46</v>
      </c>
      <c r="M3364" s="3">
        <v>5.73</v>
      </c>
      <c r="N3364" s="3">
        <v>411.92</v>
      </c>
      <c r="O3364" s="3">
        <v>0</v>
      </c>
      <c r="P3364" s="3">
        <v>417.65</v>
      </c>
      <c r="Q3364" s="3">
        <v>83.53</v>
      </c>
      <c r="R3364" s="1" t="s">
        <v>0</v>
      </c>
    </row>
    <row r="3365" spans="1:18" ht="15.5" x14ac:dyDescent="0.35">
      <c r="A3365" s="1">
        <v>40314260</v>
      </c>
      <c r="B3365" s="99" t="s">
        <v>1063</v>
      </c>
      <c r="C3365" s="2" t="s">
        <v>13602</v>
      </c>
      <c r="D3365" s="2">
        <v>0.25</v>
      </c>
      <c r="E3365" s="1" t="s">
        <v>25</v>
      </c>
      <c r="F3365" s="2">
        <v>10.701000000000001</v>
      </c>
      <c r="G3365" s="2"/>
      <c r="H3365" s="2"/>
      <c r="I3365" s="2"/>
      <c r="J3365" s="2"/>
      <c r="K3365" s="2"/>
      <c r="L3365" s="3">
        <v>11.46</v>
      </c>
      <c r="M3365" s="3">
        <v>2.87</v>
      </c>
      <c r="N3365" s="3">
        <v>141.15</v>
      </c>
      <c r="O3365" s="3">
        <v>0</v>
      </c>
      <c r="P3365" s="3">
        <v>144.02000000000001</v>
      </c>
      <c r="Q3365" s="3">
        <v>28.804000000000002</v>
      </c>
      <c r="R3365" s="1" t="s">
        <v>0</v>
      </c>
    </row>
    <row r="3366" spans="1:18" ht="15.5" x14ac:dyDescent="0.35">
      <c r="A3366" s="1">
        <v>40314278</v>
      </c>
      <c r="B3366" s="99" t="s">
        <v>1062</v>
      </c>
      <c r="C3366" s="2" t="s">
        <v>13602</v>
      </c>
      <c r="D3366" s="2">
        <v>0.25</v>
      </c>
      <c r="E3366" s="1" t="s">
        <v>25</v>
      </c>
      <c r="F3366" s="2">
        <v>10.701000000000001</v>
      </c>
      <c r="G3366" s="2"/>
      <c r="H3366" s="2"/>
      <c r="I3366" s="2"/>
      <c r="J3366" s="2"/>
      <c r="K3366" s="2"/>
      <c r="L3366" s="3">
        <v>11.46</v>
      </c>
      <c r="M3366" s="3">
        <v>2.87</v>
      </c>
      <c r="N3366" s="3">
        <v>141.15</v>
      </c>
      <c r="O3366" s="3">
        <v>0</v>
      </c>
      <c r="P3366" s="3">
        <v>144.02000000000001</v>
      </c>
      <c r="Q3366" s="3">
        <v>28.804000000000002</v>
      </c>
      <c r="R3366" s="1" t="s">
        <v>0</v>
      </c>
    </row>
    <row r="3367" spans="1:18" ht="15.5" x14ac:dyDescent="0.35">
      <c r="A3367" s="1">
        <v>40314286</v>
      </c>
      <c r="B3367" s="99" t="s">
        <v>1061</v>
      </c>
      <c r="C3367" s="2" t="s">
        <v>13602</v>
      </c>
      <c r="D3367" s="2">
        <v>0.25</v>
      </c>
      <c r="E3367" s="1" t="s">
        <v>25</v>
      </c>
      <c r="F3367" s="2">
        <v>10.701000000000001</v>
      </c>
      <c r="G3367" s="2"/>
      <c r="H3367" s="2"/>
      <c r="I3367" s="2"/>
      <c r="J3367" s="2"/>
      <c r="K3367" s="2"/>
      <c r="L3367" s="3">
        <v>11.46</v>
      </c>
      <c r="M3367" s="3">
        <v>2.87</v>
      </c>
      <c r="N3367" s="3">
        <v>141.15</v>
      </c>
      <c r="O3367" s="3">
        <v>0</v>
      </c>
      <c r="P3367" s="3">
        <v>144.02000000000001</v>
      </c>
      <c r="Q3367" s="3">
        <v>28.804000000000002</v>
      </c>
      <c r="R3367" s="1" t="s">
        <v>0</v>
      </c>
    </row>
    <row r="3368" spans="1:18" ht="15.5" x14ac:dyDescent="0.35">
      <c r="A3368" s="1">
        <v>40314294</v>
      </c>
      <c r="B3368" s="99" t="s">
        <v>1060</v>
      </c>
      <c r="C3368" s="2" t="s">
        <v>13602</v>
      </c>
      <c r="D3368" s="2">
        <v>0.5</v>
      </c>
      <c r="E3368" s="1" t="s">
        <v>25</v>
      </c>
      <c r="F3368" s="2">
        <v>31.23</v>
      </c>
      <c r="G3368" s="2"/>
      <c r="H3368" s="2"/>
      <c r="I3368" s="2"/>
      <c r="J3368" s="2"/>
      <c r="K3368" s="2"/>
      <c r="L3368" s="3">
        <v>11.46</v>
      </c>
      <c r="M3368" s="3">
        <v>5.73</v>
      </c>
      <c r="N3368" s="3">
        <v>411.92</v>
      </c>
      <c r="O3368" s="3">
        <v>0</v>
      </c>
      <c r="P3368" s="3">
        <v>417.65</v>
      </c>
      <c r="Q3368" s="3">
        <v>83.53</v>
      </c>
      <c r="R3368" s="1" t="s">
        <v>0</v>
      </c>
    </row>
    <row r="3369" spans="1:18" ht="15.5" x14ac:dyDescent="0.35">
      <c r="A3369" s="1">
        <v>40314308</v>
      </c>
      <c r="B3369" s="99" t="s">
        <v>1059</v>
      </c>
      <c r="C3369" s="2" t="s">
        <v>13602</v>
      </c>
      <c r="D3369" s="2">
        <v>0.25</v>
      </c>
      <c r="E3369" s="1" t="s">
        <v>25</v>
      </c>
      <c r="F3369" s="2">
        <v>29.97</v>
      </c>
      <c r="G3369" s="2"/>
      <c r="H3369" s="2"/>
      <c r="I3369" s="2"/>
      <c r="J3369" s="2"/>
      <c r="K3369" s="2"/>
      <c r="L3369" s="3">
        <v>11.46</v>
      </c>
      <c r="M3369" s="3">
        <v>2.87</v>
      </c>
      <c r="N3369" s="3">
        <v>395.3</v>
      </c>
      <c r="O3369" s="3">
        <v>0</v>
      </c>
      <c r="P3369" s="3">
        <v>398.17</v>
      </c>
      <c r="Q3369" s="3">
        <v>79.634000000000015</v>
      </c>
      <c r="R3369" s="1" t="s">
        <v>0</v>
      </c>
    </row>
    <row r="3370" spans="1:18" ht="15.5" x14ac:dyDescent="0.35">
      <c r="A3370" s="1">
        <v>40314359</v>
      </c>
      <c r="B3370" s="99" t="s">
        <v>1058</v>
      </c>
      <c r="C3370" s="2" t="s">
        <v>13602</v>
      </c>
      <c r="D3370" s="2">
        <v>0.01</v>
      </c>
      <c r="E3370" s="1" t="s">
        <v>25</v>
      </c>
      <c r="F3370" s="2">
        <v>15.343999999999999</v>
      </c>
      <c r="G3370" s="2"/>
      <c r="H3370" s="2"/>
      <c r="I3370" s="2"/>
      <c r="J3370" s="2"/>
      <c r="K3370" s="2"/>
      <c r="L3370" s="3">
        <v>11.46</v>
      </c>
      <c r="M3370" s="3">
        <v>0.11</v>
      </c>
      <c r="N3370" s="3">
        <v>202.39</v>
      </c>
      <c r="O3370" s="3">
        <v>0</v>
      </c>
      <c r="P3370" s="3">
        <v>202.5</v>
      </c>
      <c r="Q3370" s="3">
        <v>40.5</v>
      </c>
      <c r="R3370" s="1" t="s">
        <v>0</v>
      </c>
    </row>
    <row r="3371" spans="1:18" ht="15.5" x14ac:dyDescent="0.35">
      <c r="A3371" s="1">
        <v>40314430</v>
      </c>
      <c r="B3371" s="99" t="s">
        <v>1057</v>
      </c>
      <c r="C3371" s="2" t="s">
        <v>13602</v>
      </c>
      <c r="D3371" s="2">
        <v>0.5</v>
      </c>
      <c r="E3371" s="1" t="s">
        <v>25</v>
      </c>
      <c r="F3371" s="2">
        <v>16.452999999999999</v>
      </c>
      <c r="G3371" s="2"/>
      <c r="H3371" s="2"/>
      <c r="I3371" s="2"/>
      <c r="J3371" s="2"/>
      <c r="K3371" s="2"/>
      <c r="L3371" s="3">
        <v>11.46</v>
      </c>
      <c r="M3371" s="3">
        <v>5.73</v>
      </c>
      <c r="N3371" s="3">
        <v>217.02</v>
      </c>
      <c r="O3371" s="3">
        <v>0</v>
      </c>
      <c r="P3371" s="3">
        <v>222.75</v>
      </c>
      <c r="Q3371" s="3">
        <v>44.550000000000004</v>
      </c>
      <c r="R3371" s="1" t="s">
        <v>0</v>
      </c>
    </row>
    <row r="3372" spans="1:18" ht="15.5" x14ac:dyDescent="0.35">
      <c r="A3372" s="1">
        <v>40314456</v>
      </c>
      <c r="B3372" s="99" t="s">
        <v>1056</v>
      </c>
      <c r="C3372" s="2" t="s">
        <v>13602</v>
      </c>
      <c r="D3372" s="2">
        <v>0.5</v>
      </c>
      <c r="E3372" s="1" t="s">
        <v>25</v>
      </c>
      <c r="F3372" s="2">
        <v>30.693999999999999</v>
      </c>
      <c r="G3372" s="2"/>
      <c r="H3372" s="2"/>
      <c r="I3372" s="2"/>
      <c r="J3372" s="2"/>
      <c r="K3372" s="2"/>
      <c r="L3372" s="3">
        <v>11.46</v>
      </c>
      <c r="M3372" s="3">
        <v>5.73</v>
      </c>
      <c r="N3372" s="3">
        <v>404.85</v>
      </c>
      <c r="O3372" s="3">
        <v>0</v>
      </c>
      <c r="P3372" s="3">
        <v>410.58</v>
      </c>
      <c r="Q3372" s="3">
        <v>82.116</v>
      </c>
      <c r="R3372" s="1" t="s">
        <v>0</v>
      </c>
    </row>
    <row r="3373" spans="1:18" ht="15.5" x14ac:dyDescent="0.35">
      <c r="A3373" s="1">
        <v>40314618</v>
      </c>
      <c r="B3373" s="99" t="s">
        <v>1055</v>
      </c>
      <c r="C3373" s="2" t="s">
        <v>13602</v>
      </c>
      <c r="D3373" s="2"/>
      <c r="E3373" s="1"/>
      <c r="F3373" s="2"/>
      <c r="G3373" s="2"/>
      <c r="H3373" s="2"/>
      <c r="I3373" s="2"/>
      <c r="J3373" s="2"/>
      <c r="K3373" s="2"/>
      <c r="L3373" s="3"/>
      <c r="M3373" s="3"/>
      <c r="N3373" s="3"/>
      <c r="O3373" s="3"/>
      <c r="P3373" s="3">
        <v>210</v>
      </c>
      <c r="Q3373" s="3">
        <v>42</v>
      </c>
      <c r="R3373" s="1" t="s">
        <v>132</v>
      </c>
    </row>
    <row r="3374" spans="1:18" ht="31" x14ac:dyDescent="0.35">
      <c r="A3374" s="1">
        <v>40314618</v>
      </c>
      <c r="B3374" s="99" t="s">
        <v>4425</v>
      </c>
      <c r="C3374" s="2" t="s">
        <v>13602</v>
      </c>
      <c r="D3374" s="2"/>
      <c r="E3374" s="1"/>
      <c r="F3374" s="2"/>
      <c r="G3374" s="2"/>
      <c r="H3374" s="2"/>
      <c r="I3374" s="2"/>
      <c r="J3374" s="2"/>
      <c r="K3374" s="2"/>
      <c r="L3374" s="3"/>
      <c r="M3374" s="3"/>
      <c r="N3374" s="3"/>
      <c r="O3374" s="3"/>
      <c r="P3374" s="3">
        <v>260</v>
      </c>
      <c r="Q3374" s="3">
        <v>42</v>
      </c>
      <c r="R3374" s="1" t="s">
        <v>132</v>
      </c>
    </row>
    <row r="3375" spans="1:18" ht="15.5" x14ac:dyDescent="0.35">
      <c r="A3375" s="1">
        <v>40324770</v>
      </c>
      <c r="B3375" s="99" t="s">
        <v>1054</v>
      </c>
      <c r="C3375" s="2" t="s">
        <v>13602</v>
      </c>
      <c r="D3375" s="2"/>
      <c r="E3375" s="1"/>
      <c r="F3375" s="2"/>
      <c r="G3375" s="2"/>
      <c r="H3375" s="2"/>
      <c r="I3375" s="2"/>
      <c r="J3375" s="2"/>
      <c r="K3375" s="2"/>
      <c r="L3375" s="3"/>
      <c r="M3375" s="3"/>
      <c r="N3375" s="3"/>
      <c r="O3375" s="3"/>
      <c r="P3375" s="3">
        <v>200</v>
      </c>
      <c r="Q3375" s="3">
        <v>40</v>
      </c>
      <c r="R3375" s="1" t="s">
        <v>132</v>
      </c>
    </row>
    <row r="3376" spans="1:18" ht="31" x14ac:dyDescent="0.35">
      <c r="A3376" s="1">
        <v>40324788</v>
      </c>
      <c r="B3376" s="99" t="s">
        <v>1053</v>
      </c>
      <c r="C3376" s="2" t="s">
        <v>13602</v>
      </c>
      <c r="D3376" s="2"/>
      <c r="E3376" s="1"/>
      <c r="F3376" s="2"/>
      <c r="G3376" s="2"/>
      <c r="H3376" s="2"/>
      <c r="I3376" s="2"/>
      <c r="J3376" s="2"/>
      <c r="K3376" s="2"/>
      <c r="L3376" s="3"/>
      <c r="M3376" s="3"/>
      <c r="N3376" s="3"/>
      <c r="O3376" s="3"/>
      <c r="P3376" s="3">
        <v>100</v>
      </c>
      <c r="Q3376" s="3">
        <v>20</v>
      </c>
      <c r="R3376" s="1" t="s">
        <v>132</v>
      </c>
    </row>
    <row r="3377" spans="1:18" ht="15.5" x14ac:dyDescent="0.35">
      <c r="A3377" s="1">
        <v>40324796</v>
      </c>
      <c r="B3377" s="99" t="s">
        <v>1052</v>
      </c>
      <c r="C3377" s="2" t="s">
        <v>13602</v>
      </c>
      <c r="D3377" s="2"/>
      <c r="E3377" s="1"/>
      <c r="F3377" s="2"/>
      <c r="G3377" s="2"/>
      <c r="H3377" s="2"/>
      <c r="I3377" s="2"/>
      <c r="J3377" s="2"/>
      <c r="K3377" s="2"/>
      <c r="L3377" s="3"/>
      <c r="M3377" s="3"/>
      <c r="N3377" s="3"/>
      <c r="O3377" s="3"/>
      <c r="P3377" s="3">
        <v>100</v>
      </c>
      <c r="Q3377" s="3">
        <v>20</v>
      </c>
      <c r="R3377" s="1" t="s">
        <v>132</v>
      </c>
    </row>
    <row r="3378" spans="1:18" ht="15.5" x14ac:dyDescent="0.35">
      <c r="A3378" s="1">
        <v>40324265</v>
      </c>
      <c r="B3378" s="99" t="s">
        <v>1051</v>
      </c>
      <c r="C3378" s="2" t="s">
        <v>13602</v>
      </c>
      <c r="D3378" s="2"/>
      <c r="E3378" s="1"/>
      <c r="F3378" s="2"/>
      <c r="G3378" s="2"/>
      <c r="H3378" s="2"/>
      <c r="I3378" s="2"/>
      <c r="J3378" s="2"/>
      <c r="K3378" s="2"/>
      <c r="L3378" s="3"/>
      <c r="M3378" s="3"/>
      <c r="N3378" s="3"/>
      <c r="O3378" s="3"/>
      <c r="P3378" s="3">
        <v>290.39999999999998</v>
      </c>
      <c r="Q3378" s="3">
        <v>58.08</v>
      </c>
      <c r="R3378" s="1" t="s">
        <v>0</v>
      </c>
    </row>
    <row r="3379" spans="1:18" ht="15.5" x14ac:dyDescent="0.35">
      <c r="A3379" s="1">
        <v>40324561</v>
      </c>
      <c r="B3379" s="99" t="s">
        <v>1050</v>
      </c>
      <c r="C3379" s="2" t="s">
        <v>13602</v>
      </c>
      <c r="D3379" s="2"/>
      <c r="E3379" s="1"/>
      <c r="F3379" s="2"/>
      <c r="G3379" s="2"/>
      <c r="H3379" s="2"/>
      <c r="I3379" s="2"/>
      <c r="J3379" s="2"/>
      <c r="K3379" s="2"/>
      <c r="L3379" s="3">
        <v>0</v>
      </c>
      <c r="M3379" s="3">
        <v>0</v>
      </c>
      <c r="N3379" s="3">
        <v>0</v>
      </c>
      <c r="O3379" s="3">
        <v>0</v>
      </c>
      <c r="P3379" s="3">
        <v>320.565</v>
      </c>
      <c r="Q3379" s="3">
        <v>64.113</v>
      </c>
      <c r="R3379" s="1" t="s">
        <v>0</v>
      </c>
    </row>
    <row r="3380" spans="1:18" ht="15.5" x14ac:dyDescent="0.35">
      <c r="A3380" s="1">
        <v>40316017</v>
      </c>
      <c r="B3380" s="99" t="s">
        <v>1049</v>
      </c>
      <c r="C3380" s="2" t="s">
        <v>13602</v>
      </c>
      <c r="D3380" s="2">
        <v>1</v>
      </c>
      <c r="E3380" s="1" t="s">
        <v>25</v>
      </c>
      <c r="F3380" s="2">
        <v>3</v>
      </c>
      <c r="G3380" s="2"/>
      <c r="H3380" s="2"/>
      <c r="I3380" s="2"/>
      <c r="J3380" s="2"/>
      <c r="K3380" s="2"/>
      <c r="L3380" s="3">
        <v>11.46</v>
      </c>
      <c r="M3380" s="3">
        <v>11.46</v>
      </c>
      <c r="N3380" s="3">
        <v>39.57</v>
      </c>
      <c r="O3380" s="3">
        <v>0</v>
      </c>
      <c r="P3380" s="3">
        <v>51.03</v>
      </c>
      <c r="Q3380" s="3">
        <v>10.206000000000001</v>
      </c>
      <c r="R3380" s="1" t="s">
        <v>0</v>
      </c>
    </row>
    <row r="3381" spans="1:18" ht="15.5" x14ac:dyDescent="0.35">
      <c r="A3381" s="1">
        <v>40316025</v>
      </c>
      <c r="B3381" s="99" t="s">
        <v>1048</v>
      </c>
      <c r="C3381" s="2" t="s">
        <v>13602</v>
      </c>
      <c r="D3381" s="2">
        <v>0.1</v>
      </c>
      <c r="E3381" s="1" t="s">
        <v>25</v>
      </c>
      <c r="F3381" s="2">
        <v>4</v>
      </c>
      <c r="G3381" s="2"/>
      <c r="H3381" s="2"/>
      <c r="I3381" s="2"/>
      <c r="J3381" s="2"/>
      <c r="K3381" s="2"/>
      <c r="L3381" s="3">
        <v>11.46</v>
      </c>
      <c r="M3381" s="3">
        <v>1.1499999999999999</v>
      </c>
      <c r="N3381" s="3">
        <v>52.76</v>
      </c>
      <c r="O3381" s="3">
        <v>0</v>
      </c>
      <c r="P3381" s="3">
        <v>53.91</v>
      </c>
      <c r="Q3381" s="3">
        <v>10.782</v>
      </c>
      <c r="R3381" s="1" t="s">
        <v>0</v>
      </c>
    </row>
    <row r="3382" spans="1:18" ht="15.5" x14ac:dyDescent="0.35">
      <c r="A3382" s="1">
        <v>40316033</v>
      </c>
      <c r="B3382" s="99" t="s">
        <v>1047</v>
      </c>
      <c r="C3382" s="2" t="s">
        <v>13602</v>
      </c>
      <c r="D3382" s="2">
        <v>0.1</v>
      </c>
      <c r="E3382" s="1" t="s">
        <v>25</v>
      </c>
      <c r="F3382" s="2">
        <v>2.33</v>
      </c>
      <c r="G3382" s="2"/>
      <c r="H3382" s="2"/>
      <c r="I3382" s="2"/>
      <c r="J3382" s="2"/>
      <c r="K3382" s="2"/>
      <c r="L3382" s="3">
        <v>11.46</v>
      </c>
      <c r="M3382" s="3">
        <v>1.1499999999999999</v>
      </c>
      <c r="N3382" s="3">
        <v>30.73</v>
      </c>
      <c r="O3382" s="3">
        <v>0</v>
      </c>
      <c r="P3382" s="3">
        <v>31.88</v>
      </c>
      <c r="Q3382" s="3">
        <v>6.3760000000000003</v>
      </c>
      <c r="R3382" s="1" t="s">
        <v>0</v>
      </c>
    </row>
    <row r="3383" spans="1:18" ht="15.5" x14ac:dyDescent="0.35">
      <c r="A3383" s="1">
        <v>40316041</v>
      </c>
      <c r="B3383" s="99" t="s">
        <v>1046</v>
      </c>
      <c r="C3383" s="2" t="s">
        <v>13602</v>
      </c>
      <c r="D3383" s="2">
        <v>0.04</v>
      </c>
      <c r="E3383" s="1" t="s">
        <v>25</v>
      </c>
      <c r="F3383" s="2">
        <v>6</v>
      </c>
      <c r="G3383" s="2"/>
      <c r="H3383" s="2"/>
      <c r="I3383" s="2"/>
      <c r="J3383" s="2"/>
      <c r="K3383" s="2"/>
      <c r="L3383" s="3">
        <v>11.46</v>
      </c>
      <c r="M3383" s="3">
        <v>0.46</v>
      </c>
      <c r="N3383" s="3">
        <v>79.14</v>
      </c>
      <c r="O3383" s="3">
        <v>0</v>
      </c>
      <c r="P3383" s="3">
        <v>79.599999999999994</v>
      </c>
      <c r="Q3383" s="3">
        <v>15.92</v>
      </c>
      <c r="R3383" s="1" t="s">
        <v>0</v>
      </c>
    </row>
    <row r="3384" spans="1:18" ht="15.5" x14ac:dyDescent="0.35">
      <c r="A3384" s="1">
        <v>40316050</v>
      </c>
      <c r="B3384" s="99" t="s">
        <v>1045</v>
      </c>
      <c r="C3384" s="2" t="s">
        <v>13602</v>
      </c>
      <c r="D3384" s="2">
        <v>0.04</v>
      </c>
      <c r="E3384" s="1" t="s">
        <v>25</v>
      </c>
      <c r="F3384" s="2">
        <v>3.9</v>
      </c>
      <c r="G3384" s="2"/>
      <c r="H3384" s="2"/>
      <c r="I3384" s="2"/>
      <c r="J3384" s="2"/>
      <c r="K3384" s="2"/>
      <c r="L3384" s="3">
        <v>11.46</v>
      </c>
      <c r="M3384" s="3">
        <v>0.46</v>
      </c>
      <c r="N3384" s="3">
        <v>51.44</v>
      </c>
      <c r="O3384" s="3">
        <v>0</v>
      </c>
      <c r="P3384" s="3">
        <v>51.9</v>
      </c>
      <c r="Q3384" s="3">
        <v>10.38</v>
      </c>
      <c r="R3384" s="1" t="s">
        <v>0</v>
      </c>
    </row>
    <row r="3385" spans="1:18" ht="15.5" x14ac:dyDescent="0.35">
      <c r="A3385" s="1">
        <v>40316068</v>
      </c>
      <c r="B3385" s="99" t="s">
        <v>1044</v>
      </c>
      <c r="C3385" s="2" t="s">
        <v>13602</v>
      </c>
      <c r="D3385" s="2">
        <v>0.04</v>
      </c>
      <c r="E3385" s="1" t="s">
        <v>25</v>
      </c>
      <c r="F3385" s="2">
        <v>2.8439999999999999</v>
      </c>
      <c r="G3385" s="2"/>
      <c r="H3385" s="2"/>
      <c r="I3385" s="2"/>
      <c r="J3385" s="2"/>
      <c r="K3385" s="2"/>
      <c r="L3385" s="3">
        <v>11.46</v>
      </c>
      <c r="M3385" s="3">
        <v>0.46</v>
      </c>
      <c r="N3385" s="3">
        <v>37.51</v>
      </c>
      <c r="O3385" s="3">
        <v>0</v>
      </c>
      <c r="P3385" s="3">
        <v>37.97</v>
      </c>
      <c r="Q3385" s="3">
        <v>7.5940000000000003</v>
      </c>
      <c r="R3385" s="1" t="s">
        <v>0</v>
      </c>
    </row>
    <row r="3386" spans="1:18" ht="15.5" x14ac:dyDescent="0.35">
      <c r="A3386" s="1">
        <v>40316076</v>
      </c>
      <c r="B3386" s="99" t="s">
        <v>1043</v>
      </c>
      <c r="C3386" s="2" t="s">
        <v>13602</v>
      </c>
      <c r="D3386" s="2">
        <v>0.04</v>
      </c>
      <c r="E3386" s="1" t="s">
        <v>25</v>
      </c>
      <c r="F3386" s="2">
        <v>4.7919999999999998</v>
      </c>
      <c r="G3386" s="2"/>
      <c r="H3386" s="2"/>
      <c r="I3386" s="2"/>
      <c r="J3386" s="2"/>
      <c r="K3386" s="2"/>
      <c r="L3386" s="3">
        <v>11.46</v>
      </c>
      <c r="M3386" s="3">
        <v>0.46</v>
      </c>
      <c r="N3386" s="3">
        <v>63.21</v>
      </c>
      <c r="O3386" s="3">
        <v>0</v>
      </c>
      <c r="P3386" s="3">
        <v>63.67</v>
      </c>
      <c r="Q3386" s="3">
        <v>12.734000000000002</v>
      </c>
      <c r="R3386" s="1" t="s">
        <v>0</v>
      </c>
    </row>
    <row r="3387" spans="1:18" ht="15.5" x14ac:dyDescent="0.35">
      <c r="A3387" s="1">
        <v>40316084</v>
      </c>
      <c r="B3387" s="99" t="s">
        <v>1042</v>
      </c>
      <c r="C3387" s="2" t="s">
        <v>13602</v>
      </c>
      <c r="D3387" s="2">
        <v>0.25</v>
      </c>
      <c r="E3387" s="1" t="s">
        <v>25</v>
      </c>
      <c r="F3387" s="2">
        <v>6.66</v>
      </c>
      <c r="G3387" s="2"/>
      <c r="H3387" s="2"/>
      <c r="I3387" s="2"/>
      <c r="J3387" s="2"/>
      <c r="K3387" s="2"/>
      <c r="L3387" s="3">
        <v>11.46</v>
      </c>
      <c r="M3387" s="3">
        <v>2.87</v>
      </c>
      <c r="N3387" s="3">
        <v>87.85</v>
      </c>
      <c r="O3387" s="3">
        <v>0</v>
      </c>
      <c r="P3387" s="3">
        <v>90.72</v>
      </c>
      <c r="Q3387" s="3">
        <v>18.144000000000002</v>
      </c>
      <c r="R3387" s="1" t="s">
        <v>0</v>
      </c>
    </row>
    <row r="3388" spans="1:18" ht="15.5" x14ac:dyDescent="0.35">
      <c r="A3388" s="1">
        <v>40316092</v>
      </c>
      <c r="B3388" s="99" t="s">
        <v>1041</v>
      </c>
      <c r="C3388" s="2" t="s">
        <v>13602</v>
      </c>
      <c r="D3388" s="2">
        <v>0.04</v>
      </c>
      <c r="E3388" s="1" t="s">
        <v>25</v>
      </c>
      <c r="F3388" s="2">
        <v>2.484</v>
      </c>
      <c r="G3388" s="2"/>
      <c r="H3388" s="2"/>
      <c r="I3388" s="2"/>
      <c r="J3388" s="2"/>
      <c r="K3388" s="2"/>
      <c r="L3388" s="3">
        <v>11.46</v>
      </c>
      <c r="M3388" s="3">
        <v>0.46</v>
      </c>
      <c r="N3388" s="3">
        <v>32.76</v>
      </c>
      <c r="O3388" s="3">
        <v>0</v>
      </c>
      <c r="P3388" s="3">
        <v>33.22</v>
      </c>
      <c r="Q3388" s="3">
        <v>6.6440000000000001</v>
      </c>
      <c r="R3388" s="1" t="s">
        <v>0</v>
      </c>
    </row>
    <row r="3389" spans="1:18" ht="15.5" x14ac:dyDescent="0.35">
      <c r="A3389" s="1">
        <v>40316106</v>
      </c>
      <c r="B3389" s="99" t="s">
        <v>1040</v>
      </c>
      <c r="C3389" s="2" t="s">
        <v>13602</v>
      </c>
      <c r="D3389" s="2">
        <v>0.04</v>
      </c>
      <c r="E3389" s="1" t="s">
        <v>25</v>
      </c>
      <c r="F3389" s="2">
        <v>3.9</v>
      </c>
      <c r="G3389" s="2"/>
      <c r="H3389" s="2"/>
      <c r="I3389" s="2"/>
      <c r="J3389" s="2"/>
      <c r="K3389" s="2"/>
      <c r="L3389" s="3">
        <v>11.46</v>
      </c>
      <c r="M3389" s="3">
        <v>0.46</v>
      </c>
      <c r="N3389" s="3">
        <v>51.44</v>
      </c>
      <c r="O3389" s="3">
        <v>0</v>
      </c>
      <c r="P3389" s="3">
        <v>51.9</v>
      </c>
      <c r="Q3389" s="3">
        <v>10.38</v>
      </c>
      <c r="R3389" s="1" t="s">
        <v>0</v>
      </c>
    </row>
    <row r="3390" spans="1:18" ht="15.5" x14ac:dyDescent="0.35">
      <c r="A3390" s="1">
        <v>40316114</v>
      </c>
      <c r="B3390" s="99" t="s">
        <v>1039</v>
      </c>
      <c r="C3390" s="2" t="s">
        <v>13602</v>
      </c>
      <c r="D3390" s="2">
        <v>0.04</v>
      </c>
      <c r="E3390" s="1" t="s">
        <v>25</v>
      </c>
      <c r="F3390" s="2">
        <v>2.6</v>
      </c>
      <c r="G3390" s="2"/>
      <c r="H3390" s="2"/>
      <c r="I3390" s="2"/>
      <c r="J3390" s="2"/>
      <c r="K3390" s="2"/>
      <c r="L3390" s="3">
        <v>11.46</v>
      </c>
      <c r="M3390" s="3">
        <v>0.46</v>
      </c>
      <c r="N3390" s="3">
        <v>34.29</v>
      </c>
      <c r="O3390" s="3">
        <v>0</v>
      </c>
      <c r="P3390" s="3">
        <v>34.75</v>
      </c>
      <c r="Q3390" s="3">
        <v>6.95</v>
      </c>
      <c r="R3390" s="1" t="s">
        <v>0</v>
      </c>
    </row>
    <row r="3391" spans="1:18" ht="15.5" x14ac:dyDescent="0.35">
      <c r="A3391" s="1">
        <v>40316122</v>
      </c>
      <c r="B3391" s="99" t="s">
        <v>1038</v>
      </c>
      <c r="C3391" s="2" t="s">
        <v>13602</v>
      </c>
      <c r="D3391" s="2">
        <v>0.1</v>
      </c>
      <c r="E3391" s="1" t="s">
        <v>25</v>
      </c>
      <c r="F3391" s="2">
        <v>3.294</v>
      </c>
      <c r="G3391" s="2"/>
      <c r="H3391" s="2"/>
      <c r="I3391" s="2"/>
      <c r="J3391" s="2"/>
      <c r="K3391" s="2"/>
      <c r="L3391" s="3">
        <v>11.46</v>
      </c>
      <c r="M3391" s="3">
        <v>1.1499999999999999</v>
      </c>
      <c r="N3391" s="3">
        <v>43.45</v>
      </c>
      <c r="O3391" s="3">
        <v>0</v>
      </c>
      <c r="P3391" s="3">
        <v>44.6</v>
      </c>
      <c r="Q3391" s="3">
        <v>8.92</v>
      </c>
      <c r="R3391" s="1" t="s">
        <v>0</v>
      </c>
    </row>
    <row r="3392" spans="1:18" ht="15.5" x14ac:dyDescent="0.35">
      <c r="A3392" s="1">
        <v>40316130</v>
      </c>
      <c r="B3392" s="99" t="s">
        <v>1037</v>
      </c>
      <c r="C3392" s="2" t="s">
        <v>13602</v>
      </c>
      <c r="D3392" s="2">
        <v>1</v>
      </c>
      <c r="E3392" s="1" t="s">
        <v>25</v>
      </c>
      <c r="F3392" s="2">
        <v>3.16</v>
      </c>
      <c r="G3392" s="2"/>
      <c r="H3392" s="2"/>
      <c r="I3392" s="2"/>
      <c r="J3392" s="2"/>
      <c r="K3392" s="2"/>
      <c r="L3392" s="3">
        <v>11.46</v>
      </c>
      <c r="M3392" s="3">
        <v>11.46</v>
      </c>
      <c r="N3392" s="3">
        <v>41.68</v>
      </c>
      <c r="O3392" s="3">
        <v>0</v>
      </c>
      <c r="P3392" s="3">
        <v>53.14</v>
      </c>
      <c r="Q3392" s="3">
        <v>10.628</v>
      </c>
      <c r="R3392" s="1" t="s">
        <v>0</v>
      </c>
    </row>
    <row r="3393" spans="1:18" ht="15.5" x14ac:dyDescent="0.35">
      <c r="A3393" s="1">
        <v>40316149</v>
      </c>
      <c r="B3393" s="99" t="s">
        <v>1036</v>
      </c>
      <c r="C3393" s="2" t="s">
        <v>13602</v>
      </c>
      <c r="D3393" s="2">
        <v>0.04</v>
      </c>
      <c r="E3393" s="1" t="s">
        <v>25</v>
      </c>
      <c r="F3393" s="2">
        <v>2.4300000000000002</v>
      </c>
      <c r="G3393" s="2"/>
      <c r="H3393" s="2"/>
      <c r="I3393" s="2"/>
      <c r="J3393" s="2"/>
      <c r="K3393" s="2"/>
      <c r="L3393" s="3">
        <v>11.46</v>
      </c>
      <c r="M3393" s="3">
        <v>0.46</v>
      </c>
      <c r="N3393" s="3">
        <v>32.049999999999997</v>
      </c>
      <c r="O3393" s="3">
        <v>0</v>
      </c>
      <c r="P3393" s="3">
        <v>32.51</v>
      </c>
      <c r="Q3393" s="3">
        <v>6.5019999999999998</v>
      </c>
      <c r="R3393" s="1" t="s">
        <v>0</v>
      </c>
    </row>
    <row r="3394" spans="1:18" ht="15.5" x14ac:dyDescent="0.35">
      <c r="A3394" s="1">
        <v>40316157</v>
      </c>
      <c r="B3394" s="99" t="s">
        <v>1035</v>
      </c>
      <c r="C3394" s="2" t="s">
        <v>13602</v>
      </c>
      <c r="D3394" s="2">
        <v>0.04</v>
      </c>
      <c r="E3394" s="1" t="s">
        <v>25</v>
      </c>
      <c r="F3394" s="2">
        <v>3.13</v>
      </c>
      <c r="G3394" s="2"/>
      <c r="H3394" s="2"/>
      <c r="I3394" s="2"/>
      <c r="J3394" s="2"/>
      <c r="K3394" s="2"/>
      <c r="L3394" s="3">
        <v>11.46</v>
      </c>
      <c r="M3394" s="3">
        <v>0.46</v>
      </c>
      <c r="N3394" s="3">
        <v>41.28</v>
      </c>
      <c r="O3394" s="3">
        <v>0</v>
      </c>
      <c r="P3394" s="3">
        <v>41.74</v>
      </c>
      <c r="Q3394" s="3">
        <v>8.3480000000000008</v>
      </c>
      <c r="R3394" s="1" t="s">
        <v>0</v>
      </c>
    </row>
    <row r="3395" spans="1:18" ht="15.5" x14ac:dyDescent="0.35">
      <c r="A3395" s="1">
        <v>40316165</v>
      </c>
      <c r="B3395" s="99" t="s">
        <v>1034</v>
      </c>
      <c r="C3395" s="2" t="s">
        <v>13602</v>
      </c>
      <c r="D3395" s="2">
        <v>0.1</v>
      </c>
      <c r="E3395" s="1" t="s">
        <v>25</v>
      </c>
      <c r="F3395" s="2">
        <v>6.93</v>
      </c>
      <c r="G3395" s="2"/>
      <c r="H3395" s="2"/>
      <c r="I3395" s="2"/>
      <c r="J3395" s="2"/>
      <c r="K3395" s="2"/>
      <c r="L3395" s="3">
        <v>11.46</v>
      </c>
      <c r="M3395" s="3">
        <v>1.1499999999999999</v>
      </c>
      <c r="N3395" s="3">
        <v>91.41</v>
      </c>
      <c r="O3395" s="3">
        <v>0</v>
      </c>
      <c r="P3395" s="3">
        <v>92.56</v>
      </c>
      <c r="Q3395" s="3">
        <v>18.512</v>
      </c>
      <c r="R3395" s="1" t="s">
        <v>0</v>
      </c>
    </row>
    <row r="3396" spans="1:18" ht="15.5" x14ac:dyDescent="0.35">
      <c r="A3396" s="1">
        <v>40316173</v>
      </c>
      <c r="B3396" s="99" t="s">
        <v>1033</v>
      </c>
      <c r="C3396" s="2" t="s">
        <v>13602</v>
      </c>
      <c r="D3396" s="2">
        <v>0.1</v>
      </c>
      <c r="E3396" s="1" t="s">
        <v>25</v>
      </c>
      <c r="F3396" s="2">
        <v>1.96</v>
      </c>
      <c r="G3396" s="2"/>
      <c r="H3396" s="2"/>
      <c r="I3396" s="2"/>
      <c r="J3396" s="2"/>
      <c r="K3396" s="2"/>
      <c r="L3396" s="3">
        <v>11.46</v>
      </c>
      <c r="M3396" s="3">
        <v>1.1499999999999999</v>
      </c>
      <c r="N3396" s="3">
        <v>25.85</v>
      </c>
      <c r="O3396" s="3">
        <v>0</v>
      </c>
      <c r="P3396" s="3">
        <v>27</v>
      </c>
      <c r="Q3396" s="3">
        <v>5.4</v>
      </c>
      <c r="R3396" s="1" t="s">
        <v>0</v>
      </c>
    </row>
    <row r="3397" spans="1:18" ht="15.5" x14ac:dyDescent="0.35">
      <c r="A3397" s="1">
        <v>40316181</v>
      </c>
      <c r="B3397" s="99" t="s">
        <v>1032</v>
      </c>
      <c r="C3397" s="2" t="s">
        <v>13602</v>
      </c>
      <c r="D3397" s="2">
        <v>0.1</v>
      </c>
      <c r="E3397" s="1" t="s">
        <v>25</v>
      </c>
      <c r="F3397" s="2">
        <v>4</v>
      </c>
      <c r="G3397" s="2"/>
      <c r="H3397" s="2"/>
      <c r="I3397" s="2"/>
      <c r="J3397" s="2"/>
      <c r="K3397" s="2"/>
      <c r="L3397" s="3">
        <v>11.46</v>
      </c>
      <c r="M3397" s="3">
        <v>1.1499999999999999</v>
      </c>
      <c r="N3397" s="3">
        <v>52.76</v>
      </c>
      <c r="O3397" s="3">
        <v>0</v>
      </c>
      <c r="P3397" s="3">
        <v>53.91</v>
      </c>
      <c r="Q3397" s="3">
        <v>10.782</v>
      </c>
      <c r="R3397" s="1" t="s">
        <v>0</v>
      </c>
    </row>
    <row r="3398" spans="1:18" ht="15.5" x14ac:dyDescent="0.35">
      <c r="A3398" s="1">
        <v>40316190</v>
      </c>
      <c r="B3398" s="99" t="s">
        <v>1031</v>
      </c>
      <c r="C3398" s="2" t="s">
        <v>13602</v>
      </c>
      <c r="D3398" s="2">
        <v>0.01</v>
      </c>
      <c r="E3398" s="1" t="s">
        <v>25</v>
      </c>
      <c r="F3398" s="2">
        <v>3.03</v>
      </c>
      <c r="G3398" s="2"/>
      <c r="H3398" s="2"/>
      <c r="I3398" s="2"/>
      <c r="J3398" s="2"/>
      <c r="K3398" s="2"/>
      <c r="L3398" s="3">
        <v>11.46</v>
      </c>
      <c r="M3398" s="3">
        <v>0.11</v>
      </c>
      <c r="N3398" s="3">
        <v>39.97</v>
      </c>
      <c r="O3398" s="3">
        <v>0</v>
      </c>
      <c r="P3398" s="3">
        <v>40.08</v>
      </c>
      <c r="Q3398" s="3">
        <v>8.016</v>
      </c>
      <c r="R3398" s="1" t="s">
        <v>0</v>
      </c>
    </row>
    <row r="3399" spans="1:18" ht="15.5" x14ac:dyDescent="0.35">
      <c r="A3399" s="1">
        <v>40316203</v>
      </c>
      <c r="B3399" s="99" t="s">
        <v>1030</v>
      </c>
      <c r="C3399" s="2" t="s">
        <v>13602</v>
      </c>
      <c r="D3399" s="2">
        <v>0.01</v>
      </c>
      <c r="E3399" s="1" t="s">
        <v>25</v>
      </c>
      <c r="F3399" s="2">
        <v>2.33</v>
      </c>
      <c r="G3399" s="2"/>
      <c r="H3399" s="2"/>
      <c r="I3399" s="2"/>
      <c r="J3399" s="2"/>
      <c r="K3399" s="2"/>
      <c r="L3399" s="3">
        <v>11.46</v>
      </c>
      <c r="M3399" s="3">
        <v>0.11</v>
      </c>
      <c r="N3399" s="3">
        <v>30.73</v>
      </c>
      <c r="O3399" s="3">
        <v>0</v>
      </c>
      <c r="P3399" s="3">
        <v>30.84</v>
      </c>
      <c r="Q3399" s="3">
        <v>6.1680000000000001</v>
      </c>
      <c r="R3399" s="1" t="s">
        <v>0</v>
      </c>
    </row>
    <row r="3400" spans="1:18" ht="15.5" x14ac:dyDescent="0.35">
      <c r="A3400" s="1">
        <v>40316211</v>
      </c>
      <c r="B3400" s="99" t="s">
        <v>1029</v>
      </c>
      <c r="C3400" s="2" t="s">
        <v>13602</v>
      </c>
      <c r="D3400" s="2">
        <v>0.04</v>
      </c>
      <c r="E3400" s="1" t="s">
        <v>25</v>
      </c>
      <c r="F3400" s="2">
        <v>3.9</v>
      </c>
      <c r="G3400" s="2"/>
      <c r="H3400" s="2"/>
      <c r="I3400" s="2"/>
      <c r="J3400" s="2"/>
      <c r="K3400" s="2"/>
      <c r="L3400" s="3">
        <v>11.46</v>
      </c>
      <c r="M3400" s="3">
        <v>0.46</v>
      </c>
      <c r="N3400" s="3">
        <v>51.44</v>
      </c>
      <c r="O3400" s="3">
        <v>0</v>
      </c>
      <c r="P3400" s="3">
        <v>51.9</v>
      </c>
      <c r="Q3400" s="3">
        <v>10.38</v>
      </c>
      <c r="R3400" s="1" t="s">
        <v>0</v>
      </c>
    </row>
    <row r="3401" spans="1:18" ht="15.5" x14ac:dyDescent="0.35">
      <c r="A3401" s="1">
        <v>40316220</v>
      </c>
      <c r="B3401" s="99" t="s">
        <v>1028</v>
      </c>
      <c r="C3401" s="2" t="s">
        <v>13602</v>
      </c>
      <c r="D3401" s="2">
        <v>0.04</v>
      </c>
      <c r="E3401" s="1" t="s">
        <v>25</v>
      </c>
      <c r="F3401" s="2">
        <v>4.7919999999999998</v>
      </c>
      <c r="G3401" s="2"/>
      <c r="H3401" s="2"/>
      <c r="I3401" s="2"/>
      <c r="J3401" s="2"/>
      <c r="K3401" s="2"/>
      <c r="L3401" s="3">
        <v>11.46</v>
      </c>
      <c r="M3401" s="3">
        <v>0.46</v>
      </c>
      <c r="N3401" s="3">
        <v>63.21</v>
      </c>
      <c r="O3401" s="3">
        <v>0</v>
      </c>
      <c r="P3401" s="3">
        <v>63.67</v>
      </c>
      <c r="Q3401" s="3">
        <v>12.734000000000002</v>
      </c>
      <c r="R3401" s="1" t="s">
        <v>0</v>
      </c>
    </row>
    <row r="3402" spans="1:18" ht="15.5" x14ac:dyDescent="0.35">
      <c r="A3402" s="1">
        <v>40316238</v>
      </c>
      <c r="B3402" s="99" t="s">
        <v>1027</v>
      </c>
      <c r="C3402" s="2" t="s">
        <v>13602</v>
      </c>
      <c r="D3402" s="2">
        <v>0.1</v>
      </c>
      <c r="E3402" s="1" t="s">
        <v>25</v>
      </c>
      <c r="F3402" s="2">
        <v>3.2669999999999999</v>
      </c>
      <c r="G3402" s="2"/>
      <c r="H3402" s="2"/>
      <c r="I3402" s="2"/>
      <c r="J3402" s="2"/>
      <c r="K3402" s="2"/>
      <c r="L3402" s="3">
        <v>11.46</v>
      </c>
      <c r="M3402" s="3">
        <v>1.1499999999999999</v>
      </c>
      <c r="N3402" s="3">
        <v>43.09</v>
      </c>
      <c r="O3402" s="3">
        <v>0</v>
      </c>
      <c r="P3402" s="3">
        <v>44.24</v>
      </c>
      <c r="Q3402" s="3">
        <v>8.8480000000000008</v>
      </c>
      <c r="R3402" s="1" t="s">
        <v>0</v>
      </c>
    </row>
    <row r="3403" spans="1:18" ht="15.5" x14ac:dyDescent="0.35">
      <c r="A3403" s="1">
        <v>40316246</v>
      </c>
      <c r="B3403" s="99" t="s">
        <v>1026</v>
      </c>
      <c r="C3403" s="2" t="s">
        <v>13602</v>
      </c>
      <c r="D3403" s="2">
        <v>0.01</v>
      </c>
      <c r="E3403" s="1" t="s">
        <v>25</v>
      </c>
      <c r="F3403" s="2">
        <v>3.03</v>
      </c>
      <c r="G3403" s="2"/>
      <c r="H3403" s="2"/>
      <c r="I3403" s="2"/>
      <c r="J3403" s="2"/>
      <c r="K3403" s="2"/>
      <c r="L3403" s="3">
        <v>11.46</v>
      </c>
      <c r="M3403" s="3">
        <v>0.11</v>
      </c>
      <c r="N3403" s="3">
        <v>39.97</v>
      </c>
      <c r="O3403" s="3">
        <v>0</v>
      </c>
      <c r="P3403" s="3">
        <v>40.08</v>
      </c>
      <c r="Q3403" s="3">
        <v>8.016</v>
      </c>
      <c r="R3403" s="1" t="s">
        <v>0</v>
      </c>
    </row>
    <row r="3404" spans="1:18" ht="15.5" x14ac:dyDescent="0.35">
      <c r="A3404" s="1">
        <v>40316254</v>
      </c>
      <c r="B3404" s="99" t="s">
        <v>1025</v>
      </c>
      <c r="C3404" s="2" t="s">
        <v>13602</v>
      </c>
      <c r="D3404" s="2">
        <v>0.04</v>
      </c>
      <c r="E3404" s="1" t="s">
        <v>25</v>
      </c>
      <c r="F3404" s="2">
        <v>3.9</v>
      </c>
      <c r="G3404" s="2"/>
      <c r="H3404" s="2"/>
      <c r="I3404" s="2"/>
      <c r="J3404" s="2"/>
      <c r="K3404" s="2"/>
      <c r="L3404" s="3">
        <v>11.46</v>
      </c>
      <c r="M3404" s="3">
        <v>0.46</v>
      </c>
      <c r="N3404" s="3">
        <v>51.44</v>
      </c>
      <c r="O3404" s="3">
        <v>0</v>
      </c>
      <c r="P3404" s="3">
        <v>51.9</v>
      </c>
      <c r="Q3404" s="3">
        <v>10.38</v>
      </c>
      <c r="R3404" s="1" t="s">
        <v>0</v>
      </c>
    </row>
    <row r="3405" spans="1:18" ht="15.5" x14ac:dyDescent="0.35">
      <c r="A3405" s="1">
        <v>40316262</v>
      </c>
      <c r="B3405" s="99" t="s">
        <v>1024</v>
      </c>
      <c r="C3405" s="2" t="s">
        <v>13602</v>
      </c>
      <c r="D3405" s="2">
        <v>0.04</v>
      </c>
      <c r="E3405" s="1" t="s">
        <v>25</v>
      </c>
      <c r="F3405" s="2">
        <v>3.9</v>
      </c>
      <c r="G3405" s="2"/>
      <c r="H3405" s="2"/>
      <c r="I3405" s="2"/>
      <c r="J3405" s="2"/>
      <c r="K3405" s="2"/>
      <c r="L3405" s="3">
        <v>11.46</v>
      </c>
      <c r="M3405" s="3">
        <v>0.46</v>
      </c>
      <c r="N3405" s="3">
        <v>51.44</v>
      </c>
      <c r="O3405" s="3">
        <v>0</v>
      </c>
      <c r="P3405" s="3">
        <v>51.9</v>
      </c>
      <c r="Q3405" s="3">
        <v>10.38</v>
      </c>
      <c r="R3405" s="1" t="s">
        <v>0</v>
      </c>
    </row>
    <row r="3406" spans="1:18" ht="15.5" x14ac:dyDescent="0.35">
      <c r="A3406" s="1">
        <v>40316270</v>
      </c>
      <c r="B3406" s="99" t="s">
        <v>1023</v>
      </c>
      <c r="C3406" s="2" t="s">
        <v>13602</v>
      </c>
      <c r="D3406" s="2">
        <v>0.01</v>
      </c>
      <c r="E3406" s="1" t="s">
        <v>25</v>
      </c>
      <c r="F3406" s="2">
        <v>2.097</v>
      </c>
      <c r="G3406" s="2"/>
      <c r="H3406" s="2"/>
      <c r="I3406" s="2"/>
      <c r="J3406" s="2"/>
      <c r="K3406" s="2"/>
      <c r="L3406" s="3">
        <v>11.46</v>
      </c>
      <c r="M3406" s="3">
        <v>0.11</v>
      </c>
      <c r="N3406" s="3">
        <v>27.66</v>
      </c>
      <c r="O3406" s="3">
        <v>0</v>
      </c>
      <c r="P3406" s="3">
        <v>27.77</v>
      </c>
      <c r="Q3406" s="3">
        <v>5.5540000000000003</v>
      </c>
      <c r="R3406" s="1" t="s">
        <v>0</v>
      </c>
    </row>
    <row r="3407" spans="1:18" ht="15.5" x14ac:dyDescent="0.35">
      <c r="A3407" s="1">
        <v>40316289</v>
      </c>
      <c r="B3407" s="99" t="s">
        <v>1022</v>
      </c>
      <c r="C3407" s="2" t="s">
        <v>13602</v>
      </c>
      <c r="D3407" s="2">
        <v>0.1</v>
      </c>
      <c r="E3407" s="1" t="s">
        <v>25</v>
      </c>
      <c r="F3407" s="2">
        <v>2.17</v>
      </c>
      <c r="G3407" s="2"/>
      <c r="H3407" s="2"/>
      <c r="I3407" s="2"/>
      <c r="J3407" s="2"/>
      <c r="K3407" s="2"/>
      <c r="L3407" s="3">
        <v>11.46</v>
      </c>
      <c r="M3407" s="3">
        <v>1.1499999999999999</v>
      </c>
      <c r="N3407" s="3">
        <v>28.62</v>
      </c>
      <c r="O3407" s="3">
        <v>0</v>
      </c>
      <c r="P3407" s="3">
        <v>29.77</v>
      </c>
      <c r="Q3407" s="3">
        <v>5.9540000000000006</v>
      </c>
      <c r="R3407" s="1" t="s">
        <v>0</v>
      </c>
    </row>
    <row r="3408" spans="1:18" ht="15.5" x14ac:dyDescent="0.35">
      <c r="A3408" s="1">
        <v>40316297</v>
      </c>
      <c r="B3408" s="99" t="s">
        <v>1021</v>
      </c>
      <c r="C3408" s="2" t="s">
        <v>13602</v>
      </c>
      <c r="D3408" s="2">
        <v>0.1</v>
      </c>
      <c r="E3408" s="1" t="s">
        <v>25</v>
      </c>
      <c r="F3408" s="2">
        <v>3.9</v>
      </c>
      <c r="G3408" s="2"/>
      <c r="H3408" s="2"/>
      <c r="I3408" s="2"/>
      <c r="J3408" s="2"/>
      <c r="K3408" s="2"/>
      <c r="L3408" s="3">
        <v>11.46</v>
      </c>
      <c r="M3408" s="3">
        <v>1.1499999999999999</v>
      </c>
      <c r="N3408" s="3">
        <v>51.44</v>
      </c>
      <c r="O3408" s="3">
        <v>0</v>
      </c>
      <c r="P3408" s="3">
        <v>52.59</v>
      </c>
      <c r="Q3408" s="3">
        <v>10.518000000000001</v>
      </c>
      <c r="R3408" s="1" t="s">
        <v>0</v>
      </c>
    </row>
    <row r="3409" spans="1:18" ht="15.5" x14ac:dyDescent="0.35">
      <c r="A3409" s="1">
        <v>40316300</v>
      </c>
      <c r="B3409" s="99" t="s">
        <v>1020</v>
      </c>
      <c r="C3409" s="2" t="s">
        <v>13602</v>
      </c>
      <c r="D3409" s="2">
        <v>0.1</v>
      </c>
      <c r="E3409" s="1" t="s">
        <v>25</v>
      </c>
      <c r="F3409" s="2">
        <v>5.33</v>
      </c>
      <c r="G3409" s="2"/>
      <c r="H3409" s="2"/>
      <c r="I3409" s="2"/>
      <c r="J3409" s="2"/>
      <c r="K3409" s="2"/>
      <c r="L3409" s="3">
        <v>11.46</v>
      </c>
      <c r="M3409" s="3">
        <v>1.1499999999999999</v>
      </c>
      <c r="N3409" s="3">
        <v>70.3</v>
      </c>
      <c r="O3409" s="3">
        <v>0</v>
      </c>
      <c r="P3409" s="3">
        <v>71.45</v>
      </c>
      <c r="Q3409" s="3">
        <v>14.290000000000001</v>
      </c>
      <c r="R3409" s="1" t="s">
        <v>0</v>
      </c>
    </row>
    <row r="3410" spans="1:18" ht="15.5" x14ac:dyDescent="0.35">
      <c r="A3410" s="1">
        <v>40316319</v>
      </c>
      <c r="B3410" s="99" t="s">
        <v>1019</v>
      </c>
      <c r="C3410" s="2" t="s">
        <v>13602</v>
      </c>
      <c r="D3410" s="2">
        <v>0.1</v>
      </c>
      <c r="E3410" s="1" t="s">
        <v>25</v>
      </c>
      <c r="F3410" s="2">
        <v>4</v>
      </c>
      <c r="G3410" s="2"/>
      <c r="H3410" s="2"/>
      <c r="I3410" s="2"/>
      <c r="J3410" s="2"/>
      <c r="K3410" s="2"/>
      <c r="L3410" s="3">
        <v>11.46</v>
      </c>
      <c r="M3410" s="3">
        <v>1.1499999999999999</v>
      </c>
      <c r="N3410" s="3">
        <v>52.76</v>
      </c>
      <c r="O3410" s="3">
        <v>0</v>
      </c>
      <c r="P3410" s="3">
        <v>53.91</v>
      </c>
      <c r="Q3410" s="3">
        <v>10.782</v>
      </c>
      <c r="R3410" s="1" t="s">
        <v>0</v>
      </c>
    </row>
    <row r="3411" spans="1:18" ht="15.5" x14ac:dyDescent="0.35">
      <c r="A3411" s="1">
        <v>40316327</v>
      </c>
      <c r="B3411" s="99" t="s">
        <v>1018</v>
      </c>
      <c r="C3411" s="2" t="s">
        <v>13602</v>
      </c>
      <c r="D3411" s="2">
        <v>0.01</v>
      </c>
      <c r="E3411" s="1" t="s">
        <v>25</v>
      </c>
      <c r="F3411" s="2">
        <v>1.67</v>
      </c>
      <c r="G3411" s="2"/>
      <c r="H3411" s="2"/>
      <c r="I3411" s="2"/>
      <c r="J3411" s="2"/>
      <c r="K3411" s="2"/>
      <c r="L3411" s="3">
        <v>11.46</v>
      </c>
      <c r="M3411" s="3">
        <v>0.11</v>
      </c>
      <c r="N3411" s="3">
        <v>22.03</v>
      </c>
      <c r="O3411" s="3">
        <v>0</v>
      </c>
      <c r="P3411" s="3">
        <v>22.14</v>
      </c>
      <c r="Q3411" s="3">
        <v>4.4279999999999999</v>
      </c>
      <c r="R3411" s="1" t="s">
        <v>0</v>
      </c>
    </row>
    <row r="3412" spans="1:18" ht="15.5" x14ac:dyDescent="0.35">
      <c r="A3412" s="1">
        <v>40316335</v>
      </c>
      <c r="B3412" s="99" t="s">
        <v>1017</v>
      </c>
      <c r="C3412" s="2" t="s">
        <v>13602</v>
      </c>
      <c r="D3412" s="2">
        <v>0.01</v>
      </c>
      <c r="E3412" s="1" t="s">
        <v>25</v>
      </c>
      <c r="F3412" s="2">
        <v>2.17</v>
      </c>
      <c r="G3412" s="2"/>
      <c r="H3412" s="2"/>
      <c r="I3412" s="2"/>
      <c r="J3412" s="2"/>
      <c r="K3412" s="2"/>
      <c r="L3412" s="3">
        <v>11.46</v>
      </c>
      <c r="M3412" s="3">
        <v>0.11</v>
      </c>
      <c r="N3412" s="3">
        <v>28.62</v>
      </c>
      <c r="O3412" s="3">
        <v>0</v>
      </c>
      <c r="P3412" s="3">
        <v>28.73</v>
      </c>
      <c r="Q3412" s="3">
        <v>5.7460000000000004</v>
      </c>
      <c r="R3412" s="1" t="s">
        <v>0</v>
      </c>
    </row>
    <row r="3413" spans="1:18" ht="15.5" x14ac:dyDescent="0.35">
      <c r="A3413" s="1">
        <v>40316343</v>
      </c>
      <c r="B3413" s="99" t="s">
        <v>1016</v>
      </c>
      <c r="C3413" s="2" t="s">
        <v>13602</v>
      </c>
      <c r="D3413" s="2">
        <v>0.04</v>
      </c>
      <c r="E3413" s="1" t="s">
        <v>25</v>
      </c>
      <c r="F3413" s="2">
        <v>2.0409999999999999</v>
      </c>
      <c r="G3413" s="2"/>
      <c r="H3413" s="2"/>
      <c r="I3413" s="2"/>
      <c r="J3413" s="2"/>
      <c r="K3413" s="2"/>
      <c r="L3413" s="3">
        <v>11.46</v>
      </c>
      <c r="M3413" s="3">
        <v>0.46</v>
      </c>
      <c r="N3413" s="3">
        <v>26.92</v>
      </c>
      <c r="O3413" s="3">
        <v>0</v>
      </c>
      <c r="P3413" s="3">
        <v>27.38</v>
      </c>
      <c r="Q3413" s="3">
        <v>5.476</v>
      </c>
      <c r="R3413" s="1" t="s">
        <v>0</v>
      </c>
    </row>
    <row r="3414" spans="1:18" ht="15.5" x14ac:dyDescent="0.35">
      <c r="A3414" s="1">
        <v>40316351</v>
      </c>
      <c r="B3414" s="99" t="s">
        <v>1015</v>
      </c>
      <c r="C3414" s="2" t="s">
        <v>13602</v>
      </c>
      <c r="D3414" s="2">
        <v>0.01</v>
      </c>
      <c r="E3414" s="1" t="s">
        <v>25</v>
      </c>
      <c r="F3414" s="2">
        <v>2.5529999999999999</v>
      </c>
      <c r="G3414" s="2"/>
      <c r="H3414" s="2"/>
      <c r="I3414" s="2"/>
      <c r="J3414" s="2"/>
      <c r="K3414" s="2"/>
      <c r="L3414" s="3">
        <v>11.46</v>
      </c>
      <c r="M3414" s="3">
        <v>0.11</v>
      </c>
      <c r="N3414" s="3">
        <v>33.67</v>
      </c>
      <c r="O3414" s="3">
        <v>0</v>
      </c>
      <c r="P3414" s="3">
        <v>33.78</v>
      </c>
      <c r="Q3414" s="3">
        <v>6.7560000000000002</v>
      </c>
      <c r="R3414" s="1" t="s">
        <v>0</v>
      </c>
    </row>
    <row r="3415" spans="1:18" ht="15.5" x14ac:dyDescent="0.35">
      <c r="A3415" s="1">
        <v>40316360</v>
      </c>
      <c r="B3415" s="99" t="s">
        <v>1014</v>
      </c>
      <c r="C3415" s="2" t="s">
        <v>13602</v>
      </c>
      <c r="D3415" s="2">
        <v>0.01</v>
      </c>
      <c r="E3415" s="1" t="s">
        <v>25</v>
      </c>
      <c r="F3415" s="2">
        <v>2.17</v>
      </c>
      <c r="G3415" s="2"/>
      <c r="H3415" s="2"/>
      <c r="I3415" s="2"/>
      <c r="J3415" s="2"/>
      <c r="K3415" s="2"/>
      <c r="L3415" s="3">
        <v>11.46</v>
      </c>
      <c r="M3415" s="3">
        <v>0.11</v>
      </c>
      <c r="N3415" s="3">
        <v>28.62</v>
      </c>
      <c r="O3415" s="3">
        <v>0</v>
      </c>
      <c r="P3415" s="3">
        <v>28.73</v>
      </c>
      <c r="Q3415" s="3">
        <v>5.7460000000000004</v>
      </c>
      <c r="R3415" s="1" t="s">
        <v>0</v>
      </c>
    </row>
    <row r="3416" spans="1:18" ht="15.5" x14ac:dyDescent="0.35">
      <c r="A3416" s="1">
        <v>40316378</v>
      </c>
      <c r="B3416" s="99" t="s">
        <v>1013</v>
      </c>
      <c r="C3416" s="2" t="s">
        <v>13602</v>
      </c>
      <c r="D3416" s="2">
        <v>0.1</v>
      </c>
      <c r="E3416" s="1" t="s">
        <v>25</v>
      </c>
      <c r="F3416" s="2">
        <v>3.294</v>
      </c>
      <c r="G3416" s="2"/>
      <c r="H3416" s="2"/>
      <c r="I3416" s="2"/>
      <c r="J3416" s="2"/>
      <c r="K3416" s="2"/>
      <c r="L3416" s="3">
        <v>11.46</v>
      </c>
      <c r="M3416" s="3">
        <v>1.1499999999999999</v>
      </c>
      <c r="N3416" s="3">
        <v>43.45</v>
      </c>
      <c r="O3416" s="3">
        <v>0</v>
      </c>
      <c r="P3416" s="3">
        <v>44.6</v>
      </c>
      <c r="Q3416" s="3">
        <v>8.92</v>
      </c>
      <c r="R3416" s="1" t="s">
        <v>0</v>
      </c>
    </row>
    <row r="3417" spans="1:18" ht="15.5" x14ac:dyDescent="0.35">
      <c r="A3417" s="1">
        <v>40316386</v>
      </c>
      <c r="B3417" s="99" t="s">
        <v>1012</v>
      </c>
      <c r="C3417" s="2" t="s">
        <v>13602</v>
      </c>
      <c r="D3417" s="2">
        <v>0.1</v>
      </c>
      <c r="E3417" s="1" t="s">
        <v>25</v>
      </c>
      <c r="F3417" s="2">
        <v>5.33</v>
      </c>
      <c r="G3417" s="2"/>
      <c r="H3417" s="2"/>
      <c r="I3417" s="2"/>
      <c r="J3417" s="2"/>
      <c r="K3417" s="2"/>
      <c r="L3417" s="3">
        <v>11.46</v>
      </c>
      <c r="M3417" s="3">
        <v>1.1499999999999999</v>
      </c>
      <c r="N3417" s="3">
        <v>70.3</v>
      </c>
      <c r="O3417" s="3">
        <v>0</v>
      </c>
      <c r="P3417" s="3">
        <v>71.45</v>
      </c>
      <c r="Q3417" s="3">
        <v>14.290000000000001</v>
      </c>
      <c r="R3417" s="1" t="s">
        <v>0</v>
      </c>
    </row>
    <row r="3418" spans="1:18" ht="15.5" x14ac:dyDescent="0.35">
      <c r="A3418" s="1">
        <v>40316394</v>
      </c>
      <c r="B3418" s="99" t="s">
        <v>1011</v>
      </c>
      <c r="C3418" s="2" t="s">
        <v>13602</v>
      </c>
      <c r="D3418" s="2">
        <v>0.04</v>
      </c>
      <c r="E3418" s="1" t="s">
        <v>25</v>
      </c>
      <c r="F3418" s="2">
        <v>2.33</v>
      </c>
      <c r="G3418" s="2"/>
      <c r="H3418" s="2"/>
      <c r="I3418" s="2"/>
      <c r="J3418" s="2"/>
      <c r="K3418" s="2"/>
      <c r="L3418" s="3">
        <v>11.46</v>
      </c>
      <c r="M3418" s="3">
        <v>0.46</v>
      </c>
      <c r="N3418" s="3">
        <v>30.73</v>
      </c>
      <c r="O3418" s="3">
        <v>0</v>
      </c>
      <c r="P3418" s="3">
        <v>31.19</v>
      </c>
      <c r="Q3418" s="3">
        <v>6.2380000000000004</v>
      </c>
      <c r="R3418" s="1" t="s">
        <v>0</v>
      </c>
    </row>
    <row r="3419" spans="1:18" ht="15.5" x14ac:dyDescent="0.35">
      <c r="A3419" s="1">
        <v>40316408</v>
      </c>
      <c r="B3419" s="99" t="s">
        <v>1010</v>
      </c>
      <c r="C3419" s="2" t="s">
        <v>13602</v>
      </c>
      <c r="D3419" s="2">
        <v>0.01</v>
      </c>
      <c r="E3419" s="1" t="s">
        <v>25</v>
      </c>
      <c r="F3419" s="2">
        <v>2.33</v>
      </c>
      <c r="G3419" s="2"/>
      <c r="H3419" s="2"/>
      <c r="I3419" s="2"/>
      <c r="J3419" s="2"/>
      <c r="K3419" s="2"/>
      <c r="L3419" s="3">
        <v>11.46</v>
      </c>
      <c r="M3419" s="3">
        <v>0.11</v>
      </c>
      <c r="N3419" s="3">
        <v>30.73</v>
      </c>
      <c r="O3419" s="3">
        <v>0</v>
      </c>
      <c r="P3419" s="3">
        <v>30.84</v>
      </c>
      <c r="Q3419" s="3">
        <v>6.1680000000000001</v>
      </c>
      <c r="R3419" s="1" t="s">
        <v>0</v>
      </c>
    </row>
    <row r="3420" spans="1:18" ht="15.5" x14ac:dyDescent="0.35">
      <c r="A3420" s="1">
        <v>40316416</v>
      </c>
      <c r="B3420" s="99" t="s">
        <v>1009</v>
      </c>
      <c r="C3420" s="2" t="s">
        <v>13602</v>
      </c>
      <c r="D3420" s="2">
        <v>0.01</v>
      </c>
      <c r="E3420" s="1" t="s">
        <v>25</v>
      </c>
      <c r="F3420" s="2">
        <v>2.7829999999999999</v>
      </c>
      <c r="G3420" s="2"/>
      <c r="H3420" s="2"/>
      <c r="I3420" s="2"/>
      <c r="J3420" s="2"/>
      <c r="K3420" s="2"/>
      <c r="L3420" s="3">
        <v>11.46</v>
      </c>
      <c r="M3420" s="3">
        <v>0.11</v>
      </c>
      <c r="N3420" s="3">
        <v>36.71</v>
      </c>
      <c r="O3420" s="3">
        <v>0</v>
      </c>
      <c r="P3420" s="3">
        <v>36.82</v>
      </c>
      <c r="Q3420" s="3">
        <v>7.3640000000000008</v>
      </c>
      <c r="R3420" s="1" t="s">
        <v>0</v>
      </c>
    </row>
    <row r="3421" spans="1:18" ht="15.5" x14ac:dyDescent="0.35">
      <c r="A3421" s="1">
        <v>40316424</v>
      </c>
      <c r="B3421" s="99" t="s">
        <v>1008</v>
      </c>
      <c r="C3421" s="2" t="s">
        <v>13602</v>
      </c>
      <c r="D3421" s="2">
        <v>0.25</v>
      </c>
      <c r="E3421" s="1" t="s">
        <v>25</v>
      </c>
      <c r="F3421" s="2">
        <v>6.66</v>
      </c>
      <c r="G3421" s="2"/>
      <c r="H3421" s="2"/>
      <c r="I3421" s="2"/>
      <c r="J3421" s="2"/>
      <c r="K3421" s="2"/>
      <c r="L3421" s="3">
        <v>11.46</v>
      </c>
      <c r="M3421" s="3">
        <v>2.87</v>
      </c>
      <c r="N3421" s="3">
        <v>87.85</v>
      </c>
      <c r="O3421" s="3">
        <v>0</v>
      </c>
      <c r="P3421" s="3">
        <v>90.72</v>
      </c>
      <c r="Q3421" s="3">
        <v>18.144000000000002</v>
      </c>
      <c r="R3421" s="1" t="s">
        <v>0</v>
      </c>
    </row>
    <row r="3422" spans="1:18" ht="15.5" x14ac:dyDescent="0.35">
      <c r="A3422" s="1">
        <v>40316432</v>
      </c>
      <c r="B3422" s="99" t="s">
        <v>1007</v>
      </c>
      <c r="C3422" s="2" t="s">
        <v>13602</v>
      </c>
      <c r="D3422" s="2">
        <v>0.1</v>
      </c>
      <c r="E3422" s="1" t="s">
        <v>25</v>
      </c>
      <c r="F3422" s="2">
        <v>5.3310000000000004</v>
      </c>
      <c r="G3422" s="2"/>
      <c r="H3422" s="2"/>
      <c r="I3422" s="2"/>
      <c r="J3422" s="2"/>
      <c r="K3422" s="2"/>
      <c r="L3422" s="3">
        <v>11.46</v>
      </c>
      <c r="M3422" s="3">
        <v>1.1499999999999999</v>
      </c>
      <c r="N3422" s="3">
        <v>70.319999999999993</v>
      </c>
      <c r="O3422" s="3">
        <v>0</v>
      </c>
      <c r="P3422" s="3">
        <v>71.47</v>
      </c>
      <c r="Q3422" s="3">
        <v>14.294</v>
      </c>
      <c r="R3422" s="1" t="s">
        <v>0</v>
      </c>
    </row>
    <row r="3423" spans="1:18" ht="15.5" x14ac:dyDescent="0.35">
      <c r="A3423" s="1">
        <v>40316440</v>
      </c>
      <c r="B3423" s="99" t="s">
        <v>1006</v>
      </c>
      <c r="C3423" s="2" t="s">
        <v>13602</v>
      </c>
      <c r="D3423" s="2">
        <v>0.1</v>
      </c>
      <c r="E3423" s="1" t="s">
        <v>25</v>
      </c>
      <c r="F3423" s="2">
        <v>5.33</v>
      </c>
      <c r="G3423" s="2"/>
      <c r="H3423" s="2"/>
      <c r="I3423" s="2"/>
      <c r="J3423" s="2"/>
      <c r="K3423" s="2"/>
      <c r="L3423" s="3">
        <v>11.46</v>
      </c>
      <c r="M3423" s="3">
        <v>1.1499999999999999</v>
      </c>
      <c r="N3423" s="3">
        <v>70.3</v>
      </c>
      <c r="O3423" s="3">
        <v>0</v>
      </c>
      <c r="P3423" s="3">
        <v>71.45</v>
      </c>
      <c r="Q3423" s="3">
        <v>14.290000000000001</v>
      </c>
      <c r="R3423" s="1" t="s">
        <v>0</v>
      </c>
    </row>
    <row r="3424" spans="1:18" ht="15.5" x14ac:dyDescent="0.35">
      <c r="A3424" s="1">
        <v>40316459</v>
      </c>
      <c r="B3424" s="99" t="s">
        <v>1005</v>
      </c>
      <c r="C3424" s="2" t="s">
        <v>13602</v>
      </c>
      <c r="D3424" s="2">
        <v>0.04</v>
      </c>
      <c r="E3424" s="1" t="s">
        <v>25</v>
      </c>
      <c r="F3424" s="2">
        <v>3</v>
      </c>
      <c r="G3424" s="2"/>
      <c r="H3424" s="2"/>
      <c r="I3424" s="2"/>
      <c r="J3424" s="2"/>
      <c r="K3424" s="2"/>
      <c r="L3424" s="3">
        <v>11.46</v>
      </c>
      <c r="M3424" s="3">
        <v>0.46</v>
      </c>
      <c r="N3424" s="3">
        <v>39.57</v>
      </c>
      <c r="O3424" s="3">
        <v>0</v>
      </c>
      <c r="P3424" s="3">
        <v>40.03</v>
      </c>
      <c r="Q3424" s="3">
        <v>8.0060000000000002</v>
      </c>
      <c r="R3424" s="1" t="s">
        <v>0</v>
      </c>
    </row>
    <row r="3425" spans="1:18" ht="15.5" x14ac:dyDescent="0.35">
      <c r="A3425" s="1">
        <v>40316467</v>
      </c>
      <c r="B3425" s="99" t="s">
        <v>1004</v>
      </c>
      <c r="C3425" s="2" t="s">
        <v>13602</v>
      </c>
      <c r="D3425" s="2">
        <v>0.25</v>
      </c>
      <c r="E3425" s="1" t="s">
        <v>25</v>
      </c>
      <c r="F3425" s="2">
        <v>2.33</v>
      </c>
      <c r="G3425" s="2"/>
      <c r="H3425" s="2"/>
      <c r="I3425" s="2"/>
      <c r="J3425" s="2"/>
      <c r="K3425" s="2"/>
      <c r="L3425" s="3">
        <v>11.46</v>
      </c>
      <c r="M3425" s="3">
        <v>2.87</v>
      </c>
      <c r="N3425" s="3">
        <v>30.73</v>
      </c>
      <c r="O3425" s="3">
        <v>0</v>
      </c>
      <c r="P3425" s="3">
        <v>33.6</v>
      </c>
      <c r="Q3425" s="3">
        <v>6.7200000000000006</v>
      </c>
      <c r="R3425" s="1" t="s">
        <v>0</v>
      </c>
    </row>
    <row r="3426" spans="1:18" ht="15.5" x14ac:dyDescent="0.35">
      <c r="A3426" s="1">
        <v>40316475</v>
      </c>
      <c r="B3426" s="99" t="s">
        <v>1003</v>
      </c>
      <c r="C3426" s="2" t="s">
        <v>13602</v>
      </c>
      <c r="D3426" s="2">
        <v>0.01</v>
      </c>
      <c r="E3426" s="1" t="s">
        <v>25</v>
      </c>
      <c r="F3426" s="2">
        <v>2.0409999999999999</v>
      </c>
      <c r="G3426" s="2"/>
      <c r="H3426" s="2"/>
      <c r="I3426" s="2"/>
      <c r="J3426" s="2"/>
      <c r="K3426" s="2"/>
      <c r="L3426" s="3">
        <v>11.46</v>
      </c>
      <c r="M3426" s="3">
        <v>0.11</v>
      </c>
      <c r="N3426" s="3">
        <v>26.92</v>
      </c>
      <c r="O3426" s="3">
        <v>0</v>
      </c>
      <c r="P3426" s="3">
        <v>27.03</v>
      </c>
      <c r="Q3426" s="3">
        <v>5.4060000000000006</v>
      </c>
      <c r="R3426" s="1" t="s">
        <v>0</v>
      </c>
    </row>
    <row r="3427" spans="1:18" ht="15.5" x14ac:dyDescent="0.35">
      <c r="A3427" s="1">
        <v>40316483</v>
      </c>
      <c r="B3427" s="99" t="s">
        <v>1002</v>
      </c>
      <c r="C3427" s="2" t="s">
        <v>13602</v>
      </c>
      <c r="D3427" s="2">
        <v>0.1</v>
      </c>
      <c r="E3427" s="1" t="s">
        <v>25</v>
      </c>
      <c r="F3427" s="2">
        <v>6.93</v>
      </c>
      <c r="G3427" s="2"/>
      <c r="H3427" s="2"/>
      <c r="I3427" s="2"/>
      <c r="J3427" s="2"/>
      <c r="K3427" s="2"/>
      <c r="L3427" s="3">
        <v>11.46</v>
      </c>
      <c r="M3427" s="3">
        <v>1.1499999999999999</v>
      </c>
      <c r="N3427" s="3">
        <v>91.41</v>
      </c>
      <c r="O3427" s="3">
        <v>0</v>
      </c>
      <c r="P3427" s="3">
        <v>92.56</v>
      </c>
      <c r="Q3427" s="3">
        <v>18.512</v>
      </c>
      <c r="R3427" s="1" t="s">
        <v>0</v>
      </c>
    </row>
    <row r="3428" spans="1:18" ht="15.5" x14ac:dyDescent="0.35">
      <c r="A3428" s="1">
        <v>40316491</v>
      </c>
      <c r="B3428" s="99" t="s">
        <v>1001</v>
      </c>
      <c r="C3428" s="2" t="s">
        <v>13602</v>
      </c>
      <c r="D3428" s="2">
        <v>0.01</v>
      </c>
      <c r="E3428" s="1" t="s">
        <v>25</v>
      </c>
      <c r="F3428" s="2">
        <v>2.5529999999999999</v>
      </c>
      <c r="G3428" s="2"/>
      <c r="H3428" s="2"/>
      <c r="I3428" s="2"/>
      <c r="J3428" s="2"/>
      <c r="K3428" s="2"/>
      <c r="L3428" s="3">
        <v>11.46</v>
      </c>
      <c r="M3428" s="3">
        <v>0.11</v>
      </c>
      <c r="N3428" s="3">
        <v>33.67</v>
      </c>
      <c r="O3428" s="3">
        <v>0</v>
      </c>
      <c r="P3428" s="3">
        <v>33.78</v>
      </c>
      <c r="Q3428" s="3">
        <v>6.7560000000000002</v>
      </c>
      <c r="R3428" s="1" t="s">
        <v>0</v>
      </c>
    </row>
    <row r="3429" spans="1:18" ht="15.5" x14ac:dyDescent="0.35">
      <c r="A3429" s="1">
        <v>40316505</v>
      </c>
      <c r="B3429" s="99" t="s">
        <v>1000</v>
      </c>
      <c r="C3429" s="2" t="s">
        <v>13602</v>
      </c>
      <c r="D3429" s="2">
        <v>0.1</v>
      </c>
      <c r="E3429" s="1" t="s">
        <v>25</v>
      </c>
      <c r="F3429" s="2">
        <v>4</v>
      </c>
      <c r="G3429" s="2"/>
      <c r="H3429" s="2"/>
      <c r="I3429" s="2"/>
      <c r="J3429" s="2"/>
      <c r="K3429" s="2"/>
      <c r="L3429" s="3">
        <v>11.46</v>
      </c>
      <c r="M3429" s="3">
        <v>1.1499999999999999</v>
      </c>
      <c r="N3429" s="3">
        <v>52.76</v>
      </c>
      <c r="O3429" s="3">
        <v>0</v>
      </c>
      <c r="P3429" s="3">
        <v>53.91</v>
      </c>
      <c r="Q3429" s="3">
        <v>10.782</v>
      </c>
      <c r="R3429" s="1" t="s">
        <v>0</v>
      </c>
    </row>
    <row r="3430" spans="1:18" ht="15.5" x14ac:dyDescent="0.35">
      <c r="A3430" s="1">
        <v>40316513</v>
      </c>
      <c r="B3430" s="99" t="s">
        <v>999</v>
      </c>
      <c r="C3430" s="2" t="s">
        <v>13602</v>
      </c>
      <c r="D3430" s="2">
        <v>0.01</v>
      </c>
      <c r="E3430" s="1" t="s">
        <v>25</v>
      </c>
      <c r="F3430" s="2">
        <v>3.03</v>
      </c>
      <c r="G3430" s="2"/>
      <c r="H3430" s="2"/>
      <c r="I3430" s="2"/>
      <c r="J3430" s="2"/>
      <c r="K3430" s="2"/>
      <c r="L3430" s="3">
        <v>11.46</v>
      </c>
      <c r="M3430" s="3">
        <v>0.11</v>
      </c>
      <c r="N3430" s="3">
        <v>39.97</v>
      </c>
      <c r="O3430" s="3">
        <v>0</v>
      </c>
      <c r="P3430" s="3">
        <v>40.08</v>
      </c>
      <c r="Q3430" s="3">
        <v>8.016</v>
      </c>
      <c r="R3430" s="1" t="s">
        <v>0</v>
      </c>
    </row>
    <row r="3431" spans="1:18" ht="15.5" x14ac:dyDescent="0.35">
      <c r="A3431" s="1">
        <v>40316521</v>
      </c>
      <c r="B3431" s="99" t="s">
        <v>998</v>
      </c>
      <c r="C3431" s="2" t="s">
        <v>13602</v>
      </c>
      <c r="D3431" s="2">
        <v>0.01</v>
      </c>
      <c r="E3431" s="1" t="s">
        <v>25</v>
      </c>
      <c r="F3431" s="2">
        <v>2.0409999999999999</v>
      </c>
      <c r="G3431" s="2"/>
      <c r="H3431" s="2"/>
      <c r="I3431" s="2"/>
      <c r="J3431" s="2"/>
      <c r="K3431" s="2"/>
      <c r="L3431" s="3">
        <v>11.46</v>
      </c>
      <c r="M3431" s="3">
        <v>0.11</v>
      </c>
      <c r="N3431" s="3">
        <v>26.92</v>
      </c>
      <c r="O3431" s="3">
        <v>0</v>
      </c>
      <c r="P3431" s="3">
        <v>27.03</v>
      </c>
      <c r="Q3431" s="3">
        <v>5.4060000000000006</v>
      </c>
      <c r="R3431" s="1" t="s">
        <v>0</v>
      </c>
    </row>
    <row r="3432" spans="1:18" ht="15.5" x14ac:dyDescent="0.35">
      <c r="A3432" s="1">
        <v>40316530</v>
      </c>
      <c r="B3432" s="99" t="s">
        <v>997</v>
      </c>
      <c r="C3432" s="2" t="s">
        <v>13602</v>
      </c>
      <c r="D3432" s="2">
        <v>0.04</v>
      </c>
      <c r="E3432" s="1" t="s">
        <v>25</v>
      </c>
      <c r="F3432" s="2">
        <v>3.9</v>
      </c>
      <c r="G3432" s="2"/>
      <c r="H3432" s="2"/>
      <c r="I3432" s="2"/>
      <c r="J3432" s="2"/>
      <c r="K3432" s="2"/>
      <c r="L3432" s="3">
        <v>11.46</v>
      </c>
      <c r="M3432" s="3">
        <v>0.46</v>
      </c>
      <c r="N3432" s="3">
        <v>51.44</v>
      </c>
      <c r="O3432" s="3">
        <v>0</v>
      </c>
      <c r="P3432" s="3">
        <v>51.9</v>
      </c>
      <c r="Q3432" s="3">
        <v>10.38</v>
      </c>
      <c r="R3432" s="1" t="s">
        <v>0</v>
      </c>
    </row>
    <row r="3433" spans="1:18" ht="15.5" x14ac:dyDescent="0.35">
      <c r="A3433" s="1">
        <v>40316548</v>
      </c>
      <c r="B3433" s="99" t="s">
        <v>996</v>
      </c>
      <c r="C3433" s="2" t="s">
        <v>13602</v>
      </c>
      <c r="D3433" s="2">
        <v>0.01</v>
      </c>
      <c r="E3433" s="1" t="s">
        <v>25</v>
      </c>
      <c r="F3433" s="2">
        <v>2.0409999999999999</v>
      </c>
      <c r="G3433" s="2"/>
      <c r="H3433" s="2"/>
      <c r="I3433" s="2"/>
      <c r="J3433" s="2"/>
      <c r="K3433" s="2"/>
      <c r="L3433" s="3">
        <v>11.46</v>
      </c>
      <c r="M3433" s="3">
        <v>0.11</v>
      </c>
      <c r="N3433" s="3">
        <v>26.92</v>
      </c>
      <c r="O3433" s="3">
        <v>0</v>
      </c>
      <c r="P3433" s="3">
        <v>27.03</v>
      </c>
      <c r="Q3433" s="3">
        <v>5.4060000000000006</v>
      </c>
      <c r="R3433" s="1" t="s">
        <v>0</v>
      </c>
    </row>
    <row r="3434" spans="1:18" ht="15.5" x14ac:dyDescent="0.35">
      <c r="A3434" s="1">
        <v>40316556</v>
      </c>
      <c r="B3434" s="99" t="s">
        <v>995</v>
      </c>
      <c r="C3434" s="2" t="s">
        <v>13602</v>
      </c>
      <c r="D3434" s="2">
        <v>0.01</v>
      </c>
      <c r="E3434" s="1" t="s">
        <v>25</v>
      </c>
      <c r="F3434" s="2">
        <v>2.0409999999999999</v>
      </c>
      <c r="G3434" s="2"/>
      <c r="H3434" s="2"/>
      <c r="I3434" s="2"/>
      <c r="J3434" s="2"/>
      <c r="K3434" s="2"/>
      <c r="L3434" s="3">
        <v>11.46</v>
      </c>
      <c r="M3434" s="3">
        <v>0.11</v>
      </c>
      <c r="N3434" s="3">
        <v>26.92</v>
      </c>
      <c r="O3434" s="3">
        <v>0</v>
      </c>
      <c r="P3434" s="3">
        <v>27.03</v>
      </c>
      <c r="Q3434" s="3">
        <v>5.4060000000000006</v>
      </c>
      <c r="R3434" s="1" t="s">
        <v>0</v>
      </c>
    </row>
    <row r="3435" spans="1:18" ht="15.5" x14ac:dyDescent="0.35">
      <c r="A3435" s="1">
        <v>40316564</v>
      </c>
      <c r="B3435" s="99" t="s">
        <v>994</v>
      </c>
      <c r="C3435" s="2" t="s">
        <v>13602</v>
      </c>
      <c r="D3435" s="2">
        <v>0.1</v>
      </c>
      <c r="E3435" s="1" t="s">
        <v>25</v>
      </c>
      <c r="F3435" s="2">
        <v>4</v>
      </c>
      <c r="G3435" s="2"/>
      <c r="H3435" s="2"/>
      <c r="I3435" s="2"/>
      <c r="J3435" s="2"/>
      <c r="K3435" s="2"/>
      <c r="L3435" s="3">
        <v>11.46</v>
      </c>
      <c r="M3435" s="3">
        <v>1.1499999999999999</v>
      </c>
      <c r="N3435" s="3">
        <v>52.76</v>
      </c>
      <c r="O3435" s="3">
        <v>0</v>
      </c>
      <c r="P3435" s="3">
        <v>53.91</v>
      </c>
      <c r="Q3435" s="3">
        <v>10.782</v>
      </c>
      <c r="R3435" s="1" t="s">
        <v>0</v>
      </c>
    </row>
    <row r="3436" spans="1:18" ht="15.5" x14ac:dyDescent="0.35">
      <c r="A3436" s="1">
        <v>40316572</v>
      </c>
      <c r="B3436" s="99" t="s">
        <v>993</v>
      </c>
      <c r="C3436" s="2" t="s">
        <v>13602</v>
      </c>
      <c r="D3436" s="2">
        <v>0.01</v>
      </c>
      <c r="E3436" s="1" t="s">
        <v>25</v>
      </c>
      <c r="F3436" s="2">
        <v>1.764</v>
      </c>
      <c r="G3436" s="2"/>
      <c r="H3436" s="2"/>
      <c r="I3436" s="2"/>
      <c r="J3436" s="2"/>
      <c r="K3436" s="2"/>
      <c r="L3436" s="3">
        <v>11.46</v>
      </c>
      <c r="M3436" s="3">
        <v>0.11</v>
      </c>
      <c r="N3436" s="3">
        <v>23.27</v>
      </c>
      <c r="O3436" s="3">
        <v>0</v>
      </c>
      <c r="P3436" s="3">
        <v>23.38</v>
      </c>
      <c r="Q3436" s="3">
        <v>4.6760000000000002</v>
      </c>
      <c r="R3436" s="1" t="s">
        <v>0</v>
      </c>
    </row>
    <row r="3437" spans="1:18" ht="15.5" x14ac:dyDescent="0.35">
      <c r="A3437" s="1">
        <v>40316718</v>
      </c>
      <c r="B3437" s="99" t="s">
        <v>992</v>
      </c>
      <c r="C3437" s="2" t="s">
        <v>13602</v>
      </c>
      <c r="D3437" s="2"/>
      <c r="E3437" s="1"/>
      <c r="F3437" s="2"/>
      <c r="G3437" s="2"/>
      <c r="H3437" s="2"/>
      <c r="I3437" s="2"/>
      <c r="J3437" s="2"/>
      <c r="K3437" s="2"/>
      <c r="L3437" s="3"/>
      <c r="M3437" s="3"/>
      <c r="N3437" s="3"/>
      <c r="O3437" s="3"/>
      <c r="P3437" s="3">
        <v>350.48</v>
      </c>
      <c r="Q3437" s="3">
        <v>70.096000000000004</v>
      </c>
      <c r="R3437" s="1" t="s">
        <v>132</v>
      </c>
    </row>
    <row r="3438" spans="1:18" ht="15.5" x14ac:dyDescent="0.35">
      <c r="A3438" s="1">
        <v>40319270</v>
      </c>
      <c r="B3438" s="99" t="s">
        <v>991</v>
      </c>
      <c r="C3438" s="2" t="s">
        <v>13602</v>
      </c>
      <c r="D3438" s="2">
        <v>0.5</v>
      </c>
      <c r="E3438" s="1" t="s">
        <v>25</v>
      </c>
      <c r="F3438" s="2">
        <v>10</v>
      </c>
      <c r="G3438" s="2"/>
      <c r="H3438" s="2"/>
      <c r="I3438" s="2"/>
      <c r="J3438" s="2"/>
      <c r="K3438" s="2"/>
      <c r="L3438" s="3">
        <v>11.46</v>
      </c>
      <c r="M3438" s="3">
        <v>5.73</v>
      </c>
      <c r="N3438" s="3">
        <v>131.9</v>
      </c>
      <c r="O3438" s="3">
        <v>0</v>
      </c>
      <c r="P3438" s="3">
        <v>137.63</v>
      </c>
      <c r="Q3438" s="3">
        <v>27.526</v>
      </c>
      <c r="R3438" s="1" t="s">
        <v>0</v>
      </c>
    </row>
    <row r="3439" spans="1:18" ht="15.5" x14ac:dyDescent="0.35">
      <c r="A3439" s="1">
        <v>40319318</v>
      </c>
      <c r="B3439" s="99" t="s">
        <v>990</v>
      </c>
      <c r="C3439" s="2" t="s">
        <v>13602</v>
      </c>
      <c r="D3439" s="2">
        <v>1</v>
      </c>
      <c r="E3439" s="1" t="s">
        <v>4</v>
      </c>
      <c r="F3439" s="2">
        <v>33.380000000000003</v>
      </c>
      <c r="G3439" s="2"/>
      <c r="H3439" s="2"/>
      <c r="I3439" s="2"/>
      <c r="J3439" s="2"/>
      <c r="K3439" s="2"/>
      <c r="L3439" s="3">
        <v>73.39</v>
      </c>
      <c r="M3439" s="3">
        <v>73.39</v>
      </c>
      <c r="N3439" s="3">
        <v>440.28</v>
      </c>
      <c r="O3439" s="3">
        <v>0</v>
      </c>
      <c r="P3439" s="3">
        <v>513.66999999999996</v>
      </c>
      <c r="Q3439" s="3">
        <v>102.73399999999999</v>
      </c>
      <c r="R3439" s="1" t="s">
        <v>0</v>
      </c>
    </row>
    <row r="3440" spans="1:18" ht="15.5" x14ac:dyDescent="0.35">
      <c r="A3440" s="1">
        <v>40319326</v>
      </c>
      <c r="B3440" s="99" t="s">
        <v>989</v>
      </c>
      <c r="C3440" s="2" t="s">
        <v>13602</v>
      </c>
      <c r="D3440" s="2">
        <v>1</v>
      </c>
      <c r="E3440" s="1" t="s">
        <v>25</v>
      </c>
      <c r="F3440" s="2">
        <v>16.625</v>
      </c>
      <c r="G3440" s="2"/>
      <c r="H3440" s="2"/>
      <c r="I3440" s="2"/>
      <c r="J3440" s="2"/>
      <c r="K3440" s="2"/>
      <c r="L3440" s="3">
        <v>11.46</v>
      </c>
      <c r="M3440" s="3">
        <v>11.46</v>
      </c>
      <c r="N3440" s="3">
        <v>219.28</v>
      </c>
      <c r="O3440" s="3">
        <v>0</v>
      </c>
      <c r="P3440" s="3">
        <v>230.74</v>
      </c>
      <c r="Q3440" s="3">
        <v>46.148000000000003</v>
      </c>
      <c r="R3440" s="1" t="s">
        <v>0</v>
      </c>
    </row>
    <row r="3441" spans="1:18" ht="15.5" x14ac:dyDescent="0.35">
      <c r="A3441" s="1">
        <v>40319040</v>
      </c>
      <c r="B3441" s="99" t="s">
        <v>988</v>
      </c>
      <c r="C3441" s="2" t="s">
        <v>13602</v>
      </c>
      <c r="D3441" s="2"/>
      <c r="E3441" s="1"/>
      <c r="F3441" s="2"/>
      <c r="G3441" s="2"/>
      <c r="H3441" s="2"/>
      <c r="I3441" s="2"/>
      <c r="J3441" s="2"/>
      <c r="K3441" s="2"/>
      <c r="L3441" s="3"/>
      <c r="M3441" s="3"/>
      <c r="N3441" s="3">
        <v>0</v>
      </c>
      <c r="O3441" s="3"/>
      <c r="P3441" s="3">
        <v>539.41999999999996</v>
      </c>
      <c r="Q3441" s="3">
        <v>107.884</v>
      </c>
      <c r="R3441" s="1" t="s">
        <v>0</v>
      </c>
    </row>
    <row r="3442" spans="1:18" ht="15.5" x14ac:dyDescent="0.35">
      <c r="A3442" s="1">
        <v>40323030</v>
      </c>
      <c r="B3442" s="99" t="s">
        <v>987</v>
      </c>
      <c r="C3442" s="2" t="s">
        <v>13602</v>
      </c>
      <c r="D3442" s="2">
        <v>1</v>
      </c>
      <c r="E3442" s="1" t="s">
        <v>25</v>
      </c>
      <c r="F3442" s="2">
        <v>35.787999999999997</v>
      </c>
      <c r="G3442" s="2"/>
      <c r="H3442" s="2"/>
      <c r="I3442" s="2"/>
      <c r="J3442" s="2"/>
      <c r="K3442" s="2"/>
      <c r="L3442" s="3">
        <v>11.46</v>
      </c>
      <c r="M3442" s="3">
        <v>11.46</v>
      </c>
      <c r="N3442" s="3">
        <v>472.04</v>
      </c>
      <c r="O3442" s="3">
        <v>0</v>
      </c>
      <c r="P3442" s="3">
        <v>483.5</v>
      </c>
      <c r="Q3442" s="3">
        <v>96.7</v>
      </c>
      <c r="R3442" s="1" t="s">
        <v>0</v>
      </c>
    </row>
    <row r="3443" spans="1:18" ht="15.5" x14ac:dyDescent="0.35">
      <c r="A3443" s="1">
        <v>40323048</v>
      </c>
      <c r="B3443" s="99" t="s">
        <v>986</v>
      </c>
      <c r="C3443" s="2" t="s">
        <v>13602</v>
      </c>
      <c r="D3443" s="2">
        <v>1</v>
      </c>
      <c r="E3443" s="1" t="s">
        <v>25</v>
      </c>
      <c r="F3443" s="2">
        <v>44.1</v>
      </c>
      <c r="G3443" s="2"/>
      <c r="H3443" s="2"/>
      <c r="I3443" s="2"/>
      <c r="J3443" s="2"/>
      <c r="K3443" s="2"/>
      <c r="L3443" s="3">
        <v>11.46</v>
      </c>
      <c r="M3443" s="3">
        <v>11.46</v>
      </c>
      <c r="N3443" s="3">
        <v>581.67999999999995</v>
      </c>
      <c r="O3443" s="3">
        <v>0</v>
      </c>
      <c r="P3443" s="3">
        <v>593.14</v>
      </c>
      <c r="Q3443" s="3">
        <v>118.628</v>
      </c>
      <c r="R3443" s="1" t="s">
        <v>0</v>
      </c>
    </row>
    <row r="3444" spans="1:18" ht="15.5" x14ac:dyDescent="0.35">
      <c r="A3444" s="1">
        <v>40323110</v>
      </c>
      <c r="B3444" s="99" t="s">
        <v>985</v>
      </c>
      <c r="C3444" s="2" t="s">
        <v>13602</v>
      </c>
      <c r="D3444" s="2"/>
      <c r="E3444" s="1"/>
      <c r="F3444" s="2"/>
      <c r="G3444" s="2"/>
      <c r="H3444" s="2"/>
      <c r="I3444" s="2"/>
      <c r="J3444" s="2"/>
      <c r="K3444" s="2"/>
      <c r="L3444" s="3"/>
      <c r="M3444" s="3"/>
      <c r="N3444" s="3"/>
      <c r="O3444" s="3"/>
      <c r="P3444" s="3">
        <v>340.8</v>
      </c>
      <c r="Q3444" s="3">
        <v>68.160000000000011</v>
      </c>
      <c r="R3444" s="1" t="s">
        <v>0</v>
      </c>
    </row>
    <row r="3445" spans="1:18" ht="15.5" x14ac:dyDescent="0.35">
      <c r="A3445" s="1">
        <v>40323307</v>
      </c>
      <c r="B3445" s="99" t="s">
        <v>984</v>
      </c>
      <c r="C3445" s="2" t="s">
        <v>13602</v>
      </c>
      <c r="D3445" s="2"/>
      <c r="E3445" s="1"/>
      <c r="F3445" s="2"/>
      <c r="G3445" s="2"/>
      <c r="H3445" s="2"/>
      <c r="I3445" s="2"/>
      <c r="J3445" s="2"/>
      <c r="K3445" s="2"/>
      <c r="L3445" s="3">
        <v>0</v>
      </c>
      <c r="M3445" s="3"/>
      <c r="N3445" s="3">
        <v>0</v>
      </c>
      <c r="O3445" s="3"/>
      <c r="P3445" s="3">
        <v>238.56</v>
      </c>
      <c r="Q3445" s="3">
        <v>47.712000000000003</v>
      </c>
      <c r="R3445" s="1" t="s">
        <v>0</v>
      </c>
    </row>
    <row r="3446" spans="1:18" ht="15.5" x14ac:dyDescent="0.35">
      <c r="A3446" s="1">
        <v>40323404</v>
      </c>
      <c r="B3446" s="99" t="s">
        <v>983</v>
      </c>
      <c r="C3446" s="2" t="s">
        <v>13602</v>
      </c>
      <c r="D3446" s="2">
        <v>1</v>
      </c>
      <c r="E3446" s="1" t="s">
        <v>34</v>
      </c>
      <c r="F3446" s="2">
        <v>18.007999999999999</v>
      </c>
      <c r="G3446" s="2"/>
      <c r="H3446" s="2"/>
      <c r="I3446" s="2"/>
      <c r="J3446" s="2"/>
      <c r="K3446" s="2"/>
      <c r="L3446" s="3">
        <v>61.92</v>
      </c>
      <c r="M3446" s="3">
        <v>61.92</v>
      </c>
      <c r="N3446" s="3">
        <v>237.53</v>
      </c>
      <c r="O3446" s="3">
        <v>0</v>
      </c>
      <c r="P3446" s="3">
        <v>299.45</v>
      </c>
      <c r="Q3446" s="3">
        <v>59.89</v>
      </c>
      <c r="R3446" s="1" t="s">
        <v>0</v>
      </c>
    </row>
    <row r="3447" spans="1:18" ht="15.5" x14ac:dyDescent="0.35">
      <c r="A3447" s="1">
        <v>40323676</v>
      </c>
      <c r="B3447" s="99" t="s">
        <v>982</v>
      </c>
      <c r="C3447" s="2" t="s">
        <v>13602</v>
      </c>
      <c r="D3447" s="2"/>
      <c r="E3447" s="1"/>
      <c r="F3447" s="2"/>
      <c r="G3447" s="2"/>
      <c r="H3447" s="2"/>
      <c r="I3447" s="2"/>
      <c r="J3447" s="2"/>
      <c r="K3447" s="2"/>
      <c r="L3447" s="3"/>
      <c r="M3447" s="3"/>
      <c r="N3447" s="3"/>
      <c r="O3447" s="3"/>
      <c r="P3447" s="3">
        <v>137.68</v>
      </c>
      <c r="Q3447" s="3">
        <v>27.536000000000001</v>
      </c>
      <c r="R3447" s="1" t="s">
        <v>0</v>
      </c>
    </row>
    <row r="3448" spans="1:18" ht="15.5" x14ac:dyDescent="0.35">
      <c r="A3448" s="1">
        <v>40323684</v>
      </c>
      <c r="B3448" s="99" t="s">
        <v>981</v>
      </c>
      <c r="C3448" s="2" t="s">
        <v>13602</v>
      </c>
      <c r="D3448" s="2"/>
      <c r="E3448" s="1"/>
      <c r="F3448" s="2"/>
      <c r="G3448" s="2"/>
      <c r="H3448" s="2"/>
      <c r="I3448" s="2"/>
      <c r="J3448" s="2"/>
      <c r="K3448" s="2"/>
      <c r="L3448" s="3"/>
      <c r="M3448" s="3"/>
      <c r="N3448" s="3"/>
      <c r="O3448" s="3"/>
      <c r="P3448" s="3">
        <v>90.81</v>
      </c>
      <c r="Q3448" s="3">
        <v>18.162000000000003</v>
      </c>
      <c r="R3448" s="1" t="s">
        <v>0</v>
      </c>
    </row>
    <row r="3449" spans="1:18" ht="15.5" x14ac:dyDescent="0.35">
      <c r="A3449" s="1">
        <v>40323897</v>
      </c>
      <c r="B3449" s="99" t="s">
        <v>980</v>
      </c>
      <c r="C3449" s="2" t="s">
        <v>13602</v>
      </c>
      <c r="D3449" s="2">
        <v>1</v>
      </c>
      <c r="E3449" s="1" t="s">
        <v>4</v>
      </c>
      <c r="F3449" s="2">
        <v>46.67</v>
      </c>
      <c r="G3449" s="2"/>
      <c r="H3449" s="2"/>
      <c r="I3449" s="2"/>
      <c r="J3449" s="2"/>
      <c r="K3449" s="2"/>
      <c r="L3449" s="3">
        <v>73.39</v>
      </c>
      <c r="M3449" s="3">
        <v>73.39</v>
      </c>
      <c r="N3449" s="3">
        <v>615.58000000000004</v>
      </c>
      <c r="O3449" s="3">
        <v>0</v>
      </c>
      <c r="P3449" s="3">
        <v>688.97</v>
      </c>
      <c r="Q3449" s="3">
        <v>137.79400000000001</v>
      </c>
      <c r="R3449" s="1" t="s">
        <v>0</v>
      </c>
    </row>
    <row r="3450" spans="1:18" ht="15.5" x14ac:dyDescent="0.35">
      <c r="A3450" s="1">
        <v>40323900</v>
      </c>
      <c r="B3450" s="99" t="s">
        <v>979</v>
      </c>
      <c r="C3450" s="2" t="s">
        <v>13602</v>
      </c>
      <c r="D3450" s="2">
        <v>0.5</v>
      </c>
      <c r="E3450" s="1" t="s">
        <v>25</v>
      </c>
      <c r="F3450" s="2">
        <v>6.57</v>
      </c>
      <c r="G3450" s="2"/>
      <c r="H3450" s="2"/>
      <c r="I3450" s="2"/>
      <c r="J3450" s="2"/>
      <c r="K3450" s="2"/>
      <c r="L3450" s="3">
        <v>11.46</v>
      </c>
      <c r="M3450" s="3">
        <v>5.73</v>
      </c>
      <c r="N3450" s="3">
        <v>86.66</v>
      </c>
      <c r="O3450" s="3">
        <v>0</v>
      </c>
      <c r="P3450" s="3">
        <v>92.39</v>
      </c>
      <c r="Q3450" s="3">
        <v>18.478000000000002</v>
      </c>
      <c r="R3450" s="1" t="s">
        <v>0</v>
      </c>
    </row>
    <row r="3451" spans="1:18" ht="15.5" x14ac:dyDescent="0.35">
      <c r="A3451" s="1">
        <v>40323919</v>
      </c>
      <c r="B3451" s="99" t="s">
        <v>978</v>
      </c>
      <c r="C3451" s="2" t="s">
        <v>13602</v>
      </c>
      <c r="D3451" s="2">
        <v>0.1</v>
      </c>
      <c r="E3451" s="1" t="s">
        <v>25</v>
      </c>
      <c r="F3451" s="2">
        <v>4.71</v>
      </c>
      <c r="G3451" s="2"/>
      <c r="H3451" s="2"/>
      <c r="I3451" s="2"/>
      <c r="J3451" s="2"/>
      <c r="K3451" s="2"/>
      <c r="L3451" s="3">
        <v>11.46</v>
      </c>
      <c r="M3451" s="3">
        <v>1.1499999999999999</v>
      </c>
      <c r="N3451" s="3">
        <v>62.12</v>
      </c>
      <c r="O3451" s="3">
        <v>0</v>
      </c>
      <c r="P3451" s="3">
        <v>63.27</v>
      </c>
      <c r="Q3451" s="3">
        <v>12.654000000000002</v>
      </c>
      <c r="R3451" s="1" t="s">
        <v>0</v>
      </c>
    </row>
    <row r="3452" spans="1:18" ht="15.5" x14ac:dyDescent="0.35">
      <c r="A3452" s="1">
        <v>40323986</v>
      </c>
      <c r="B3452" s="99" t="s">
        <v>977</v>
      </c>
      <c r="C3452" s="2" t="s">
        <v>13602</v>
      </c>
      <c r="D3452" s="2"/>
      <c r="E3452" s="1"/>
      <c r="F3452" s="2"/>
      <c r="G3452" s="2"/>
      <c r="H3452" s="2"/>
      <c r="I3452" s="2"/>
      <c r="J3452" s="2"/>
      <c r="K3452" s="2"/>
      <c r="L3452" s="3"/>
      <c r="M3452" s="3"/>
      <c r="N3452" s="3"/>
      <c r="O3452" s="3"/>
      <c r="P3452" s="3">
        <v>67</v>
      </c>
      <c r="Q3452" s="3">
        <v>13.4</v>
      </c>
      <c r="R3452" s="1" t="s">
        <v>0</v>
      </c>
    </row>
    <row r="3453" spans="1:18" ht="15.5" x14ac:dyDescent="0.35">
      <c r="A3453" s="1">
        <v>40324176</v>
      </c>
      <c r="B3453" s="99" t="s">
        <v>976</v>
      </c>
      <c r="C3453" s="2" t="s">
        <v>13602</v>
      </c>
      <c r="D3453" s="2"/>
      <c r="E3453" s="1"/>
      <c r="F3453" s="2"/>
      <c r="G3453" s="2"/>
      <c r="H3453" s="2"/>
      <c r="I3453" s="2"/>
      <c r="J3453" s="2"/>
      <c r="K3453" s="2"/>
      <c r="L3453" s="3"/>
      <c r="M3453" s="3"/>
      <c r="N3453" s="3"/>
      <c r="O3453" s="3"/>
      <c r="P3453" s="3">
        <v>230.04</v>
      </c>
      <c r="Q3453" s="3">
        <v>46.008000000000003</v>
      </c>
      <c r="R3453" s="1" t="s">
        <v>0</v>
      </c>
    </row>
    <row r="3454" spans="1:18" ht="15.5" x14ac:dyDescent="0.35">
      <c r="A3454" s="1">
        <v>40324192</v>
      </c>
      <c r="B3454" s="99" t="s">
        <v>975</v>
      </c>
      <c r="C3454" s="2" t="s">
        <v>13602</v>
      </c>
      <c r="D3454" s="2"/>
      <c r="E3454" s="1"/>
      <c r="F3454" s="2"/>
      <c r="G3454" s="2"/>
      <c r="H3454" s="2"/>
      <c r="I3454" s="2"/>
      <c r="J3454" s="2"/>
      <c r="K3454" s="2"/>
      <c r="L3454" s="3"/>
      <c r="M3454" s="3"/>
      <c r="N3454" s="3"/>
      <c r="O3454" s="3"/>
      <c r="P3454" s="3">
        <v>68.16</v>
      </c>
      <c r="Q3454" s="3">
        <v>13.632</v>
      </c>
      <c r="R3454" s="1" t="s">
        <v>0</v>
      </c>
    </row>
    <row r="3455" spans="1:18" ht="15.5" x14ac:dyDescent="0.35">
      <c r="A3455" s="1">
        <v>40324362</v>
      </c>
      <c r="B3455" s="99" t="s">
        <v>974</v>
      </c>
      <c r="C3455" s="2" t="s">
        <v>13602</v>
      </c>
      <c r="D3455" s="2">
        <v>1</v>
      </c>
      <c r="E3455" s="1" t="s">
        <v>34</v>
      </c>
      <c r="F3455" s="2">
        <v>6.657</v>
      </c>
      <c r="G3455" s="2"/>
      <c r="H3455" s="2"/>
      <c r="I3455" s="2"/>
      <c r="J3455" s="2"/>
      <c r="K3455" s="2"/>
      <c r="L3455" s="3">
        <v>61.92</v>
      </c>
      <c r="M3455" s="3">
        <v>61.92</v>
      </c>
      <c r="N3455" s="3">
        <v>87.81</v>
      </c>
      <c r="O3455" s="3">
        <v>0</v>
      </c>
      <c r="P3455" s="3">
        <v>149.72999999999999</v>
      </c>
      <c r="Q3455" s="3">
        <v>29.945999999999998</v>
      </c>
      <c r="R3455" s="1" t="s">
        <v>0</v>
      </c>
    </row>
    <row r="3456" spans="1:18" ht="15.5" x14ac:dyDescent="0.35">
      <c r="A3456" s="1">
        <v>40324370</v>
      </c>
      <c r="B3456" s="99" t="s">
        <v>973</v>
      </c>
      <c r="C3456" s="2" t="s">
        <v>13602</v>
      </c>
      <c r="D3456" s="2">
        <v>1</v>
      </c>
      <c r="E3456" s="1" t="s">
        <v>34</v>
      </c>
      <c r="F3456" s="2">
        <v>6.657</v>
      </c>
      <c r="G3456" s="2"/>
      <c r="H3456" s="2"/>
      <c r="I3456" s="2"/>
      <c r="J3456" s="2"/>
      <c r="K3456" s="2"/>
      <c r="L3456" s="3">
        <v>61.92</v>
      </c>
      <c r="M3456" s="3">
        <v>61.92</v>
      </c>
      <c r="N3456" s="3">
        <v>87.81</v>
      </c>
      <c r="O3456" s="3">
        <v>0</v>
      </c>
      <c r="P3456" s="3">
        <v>149.72999999999999</v>
      </c>
      <c r="Q3456" s="3">
        <v>29.945999999999998</v>
      </c>
      <c r="R3456" s="1" t="s">
        <v>0</v>
      </c>
    </row>
    <row r="3457" spans="1:18" ht="15.5" x14ac:dyDescent="0.35">
      <c r="A3457" s="1">
        <v>40324559</v>
      </c>
      <c r="B3457" s="99" t="s">
        <v>972</v>
      </c>
      <c r="C3457" s="2" t="s">
        <v>13602</v>
      </c>
      <c r="D3457" s="2"/>
      <c r="E3457" s="1"/>
      <c r="F3457" s="2"/>
      <c r="G3457" s="2"/>
      <c r="H3457" s="2"/>
      <c r="I3457" s="2"/>
      <c r="J3457" s="2"/>
      <c r="K3457" s="2"/>
      <c r="L3457" s="3"/>
      <c r="M3457" s="3"/>
      <c r="N3457" s="3"/>
      <c r="O3457" s="3"/>
      <c r="P3457" s="3">
        <v>68.16</v>
      </c>
      <c r="Q3457" s="3">
        <v>13.632</v>
      </c>
      <c r="R3457" s="1" t="s">
        <v>0</v>
      </c>
    </row>
    <row r="3458" spans="1:18" ht="15.5" x14ac:dyDescent="0.35">
      <c r="A3458" s="1">
        <v>40324567</v>
      </c>
      <c r="B3458" s="99" t="s">
        <v>971</v>
      </c>
      <c r="C3458" s="2" t="s">
        <v>13602</v>
      </c>
      <c r="D3458" s="2"/>
      <c r="E3458" s="1"/>
      <c r="F3458" s="2"/>
      <c r="G3458" s="2"/>
      <c r="H3458" s="2"/>
      <c r="I3458" s="2"/>
      <c r="J3458" s="2"/>
      <c r="K3458" s="2"/>
      <c r="L3458" s="3"/>
      <c r="M3458" s="3"/>
      <c r="N3458" s="3"/>
      <c r="O3458" s="3"/>
      <c r="P3458" s="3">
        <v>68.16</v>
      </c>
      <c r="Q3458" s="3">
        <v>13.632</v>
      </c>
      <c r="R3458" s="1" t="s">
        <v>0</v>
      </c>
    </row>
    <row r="3459" spans="1:18" ht="15.5" x14ac:dyDescent="0.35">
      <c r="A3459" s="1">
        <v>40324591</v>
      </c>
      <c r="B3459" s="99" t="s">
        <v>970</v>
      </c>
      <c r="C3459" s="2" t="s">
        <v>13602</v>
      </c>
      <c r="D3459" s="2"/>
      <c r="E3459" s="1"/>
      <c r="F3459" s="2"/>
      <c r="G3459" s="2"/>
      <c r="H3459" s="2"/>
      <c r="I3459" s="2"/>
      <c r="J3459" s="2"/>
      <c r="K3459" s="2"/>
      <c r="L3459" s="3"/>
      <c r="M3459" s="3"/>
      <c r="N3459" s="3"/>
      <c r="O3459" s="3"/>
      <c r="P3459" s="3">
        <v>260.71199999999999</v>
      </c>
      <c r="Q3459" s="3">
        <v>52.142400000000002</v>
      </c>
      <c r="R3459" s="1" t="s">
        <v>0</v>
      </c>
    </row>
    <row r="3460" spans="1:18" ht="15.5" x14ac:dyDescent="0.35">
      <c r="A3460" s="1">
        <v>40324605</v>
      </c>
      <c r="B3460" s="99" t="s">
        <v>969</v>
      </c>
      <c r="C3460" s="2" t="s">
        <v>13602</v>
      </c>
      <c r="D3460" s="2"/>
      <c r="E3460" s="1"/>
      <c r="F3460" s="2"/>
      <c r="G3460" s="2"/>
      <c r="H3460" s="2"/>
      <c r="I3460" s="2"/>
      <c r="J3460" s="2"/>
      <c r="K3460" s="2"/>
      <c r="L3460" s="3"/>
      <c r="M3460" s="3"/>
      <c r="N3460" s="3"/>
      <c r="O3460" s="3"/>
      <c r="P3460" s="3">
        <v>260.71199999999999</v>
      </c>
      <c r="Q3460" s="3">
        <v>52.142400000000002</v>
      </c>
      <c r="R3460" s="1" t="s">
        <v>0</v>
      </c>
    </row>
    <row r="3461" spans="1:18" ht="15.5" x14ac:dyDescent="0.35">
      <c r="A3461" s="1">
        <v>40401014</v>
      </c>
      <c r="B3461" s="99" t="s">
        <v>968</v>
      </c>
      <c r="C3461" s="2" t="s">
        <v>13602</v>
      </c>
      <c r="D3461" s="2">
        <v>1</v>
      </c>
      <c r="E3461" s="1" t="s">
        <v>25</v>
      </c>
      <c r="F3461" s="2"/>
      <c r="G3461" s="2"/>
      <c r="H3461" s="2"/>
      <c r="I3461" s="2"/>
      <c r="J3461" s="2"/>
      <c r="K3461" s="2"/>
      <c r="L3461" s="3">
        <v>13.26</v>
      </c>
      <c r="M3461" s="3">
        <v>13.26</v>
      </c>
      <c r="N3461" s="3">
        <v>0</v>
      </c>
      <c r="O3461" s="3">
        <v>0</v>
      </c>
      <c r="P3461" s="3">
        <v>13.26</v>
      </c>
      <c r="Q3461" s="3">
        <v>2.6520000000000001</v>
      </c>
      <c r="R3461" s="1" t="s">
        <v>0</v>
      </c>
    </row>
    <row r="3462" spans="1:18" ht="15.5" x14ac:dyDescent="0.35">
      <c r="A3462" s="1">
        <v>40401022</v>
      </c>
      <c r="B3462" s="99" t="s">
        <v>967</v>
      </c>
      <c r="C3462" s="2" t="s">
        <v>13602</v>
      </c>
      <c r="D3462" s="2">
        <v>1</v>
      </c>
      <c r="E3462" s="1" t="s">
        <v>151</v>
      </c>
      <c r="F3462" s="2"/>
      <c r="G3462" s="2"/>
      <c r="H3462" s="2"/>
      <c r="I3462" s="2"/>
      <c r="J3462" s="2"/>
      <c r="K3462" s="2"/>
      <c r="L3462" s="3">
        <v>270.54000000000002</v>
      </c>
      <c r="M3462" s="3">
        <v>270.54000000000002</v>
      </c>
      <c r="N3462" s="3">
        <v>0</v>
      </c>
      <c r="O3462" s="3">
        <v>0</v>
      </c>
      <c r="P3462" s="3">
        <v>270.54000000000002</v>
      </c>
      <c r="Q3462" s="3">
        <v>54.108000000000004</v>
      </c>
      <c r="R3462" s="1" t="s">
        <v>0</v>
      </c>
    </row>
    <row r="3463" spans="1:18" ht="31" x14ac:dyDescent="0.35">
      <c r="A3463" s="1">
        <v>40402010</v>
      </c>
      <c r="B3463" s="99" t="s">
        <v>966</v>
      </c>
      <c r="C3463" s="2" t="s">
        <v>13602</v>
      </c>
      <c r="D3463" s="2">
        <v>0.1</v>
      </c>
      <c r="E3463" s="1" t="s">
        <v>25</v>
      </c>
      <c r="F3463" s="2">
        <v>104</v>
      </c>
      <c r="G3463" s="2"/>
      <c r="H3463" s="2"/>
      <c r="I3463" s="2"/>
      <c r="J3463" s="2"/>
      <c r="K3463" s="2"/>
      <c r="L3463" s="3">
        <v>13.26</v>
      </c>
      <c r="M3463" s="3">
        <v>1.33</v>
      </c>
      <c r="N3463" s="3">
        <v>1586</v>
      </c>
      <c r="O3463" s="3">
        <v>0</v>
      </c>
      <c r="P3463" s="3">
        <v>1587.33</v>
      </c>
      <c r="Q3463" s="3">
        <v>317.46600000000001</v>
      </c>
      <c r="R3463" s="1" t="s">
        <v>0</v>
      </c>
    </row>
    <row r="3464" spans="1:18" ht="31" x14ac:dyDescent="0.35">
      <c r="A3464" s="1">
        <v>40402029</v>
      </c>
      <c r="B3464" s="99" t="s">
        <v>965</v>
      </c>
      <c r="C3464" s="2" t="s">
        <v>13602</v>
      </c>
      <c r="D3464" s="2">
        <v>0.1</v>
      </c>
      <c r="E3464" s="1" t="s">
        <v>25</v>
      </c>
      <c r="F3464" s="2">
        <v>100</v>
      </c>
      <c r="G3464" s="2"/>
      <c r="H3464" s="2"/>
      <c r="I3464" s="2"/>
      <c r="J3464" s="2"/>
      <c r="K3464" s="2"/>
      <c r="L3464" s="3">
        <v>13.26</v>
      </c>
      <c r="M3464" s="3">
        <v>1.33</v>
      </c>
      <c r="N3464" s="3">
        <v>1525</v>
      </c>
      <c r="O3464" s="3">
        <v>0</v>
      </c>
      <c r="P3464" s="3">
        <v>1526.33</v>
      </c>
      <c r="Q3464" s="3">
        <v>305.26600000000002</v>
      </c>
      <c r="R3464" s="1" t="s">
        <v>0</v>
      </c>
    </row>
    <row r="3465" spans="1:18" ht="15.5" x14ac:dyDescent="0.35">
      <c r="A3465" s="1">
        <v>40402037</v>
      </c>
      <c r="B3465" s="99" t="s">
        <v>964</v>
      </c>
      <c r="C3465" s="2" t="s">
        <v>13602</v>
      </c>
      <c r="D3465" s="2">
        <v>1</v>
      </c>
      <c r="E3465" s="1" t="s">
        <v>25</v>
      </c>
      <c r="F3465" s="2">
        <v>3.04</v>
      </c>
      <c r="G3465" s="2"/>
      <c r="H3465" s="2"/>
      <c r="I3465" s="2"/>
      <c r="J3465" s="2"/>
      <c r="K3465" s="2"/>
      <c r="L3465" s="3">
        <v>13.26</v>
      </c>
      <c r="M3465" s="3">
        <v>13.26</v>
      </c>
      <c r="N3465" s="3">
        <v>46.36</v>
      </c>
      <c r="O3465" s="3">
        <v>0</v>
      </c>
      <c r="P3465" s="3">
        <v>59.62</v>
      </c>
      <c r="Q3465" s="3">
        <v>11.923999999999999</v>
      </c>
      <c r="R3465" s="1" t="s">
        <v>0</v>
      </c>
    </row>
    <row r="3466" spans="1:18" ht="15.5" x14ac:dyDescent="0.35">
      <c r="A3466" s="1">
        <v>40402045</v>
      </c>
      <c r="B3466" s="99" t="s">
        <v>963</v>
      </c>
      <c r="C3466" s="2" t="s">
        <v>13602</v>
      </c>
      <c r="D3466" s="2">
        <v>1</v>
      </c>
      <c r="E3466" s="1" t="s">
        <v>25</v>
      </c>
      <c r="F3466" s="2">
        <v>5.28</v>
      </c>
      <c r="G3466" s="2"/>
      <c r="H3466" s="2"/>
      <c r="I3466" s="2"/>
      <c r="J3466" s="2"/>
      <c r="K3466" s="2"/>
      <c r="L3466" s="3">
        <v>13.26</v>
      </c>
      <c r="M3466" s="3">
        <v>13.26</v>
      </c>
      <c r="N3466" s="3">
        <v>80.52</v>
      </c>
      <c r="O3466" s="3">
        <v>0</v>
      </c>
      <c r="P3466" s="3">
        <v>93.78</v>
      </c>
      <c r="Q3466" s="3">
        <v>18.756</v>
      </c>
      <c r="R3466" s="1" t="s">
        <v>0</v>
      </c>
    </row>
    <row r="3467" spans="1:18" ht="15.5" x14ac:dyDescent="0.35">
      <c r="A3467" s="1">
        <v>40402053</v>
      </c>
      <c r="B3467" s="99" t="s">
        <v>962</v>
      </c>
      <c r="C3467" s="2" t="s">
        <v>13602</v>
      </c>
      <c r="D3467" s="2">
        <v>1</v>
      </c>
      <c r="E3467" s="1" t="s">
        <v>25</v>
      </c>
      <c r="F3467" s="2">
        <v>6.69</v>
      </c>
      <c r="G3467" s="2"/>
      <c r="H3467" s="2"/>
      <c r="I3467" s="2"/>
      <c r="J3467" s="2"/>
      <c r="K3467" s="2"/>
      <c r="L3467" s="3">
        <v>13.26</v>
      </c>
      <c r="M3467" s="3">
        <v>13.26</v>
      </c>
      <c r="N3467" s="3">
        <v>102.02</v>
      </c>
      <c r="O3467" s="3">
        <v>0</v>
      </c>
      <c r="P3467" s="3">
        <v>115.28</v>
      </c>
      <c r="Q3467" s="3">
        <v>23.056000000000001</v>
      </c>
      <c r="R3467" s="1" t="s">
        <v>0</v>
      </c>
    </row>
    <row r="3468" spans="1:18" ht="15.5" x14ac:dyDescent="0.35">
      <c r="A3468" s="1">
        <v>40402061</v>
      </c>
      <c r="B3468" s="99" t="s">
        <v>961</v>
      </c>
      <c r="C3468" s="2" t="s">
        <v>13602</v>
      </c>
      <c r="D3468" s="2">
        <v>1</v>
      </c>
      <c r="E3468" s="1" t="s">
        <v>25</v>
      </c>
      <c r="F3468" s="2">
        <v>2.2799999999999998</v>
      </c>
      <c r="G3468" s="2"/>
      <c r="H3468" s="2"/>
      <c r="I3468" s="2"/>
      <c r="J3468" s="2"/>
      <c r="K3468" s="2"/>
      <c r="L3468" s="3">
        <v>13.26</v>
      </c>
      <c r="M3468" s="3">
        <v>13.26</v>
      </c>
      <c r="N3468" s="3">
        <v>34.770000000000003</v>
      </c>
      <c r="O3468" s="3">
        <v>0</v>
      </c>
      <c r="P3468" s="3">
        <v>48.03</v>
      </c>
      <c r="Q3468" s="3">
        <v>9.6060000000000016</v>
      </c>
      <c r="R3468" s="1" t="s">
        <v>0</v>
      </c>
    </row>
    <row r="3469" spans="1:18" ht="15.5" x14ac:dyDescent="0.35">
      <c r="A3469" s="1">
        <v>40402070</v>
      </c>
      <c r="B3469" s="99" t="s">
        <v>960</v>
      </c>
      <c r="C3469" s="2" t="s">
        <v>13602</v>
      </c>
      <c r="D3469" s="2">
        <v>1</v>
      </c>
      <c r="E3469" s="1" t="s">
        <v>25</v>
      </c>
      <c r="F3469" s="2">
        <v>4.3499999999999996</v>
      </c>
      <c r="G3469" s="2"/>
      <c r="H3469" s="2"/>
      <c r="I3469" s="2"/>
      <c r="J3469" s="2"/>
      <c r="K3469" s="2"/>
      <c r="L3469" s="3">
        <v>13.26</v>
      </c>
      <c r="M3469" s="3">
        <v>13.26</v>
      </c>
      <c r="N3469" s="3">
        <v>66.34</v>
      </c>
      <c r="O3469" s="3">
        <v>0</v>
      </c>
      <c r="P3469" s="3">
        <v>79.599999999999994</v>
      </c>
      <c r="Q3469" s="3">
        <v>15.92</v>
      </c>
      <c r="R3469" s="1" t="s">
        <v>0</v>
      </c>
    </row>
    <row r="3470" spans="1:18" ht="15.5" x14ac:dyDescent="0.35">
      <c r="A3470" s="1">
        <v>40402088</v>
      </c>
      <c r="B3470" s="99" t="s">
        <v>959</v>
      </c>
      <c r="C3470" s="2" t="s">
        <v>13602</v>
      </c>
      <c r="D3470" s="2">
        <v>1</v>
      </c>
      <c r="E3470" s="1" t="s">
        <v>25</v>
      </c>
      <c r="F3470" s="2">
        <v>3.91</v>
      </c>
      <c r="G3470" s="2"/>
      <c r="H3470" s="2"/>
      <c r="I3470" s="2"/>
      <c r="J3470" s="2"/>
      <c r="K3470" s="2"/>
      <c r="L3470" s="3">
        <v>13.26</v>
      </c>
      <c r="M3470" s="3">
        <v>13.26</v>
      </c>
      <c r="N3470" s="3">
        <v>59.63</v>
      </c>
      <c r="O3470" s="3">
        <v>0</v>
      </c>
      <c r="P3470" s="3">
        <v>72.89</v>
      </c>
      <c r="Q3470" s="3">
        <v>14.578000000000001</v>
      </c>
      <c r="R3470" s="1" t="s">
        <v>0</v>
      </c>
    </row>
    <row r="3471" spans="1:18" ht="15.5" x14ac:dyDescent="0.35">
      <c r="A3471" s="1">
        <v>40402096</v>
      </c>
      <c r="B3471" s="99" t="s">
        <v>958</v>
      </c>
      <c r="C3471" s="2" t="s">
        <v>13602</v>
      </c>
      <c r="D3471" s="2">
        <v>1</v>
      </c>
      <c r="E3471" s="1" t="s">
        <v>25</v>
      </c>
      <c r="F3471" s="2">
        <v>3.74</v>
      </c>
      <c r="G3471" s="2"/>
      <c r="H3471" s="2"/>
      <c r="I3471" s="2"/>
      <c r="J3471" s="2"/>
      <c r="K3471" s="2"/>
      <c r="L3471" s="3">
        <v>13.26</v>
      </c>
      <c r="M3471" s="3">
        <v>13.26</v>
      </c>
      <c r="N3471" s="3">
        <v>57.04</v>
      </c>
      <c r="O3471" s="3">
        <v>0</v>
      </c>
      <c r="P3471" s="3">
        <v>70.3</v>
      </c>
      <c r="Q3471" s="3">
        <v>14.06</v>
      </c>
      <c r="R3471" s="1" t="s">
        <v>0</v>
      </c>
    </row>
    <row r="3472" spans="1:18" ht="15.5" x14ac:dyDescent="0.35">
      <c r="A3472" s="1">
        <v>40402100</v>
      </c>
      <c r="B3472" s="99" t="s">
        <v>957</v>
      </c>
      <c r="C3472" s="2" t="s">
        <v>13602</v>
      </c>
      <c r="D3472" s="2">
        <v>1</v>
      </c>
      <c r="E3472" s="1" t="s">
        <v>25</v>
      </c>
      <c r="F3472" s="2">
        <v>7.35</v>
      </c>
      <c r="G3472" s="2"/>
      <c r="H3472" s="2"/>
      <c r="I3472" s="2"/>
      <c r="J3472" s="2"/>
      <c r="K3472" s="2"/>
      <c r="L3472" s="3">
        <v>13.26</v>
      </c>
      <c r="M3472" s="3">
        <v>13.26</v>
      </c>
      <c r="N3472" s="3">
        <v>112.09</v>
      </c>
      <c r="O3472" s="3">
        <v>0</v>
      </c>
      <c r="P3472" s="3">
        <v>125.35</v>
      </c>
      <c r="Q3472" s="3">
        <v>25.07</v>
      </c>
      <c r="R3472" s="1" t="s">
        <v>0</v>
      </c>
    </row>
    <row r="3473" spans="1:18" ht="15.5" x14ac:dyDescent="0.35">
      <c r="A3473" s="1">
        <v>40402118</v>
      </c>
      <c r="B3473" s="99" t="s">
        <v>956</v>
      </c>
      <c r="C3473" s="2" t="s">
        <v>13602</v>
      </c>
      <c r="D3473" s="2">
        <v>0.1</v>
      </c>
      <c r="E3473" s="1" t="s">
        <v>25</v>
      </c>
      <c r="F3473" s="2">
        <v>17.170000000000002</v>
      </c>
      <c r="G3473" s="2"/>
      <c r="H3473" s="2"/>
      <c r="I3473" s="2"/>
      <c r="J3473" s="2"/>
      <c r="K3473" s="2"/>
      <c r="L3473" s="3">
        <v>13.26</v>
      </c>
      <c r="M3473" s="3">
        <v>1.33</v>
      </c>
      <c r="N3473" s="3">
        <v>261.83999999999997</v>
      </c>
      <c r="O3473" s="3">
        <v>0</v>
      </c>
      <c r="P3473" s="3">
        <v>263.17</v>
      </c>
      <c r="Q3473" s="3">
        <v>52.634000000000007</v>
      </c>
      <c r="R3473" s="1" t="s">
        <v>0</v>
      </c>
    </row>
    <row r="3474" spans="1:18" ht="15.5" x14ac:dyDescent="0.35">
      <c r="A3474" s="1">
        <v>40402126</v>
      </c>
      <c r="B3474" s="99" t="s">
        <v>955</v>
      </c>
      <c r="C3474" s="2" t="s">
        <v>13602</v>
      </c>
      <c r="D3474" s="2">
        <v>0.1</v>
      </c>
      <c r="E3474" s="1" t="s">
        <v>25</v>
      </c>
      <c r="F3474" s="2">
        <v>20.170000000000002</v>
      </c>
      <c r="G3474" s="2"/>
      <c r="H3474" s="2"/>
      <c r="I3474" s="2"/>
      <c r="J3474" s="2"/>
      <c r="K3474" s="2"/>
      <c r="L3474" s="3">
        <v>13.26</v>
      </c>
      <c r="M3474" s="3">
        <v>1.33</v>
      </c>
      <c r="N3474" s="3">
        <v>307.58999999999997</v>
      </c>
      <c r="O3474" s="3">
        <v>0</v>
      </c>
      <c r="P3474" s="3">
        <v>308.92</v>
      </c>
      <c r="Q3474" s="3">
        <v>61.784000000000006</v>
      </c>
      <c r="R3474" s="1" t="s">
        <v>0</v>
      </c>
    </row>
    <row r="3475" spans="1:18" ht="15.5" x14ac:dyDescent="0.35">
      <c r="A3475" s="1">
        <v>40402134</v>
      </c>
      <c r="B3475" s="99" t="s">
        <v>954</v>
      </c>
      <c r="C3475" s="2" t="s">
        <v>13602</v>
      </c>
      <c r="D3475" s="2">
        <v>0.1</v>
      </c>
      <c r="E3475" s="1" t="s">
        <v>25</v>
      </c>
      <c r="F3475" s="2">
        <v>3.08</v>
      </c>
      <c r="G3475" s="2"/>
      <c r="H3475" s="2"/>
      <c r="I3475" s="2"/>
      <c r="J3475" s="2"/>
      <c r="K3475" s="2"/>
      <c r="L3475" s="3">
        <v>13.26</v>
      </c>
      <c r="M3475" s="3">
        <v>1.33</v>
      </c>
      <c r="N3475" s="3">
        <v>46.97</v>
      </c>
      <c r="O3475" s="3">
        <v>0</v>
      </c>
      <c r="P3475" s="3">
        <v>48.3</v>
      </c>
      <c r="Q3475" s="3">
        <v>9.66</v>
      </c>
      <c r="R3475" s="1" t="s">
        <v>0</v>
      </c>
    </row>
    <row r="3476" spans="1:18" ht="15.5" x14ac:dyDescent="0.35">
      <c r="A3476" s="1">
        <v>40402142</v>
      </c>
      <c r="B3476" s="99" t="s">
        <v>953</v>
      </c>
      <c r="C3476" s="2" t="s">
        <v>13602</v>
      </c>
      <c r="D3476" s="2">
        <v>0.1</v>
      </c>
      <c r="E3476" s="1" t="s">
        <v>25</v>
      </c>
      <c r="F3476" s="2">
        <v>20.170000000000002</v>
      </c>
      <c r="G3476" s="2"/>
      <c r="H3476" s="2"/>
      <c r="I3476" s="2"/>
      <c r="J3476" s="2"/>
      <c r="K3476" s="2"/>
      <c r="L3476" s="3">
        <v>13.26</v>
      </c>
      <c r="M3476" s="3">
        <v>1.33</v>
      </c>
      <c r="N3476" s="3">
        <v>307.58999999999997</v>
      </c>
      <c r="O3476" s="3">
        <v>0</v>
      </c>
      <c r="P3476" s="3">
        <v>308.92</v>
      </c>
      <c r="Q3476" s="3">
        <v>61.784000000000006</v>
      </c>
      <c r="R3476" s="1" t="s">
        <v>0</v>
      </c>
    </row>
    <row r="3477" spans="1:18" ht="15.5" x14ac:dyDescent="0.35">
      <c r="A3477" s="1">
        <v>40402150</v>
      </c>
      <c r="B3477" s="99" t="s">
        <v>952</v>
      </c>
      <c r="C3477" s="2" t="s">
        <v>13602</v>
      </c>
      <c r="D3477" s="2">
        <v>1</v>
      </c>
      <c r="E3477" s="1" t="s">
        <v>18</v>
      </c>
      <c r="F3477" s="2">
        <v>86.69</v>
      </c>
      <c r="G3477" s="2"/>
      <c r="H3477" s="2"/>
      <c r="I3477" s="2"/>
      <c r="J3477" s="2"/>
      <c r="K3477" s="2"/>
      <c r="L3477" s="3">
        <v>53.06</v>
      </c>
      <c r="M3477" s="3">
        <v>53.06</v>
      </c>
      <c r="N3477" s="3">
        <v>1322.02</v>
      </c>
      <c r="O3477" s="3">
        <v>0</v>
      </c>
      <c r="P3477" s="3">
        <v>1375.08</v>
      </c>
      <c r="Q3477" s="3">
        <v>275.01600000000002</v>
      </c>
      <c r="R3477" s="1" t="s">
        <v>0</v>
      </c>
    </row>
    <row r="3478" spans="1:18" ht="15.5" x14ac:dyDescent="0.35">
      <c r="A3478" s="1">
        <v>40402169</v>
      </c>
      <c r="B3478" s="99" t="s">
        <v>951</v>
      </c>
      <c r="C3478" s="2" t="s">
        <v>13602</v>
      </c>
      <c r="D3478" s="2">
        <v>1</v>
      </c>
      <c r="E3478" s="1" t="s">
        <v>25</v>
      </c>
      <c r="F3478" s="2">
        <v>4.3499999999999996</v>
      </c>
      <c r="G3478" s="2"/>
      <c r="H3478" s="2"/>
      <c r="I3478" s="2"/>
      <c r="J3478" s="2"/>
      <c r="K3478" s="2"/>
      <c r="L3478" s="3">
        <v>13.26</v>
      </c>
      <c r="M3478" s="3">
        <v>13.26</v>
      </c>
      <c r="N3478" s="3">
        <v>66.34</v>
      </c>
      <c r="O3478" s="3">
        <v>0</v>
      </c>
      <c r="P3478" s="3">
        <v>79.599999999999994</v>
      </c>
      <c r="Q3478" s="3">
        <v>15.92</v>
      </c>
      <c r="R3478" s="1" t="s">
        <v>0</v>
      </c>
    </row>
    <row r="3479" spans="1:18" ht="31" x14ac:dyDescent="0.35">
      <c r="A3479" s="1">
        <v>40403017</v>
      </c>
      <c r="B3479" s="99" t="s">
        <v>950</v>
      </c>
      <c r="C3479" s="2" t="s">
        <v>13602</v>
      </c>
      <c r="D3479" s="2">
        <v>1</v>
      </c>
      <c r="E3479" s="1" t="s">
        <v>13</v>
      </c>
      <c r="F3479" s="2"/>
      <c r="G3479" s="2"/>
      <c r="H3479" s="2">
        <v>0</v>
      </c>
      <c r="I3479" s="2"/>
      <c r="J3479" s="2"/>
      <c r="K3479" s="2"/>
      <c r="L3479" s="3">
        <v>148.54</v>
      </c>
      <c r="M3479" s="3">
        <v>148.54</v>
      </c>
      <c r="N3479" s="3">
        <v>0</v>
      </c>
      <c r="O3479" s="3">
        <v>0</v>
      </c>
      <c r="P3479" s="3">
        <v>148.54</v>
      </c>
      <c r="Q3479" s="3">
        <v>29.707999999999998</v>
      </c>
      <c r="R3479" s="1" t="s">
        <v>0</v>
      </c>
    </row>
    <row r="3480" spans="1:18" ht="15.5" x14ac:dyDescent="0.35">
      <c r="A3480" s="1">
        <v>40403025</v>
      </c>
      <c r="B3480" s="99" t="s">
        <v>949</v>
      </c>
      <c r="C3480" s="2" t="s">
        <v>13602</v>
      </c>
      <c r="D3480" s="2">
        <v>0.1</v>
      </c>
      <c r="E3480" s="1" t="s">
        <v>25</v>
      </c>
      <c r="F3480" s="2">
        <v>1.59</v>
      </c>
      <c r="G3480" s="2"/>
      <c r="H3480" s="2">
        <v>0</v>
      </c>
      <c r="I3480" s="2"/>
      <c r="J3480" s="2"/>
      <c r="K3480" s="2"/>
      <c r="L3480" s="3">
        <v>13.26</v>
      </c>
      <c r="M3480" s="3">
        <v>1.33</v>
      </c>
      <c r="N3480" s="3">
        <v>24.25</v>
      </c>
      <c r="O3480" s="3">
        <v>0</v>
      </c>
      <c r="P3480" s="3">
        <v>25.58</v>
      </c>
      <c r="Q3480" s="3">
        <v>5.1159999999999997</v>
      </c>
      <c r="R3480" s="1" t="s">
        <v>0</v>
      </c>
    </row>
    <row r="3481" spans="1:18" ht="15.5" x14ac:dyDescent="0.35">
      <c r="A3481" s="1">
        <v>40403033</v>
      </c>
      <c r="B3481" s="99" t="s">
        <v>948</v>
      </c>
      <c r="C3481" s="2" t="s">
        <v>13602</v>
      </c>
      <c r="D3481" s="2">
        <v>1</v>
      </c>
      <c r="E3481" s="1" t="s">
        <v>281</v>
      </c>
      <c r="F3481" s="2">
        <v>4.26</v>
      </c>
      <c r="G3481" s="2"/>
      <c r="H3481" s="2">
        <v>0</v>
      </c>
      <c r="I3481" s="2"/>
      <c r="J3481" s="2"/>
      <c r="K3481" s="2"/>
      <c r="L3481" s="3">
        <v>202.9</v>
      </c>
      <c r="M3481" s="3">
        <v>202.9</v>
      </c>
      <c r="N3481" s="3">
        <v>64.97</v>
      </c>
      <c r="O3481" s="3">
        <v>0</v>
      </c>
      <c r="P3481" s="3">
        <v>267.87</v>
      </c>
      <c r="Q3481" s="3">
        <v>53.574000000000005</v>
      </c>
      <c r="R3481" s="1" t="s">
        <v>0</v>
      </c>
    </row>
    <row r="3482" spans="1:18" ht="15.5" x14ac:dyDescent="0.35">
      <c r="A3482" s="1">
        <v>40403041</v>
      </c>
      <c r="B3482" s="99" t="s">
        <v>947</v>
      </c>
      <c r="C3482" s="2" t="s">
        <v>13602</v>
      </c>
      <c r="D3482" s="2">
        <v>1</v>
      </c>
      <c r="E3482" s="1" t="s">
        <v>13</v>
      </c>
      <c r="F3482" s="2">
        <v>35.299999999999997</v>
      </c>
      <c r="G3482" s="2"/>
      <c r="H3482" s="2">
        <v>0</v>
      </c>
      <c r="I3482" s="2"/>
      <c r="J3482" s="2"/>
      <c r="K3482" s="2"/>
      <c r="L3482" s="3">
        <v>148.54</v>
      </c>
      <c r="M3482" s="3">
        <v>148.54</v>
      </c>
      <c r="N3482" s="3">
        <v>538.33000000000004</v>
      </c>
      <c r="O3482" s="3">
        <v>0</v>
      </c>
      <c r="P3482" s="3">
        <v>686.87</v>
      </c>
      <c r="Q3482" s="3">
        <v>137.374</v>
      </c>
      <c r="R3482" s="1" t="s">
        <v>0</v>
      </c>
    </row>
    <row r="3483" spans="1:18" ht="15.5" x14ac:dyDescent="0.35">
      <c r="A3483" s="1">
        <v>40403050</v>
      </c>
      <c r="B3483" s="99" t="s">
        <v>946</v>
      </c>
      <c r="C3483" s="2" t="s">
        <v>13602</v>
      </c>
      <c r="D3483" s="2">
        <v>1</v>
      </c>
      <c r="E3483" s="1" t="s">
        <v>151</v>
      </c>
      <c r="F3483" s="2">
        <v>101</v>
      </c>
      <c r="G3483" s="2"/>
      <c r="H3483" s="2">
        <v>0</v>
      </c>
      <c r="I3483" s="2"/>
      <c r="J3483" s="2"/>
      <c r="K3483" s="2"/>
      <c r="L3483" s="3">
        <v>270.54000000000002</v>
      </c>
      <c r="M3483" s="3">
        <v>270.54000000000002</v>
      </c>
      <c r="N3483" s="3">
        <v>1540.25</v>
      </c>
      <c r="O3483" s="3">
        <v>0</v>
      </c>
      <c r="P3483" s="3">
        <v>1810.79</v>
      </c>
      <c r="Q3483" s="3">
        <v>362.15800000000002</v>
      </c>
      <c r="R3483" s="1" t="s">
        <v>0</v>
      </c>
    </row>
    <row r="3484" spans="1:18" ht="15.5" x14ac:dyDescent="0.35">
      <c r="A3484" s="1">
        <v>40403068</v>
      </c>
      <c r="B3484" s="99" t="s">
        <v>945</v>
      </c>
      <c r="C3484" s="2" t="s">
        <v>13602</v>
      </c>
      <c r="D3484" s="2">
        <v>1</v>
      </c>
      <c r="E3484" s="1" t="s">
        <v>4</v>
      </c>
      <c r="F3484" s="2">
        <v>21.57</v>
      </c>
      <c r="G3484" s="2"/>
      <c r="H3484" s="2">
        <v>2</v>
      </c>
      <c r="I3484" s="2"/>
      <c r="J3484" s="2"/>
      <c r="K3484" s="2"/>
      <c r="L3484" s="3">
        <v>84.88</v>
      </c>
      <c r="M3484" s="3">
        <v>84.88</v>
      </c>
      <c r="N3484" s="3">
        <v>328.94</v>
      </c>
      <c r="O3484" s="3">
        <v>0</v>
      </c>
      <c r="P3484" s="3">
        <v>413.82</v>
      </c>
      <c r="Q3484" s="3">
        <v>82.76400000000001</v>
      </c>
      <c r="R3484" s="1" t="s">
        <v>0</v>
      </c>
    </row>
    <row r="3485" spans="1:18" ht="15.5" x14ac:dyDescent="0.35">
      <c r="A3485" s="1">
        <v>40403076</v>
      </c>
      <c r="B3485" s="99" t="s">
        <v>944</v>
      </c>
      <c r="C3485" s="2" t="s">
        <v>13602</v>
      </c>
      <c r="D3485" s="2">
        <v>1</v>
      </c>
      <c r="E3485" s="1" t="s">
        <v>377</v>
      </c>
      <c r="F3485" s="2">
        <v>28.92</v>
      </c>
      <c r="G3485" s="2"/>
      <c r="H3485" s="2">
        <v>3</v>
      </c>
      <c r="I3485" s="2"/>
      <c r="J3485" s="2"/>
      <c r="K3485" s="2"/>
      <c r="L3485" s="3">
        <v>405.81</v>
      </c>
      <c r="M3485" s="3">
        <v>405.81</v>
      </c>
      <c r="N3485" s="3">
        <v>441.03</v>
      </c>
      <c r="O3485" s="3">
        <v>0</v>
      </c>
      <c r="P3485" s="3">
        <v>846.84</v>
      </c>
      <c r="Q3485" s="3">
        <v>169.36800000000002</v>
      </c>
      <c r="R3485" s="1" t="s">
        <v>0</v>
      </c>
    </row>
    <row r="3486" spans="1:18" ht="15.5" x14ac:dyDescent="0.35">
      <c r="A3486" s="1">
        <v>40403084</v>
      </c>
      <c r="B3486" s="99" t="s">
        <v>943</v>
      </c>
      <c r="C3486" s="2" t="s">
        <v>13602</v>
      </c>
      <c r="D3486" s="2">
        <v>1</v>
      </c>
      <c r="E3486" s="1" t="s">
        <v>31</v>
      </c>
      <c r="F3486" s="2">
        <v>15</v>
      </c>
      <c r="G3486" s="2"/>
      <c r="H3486" s="2">
        <v>0</v>
      </c>
      <c r="I3486" s="2"/>
      <c r="J3486" s="2"/>
      <c r="K3486" s="2"/>
      <c r="L3486" s="3">
        <v>26.53</v>
      </c>
      <c r="M3486" s="3">
        <v>26.53</v>
      </c>
      <c r="N3486" s="3">
        <v>228.75</v>
      </c>
      <c r="O3486" s="3">
        <v>0</v>
      </c>
      <c r="P3486" s="3">
        <v>255.28</v>
      </c>
      <c r="Q3486" s="3">
        <v>51.056000000000004</v>
      </c>
      <c r="R3486" s="1" t="s">
        <v>0</v>
      </c>
    </row>
    <row r="3487" spans="1:18" ht="15.5" x14ac:dyDescent="0.35">
      <c r="A3487" s="1">
        <v>40403092</v>
      </c>
      <c r="B3487" s="99" t="s">
        <v>942</v>
      </c>
      <c r="C3487" s="2" t="s">
        <v>13602</v>
      </c>
      <c r="D3487" s="2">
        <v>1</v>
      </c>
      <c r="E3487" s="1" t="s">
        <v>31</v>
      </c>
      <c r="F3487" s="2">
        <v>18.59</v>
      </c>
      <c r="G3487" s="2"/>
      <c r="H3487" s="2">
        <v>0</v>
      </c>
      <c r="I3487" s="2"/>
      <c r="J3487" s="2"/>
      <c r="K3487" s="2"/>
      <c r="L3487" s="3">
        <v>26.53</v>
      </c>
      <c r="M3487" s="3">
        <v>26.53</v>
      </c>
      <c r="N3487" s="3">
        <v>283.5</v>
      </c>
      <c r="O3487" s="3">
        <v>0</v>
      </c>
      <c r="P3487" s="3">
        <v>310.02999999999997</v>
      </c>
      <c r="Q3487" s="3">
        <v>62.006</v>
      </c>
      <c r="R3487" s="1" t="s">
        <v>0</v>
      </c>
    </row>
    <row r="3488" spans="1:18" ht="15.5" x14ac:dyDescent="0.35">
      <c r="A3488" s="1">
        <v>40403106</v>
      </c>
      <c r="B3488" s="99" t="s">
        <v>941</v>
      </c>
      <c r="C3488" s="2" t="s">
        <v>13602</v>
      </c>
      <c r="D3488" s="2">
        <v>0.1</v>
      </c>
      <c r="E3488" s="1" t="s">
        <v>25</v>
      </c>
      <c r="F3488" s="2">
        <v>0.57999999999999996</v>
      </c>
      <c r="G3488" s="2"/>
      <c r="H3488" s="2">
        <v>0</v>
      </c>
      <c r="I3488" s="2"/>
      <c r="J3488" s="2"/>
      <c r="K3488" s="2"/>
      <c r="L3488" s="3">
        <v>13.26</v>
      </c>
      <c r="M3488" s="3">
        <v>1.33</v>
      </c>
      <c r="N3488" s="3">
        <v>8.85</v>
      </c>
      <c r="O3488" s="3">
        <v>0</v>
      </c>
      <c r="P3488" s="3">
        <v>10.18</v>
      </c>
      <c r="Q3488" s="3">
        <v>2.036</v>
      </c>
      <c r="R3488" s="1" t="s">
        <v>0</v>
      </c>
    </row>
    <row r="3489" spans="1:18" ht="15.5" x14ac:dyDescent="0.35">
      <c r="A3489" s="1">
        <v>40403114</v>
      </c>
      <c r="B3489" s="99" t="s">
        <v>940</v>
      </c>
      <c r="C3489" s="2" t="s">
        <v>13602</v>
      </c>
      <c r="D3489" s="2">
        <v>0.1</v>
      </c>
      <c r="E3489" s="1" t="s">
        <v>25</v>
      </c>
      <c r="F3489" s="2">
        <v>0.82</v>
      </c>
      <c r="G3489" s="2"/>
      <c r="H3489" s="2">
        <v>0</v>
      </c>
      <c r="I3489" s="2"/>
      <c r="J3489" s="2"/>
      <c r="K3489" s="2"/>
      <c r="L3489" s="3">
        <v>13.26</v>
      </c>
      <c r="M3489" s="3">
        <v>1.33</v>
      </c>
      <c r="N3489" s="3">
        <v>12.51</v>
      </c>
      <c r="O3489" s="3">
        <v>0</v>
      </c>
      <c r="P3489" s="3">
        <v>13.84</v>
      </c>
      <c r="Q3489" s="3">
        <v>2.7680000000000002</v>
      </c>
      <c r="R3489" s="1" t="s">
        <v>0</v>
      </c>
    </row>
    <row r="3490" spans="1:18" ht="15.5" x14ac:dyDescent="0.35">
      <c r="A3490" s="1">
        <v>40403122</v>
      </c>
      <c r="B3490" s="99" t="s">
        <v>939</v>
      </c>
      <c r="C3490" s="2" t="s">
        <v>13602</v>
      </c>
      <c r="D3490" s="2">
        <v>1</v>
      </c>
      <c r="E3490" s="1" t="s">
        <v>151</v>
      </c>
      <c r="F3490" s="2"/>
      <c r="G3490" s="2"/>
      <c r="H3490" s="2">
        <v>0</v>
      </c>
      <c r="I3490" s="2"/>
      <c r="J3490" s="2"/>
      <c r="K3490" s="2"/>
      <c r="L3490" s="3">
        <v>270.54000000000002</v>
      </c>
      <c r="M3490" s="3">
        <v>270.54000000000002</v>
      </c>
      <c r="N3490" s="3">
        <v>0</v>
      </c>
      <c r="O3490" s="3">
        <v>0</v>
      </c>
      <c r="P3490" s="3">
        <v>270.54000000000002</v>
      </c>
      <c r="Q3490" s="3">
        <v>54.108000000000004</v>
      </c>
      <c r="R3490" s="1" t="s">
        <v>0</v>
      </c>
    </row>
    <row r="3491" spans="1:18" ht="15.5" x14ac:dyDescent="0.35">
      <c r="A3491" s="1">
        <v>40403130</v>
      </c>
      <c r="B3491" s="99" t="s">
        <v>938</v>
      </c>
      <c r="C3491" s="2" t="s">
        <v>13602</v>
      </c>
      <c r="D3491" s="2">
        <v>0.1</v>
      </c>
      <c r="E3491" s="1" t="s">
        <v>25</v>
      </c>
      <c r="F3491" s="2">
        <v>1.82</v>
      </c>
      <c r="G3491" s="2"/>
      <c r="H3491" s="2">
        <v>0</v>
      </c>
      <c r="I3491" s="2"/>
      <c r="J3491" s="2"/>
      <c r="K3491" s="2"/>
      <c r="L3491" s="3">
        <v>13.26</v>
      </c>
      <c r="M3491" s="3">
        <v>1.33</v>
      </c>
      <c r="N3491" s="3">
        <v>27.76</v>
      </c>
      <c r="O3491" s="3">
        <v>0</v>
      </c>
      <c r="P3491" s="3">
        <v>29.09</v>
      </c>
      <c r="Q3491" s="3">
        <v>5.8180000000000005</v>
      </c>
      <c r="R3491" s="1" t="s">
        <v>0</v>
      </c>
    </row>
    <row r="3492" spans="1:18" ht="15.5" x14ac:dyDescent="0.35">
      <c r="A3492" s="1">
        <v>40403149</v>
      </c>
      <c r="B3492" s="99" t="s">
        <v>937</v>
      </c>
      <c r="C3492" s="2" t="s">
        <v>13602</v>
      </c>
      <c r="D3492" s="2">
        <v>0.1</v>
      </c>
      <c r="E3492" s="1" t="s">
        <v>25</v>
      </c>
      <c r="F3492" s="2">
        <v>2.92</v>
      </c>
      <c r="G3492" s="2"/>
      <c r="H3492" s="2">
        <v>0</v>
      </c>
      <c r="I3492" s="2"/>
      <c r="J3492" s="2"/>
      <c r="K3492" s="2"/>
      <c r="L3492" s="3">
        <v>13.26</v>
      </c>
      <c r="M3492" s="3">
        <v>1.33</v>
      </c>
      <c r="N3492" s="3">
        <v>44.53</v>
      </c>
      <c r="O3492" s="3">
        <v>0</v>
      </c>
      <c r="P3492" s="3">
        <v>45.86</v>
      </c>
      <c r="Q3492" s="3">
        <v>9.1720000000000006</v>
      </c>
      <c r="R3492" s="1" t="s">
        <v>0</v>
      </c>
    </row>
    <row r="3493" spans="1:18" ht="15.5" x14ac:dyDescent="0.35">
      <c r="A3493" s="1">
        <v>40403157</v>
      </c>
      <c r="B3493" s="99" t="s">
        <v>936</v>
      </c>
      <c r="C3493" s="2" t="s">
        <v>13602</v>
      </c>
      <c r="D3493" s="2">
        <v>0.1</v>
      </c>
      <c r="E3493" s="1" t="s">
        <v>25</v>
      </c>
      <c r="F3493" s="2">
        <v>2.04</v>
      </c>
      <c r="G3493" s="2"/>
      <c r="H3493" s="2">
        <v>0</v>
      </c>
      <c r="I3493" s="2"/>
      <c r="J3493" s="2"/>
      <c r="K3493" s="2"/>
      <c r="L3493" s="3">
        <v>13.26</v>
      </c>
      <c r="M3493" s="3">
        <v>1.33</v>
      </c>
      <c r="N3493" s="3">
        <v>31.11</v>
      </c>
      <c r="O3493" s="3">
        <v>0</v>
      </c>
      <c r="P3493" s="3">
        <v>32.44</v>
      </c>
      <c r="Q3493" s="3">
        <v>6.4879999999999995</v>
      </c>
      <c r="R3493" s="1" t="s">
        <v>0</v>
      </c>
    </row>
    <row r="3494" spans="1:18" ht="15.5" x14ac:dyDescent="0.35">
      <c r="A3494" s="1">
        <v>40403165</v>
      </c>
      <c r="B3494" s="99" t="s">
        <v>935</v>
      </c>
      <c r="C3494" s="2" t="s">
        <v>13602</v>
      </c>
      <c r="D3494" s="2">
        <v>0.1</v>
      </c>
      <c r="E3494" s="1" t="s">
        <v>25</v>
      </c>
      <c r="F3494" s="2">
        <v>1.74</v>
      </c>
      <c r="G3494" s="2"/>
      <c r="H3494" s="2">
        <v>0</v>
      </c>
      <c r="I3494" s="2"/>
      <c r="J3494" s="2"/>
      <c r="K3494" s="2"/>
      <c r="L3494" s="3">
        <v>13.26</v>
      </c>
      <c r="M3494" s="3">
        <v>1.33</v>
      </c>
      <c r="N3494" s="3">
        <v>26.54</v>
      </c>
      <c r="O3494" s="3">
        <v>0</v>
      </c>
      <c r="P3494" s="3">
        <v>27.87</v>
      </c>
      <c r="Q3494" s="3">
        <v>5.5740000000000007</v>
      </c>
      <c r="R3494" s="1" t="s">
        <v>0</v>
      </c>
    </row>
    <row r="3495" spans="1:18" ht="15.5" x14ac:dyDescent="0.35">
      <c r="A3495" s="1">
        <v>40403173</v>
      </c>
      <c r="B3495" s="99" t="s">
        <v>934</v>
      </c>
      <c r="C3495" s="2" t="s">
        <v>13602</v>
      </c>
      <c r="D3495" s="2">
        <v>0.1</v>
      </c>
      <c r="E3495" s="1" t="s">
        <v>25</v>
      </c>
      <c r="F3495" s="2">
        <v>0.93</v>
      </c>
      <c r="G3495" s="2"/>
      <c r="H3495" s="2">
        <v>0</v>
      </c>
      <c r="I3495" s="2"/>
      <c r="J3495" s="2"/>
      <c r="K3495" s="2"/>
      <c r="L3495" s="3">
        <v>13.26</v>
      </c>
      <c r="M3495" s="3">
        <v>1.33</v>
      </c>
      <c r="N3495" s="3">
        <v>14.18</v>
      </c>
      <c r="O3495" s="3">
        <v>0</v>
      </c>
      <c r="P3495" s="3">
        <v>15.51</v>
      </c>
      <c r="Q3495" s="3">
        <v>3.1020000000000003</v>
      </c>
      <c r="R3495" s="1" t="s">
        <v>0</v>
      </c>
    </row>
    <row r="3496" spans="1:18" ht="15.5" x14ac:dyDescent="0.35">
      <c r="A3496" s="1">
        <v>40403181</v>
      </c>
      <c r="B3496" s="99" t="s">
        <v>933</v>
      </c>
      <c r="C3496" s="2" t="s">
        <v>13602</v>
      </c>
      <c r="D3496" s="2">
        <v>0.1</v>
      </c>
      <c r="E3496" s="1" t="s">
        <v>25</v>
      </c>
      <c r="F3496" s="2">
        <v>1.9</v>
      </c>
      <c r="G3496" s="2"/>
      <c r="H3496" s="2">
        <v>0</v>
      </c>
      <c r="I3496" s="2"/>
      <c r="J3496" s="2"/>
      <c r="K3496" s="2"/>
      <c r="L3496" s="3">
        <v>13.26</v>
      </c>
      <c r="M3496" s="3">
        <v>1.33</v>
      </c>
      <c r="N3496" s="3">
        <v>28.98</v>
      </c>
      <c r="O3496" s="3">
        <v>0</v>
      </c>
      <c r="P3496" s="3">
        <v>30.31</v>
      </c>
      <c r="Q3496" s="3">
        <v>6.0620000000000003</v>
      </c>
      <c r="R3496" s="1" t="s">
        <v>0</v>
      </c>
    </row>
    <row r="3497" spans="1:18" ht="15.5" x14ac:dyDescent="0.35">
      <c r="A3497" s="1">
        <v>40403190</v>
      </c>
      <c r="B3497" s="99" t="s">
        <v>932</v>
      </c>
      <c r="C3497" s="2" t="s">
        <v>13602</v>
      </c>
      <c r="D3497" s="2">
        <v>0.1</v>
      </c>
      <c r="E3497" s="1" t="s">
        <v>25</v>
      </c>
      <c r="F3497" s="2">
        <v>4.84</v>
      </c>
      <c r="G3497" s="2"/>
      <c r="H3497" s="2">
        <v>0</v>
      </c>
      <c r="I3497" s="2"/>
      <c r="J3497" s="2"/>
      <c r="K3497" s="2"/>
      <c r="L3497" s="3">
        <v>13.26</v>
      </c>
      <c r="M3497" s="3">
        <v>1.33</v>
      </c>
      <c r="N3497" s="3">
        <v>73.81</v>
      </c>
      <c r="O3497" s="3">
        <v>0</v>
      </c>
      <c r="P3497" s="3">
        <v>75.14</v>
      </c>
      <c r="Q3497" s="3">
        <v>15.028</v>
      </c>
      <c r="R3497" s="1" t="s">
        <v>0</v>
      </c>
    </row>
    <row r="3498" spans="1:18" ht="31" x14ac:dyDescent="0.35">
      <c r="A3498" s="1">
        <v>40403203</v>
      </c>
      <c r="B3498" s="99" t="s">
        <v>931</v>
      </c>
      <c r="C3498" s="2" t="s">
        <v>13602</v>
      </c>
      <c r="D3498" s="2">
        <v>0.1</v>
      </c>
      <c r="E3498" s="1" t="s">
        <v>25</v>
      </c>
      <c r="F3498" s="2">
        <v>4.2</v>
      </c>
      <c r="G3498" s="2"/>
      <c r="H3498" s="2">
        <v>0</v>
      </c>
      <c r="I3498" s="2"/>
      <c r="J3498" s="2"/>
      <c r="K3498" s="2"/>
      <c r="L3498" s="3">
        <v>13.26</v>
      </c>
      <c r="M3498" s="3">
        <v>1.33</v>
      </c>
      <c r="N3498" s="3">
        <v>64.05</v>
      </c>
      <c r="O3498" s="3">
        <v>0</v>
      </c>
      <c r="P3498" s="3">
        <v>65.38</v>
      </c>
      <c r="Q3498" s="3">
        <v>13.076000000000001</v>
      </c>
      <c r="R3498" s="1" t="s">
        <v>0</v>
      </c>
    </row>
    <row r="3499" spans="1:18" ht="15.5" x14ac:dyDescent="0.35">
      <c r="A3499" s="1">
        <v>40403211</v>
      </c>
      <c r="B3499" s="99" t="s">
        <v>930</v>
      </c>
      <c r="C3499" s="2" t="s">
        <v>13602</v>
      </c>
      <c r="D3499" s="2">
        <v>0.1</v>
      </c>
      <c r="E3499" s="1" t="s">
        <v>25</v>
      </c>
      <c r="F3499" s="2">
        <v>3.91</v>
      </c>
      <c r="G3499" s="2"/>
      <c r="H3499" s="2">
        <v>0</v>
      </c>
      <c r="I3499" s="2"/>
      <c r="J3499" s="2"/>
      <c r="K3499" s="2"/>
      <c r="L3499" s="3">
        <v>13.26</v>
      </c>
      <c r="M3499" s="3">
        <v>1.33</v>
      </c>
      <c r="N3499" s="3">
        <v>59.63</v>
      </c>
      <c r="O3499" s="3">
        <v>0</v>
      </c>
      <c r="P3499" s="3">
        <v>60.96</v>
      </c>
      <c r="Q3499" s="3">
        <v>12.192</v>
      </c>
      <c r="R3499" s="1" t="s">
        <v>0</v>
      </c>
    </row>
    <row r="3500" spans="1:18" ht="31" x14ac:dyDescent="0.35">
      <c r="A3500" s="1">
        <v>40403220</v>
      </c>
      <c r="B3500" s="99" t="s">
        <v>929</v>
      </c>
      <c r="C3500" s="2" t="s">
        <v>13602</v>
      </c>
      <c r="D3500" s="2">
        <v>0.1</v>
      </c>
      <c r="E3500" s="1" t="s">
        <v>25</v>
      </c>
      <c r="F3500" s="2">
        <v>4.5999999999999996</v>
      </c>
      <c r="G3500" s="2"/>
      <c r="H3500" s="2">
        <v>0</v>
      </c>
      <c r="I3500" s="2"/>
      <c r="J3500" s="2"/>
      <c r="K3500" s="2"/>
      <c r="L3500" s="3">
        <v>13.26</v>
      </c>
      <c r="M3500" s="3">
        <v>1.33</v>
      </c>
      <c r="N3500" s="3">
        <v>70.150000000000006</v>
      </c>
      <c r="O3500" s="3">
        <v>0</v>
      </c>
      <c r="P3500" s="3">
        <v>71.48</v>
      </c>
      <c r="Q3500" s="3">
        <v>14.296000000000001</v>
      </c>
      <c r="R3500" s="1" t="s">
        <v>0</v>
      </c>
    </row>
    <row r="3501" spans="1:18" ht="31" x14ac:dyDescent="0.35">
      <c r="A3501" s="1">
        <v>40403238</v>
      </c>
      <c r="B3501" s="99" t="s">
        <v>928</v>
      </c>
      <c r="C3501" s="2" t="s">
        <v>13602</v>
      </c>
      <c r="D3501" s="2">
        <v>0.1</v>
      </c>
      <c r="E3501" s="1" t="s">
        <v>25</v>
      </c>
      <c r="F3501" s="2">
        <v>4.2</v>
      </c>
      <c r="G3501" s="2"/>
      <c r="H3501" s="2">
        <v>0</v>
      </c>
      <c r="I3501" s="2"/>
      <c r="J3501" s="2"/>
      <c r="K3501" s="2"/>
      <c r="L3501" s="3">
        <v>13.26</v>
      </c>
      <c r="M3501" s="3">
        <v>1.33</v>
      </c>
      <c r="N3501" s="3">
        <v>64.05</v>
      </c>
      <c r="O3501" s="3">
        <v>0</v>
      </c>
      <c r="P3501" s="3">
        <v>65.38</v>
      </c>
      <c r="Q3501" s="3">
        <v>13.076000000000001</v>
      </c>
      <c r="R3501" s="1" t="s">
        <v>0</v>
      </c>
    </row>
    <row r="3502" spans="1:18" ht="15.5" x14ac:dyDescent="0.35">
      <c r="A3502" s="1">
        <v>40403246</v>
      </c>
      <c r="B3502" s="99" t="s">
        <v>927</v>
      </c>
      <c r="C3502" s="2" t="s">
        <v>13602</v>
      </c>
      <c r="D3502" s="2">
        <v>1</v>
      </c>
      <c r="E3502" s="1" t="s">
        <v>31</v>
      </c>
      <c r="F3502" s="2">
        <v>15.38</v>
      </c>
      <c r="G3502" s="2"/>
      <c r="H3502" s="2">
        <v>0</v>
      </c>
      <c r="I3502" s="2"/>
      <c r="J3502" s="2"/>
      <c r="K3502" s="2"/>
      <c r="L3502" s="3">
        <v>26.53</v>
      </c>
      <c r="M3502" s="3">
        <v>26.53</v>
      </c>
      <c r="N3502" s="3">
        <v>234.55</v>
      </c>
      <c r="O3502" s="3">
        <v>0</v>
      </c>
      <c r="P3502" s="3">
        <v>261.08</v>
      </c>
      <c r="Q3502" s="3">
        <v>52.216000000000001</v>
      </c>
      <c r="R3502" s="1" t="s">
        <v>0</v>
      </c>
    </row>
    <row r="3503" spans="1:18" ht="15.5" x14ac:dyDescent="0.35">
      <c r="A3503" s="1">
        <v>40403254</v>
      </c>
      <c r="B3503" s="99" t="s">
        <v>926</v>
      </c>
      <c r="C3503" s="2" t="s">
        <v>13602</v>
      </c>
      <c r="D3503" s="2">
        <v>1</v>
      </c>
      <c r="E3503" s="1" t="s">
        <v>31</v>
      </c>
      <c r="F3503" s="2">
        <v>48.5</v>
      </c>
      <c r="G3503" s="2"/>
      <c r="H3503" s="2">
        <v>0</v>
      </c>
      <c r="I3503" s="2"/>
      <c r="J3503" s="2"/>
      <c r="K3503" s="2"/>
      <c r="L3503" s="3">
        <v>26.53</v>
      </c>
      <c r="M3503" s="3">
        <v>26.53</v>
      </c>
      <c r="N3503" s="3">
        <v>739.63</v>
      </c>
      <c r="O3503" s="3">
        <v>0</v>
      </c>
      <c r="P3503" s="3">
        <v>766.16</v>
      </c>
      <c r="Q3503" s="3">
        <v>153.232</v>
      </c>
      <c r="R3503" s="1" t="s">
        <v>0</v>
      </c>
    </row>
    <row r="3504" spans="1:18" ht="15.5" x14ac:dyDescent="0.35">
      <c r="A3504" s="1">
        <v>40403262</v>
      </c>
      <c r="B3504" s="99" t="s">
        <v>925</v>
      </c>
      <c r="C3504" s="2" t="s">
        <v>13602</v>
      </c>
      <c r="D3504" s="2">
        <v>0.1</v>
      </c>
      <c r="E3504" s="1" t="s">
        <v>25</v>
      </c>
      <c r="F3504" s="2">
        <v>11.87</v>
      </c>
      <c r="G3504" s="2"/>
      <c r="H3504" s="2">
        <v>0</v>
      </c>
      <c r="I3504" s="2"/>
      <c r="J3504" s="2"/>
      <c r="K3504" s="2"/>
      <c r="L3504" s="3">
        <v>13.26</v>
      </c>
      <c r="M3504" s="3">
        <v>1.33</v>
      </c>
      <c r="N3504" s="3">
        <v>181.02</v>
      </c>
      <c r="O3504" s="3">
        <v>0</v>
      </c>
      <c r="P3504" s="3">
        <v>182.35</v>
      </c>
      <c r="Q3504" s="3">
        <v>36.47</v>
      </c>
      <c r="R3504" s="1" t="s">
        <v>0</v>
      </c>
    </row>
    <row r="3505" spans="1:18" ht="15.5" x14ac:dyDescent="0.35">
      <c r="A3505" s="1">
        <v>40403270</v>
      </c>
      <c r="B3505" s="99" t="s">
        <v>924</v>
      </c>
      <c r="C3505" s="2" t="s">
        <v>13602</v>
      </c>
      <c r="D3505" s="2">
        <v>0.1</v>
      </c>
      <c r="E3505" s="1" t="s">
        <v>25</v>
      </c>
      <c r="F3505" s="2">
        <v>16.96</v>
      </c>
      <c r="G3505" s="2"/>
      <c r="H3505" s="2">
        <v>0</v>
      </c>
      <c r="I3505" s="2"/>
      <c r="J3505" s="2"/>
      <c r="K3505" s="2"/>
      <c r="L3505" s="3">
        <v>13.26</v>
      </c>
      <c r="M3505" s="3">
        <v>1.33</v>
      </c>
      <c r="N3505" s="3">
        <v>258.64</v>
      </c>
      <c r="O3505" s="3">
        <v>0</v>
      </c>
      <c r="P3505" s="3">
        <v>259.97000000000003</v>
      </c>
      <c r="Q3505" s="3">
        <v>51.994000000000007</v>
      </c>
      <c r="R3505" s="1" t="s">
        <v>0</v>
      </c>
    </row>
    <row r="3506" spans="1:18" ht="15.5" x14ac:dyDescent="0.35">
      <c r="A3506" s="1">
        <v>40403289</v>
      </c>
      <c r="B3506" s="99" t="s">
        <v>923</v>
      </c>
      <c r="C3506" s="2" t="s">
        <v>13602</v>
      </c>
      <c r="D3506" s="2">
        <v>0.1</v>
      </c>
      <c r="E3506" s="1" t="s">
        <v>25</v>
      </c>
      <c r="F3506" s="2">
        <v>11.87</v>
      </c>
      <c r="G3506" s="2"/>
      <c r="H3506" s="2">
        <v>0</v>
      </c>
      <c r="I3506" s="2"/>
      <c r="J3506" s="2"/>
      <c r="K3506" s="2"/>
      <c r="L3506" s="3">
        <v>13.26</v>
      </c>
      <c r="M3506" s="3">
        <v>1.33</v>
      </c>
      <c r="N3506" s="3">
        <v>181.02</v>
      </c>
      <c r="O3506" s="3">
        <v>0</v>
      </c>
      <c r="P3506" s="3">
        <v>182.35</v>
      </c>
      <c r="Q3506" s="3">
        <v>36.47</v>
      </c>
      <c r="R3506" s="1" t="s">
        <v>0</v>
      </c>
    </row>
    <row r="3507" spans="1:18" ht="15.5" x14ac:dyDescent="0.35">
      <c r="A3507" s="1">
        <v>40403297</v>
      </c>
      <c r="B3507" s="99" t="s">
        <v>922</v>
      </c>
      <c r="C3507" s="2" t="s">
        <v>13602</v>
      </c>
      <c r="D3507" s="2">
        <v>0.1</v>
      </c>
      <c r="E3507" s="1" t="s">
        <v>25</v>
      </c>
      <c r="F3507" s="2">
        <v>16.96</v>
      </c>
      <c r="G3507" s="2"/>
      <c r="H3507" s="2">
        <v>0</v>
      </c>
      <c r="I3507" s="2"/>
      <c r="J3507" s="2"/>
      <c r="K3507" s="2"/>
      <c r="L3507" s="3">
        <v>13.26</v>
      </c>
      <c r="M3507" s="3">
        <v>1.33</v>
      </c>
      <c r="N3507" s="3">
        <v>258.64</v>
      </c>
      <c r="O3507" s="3">
        <v>0</v>
      </c>
      <c r="P3507" s="3">
        <v>259.97000000000003</v>
      </c>
      <c r="Q3507" s="3">
        <v>51.994000000000007</v>
      </c>
      <c r="R3507" s="1" t="s">
        <v>0</v>
      </c>
    </row>
    <row r="3508" spans="1:18" ht="15.5" x14ac:dyDescent="0.35">
      <c r="A3508" s="1">
        <v>40403300</v>
      </c>
      <c r="B3508" s="99" t="s">
        <v>921</v>
      </c>
      <c r="C3508" s="2" t="s">
        <v>13602</v>
      </c>
      <c r="D3508" s="2">
        <v>1</v>
      </c>
      <c r="E3508" s="1" t="s">
        <v>151</v>
      </c>
      <c r="F3508" s="2"/>
      <c r="G3508" s="2"/>
      <c r="H3508" s="2">
        <v>0</v>
      </c>
      <c r="I3508" s="2"/>
      <c r="J3508" s="2"/>
      <c r="K3508" s="2"/>
      <c r="L3508" s="3">
        <v>270.54000000000002</v>
      </c>
      <c r="M3508" s="3">
        <v>270.54000000000002</v>
      </c>
      <c r="N3508" s="3">
        <v>0</v>
      </c>
      <c r="O3508" s="3">
        <v>0</v>
      </c>
      <c r="P3508" s="3">
        <v>270.54000000000002</v>
      </c>
      <c r="Q3508" s="3">
        <v>54.108000000000004</v>
      </c>
      <c r="R3508" s="1" t="s">
        <v>0</v>
      </c>
    </row>
    <row r="3509" spans="1:18" ht="15.5" x14ac:dyDescent="0.35">
      <c r="A3509" s="1">
        <v>40403319</v>
      </c>
      <c r="B3509" s="99" t="s">
        <v>920</v>
      </c>
      <c r="C3509" s="2" t="s">
        <v>13602</v>
      </c>
      <c r="D3509" s="2">
        <v>1</v>
      </c>
      <c r="E3509" s="1" t="s">
        <v>224</v>
      </c>
      <c r="F3509" s="2"/>
      <c r="G3509" s="2"/>
      <c r="H3509" s="2"/>
      <c r="I3509" s="2"/>
      <c r="J3509" s="2"/>
      <c r="K3509" s="2"/>
      <c r="L3509" s="3">
        <v>338.19</v>
      </c>
      <c r="M3509" s="3">
        <v>338.19</v>
      </c>
      <c r="N3509" s="3">
        <v>0</v>
      </c>
      <c r="O3509" s="3">
        <v>0</v>
      </c>
      <c r="P3509" s="3">
        <v>338.19</v>
      </c>
      <c r="Q3509" s="3">
        <v>67.638000000000005</v>
      </c>
      <c r="R3509" s="1" t="s">
        <v>0</v>
      </c>
    </row>
    <row r="3510" spans="1:18" ht="15.5" x14ac:dyDescent="0.35">
      <c r="A3510" s="1">
        <v>40403327</v>
      </c>
      <c r="B3510" s="99" t="s">
        <v>919</v>
      </c>
      <c r="C3510" s="2" t="s">
        <v>13602</v>
      </c>
      <c r="D3510" s="2">
        <v>0.1</v>
      </c>
      <c r="E3510" s="1" t="s">
        <v>25</v>
      </c>
      <c r="F3510" s="2">
        <v>0.95</v>
      </c>
      <c r="G3510" s="2"/>
      <c r="H3510" s="2">
        <v>0</v>
      </c>
      <c r="I3510" s="2"/>
      <c r="J3510" s="2"/>
      <c r="K3510" s="2"/>
      <c r="L3510" s="3">
        <v>13.26</v>
      </c>
      <c r="M3510" s="3">
        <v>1.33</v>
      </c>
      <c r="N3510" s="3">
        <v>14.49</v>
      </c>
      <c r="O3510" s="3">
        <v>0</v>
      </c>
      <c r="P3510" s="3">
        <v>15.82</v>
      </c>
      <c r="Q3510" s="3">
        <v>3.1640000000000001</v>
      </c>
      <c r="R3510" s="1" t="s">
        <v>0</v>
      </c>
    </row>
    <row r="3511" spans="1:18" ht="15.5" x14ac:dyDescent="0.35">
      <c r="A3511" s="1">
        <v>40403335</v>
      </c>
      <c r="B3511" s="99" t="s">
        <v>918</v>
      </c>
      <c r="C3511" s="2" t="s">
        <v>13602</v>
      </c>
      <c r="D3511" s="2">
        <v>0.1</v>
      </c>
      <c r="E3511" s="1" t="s">
        <v>25</v>
      </c>
      <c r="F3511" s="2">
        <v>0.41</v>
      </c>
      <c r="G3511" s="2"/>
      <c r="H3511" s="2">
        <v>0</v>
      </c>
      <c r="I3511" s="2"/>
      <c r="J3511" s="2"/>
      <c r="K3511" s="2"/>
      <c r="L3511" s="3">
        <v>13.26</v>
      </c>
      <c r="M3511" s="3">
        <v>1.33</v>
      </c>
      <c r="N3511" s="3">
        <v>6.25</v>
      </c>
      <c r="O3511" s="3">
        <v>0</v>
      </c>
      <c r="P3511" s="3">
        <v>7.58</v>
      </c>
      <c r="Q3511" s="3">
        <v>1.516</v>
      </c>
      <c r="R3511" s="1" t="s">
        <v>0</v>
      </c>
    </row>
    <row r="3512" spans="1:18" ht="15.5" x14ac:dyDescent="0.35">
      <c r="A3512" s="1">
        <v>40403343</v>
      </c>
      <c r="B3512" s="99" t="s">
        <v>917</v>
      </c>
      <c r="C3512" s="2" t="s">
        <v>13602</v>
      </c>
      <c r="D3512" s="2">
        <v>0.1</v>
      </c>
      <c r="E3512" s="1" t="s">
        <v>25</v>
      </c>
      <c r="F3512" s="2">
        <v>1.4</v>
      </c>
      <c r="G3512" s="2"/>
      <c r="H3512" s="2">
        <v>0</v>
      </c>
      <c r="I3512" s="2"/>
      <c r="J3512" s="2"/>
      <c r="K3512" s="2"/>
      <c r="L3512" s="3">
        <v>13.26</v>
      </c>
      <c r="M3512" s="3">
        <v>1.33</v>
      </c>
      <c r="N3512" s="3">
        <v>21.35</v>
      </c>
      <c r="O3512" s="3">
        <v>0</v>
      </c>
      <c r="P3512" s="3">
        <v>22.68</v>
      </c>
      <c r="Q3512" s="3">
        <v>4.5360000000000005</v>
      </c>
      <c r="R3512" s="1" t="s">
        <v>0</v>
      </c>
    </row>
    <row r="3513" spans="1:18" ht="15.5" x14ac:dyDescent="0.35">
      <c r="A3513" s="1">
        <v>40403351</v>
      </c>
      <c r="B3513" s="99" t="s">
        <v>916</v>
      </c>
      <c r="C3513" s="2" t="s">
        <v>13602</v>
      </c>
      <c r="D3513" s="2">
        <v>0.1</v>
      </c>
      <c r="E3513" s="1" t="s">
        <v>25</v>
      </c>
      <c r="F3513" s="2">
        <v>1.5</v>
      </c>
      <c r="G3513" s="2"/>
      <c r="H3513" s="2">
        <v>0</v>
      </c>
      <c r="I3513" s="2"/>
      <c r="J3513" s="2"/>
      <c r="K3513" s="2"/>
      <c r="L3513" s="3">
        <v>13.26</v>
      </c>
      <c r="M3513" s="3">
        <v>1.33</v>
      </c>
      <c r="N3513" s="3">
        <v>22.88</v>
      </c>
      <c r="O3513" s="3">
        <v>0</v>
      </c>
      <c r="P3513" s="3">
        <v>24.21</v>
      </c>
      <c r="Q3513" s="3">
        <v>4.8420000000000005</v>
      </c>
      <c r="R3513" s="1" t="s">
        <v>0</v>
      </c>
    </row>
    <row r="3514" spans="1:18" ht="15.5" x14ac:dyDescent="0.35">
      <c r="A3514" s="1">
        <v>40403360</v>
      </c>
      <c r="B3514" s="99" t="s">
        <v>915</v>
      </c>
      <c r="C3514" s="2" t="s">
        <v>13602</v>
      </c>
      <c r="D3514" s="2">
        <v>0.1</v>
      </c>
      <c r="E3514" s="1" t="s">
        <v>25</v>
      </c>
      <c r="F3514" s="2">
        <v>1.73</v>
      </c>
      <c r="G3514" s="2"/>
      <c r="H3514" s="2">
        <v>0</v>
      </c>
      <c r="I3514" s="2"/>
      <c r="J3514" s="2"/>
      <c r="K3514" s="2"/>
      <c r="L3514" s="3">
        <v>13.26</v>
      </c>
      <c r="M3514" s="3">
        <v>1.33</v>
      </c>
      <c r="N3514" s="3">
        <v>26.38</v>
      </c>
      <c r="O3514" s="3">
        <v>0</v>
      </c>
      <c r="P3514" s="3">
        <v>27.71</v>
      </c>
      <c r="Q3514" s="3">
        <v>5.5420000000000007</v>
      </c>
      <c r="R3514" s="1" t="s">
        <v>0</v>
      </c>
    </row>
    <row r="3515" spans="1:18" ht="15.5" x14ac:dyDescent="0.35">
      <c r="A3515" s="1">
        <v>40403378</v>
      </c>
      <c r="B3515" s="99" t="s">
        <v>914</v>
      </c>
      <c r="C3515" s="2" t="s">
        <v>13602</v>
      </c>
      <c r="D3515" s="2">
        <v>0.1</v>
      </c>
      <c r="E3515" s="1" t="s">
        <v>25</v>
      </c>
      <c r="F3515" s="2">
        <v>0.8</v>
      </c>
      <c r="G3515" s="2"/>
      <c r="H3515" s="2">
        <v>0</v>
      </c>
      <c r="I3515" s="2"/>
      <c r="J3515" s="2"/>
      <c r="K3515" s="2"/>
      <c r="L3515" s="3">
        <v>13.26</v>
      </c>
      <c r="M3515" s="3">
        <v>1.33</v>
      </c>
      <c r="N3515" s="3">
        <v>12.2</v>
      </c>
      <c r="O3515" s="3">
        <v>0</v>
      </c>
      <c r="P3515" s="3">
        <v>13.53</v>
      </c>
      <c r="Q3515" s="3">
        <v>2.706</v>
      </c>
      <c r="R3515" s="1" t="s">
        <v>0</v>
      </c>
    </row>
    <row r="3516" spans="1:18" ht="15.5" x14ac:dyDescent="0.35">
      <c r="A3516" s="1">
        <v>40403386</v>
      </c>
      <c r="B3516" s="99" t="s">
        <v>913</v>
      </c>
      <c r="C3516" s="2" t="s">
        <v>13602</v>
      </c>
      <c r="D3516" s="2">
        <v>0.1</v>
      </c>
      <c r="E3516" s="1" t="s">
        <v>25</v>
      </c>
      <c r="F3516" s="2">
        <v>2.4</v>
      </c>
      <c r="G3516" s="2"/>
      <c r="H3516" s="2">
        <v>0</v>
      </c>
      <c r="I3516" s="2"/>
      <c r="J3516" s="2"/>
      <c r="K3516" s="2"/>
      <c r="L3516" s="3">
        <v>13.26</v>
      </c>
      <c r="M3516" s="3">
        <v>1.33</v>
      </c>
      <c r="N3516" s="3">
        <v>36.6</v>
      </c>
      <c r="O3516" s="3">
        <v>0</v>
      </c>
      <c r="P3516" s="3">
        <v>37.93</v>
      </c>
      <c r="Q3516" s="3">
        <v>7.5860000000000003</v>
      </c>
      <c r="R3516" s="1" t="s">
        <v>0</v>
      </c>
    </row>
    <row r="3517" spans="1:18" ht="15.5" x14ac:dyDescent="0.35">
      <c r="A3517" s="1">
        <v>40403394</v>
      </c>
      <c r="B3517" s="99" t="s">
        <v>912</v>
      </c>
      <c r="C3517" s="2" t="s">
        <v>13602</v>
      </c>
      <c r="D3517" s="2">
        <v>0.1</v>
      </c>
      <c r="E3517" s="1" t="s">
        <v>25</v>
      </c>
      <c r="F3517" s="2">
        <v>3.43</v>
      </c>
      <c r="G3517" s="2"/>
      <c r="H3517" s="2">
        <v>0</v>
      </c>
      <c r="I3517" s="2"/>
      <c r="J3517" s="2"/>
      <c r="K3517" s="2"/>
      <c r="L3517" s="3">
        <v>13.26</v>
      </c>
      <c r="M3517" s="3">
        <v>1.33</v>
      </c>
      <c r="N3517" s="3">
        <v>52.31</v>
      </c>
      <c r="O3517" s="3">
        <v>0</v>
      </c>
      <c r="P3517" s="3">
        <v>53.64</v>
      </c>
      <c r="Q3517" s="3">
        <v>10.728000000000002</v>
      </c>
      <c r="R3517" s="1" t="s">
        <v>0</v>
      </c>
    </row>
    <row r="3518" spans="1:18" ht="15.5" x14ac:dyDescent="0.35">
      <c r="A3518" s="1">
        <v>40403408</v>
      </c>
      <c r="B3518" s="99" t="s">
        <v>911</v>
      </c>
      <c r="C3518" s="2" t="s">
        <v>13602</v>
      </c>
      <c r="D3518" s="2">
        <v>0.1</v>
      </c>
      <c r="E3518" s="1" t="s">
        <v>25</v>
      </c>
      <c r="F3518" s="2">
        <v>0.97</v>
      </c>
      <c r="G3518" s="2"/>
      <c r="H3518" s="2">
        <v>0</v>
      </c>
      <c r="I3518" s="2"/>
      <c r="J3518" s="2"/>
      <c r="K3518" s="2"/>
      <c r="L3518" s="3">
        <v>13.26</v>
      </c>
      <c r="M3518" s="3">
        <v>1.33</v>
      </c>
      <c r="N3518" s="3">
        <v>14.79</v>
      </c>
      <c r="O3518" s="3">
        <v>0</v>
      </c>
      <c r="P3518" s="3">
        <v>16.12</v>
      </c>
      <c r="Q3518" s="3">
        <v>3.2240000000000002</v>
      </c>
      <c r="R3518" s="1" t="s">
        <v>0</v>
      </c>
    </row>
    <row r="3519" spans="1:18" ht="15.5" x14ac:dyDescent="0.35">
      <c r="A3519" s="1">
        <v>40403416</v>
      </c>
      <c r="B3519" s="99" t="s">
        <v>910</v>
      </c>
      <c r="C3519" s="2" t="s">
        <v>13602</v>
      </c>
      <c r="D3519" s="2">
        <v>0.1</v>
      </c>
      <c r="E3519" s="1" t="s">
        <v>25</v>
      </c>
      <c r="F3519" s="2">
        <v>1.3</v>
      </c>
      <c r="G3519" s="2"/>
      <c r="H3519" s="2">
        <v>0</v>
      </c>
      <c r="I3519" s="2"/>
      <c r="J3519" s="2"/>
      <c r="K3519" s="2"/>
      <c r="L3519" s="3">
        <v>13.26</v>
      </c>
      <c r="M3519" s="3">
        <v>1.33</v>
      </c>
      <c r="N3519" s="3">
        <v>19.829999999999998</v>
      </c>
      <c r="O3519" s="3">
        <v>0</v>
      </c>
      <c r="P3519" s="3">
        <v>21.16</v>
      </c>
      <c r="Q3519" s="3">
        <v>4.2320000000000002</v>
      </c>
      <c r="R3519" s="1" t="s">
        <v>0</v>
      </c>
    </row>
    <row r="3520" spans="1:18" ht="15.5" x14ac:dyDescent="0.35">
      <c r="A3520" s="1">
        <v>40403424</v>
      </c>
      <c r="B3520" s="99" t="s">
        <v>909</v>
      </c>
      <c r="C3520" s="2" t="s">
        <v>13602</v>
      </c>
      <c r="D3520" s="2">
        <v>0.1</v>
      </c>
      <c r="E3520" s="1" t="s">
        <v>25</v>
      </c>
      <c r="F3520" s="2">
        <v>3.01</v>
      </c>
      <c r="G3520" s="2"/>
      <c r="H3520" s="2">
        <v>0</v>
      </c>
      <c r="I3520" s="2"/>
      <c r="J3520" s="2"/>
      <c r="K3520" s="2"/>
      <c r="L3520" s="3">
        <v>13.26</v>
      </c>
      <c r="M3520" s="3">
        <v>1.33</v>
      </c>
      <c r="N3520" s="3">
        <v>45.9</v>
      </c>
      <c r="O3520" s="3">
        <v>0</v>
      </c>
      <c r="P3520" s="3">
        <v>47.23</v>
      </c>
      <c r="Q3520" s="3">
        <v>9.4459999999999997</v>
      </c>
      <c r="R3520" s="1" t="s">
        <v>0</v>
      </c>
    </row>
    <row r="3521" spans="1:18" ht="15.5" x14ac:dyDescent="0.35">
      <c r="A3521" s="1">
        <v>40403432</v>
      </c>
      <c r="B3521" s="99" t="s">
        <v>908</v>
      </c>
      <c r="C3521" s="2" t="s">
        <v>13602</v>
      </c>
      <c r="D3521" s="2">
        <v>0.1</v>
      </c>
      <c r="E3521" s="1" t="s">
        <v>25</v>
      </c>
      <c r="F3521" s="2">
        <v>4.3</v>
      </c>
      <c r="G3521" s="2"/>
      <c r="H3521" s="2">
        <v>0</v>
      </c>
      <c r="I3521" s="2"/>
      <c r="J3521" s="2"/>
      <c r="K3521" s="2"/>
      <c r="L3521" s="3">
        <v>13.26</v>
      </c>
      <c r="M3521" s="3">
        <v>1.33</v>
      </c>
      <c r="N3521" s="3">
        <v>65.58</v>
      </c>
      <c r="O3521" s="3">
        <v>0</v>
      </c>
      <c r="P3521" s="3">
        <v>66.91</v>
      </c>
      <c r="Q3521" s="3">
        <v>13.382</v>
      </c>
      <c r="R3521" s="1" t="s">
        <v>0</v>
      </c>
    </row>
    <row r="3522" spans="1:18" ht="15.5" x14ac:dyDescent="0.35">
      <c r="A3522" s="1">
        <v>40403440</v>
      </c>
      <c r="B3522" s="99" t="s">
        <v>907</v>
      </c>
      <c r="C3522" s="2" t="s">
        <v>13602</v>
      </c>
      <c r="D3522" s="2">
        <v>0.1</v>
      </c>
      <c r="E3522" s="1" t="s">
        <v>25</v>
      </c>
      <c r="F3522" s="2">
        <v>1.4</v>
      </c>
      <c r="G3522" s="2"/>
      <c r="H3522" s="2">
        <v>0</v>
      </c>
      <c r="I3522" s="2"/>
      <c r="J3522" s="2"/>
      <c r="K3522" s="2"/>
      <c r="L3522" s="3">
        <v>13.26</v>
      </c>
      <c r="M3522" s="3">
        <v>1.33</v>
      </c>
      <c r="N3522" s="3">
        <v>21.35</v>
      </c>
      <c r="O3522" s="3">
        <v>0</v>
      </c>
      <c r="P3522" s="3">
        <v>22.68</v>
      </c>
      <c r="Q3522" s="3">
        <v>4.5360000000000005</v>
      </c>
      <c r="R3522" s="1" t="s">
        <v>0</v>
      </c>
    </row>
    <row r="3523" spans="1:18" ht="15.5" x14ac:dyDescent="0.35">
      <c r="A3523" s="1">
        <v>40403459</v>
      </c>
      <c r="B3523" s="99" t="s">
        <v>906</v>
      </c>
      <c r="C3523" s="2" t="s">
        <v>13602</v>
      </c>
      <c r="D3523" s="2">
        <v>0.1</v>
      </c>
      <c r="E3523" s="1" t="s">
        <v>25</v>
      </c>
      <c r="F3523" s="2">
        <v>2</v>
      </c>
      <c r="G3523" s="2"/>
      <c r="H3523" s="2">
        <v>0</v>
      </c>
      <c r="I3523" s="2"/>
      <c r="J3523" s="2"/>
      <c r="K3523" s="2"/>
      <c r="L3523" s="3">
        <v>13.26</v>
      </c>
      <c r="M3523" s="3">
        <v>1.33</v>
      </c>
      <c r="N3523" s="3">
        <v>30.5</v>
      </c>
      <c r="O3523" s="3">
        <v>0</v>
      </c>
      <c r="P3523" s="3">
        <v>31.83</v>
      </c>
      <c r="Q3523" s="3">
        <v>6.3659999999999997</v>
      </c>
      <c r="R3523" s="1" t="s">
        <v>0</v>
      </c>
    </row>
    <row r="3524" spans="1:18" ht="15.5" x14ac:dyDescent="0.35">
      <c r="A3524" s="1">
        <v>40403467</v>
      </c>
      <c r="B3524" s="99" t="s">
        <v>905</v>
      </c>
      <c r="C3524" s="2" t="s">
        <v>13602</v>
      </c>
      <c r="D3524" s="2">
        <v>0.1</v>
      </c>
      <c r="E3524" s="1" t="s">
        <v>25</v>
      </c>
      <c r="F3524" s="2">
        <v>1.36</v>
      </c>
      <c r="G3524" s="2"/>
      <c r="H3524" s="2">
        <v>0</v>
      </c>
      <c r="I3524" s="2"/>
      <c r="J3524" s="2"/>
      <c r="K3524" s="2"/>
      <c r="L3524" s="3">
        <v>13.26</v>
      </c>
      <c r="M3524" s="3">
        <v>1.33</v>
      </c>
      <c r="N3524" s="3">
        <v>20.74</v>
      </c>
      <c r="O3524" s="3">
        <v>0</v>
      </c>
      <c r="P3524" s="3">
        <v>22.07</v>
      </c>
      <c r="Q3524" s="3">
        <v>4.4140000000000006</v>
      </c>
      <c r="R3524" s="1" t="s">
        <v>0</v>
      </c>
    </row>
    <row r="3525" spans="1:18" ht="15.5" x14ac:dyDescent="0.35">
      <c r="A3525" s="1">
        <v>40403475</v>
      </c>
      <c r="B3525" s="99" t="s">
        <v>904</v>
      </c>
      <c r="C3525" s="2" t="s">
        <v>13602</v>
      </c>
      <c r="D3525" s="2">
        <v>0.1</v>
      </c>
      <c r="E3525" s="1" t="s">
        <v>25</v>
      </c>
      <c r="F3525" s="2">
        <v>2.0299999999999998</v>
      </c>
      <c r="G3525" s="2"/>
      <c r="H3525" s="2">
        <v>0</v>
      </c>
      <c r="I3525" s="2"/>
      <c r="J3525" s="2"/>
      <c r="K3525" s="2"/>
      <c r="L3525" s="3">
        <v>13.26</v>
      </c>
      <c r="M3525" s="3">
        <v>1.33</v>
      </c>
      <c r="N3525" s="3">
        <v>30.96</v>
      </c>
      <c r="O3525" s="3">
        <v>0</v>
      </c>
      <c r="P3525" s="3">
        <v>32.29</v>
      </c>
      <c r="Q3525" s="3">
        <v>6.4580000000000002</v>
      </c>
      <c r="R3525" s="1" t="s">
        <v>0</v>
      </c>
    </row>
    <row r="3526" spans="1:18" ht="15.5" x14ac:dyDescent="0.35">
      <c r="A3526" s="1">
        <v>40403483</v>
      </c>
      <c r="B3526" s="99" t="s">
        <v>903</v>
      </c>
      <c r="C3526" s="2" t="s">
        <v>13602</v>
      </c>
      <c r="D3526" s="2">
        <v>0.1</v>
      </c>
      <c r="E3526" s="1" t="s">
        <v>25</v>
      </c>
      <c r="F3526" s="2">
        <v>3.07</v>
      </c>
      <c r="G3526" s="2"/>
      <c r="H3526" s="2">
        <v>0</v>
      </c>
      <c r="I3526" s="2"/>
      <c r="J3526" s="2"/>
      <c r="K3526" s="2"/>
      <c r="L3526" s="3">
        <v>13.26</v>
      </c>
      <c r="M3526" s="3">
        <v>1.33</v>
      </c>
      <c r="N3526" s="3">
        <v>46.82</v>
      </c>
      <c r="O3526" s="3">
        <v>0</v>
      </c>
      <c r="P3526" s="3">
        <v>48.15</v>
      </c>
      <c r="Q3526" s="3">
        <v>9.6300000000000008</v>
      </c>
      <c r="R3526" s="1" t="s">
        <v>0</v>
      </c>
    </row>
    <row r="3527" spans="1:18" ht="15.5" x14ac:dyDescent="0.35">
      <c r="A3527" s="1">
        <v>40403491</v>
      </c>
      <c r="B3527" s="99" t="s">
        <v>902</v>
      </c>
      <c r="C3527" s="2" t="s">
        <v>13602</v>
      </c>
      <c r="D3527" s="2">
        <v>0.1</v>
      </c>
      <c r="E3527" s="1" t="s">
        <v>25</v>
      </c>
      <c r="F3527" s="2">
        <v>4.38</v>
      </c>
      <c r="G3527" s="2"/>
      <c r="H3527" s="2">
        <v>0</v>
      </c>
      <c r="I3527" s="2"/>
      <c r="J3527" s="2"/>
      <c r="K3527" s="2"/>
      <c r="L3527" s="3">
        <v>13.26</v>
      </c>
      <c r="M3527" s="3">
        <v>1.33</v>
      </c>
      <c r="N3527" s="3">
        <v>66.8</v>
      </c>
      <c r="O3527" s="3">
        <v>0</v>
      </c>
      <c r="P3527" s="3">
        <v>68.13</v>
      </c>
      <c r="Q3527" s="3">
        <v>13.625999999999999</v>
      </c>
      <c r="R3527" s="1" t="s">
        <v>0</v>
      </c>
    </row>
    <row r="3528" spans="1:18" ht="15.5" x14ac:dyDescent="0.35">
      <c r="A3528" s="1">
        <v>40403505</v>
      </c>
      <c r="B3528" s="99" t="s">
        <v>901</v>
      </c>
      <c r="C3528" s="2" t="s">
        <v>13602</v>
      </c>
      <c r="D3528" s="2">
        <v>0.1</v>
      </c>
      <c r="E3528" s="1" t="s">
        <v>25</v>
      </c>
      <c r="F3528" s="2">
        <v>2.85</v>
      </c>
      <c r="G3528" s="2"/>
      <c r="H3528" s="2">
        <v>0</v>
      </c>
      <c r="I3528" s="2"/>
      <c r="J3528" s="2"/>
      <c r="K3528" s="2"/>
      <c r="L3528" s="3">
        <v>13.26</v>
      </c>
      <c r="M3528" s="3">
        <v>1.33</v>
      </c>
      <c r="N3528" s="3">
        <v>43.46</v>
      </c>
      <c r="O3528" s="3">
        <v>0</v>
      </c>
      <c r="P3528" s="3">
        <v>44.79</v>
      </c>
      <c r="Q3528" s="3">
        <v>8.9580000000000002</v>
      </c>
      <c r="R3528" s="1" t="s">
        <v>0</v>
      </c>
    </row>
    <row r="3529" spans="1:18" ht="15.5" x14ac:dyDescent="0.35">
      <c r="A3529" s="1">
        <v>40403513</v>
      </c>
      <c r="B3529" s="99" t="s">
        <v>900</v>
      </c>
      <c r="C3529" s="2" t="s">
        <v>13602</v>
      </c>
      <c r="D3529" s="2">
        <v>0.1</v>
      </c>
      <c r="E3529" s="1" t="s">
        <v>25</v>
      </c>
      <c r="F3529" s="2">
        <v>3.6</v>
      </c>
      <c r="G3529" s="2"/>
      <c r="H3529" s="2">
        <v>0</v>
      </c>
      <c r="I3529" s="2"/>
      <c r="J3529" s="2"/>
      <c r="K3529" s="2"/>
      <c r="L3529" s="3">
        <v>13.26</v>
      </c>
      <c r="M3529" s="3">
        <v>1.33</v>
      </c>
      <c r="N3529" s="3">
        <v>54.9</v>
      </c>
      <c r="O3529" s="3">
        <v>0</v>
      </c>
      <c r="P3529" s="3">
        <v>56.23</v>
      </c>
      <c r="Q3529" s="3">
        <v>11.246</v>
      </c>
      <c r="R3529" s="1" t="s">
        <v>0</v>
      </c>
    </row>
    <row r="3530" spans="1:18" ht="15.5" x14ac:dyDescent="0.35">
      <c r="A3530" s="1">
        <v>40403521</v>
      </c>
      <c r="B3530" s="99" t="s">
        <v>899</v>
      </c>
      <c r="C3530" s="2" t="s">
        <v>13602</v>
      </c>
      <c r="D3530" s="2">
        <v>0.1</v>
      </c>
      <c r="E3530" s="1" t="s">
        <v>25</v>
      </c>
      <c r="F3530" s="2">
        <v>0.74</v>
      </c>
      <c r="G3530" s="2"/>
      <c r="H3530" s="2">
        <v>0</v>
      </c>
      <c r="I3530" s="2"/>
      <c r="J3530" s="2"/>
      <c r="K3530" s="2"/>
      <c r="L3530" s="3">
        <v>13.26</v>
      </c>
      <c r="M3530" s="3">
        <v>1.33</v>
      </c>
      <c r="N3530" s="3">
        <v>11.29</v>
      </c>
      <c r="O3530" s="3">
        <v>0</v>
      </c>
      <c r="P3530" s="3">
        <v>12.62</v>
      </c>
      <c r="Q3530" s="3">
        <v>2.524</v>
      </c>
      <c r="R3530" s="1" t="s">
        <v>0</v>
      </c>
    </row>
    <row r="3531" spans="1:18" ht="15.5" x14ac:dyDescent="0.35">
      <c r="A3531" s="1">
        <v>40403530</v>
      </c>
      <c r="B3531" s="99" t="s">
        <v>898</v>
      </c>
      <c r="C3531" s="2" t="s">
        <v>13602</v>
      </c>
      <c r="D3531" s="2">
        <v>0.1</v>
      </c>
      <c r="E3531" s="1" t="s">
        <v>25</v>
      </c>
      <c r="F3531" s="2">
        <v>1.5</v>
      </c>
      <c r="G3531" s="2"/>
      <c r="H3531" s="2">
        <v>0</v>
      </c>
      <c r="I3531" s="2"/>
      <c r="J3531" s="2"/>
      <c r="K3531" s="2"/>
      <c r="L3531" s="3">
        <v>13.26</v>
      </c>
      <c r="M3531" s="3">
        <v>1.33</v>
      </c>
      <c r="N3531" s="3">
        <v>22.88</v>
      </c>
      <c r="O3531" s="3">
        <v>0</v>
      </c>
      <c r="P3531" s="3">
        <v>24.21</v>
      </c>
      <c r="Q3531" s="3">
        <v>4.8420000000000005</v>
      </c>
      <c r="R3531" s="1" t="s">
        <v>0</v>
      </c>
    </row>
    <row r="3532" spans="1:18" ht="15.5" x14ac:dyDescent="0.35">
      <c r="A3532" s="1">
        <v>40403548</v>
      </c>
      <c r="B3532" s="99" t="s">
        <v>897</v>
      </c>
      <c r="C3532" s="2" t="s">
        <v>13602</v>
      </c>
      <c r="D3532" s="2">
        <v>0.1</v>
      </c>
      <c r="E3532" s="1" t="s">
        <v>25</v>
      </c>
      <c r="F3532" s="2">
        <v>1.41</v>
      </c>
      <c r="G3532" s="2"/>
      <c r="H3532" s="2">
        <v>0</v>
      </c>
      <c r="I3532" s="2"/>
      <c r="J3532" s="2"/>
      <c r="K3532" s="2"/>
      <c r="L3532" s="3">
        <v>13.26</v>
      </c>
      <c r="M3532" s="3">
        <v>1.33</v>
      </c>
      <c r="N3532" s="3">
        <v>21.5</v>
      </c>
      <c r="O3532" s="3">
        <v>0</v>
      </c>
      <c r="P3532" s="3">
        <v>22.83</v>
      </c>
      <c r="Q3532" s="3">
        <v>4.5659999999999998</v>
      </c>
      <c r="R3532" s="1" t="s">
        <v>0</v>
      </c>
    </row>
    <row r="3533" spans="1:18" ht="15.5" x14ac:dyDescent="0.35">
      <c r="A3533" s="1">
        <v>40403556</v>
      </c>
      <c r="B3533" s="99" t="s">
        <v>896</v>
      </c>
      <c r="C3533" s="2" t="s">
        <v>13602</v>
      </c>
      <c r="D3533" s="2">
        <v>0.1</v>
      </c>
      <c r="E3533" s="1" t="s">
        <v>25</v>
      </c>
      <c r="F3533" s="2">
        <v>2.0099999999999998</v>
      </c>
      <c r="G3533" s="2"/>
      <c r="H3533" s="2">
        <v>0</v>
      </c>
      <c r="I3533" s="2"/>
      <c r="J3533" s="2"/>
      <c r="K3533" s="2"/>
      <c r="L3533" s="3">
        <v>13.26</v>
      </c>
      <c r="M3533" s="3">
        <v>1.33</v>
      </c>
      <c r="N3533" s="3">
        <v>30.65</v>
      </c>
      <c r="O3533" s="3">
        <v>0</v>
      </c>
      <c r="P3533" s="3">
        <v>31.98</v>
      </c>
      <c r="Q3533" s="3">
        <v>6.3960000000000008</v>
      </c>
      <c r="R3533" s="1" t="s">
        <v>0</v>
      </c>
    </row>
    <row r="3534" spans="1:18" ht="15.5" x14ac:dyDescent="0.35">
      <c r="A3534" s="1">
        <v>40403564</v>
      </c>
      <c r="B3534" s="99" t="s">
        <v>895</v>
      </c>
      <c r="C3534" s="2" t="s">
        <v>13602</v>
      </c>
      <c r="D3534" s="2">
        <v>0.1</v>
      </c>
      <c r="E3534" s="1" t="s">
        <v>25</v>
      </c>
      <c r="F3534" s="2">
        <v>1.19</v>
      </c>
      <c r="G3534" s="2"/>
      <c r="H3534" s="2">
        <v>0</v>
      </c>
      <c r="I3534" s="2"/>
      <c r="J3534" s="2"/>
      <c r="K3534" s="2"/>
      <c r="L3534" s="3">
        <v>13.26</v>
      </c>
      <c r="M3534" s="3">
        <v>1.33</v>
      </c>
      <c r="N3534" s="3">
        <v>18.149999999999999</v>
      </c>
      <c r="O3534" s="3">
        <v>0</v>
      </c>
      <c r="P3534" s="3">
        <v>19.48</v>
      </c>
      <c r="Q3534" s="3">
        <v>3.8960000000000004</v>
      </c>
      <c r="R3534" s="1" t="s">
        <v>0</v>
      </c>
    </row>
    <row r="3535" spans="1:18" ht="15.5" x14ac:dyDescent="0.35">
      <c r="A3535" s="1">
        <v>40403572</v>
      </c>
      <c r="B3535" s="99" t="s">
        <v>894</v>
      </c>
      <c r="C3535" s="2" t="s">
        <v>13602</v>
      </c>
      <c r="D3535" s="2">
        <v>0.1</v>
      </c>
      <c r="E3535" s="1" t="s">
        <v>25</v>
      </c>
      <c r="F3535" s="2">
        <v>1.7</v>
      </c>
      <c r="G3535" s="2"/>
      <c r="H3535" s="2">
        <v>0</v>
      </c>
      <c r="I3535" s="2"/>
      <c r="J3535" s="2"/>
      <c r="K3535" s="2"/>
      <c r="L3535" s="3">
        <v>13.26</v>
      </c>
      <c r="M3535" s="3">
        <v>1.33</v>
      </c>
      <c r="N3535" s="3">
        <v>25.93</v>
      </c>
      <c r="O3535" s="3">
        <v>0</v>
      </c>
      <c r="P3535" s="3">
        <v>27.26</v>
      </c>
      <c r="Q3535" s="3">
        <v>5.4520000000000008</v>
      </c>
      <c r="R3535" s="1" t="s">
        <v>0</v>
      </c>
    </row>
    <row r="3536" spans="1:18" ht="15.5" x14ac:dyDescent="0.35">
      <c r="A3536" s="1">
        <v>40403580</v>
      </c>
      <c r="B3536" s="99" t="s">
        <v>893</v>
      </c>
      <c r="C3536" s="2" t="s">
        <v>13602</v>
      </c>
      <c r="D3536" s="2">
        <v>0.1</v>
      </c>
      <c r="E3536" s="1" t="s">
        <v>25</v>
      </c>
      <c r="F3536" s="2">
        <v>0.91</v>
      </c>
      <c r="G3536" s="2"/>
      <c r="H3536" s="2">
        <v>0</v>
      </c>
      <c r="I3536" s="2"/>
      <c r="J3536" s="2"/>
      <c r="K3536" s="2"/>
      <c r="L3536" s="3">
        <v>13.26</v>
      </c>
      <c r="M3536" s="3">
        <v>1.33</v>
      </c>
      <c r="N3536" s="3">
        <v>13.88</v>
      </c>
      <c r="O3536" s="3">
        <v>0</v>
      </c>
      <c r="P3536" s="3">
        <v>15.21</v>
      </c>
      <c r="Q3536" s="3">
        <v>3.0420000000000003</v>
      </c>
      <c r="R3536" s="1" t="s">
        <v>0</v>
      </c>
    </row>
    <row r="3537" spans="1:18" ht="15.5" x14ac:dyDescent="0.35">
      <c r="A3537" s="1">
        <v>40403599</v>
      </c>
      <c r="B3537" s="99" t="s">
        <v>892</v>
      </c>
      <c r="C3537" s="2" t="s">
        <v>13602</v>
      </c>
      <c r="D3537" s="2">
        <v>0.1</v>
      </c>
      <c r="E3537" s="1" t="s">
        <v>25</v>
      </c>
      <c r="F3537" s="2">
        <v>1.43</v>
      </c>
      <c r="G3537" s="2"/>
      <c r="H3537" s="2">
        <v>0</v>
      </c>
      <c r="I3537" s="2"/>
      <c r="J3537" s="2"/>
      <c r="K3537" s="2"/>
      <c r="L3537" s="3">
        <v>13.26</v>
      </c>
      <c r="M3537" s="3">
        <v>1.33</v>
      </c>
      <c r="N3537" s="3">
        <v>21.81</v>
      </c>
      <c r="O3537" s="3">
        <v>0</v>
      </c>
      <c r="P3537" s="3">
        <v>23.14</v>
      </c>
      <c r="Q3537" s="3">
        <v>4.6280000000000001</v>
      </c>
      <c r="R3537" s="1" t="s">
        <v>0</v>
      </c>
    </row>
    <row r="3538" spans="1:18" ht="15.5" x14ac:dyDescent="0.35">
      <c r="A3538" s="1">
        <v>40403602</v>
      </c>
      <c r="B3538" s="99" t="s">
        <v>891</v>
      </c>
      <c r="C3538" s="2" t="s">
        <v>13602</v>
      </c>
      <c r="D3538" s="2">
        <v>0.1</v>
      </c>
      <c r="E3538" s="1" t="s">
        <v>25</v>
      </c>
      <c r="F3538" s="2">
        <v>0.22</v>
      </c>
      <c r="G3538" s="2"/>
      <c r="H3538" s="2">
        <v>0</v>
      </c>
      <c r="I3538" s="2"/>
      <c r="J3538" s="2"/>
      <c r="K3538" s="2"/>
      <c r="L3538" s="3">
        <v>13.26</v>
      </c>
      <c r="M3538" s="3">
        <v>1.33</v>
      </c>
      <c r="N3538" s="3">
        <v>3.36</v>
      </c>
      <c r="O3538" s="3">
        <v>0</v>
      </c>
      <c r="P3538" s="3">
        <v>4.6900000000000004</v>
      </c>
      <c r="Q3538" s="3">
        <v>0.93800000000000017</v>
      </c>
      <c r="R3538" s="1" t="s">
        <v>0</v>
      </c>
    </row>
    <row r="3539" spans="1:18" ht="15.5" x14ac:dyDescent="0.35">
      <c r="A3539" s="1">
        <v>40403610</v>
      </c>
      <c r="B3539" s="99" t="s">
        <v>890</v>
      </c>
      <c r="C3539" s="2" t="s">
        <v>13602</v>
      </c>
      <c r="D3539" s="2">
        <v>0.1</v>
      </c>
      <c r="E3539" s="1" t="s">
        <v>25</v>
      </c>
      <c r="F3539" s="2">
        <v>0.5</v>
      </c>
      <c r="G3539" s="2"/>
      <c r="H3539" s="2">
        <v>0</v>
      </c>
      <c r="I3539" s="2"/>
      <c r="J3539" s="2"/>
      <c r="K3539" s="2"/>
      <c r="L3539" s="3">
        <v>13.26</v>
      </c>
      <c r="M3539" s="3">
        <v>1.33</v>
      </c>
      <c r="N3539" s="3">
        <v>7.63</v>
      </c>
      <c r="O3539" s="3">
        <v>0</v>
      </c>
      <c r="P3539" s="3">
        <v>8.9600000000000009</v>
      </c>
      <c r="Q3539" s="3">
        <v>1.7920000000000003</v>
      </c>
      <c r="R3539" s="1" t="s">
        <v>0</v>
      </c>
    </row>
    <row r="3540" spans="1:18" ht="15.5" x14ac:dyDescent="0.35">
      <c r="A3540" s="1">
        <v>40403629</v>
      </c>
      <c r="B3540" s="99" t="s">
        <v>889</v>
      </c>
      <c r="C3540" s="2" t="s">
        <v>13602</v>
      </c>
      <c r="D3540" s="2">
        <v>0.1</v>
      </c>
      <c r="E3540" s="1" t="s">
        <v>25</v>
      </c>
      <c r="F3540" s="2">
        <v>0.7</v>
      </c>
      <c r="G3540" s="2"/>
      <c r="H3540" s="2">
        <v>0</v>
      </c>
      <c r="I3540" s="2"/>
      <c r="J3540" s="2"/>
      <c r="K3540" s="2"/>
      <c r="L3540" s="3">
        <v>13.26</v>
      </c>
      <c r="M3540" s="3">
        <v>1.33</v>
      </c>
      <c r="N3540" s="3">
        <v>10.68</v>
      </c>
      <c r="O3540" s="3">
        <v>0</v>
      </c>
      <c r="P3540" s="3">
        <v>12.01</v>
      </c>
      <c r="Q3540" s="3">
        <v>2.4020000000000001</v>
      </c>
      <c r="R3540" s="1" t="s">
        <v>0</v>
      </c>
    </row>
    <row r="3541" spans="1:18" ht="15.5" x14ac:dyDescent="0.35">
      <c r="A3541" s="1">
        <v>40403637</v>
      </c>
      <c r="B3541" s="99" t="s">
        <v>888</v>
      </c>
      <c r="C3541" s="2" t="s">
        <v>13602</v>
      </c>
      <c r="D3541" s="2">
        <v>0.1</v>
      </c>
      <c r="E3541" s="1" t="s">
        <v>25</v>
      </c>
      <c r="F3541" s="2">
        <v>0.97</v>
      </c>
      <c r="G3541" s="2"/>
      <c r="H3541" s="2">
        <v>0</v>
      </c>
      <c r="I3541" s="2"/>
      <c r="J3541" s="2"/>
      <c r="K3541" s="2"/>
      <c r="L3541" s="3">
        <v>13.26</v>
      </c>
      <c r="M3541" s="3">
        <v>1.33</v>
      </c>
      <c r="N3541" s="3">
        <v>14.79</v>
      </c>
      <c r="O3541" s="3">
        <v>0</v>
      </c>
      <c r="P3541" s="3">
        <v>16.12</v>
      </c>
      <c r="Q3541" s="3">
        <v>3.2240000000000002</v>
      </c>
      <c r="R3541" s="1" t="s">
        <v>0</v>
      </c>
    </row>
    <row r="3542" spans="1:18" ht="15.5" x14ac:dyDescent="0.35">
      <c r="A3542" s="1">
        <v>40403645</v>
      </c>
      <c r="B3542" s="99" t="s">
        <v>887</v>
      </c>
      <c r="C3542" s="2" t="s">
        <v>13602</v>
      </c>
      <c r="D3542" s="2">
        <v>0.1</v>
      </c>
      <c r="E3542" s="1" t="s">
        <v>25</v>
      </c>
      <c r="F3542" s="2">
        <v>1.07</v>
      </c>
      <c r="G3542" s="2"/>
      <c r="H3542" s="2">
        <v>0</v>
      </c>
      <c r="I3542" s="2"/>
      <c r="J3542" s="2"/>
      <c r="K3542" s="2"/>
      <c r="L3542" s="3">
        <v>13.26</v>
      </c>
      <c r="M3542" s="3">
        <v>1.33</v>
      </c>
      <c r="N3542" s="3">
        <v>16.32</v>
      </c>
      <c r="O3542" s="3">
        <v>0</v>
      </c>
      <c r="P3542" s="3">
        <v>17.649999999999999</v>
      </c>
      <c r="Q3542" s="3">
        <v>3.53</v>
      </c>
      <c r="R3542" s="1" t="s">
        <v>0</v>
      </c>
    </row>
    <row r="3543" spans="1:18" ht="15.5" x14ac:dyDescent="0.35">
      <c r="A3543" s="1">
        <v>40403653</v>
      </c>
      <c r="B3543" s="99" t="s">
        <v>886</v>
      </c>
      <c r="C3543" s="2" t="s">
        <v>13602</v>
      </c>
      <c r="D3543" s="2">
        <v>0.1</v>
      </c>
      <c r="E3543" s="1" t="s">
        <v>25</v>
      </c>
      <c r="F3543" s="2">
        <v>1.49</v>
      </c>
      <c r="G3543" s="2"/>
      <c r="H3543" s="2">
        <v>0</v>
      </c>
      <c r="I3543" s="2"/>
      <c r="J3543" s="2"/>
      <c r="K3543" s="2"/>
      <c r="L3543" s="3">
        <v>13.26</v>
      </c>
      <c r="M3543" s="3">
        <v>1.33</v>
      </c>
      <c r="N3543" s="3">
        <v>22.72</v>
      </c>
      <c r="O3543" s="3">
        <v>0</v>
      </c>
      <c r="P3543" s="3">
        <v>24.05</v>
      </c>
      <c r="Q3543" s="3">
        <v>4.8100000000000005</v>
      </c>
      <c r="R3543" s="1" t="s">
        <v>0</v>
      </c>
    </row>
    <row r="3544" spans="1:18" ht="15.5" x14ac:dyDescent="0.35">
      <c r="A3544" s="1">
        <v>40403661</v>
      </c>
      <c r="B3544" s="99" t="s">
        <v>885</v>
      </c>
      <c r="C3544" s="2" t="s">
        <v>13602</v>
      </c>
      <c r="D3544" s="2">
        <v>0.1</v>
      </c>
      <c r="E3544" s="1" t="s">
        <v>25</v>
      </c>
      <c r="F3544" s="2">
        <v>1.26</v>
      </c>
      <c r="G3544" s="2"/>
      <c r="H3544" s="2">
        <v>0</v>
      </c>
      <c r="I3544" s="2"/>
      <c r="J3544" s="2"/>
      <c r="K3544" s="2"/>
      <c r="L3544" s="3">
        <v>13.26</v>
      </c>
      <c r="M3544" s="3">
        <v>1.33</v>
      </c>
      <c r="N3544" s="3">
        <v>19.22</v>
      </c>
      <c r="O3544" s="3">
        <v>0</v>
      </c>
      <c r="P3544" s="3">
        <v>20.55</v>
      </c>
      <c r="Q3544" s="3">
        <v>4.1100000000000003</v>
      </c>
      <c r="R3544" s="1" t="s">
        <v>0</v>
      </c>
    </row>
    <row r="3545" spans="1:18" ht="15.5" x14ac:dyDescent="0.35">
      <c r="A3545" s="1">
        <v>40403670</v>
      </c>
      <c r="B3545" s="99" t="s">
        <v>884</v>
      </c>
      <c r="C3545" s="2" t="s">
        <v>13602</v>
      </c>
      <c r="D3545" s="2">
        <v>0.1</v>
      </c>
      <c r="E3545" s="1" t="s">
        <v>25</v>
      </c>
      <c r="F3545" s="2">
        <v>1.81</v>
      </c>
      <c r="G3545" s="2"/>
      <c r="H3545" s="2">
        <v>0</v>
      </c>
      <c r="I3545" s="2"/>
      <c r="J3545" s="2"/>
      <c r="K3545" s="2"/>
      <c r="L3545" s="3">
        <v>13.26</v>
      </c>
      <c r="M3545" s="3">
        <v>1.33</v>
      </c>
      <c r="N3545" s="3">
        <v>27.6</v>
      </c>
      <c r="O3545" s="3">
        <v>0</v>
      </c>
      <c r="P3545" s="3">
        <v>28.93</v>
      </c>
      <c r="Q3545" s="3">
        <v>5.7860000000000005</v>
      </c>
      <c r="R3545" s="1" t="s">
        <v>0</v>
      </c>
    </row>
    <row r="3546" spans="1:18" ht="15.5" x14ac:dyDescent="0.35">
      <c r="A3546" s="1">
        <v>40403688</v>
      </c>
      <c r="B3546" s="99" t="s">
        <v>883</v>
      </c>
      <c r="C3546" s="2" t="s">
        <v>13602</v>
      </c>
      <c r="D3546" s="2">
        <v>0.1</v>
      </c>
      <c r="E3546" s="1" t="s">
        <v>25</v>
      </c>
      <c r="F3546" s="2">
        <v>0.8</v>
      </c>
      <c r="G3546" s="2"/>
      <c r="H3546" s="2">
        <v>0</v>
      </c>
      <c r="I3546" s="2"/>
      <c r="J3546" s="2"/>
      <c r="K3546" s="2"/>
      <c r="L3546" s="3">
        <v>13.26</v>
      </c>
      <c r="M3546" s="3">
        <v>1.33</v>
      </c>
      <c r="N3546" s="3">
        <v>12.2</v>
      </c>
      <c r="O3546" s="3">
        <v>0</v>
      </c>
      <c r="P3546" s="3">
        <v>13.53</v>
      </c>
      <c r="Q3546" s="3">
        <v>2.706</v>
      </c>
      <c r="R3546" s="1" t="s">
        <v>0</v>
      </c>
    </row>
    <row r="3547" spans="1:18" ht="15.5" x14ac:dyDescent="0.35">
      <c r="A3547" s="1">
        <v>40403696</v>
      </c>
      <c r="B3547" s="99" t="s">
        <v>882</v>
      </c>
      <c r="C3547" s="2" t="s">
        <v>13602</v>
      </c>
      <c r="D3547" s="2">
        <v>0.1</v>
      </c>
      <c r="E3547" s="1" t="s">
        <v>25</v>
      </c>
      <c r="F3547" s="2">
        <v>0.53</v>
      </c>
      <c r="G3547" s="2"/>
      <c r="H3547" s="2">
        <v>0</v>
      </c>
      <c r="I3547" s="2"/>
      <c r="J3547" s="2"/>
      <c r="K3547" s="2"/>
      <c r="L3547" s="3">
        <v>13.26</v>
      </c>
      <c r="M3547" s="3">
        <v>1.33</v>
      </c>
      <c r="N3547" s="3">
        <v>8.08</v>
      </c>
      <c r="O3547" s="3">
        <v>0</v>
      </c>
      <c r="P3547" s="3">
        <v>9.41</v>
      </c>
      <c r="Q3547" s="3">
        <v>1.8820000000000001</v>
      </c>
      <c r="R3547" s="1" t="s">
        <v>0</v>
      </c>
    </row>
    <row r="3548" spans="1:18" ht="15.5" x14ac:dyDescent="0.35">
      <c r="A3548" s="1">
        <v>40403700</v>
      </c>
      <c r="B3548" s="99" t="s">
        <v>881</v>
      </c>
      <c r="C3548" s="2" t="s">
        <v>13602</v>
      </c>
      <c r="D3548" s="2">
        <v>0.1</v>
      </c>
      <c r="E3548" s="1" t="s">
        <v>25</v>
      </c>
      <c r="F3548" s="2">
        <v>3.47</v>
      </c>
      <c r="G3548" s="2"/>
      <c r="H3548" s="2">
        <v>0</v>
      </c>
      <c r="I3548" s="2"/>
      <c r="J3548" s="2"/>
      <c r="K3548" s="2"/>
      <c r="L3548" s="3">
        <v>13.26</v>
      </c>
      <c r="M3548" s="3">
        <v>1.33</v>
      </c>
      <c r="N3548" s="3">
        <v>52.92</v>
      </c>
      <c r="O3548" s="3">
        <v>0</v>
      </c>
      <c r="P3548" s="3">
        <v>54.25</v>
      </c>
      <c r="Q3548" s="3">
        <v>10.850000000000001</v>
      </c>
      <c r="R3548" s="1" t="s">
        <v>0</v>
      </c>
    </row>
    <row r="3549" spans="1:18" ht="15.5" x14ac:dyDescent="0.35">
      <c r="A3549" s="1">
        <v>40403718</v>
      </c>
      <c r="B3549" s="99" t="s">
        <v>880</v>
      </c>
      <c r="C3549" s="2" t="s">
        <v>13602</v>
      </c>
      <c r="D3549" s="2">
        <v>0.1</v>
      </c>
      <c r="E3549" s="1" t="s">
        <v>25</v>
      </c>
      <c r="F3549" s="2">
        <v>3.47</v>
      </c>
      <c r="G3549" s="2"/>
      <c r="H3549" s="2">
        <v>0</v>
      </c>
      <c r="I3549" s="2"/>
      <c r="J3549" s="2"/>
      <c r="K3549" s="2"/>
      <c r="L3549" s="3">
        <v>13.26</v>
      </c>
      <c r="M3549" s="3">
        <v>1.33</v>
      </c>
      <c r="N3549" s="3">
        <v>52.92</v>
      </c>
      <c r="O3549" s="3">
        <v>0</v>
      </c>
      <c r="P3549" s="3">
        <v>54.25</v>
      </c>
      <c r="Q3549" s="3">
        <v>10.850000000000001</v>
      </c>
      <c r="R3549" s="1" t="s">
        <v>0</v>
      </c>
    </row>
    <row r="3550" spans="1:18" ht="15.5" x14ac:dyDescent="0.35">
      <c r="A3550" s="1">
        <v>40403726</v>
      </c>
      <c r="B3550" s="99" t="s">
        <v>879</v>
      </c>
      <c r="C3550" s="2" t="s">
        <v>13602</v>
      </c>
      <c r="D3550" s="2">
        <v>0.1</v>
      </c>
      <c r="E3550" s="1" t="s">
        <v>25</v>
      </c>
      <c r="F3550" s="2">
        <v>48.4</v>
      </c>
      <c r="G3550" s="2"/>
      <c r="H3550" s="2">
        <v>0</v>
      </c>
      <c r="I3550" s="2"/>
      <c r="J3550" s="2"/>
      <c r="K3550" s="2"/>
      <c r="L3550" s="3">
        <v>13.26</v>
      </c>
      <c r="M3550" s="3">
        <v>1.33</v>
      </c>
      <c r="N3550" s="3">
        <v>738.1</v>
      </c>
      <c r="O3550" s="3">
        <v>0</v>
      </c>
      <c r="P3550" s="3">
        <v>739.43</v>
      </c>
      <c r="Q3550" s="3">
        <v>147.886</v>
      </c>
      <c r="R3550" s="1" t="s">
        <v>0</v>
      </c>
    </row>
    <row r="3551" spans="1:18" ht="15.5" x14ac:dyDescent="0.35">
      <c r="A3551" s="1">
        <v>40403734</v>
      </c>
      <c r="B3551" s="99" t="s">
        <v>878</v>
      </c>
      <c r="C3551" s="2" t="s">
        <v>13602</v>
      </c>
      <c r="D3551" s="2">
        <v>0.1</v>
      </c>
      <c r="E3551" s="1" t="s">
        <v>25</v>
      </c>
      <c r="F3551" s="2">
        <v>22.9</v>
      </c>
      <c r="G3551" s="2"/>
      <c r="H3551" s="2">
        <v>0</v>
      </c>
      <c r="I3551" s="2"/>
      <c r="J3551" s="2"/>
      <c r="K3551" s="2"/>
      <c r="L3551" s="3">
        <v>13.26</v>
      </c>
      <c r="M3551" s="3">
        <v>1.33</v>
      </c>
      <c r="N3551" s="3">
        <v>349.23</v>
      </c>
      <c r="O3551" s="3">
        <v>0</v>
      </c>
      <c r="P3551" s="3">
        <v>350.56</v>
      </c>
      <c r="Q3551" s="3">
        <v>70.112000000000009</v>
      </c>
      <c r="R3551" s="1" t="s">
        <v>0</v>
      </c>
    </row>
    <row r="3552" spans="1:18" ht="15.5" x14ac:dyDescent="0.35">
      <c r="A3552" s="1">
        <v>40403742</v>
      </c>
      <c r="B3552" s="99" t="s">
        <v>877</v>
      </c>
      <c r="C3552" s="2" t="s">
        <v>13602</v>
      </c>
      <c r="D3552" s="2">
        <v>0.1</v>
      </c>
      <c r="E3552" s="1" t="s">
        <v>25</v>
      </c>
      <c r="F3552" s="2">
        <v>7.14</v>
      </c>
      <c r="G3552" s="2"/>
      <c r="H3552" s="2">
        <v>0</v>
      </c>
      <c r="I3552" s="2"/>
      <c r="J3552" s="2"/>
      <c r="K3552" s="2"/>
      <c r="L3552" s="3">
        <v>13.26</v>
      </c>
      <c r="M3552" s="3">
        <v>1.33</v>
      </c>
      <c r="N3552" s="3">
        <v>108.89</v>
      </c>
      <c r="O3552" s="3">
        <v>0</v>
      </c>
      <c r="P3552" s="3">
        <v>110.22</v>
      </c>
      <c r="Q3552" s="3">
        <v>22.044</v>
      </c>
      <c r="R3552" s="1" t="s">
        <v>0</v>
      </c>
    </row>
    <row r="3553" spans="1:18" ht="15.5" x14ac:dyDescent="0.35">
      <c r="A3553" s="1">
        <v>40403750</v>
      </c>
      <c r="B3553" s="99" t="s">
        <v>876</v>
      </c>
      <c r="C3553" s="2" t="s">
        <v>13602</v>
      </c>
      <c r="D3553" s="2">
        <v>0.1</v>
      </c>
      <c r="E3553" s="1" t="s">
        <v>25</v>
      </c>
      <c r="F3553" s="2">
        <v>62.4</v>
      </c>
      <c r="G3553" s="2"/>
      <c r="H3553" s="2">
        <v>0</v>
      </c>
      <c r="I3553" s="2"/>
      <c r="J3553" s="2"/>
      <c r="K3553" s="2"/>
      <c r="L3553" s="3">
        <v>13.26</v>
      </c>
      <c r="M3553" s="3">
        <v>1.33</v>
      </c>
      <c r="N3553" s="3">
        <v>951.6</v>
      </c>
      <c r="O3553" s="3">
        <v>0</v>
      </c>
      <c r="P3553" s="3">
        <v>952.93</v>
      </c>
      <c r="Q3553" s="3">
        <v>190.58600000000001</v>
      </c>
      <c r="R3553" s="1" t="s">
        <v>0</v>
      </c>
    </row>
    <row r="3554" spans="1:18" ht="15.5" x14ac:dyDescent="0.35">
      <c r="A3554" s="1">
        <v>40403769</v>
      </c>
      <c r="B3554" s="99" t="s">
        <v>875</v>
      </c>
      <c r="C3554" s="2" t="s">
        <v>13602</v>
      </c>
      <c r="D3554" s="2">
        <v>0.1</v>
      </c>
      <c r="E3554" s="1" t="s">
        <v>25</v>
      </c>
      <c r="F3554" s="2">
        <v>28.8</v>
      </c>
      <c r="G3554" s="2"/>
      <c r="H3554" s="2">
        <v>0</v>
      </c>
      <c r="I3554" s="2"/>
      <c r="J3554" s="2"/>
      <c r="K3554" s="2"/>
      <c r="L3554" s="3">
        <v>13.26</v>
      </c>
      <c r="M3554" s="3">
        <v>1.33</v>
      </c>
      <c r="N3554" s="3">
        <v>439.2</v>
      </c>
      <c r="O3554" s="3">
        <v>0</v>
      </c>
      <c r="P3554" s="3">
        <v>440.53</v>
      </c>
      <c r="Q3554" s="3">
        <v>88.105999999999995</v>
      </c>
      <c r="R3554" s="1" t="s">
        <v>0</v>
      </c>
    </row>
    <row r="3555" spans="1:18" ht="31" x14ac:dyDescent="0.35">
      <c r="A3555" s="1">
        <v>40403777</v>
      </c>
      <c r="B3555" s="99" t="s">
        <v>874</v>
      </c>
      <c r="C3555" s="2" t="s">
        <v>13602</v>
      </c>
      <c r="D3555" s="2">
        <v>0.1</v>
      </c>
      <c r="E3555" s="1" t="s">
        <v>25</v>
      </c>
      <c r="F3555" s="2">
        <v>35.47</v>
      </c>
      <c r="G3555" s="2"/>
      <c r="H3555" s="2">
        <v>0</v>
      </c>
      <c r="I3555" s="2"/>
      <c r="J3555" s="2"/>
      <c r="K3555" s="2"/>
      <c r="L3555" s="3">
        <v>13.26</v>
      </c>
      <c r="M3555" s="3">
        <v>1.33</v>
      </c>
      <c r="N3555" s="3">
        <v>540.91999999999996</v>
      </c>
      <c r="O3555" s="3">
        <v>0</v>
      </c>
      <c r="P3555" s="3">
        <v>542.25</v>
      </c>
      <c r="Q3555" s="3">
        <v>108.45</v>
      </c>
      <c r="R3555" s="1" t="s">
        <v>0</v>
      </c>
    </row>
    <row r="3556" spans="1:18" ht="15.5" x14ac:dyDescent="0.35">
      <c r="A3556" s="1">
        <v>40403785</v>
      </c>
      <c r="B3556" s="99" t="s">
        <v>873</v>
      </c>
      <c r="C3556" s="2" t="s">
        <v>13602</v>
      </c>
      <c r="D3556" s="2">
        <v>0.1</v>
      </c>
      <c r="E3556" s="1" t="s">
        <v>25</v>
      </c>
      <c r="F3556" s="2">
        <v>11.41</v>
      </c>
      <c r="G3556" s="2"/>
      <c r="H3556" s="2">
        <v>0</v>
      </c>
      <c r="I3556" s="2"/>
      <c r="J3556" s="2"/>
      <c r="K3556" s="2"/>
      <c r="L3556" s="3">
        <v>13.26</v>
      </c>
      <c r="M3556" s="3">
        <v>1.33</v>
      </c>
      <c r="N3556" s="3">
        <v>174</v>
      </c>
      <c r="O3556" s="3">
        <v>0</v>
      </c>
      <c r="P3556" s="3">
        <v>175.33</v>
      </c>
      <c r="Q3556" s="3">
        <v>35.066000000000003</v>
      </c>
      <c r="R3556" s="1" t="s">
        <v>0</v>
      </c>
    </row>
    <row r="3557" spans="1:18" ht="15.5" x14ac:dyDescent="0.35">
      <c r="A3557" s="1">
        <v>40403793</v>
      </c>
      <c r="B3557" s="99" t="s">
        <v>872</v>
      </c>
      <c r="C3557" s="2" t="s">
        <v>13602</v>
      </c>
      <c r="D3557" s="2">
        <v>0.1</v>
      </c>
      <c r="E3557" s="1" t="s">
        <v>25</v>
      </c>
      <c r="F3557" s="2">
        <v>3.8</v>
      </c>
      <c r="G3557" s="2"/>
      <c r="H3557" s="2">
        <v>0</v>
      </c>
      <c r="I3557" s="2"/>
      <c r="J3557" s="2"/>
      <c r="K3557" s="2"/>
      <c r="L3557" s="3">
        <v>13.26</v>
      </c>
      <c r="M3557" s="3">
        <v>1.33</v>
      </c>
      <c r="N3557" s="3">
        <v>57.95</v>
      </c>
      <c r="O3557" s="3">
        <v>0</v>
      </c>
      <c r="P3557" s="3">
        <v>59.28</v>
      </c>
      <c r="Q3557" s="3">
        <v>11.856000000000002</v>
      </c>
      <c r="R3557" s="1" t="s">
        <v>0</v>
      </c>
    </row>
    <row r="3558" spans="1:18" ht="15.5" x14ac:dyDescent="0.35">
      <c r="A3558" s="1">
        <v>40403807</v>
      </c>
      <c r="B3558" s="99" t="s">
        <v>871</v>
      </c>
      <c r="C3558" s="2" t="s">
        <v>13602</v>
      </c>
      <c r="D3558" s="2">
        <v>0.1</v>
      </c>
      <c r="E3558" s="1" t="s">
        <v>25</v>
      </c>
      <c r="F3558" s="2">
        <v>20</v>
      </c>
      <c r="G3558" s="2"/>
      <c r="H3558" s="2">
        <v>0</v>
      </c>
      <c r="I3558" s="2"/>
      <c r="J3558" s="2"/>
      <c r="K3558" s="2"/>
      <c r="L3558" s="3">
        <v>13.26</v>
      </c>
      <c r="M3558" s="3">
        <v>1.33</v>
      </c>
      <c r="N3558" s="3">
        <v>305</v>
      </c>
      <c r="O3558" s="3">
        <v>0</v>
      </c>
      <c r="P3558" s="3">
        <v>306.33</v>
      </c>
      <c r="Q3558" s="3">
        <v>61.265999999999998</v>
      </c>
      <c r="R3558" s="1" t="s">
        <v>0</v>
      </c>
    </row>
    <row r="3559" spans="1:18" ht="15.5" x14ac:dyDescent="0.35">
      <c r="A3559" s="1">
        <v>40403815</v>
      </c>
      <c r="B3559" s="99" t="s">
        <v>870</v>
      </c>
      <c r="C3559" s="2" t="s">
        <v>13602</v>
      </c>
      <c r="D3559" s="2">
        <v>0.1</v>
      </c>
      <c r="E3559" s="1" t="s">
        <v>25</v>
      </c>
      <c r="F3559" s="2">
        <v>18.88</v>
      </c>
      <c r="G3559" s="2"/>
      <c r="H3559" s="2">
        <v>0</v>
      </c>
      <c r="I3559" s="2"/>
      <c r="J3559" s="2"/>
      <c r="K3559" s="2"/>
      <c r="L3559" s="3">
        <v>13.26</v>
      </c>
      <c r="M3559" s="3">
        <v>1.33</v>
      </c>
      <c r="N3559" s="3">
        <v>287.92</v>
      </c>
      <c r="O3559" s="3">
        <v>0</v>
      </c>
      <c r="P3559" s="3">
        <v>289.25</v>
      </c>
      <c r="Q3559" s="3">
        <v>57.85</v>
      </c>
      <c r="R3559" s="1" t="s">
        <v>0</v>
      </c>
    </row>
    <row r="3560" spans="1:18" ht="15.5" x14ac:dyDescent="0.35">
      <c r="A3560" s="1">
        <v>40403823</v>
      </c>
      <c r="B3560" s="99" t="s">
        <v>869</v>
      </c>
      <c r="C3560" s="2" t="s">
        <v>13602</v>
      </c>
      <c r="D3560" s="2">
        <v>0.1</v>
      </c>
      <c r="E3560" s="1" t="s">
        <v>25</v>
      </c>
      <c r="F3560" s="2">
        <v>18.88</v>
      </c>
      <c r="G3560" s="2"/>
      <c r="H3560" s="2">
        <v>0</v>
      </c>
      <c r="I3560" s="2"/>
      <c r="J3560" s="2"/>
      <c r="K3560" s="2"/>
      <c r="L3560" s="3">
        <v>13.26</v>
      </c>
      <c r="M3560" s="3">
        <v>1.33</v>
      </c>
      <c r="N3560" s="3">
        <v>287.92</v>
      </c>
      <c r="O3560" s="3">
        <v>0</v>
      </c>
      <c r="P3560" s="3">
        <v>289.25</v>
      </c>
      <c r="Q3560" s="3">
        <v>57.85</v>
      </c>
      <c r="R3560" s="1" t="s">
        <v>0</v>
      </c>
    </row>
    <row r="3561" spans="1:18" ht="31" x14ac:dyDescent="0.35">
      <c r="A3561" s="1">
        <v>40403831</v>
      </c>
      <c r="B3561" s="99" t="s">
        <v>868</v>
      </c>
      <c r="C3561" s="2" t="s">
        <v>13602</v>
      </c>
      <c r="D3561" s="2">
        <v>1</v>
      </c>
      <c r="E3561" s="1" t="s">
        <v>31</v>
      </c>
      <c r="F3561" s="2"/>
      <c r="G3561" s="2"/>
      <c r="H3561" s="2">
        <v>0</v>
      </c>
      <c r="I3561" s="2"/>
      <c r="J3561" s="2"/>
      <c r="K3561" s="2"/>
      <c r="L3561" s="3">
        <v>26.53</v>
      </c>
      <c r="M3561" s="3">
        <v>26.53</v>
      </c>
      <c r="N3561" s="3">
        <v>0</v>
      </c>
      <c r="O3561" s="3">
        <v>0</v>
      </c>
      <c r="P3561" s="3">
        <v>26.53</v>
      </c>
      <c r="Q3561" s="3">
        <v>5.3060000000000009</v>
      </c>
      <c r="R3561" s="1" t="s">
        <v>0</v>
      </c>
    </row>
    <row r="3562" spans="1:18" ht="15.5" x14ac:dyDescent="0.35">
      <c r="A3562" s="1">
        <v>40403840</v>
      </c>
      <c r="B3562" s="99" t="s">
        <v>867</v>
      </c>
      <c r="C3562" s="2" t="s">
        <v>13602</v>
      </c>
      <c r="D3562" s="2">
        <v>0.1</v>
      </c>
      <c r="E3562" s="1" t="s">
        <v>25</v>
      </c>
      <c r="F3562" s="2">
        <v>0.51</v>
      </c>
      <c r="G3562" s="2"/>
      <c r="H3562" s="2">
        <v>0</v>
      </c>
      <c r="I3562" s="2"/>
      <c r="J3562" s="2"/>
      <c r="K3562" s="2"/>
      <c r="L3562" s="3">
        <v>13.26</v>
      </c>
      <c r="M3562" s="3">
        <v>1.33</v>
      </c>
      <c r="N3562" s="3">
        <v>7.78</v>
      </c>
      <c r="O3562" s="3">
        <v>0</v>
      </c>
      <c r="P3562" s="3">
        <v>9.11</v>
      </c>
      <c r="Q3562" s="3">
        <v>1.8220000000000001</v>
      </c>
      <c r="R3562" s="1" t="s">
        <v>0</v>
      </c>
    </row>
    <row r="3563" spans="1:18" ht="15.5" x14ac:dyDescent="0.35">
      <c r="A3563" s="1">
        <v>40403858</v>
      </c>
      <c r="B3563" s="99" t="s">
        <v>866</v>
      </c>
      <c r="C3563" s="2" t="s">
        <v>13602</v>
      </c>
      <c r="D3563" s="2">
        <v>0.1</v>
      </c>
      <c r="E3563" s="1" t="s">
        <v>25</v>
      </c>
      <c r="F3563" s="2">
        <v>0.76</v>
      </c>
      <c r="G3563" s="2"/>
      <c r="H3563" s="2">
        <v>0</v>
      </c>
      <c r="I3563" s="2"/>
      <c r="J3563" s="2"/>
      <c r="K3563" s="2"/>
      <c r="L3563" s="3">
        <v>13.26</v>
      </c>
      <c r="M3563" s="3">
        <v>1.33</v>
      </c>
      <c r="N3563" s="3">
        <v>11.59</v>
      </c>
      <c r="O3563" s="3">
        <v>0</v>
      </c>
      <c r="P3563" s="3">
        <v>12.92</v>
      </c>
      <c r="Q3563" s="3">
        <v>2.5840000000000001</v>
      </c>
      <c r="R3563" s="1" t="s">
        <v>0</v>
      </c>
    </row>
    <row r="3564" spans="1:18" ht="15.5" x14ac:dyDescent="0.35">
      <c r="A3564" s="1">
        <v>40403866</v>
      </c>
      <c r="B3564" s="99" t="s">
        <v>865</v>
      </c>
      <c r="C3564" s="2" t="s">
        <v>13602</v>
      </c>
      <c r="D3564" s="2">
        <v>1</v>
      </c>
      <c r="E3564" s="1" t="s">
        <v>151</v>
      </c>
      <c r="F3564" s="2"/>
      <c r="G3564" s="2"/>
      <c r="H3564" s="2">
        <v>0</v>
      </c>
      <c r="I3564" s="2"/>
      <c r="J3564" s="2"/>
      <c r="K3564" s="2"/>
      <c r="L3564" s="3">
        <v>270.54000000000002</v>
      </c>
      <c r="M3564" s="3">
        <v>270.54000000000002</v>
      </c>
      <c r="N3564" s="3">
        <v>0</v>
      </c>
      <c r="O3564" s="3">
        <v>0</v>
      </c>
      <c r="P3564" s="3">
        <v>270.54000000000002</v>
      </c>
      <c r="Q3564" s="3">
        <v>54.108000000000004</v>
      </c>
      <c r="R3564" s="1" t="s">
        <v>0</v>
      </c>
    </row>
    <row r="3565" spans="1:18" ht="31" x14ac:dyDescent="0.35">
      <c r="A3565" s="1">
        <v>40403874</v>
      </c>
      <c r="B3565" s="99" t="s">
        <v>864</v>
      </c>
      <c r="C3565" s="2" t="s">
        <v>13602</v>
      </c>
      <c r="D3565" s="2">
        <v>0.5</v>
      </c>
      <c r="E3565" s="1" t="s">
        <v>25</v>
      </c>
      <c r="F3565" s="2">
        <v>8.1</v>
      </c>
      <c r="G3565" s="2"/>
      <c r="H3565" s="2">
        <v>0</v>
      </c>
      <c r="I3565" s="2"/>
      <c r="J3565" s="2"/>
      <c r="K3565" s="2"/>
      <c r="L3565" s="3">
        <v>13.26</v>
      </c>
      <c r="M3565" s="3">
        <v>6.63</v>
      </c>
      <c r="N3565" s="3">
        <v>123.53</v>
      </c>
      <c r="O3565" s="3">
        <v>0</v>
      </c>
      <c r="P3565" s="3">
        <v>130.16</v>
      </c>
      <c r="Q3565" s="3">
        <v>26.032</v>
      </c>
      <c r="R3565" s="1" t="s">
        <v>0</v>
      </c>
    </row>
    <row r="3566" spans="1:18" ht="31" x14ac:dyDescent="0.35">
      <c r="A3566" s="1">
        <v>40403882</v>
      </c>
      <c r="B3566" s="99" t="s">
        <v>863</v>
      </c>
      <c r="C3566" s="2" t="s">
        <v>13602</v>
      </c>
      <c r="D3566" s="2">
        <v>0.5</v>
      </c>
      <c r="E3566" s="1" t="s">
        <v>25</v>
      </c>
      <c r="F3566" s="2">
        <v>24.3</v>
      </c>
      <c r="G3566" s="2"/>
      <c r="H3566" s="2">
        <v>0</v>
      </c>
      <c r="I3566" s="2"/>
      <c r="J3566" s="2"/>
      <c r="K3566" s="2"/>
      <c r="L3566" s="3">
        <v>13.26</v>
      </c>
      <c r="M3566" s="3">
        <v>6.63</v>
      </c>
      <c r="N3566" s="3">
        <v>370.58</v>
      </c>
      <c r="O3566" s="3">
        <v>0</v>
      </c>
      <c r="P3566" s="3">
        <v>377.21</v>
      </c>
      <c r="Q3566" s="3">
        <v>75.441999999999993</v>
      </c>
      <c r="R3566" s="1" t="s">
        <v>0</v>
      </c>
    </row>
    <row r="3567" spans="1:18" ht="15.5" x14ac:dyDescent="0.35">
      <c r="A3567" s="1">
        <v>40403890</v>
      </c>
      <c r="B3567" s="99" t="s">
        <v>862</v>
      </c>
      <c r="C3567" s="2" t="s">
        <v>13602</v>
      </c>
      <c r="D3567" s="2">
        <v>0.1</v>
      </c>
      <c r="E3567" s="1" t="s">
        <v>25</v>
      </c>
      <c r="F3567" s="2">
        <v>11.87</v>
      </c>
      <c r="G3567" s="2"/>
      <c r="H3567" s="2">
        <v>0</v>
      </c>
      <c r="I3567" s="2"/>
      <c r="J3567" s="2"/>
      <c r="K3567" s="2"/>
      <c r="L3567" s="3">
        <v>13.26</v>
      </c>
      <c r="M3567" s="3">
        <v>1.33</v>
      </c>
      <c r="N3567" s="3">
        <v>181.02</v>
      </c>
      <c r="O3567" s="3">
        <v>0</v>
      </c>
      <c r="P3567" s="3">
        <v>182.35</v>
      </c>
      <c r="Q3567" s="3">
        <v>36.47</v>
      </c>
      <c r="R3567" s="1" t="s">
        <v>0</v>
      </c>
    </row>
    <row r="3568" spans="1:18" ht="15.5" x14ac:dyDescent="0.35">
      <c r="A3568" s="1">
        <v>40403904</v>
      </c>
      <c r="B3568" s="99" t="s">
        <v>861</v>
      </c>
      <c r="C3568" s="2" t="s">
        <v>13602</v>
      </c>
      <c r="D3568" s="2">
        <v>0.1</v>
      </c>
      <c r="E3568" s="1" t="s">
        <v>25</v>
      </c>
      <c r="F3568" s="2">
        <v>16.96</v>
      </c>
      <c r="G3568" s="2"/>
      <c r="H3568" s="2">
        <v>0</v>
      </c>
      <c r="I3568" s="2"/>
      <c r="J3568" s="2"/>
      <c r="K3568" s="2"/>
      <c r="L3568" s="3">
        <v>13.26</v>
      </c>
      <c r="M3568" s="3">
        <v>1.33</v>
      </c>
      <c r="N3568" s="3">
        <v>258.64</v>
      </c>
      <c r="O3568" s="3">
        <v>0</v>
      </c>
      <c r="P3568" s="3">
        <v>259.97000000000003</v>
      </c>
      <c r="Q3568" s="3">
        <v>51.994000000000007</v>
      </c>
      <c r="R3568" s="1" t="s">
        <v>0</v>
      </c>
    </row>
    <row r="3569" spans="1:18" ht="15.5" x14ac:dyDescent="0.35">
      <c r="A3569" s="1">
        <v>40403912</v>
      </c>
      <c r="B3569" s="99" t="s">
        <v>860</v>
      </c>
      <c r="C3569" s="2" t="s">
        <v>13602</v>
      </c>
      <c r="D3569" s="2">
        <v>1</v>
      </c>
      <c r="E3569" s="1" t="s">
        <v>4</v>
      </c>
      <c r="F3569" s="2">
        <v>456.16</v>
      </c>
      <c r="G3569" s="2"/>
      <c r="H3569" s="2"/>
      <c r="I3569" s="2"/>
      <c r="J3569" s="2"/>
      <c r="K3569" s="2"/>
      <c r="L3569" s="3">
        <v>84.88</v>
      </c>
      <c r="M3569" s="3">
        <v>84.88</v>
      </c>
      <c r="N3569" s="3">
        <v>6956.44</v>
      </c>
      <c r="O3569" s="3">
        <v>0</v>
      </c>
      <c r="P3569" s="3">
        <v>7041.32</v>
      </c>
      <c r="Q3569" s="3">
        <v>1408.2640000000001</v>
      </c>
      <c r="R3569" s="1" t="s">
        <v>0</v>
      </c>
    </row>
    <row r="3570" spans="1:18" ht="15.5" x14ac:dyDescent="0.35">
      <c r="A3570" s="1">
        <v>40403920</v>
      </c>
      <c r="B3570" s="99" t="s">
        <v>859</v>
      </c>
      <c r="C3570" s="2" t="s">
        <v>13602</v>
      </c>
      <c r="D3570" s="2">
        <v>0.1</v>
      </c>
      <c r="E3570" s="1" t="s">
        <v>25</v>
      </c>
      <c r="F3570" s="2">
        <v>0.55800000000000005</v>
      </c>
      <c r="G3570" s="2"/>
      <c r="H3570" s="2"/>
      <c r="I3570" s="2"/>
      <c r="J3570" s="2"/>
      <c r="K3570" s="2"/>
      <c r="L3570" s="3">
        <v>13.26</v>
      </c>
      <c r="M3570" s="3">
        <v>1.33</v>
      </c>
      <c r="N3570" s="3">
        <v>8.51</v>
      </c>
      <c r="O3570" s="3">
        <v>0</v>
      </c>
      <c r="P3570" s="3">
        <v>9.84</v>
      </c>
      <c r="Q3570" s="3">
        <v>1.968</v>
      </c>
      <c r="R3570" s="1" t="s">
        <v>0</v>
      </c>
    </row>
    <row r="3571" spans="1:18" ht="15.5" x14ac:dyDescent="0.35">
      <c r="A3571" s="1">
        <v>40403939</v>
      </c>
      <c r="B3571" s="99" t="s">
        <v>858</v>
      </c>
      <c r="C3571" s="2" t="s">
        <v>13602</v>
      </c>
      <c r="D3571" s="2">
        <v>1</v>
      </c>
      <c r="E3571" s="1" t="s">
        <v>224</v>
      </c>
      <c r="F3571" s="2">
        <v>104</v>
      </c>
      <c r="G3571" s="2"/>
      <c r="H3571" s="2"/>
      <c r="I3571" s="2"/>
      <c r="J3571" s="2"/>
      <c r="K3571" s="2"/>
      <c r="L3571" s="3">
        <v>338.19</v>
      </c>
      <c r="M3571" s="3">
        <v>338.19</v>
      </c>
      <c r="N3571" s="3">
        <v>1586</v>
      </c>
      <c r="O3571" s="3">
        <v>0</v>
      </c>
      <c r="P3571" s="3">
        <v>1924.19</v>
      </c>
      <c r="Q3571" s="3">
        <v>384.83800000000002</v>
      </c>
      <c r="R3571" s="1" t="s">
        <v>0</v>
      </c>
    </row>
    <row r="3572" spans="1:18" ht="15.5" x14ac:dyDescent="0.35">
      <c r="A3572" s="1">
        <v>40403947</v>
      </c>
      <c r="B3572" s="99" t="s">
        <v>857</v>
      </c>
      <c r="C3572" s="2" t="s">
        <v>13602</v>
      </c>
      <c r="D3572" s="2">
        <v>1</v>
      </c>
      <c r="E3572" s="1" t="s">
        <v>20</v>
      </c>
      <c r="F3572" s="2">
        <v>4.3499999999999996</v>
      </c>
      <c r="G3572" s="2"/>
      <c r="H3572" s="2"/>
      <c r="I3572" s="2"/>
      <c r="J3572" s="2"/>
      <c r="K3572" s="2"/>
      <c r="L3572" s="3">
        <v>39.79</v>
      </c>
      <c r="M3572" s="3">
        <v>39.79</v>
      </c>
      <c r="N3572" s="3">
        <v>66.34</v>
      </c>
      <c r="O3572" s="3">
        <v>0</v>
      </c>
      <c r="P3572" s="3">
        <v>106.13</v>
      </c>
      <c r="Q3572" s="3">
        <v>21.225999999999999</v>
      </c>
      <c r="R3572" s="1" t="s">
        <v>0</v>
      </c>
    </row>
    <row r="3573" spans="1:18" ht="15.5" x14ac:dyDescent="0.35">
      <c r="A3573" s="1">
        <v>40403955</v>
      </c>
      <c r="B3573" s="99" t="s">
        <v>856</v>
      </c>
      <c r="C3573" s="2" t="s">
        <v>13602</v>
      </c>
      <c r="D3573" s="2">
        <v>1</v>
      </c>
      <c r="E3573" s="1" t="s">
        <v>31</v>
      </c>
      <c r="F3573" s="2">
        <v>28.18</v>
      </c>
      <c r="G3573" s="2"/>
      <c r="H3573" s="2"/>
      <c r="I3573" s="2"/>
      <c r="J3573" s="2"/>
      <c r="K3573" s="2"/>
      <c r="L3573" s="3">
        <v>26.53</v>
      </c>
      <c r="M3573" s="3">
        <v>26.53</v>
      </c>
      <c r="N3573" s="3">
        <v>429.75</v>
      </c>
      <c r="O3573" s="3">
        <v>0</v>
      </c>
      <c r="P3573" s="3">
        <v>456.28</v>
      </c>
      <c r="Q3573" s="3">
        <v>91.256</v>
      </c>
      <c r="R3573" s="1" t="s">
        <v>0</v>
      </c>
    </row>
    <row r="3574" spans="1:18" ht="31" x14ac:dyDescent="0.35">
      <c r="A3574" s="1">
        <v>40403963</v>
      </c>
      <c r="B3574" s="99" t="s">
        <v>855</v>
      </c>
      <c r="C3574" s="2" t="s">
        <v>13602</v>
      </c>
      <c r="D3574" s="2">
        <v>0.2</v>
      </c>
      <c r="E3574" s="1" t="s">
        <v>25</v>
      </c>
      <c r="F3574" s="2">
        <v>1.73</v>
      </c>
      <c r="G3574" s="2"/>
      <c r="H3574" s="2"/>
      <c r="I3574" s="2"/>
      <c r="J3574" s="2"/>
      <c r="K3574" s="2"/>
      <c r="L3574" s="3">
        <v>13.26</v>
      </c>
      <c r="M3574" s="3">
        <v>2.65</v>
      </c>
      <c r="N3574" s="3">
        <v>26.38</v>
      </c>
      <c r="O3574" s="3">
        <v>0</v>
      </c>
      <c r="P3574" s="3">
        <v>29.03</v>
      </c>
      <c r="Q3574" s="3">
        <v>5.8060000000000009</v>
      </c>
      <c r="R3574" s="1" t="s">
        <v>0</v>
      </c>
    </row>
    <row r="3575" spans="1:18" ht="46.5" x14ac:dyDescent="0.35">
      <c r="A3575" s="1">
        <v>40403971</v>
      </c>
      <c r="B3575" s="99" t="s">
        <v>854</v>
      </c>
      <c r="C3575" s="2" t="s">
        <v>13602</v>
      </c>
      <c r="D3575" s="2">
        <v>0.3</v>
      </c>
      <c r="E3575" s="1" t="s">
        <v>25</v>
      </c>
      <c r="F3575" s="2">
        <v>6.24</v>
      </c>
      <c r="G3575" s="2"/>
      <c r="H3575" s="2"/>
      <c r="I3575" s="2"/>
      <c r="J3575" s="2"/>
      <c r="K3575" s="2"/>
      <c r="L3575" s="3">
        <v>13.26</v>
      </c>
      <c r="M3575" s="3">
        <v>3.98</v>
      </c>
      <c r="N3575" s="3">
        <v>95.16</v>
      </c>
      <c r="O3575" s="3">
        <v>0</v>
      </c>
      <c r="P3575" s="3">
        <v>99.14</v>
      </c>
      <c r="Q3575" s="3">
        <v>19.828000000000003</v>
      </c>
      <c r="R3575" s="1" t="s">
        <v>0</v>
      </c>
    </row>
    <row r="3576" spans="1:18" ht="31" x14ac:dyDescent="0.35">
      <c r="A3576" s="1">
        <v>40403980</v>
      </c>
      <c r="B3576" s="99" t="s">
        <v>853</v>
      </c>
      <c r="C3576" s="2" t="s">
        <v>13602</v>
      </c>
      <c r="D3576" s="2">
        <v>0.1</v>
      </c>
      <c r="E3576" s="1" t="s">
        <v>25</v>
      </c>
      <c r="F3576" s="2">
        <v>2.17</v>
      </c>
      <c r="G3576" s="2"/>
      <c r="H3576" s="2"/>
      <c r="I3576" s="2"/>
      <c r="J3576" s="2"/>
      <c r="K3576" s="2"/>
      <c r="L3576" s="3">
        <v>13.26</v>
      </c>
      <c r="M3576" s="3">
        <v>1.33</v>
      </c>
      <c r="N3576" s="3">
        <v>33.090000000000003</v>
      </c>
      <c r="O3576" s="3">
        <v>0</v>
      </c>
      <c r="P3576" s="3">
        <v>34.42</v>
      </c>
      <c r="Q3576" s="3">
        <v>6.8840000000000003</v>
      </c>
      <c r="R3576" s="1" t="s">
        <v>0</v>
      </c>
    </row>
    <row r="3577" spans="1:18" ht="31" x14ac:dyDescent="0.35">
      <c r="A3577" s="1">
        <v>40403998</v>
      </c>
      <c r="B3577" s="99" t="s">
        <v>852</v>
      </c>
      <c r="C3577" s="2" t="s">
        <v>13602</v>
      </c>
      <c r="D3577" s="2">
        <v>0.1</v>
      </c>
      <c r="E3577" s="1" t="s">
        <v>25</v>
      </c>
      <c r="F3577" s="2">
        <v>0.55800000000000005</v>
      </c>
      <c r="G3577" s="2"/>
      <c r="H3577" s="2"/>
      <c r="I3577" s="2"/>
      <c r="J3577" s="2"/>
      <c r="K3577" s="2"/>
      <c r="L3577" s="3">
        <v>13.26</v>
      </c>
      <c r="M3577" s="3">
        <v>1.33</v>
      </c>
      <c r="N3577" s="3">
        <v>8.51</v>
      </c>
      <c r="O3577" s="3">
        <v>0</v>
      </c>
      <c r="P3577" s="3">
        <v>9.84</v>
      </c>
      <c r="Q3577" s="3">
        <v>1.968</v>
      </c>
      <c r="R3577" s="1" t="s">
        <v>0</v>
      </c>
    </row>
    <row r="3578" spans="1:18" ht="15.5" x14ac:dyDescent="0.35">
      <c r="A3578" s="1">
        <v>40404021</v>
      </c>
      <c r="B3578" s="99" t="s">
        <v>851</v>
      </c>
      <c r="C3578" s="2" t="s">
        <v>13602</v>
      </c>
      <c r="D3578" s="2">
        <v>1</v>
      </c>
      <c r="E3578" s="1" t="s">
        <v>151</v>
      </c>
      <c r="F3578" s="2"/>
      <c r="G3578" s="2"/>
      <c r="H3578" s="2" t="s">
        <v>98</v>
      </c>
      <c r="I3578" s="2"/>
      <c r="J3578" s="2"/>
      <c r="K3578" s="2"/>
      <c r="L3578" s="3">
        <v>270.54000000000002</v>
      </c>
      <c r="M3578" s="3">
        <v>270.54000000000002</v>
      </c>
      <c r="N3578" s="3">
        <v>0</v>
      </c>
      <c r="O3578" s="3">
        <v>0</v>
      </c>
      <c r="P3578" s="3">
        <v>270.54000000000002</v>
      </c>
      <c r="Q3578" s="3">
        <v>54.108000000000004</v>
      </c>
      <c r="R3578" s="1" t="s">
        <v>0</v>
      </c>
    </row>
    <row r="3579" spans="1:18" ht="15.5" x14ac:dyDescent="0.35">
      <c r="A3579" s="1">
        <v>40404030</v>
      </c>
      <c r="B3579" s="99" t="s">
        <v>850</v>
      </c>
      <c r="C3579" s="2" t="s">
        <v>13602</v>
      </c>
      <c r="D3579" s="2">
        <v>0.25</v>
      </c>
      <c r="E3579" s="1" t="s">
        <v>25</v>
      </c>
      <c r="F3579" s="2">
        <v>25.245000000000001</v>
      </c>
      <c r="G3579" s="2"/>
      <c r="H3579" s="2"/>
      <c r="I3579" s="2"/>
      <c r="J3579" s="2"/>
      <c r="K3579" s="2"/>
      <c r="L3579" s="3">
        <v>13.26</v>
      </c>
      <c r="M3579" s="3">
        <v>3.32</v>
      </c>
      <c r="N3579" s="3">
        <v>384.99</v>
      </c>
      <c r="O3579" s="3">
        <v>0</v>
      </c>
      <c r="P3579" s="3">
        <v>388.31</v>
      </c>
      <c r="Q3579" s="3">
        <v>77.662000000000006</v>
      </c>
      <c r="R3579" s="1" t="s">
        <v>0</v>
      </c>
    </row>
    <row r="3580" spans="1:18" ht="15.5" x14ac:dyDescent="0.35">
      <c r="A3580" s="1">
        <v>40404048</v>
      </c>
      <c r="B3580" s="99" t="s">
        <v>849</v>
      </c>
      <c r="C3580" s="2" t="s">
        <v>13602</v>
      </c>
      <c r="D3580" s="2">
        <v>0.1</v>
      </c>
      <c r="E3580" s="1" t="s">
        <v>25</v>
      </c>
      <c r="F3580" s="2">
        <v>62.4</v>
      </c>
      <c r="G3580" s="2"/>
      <c r="H3580" s="2"/>
      <c r="I3580" s="2"/>
      <c r="J3580" s="2"/>
      <c r="K3580" s="2"/>
      <c r="L3580" s="3">
        <v>13.26</v>
      </c>
      <c r="M3580" s="3">
        <v>1.33</v>
      </c>
      <c r="N3580" s="3">
        <v>951.6</v>
      </c>
      <c r="O3580" s="3">
        <v>0</v>
      </c>
      <c r="P3580" s="3">
        <v>952.93</v>
      </c>
      <c r="Q3580" s="3">
        <v>190.58600000000001</v>
      </c>
      <c r="R3580" s="1" t="s">
        <v>0</v>
      </c>
    </row>
    <row r="3581" spans="1:18" ht="15.5" x14ac:dyDescent="0.35">
      <c r="A3581" s="1">
        <v>40404056</v>
      </c>
      <c r="B3581" s="99" t="s">
        <v>848</v>
      </c>
      <c r="C3581" s="2" t="s">
        <v>13602</v>
      </c>
      <c r="D3581" s="2">
        <v>0.1</v>
      </c>
      <c r="E3581" s="1" t="s">
        <v>25</v>
      </c>
      <c r="F3581" s="2">
        <v>62.4</v>
      </c>
      <c r="G3581" s="2"/>
      <c r="H3581" s="2"/>
      <c r="I3581" s="2"/>
      <c r="J3581" s="2"/>
      <c r="K3581" s="2"/>
      <c r="L3581" s="3">
        <v>13.26</v>
      </c>
      <c r="M3581" s="3">
        <v>1.33</v>
      </c>
      <c r="N3581" s="3">
        <v>951.6</v>
      </c>
      <c r="O3581" s="3">
        <v>0</v>
      </c>
      <c r="P3581" s="3">
        <v>952.93</v>
      </c>
      <c r="Q3581" s="3">
        <v>190.58600000000001</v>
      </c>
      <c r="R3581" s="1" t="s">
        <v>0</v>
      </c>
    </row>
    <row r="3582" spans="1:18" ht="15.5" x14ac:dyDescent="0.35">
      <c r="A3582" s="1">
        <v>40404064</v>
      </c>
      <c r="B3582" s="99" t="s">
        <v>847</v>
      </c>
      <c r="C3582" s="2" t="s">
        <v>13602</v>
      </c>
      <c r="D3582" s="2">
        <v>0.1</v>
      </c>
      <c r="E3582" s="1" t="s">
        <v>25</v>
      </c>
      <c r="F3582" s="2">
        <v>62.4</v>
      </c>
      <c r="G3582" s="2"/>
      <c r="H3582" s="2"/>
      <c r="I3582" s="2"/>
      <c r="J3582" s="2"/>
      <c r="K3582" s="2"/>
      <c r="L3582" s="3">
        <v>13.26</v>
      </c>
      <c r="M3582" s="3">
        <v>1.33</v>
      </c>
      <c r="N3582" s="3">
        <v>951.6</v>
      </c>
      <c r="O3582" s="3">
        <v>0</v>
      </c>
      <c r="P3582" s="3">
        <v>952.93</v>
      </c>
      <c r="Q3582" s="3">
        <v>190.58600000000001</v>
      </c>
      <c r="R3582" s="1" t="s">
        <v>0</v>
      </c>
    </row>
    <row r="3583" spans="1:18" ht="31" x14ac:dyDescent="0.35">
      <c r="A3583" s="1">
        <v>40404072</v>
      </c>
      <c r="B3583" s="99" t="s">
        <v>846</v>
      </c>
      <c r="C3583" s="2" t="s">
        <v>13602</v>
      </c>
      <c r="D3583" s="2">
        <v>1</v>
      </c>
      <c r="E3583" s="1" t="s">
        <v>151</v>
      </c>
      <c r="F3583" s="2">
        <v>101</v>
      </c>
      <c r="G3583" s="2"/>
      <c r="H3583" s="2"/>
      <c r="I3583" s="2"/>
      <c r="J3583" s="2"/>
      <c r="K3583" s="2"/>
      <c r="L3583" s="3">
        <v>270.54000000000002</v>
      </c>
      <c r="M3583" s="3">
        <v>270.54000000000002</v>
      </c>
      <c r="N3583" s="3">
        <v>1540.25</v>
      </c>
      <c r="O3583" s="3">
        <v>0</v>
      </c>
      <c r="P3583" s="3">
        <v>1810.79</v>
      </c>
      <c r="Q3583" s="3">
        <v>362.15800000000002</v>
      </c>
      <c r="R3583" s="1" t="s">
        <v>0</v>
      </c>
    </row>
    <row r="3584" spans="1:18" ht="31" x14ac:dyDescent="0.35">
      <c r="A3584" s="1">
        <v>40404080</v>
      </c>
      <c r="B3584" s="99" t="s">
        <v>845</v>
      </c>
      <c r="C3584" s="2" t="s">
        <v>13602</v>
      </c>
      <c r="D3584" s="2">
        <v>0.1</v>
      </c>
      <c r="E3584" s="1" t="s">
        <v>25</v>
      </c>
      <c r="F3584" s="2">
        <v>3.177</v>
      </c>
      <c r="G3584" s="2"/>
      <c r="H3584" s="2"/>
      <c r="I3584" s="2"/>
      <c r="J3584" s="2"/>
      <c r="K3584" s="2"/>
      <c r="L3584" s="3">
        <v>13.26</v>
      </c>
      <c r="M3584" s="3">
        <v>1.33</v>
      </c>
      <c r="N3584" s="3">
        <v>48.45</v>
      </c>
      <c r="O3584" s="3">
        <v>0</v>
      </c>
      <c r="P3584" s="3">
        <v>49.78</v>
      </c>
      <c r="Q3584" s="3">
        <v>9.9560000000000013</v>
      </c>
      <c r="R3584" s="1" t="s">
        <v>0</v>
      </c>
    </row>
    <row r="3585" spans="1:18" ht="31" x14ac:dyDescent="0.35">
      <c r="A3585" s="1">
        <v>40404099</v>
      </c>
      <c r="B3585" s="99" t="s">
        <v>844</v>
      </c>
      <c r="C3585" s="2" t="s">
        <v>13602</v>
      </c>
      <c r="D3585" s="2">
        <v>0.1</v>
      </c>
      <c r="E3585" s="1" t="s">
        <v>25</v>
      </c>
      <c r="F3585" s="2">
        <v>3.177</v>
      </c>
      <c r="G3585" s="2"/>
      <c r="H3585" s="2"/>
      <c r="I3585" s="2"/>
      <c r="J3585" s="2"/>
      <c r="K3585" s="2"/>
      <c r="L3585" s="3">
        <v>13.26</v>
      </c>
      <c r="M3585" s="3">
        <v>1.33</v>
      </c>
      <c r="N3585" s="3">
        <v>48.45</v>
      </c>
      <c r="O3585" s="3">
        <v>0</v>
      </c>
      <c r="P3585" s="3">
        <v>49.78</v>
      </c>
      <c r="Q3585" s="3">
        <v>9.9560000000000013</v>
      </c>
      <c r="R3585" s="1" t="s">
        <v>0</v>
      </c>
    </row>
    <row r="3586" spans="1:18" ht="31" x14ac:dyDescent="0.35">
      <c r="A3586" s="1">
        <v>40404102</v>
      </c>
      <c r="B3586" s="99" t="s">
        <v>843</v>
      </c>
      <c r="C3586" s="2" t="s">
        <v>13602</v>
      </c>
      <c r="D3586" s="2">
        <v>1</v>
      </c>
      <c r="E3586" s="1" t="s">
        <v>151</v>
      </c>
      <c r="F3586" s="2"/>
      <c r="G3586" s="2"/>
      <c r="H3586" s="2"/>
      <c r="I3586" s="2"/>
      <c r="J3586" s="2"/>
      <c r="K3586" s="2"/>
      <c r="L3586" s="3">
        <v>270.54000000000002</v>
      </c>
      <c r="M3586" s="3">
        <v>270.54000000000002</v>
      </c>
      <c r="N3586" s="3">
        <v>0</v>
      </c>
      <c r="O3586" s="3">
        <v>0</v>
      </c>
      <c r="P3586" s="3">
        <v>270.54000000000002</v>
      </c>
      <c r="Q3586" s="3">
        <v>54.108000000000004</v>
      </c>
      <c r="R3586" s="1" t="s">
        <v>0</v>
      </c>
    </row>
    <row r="3587" spans="1:18" ht="15.5" x14ac:dyDescent="0.35">
      <c r="A3587" s="1">
        <v>40404110</v>
      </c>
      <c r="B3587" s="99" t="s">
        <v>842</v>
      </c>
      <c r="C3587" s="2" t="s">
        <v>13602</v>
      </c>
      <c r="D3587" s="2">
        <v>0.25</v>
      </c>
      <c r="E3587" s="1" t="s">
        <v>25</v>
      </c>
      <c r="F3587" s="2">
        <v>25.245000000000001</v>
      </c>
      <c r="G3587" s="2"/>
      <c r="H3587" s="2"/>
      <c r="I3587" s="2"/>
      <c r="J3587" s="2"/>
      <c r="K3587" s="2"/>
      <c r="L3587" s="3">
        <v>13.26</v>
      </c>
      <c r="M3587" s="3">
        <v>3.32</v>
      </c>
      <c r="N3587" s="3">
        <v>384.99</v>
      </c>
      <c r="O3587" s="3">
        <v>0</v>
      </c>
      <c r="P3587" s="3">
        <v>388.31</v>
      </c>
      <c r="Q3587" s="3">
        <v>77.662000000000006</v>
      </c>
      <c r="R3587" s="1" t="s">
        <v>0</v>
      </c>
    </row>
    <row r="3588" spans="1:18" ht="15.5" x14ac:dyDescent="0.35">
      <c r="A3588" s="1">
        <v>40404129</v>
      </c>
      <c r="B3588" s="99" t="s">
        <v>841</v>
      </c>
      <c r="C3588" s="2" t="s">
        <v>13602</v>
      </c>
      <c r="D3588" s="2">
        <v>0.25</v>
      </c>
      <c r="E3588" s="1" t="s">
        <v>25</v>
      </c>
      <c r="F3588" s="2">
        <v>25.245000000000001</v>
      </c>
      <c r="G3588" s="2"/>
      <c r="H3588" s="2"/>
      <c r="I3588" s="2"/>
      <c r="J3588" s="2"/>
      <c r="K3588" s="2"/>
      <c r="L3588" s="3">
        <v>13.26</v>
      </c>
      <c r="M3588" s="3">
        <v>3.32</v>
      </c>
      <c r="N3588" s="3">
        <v>384.99</v>
      </c>
      <c r="O3588" s="3">
        <v>0</v>
      </c>
      <c r="P3588" s="3">
        <v>388.31</v>
      </c>
      <c r="Q3588" s="3">
        <v>77.662000000000006</v>
      </c>
      <c r="R3588" s="1" t="s">
        <v>0</v>
      </c>
    </row>
    <row r="3589" spans="1:18" ht="15.5" x14ac:dyDescent="0.35">
      <c r="A3589" s="1">
        <v>40404137</v>
      </c>
      <c r="B3589" s="99" t="s">
        <v>840</v>
      </c>
      <c r="C3589" s="2" t="s">
        <v>13602</v>
      </c>
      <c r="D3589" s="2">
        <v>0.25</v>
      </c>
      <c r="E3589" s="1" t="s">
        <v>25</v>
      </c>
      <c r="F3589" s="2">
        <v>25.245000000000001</v>
      </c>
      <c r="G3589" s="2"/>
      <c r="H3589" s="2"/>
      <c r="I3589" s="2"/>
      <c r="J3589" s="2"/>
      <c r="K3589" s="2"/>
      <c r="L3589" s="3">
        <v>13.26</v>
      </c>
      <c r="M3589" s="3">
        <v>3.32</v>
      </c>
      <c r="N3589" s="3">
        <v>384.99</v>
      </c>
      <c r="O3589" s="3">
        <v>0</v>
      </c>
      <c r="P3589" s="3">
        <v>388.31</v>
      </c>
      <c r="Q3589" s="3">
        <v>77.662000000000006</v>
      </c>
      <c r="R3589" s="1" t="s">
        <v>0</v>
      </c>
    </row>
    <row r="3590" spans="1:18" ht="15.5" x14ac:dyDescent="0.35">
      <c r="A3590" s="1">
        <v>40404145</v>
      </c>
      <c r="B3590" s="99" t="s">
        <v>839</v>
      </c>
      <c r="C3590" s="2" t="s">
        <v>13602</v>
      </c>
      <c r="D3590" s="2">
        <v>0.25</v>
      </c>
      <c r="E3590" s="1" t="s">
        <v>25</v>
      </c>
      <c r="F3590" s="2">
        <v>25.245000000000001</v>
      </c>
      <c r="G3590" s="2"/>
      <c r="H3590" s="2"/>
      <c r="I3590" s="2"/>
      <c r="J3590" s="2"/>
      <c r="K3590" s="2"/>
      <c r="L3590" s="3">
        <v>13.26</v>
      </c>
      <c r="M3590" s="3">
        <v>3.32</v>
      </c>
      <c r="N3590" s="3">
        <v>384.99</v>
      </c>
      <c r="O3590" s="3">
        <v>0</v>
      </c>
      <c r="P3590" s="3">
        <v>388.31</v>
      </c>
      <c r="Q3590" s="3">
        <v>77.662000000000006</v>
      </c>
      <c r="R3590" s="1" t="s">
        <v>0</v>
      </c>
    </row>
    <row r="3591" spans="1:18" ht="15.5" x14ac:dyDescent="0.35">
      <c r="A3591" s="1">
        <v>40404153</v>
      </c>
      <c r="B3591" s="99" t="s">
        <v>838</v>
      </c>
      <c r="C3591" s="2" t="s">
        <v>13602</v>
      </c>
      <c r="D3591" s="2">
        <v>0.25</v>
      </c>
      <c r="E3591" s="1" t="s">
        <v>25</v>
      </c>
      <c r="F3591" s="2">
        <v>25.245000000000001</v>
      </c>
      <c r="G3591" s="2"/>
      <c r="H3591" s="2"/>
      <c r="I3591" s="2"/>
      <c r="J3591" s="2"/>
      <c r="K3591" s="2"/>
      <c r="L3591" s="3">
        <v>13.26</v>
      </c>
      <c r="M3591" s="3">
        <v>3.32</v>
      </c>
      <c r="N3591" s="3">
        <v>384.99</v>
      </c>
      <c r="O3591" s="3">
        <v>0</v>
      </c>
      <c r="P3591" s="3">
        <v>388.31</v>
      </c>
      <c r="Q3591" s="3">
        <v>77.662000000000006</v>
      </c>
      <c r="R3591" s="1" t="s">
        <v>0</v>
      </c>
    </row>
    <row r="3592" spans="1:18" ht="15.5" x14ac:dyDescent="0.35">
      <c r="A3592" s="1">
        <v>40404161</v>
      </c>
      <c r="B3592" s="99" t="s">
        <v>837</v>
      </c>
      <c r="C3592" s="2" t="s">
        <v>13602</v>
      </c>
      <c r="D3592" s="2">
        <v>0.25</v>
      </c>
      <c r="E3592" s="1" t="s">
        <v>25</v>
      </c>
      <c r="F3592" s="2">
        <v>25.245000000000001</v>
      </c>
      <c r="G3592" s="2"/>
      <c r="H3592" s="2"/>
      <c r="I3592" s="2"/>
      <c r="J3592" s="2"/>
      <c r="K3592" s="2"/>
      <c r="L3592" s="3">
        <v>13.26</v>
      </c>
      <c r="M3592" s="3">
        <v>3.32</v>
      </c>
      <c r="N3592" s="3">
        <v>384.99</v>
      </c>
      <c r="O3592" s="3">
        <v>0</v>
      </c>
      <c r="P3592" s="3">
        <v>388.31</v>
      </c>
      <c r="Q3592" s="3">
        <v>77.662000000000006</v>
      </c>
      <c r="R3592" s="1" t="s">
        <v>0</v>
      </c>
    </row>
    <row r="3593" spans="1:18" ht="31" x14ac:dyDescent="0.35">
      <c r="A3593" s="1">
        <v>40404170</v>
      </c>
      <c r="B3593" s="99" t="s">
        <v>836</v>
      </c>
      <c r="C3593" s="2" t="s">
        <v>13602</v>
      </c>
      <c r="D3593" s="2">
        <v>1</v>
      </c>
      <c r="E3593" s="1" t="s">
        <v>31</v>
      </c>
      <c r="F3593" s="2">
        <v>15</v>
      </c>
      <c r="G3593" s="2"/>
      <c r="H3593" s="2"/>
      <c r="I3593" s="2"/>
      <c r="J3593" s="2"/>
      <c r="K3593" s="2"/>
      <c r="L3593" s="3">
        <v>26.53</v>
      </c>
      <c r="M3593" s="3">
        <v>26.53</v>
      </c>
      <c r="N3593" s="3">
        <v>228.75</v>
      </c>
      <c r="O3593" s="3">
        <v>0</v>
      </c>
      <c r="P3593" s="3">
        <v>255.28</v>
      </c>
      <c r="Q3593" s="3">
        <v>51.056000000000004</v>
      </c>
      <c r="R3593" s="1" t="s">
        <v>0</v>
      </c>
    </row>
    <row r="3594" spans="1:18" ht="31" x14ac:dyDescent="0.35">
      <c r="A3594" s="1">
        <v>40404188</v>
      </c>
      <c r="B3594" s="99" t="s">
        <v>835</v>
      </c>
      <c r="C3594" s="2" t="s">
        <v>13602</v>
      </c>
      <c r="D3594" s="2">
        <v>1</v>
      </c>
      <c r="E3594" s="1" t="s">
        <v>31</v>
      </c>
      <c r="F3594" s="2">
        <v>15</v>
      </c>
      <c r="G3594" s="2"/>
      <c r="H3594" s="2"/>
      <c r="I3594" s="2"/>
      <c r="J3594" s="2"/>
      <c r="K3594" s="2"/>
      <c r="L3594" s="3">
        <v>26.53</v>
      </c>
      <c r="M3594" s="3">
        <v>26.53</v>
      </c>
      <c r="N3594" s="3">
        <v>228.75</v>
      </c>
      <c r="O3594" s="3">
        <v>0</v>
      </c>
      <c r="P3594" s="3">
        <v>255.28</v>
      </c>
      <c r="Q3594" s="3">
        <v>51.056000000000004</v>
      </c>
      <c r="R3594" s="1" t="s">
        <v>0</v>
      </c>
    </row>
    <row r="3595" spans="1:18" ht="31" x14ac:dyDescent="0.35">
      <c r="A3595" s="1">
        <v>40404196</v>
      </c>
      <c r="B3595" s="99" t="s">
        <v>834</v>
      </c>
      <c r="C3595" s="2" t="s">
        <v>13602</v>
      </c>
      <c r="D3595" s="2">
        <v>1</v>
      </c>
      <c r="E3595" s="1" t="s">
        <v>31</v>
      </c>
      <c r="F3595" s="2">
        <v>15</v>
      </c>
      <c r="G3595" s="2"/>
      <c r="H3595" s="2"/>
      <c r="I3595" s="2"/>
      <c r="J3595" s="2"/>
      <c r="K3595" s="2"/>
      <c r="L3595" s="3">
        <v>26.53</v>
      </c>
      <c r="M3595" s="3">
        <v>26.53</v>
      </c>
      <c r="N3595" s="3">
        <v>228.75</v>
      </c>
      <c r="O3595" s="3">
        <v>0</v>
      </c>
      <c r="P3595" s="3">
        <v>255.28</v>
      </c>
      <c r="Q3595" s="3">
        <v>51.056000000000004</v>
      </c>
      <c r="R3595" s="1" t="s">
        <v>0</v>
      </c>
    </row>
    <row r="3596" spans="1:18" ht="31" x14ac:dyDescent="0.35">
      <c r="A3596" s="1">
        <v>40404200</v>
      </c>
      <c r="B3596" s="99" t="s">
        <v>833</v>
      </c>
      <c r="C3596" s="2" t="s">
        <v>13602</v>
      </c>
      <c r="D3596" s="2">
        <v>1</v>
      </c>
      <c r="E3596" s="1" t="s">
        <v>31</v>
      </c>
      <c r="F3596" s="2">
        <v>15</v>
      </c>
      <c r="G3596" s="2"/>
      <c r="H3596" s="2"/>
      <c r="I3596" s="2"/>
      <c r="J3596" s="2"/>
      <c r="K3596" s="2"/>
      <c r="L3596" s="3">
        <v>26.53</v>
      </c>
      <c r="M3596" s="3">
        <v>26.53</v>
      </c>
      <c r="N3596" s="3">
        <v>228.75</v>
      </c>
      <c r="O3596" s="3">
        <v>0</v>
      </c>
      <c r="P3596" s="3">
        <v>255.28</v>
      </c>
      <c r="Q3596" s="3">
        <v>51.056000000000004</v>
      </c>
      <c r="R3596" s="1" t="s">
        <v>0</v>
      </c>
    </row>
    <row r="3597" spans="1:18" ht="31" x14ac:dyDescent="0.35">
      <c r="A3597" s="1">
        <v>40404218</v>
      </c>
      <c r="B3597" s="99" t="s">
        <v>832</v>
      </c>
      <c r="C3597" s="2" t="s">
        <v>13602</v>
      </c>
      <c r="D3597" s="2">
        <v>1</v>
      </c>
      <c r="E3597" s="1" t="s">
        <v>31</v>
      </c>
      <c r="F3597" s="2">
        <v>15</v>
      </c>
      <c r="G3597" s="2"/>
      <c r="H3597" s="2"/>
      <c r="I3597" s="2"/>
      <c r="J3597" s="2"/>
      <c r="K3597" s="2"/>
      <c r="L3597" s="3">
        <v>26.53</v>
      </c>
      <c r="M3597" s="3">
        <v>26.53</v>
      </c>
      <c r="N3597" s="3">
        <v>228.75</v>
      </c>
      <c r="O3597" s="3">
        <v>0</v>
      </c>
      <c r="P3597" s="3">
        <v>255.28</v>
      </c>
      <c r="Q3597" s="3">
        <v>51.056000000000004</v>
      </c>
      <c r="R3597" s="1" t="s">
        <v>0</v>
      </c>
    </row>
    <row r="3598" spans="1:18" ht="31" x14ac:dyDescent="0.35">
      <c r="A3598" s="1">
        <v>40404226</v>
      </c>
      <c r="B3598" s="99" t="s">
        <v>831</v>
      </c>
      <c r="C3598" s="2" t="s">
        <v>13602</v>
      </c>
      <c r="D3598" s="2">
        <v>1</v>
      </c>
      <c r="E3598" s="1" t="s">
        <v>31</v>
      </c>
      <c r="F3598" s="2">
        <v>15</v>
      </c>
      <c r="G3598" s="2"/>
      <c r="H3598" s="2"/>
      <c r="I3598" s="2"/>
      <c r="J3598" s="2"/>
      <c r="K3598" s="2"/>
      <c r="L3598" s="3">
        <v>26.53</v>
      </c>
      <c r="M3598" s="3">
        <v>26.53</v>
      </c>
      <c r="N3598" s="3">
        <v>228.75</v>
      </c>
      <c r="O3598" s="3">
        <v>0</v>
      </c>
      <c r="P3598" s="3">
        <v>255.28</v>
      </c>
      <c r="Q3598" s="3">
        <v>51.056000000000004</v>
      </c>
      <c r="R3598" s="1" t="s">
        <v>0</v>
      </c>
    </row>
    <row r="3599" spans="1:18" ht="31" x14ac:dyDescent="0.35">
      <c r="A3599" s="1">
        <v>40404234</v>
      </c>
      <c r="B3599" s="99" t="s">
        <v>830</v>
      </c>
      <c r="C3599" s="2" t="s">
        <v>13602</v>
      </c>
      <c r="D3599" s="2">
        <v>0.01</v>
      </c>
      <c r="E3599" s="1" t="s">
        <v>25</v>
      </c>
      <c r="F3599" s="2">
        <v>0.63</v>
      </c>
      <c r="G3599" s="2"/>
      <c r="H3599" s="2"/>
      <c r="I3599" s="2"/>
      <c r="J3599" s="2"/>
      <c r="K3599" s="2"/>
      <c r="L3599" s="3">
        <v>13.26</v>
      </c>
      <c r="M3599" s="3">
        <v>0.13</v>
      </c>
      <c r="N3599" s="3">
        <v>9.61</v>
      </c>
      <c r="O3599" s="3">
        <v>0</v>
      </c>
      <c r="P3599" s="3">
        <v>9.74</v>
      </c>
      <c r="Q3599" s="3">
        <v>1.9480000000000002</v>
      </c>
      <c r="R3599" s="1" t="s">
        <v>0</v>
      </c>
    </row>
    <row r="3600" spans="1:18" ht="31" x14ac:dyDescent="0.35">
      <c r="A3600" s="1">
        <v>40404242</v>
      </c>
      <c r="B3600" s="99" t="s">
        <v>829</v>
      </c>
      <c r="C3600" s="2" t="s">
        <v>13602</v>
      </c>
      <c r="D3600" s="2">
        <v>0.01</v>
      </c>
      <c r="E3600" s="1" t="s">
        <v>25</v>
      </c>
      <c r="F3600" s="2">
        <v>0.63</v>
      </c>
      <c r="G3600" s="2"/>
      <c r="H3600" s="2"/>
      <c r="I3600" s="2"/>
      <c r="J3600" s="2"/>
      <c r="K3600" s="2"/>
      <c r="L3600" s="3">
        <v>13.26</v>
      </c>
      <c r="M3600" s="3">
        <v>0.13</v>
      </c>
      <c r="N3600" s="3">
        <v>9.61</v>
      </c>
      <c r="O3600" s="3">
        <v>0</v>
      </c>
      <c r="P3600" s="3">
        <v>9.74</v>
      </c>
      <c r="Q3600" s="3">
        <v>1.9480000000000002</v>
      </c>
      <c r="R3600" s="1" t="s">
        <v>0</v>
      </c>
    </row>
    <row r="3601" spans="1:18" ht="31" x14ac:dyDescent="0.35">
      <c r="A3601" s="1">
        <v>40404250</v>
      </c>
      <c r="B3601" s="99" t="s">
        <v>828</v>
      </c>
      <c r="C3601" s="2" t="s">
        <v>13602</v>
      </c>
      <c r="D3601" s="2">
        <v>1</v>
      </c>
      <c r="E3601" s="1" t="s">
        <v>151</v>
      </c>
      <c r="F3601" s="2"/>
      <c r="G3601" s="2"/>
      <c r="H3601" s="2"/>
      <c r="I3601" s="2"/>
      <c r="J3601" s="2"/>
      <c r="K3601" s="2"/>
      <c r="L3601" s="3">
        <v>270.54000000000002</v>
      </c>
      <c r="M3601" s="3">
        <v>270.54000000000002</v>
      </c>
      <c r="N3601" s="3">
        <v>0</v>
      </c>
      <c r="O3601" s="3">
        <v>0</v>
      </c>
      <c r="P3601" s="3">
        <v>270.54000000000002</v>
      </c>
      <c r="Q3601" s="3">
        <v>54.108000000000004</v>
      </c>
      <c r="R3601" s="1" t="s">
        <v>0</v>
      </c>
    </row>
    <row r="3602" spans="1:18" ht="31" x14ac:dyDescent="0.35">
      <c r="A3602" s="1">
        <v>40404269</v>
      </c>
      <c r="B3602" s="99" t="s">
        <v>827</v>
      </c>
      <c r="C3602" s="2" t="s">
        <v>13602</v>
      </c>
      <c r="D3602" s="2">
        <v>1</v>
      </c>
      <c r="E3602" s="1" t="s">
        <v>31</v>
      </c>
      <c r="F3602" s="2">
        <v>15</v>
      </c>
      <c r="G3602" s="2"/>
      <c r="H3602" s="2"/>
      <c r="I3602" s="2"/>
      <c r="J3602" s="2"/>
      <c r="K3602" s="2"/>
      <c r="L3602" s="3">
        <v>26.53</v>
      </c>
      <c r="M3602" s="3">
        <v>26.53</v>
      </c>
      <c r="N3602" s="3">
        <v>228.75</v>
      </c>
      <c r="O3602" s="3">
        <v>0</v>
      </c>
      <c r="P3602" s="3">
        <v>255.28</v>
      </c>
      <c r="Q3602" s="3">
        <v>51.056000000000004</v>
      </c>
      <c r="R3602" s="1" t="s">
        <v>0</v>
      </c>
    </row>
    <row r="3603" spans="1:18" ht="15.5" x14ac:dyDescent="0.35">
      <c r="A3603" s="1">
        <v>40404277</v>
      </c>
      <c r="B3603" s="99" t="s">
        <v>826</v>
      </c>
      <c r="C3603" s="2" t="s">
        <v>13602</v>
      </c>
      <c r="D3603" s="2">
        <v>1</v>
      </c>
      <c r="E3603" s="1" t="s">
        <v>31</v>
      </c>
      <c r="F3603" s="2">
        <v>15</v>
      </c>
      <c r="G3603" s="2"/>
      <c r="H3603" s="2"/>
      <c r="I3603" s="2"/>
      <c r="J3603" s="2"/>
      <c r="K3603" s="2"/>
      <c r="L3603" s="3">
        <v>26.53</v>
      </c>
      <c r="M3603" s="3">
        <v>26.53</v>
      </c>
      <c r="N3603" s="3">
        <v>228.75</v>
      </c>
      <c r="O3603" s="3">
        <v>0</v>
      </c>
      <c r="P3603" s="3">
        <v>255.28</v>
      </c>
      <c r="Q3603" s="3">
        <v>51.056000000000004</v>
      </c>
      <c r="R3603" s="1" t="s">
        <v>0</v>
      </c>
    </row>
    <row r="3604" spans="1:18" ht="31" x14ac:dyDescent="0.35">
      <c r="A3604" s="1">
        <v>40404285</v>
      </c>
      <c r="B3604" s="99" t="s">
        <v>825</v>
      </c>
      <c r="C3604" s="2" t="s">
        <v>13602</v>
      </c>
      <c r="D3604" s="2">
        <v>1</v>
      </c>
      <c r="E3604" s="1" t="s">
        <v>31</v>
      </c>
      <c r="F3604" s="2">
        <v>15</v>
      </c>
      <c r="G3604" s="2"/>
      <c r="H3604" s="2"/>
      <c r="I3604" s="2"/>
      <c r="J3604" s="2"/>
      <c r="K3604" s="2"/>
      <c r="L3604" s="3">
        <v>26.53</v>
      </c>
      <c r="M3604" s="3">
        <v>26.53</v>
      </c>
      <c r="N3604" s="3">
        <v>228.75</v>
      </c>
      <c r="O3604" s="3">
        <v>0</v>
      </c>
      <c r="P3604" s="3">
        <v>255.28</v>
      </c>
      <c r="Q3604" s="3">
        <v>51.056000000000004</v>
      </c>
      <c r="R3604" s="1" t="s">
        <v>0</v>
      </c>
    </row>
    <row r="3605" spans="1:18" ht="15.5" x14ac:dyDescent="0.35">
      <c r="A3605" s="1">
        <v>40501019</v>
      </c>
      <c r="B3605" s="99" t="s">
        <v>824</v>
      </c>
      <c r="C3605" s="2" t="s">
        <v>13602</v>
      </c>
      <c r="D3605" s="2">
        <v>1</v>
      </c>
      <c r="E3605" s="1" t="s">
        <v>34</v>
      </c>
      <c r="F3605" s="2">
        <v>63.6</v>
      </c>
      <c r="G3605" s="2"/>
      <c r="H3605" s="2"/>
      <c r="I3605" s="2"/>
      <c r="J3605" s="2"/>
      <c r="K3605" s="2"/>
      <c r="L3605" s="3">
        <v>71.62</v>
      </c>
      <c r="M3605" s="3">
        <v>71.62</v>
      </c>
      <c r="N3605" s="3">
        <v>969.9</v>
      </c>
      <c r="O3605" s="3">
        <v>0</v>
      </c>
      <c r="P3605" s="3">
        <v>1041.52</v>
      </c>
      <c r="Q3605" s="3">
        <v>208.304</v>
      </c>
      <c r="R3605" s="1" t="s">
        <v>132</v>
      </c>
    </row>
    <row r="3606" spans="1:18" ht="15.5" x14ac:dyDescent="0.35">
      <c r="A3606" s="1">
        <v>40501027</v>
      </c>
      <c r="B3606" s="99" t="s">
        <v>823</v>
      </c>
      <c r="C3606" s="2" t="s">
        <v>13602</v>
      </c>
      <c r="D3606" s="2">
        <v>1</v>
      </c>
      <c r="E3606" s="1" t="s">
        <v>23</v>
      </c>
      <c r="F3606" s="2">
        <v>38.24</v>
      </c>
      <c r="G3606" s="2"/>
      <c r="H3606" s="2"/>
      <c r="I3606" s="2"/>
      <c r="J3606" s="2"/>
      <c r="K3606" s="2"/>
      <c r="L3606" s="3">
        <v>116.71</v>
      </c>
      <c r="M3606" s="3">
        <v>116.71</v>
      </c>
      <c r="N3606" s="3">
        <v>583.16</v>
      </c>
      <c r="O3606" s="3">
        <v>0</v>
      </c>
      <c r="P3606" s="3">
        <v>699.87</v>
      </c>
      <c r="Q3606" s="3">
        <v>139.97400000000002</v>
      </c>
      <c r="R3606" s="1" t="s">
        <v>132</v>
      </c>
    </row>
    <row r="3607" spans="1:18" ht="15.5" x14ac:dyDescent="0.35">
      <c r="A3607" s="1">
        <v>40501035</v>
      </c>
      <c r="B3607" s="99" t="s">
        <v>822</v>
      </c>
      <c r="C3607" s="2" t="s">
        <v>13602</v>
      </c>
      <c r="D3607" s="2">
        <v>1</v>
      </c>
      <c r="E3607" s="1" t="s">
        <v>23</v>
      </c>
      <c r="F3607" s="2">
        <v>51.47</v>
      </c>
      <c r="G3607" s="2"/>
      <c r="H3607" s="2"/>
      <c r="I3607" s="2"/>
      <c r="J3607" s="2"/>
      <c r="K3607" s="2"/>
      <c r="L3607" s="3">
        <v>116.71</v>
      </c>
      <c r="M3607" s="3">
        <v>116.71</v>
      </c>
      <c r="N3607" s="3">
        <v>784.92</v>
      </c>
      <c r="O3607" s="3">
        <v>0</v>
      </c>
      <c r="P3607" s="3">
        <v>901.63</v>
      </c>
      <c r="Q3607" s="3">
        <v>180.32600000000002</v>
      </c>
      <c r="R3607" s="1" t="s">
        <v>132</v>
      </c>
    </row>
    <row r="3608" spans="1:18" ht="15.5" x14ac:dyDescent="0.35">
      <c r="A3608" s="1">
        <v>40501043</v>
      </c>
      <c r="B3608" s="99" t="s">
        <v>821</v>
      </c>
      <c r="C3608" s="2" t="s">
        <v>13602</v>
      </c>
      <c r="D3608" s="2">
        <v>1</v>
      </c>
      <c r="E3608" s="1" t="s">
        <v>23</v>
      </c>
      <c r="F3608" s="2">
        <v>40.479999999999997</v>
      </c>
      <c r="G3608" s="2"/>
      <c r="H3608" s="2"/>
      <c r="I3608" s="2"/>
      <c r="J3608" s="2"/>
      <c r="K3608" s="2"/>
      <c r="L3608" s="3">
        <v>116.71</v>
      </c>
      <c r="M3608" s="3">
        <v>116.71</v>
      </c>
      <c r="N3608" s="3">
        <v>617.32000000000005</v>
      </c>
      <c r="O3608" s="3">
        <v>0</v>
      </c>
      <c r="P3608" s="3">
        <v>734.03</v>
      </c>
      <c r="Q3608" s="3">
        <v>146.80600000000001</v>
      </c>
      <c r="R3608" s="1" t="s">
        <v>132</v>
      </c>
    </row>
    <row r="3609" spans="1:18" ht="15.5" x14ac:dyDescent="0.35">
      <c r="A3609" s="1">
        <v>40501051</v>
      </c>
      <c r="B3609" s="99" t="s">
        <v>820</v>
      </c>
      <c r="C3609" s="2" t="s">
        <v>13602</v>
      </c>
      <c r="D3609" s="2">
        <v>1</v>
      </c>
      <c r="E3609" s="1" t="s">
        <v>23</v>
      </c>
      <c r="F3609" s="2">
        <v>28.35</v>
      </c>
      <c r="G3609" s="2"/>
      <c r="H3609" s="2"/>
      <c r="I3609" s="2"/>
      <c r="J3609" s="2"/>
      <c r="K3609" s="2"/>
      <c r="L3609" s="3">
        <v>116.71</v>
      </c>
      <c r="M3609" s="3">
        <v>116.71</v>
      </c>
      <c r="N3609" s="3">
        <v>432.34</v>
      </c>
      <c r="O3609" s="3">
        <v>0</v>
      </c>
      <c r="P3609" s="3">
        <v>549.04999999999995</v>
      </c>
      <c r="Q3609" s="3">
        <v>109.81</v>
      </c>
      <c r="R3609" s="1" t="s">
        <v>132</v>
      </c>
    </row>
    <row r="3610" spans="1:18" ht="15.5" x14ac:dyDescent="0.35">
      <c r="A3610" s="1">
        <v>40501060</v>
      </c>
      <c r="B3610" s="99" t="s">
        <v>819</v>
      </c>
      <c r="C3610" s="2" t="s">
        <v>13602</v>
      </c>
      <c r="D3610" s="2">
        <v>1</v>
      </c>
      <c r="E3610" s="1" t="s">
        <v>13</v>
      </c>
      <c r="F3610" s="2">
        <v>31.55</v>
      </c>
      <c r="G3610" s="2"/>
      <c r="H3610" s="2"/>
      <c r="I3610" s="2"/>
      <c r="J3610" s="2"/>
      <c r="K3610" s="2"/>
      <c r="L3610" s="3">
        <v>148.54</v>
      </c>
      <c r="M3610" s="3">
        <v>148.54</v>
      </c>
      <c r="N3610" s="3">
        <v>481.14</v>
      </c>
      <c r="O3610" s="3">
        <v>0</v>
      </c>
      <c r="P3610" s="3">
        <v>629.67999999999995</v>
      </c>
      <c r="Q3610" s="3">
        <v>125.93599999999999</v>
      </c>
      <c r="R3610" s="1" t="s">
        <v>132</v>
      </c>
    </row>
    <row r="3611" spans="1:18" ht="15.5" x14ac:dyDescent="0.35">
      <c r="A3611" s="1">
        <v>40501078</v>
      </c>
      <c r="B3611" s="99" t="s">
        <v>818</v>
      </c>
      <c r="C3611" s="2" t="s">
        <v>13602</v>
      </c>
      <c r="D3611" s="2">
        <v>1</v>
      </c>
      <c r="E3611" s="1" t="s">
        <v>23</v>
      </c>
      <c r="F3611" s="2">
        <v>39.86</v>
      </c>
      <c r="G3611" s="2"/>
      <c r="H3611" s="2"/>
      <c r="I3611" s="2"/>
      <c r="J3611" s="2"/>
      <c r="K3611" s="2"/>
      <c r="L3611" s="3">
        <v>116.71</v>
      </c>
      <c r="M3611" s="3">
        <v>116.71</v>
      </c>
      <c r="N3611" s="3">
        <v>607.87</v>
      </c>
      <c r="O3611" s="3">
        <v>0</v>
      </c>
      <c r="P3611" s="3">
        <v>724.58</v>
      </c>
      <c r="Q3611" s="3">
        <v>144.91600000000003</v>
      </c>
      <c r="R3611" s="1" t="s">
        <v>132</v>
      </c>
    </row>
    <row r="3612" spans="1:18" ht="15.5" x14ac:dyDescent="0.35">
      <c r="A3612" s="1">
        <v>40501086</v>
      </c>
      <c r="B3612" s="99" t="s">
        <v>817</v>
      </c>
      <c r="C3612" s="2" t="s">
        <v>13602</v>
      </c>
      <c r="D3612" s="2">
        <v>1</v>
      </c>
      <c r="E3612" s="1" t="s">
        <v>23</v>
      </c>
      <c r="F3612" s="2">
        <v>39.380000000000003</v>
      </c>
      <c r="G3612" s="2"/>
      <c r="H3612" s="2"/>
      <c r="I3612" s="2"/>
      <c r="J3612" s="2"/>
      <c r="K3612" s="2"/>
      <c r="L3612" s="3">
        <v>116.71</v>
      </c>
      <c r="M3612" s="3">
        <v>116.71</v>
      </c>
      <c r="N3612" s="3">
        <v>600.54999999999995</v>
      </c>
      <c r="O3612" s="3">
        <v>0</v>
      </c>
      <c r="P3612" s="3">
        <v>717.26</v>
      </c>
      <c r="Q3612" s="3">
        <v>143.452</v>
      </c>
      <c r="R3612" s="1" t="s">
        <v>132</v>
      </c>
    </row>
    <row r="3613" spans="1:18" ht="15.5" x14ac:dyDescent="0.35">
      <c r="A3613" s="1">
        <v>40501094</v>
      </c>
      <c r="B3613" s="99" t="s">
        <v>816</v>
      </c>
      <c r="C3613" s="2" t="s">
        <v>13602</v>
      </c>
      <c r="D3613" s="2">
        <v>1</v>
      </c>
      <c r="E3613" s="1" t="s">
        <v>13</v>
      </c>
      <c r="F3613" s="2">
        <v>56.34</v>
      </c>
      <c r="G3613" s="2"/>
      <c r="H3613" s="2"/>
      <c r="I3613" s="2"/>
      <c r="J3613" s="2"/>
      <c r="K3613" s="2"/>
      <c r="L3613" s="3">
        <v>148.54</v>
      </c>
      <c r="M3613" s="3">
        <v>148.54</v>
      </c>
      <c r="N3613" s="3">
        <v>859.19</v>
      </c>
      <c r="O3613" s="3">
        <v>0</v>
      </c>
      <c r="P3613" s="3">
        <v>1007.73</v>
      </c>
      <c r="Q3613" s="3">
        <v>201.54600000000002</v>
      </c>
      <c r="R3613" s="1" t="s">
        <v>132</v>
      </c>
    </row>
    <row r="3614" spans="1:18" ht="15.5" x14ac:dyDescent="0.35">
      <c r="A3614" s="1">
        <v>40501108</v>
      </c>
      <c r="B3614" s="99" t="s">
        <v>815</v>
      </c>
      <c r="C3614" s="2" t="s">
        <v>13602</v>
      </c>
      <c r="D3614" s="2">
        <v>1</v>
      </c>
      <c r="E3614" s="1" t="s">
        <v>23</v>
      </c>
      <c r="F3614" s="2">
        <v>40.479999999999997</v>
      </c>
      <c r="G3614" s="2"/>
      <c r="H3614" s="2"/>
      <c r="I3614" s="2"/>
      <c r="J3614" s="2"/>
      <c r="K3614" s="2"/>
      <c r="L3614" s="3">
        <v>116.71</v>
      </c>
      <c r="M3614" s="3">
        <v>116.71</v>
      </c>
      <c r="N3614" s="3">
        <v>617.32000000000005</v>
      </c>
      <c r="O3614" s="3">
        <v>0</v>
      </c>
      <c r="P3614" s="3">
        <v>734.03</v>
      </c>
      <c r="Q3614" s="3">
        <v>146.80600000000001</v>
      </c>
      <c r="R3614" s="1" t="s">
        <v>132</v>
      </c>
    </row>
    <row r="3615" spans="1:18" ht="15.5" x14ac:dyDescent="0.35">
      <c r="A3615" s="1">
        <v>40501116</v>
      </c>
      <c r="B3615" s="99" t="s">
        <v>814</v>
      </c>
      <c r="C3615" s="2" t="s">
        <v>13602</v>
      </c>
      <c r="D3615" s="2">
        <v>1</v>
      </c>
      <c r="E3615" s="1" t="s">
        <v>25</v>
      </c>
      <c r="F3615" s="2">
        <v>5.42</v>
      </c>
      <c r="G3615" s="2"/>
      <c r="H3615" s="2"/>
      <c r="I3615" s="2"/>
      <c r="J3615" s="2"/>
      <c r="K3615" s="2"/>
      <c r="L3615" s="3">
        <v>13.26</v>
      </c>
      <c r="M3615" s="3">
        <v>13.26</v>
      </c>
      <c r="N3615" s="3">
        <v>82.66</v>
      </c>
      <c r="O3615" s="3">
        <v>0</v>
      </c>
      <c r="P3615" s="3">
        <v>95.92</v>
      </c>
      <c r="Q3615" s="3">
        <v>19.184000000000001</v>
      </c>
      <c r="R3615" s="1" t="s">
        <v>132</v>
      </c>
    </row>
    <row r="3616" spans="1:18" ht="15.5" x14ac:dyDescent="0.35">
      <c r="A3616" s="1">
        <v>40501124</v>
      </c>
      <c r="B3616" s="99" t="s">
        <v>813</v>
      </c>
      <c r="C3616" s="2" t="s">
        <v>13602</v>
      </c>
      <c r="D3616" s="2">
        <v>1</v>
      </c>
      <c r="E3616" s="1" t="s">
        <v>20</v>
      </c>
      <c r="F3616" s="2">
        <v>63.6</v>
      </c>
      <c r="G3616" s="2"/>
      <c r="H3616" s="2"/>
      <c r="I3616" s="2"/>
      <c r="J3616" s="2"/>
      <c r="K3616" s="2"/>
      <c r="L3616" s="3">
        <v>39.79</v>
      </c>
      <c r="M3616" s="3">
        <v>39.79</v>
      </c>
      <c r="N3616" s="3">
        <v>969.9</v>
      </c>
      <c r="O3616" s="3">
        <v>0</v>
      </c>
      <c r="P3616" s="3">
        <v>1009.69</v>
      </c>
      <c r="Q3616" s="3">
        <v>201.93800000000002</v>
      </c>
      <c r="R3616" s="1" t="s">
        <v>132</v>
      </c>
    </row>
    <row r="3617" spans="1:18" ht="15.5" x14ac:dyDescent="0.35">
      <c r="A3617" s="1">
        <v>40501132</v>
      </c>
      <c r="B3617" s="99" t="s">
        <v>812</v>
      </c>
      <c r="C3617" s="2" t="s">
        <v>13602</v>
      </c>
      <c r="D3617" s="2">
        <v>1</v>
      </c>
      <c r="E3617" s="1" t="s">
        <v>20</v>
      </c>
      <c r="F3617" s="2">
        <v>56.27</v>
      </c>
      <c r="G3617" s="2"/>
      <c r="H3617" s="2"/>
      <c r="I3617" s="2"/>
      <c r="J3617" s="2"/>
      <c r="K3617" s="2"/>
      <c r="L3617" s="3">
        <v>39.79</v>
      </c>
      <c r="M3617" s="3">
        <v>39.79</v>
      </c>
      <c r="N3617" s="3">
        <v>858.12</v>
      </c>
      <c r="O3617" s="3">
        <v>0</v>
      </c>
      <c r="P3617" s="3">
        <v>897.91</v>
      </c>
      <c r="Q3617" s="3">
        <v>179.58199999999999</v>
      </c>
      <c r="R3617" s="1" t="s">
        <v>132</v>
      </c>
    </row>
    <row r="3618" spans="1:18" ht="15.5" x14ac:dyDescent="0.35">
      <c r="A3618" s="1">
        <v>40501140</v>
      </c>
      <c r="B3618" s="99" t="s">
        <v>811</v>
      </c>
      <c r="C3618" s="2" t="s">
        <v>13602</v>
      </c>
      <c r="D3618" s="2">
        <v>1</v>
      </c>
      <c r="E3618" s="1" t="s">
        <v>13</v>
      </c>
      <c r="F3618" s="2">
        <v>17.39</v>
      </c>
      <c r="G3618" s="2"/>
      <c r="H3618" s="2"/>
      <c r="I3618" s="2"/>
      <c r="J3618" s="2"/>
      <c r="K3618" s="2"/>
      <c r="L3618" s="3">
        <v>148.54</v>
      </c>
      <c r="M3618" s="3">
        <v>148.54</v>
      </c>
      <c r="N3618" s="3">
        <v>265.2</v>
      </c>
      <c r="O3618" s="3">
        <v>0</v>
      </c>
      <c r="P3618" s="3">
        <v>413.74</v>
      </c>
      <c r="Q3618" s="3">
        <v>82.748000000000005</v>
      </c>
      <c r="R3618" s="1" t="s">
        <v>132</v>
      </c>
    </row>
    <row r="3619" spans="1:18" ht="15.5" x14ac:dyDescent="0.35">
      <c r="A3619" s="1">
        <v>40501159</v>
      </c>
      <c r="B3619" s="99" t="s">
        <v>810</v>
      </c>
      <c r="C3619" s="2" t="s">
        <v>13602</v>
      </c>
      <c r="D3619" s="2">
        <v>1</v>
      </c>
      <c r="E3619" s="1" t="s">
        <v>34</v>
      </c>
      <c r="F3619" s="2">
        <v>19.14</v>
      </c>
      <c r="G3619" s="2"/>
      <c r="H3619" s="2"/>
      <c r="I3619" s="2"/>
      <c r="J3619" s="2"/>
      <c r="K3619" s="2"/>
      <c r="L3619" s="3">
        <v>71.62</v>
      </c>
      <c r="M3619" s="3">
        <v>71.62</v>
      </c>
      <c r="N3619" s="3">
        <v>291.89</v>
      </c>
      <c r="O3619" s="3">
        <v>0</v>
      </c>
      <c r="P3619" s="3">
        <v>363.51</v>
      </c>
      <c r="Q3619" s="3">
        <v>72.701999999999998</v>
      </c>
      <c r="R3619" s="1" t="s">
        <v>132</v>
      </c>
    </row>
    <row r="3620" spans="1:18" ht="15.5" x14ac:dyDescent="0.35">
      <c r="A3620" s="1">
        <v>40501167</v>
      </c>
      <c r="B3620" s="99" t="s">
        <v>809</v>
      </c>
      <c r="C3620" s="2" t="s">
        <v>13602</v>
      </c>
      <c r="D3620" s="2">
        <v>1</v>
      </c>
      <c r="E3620" s="1" t="s">
        <v>13</v>
      </c>
      <c r="F3620" s="2">
        <v>17.39</v>
      </c>
      <c r="G3620" s="2"/>
      <c r="H3620" s="2"/>
      <c r="I3620" s="2"/>
      <c r="J3620" s="2"/>
      <c r="K3620" s="2"/>
      <c r="L3620" s="3">
        <v>148.54</v>
      </c>
      <c r="M3620" s="3">
        <v>148.54</v>
      </c>
      <c r="N3620" s="3">
        <v>265.2</v>
      </c>
      <c r="O3620" s="3">
        <v>0</v>
      </c>
      <c r="P3620" s="3">
        <v>413.74</v>
      </c>
      <c r="Q3620" s="3">
        <v>82.748000000000005</v>
      </c>
      <c r="R3620" s="1" t="s">
        <v>132</v>
      </c>
    </row>
    <row r="3621" spans="1:18" ht="15.5" x14ac:dyDescent="0.35">
      <c r="A3621" s="1">
        <v>40501175</v>
      </c>
      <c r="B3621" s="99" t="s">
        <v>808</v>
      </c>
      <c r="C3621" s="2" t="s">
        <v>13602</v>
      </c>
      <c r="D3621" s="2">
        <v>1</v>
      </c>
      <c r="E3621" s="1" t="s">
        <v>13</v>
      </c>
      <c r="F3621" s="2">
        <v>56.34</v>
      </c>
      <c r="G3621" s="2"/>
      <c r="H3621" s="2"/>
      <c r="I3621" s="2"/>
      <c r="J3621" s="2"/>
      <c r="K3621" s="2"/>
      <c r="L3621" s="3">
        <v>148.54</v>
      </c>
      <c r="M3621" s="3">
        <v>148.54</v>
      </c>
      <c r="N3621" s="3">
        <v>859.19</v>
      </c>
      <c r="O3621" s="3">
        <v>0</v>
      </c>
      <c r="P3621" s="3">
        <v>1007.73</v>
      </c>
      <c r="Q3621" s="3">
        <v>201.54600000000002</v>
      </c>
      <c r="R3621" s="1" t="s">
        <v>132</v>
      </c>
    </row>
    <row r="3622" spans="1:18" ht="31" x14ac:dyDescent="0.35">
      <c r="A3622" s="1">
        <v>40501183</v>
      </c>
      <c r="B3622" s="99" t="s">
        <v>807</v>
      </c>
      <c r="C3622" s="2" t="s">
        <v>13602</v>
      </c>
      <c r="D3622" s="2">
        <v>1</v>
      </c>
      <c r="E3622" s="1" t="s">
        <v>20</v>
      </c>
      <c r="F3622" s="2">
        <v>42.5</v>
      </c>
      <c r="G3622" s="2"/>
      <c r="H3622" s="2"/>
      <c r="I3622" s="2"/>
      <c r="J3622" s="2"/>
      <c r="K3622" s="2"/>
      <c r="L3622" s="3">
        <v>39.79</v>
      </c>
      <c r="M3622" s="3">
        <v>39.79</v>
      </c>
      <c r="N3622" s="3">
        <v>648.13</v>
      </c>
      <c r="O3622" s="3">
        <v>0</v>
      </c>
      <c r="P3622" s="3">
        <v>687.92</v>
      </c>
      <c r="Q3622" s="3">
        <v>137.584</v>
      </c>
      <c r="R3622" s="1" t="s">
        <v>132</v>
      </c>
    </row>
    <row r="3623" spans="1:18" ht="15.5" x14ac:dyDescent="0.35">
      <c r="A3623" s="1">
        <v>40501191</v>
      </c>
      <c r="B3623" s="99" t="s">
        <v>806</v>
      </c>
      <c r="C3623" s="2" t="s">
        <v>13602</v>
      </c>
      <c r="D3623" s="2">
        <v>1</v>
      </c>
      <c r="E3623" s="1" t="s">
        <v>20</v>
      </c>
      <c r="F3623" s="2">
        <v>42.5</v>
      </c>
      <c r="G3623" s="2"/>
      <c r="H3623" s="2"/>
      <c r="I3623" s="2"/>
      <c r="J3623" s="2"/>
      <c r="K3623" s="2"/>
      <c r="L3623" s="3">
        <v>39.79</v>
      </c>
      <c r="M3623" s="3">
        <v>39.79</v>
      </c>
      <c r="N3623" s="3">
        <v>648.13</v>
      </c>
      <c r="O3623" s="3">
        <v>0</v>
      </c>
      <c r="P3623" s="3">
        <v>687.92</v>
      </c>
      <c r="Q3623" s="3">
        <v>137.584</v>
      </c>
      <c r="R3623" s="1" t="s">
        <v>132</v>
      </c>
    </row>
    <row r="3624" spans="1:18" ht="31" x14ac:dyDescent="0.35">
      <c r="A3624" s="1">
        <v>40501205</v>
      </c>
      <c r="B3624" s="99" t="s">
        <v>805</v>
      </c>
      <c r="C3624" s="2" t="s">
        <v>13602</v>
      </c>
      <c r="D3624" s="2">
        <v>1</v>
      </c>
      <c r="E3624" s="1" t="s">
        <v>34</v>
      </c>
      <c r="F3624" s="2">
        <v>19.14</v>
      </c>
      <c r="G3624" s="2"/>
      <c r="H3624" s="2"/>
      <c r="I3624" s="2"/>
      <c r="J3624" s="2"/>
      <c r="K3624" s="2"/>
      <c r="L3624" s="3">
        <v>71.62</v>
      </c>
      <c r="M3624" s="3">
        <v>71.62</v>
      </c>
      <c r="N3624" s="3">
        <v>291.89</v>
      </c>
      <c r="O3624" s="3">
        <v>0</v>
      </c>
      <c r="P3624" s="3">
        <v>363.51</v>
      </c>
      <c r="Q3624" s="3">
        <v>72.701999999999998</v>
      </c>
      <c r="R3624" s="1" t="s">
        <v>132</v>
      </c>
    </row>
    <row r="3625" spans="1:18" ht="15.5" x14ac:dyDescent="0.35">
      <c r="A3625" s="1">
        <v>40501213</v>
      </c>
      <c r="B3625" s="99" t="s">
        <v>804</v>
      </c>
      <c r="C3625" s="2" t="s">
        <v>13602</v>
      </c>
      <c r="D3625" s="2">
        <v>1</v>
      </c>
      <c r="E3625" s="1" t="s">
        <v>20</v>
      </c>
      <c r="F3625" s="2">
        <v>19.14</v>
      </c>
      <c r="G3625" s="2"/>
      <c r="H3625" s="2"/>
      <c r="I3625" s="2"/>
      <c r="J3625" s="2"/>
      <c r="K3625" s="2"/>
      <c r="L3625" s="3">
        <v>39.79</v>
      </c>
      <c r="M3625" s="3">
        <v>39.79</v>
      </c>
      <c r="N3625" s="3">
        <v>291.89</v>
      </c>
      <c r="O3625" s="3">
        <v>0</v>
      </c>
      <c r="P3625" s="3">
        <v>331.68</v>
      </c>
      <c r="Q3625" s="3">
        <v>66.335999999999999</v>
      </c>
      <c r="R3625" s="1" t="s">
        <v>132</v>
      </c>
    </row>
    <row r="3626" spans="1:18" ht="31" x14ac:dyDescent="0.35">
      <c r="A3626" s="1">
        <v>40501221</v>
      </c>
      <c r="B3626" s="99" t="s">
        <v>803</v>
      </c>
      <c r="C3626" s="2" t="s">
        <v>13602</v>
      </c>
      <c r="D3626" s="2">
        <v>1</v>
      </c>
      <c r="E3626" s="1" t="s">
        <v>23</v>
      </c>
      <c r="F3626" s="2">
        <v>60</v>
      </c>
      <c r="G3626" s="2"/>
      <c r="H3626" s="2"/>
      <c r="I3626" s="2"/>
      <c r="J3626" s="2"/>
      <c r="K3626" s="2"/>
      <c r="L3626" s="3">
        <v>116.71</v>
      </c>
      <c r="M3626" s="3">
        <v>116.71</v>
      </c>
      <c r="N3626" s="3">
        <v>915</v>
      </c>
      <c r="O3626" s="3">
        <v>0</v>
      </c>
      <c r="P3626" s="3">
        <v>1031.71</v>
      </c>
      <c r="Q3626" s="3">
        <v>206.34200000000001</v>
      </c>
      <c r="R3626" s="1" t="s">
        <v>132</v>
      </c>
    </row>
    <row r="3627" spans="1:18" ht="31" x14ac:dyDescent="0.35">
      <c r="A3627" s="1">
        <v>40502015</v>
      </c>
      <c r="B3627" s="99" t="s">
        <v>802</v>
      </c>
      <c r="C3627" s="2" t="s">
        <v>13602</v>
      </c>
      <c r="D3627" s="2">
        <v>1</v>
      </c>
      <c r="E3627" s="1" t="s">
        <v>25</v>
      </c>
      <c r="F3627" s="2">
        <v>9</v>
      </c>
      <c r="G3627" s="2"/>
      <c r="H3627" s="2"/>
      <c r="I3627" s="2"/>
      <c r="J3627" s="2"/>
      <c r="K3627" s="2"/>
      <c r="L3627" s="3">
        <v>13.26</v>
      </c>
      <c r="M3627" s="3">
        <v>13.26</v>
      </c>
      <c r="N3627" s="3">
        <v>137.25</v>
      </c>
      <c r="O3627" s="3">
        <v>0</v>
      </c>
      <c r="P3627" s="3">
        <v>150.51</v>
      </c>
      <c r="Q3627" s="3">
        <v>30.102</v>
      </c>
      <c r="R3627" s="1" t="s">
        <v>132</v>
      </c>
    </row>
    <row r="3628" spans="1:18" ht="15.5" x14ac:dyDescent="0.35">
      <c r="A3628" s="1">
        <v>40502058</v>
      </c>
      <c r="B3628" s="99" t="s">
        <v>801</v>
      </c>
      <c r="C3628" s="2" t="s">
        <v>13602</v>
      </c>
      <c r="D3628" s="2">
        <v>1</v>
      </c>
      <c r="E3628" s="1" t="s">
        <v>25</v>
      </c>
      <c r="F3628" s="2">
        <v>8.33</v>
      </c>
      <c r="G3628" s="2"/>
      <c r="H3628" s="2"/>
      <c r="I3628" s="2"/>
      <c r="J3628" s="2"/>
      <c r="K3628" s="2"/>
      <c r="L3628" s="3">
        <v>13.26</v>
      </c>
      <c r="M3628" s="3">
        <v>13.26</v>
      </c>
      <c r="N3628" s="3">
        <v>127.03</v>
      </c>
      <c r="O3628" s="3">
        <v>0</v>
      </c>
      <c r="P3628" s="3">
        <v>140.29</v>
      </c>
      <c r="Q3628" s="3">
        <v>28.058</v>
      </c>
      <c r="R3628" s="1" t="s">
        <v>132</v>
      </c>
    </row>
    <row r="3629" spans="1:18" ht="31" x14ac:dyDescent="0.35">
      <c r="A3629" s="1">
        <v>40502074</v>
      </c>
      <c r="B3629" s="99" t="s">
        <v>800</v>
      </c>
      <c r="C3629" s="2" t="s">
        <v>13602</v>
      </c>
      <c r="D3629" s="2">
        <v>1</v>
      </c>
      <c r="E3629" s="1" t="s">
        <v>34</v>
      </c>
      <c r="F3629" s="2">
        <v>125</v>
      </c>
      <c r="G3629" s="2"/>
      <c r="H3629" s="2"/>
      <c r="I3629" s="2"/>
      <c r="J3629" s="2"/>
      <c r="K3629" s="2"/>
      <c r="L3629" s="3">
        <v>71.62</v>
      </c>
      <c r="M3629" s="3">
        <v>71.62</v>
      </c>
      <c r="N3629" s="3">
        <v>1906.25</v>
      </c>
      <c r="O3629" s="3">
        <v>0</v>
      </c>
      <c r="P3629" s="3">
        <v>1977.87</v>
      </c>
      <c r="Q3629" s="3">
        <v>395.57400000000001</v>
      </c>
      <c r="R3629" s="1" t="s">
        <v>132</v>
      </c>
    </row>
    <row r="3630" spans="1:18" ht="31" x14ac:dyDescent="0.35">
      <c r="A3630" s="1">
        <v>40502082</v>
      </c>
      <c r="B3630" s="99" t="s">
        <v>799</v>
      </c>
      <c r="C3630" s="2" t="s">
        <v>13602</v>
      </c>
      <c r="D3630" s="2">
        <v>1</v>
      </c>
      <c r="E3630" s="1" t="s">
        <v>34</v>
      </c>
      <c r="F3630" s="2">
        <v>83.33</v>
      </c>
      <c r="G3630" s="2"/>
      <c r="H3630" s="2"/>
      <c r="I3630" s="2"/>
      <c r="J3630" s="2"/>
      <c r="K3630" s="2"/>
      <c r="L3630" s="3">
        <v>71.62</v>
      </c>
      <c r="M3630" s="3">
        <v>71.62</v>
      </c>
      <c r="N3630" s="3">
        <v>1270.78</v>
      </c>
      <c r="O3630" s="3">
        <v>0</v>
      </c>
      <c r="P3630" s="3">
        <v>1342.4</v>
      </c>
      <c r="Q3630" s="3">
        <v>268.48</v>
      </c>
      <c r="R3630" s="1" t="s">
        <v>132</v>
      </c>
    </row>
    <row r="3631" spans="1:18" ht="46.5" x14ac:dyDescent="0.35">
      <c r="A3631" s="1">
        <v>40502090</v>
      </c>
      <c r="B3631" s="99" t="s">
        <v>798</v>
      </c>
      <c r="C3631" s="2" t="s">
        <v>13602</v>
      </c>
      <c r="D3631" s="2">
        <v>1</v>
      </c>
      <c r="E3631" s="1" t="s">
        <v>25</v>
      </c>
      <c r="F3631" s="2">
        <v>29.17</v>
      </c>
      <c r="G3631" s="2"/>
      <c r="H3631" s="2"/>
      <c r="I3631" s="2"/>
      <c r="J3631" s="2"/>
      <c r="K3631" s="2"/>
      <c r="L3631" s="3">
        <v>13.26</v>
      </c>
      <c r="M3631" s="3">
        <v>13.26</v>
      </c>
      <c r="N3631" s="3">
        <v>444.84</v>
      </c>
      <c r="O3631" s="3">
        <v>0</v>
      </c>
      <c r="P3631" s="3">
        <v>458.1</v>
      </c>
      <c r="Q3631" s="3">
        <v>91.62</v>
      </c>
      <c r="R3631" s="1" t="s">
        <v>132</v>
      </c>
    </row>
    <row r="3632" spans="1:18" ht="31" x14ac:dyDescent="0.35">
      <c r="A3632" s="1">
        <v>40502104</v>
      </c>
      <c r="B3632" s="99" t="s">
        <v>797</v>
      </c>
      <c r="C3632" s="2" t="s">
        <v>13602</v>
      </c>
      <c r="D3632" s="2">
        <v>1</v>
      </c>
      <c r="E3632" s="1" t="s">
        <v>34</v>
      </c>
      <c r="F3632" s="2">
        <v>125</v>
      </c>
      <c r="G3632" s="2"/>
      <c r="H3632" s="2"/>
      <c r="I3632" s="2"/>
      <c r="J3632" s="2"/>
      <c r="K3632" s="2"/>
      <c r="L3632" s="3">
        <v>71.62</v>
      </c>
      <c r="M3632" s="3">
        <v>71.62</v>
      </c>
      <c r="N3632" s="3">
        <v>1906.25</v>
      </c>
      <c r="O3632" s="3">
        <v>0</v>
      </c>
      <c r="P3632" s="3">
        <v>1977.87</v>
      </c>
      <c r="Q3632" s="3">
        <v>395.57400000000001</v>
      </c>
      <c r="R3632" s="1" t="s">
        <v>132</v>
      </c>
    </row>
    <row r="3633" spans="1:18" ht="31" x14ac:dyDescent="0.35">
      <c r="A3633" s="1">
        <v>40502112</v>
      </c>
      <c r="B3633" s="99" t="s">
        <v>796</v>
      </c>
      <c r="C3633" s="2" t="s">
        <v>13602</v>
      </c>
      <c r="D3633" s="2">
        <v>1</v>
      </c>
      <c r="E3633" s="1" t="s">
        <v>34</v>
      </c>
      <c r="F3633" s="2">
        <v>108.33</v>
      </c>
      <c r="G3633" s="2"/>
      <c r="H3633" s="2"/>
      <c r="I3633" s="2"/>
      <c r="J3633" s="2"/>
      <c r="K3633" s="2"/>
      <c r="L3633" s="3">
        <v>71.62</v>
      </c>
      <c r="M3633" s="3">
        <v>71.62</v>
      </c>
      <c r="N3633" s="3">
        <v>1652.03</v>
      </c>
      <c r="O3633" s="3">
        <v>0</v>
      </c>
      <c r="P3633" s="3">
        <v>1723.65</v>
      </c>
      <c r="Q3633" s="3">
        <v>344.73</v>
      </c>
      <c r="R3633" s="1" t="s">
        <v>132</v>
      </c>
    </row>
    <row r="3634" spans="1:18" ht="15.5" x14ac:dyDescent="0.35">
      <c r="A3634" s="1">
        <v>40502120</v>
      </c>
      <c r="B3634" s="99" t="s">
        <v>795</v>
      </c>
      <c r="C3634" s="2" t="s">
        <v>13602</v>
      </c>
      <c r="D3634" s="2">
        <v>1</v>
      </c>
      <c r="E3634" s="1" t="s">
        <v>34</v>
      </c>
      <c r="F3634" s="2">
        <v>108.33</v>
      </c>
      <c r="G3634" s="2"/>
      <c r="H3634" s="2"/>
      <c r="I3634" s="2"/>
      <c r="J3634" s="2"/>
      <c r="K3634" s="2"/>
      <c r="L3634" s="3">
        <v>71.62</v>
      </c>
      <c r="M3634" s="3">
        <v>71.62</v>
      </c>
      <c r="N3634" s="3">
        <v>1652.03</v>
      </c>
      <c r="O3634" s="3">
        <v>0</v>
      </c>
      <c r="P3634" s="3">
        <v>1723.65</v>
      </c>
      <c r="Q3634" s="3">
        <v>344.73</v>
      </c>
      <c r="R3634" s="1" t="s">
        <v>132</v>
      </c>
    </row>
    <row r="3635" spans="1:18" ht="31" x14ac:dyDescent="0.35">
      <c r="A3635" s="1">
        <v>40502139</v>
      </c>
      <c r="B3635" s="99" t="s">
        <v>794</v>
      </c>
      <c r="C3635" s="2" t="s">
        <v>13602</v>
      </c>
      <c r="D3635" s="2">
        <v>1</v>
      </c>
      <c r="E3635" s="1" t="s">
        <v>25</v>
      </c>
      <c r="F3635" s="2">
        <v>41.67</v>
      </c>
      <c r="G3635" s="2"/>
      <c r="H3635" s="2"/>
      <c r="I3635" s="2"/>
      <c r="J3635" s="2"/>
      <c r="K3635" s="2"/>
      <c r="L3635" s="3">
        <v>13.26</v>
      </c>
      <c r="M3635" s="3">
        <v>13.26</v>
      </c>
      <c r="N3635" s="3">
        <v>635.47</v>
      </c>
      <c r="O3635" s="3">
        <v>0</v>
      </c>
      <c r="P3635" s="3">
        <v>648.73</v>
      </c>
      <c r="Q3635" s="3">
        <v>129.74600000000001</v>
      </c>
      <c r="R3635" s="1" t="s">
        <v>132</v>
      </c>
    </row>
    <row r="3636" spans="1:18" ht="31" x14ac:dyDescent="0.35">
      <c r="A3636" s="1">
        <v>40502147</v>
      </c>
      <c r="B3636" s="99" t="s">
        <v>793</v>
      </c>
      <c r="C3636" s="2" t="s">
        <v>13602</v>
      </c>
      <c r="D3636" s="2">
        <v>1</v>
      </c>
      <c r="E3636" s="1" t="s">
        <v>25</v>
      </c>
      <c r="F3636" s="2">
        <v>41.67</v>
      </c>
      <c r="G3636" s="2"/>
      <c r="H3636" s="2"/>
      <c r="I3636" s="2"/>
      <c r="J3636" s="2"/>
      <c r="K3636" s="2"/>
      <c r="L3636" s="3">
        <v>13.26</v>
      </c>
      <c r="M3636" s="3">
        <v>13.26</v>
      </c>
      <c r="N3636" s="3">
        <v>635.47</v>
      </c>
      <c r="O3636" s="3">
        <v>0</v>
      </c>
      <c r="P3636" s="3">
        <v>648.73</v>
      </c>
      <c r="Q3636" s="3">
        <v>129.74600000000001</v>
      </c>
      <c r="R3636" s="1" t="s">
        <v>132</v>
      </c>
    </row>
    <row r="3637" spans="1:18" ht="31" x14ac:dyDescent="0.35">
      <c r="A3637" s="1">
        <v>40502155</v>
      </c>
      <c r="B3637" s="99" t="s">
        <v>792</v>
      </c>
      <c r="C3637" s="2" t="s">
        <v>13602</v>
      </c>
      <c r="D3637" s="2">
        <v>1</v>
      </c>
      <c r="E3637" s="1" t="s">
        <v>25</v>
      </c>
      <c r="F3637" s="2">
        <v>50</v>
      </c>
      <c r="G3637" s="2"/>
      <c r="H3637" s="2"/>
      <c r="I3637" s="2"/>
      <c r="J3637" s="2"/>
      <c r="K3637" s="2"/>
      <c r="L3637" s="3">
        <v>13.26</v>
      </c>
      <c r="M3637" s="3">
        <v>13.26</v>
      </c>
      <c r="N3637" s="3">
        <v>762.5</v>
      </c>
      <c r="O3637" s="3">
        <v>0</v>
      </c>
      <c r="P3637" s="3">
        <v>775.76</v>
      </c>
      <c r="Q3637" s="3">
        <v>155.15200000000002</v>
      </c>
      <c r="R3637" s="1" t="s">
        <v>132</v>
      </c>
    </row>
    <row r="3638" spans="1:18" ht="15.5" x14ac:dyDescent="0.35">
      <c r="A3638" s="1">
        <v>40502163</v>
      </c>
      <c r="B3638" s="99" t="s">
        <v>791</v>
      </c>
      <c r="C3638" s="2" t="s">
        <v>13602</v>
      </c>
      <c r="D3638" s="2">
        <v>1</v>
      </c>
      <c r="E3638" s="1" t="s">
        <v>25</v>
      </c>
      <c r="F3638" s="2">
        <v>16.670000000000002</v>
      </c>
      <c r="G3638" s="2"/>
      <c r="H3638" s="2"/>
      <c r="I3638" s="2"/>
      <c r="J3638" s="2"/>
      <c r="K3638" s="2"/>
      <c r="L3638" s="3">
        <v>13.26</v>
      </c>
      <c r="M3638" s="3">
        <v>13.26</v>
      </c>
      <c r="N3638" s="3">
        <v>254.22</v>
      </c>
      <c r="O3638" s="3">
        <v>0</v>
      </c>
      <c r="P3638" s="3">
        <v>267.48</v>
      </c>
      <c r="Q3638" s="3">
        <v>53.496000000000009</v>
      </c>
      <c r="R3638" s="1" t="s">
        <v>132</v>
      </c>
    </row>
    <row r="3639" spans="1:18" ht="31" x14ac:dyDescent="0.35">
      <c r="A3639" s="1">
        <v>40502171</v>
      </c>
      <c r="B3639" s="99" t="s">
        <v>790</v>
      </c>
      <c r="C3639" s="2" t="s">
        <v>13602</v>
      </c>
      <c r="D3639" s="2">
        <v>1</v>
      </c>
      <c r="E3639" s="1" t="s">
        <v>25</v>
      </c>
      <c r="F3639" s="2">
        <v>166.67</v>
      </c>
      <c r="G3639" s="2"/>
      <c r="H3639" s="2"/>
      <c r="I3639" s="2"/>
      <c r="J3639" s="2"/>
      <c r="K3639" s="2"/>
      <c r="L3639" s="3">
        <v>13.26</v>
      </c>
      <c r="M3639" s="3">
        <v>13.26</v>
      </c>
      <c r="N3639" s="3">
        <v>2541.7199999999998</v>
      </c>
      <c r="O3639" s="3">
        <v>0</v>
      </c>
      <c r="P3639" s="3">
        <v>2554.98</v>
      </c>
      <c r="Q3639" s="3">
        <v>510.99600000000004</v>
      </c>
      <c r="R3639" s="1" t="s">
        <v>132</v>
      </c>
    </row>
    <row r="3640" spans="1:18" ht="15.5" x14ac:dyDescent="0.35">
      <c r="A3640" s="1">
        <v>40502180</v>
      </c>
      <c r="B3640" s="99" t="s">
        <v>789</v>
      </c>
      <c r="C3640" s="2" t="s">
        <v>13602</v>
      </c>
      <c r="D3640" s="2">
        <v>1</v>
      </c>
      <c r="E3640" s="1" t="s">
        <v>25</v>
      </c>
      <c r="F3640" s="2">
        <v>208.33</v>
      </c>
      <c r="G3640" s="2"/>
      <c r="H3640" s="2"/>
      <c r="I3640" s="2"/>
      <c r="J3640" s="2"/>
      <c r="K3640" s="2"/>
      <c r="L3640" s="3">
        <v>13.26</v>
      </c>
      <c r="M3640" s="3">
        <v>13.26</v>
      </c>
      <c r="N3640" s="3">
        <v>3177.03</v>
      </c>
      <c r="O3640" s="3">
        <v>0</v>
      </c>
      <c r="P3640" s="3">
        <v>3190.29</v>
      </c>
      <c r="Q3640" s="3">
        <v>638.05799999999999</v>
      </c>
      <c r="R3640" s="1" t="s">
        <v>132</v>
      </c>
    </row>
    <row r="3641" spans="1:18" ht="31" x14ac:dyDescent="0.35">
      <c r="A3641" s="1">
        <v>40502198</v>
      </c>
      <c r="B3641" s="99" t="s">
        <v>788</v>
      </c>
      <c r="C3641" s="2" t="s">
        <v>13602</v>
      </c>
      <c r="D3641" s="2">
        <v>1</v>
      </c>
      <c r="E3641" s="1" t="s">
        <v>25</v>
      </c>
      <c r="F3641" s="2">
        <v>191.67</v>
      </c>
      <c r="G3641" s="2"/>
      <c r="H3641" s="2"/>
      <c r="I3641" s="2"/>
      <c r="J3641" s="2"/>
      <c r="K3641" s="2"/>
      <c r="L3641" s="3">
        <v>13.26</v>
      </c>
      <c r="M3641" s="3">
        <v>13.26</v>
      </c>
      <c r="N3641" s="3">
        <v>2922.97</v>
      </c>
      <c r="O3641" s="3">
        <v>0</v>
      </c>
      <c r="P3641" s="3">
        <v>2936.23</v>
      </c>
      <c r="Q3641" s="3">
        <v>587.24599999999998</v>
      </c>
      <c r="R3641" s="1" t="s">
        <v>132</v>
      </c>
    </row>
    <row r="3642" spans="1:18" ht="31" x14ac:dyDescent="0.35">
      <c r="A3642" s="1">
        <v>40502201</v>
      </c>
      <c r="B3642" s="99" t="s">
        <v>787</v>
      </c>
      <c r="C3642" s="2" t="s">
        <v>13602</v>
      </c>
      <c r="D3642" s="2">
        <v>1</v>
      </c>
      <c r="E3642" s="1" t="s">
        <v>25</v>
      </c>
      <c r="F3642" s="2">
        <v>191.67</v>
      </c>
      <c r="G3642" s="2"/>
      <c r="H3642" s="2"/>
      <c r="I3642" s="2"/>
      <c r="J3642" s="2"/>
      <c r="K3642" s="2"/>
      <c r="L3642" s="3">
        <v>13.26</v>
      </c>
      <c r="M3642" s="3">
        <v>13.26</v>
      </c>
      <c r="N3642" s="3">
        <v>2922.97</v>
      </c>
      <c r="O3642" s="3">
        <v>0</v>
      </c>
      <c r="P3642" s="3">
        <v>2936.23</v>
      </c>
      <c r="Q3642" s="3">
        <v>587.24599999999998</v>
      </c>
      <c r="R3642" s="1" t="s">
        <v>132</v>
      </c>
    </row>
    <row r="3643" spans="1:18" ht="15.5" x14ac:dyDescent="0.35">
      <c r="A3643" s="1">
        <v>40502210</v>
      </c>
      <c r="B3643" s="99" t="s">
        <v>786</v>
      </c>
      <c r="C3643" s="2" t="s">
        <v>13602</v>
      </c>
      <c r="D3643" s="2">
        <v>1</v>
      </c>
      <c r="E3643" s="1" t="s">
        <v>25</v>
      </c>
      <c r="F3643" s="2">
        <v>16.670000000000002</v>
      </c>
      <c r="G3643" s="2"/>
      <c r="H3643" s="2"/>
      <c r="I3643" s="2"/>
      <c r="J3643" s="2"/>
      <c r="K3643" s="2"/>
      <c r="L3643" s="3">
        <v>13.26</v>
      </c>
      <c r="M3643" s="3">
        <v>13.26</v>
      </c>
      <c r="N3643" s="3">
        <v>254.22</v>
      </c>
      <c r="O3643" s="3">
        <v>0</v>
      </c>
      <c r="P3643" s="3">
        <v>267.48</v>
      </c>
      <c r="Q3643" s="3">
        <v>53.496000000000009</v>
      </c>
      <c r="R3643" s="1" t="s">
        <v>132</v>
      </c>
    </row>
    <row r="3644" spans="1:18" ht="15.5" x14ac:dyDescent="0.35">
      <c r="A3644" s="1">
        <v>40502228</v>
      </c>
      <c r="B3644" s="99" t="s">
        <v>785</v>
      </c>
      <c r="C3644" s="2" t="s">
        <v>13602</v>
      </c>
      <c r="D3644" s="2">
        <v>1</v>
      </c>
      <c r="E3644" s="1" t="s">
        <v>25</v>
      </c>
      <c r="F3644" s="2">
        <v>83.33</v>
      </c>
      <c r="G3644" s="2"/>
      <c r="H3644" s="2"/>
      <c r="I3644" s="2"/>
      <c r="J3644" s="2"/>
      <c r="K3644" s="2"/>
      <c r="L3644" s="3">
        <v>13.26</v>
      </c>
      <c r="M3644" s="3">
        <v>13.26</v>
      </c>
      <c r="N3644" s="3">
        <v>1270.78</v>
      </c>
      <c r="O3644" s="3">
        <v>0</v>
      </c>
      <c r="P3644" s="3">
        <v>1284.04</v>
      </c>
      <c r="Q3644" s="3">
        <v>256.80799999999999</v>
      </c>
      <c r="R3644" s="1" t="s">
        <v>132</v>
      </c>
    </row>
    <row r="3645" spans="1:18" ht="31" x14ac:dyDescent="0.35">
      <c r="A3645" s="1">
        <v>40502236</v>
      </c>
      <c r="B3645" s="99" t="s">
        <v>784</v>
      </c>
      <c r="C3645" s="2" t="s">
        <v>13602</v>
      </c>
      <c r="D3645" s="2">
        <v>1</v>
      </c>
      <c r="E3645" s="1" t="s">
        <v>34</v>
      </c>
      <c r="F3645" s="2">
        <v>150</v>
      </c>
      <c r="G3645" s="2"/>
      <c r="H3645" s="2"/>
      <c r="I3645" s="2"/>
      <c r="J3645" s="2"/>
      <c r="K3645" s="2"/>
      <c r="L3645" s="3">
        <v>71.62</v>
      </c>
      <c r="M3645" s="3">
        <v>71.62</v>
      </c>
      <c r="N3645" s="3">
        <v>2287.5</v>
      </c>
      <c r="O3645" s="3">
        <v>0</v>
      </c>
      <c r="P3645" s="3">
        <v>2359.12</v>
      </c>
      <c r="Q3645" s="3">
        <v>471.82400000000001</v>
      </c>
      <c r="R3645" s="1" t="s">
        <v>132</v>
      </c>
    </row>
    <row r="3646" spans="1:18" ht="15.5" x14ac:dyDescent="0.35">
      <c r="A3646" s="1">
        <v>40502244</v>
      </c>
      <c r="B3646" s="99" t="s">
        <v>783</v>
      </c>
      <c r="C3646" s="2" t="s">
        <v>13602</v>
      </c>
      <c r="D3646" s="2"/>
      <c r="E3646" s="1"/>
      <c r="F3646" s="2"/>
      <c r="G3646" s="2"/>
      <c r="H3646" s="2"/>
      <c r="I3646" s="2"/>
      <c r="J3646" s="2"/>
      <c r="K3646" s="2"/>
      <c r="L3646" s="3">
        <v>0</v>
      </c>
      <c r="M3646" s="3">
        <v>0</v>
      </c>
      <c r="N3646" s="3">
        <v>0</v>
      </c>
      <c r="O3646" s="3">
        <v>0</v>
      </c>
      <c r="P3646" s="3">
        <v>504.97</v>
      </c>
      <c r="Q3646" s="3">
        <v>100.99400000000001</v>
      </c>
      <c r="R3646" s="1" t="s">
        <v>132</v>
      </c>
    </row>
    <row r="3647" spans="1:18" ht="15.5" x14ac:dyDescent="0.35">
      <c r="A3647" s="1">
        <v>40503011</v>
      </c>
      <c r="B3647" s="99" t="s">
        <v>782</v>
      </c>
      <c r="C3647" s="2" t="s">
        <v>13602</v>
      </c>
      <c r="D3647" s="2">
        <v>1</v>
      </c>
      <c r="E3647" s="1" t="s">
        <v>20</v>
      </c>
      <c r="F3647" s="2">
        <v>17.32</v>
      </c>
      <c r="G3647" s="2"/>
      <c r="H3647" s="2"/>
      <c r="I3647" s="2"/>
      <c r="J3647" s="2"/>
      <c r="K3647" s="2"/>
      <c r="L3647" s="3">
        <v>39.79</v>
      </c>
      <c r="M3647" s="3">
        <v>39.79</v>
      </c>
      <c r="N3647" s="3">
        <v>264.13</v>
      </c>
      <c r="O3647" s="3">
        <v>0</v>
      </c>
      <c r="P3647" s="3">
        <v>303.92</v>
      </c>
      <c r="Q3647" s="3">
        <v>60.784000000000006</v>
      </c>
      <c r="R3647" s="1" t="s">
        <v>0</v>
      </c>
    </row>
    <row r="3648" spans="1:18" ht="15.5" x14ac:dyDescent="0.35">
      <c r="A3648" s="1">
        <v>40503020</v>
      </c>
      <c r="B3648" s="99" t="s">
        <v>781</v>
      </c>
      <c r="C3648" s="2" t="s">
        <v>13602</v>
      </c>
      <c r="D3648" s="2">
        <v>1</v>
      </c>
      <c r="E3648" s="1" t="s">
        <v>41</v>
      </c>
      <c r="F3648" s="2">
        <v>4.82</v>
      </c>
      <c r="G3648" s="2"/>
      <c r="H3648" s="2"/>
      <c r="I3648" s="2"/>
      <c r="J3648" s="2"/>
      <c r="K3648" s="2"/>
      <c r="L3648" s="3">
        <v>169.74</v>
      </c>
      <c r="M3648" s="3">
        <v>169.74</v>
      </c>
      <c r="N3648" s="3">
        <v>73.510000000000005</v>
      </c>
      <c r="O3648" s="3">
        <v>0</v>
      </c>
      <c r="P3648" s="3">
        <v>243.25</v>
      </c>
      <c r="Q3648" s="3">
        <v>48.650000000000006</v>
      </c>
      <c r="R3648" s="1" t="s">
        <v>0</v>
      </c>
    </row>
    <row r="3649" spans="1:18" ht="15.5" x14ac:dyDescent="0.35">
      <c r="A3649" s="1">
        <v>40503046</v>
      </c>
      <c r="B3649" s="99" t="s">
        <v>780</v>
      </c>
      <c r="C3649" s="2" t="s">
        <v>13602</v>
      </c>
      <c r="D3649" s="2">
        <v>1</v>
      </c>
      <c r="E3649" s="1" t="s">
        <v>20</v>
      </c>
      <c r="F3649" s="2">
        <v>4.8479999999999999</v>
      </c>
      <c r="G3649" s="2"/>
      <c r="H3649" s="2"/>
      <c r="I3649" s="2"/>
      <c r="J3649" s="2"/>
      <c r="K3649" s="2"/>
      <c r="L3649" s="3">
        <v>39.79</v>
      </c>
      <c r="M3649" s="3">
        <v>39.79</v>
      </c>
      <c r="N3649" s="3">
        <v>73.930000000000007</v>
      </c>
      <c r="O3649" s="3">
        <v>0</v>
      </c>
      <c r="P3649" s="3">
        <v>113.72</v>
      </c>
      <c r="Q3649" s="3">
        <v>22.744</v>
      </c>
      <c r="R3649" s="1" t="s">
        <v>0</v>
      </c>
    </row>
    <row r="3650" spans="1:18" ht="15.5" x14ac:dyDescent="0.35">
      <c r="A3650" s="1">
        <v>40503054</v>
      </c>
      <c r="B3650" s="99" t="s">
        <v>779</v>
      </c>
      <c r="C3650" s="2" t="s">
        <v>13602</v>
      </c>
      <c r="D3650" s="2">
        <v>1</v>
      </c>
      <c r="E3650" s="1" t="s">
        <v>20</v>
      </c>
      <c r="F3650" s="2">
        <v>22.256</v>
      </c>
      <c r="G3650" s="2"/>
      <c r="H3650" s="2"/>
      <c r="I3650" s="2"/>
      <c r="J3650" s="2"/>
      <c r="K3650" s="2"/>
      <c r="L3650" s="3">
        <v>39.79</v>
      </c>
      <c r="M3650" s="3">
        <v>39.79</v>
      </c>
      <c r="N3650" s="3">
        <v>339.4</v>
      </c>
      <c r="O3650" s="3">
        <v>0</v>
      </c>
      <c r="P3650" s="3">
        <v>379.19</v>
      </c>
      <c r="Q3650" s="3">
        <v>75.838000000000008</v>
      </c>
      <c r="R3650" s="1" t="s">
        <v>0</v>
      </c>
    </row>
    <row r="3651" spans="1:18" ht="15.5" x14ac:dyDescent="0.35">
      <c r="A3651" s="1">
        <v>40503062</v>
      </c>
      <c r="B3651" s="99" t="s">
        <v>778</v>
      </c>
      <c r="C3651" s="2" t="s">
        <v>13602</v>
      </c>
      <c r="D3651" s="2">
        <v>1</v>
      </c>
      <c r="E3651" s="1" t="s">
        <v>20</v>
      </c>
      <c r="F3651" s="2">
        <v>22.256</v>
      </c>
      <c r="G3651" s="2"/>
      <c r="H3651" s="2"/>
      <c r="I3651" s="2"/>
      <c r="J3651" s="2"/>
      <c r="K3651" s="2"/>
      <c r="L3651" s="3">
        <v>39.79</v>
      </c>
      <c r="M3651" s="3">
        <v>39.79</v>
      </c>
      <c r="N3651" s="3">
        <v>339.4</v>
      </c>
      <c r="O3651" s="3">
        <v>0</v>
      </c>
      <c r="P3651" s="3">
        <v>379.19</v>
      </c>
      <c r="Q3651" s="3">
        <v>75.838000000000008</v>
      </c>
      <c r="R3651" s="1" t="s">
        <v>0</v>
      </c>
    </row>
    <row r="3652" spans="1:18" ht="31" x14ac:dyDescent="0.35">
      <c r="A3652" s="1">
        <v>40503070</v>
      </c>
      <c r="B3652" s="99" t="s">
        <v>777</v>
      </c>
      <c r="C3652" s="2" t="s">
        <v>13602</v>
      </c>
      <c r="D3652" s="2">
        <v>1</v>
      </c>
      <c r="E3652" s="1" t="s">
        <v>13</v>
      </c>
      <c r="F3652" s="2">
        <v>22.256</v>
      </c>
      <c r="G3652" s="2"/>
      <c r="H3652" s="2"/>
      <c r="I3652" s="2"/>
      <c r="J3652" s="2"/>
      <c r="K3652" s="2"/>
      <c r="L3652" s="3">
        <v>148.54</v>
      </c>
      <c r="M3652" s="3">
        <v>148.54</v>
      </c>
      <c r="N3652" s="3">
        <v>339.4</v>
      </c>
      <c r="O3652" s="3">
        <v>0</v>
      </c>
      <c r="P3652" s="3">
        <v>487.94</v>
      </c>
      <c r="Q3652" s="3">
        <v>97.588000000000008</v>
      </c>
      <c r="R3652" s="1" t="s">
        <v>0</v>
      </c>
    </row>
    <row r="3653" spans="1:18" ht="15.5" x14ac:dyDescent="0.35">
      <c r="A3653" s="1">
        <v>40503089</v>
      </c>
      <c r="B3653" s="99" t="s">
        <v>776</v>
      </c>
      <c r="C3653" s="2" t="s">
        <v>13602</v>
      </c>
      <c r="D3653" s="2">
        <v>1</v>
      </c>
      <c r="E3653" s="1" t="s">
        <v>31</v>
      </c>
      <c r="F3653" s="2">
        <v>40.36</v>
      </c>
      <c r="G3653" s="2"/>
      <c r="H3653" s="2"/>
      <c r="I3653" s="2"/>
      <c r="J3653" s="2"/>
      <c r="K3653" s="2"/>
      <c r="L3653" s="3">
        <v>26.53</v>
      </c>
      <c r="M3653" s="3">
        <v>26.53</v>
      </c>
      <c r="N3653" s="3">
        <v>615.49</v>
      </c>
      <c r="O3653" s="3">
        <v>0</v>
      </c>
      <c r="P3653" s="3">
        <v>642.02</v>
      </c>
      <c r="Q3653" s="3">
        <v>128.404</v>
      </c>
      <c r="R3653" s="1" t="s">
        <v>0</v>
      </c>
    </row>
    <row r="3654" spans="1:18" ht="31" x14ac:dyDescent="0.35">
      <c r="A3654" s="1">
        <v>40503100</v>
      </c>
      <c r="B3654" s="99" t="s">
        <v>775</v>
      </c>
      <c r="C3654" s="2" t="s">
        <v>13602</v>
      </c>
      <c r="D3654" s="2">
        <v>1</v>
      </c>
      <c r="E3654" s="1" t="s">
        <v>18</v>
      </c>
      <c r="F3654" s="2">
        <v>8</v>
      </c>
      <c r="G3654" s="2"/>
      <c r="H3654" s="2"/>
      <c r="I3654" s="2"/>
      <c r="J3654" s="2"/>
      <c r="K3654" s="2"/>
      <c r="L3654" s="3">
        <v>53.06</v>
      </c>
      <c r="M3654" s="3">
        <v>53.06</v>
      </c>
      <c r="N3654" s="3">
        <v>122</v>
      </c>
      <c r="O3654" s="3">
        <v>0</v>
      </c>
      <c r="P3654" s="3">
        <v>175.06</v>
      </c>
      <c r="Q3654" s="3">
        <v>35.012</v>
      </c>
      <c r="R3654" s="1" t="s">
        <v>0</v>
      </c>
    </row>
    <row r="3655" spans="1:18" ht="31" x14ac:dyDescent="0.35">
      <c r="A3655" s="1">
        <v>40503119</v>
      </c>
      <c r="B3655" s="99" t="s">
        <v>774</v>
      </c>
      <c r="C3655" s="2" t="s">
        <v>13602</v>
      </c>
      <c r="D3655" s="2">
        <v>1</v>
      </c>
      <c r="E3655" s="1" t="s">
        <v>20</v>
      </c>
      <c r="F3655" s="2">
        <v>5.71</v>
      </c>
      <c r="G3655" s="2"/>
      <c r="H3655" s="2"/>
      <c r="I3655" s="2"/>
      <c r="J3655" s="2"/>
      <c r="K3655" s="2"/>
      <c r="L3655" s="3">
        <v>39.79</v>
      </c>
      <c r="M3655" s="3">
        <v>39.79</v>
      </c>
      <c r="N3655" s="3">
        <v>87.08</v>
      </c>
      <c r="O3655" s="3">
        <v>0</v>
      </c>
      <c r="P3655" s="3">
        <v>126.87</v>
      </c>
      <c r="Q3655" s="3">
        <v>25.374000000000002</v>
      </c>
      <c r="R3655" s="1" t="s">
        <v>0</v>
      </c>
    </row>
    <row r="3656" spans="1:18" ht="31" x14ac:dyDescent="0.35">
      <c r="A3656" s="1">
        <v>40503127</v>
      </c>
      <c r="B3656" s="99" t="s">
        <v>773</v>
      </c>
      <c r="C3656" s="2" t="s">
        <v>13602</v>
      </c>
      <c r="D3656" s="2">
        <v>1</v>
      </c>
      <c r="E3656" s="1" t="s">
        <v>16</v>
      </c>
      <c r="F3656" s="2">
        <v>12.54</v>
      </c>
      <c r="G3656" s="2"/>
      <c r="H3656" s="2"/>
      <c r="I3656" s="2"/>
      <c r="J3656" s="2"/>
      <c r="K3656" s="2"/>
      <c r="L3656" s="3">
        <v>250.65</v>
      </c>
      <c r="M3656" s="3">
        <v>250.65</v>
      </c>
      <c r="N3656" s="3">
        <v>191.24</v>
      </c>
      <c r="O3656" s="3">
        <v>0</v>
      </c>
      <c r="P3656" s="3">
        <v>441.89</v>
      </c>
      <c r="Q3656" s="3">
        <v>88.378</v>
      </c>
      <c r="R3656" s="1" t="s">
        <v>0</v>
      </c>
    </row>
    <row r="3657" spans="1:18" ht="15.5" x14ac:dyDescent="0.35">
      <c r="A3657" s="1">
        <v>40503135</v>
      </c>
      <c r="B3657" s="99" t="s">
        <v>772</v>
      </c>
      <c r="C3657" s="2" t="s">
        <v>13602</v>
      </c>
      <c r="D3657" s="2">
        <v>1</v>
      </c>
      <c r="E3657" s="1" t="s">
        <v>16</v>
      </c>
      <c r="F3657" s="2">
        <v>4.21</v>
      </c>
      <c r="G3657" s="2"/>
      <c r="H3657" s="2"/>
      <c r="I3657" s="2"/>
      <c r="J3657" s="2"/>
      <c r="K3657" s="2"/>
      <c r="L3657" s="3">
        <v>250.65</v>
      </c>
      <c r="M3657" s="3">
        <v>250.65</v>
      </c>
      <c r="N3657" s="3">
        <v>64.2</v>
      </c>
      <c r="O3657" s="3">
        <v>0</v>
      </c>
      <c r="P3657" s="3">
        <v>314.85000000000002</v>
      </c>
      <c r="Q3657" s="3">
        <v>62.970000000000006</v>
      </c>
      <c r="R3657" s="1" t="s">
        <v>0</v>
      </c>
    </row>
    <row r="3658" spans="1:18" ht="31" x14ac:dyDescent="0.35">
      <c r="A3658" s="1">
        <v>40503143</v>
      </c>
      <c r="B3658" s="99" t="s">
        <v>771</v>
      </c>
      <c r="C3658" s="2" t="s">
        <v>13602</v>
      </c>
      <c r="D3658" s="2">
        <v>1</v>
      </c>
      <c r="E3658" s="1" t="s">
        <v>16</v>
      </c>
      <c r="F3658" s="2">
        <v>32.64</v>
      </c>
      <c r="G3658" s="2"/>
      <c r="H3658" s="2"/>
      <c r="I3658" s="2"/>
      <c r="J3658" s="2"/>
      <c r="K3658" s="2"/>
      <c r="L3658" s="3">
        <v>250.65</v>
      </c>
      <c r="M3658" s="3">
        <v>250.65</v>
      </c>
      <c r="N3658" s="3">
        <v>497.76</v>
      </c>
      <c r="O3658" s="3">
        <v>0</v>
      </c>
      <c r="P3658" s="3">
        <v>748.41</v>
      </c>
      <c r="Q3658" s="3">
        <v>149.68199999999999</v>
      </c>
      <c r="R3658" s="1" t="s">
        <v>0</v>
      </c>
    </row>
    <row r="3659" spans="1:18" ht="15.5" x14ac:dyDescent="0.35">
      <c r="A3659" s="1">
        <v>40503151</v>
      </c>
      <c r="B3659" s="99" t="s">
        <v>770</v>
      </c>
      <c r="C3659" s="2" t="s">
        <v>13602</v>
      </c>
      <c r="D3659" s="2">
        <v>1</v>
      </c>
      <c r="E3659" s="1" t="s">
        <v>16</v>
      </c>
      <c r="F3659" s="2">
        <v>20.88</v>
      </c>
      <c r="G3659" s="2"/>
      <c r="H3659" s="2"/>
      <c r="I3659" s="2"/>
      <c r="J3659" s="2"/>
      <c r="K3659" s="2"/>
      <c r="L3659" s="3">
        <v>250.65</v>
      </c>
      <c r="M3659" s="3">
        <v>250.65</v>
      </c>
      <c r="N3659" s="3">
        <v>318.42</v>
      </c>
      <c r="O3659" s="3">
        <v>0</v>
      </c>
      <c r="P3659" s="3">
        <v>569.07000000000005</v>
      </c>
      <c r="Q3659" s="3">
        <v>113.81400000000002</v>
      </c>
      <c r="R3659" s="1" t="s">
        <v>0</v>
      </c>
    </row>
    <row r="3660" spans="1:18" ht="15.5" x14ac:dyDescent="0.35">
      <c r="A3660" s="1">
        <v>40503160</v>
      </c>
      <c r="B3660" s="99" t="s">
        <v>769</v>
      </c>
      <c r="C3660" s="2" t="s">
        <v>13602</v>
      </c>
      <c r="D3660" s="2">
        <v>1</v>
      </c>
      <c r="E3660" s="1" t="s">
        <v>16</v>
      </c>
      <c r="F3660" s="2">
        <v>20.88</v>
      </c>
      <c r="G3660" s="2"/>
      <c r="H3660" s="2"/>
      <c r="I3660" s="2"/>
      <c r="J3660" s="2"/>
      <c r="K3660" s="2"/>
      <c r="L3660" s="3">
        <v>250.65</v>
      </c>
      <c r="M3660" s="3">
        <v>250.65</v>
      </c>
      <c r="N3660" s="3">
        <v>318.42</v>
      </c>
      <c r="O3660" s="3">
        <v>0</v>
      </c>
      <c r="P3660" s="3">
        <v>569.07000000000005</v>
      </c>
      <c r="Q3660" s="3">
        <v>113.81400000000002</v>
      </c>
      <c r="R3660" s="1" t="s">
        <v>0</v>
      </c>
    </row>
    <row r="3661" spans="1:18" ht="15.5" x14ac:dyDescent="0.35">
      <c r="A3661" s="1">
        <v>40503178</v>
      </c>
      <c r="B3661" s="99" t="s">
        <v>768</v>
      </c>
      <c r="C3661" s="2" t="s">
        <v>13602</v>
      </c>
      <c r="D3661" s="2">
        <v>1</v>
      </c>
      <c r="E3661" s="1" t="s">
        <v>16</v>
      </c>
      <c r="F3661" s="2">
        <v>12.54</v>
      </c>
      <c r="G3661" s="2"/>
      <c r="H3661" s="2"/>
      <c r="I3661" s="2"/>
      <c r="J3661" s="2"/>
      <c r="K3661" s="2"/>
      <c r="L3661" s="3">
        <v>250.65</v>
      </c>
      <c r="M3661" s="3">
        <v>250.65</v>
      </c>
      <c r="N3661" s="3">
        <v>191.24</v>
      </c>
      <c r="O3661" s="3">
        <v>0</v>
      </c>
      <c r="P3661" s="3">
        <v>441.89</v>
      </c>
      <c r="Q3661" s="3">
        <v>88.378</v>
      </c>
      <c r="R3661" s="1" t="s">
        <v>0</v>
      </c>
    </row>
    <row r="3662" spans="1:18" ht="31" x14ac:dyDescent="0.35">
      <c r="A3662" s="1">
        <v>40503186</v>
      </c>
      <c r="B3662" s="99" t="s">
        <v>767</v>
      </c>
      <c r="C3662" s="2" t="s">
        <v>13602</v>
      </c>
      <c r="D3662" s="2">
        <v>1</v>
      </c>
      <c r="E3662" s="1" t="s">
        <v>16</v>
      </c>
      <c r="F3662" s="2">
        <v>20.38</v>
      </c>
      <c r="G3662" s="2"/>
      <c r="H3662" s="2"/>
      <c r="I3662" s="2"/>
      <c r="J3662" s="2"/>
      <c r="K3662" s="2"/>
      <c r="L3662" s="3">
        <v>250.65</v>
      </c>
      <c r="M3662" s="3">
        <v>250.65</v>
      </c>
      <c r="N3662" s="3">
        <v>310.8</v>
      </c>
      <c r="O3662" s="3">
        <v>0</v>
      </c>
      <c r="P3662" s="3">
        <v>561.45000000000005</v>
      </c>
      <c r="Q3662" s="3">
        <v>112.29000000000002</v>
      </c>
      <c r="R3662" s="1" t="s">
        <v>0</v>
      </c>
    </row>
    <row r="3663" spans="1:18" ht="46.5" x14ac:dyDescent="0.35">
      <c r="A3663" s="1">
        <v>40503194</v>
      </c>
      <c r="B3663" s="99" t="s">
        <v>766</v>
      </c>
      <c r="C3663" s="2" t="s">
        <v>13602</v>
      </c>
      <c r="D3663" s="2">
        <v>1</v>
      </c>
      <c r="E3663" s="1" t="s">
        <v>16</v>
      </c>
      <c r="F3663" s="2">
        <v>20.88</v>
      </c>
      <c r="G3663" s="2"/>
      <c r="H3663" s="2"/>
      <c r="I3663" s="2"/>
      <c r="J3663" s="2"/>
      <c r="K3663" s="2"/>
      <c r="L3663" s="3">
        <v>250.65</v>
      </c>
      <c r="M3663" s="3">
        <v>250.65</v>
      </c>
      <c r="N3663" s="3">
        <v>318.42</v>
      </c>
      <c r="O3663" s="3">
        <v>0</v>
      </c>
      <c r="P3663" s="3">
        <v>569.07000000000005</v>
      </c>
      <c r="Q3663" s="3">
        <v>113.81400000000002</v>
      </c>
      <c r="R3663" s="1" t="s">
        <v>0</v>
      </c>
    </row>
    <row r="3664" spans="1:18" ht="15.5" x14ac:dyDescent="0.35">
      <c r="A3664" s="1">
        <v>40503208</v>
      </c>
      <c r="B3664" s="99" t="s">
        <v>765</v>
      </c>
      <c r="C3664" s="2" t="s">
        <v>13602</v>
      </c>
      <c r="D3664" s="2">
        <v>1</v>
      </c>
      <c r="E3664" s="1" t="s">
        <v>16</v>
      </c>
      <c r="F3664" s="2">
        <v>0.54</v>
      </c>
      <c r="G3664" s="2"/>
      <c r="H3664" s="2"/>
      <c r="I3664" s="2"/>
      <c r="J3664" s="2"/>
      <c r="K3664" s="2"/>
      <c r="L3664" s="3">
        <v>250.65</v>
      </c>
      <c r="M3664" s="3">
        <v>250.65</v>
      </c>
      <c r="N3664" s="3">
        <v>8.24</v>
      </c>
      <c r="O3664" s="3">
        <v>0</v>
      </c>
      <c r="P3664" s="3">
        <v>258.89</v>
      </c>
      <c r="Q3664" s="3">
        <v>51.777999999999999</v>
      </c>
      <c r="R3664" s="1" t="s">
        <v>0</v>
      </c>
    </row>
    <row r="3665" spans="1:18" ht="15.5" x14ac:dyDescent="0.35">
      <c r="A3665" s="1">
        <v>40503216</v>
      </c>
      <c r="B3665" s="99" t="s">
        <v>764</v>
      </c>
      <c r="C3665" s="2" t="s">
        <v>13602</v>
      </c>
      <c r="D3665" s="2">
        <v>1</v>
      </c>
      <c r="E3665" s="1" t="s">
        <v>224</v>
      </c>
      <c r="F3665" s="2">
        <v>7.79</v>
      </c>
      <c r="G3665" s="2"/>
      <c r="H3665" s="2"/>
      <c r="I3665" s="2"/>
      <c r="J3665" s="2"/>
      <c r="K3665" s="2"/>
      <c r="L3665" s="3">
        <v>338.19</v>
      </c>
      <c r="M3665" s="3">
        <v>338.19</v>
      </c>
      <c r="N3665" s="3">
        <v>118.8</v>
      </c>
      <c r="O3665" s="3">
        <v>0</v>
      </c>
      <c r="P3665" s="3">
        <v>456.99</v>
      </c>
      <c r="Q3665" s="3">
        <v>91.39800000000001</v>
      </c>
      <c r="R3665" s="1" t="s">
        <v>0</v>
      </c>
    </row>
    <row r="3666" spans="1:18" ht="31" x14ac:dyDescent="0.35">
      <c r="A3666" s="1">
        <v>40503224</v>
      </c>
      <c r="B3666" s="99" t="s">
        <v>763</v>
      </c>
      <c r="C3666" s="2" t="s">
        <v>13602</v>
      </c>
      <c r="D3666" s="2">
        <v>1</v>
      </c>
      <c r="E3666" s="1" t="s">
        <v>13</v>
      </c>
      <c r="F3666" s="2">
        <v>34.1</v>
      </c>
      <c r="G3666" s="2"/>
      <c r="H3666" s="2"/>
      <c r="I3666" s="2"/>
      <c r="J3666" s="2"/>
      <c r="K3666" s="2"/>
      <c r="L3666" s="3">
        <v>148.54</v>
      </c>
      <c r="M3666" s="3">
        <v>148.54</v>
      </c>
      <c r="N3666" s="3">
        <v>520.03</v>
      </c>
      <c r="O3666" s="3">
        <v>0</v>
      </c>
      <c r="P3666" s="3">
        <v>668.57</v>
      </c>
      <c r="Q3666" s="3">
        <v>133.71400000000003</v>
      </c>
      <c r="R3666" s="1" t="s">
        <v>0</v>
      </c>
    </row>
    <row r="3667" spans="1:18" ht="46.5" x14ac:dyDescent="0.35">
      <c r="A3667" s="1">
        <v>40503232</v>
      </c>
      <c r="B3667" s="99" t="s">
        <v>762</v>
      </c>
      <c r="C3667" s="2" t="s">
        <v>13602</v>
      </c>
      <c r="D3667" s="2">
        <v>1</v>
      </c>
      <c r="E3667" s="1" t="s">
        <v>13</v>
      </c>
      <c r="F3667" s="2">
        <v>141</v>
      </c>
      <c r="G3667" s="2"/>
      <c r="H3667" s="2"/>
      <c r="I3667" s="2"/>
      <c r="J3667" s="2"/>
      <c r="K3667" s="2"/>
      <c r="L3667" s="3">
        <v>148.54</v>
      </c>
      <c r="M3667" s="3">
        <v>148.54</v>
      </c>
      <c r="N3667" s="3">
        <v>2150.25</v>
      </c>
      <c r="O3667" s="3">
        <v>0</v>
      </c>
      <c r="P3667" s="3">
        <v>2298.79</v>
      </c>
      <c r="Q3667" s="3">
        <v>459.75800000000004</v>
      </c>
      <c r="R3667" s="1" t="s">
        <v>132</v>
      </c>
    </row>
    <row r="3668" spans="1:18" ht="46.5" x14ac:dyDescent="0.35">
      <c r="A3668" s="1">
        <v>40503240</v>
      </c>
      <c r="B3668" s="99" t="s">
        <v>761</v>
      </c>
      <c r="C3668" s="2" t="s">
        <v>13602</v>
      </c>
      <c r="D3668" s="2">
        <v>1</v>
      </c>
      <c r="E3668" s="1" t="s">
        <v>13</v>
      </c>
      <c r="F3668" s="2">
        <v>34.1</v>
      </c>
      <c r="G3668" s="2"/>
      <c r="H3668" s="2"/>
      <c r="I3668" s="2"/>
      <c r="J3668" s="2"/>
      <c r="K3668" s="2"/>
      <c r="L3668" s="3">
        <v>148.54</v>
      </c>
      <c r="M3668" s="3">
        <v>148.54</v>
      </c>
      <c r="N3668" s="3">
        <v>520.03</v>
      </c>
      <c r="O3668" s="3">
        <v>0</v>
      </c>
      <c r="P3668" s="3">
        <v>668.57</v>
      </c>
      <c r="Q3668" s="3">
        <v>133.71400000000003</v>
      </c>
      <c r="R3668" s="1" t="s">
        <v>132</v>
      </c>
    </row>
    <row r="3669" spans="1:18" ht="31" x14ac:dyDescent="0.35">
      <c r="A3669" s="1">
        <v>40503259</v>
      </c>
      <c r="B3669" s="99" t="s">
        <v>760</v>
      </c>
      <c r="C3669" s="2" t="s">
        <v>13602</v>
      </c>
      <c r="D3669" s="2">
        <v>1</v>
      </c>
      <c r="E3669" s="1" t="s">
        <v>13</v>
      </c>
      <c r="F3669" s="2">
        <v>141</v>
      </c>
      <c r="G3669" s="2"/>
      <c r="H3669" s="2"/>
      <c r="I3669" s="2"/>
      <c r="J3669" s="2"/>
      <c r="K3669" s="2"/>
      <c r="L3669" s="3">
        <v>148.54</v>
      </c>
      <c r="M3669" s="3">
        <v>148.54</v>
      </c>
      <c r="N3669" s="3">
        <v>2150.25</v>
      </c>
      <c r="O3669" s="3">
        <v>0</v>
      </c>
      <c r="P3669" s="3">
        <v>2298.79</v>
      </c>
      <c r="Q3669" s="3">
        <v>459.75800000000004</v>
      </c>
      <c r="R3669" s="1" t="s">
        <v>132</v>
      </c>
    </row>
    <row r="3670" spans="1:18" ht="15.5" x14ac:dyDescent="0.35">
      <c r="A3670" s="1">
        <v>40503542</v>
      </c>
      <c r="B3670" s="99" t="s">
        <v>759</v>
      </c>
      <c r="C3670" s="2" t="s">
        <v>13602</v>
      </c>
      <c r="D3670" s="2"/>
      <c r="E3670" s="1"/>
      <c r="F3670" s="2"/>
      <c r="G3670" s="2"/>
      <c r="H3670" s="2"/>
      <c r="I3670" s="2"/>
      <c r="J3670" s="2"/>
      <c r="K3670" s="2"/>
      <c r="L3670" s="3"/>
      <c r="M3670" s="3"/>
      <c r="N3670" s="3"/>
      <c r="O3670" s="3"/>
      <c r="P3670" s="3">
        <v>398.17</v>
      </c>
      <c r="Q3670" s="3">
        <v>79.634000000000015</v>
      </c>
      <c r="R3670" s="1" t="s">
        <v>0</v>
      </c>
    </row>
    <row r="3671" spans="1:18" ht="15.5" x14ac:dyDescent="0.35">
      <c r="A3671" s="1">
        <v>40503771</v>
      </c>
      <c r="B3671" s="99" t="s">
        <v>758</v>
      </c>
      <c r="C3671" s="2" t="s">
        <v>13602</v>
      </c>
      <c r="D3671" s="2"/>
      <c r="E3671" s="1"/>
      <c r="F3671" s="2"/>
      <c r="G3671" s="2"/>
      <c r="H3671" s="2"/>
      <c r="I3671" s="2"/>
      <c r="J3671" s="2"/>
      <c r="K3671" s="2"/>
      <c r="L3671" s="3">
        <v>0</v>
      </c>
      <c r="M3671" s="3">
        <v>0</v>
      </c>
      <c r="N3671" s="3">
        <v>0</v>
      </c>
      <c r="O3671" s="3">
        <v>0</v>
      </c>
      <c r="P3671" s="3">
        <v>693.93</v>
      </c>
      <c r="Q3671" s="3">
        <v>138.786</v>
      </c>
      <c r="R3671" s="1" t="s">
        <v>132</v>
      </c>
    </row>
    <row r="3672" spans="1:18" ht="15.5" x14ac:dyDescent="0.35">
      <c r="A3672" s="1">
        <v>40601013</v>
      </c>
      <c r="B3672" s="99" t="s">
        <v>757</v>
      </c>
      <c r="C3672" s="2" t="s">
        <v>13602</v>
      </c>
      <c r="D3672" s="2">
        <v>1</v>
      </c>
      <c r="E3672" s="1" t="s">
        <v>41</v>
      </c>
      <c r="F3672" s="2">
        <v>5.8</v>
      </c>
      <c r="G3672" s="2"/>
      <c r="H3672" s="2"/>
      <c r="I3672" s="2"/>
      <c r="J3672" s="2"/>
      <c r="K3672" s="2"/>
      <c r="L3672" s="3">
        <v>169.74</v>
      </c>
      <c r="M3672" s="3">
        <v>169.74</v>
      </c>
      <c r="N3672" s="3">
        <v>88.45</v>
      </c>
      <c r="O3672" s="3">
        <v>0</v>
      </c>
      <c r="P3672" s="3">
        <v>258.19</v>
      </c>
      <c r="Q3672" s="3">
        <v>51.638000000000005</v>
      </c>
      <c r="R3672" s="1" t="s">
        <v>0</v>
      </c>
    </row>
    <row r="3673" spans="1:18" ht="15.5" x14ac:dyDescent="0.35">
      <c r="A3673" s="1">
        <v>40601021</v>
      </c>
      <c r="B3673" s="99" t="s">
        <v>756</v>
      </c>
      <c r="C3673" s="2" t="s">
        <v>13602</v>
      </c>
      <c r="D3673" s="2">
        <v>1</v>
      </c>
      <c r="E3673" s="1" t="s">
        <v>23</v>
      </c>
      <c r="F3673" s="2">
        <v>5.8</v>
      </c>
      <c r="G3673" s="2"/>
      <c r="H3673" s="2"/>
      <c r="I3673" s="2"/>
      <c r="J3673" s="2"/>
      <c r="K3673" s="2"/>
      <c r="L3673" s="3">
        <v>116.71</v>
      </c>
      <c r="M3673" s="3">
        <v>116.71</v>
      </c>
      <c r="N3673" s="3">
        <v>88.45</v>
      </c>
      <c r="O3673" s="3">
        <v>0</v>
      </c>
      <c r="P3673" s="3">
        <v>205.16</v>
      </c>
      <c r="Q3673" s="3">
        <v>41.032000000000004</v>
      </c>
      <c r="R3673" s="1" t="s">
        <v>0</v>
      </c>
    </row>
    <row r="3674" spans="1:18" ht="15.5" x14ac:dyDescent="0.35">
      <c r="A3674" s="1">
        <v>40601030</v>
      </c>
      <c r="B3674" s="99" t="s">
        <v>755</v>
      </c>
      <c r="C3674" s="2" t="s">
        <v>13602</v>
      </c>
      <c r="D3674" s="2">
        <v>1</v>
      </c>
      <c r="E3674" s="1" t="s">
        <v>41</v>
      </c>
      <c r="F3674" s="2">
        <v>11.6</v>
      </c>
      <c r="G3674" s="2"/>
      <c r="H3674" s="2"/>
      <c r="I3674" s="2"/>
      <c r="J3674" s="2"/>
      <c r="K3674" s="2"/>
      <c r="L3674" s="3">
        <v>169.74</v>
      </c>
      <c r="M3674" s="3">
        <v>169.74</v>
      </c>
      <c r="N3674" s="3">
        <v>176.9</v>
      </c>
      <c r="O3674" s="3">
        <v>0</v>
      </c>
      <c r="P3674" s="3">
        <v>346.64</v>
      </c>
      <c r="Q3674" s="3">
        <v>69.328000000000003</v>
      </c>
      <c r="R3674" s="1" t="s">
        <v>0</v>
      </c>
    </row>
    <row r="3675" spans="1:18" ht="15.5" x14ac:dyDescent="0.35">
      <c r="A3675" s="1">
        <v>40601048</v>
      </c>
      <c r="B3675" s="99" t="s">
        <v>754</v>
      </c>
      <c r="C3675" s="2" t="s">
        <v>13602</v>
      </c>
      <c r="D3675" s="2">
        <v>1</v>
      </c>
      <c r="E3675" s="1" t="s">
        <v>159</v>
      </c>
      <c r="F3675" s="2">
        <v>16</v>
      </c>
      <c r="G3675" s="2"/>
      <c r="H3675" s="2"/>
      <c r="I3675" s="2"/>
      <c r="J3675" s="2"/>
      <c r="K3675" s="2"/>
      <c r="L3675" s="3">
        <v>736.04</v>
      </c>
      <c r="M3675" s="3">
        <v>736.04</v>
      </c>
      <c r="N3675" s="3">
        <v>244</v>
      </c>
      <c r="O3675" s="3">
        <v>0</v>
      </c>
      <c r="P3675" s="3">
        <v>980.04</v>
      </c>
      <c r="Q3675" s="3">
        <v>196.00800000000001</v>
      </c>
      <c r="R3675" s="1" t="s">
        <v>0</v>
      </c>
    </row>
    <row r="3676" spans="1:18" ht="15.5" x14ac:dyDescent="0.35">
      <c r="A3676" s="1">
        <v>40601056</v>
      </c>
      <c r="B3676" s="99" t="s">
        <v>753</v>
      </c>
      <c r="C3676" s="2" t="s">
        <v>13602</v>
      </c>
      <c r="D3676" s="2">
        <v>1</v>
      </c>
      <c r="E3676" s="1" t="s">
        <v>409</v>
      </c>
      <c r="F3676" s="2">
        <v>5.8</v>
      </c>
      <c r="G3676" s="2"/>
      <c r="H3676" s="2"/>
      <c r="I3676" s="2"/>
      <c r="J3676" s="2"/>
      <c r="K3676" s="2"/>
      <c r="L3676" s="3">
        <v>438.97</v>
      </c>
      <c r="M3676" s="3">
        <v>438.97</v>
      </c>
      <c r="N3676" s="3">
        <v>88.45</v>
      </c>
      <c r="O3676" s="3">
        <v>0</v>
      </c>
      <c r="P3676" s="3">
        <v>527.41999999999996</v>
      </c>
      <c r="Q3676" s="3">
        <v>105.48399999999999</v>
      </c>
      <c r="R3676" s="1" t="s">
        <v>0</v>
      </c>
    </row>
    <row r="3677" spans="1:18" ht="15.5" x14ac:dyDescent="0.35">
      <c r="A3677" s="1">
        <v>40601064</v>
      </c>
      <c r="B3677" s="99" t="s">
        <v>752</v>
      </c>
      <c r="C3677" s="2" t="s">
        <v>13602</v>
      </c>
      <c r="D3677" s="2">
        <v>1</v>
      </c>
      <c r="E3677" s="1" t="s">
        <v>497</v>
      </c>
      <c r="F3677" s="2">
        <v>20</v>
      </c>
      <c r="G3677" s="2"/>
      <c r="H3677" s="2"/>
      <c r="I3677" s="2"/>
      <c r="J3677" s="2"/>
      <c r="K3677" s="2"/>
      <c r="L3677" s="3">
        <v>485.38</v>
      </c>
      <c r="M3677" s="3">
        <v>485.38</v>
      </c>
      <c r="N3677" s="3">
        <v>305</v>
      </c>
      <c r="O3677" s="3">
        <v>0</v>
      </c>
      <c r="P3677" s="3">
        <v>790.38</v>
      </c>
      <c r="Q3677" s="3">
        <v>158.07600000000002</v>
      </c>
      <c r="R3677" s="1" t="s">
        <v>0</v>
      </c>
    </row>
    <row r="3678" spans="1:18" ht="15.5" x14ac:dyDescent="0.35">
      <c r="A3678" s="1">
        <v>40601072</v>
      </c>
      <c r="B3678" s="99" t="s">
        <v>751</v>
      </c>
      <c r="C3678" s="2" t="s">
        <v>13602</v>
      </c>
      <c r="D3678" s="2">
        <v>1</v>
      </c>
      <c r="E3678" s="1" t="s">
        <v>18</v>
      </c>
      <c r="F3678" s="2">
        <v>4.2</v>
      </c>
      <c r="G3678" s="2"/>
      <c r="H3678" s="2"/>
      <c r="I3678" s="2"/>
      <c r="J3678" s="2"/>
      <c r="K3678" s="2"/>
      <c r="L3678" s="3">
        <v>53.06</v>
      </c>
      <c r="M3678" s="3">
        <v>53.06</v>
      </c>
      <c r="N3678" s="3">
        <v>64.05</v>
      </c>
      <c r="O3678" s="3">
        <v>0</v>
      </c>
      <c r="P3678" s="3">
        <v>117.11</v>
      </c>
      <c r="Q3678" s="3">
        <v>23.422000000000001</v>
      </c>
      <c r="R3678" s="1" t="s">
        <v>0</v>
      </c>
    </row>
    <row r="3679" spans="1:18" ht="15.5" x14ac:dyDescent="0.35">
      <c r="A3679" s="1">
        <v>40601080</v>
      </c>
      <c r="B3679" s="99" t="s">
        <v>750</v>
      </c>
      <c r="C3679" s="2" t="s">
        <v>13602</v>
      </c>
      <c r="D3679" s="2">
        <v>1</v>
      </c>
      <c r="E3679" s="1" t="s">
        <v>13</v>
      </c>
      <c r="F3679" s="2">
        <v>9.1</v>
      </c>
      <c r="G3679" s="2"/>
      <c r="H3679" s="2"/>
      <c r="I3679" s="2"/>
      <c r="J3679" s="2"/>
      <c r="K3679" s="2"/>
      <c r="L3679" s="3">
        <v>148.54</v>
      </c>
      <c r="M3679" s="3">
        <v>148.54</v>
      </c>
      <c r="N3679" s="3">
        <v>138.78</v>
      </c>
      <c r="O3679" s="3">
        <v>0</v>
      </c>
      <c r="P3679" s="3">
        <v>287.32</v>
      </c>
      <c r="Q3679" s="3">
        <v>57.463999999999999</v>
      </c>
      <c r="R3679" s="1" t="s">
        <v>0</v>
      </c>
    </row>
    <row r="3680" spans="1:18" ht="15.5" x14ac:dyDescent="0.35">
      <c r="A3680" s="1">
        <v>40601099</v>
      </c>
      <c r="B3680" s="99" t="s">
        <v>749</v>
      </c>
      <c r="C3680" s="2" t="s">
        <v>13602</v>
      </c>
      <c r="D3680" s="2">
        <v>1</v>
      </c>
      <c r="E3680" s="1" t="s">
        <v>18</v>
      </c>
      <c r="F3680" s="2">
        <v>9</v>
      </c>
      <c r="G3680" s="2"/>
      <c r="H3680" s="2"/>
      <c r="I3680" s="2"/>
      <c r="J3680" s="2"/>
      <c r="K3680" s="2"/>
      <c r="L3680" s="3">
        <v>53.06</v>
      </c>
      <c r="M3680" s="3">
        <v>53.06</v>
      </c>
      <c r="N3680" s="3">
        <v>137.25</v>
      </c>
      <c r="O3680" s="3">
        <v>0</v>
      </c>
      <c r="P3680" s="3">
        <v>190.31</v>
      </c>
      <c r="Q3680" s="3">
        <v>38.062000000000005</v>
      </c>
      <c r="R3680" s="1" t="s">
        <v>0</v>
      </c>
    </row>
    <row r="3681" spans="1:18" ht="15.5" x14ac:dyDescent="0.35">
      <c r="A3681" s="1">
        <v>40601102</v>
      </c>
      <c r="B3681" s="99" t="s">
        <v>748</v>
      </c>
      <c r="C3681" s="2" t="s">
        <v>13602</v>
      </c>
      <c r="D3681" s="2">
        <v>1</v>
      </c>
      <c r="E3681" s="1" t="s">
        <v>13</v>
      </c>
      <c r="F3681" s="2">
        <v>16.7</v>
      </c>
      <c r="G3681" s="2"/>
      <c r="H3681" s="2"/>
      <c r="I3681" s="2"/>
      <c r="J3681" s="2"/>
      <c r="K3681" s="2"/>
      <c r="L3681" s="3">
        <v>148.54</v>
      </c>
      <c r="M3681" s="3">
        <v>148.54</v>
      </c>
      <c r="N3681" s="3">
        <v>254.68</v>
      </c>
      <c r="O3681" s="3">
        <v>0</v>
      </c>
      <c r="P3681" s="3">
        <v>403.22</v>
      </c>
      <c r="Q3681" s="3">
        <v>80.644000000000005</v>
      </c>
      <c r="R3681" s="1" t="s">
        <v>0</v>
      </c>
    </row>
    <row r="3682" spans="1:18" ht="15.5" x14ac:dyDescent="0.35">
      <c r="A3682" s="1">
        <v>40601110</v>
      </c>
      <c r="B3682" s="99" t="s">
        <v>747</v>
      </c>
      <c r="C3682" s="2" t="s">
        <v>13602</v>
      </c>
      <c r="D3682" s="2">
        <v>1</v>
      </c>
      <c r="E3682" s="1" t="s">
        <v>18</v>
      </c>
      <c r="F3682" s="2">
        <v>2.06</v>
      </c>
      <c r="G3682" s="2"/>
      <c r="H3682" s="2"/>
      <c r="I3682" s="2"/>
      <c r="J3682" s="2"/>
      <c r="K3682" s="2"/>
      <c r="L3682" s="3">
        <v>53.06</v>
      </c>
      <c r="M3682" s="3">
        <v>53.06</v>
      </c>
      <c r="N3682" s="3">
        <v>31.42</v>
      </c>
      <c r="O3682" s="3">
        <v>0</v>
      </c>
      <c r="P3682" s="3">
        <v>84.48</v>
      </c>
      <c r="Q3682" s="3">
        <v>16.896000000000001</v>
      </c>
      <c r="R3682" s="1" t="s">
        <v>0</v>
      </c>
    </row>
    <row r="3683" spans="1:18" ht="15.5" x14ac:dyDescent="0.35">
      <c r="A3683" s="1">
        <v>40601129</v>
      </c>
      <c r="B3683" s="99" t="s">
        <v>746</v>
      </c>
      <c r="C3683" s="2" t="s">
        <v>13602</v>
      </c>
      <c r="D3683" s="2">
        <v>1</v>
      </c>
      <c r="E3683" s="1" t="s">
        <v>18</v>
      </c>
      <c r="F3683" s="2">
        <v>2.06</v>
      </c>
      <c r="G3683" s="2"/>
      <c r="H3683" s="2"/>
      <c r="I3683" s="2"/>
      <c r="J3683" s="2"/>
      <c r="K3683" s="2"/>
      <c r="L3683" s="3">
        <v>53.06</v>
      </c>
      <c r="M3683" s="3">
        <v>53.06</v>
      </c>
      <c r="N3683" s="3">
        <v>31.42</v>
      </c>
      <c r="O3683" s="3">
        <v>0</v>
      </c>
      <c r="P3683" s="3">
        <v>84.48</v>
      </c>
      <c r="Q3683" s="3">
        <v>16.896000000000001</v>
      </c>
      <c r="R3683" s="1" t="s">
        <v>0</v>
      </c>
    </row>
    <row r="3684" spans="1:18" ht="15.5" x14ac:dyDescent="0.35">
      <c r="A3684" s="1">
        <v>40601137</v>
      </c>
      <c r="B3684" s="99" t="s">
        <v>745</v>
      </c>
      <c r="C3684" s="2" t="s">
        <v>13602</v>
      </c>
      <c r="D3684" s="2">
        <v>1</v>
      </c>
      <c r="E3684" s="1" t="s">
        <v>31</v>
      </c>
      <c r="F3684" s="2">
        <v>1.03</v>
      </c>
      <c r="G3684" s="2"/>
      <c r="H3684" s="2"/>
      <c r="I3684" s="2"/>
      <c r="J3684" s="2"/>
      <c r="K3684" s="2"/>
      <c r="L3684" s="3">
        <v>26.53</v>
      </c>
      <c r="M3684" s="3">
        <v>26.53</v>
      </c>
      <c r="N3684" s="3">
        <v>15.71</v>
      </c>
      <c r="O3684" s="3">
        <v>0</v>
      </c>
      <c r="P3684" s="3">
        <v>42.24</v>
      </c>
      <c r="Q3684" s="3">
        <v>8.4480000000000004</v>
      </c>
      <c r="R3684" s="1" t="s">
        <v>0</v>
      </c>
    </row>
    <row r="3685" spans="1:18" ht="15.5" x14ac:dyDescent="0.35">
      <c r="A3685" s="1">
        <v>40601145</v>
      </c>
      <c r="B3685" s="99" t="s">
        <v>744</v>
      </c>
      <c r="C3685" s="2" t="s">
        <v>13602</v>
      </c>
      <c r="D3685" s="2">
        <v>1</v>
      </c>
      <c r="E3685" s="1" t="s">
        <v>20</v>
      </c>
      <c r="F3685" s="2">
        <v>1.5</v>
      </c>
      <c r="G3685" s="2"/>
      <c r="H3685" s="2"/>
      <c r="I3685" s="2"/>
      <c r="J3685" s="2"/>
      <c r="K3685" s="2"/>
      <c r="L3685" s="3">
        <v>39.79</v>
      </c>
      <c r="M3685" s="3">
        <v>39.79</v>
      </c>
      <c r="N3685" s="3">
        <v>22.88</v>
      </c>
      <c r="O3685" s="3">
        <v>0</v>
      </c>
      <c r="P3685" s="3">
        <v>62.67</v>
      </c>
      <c r="Q3685" s="3">
        <v>12.534000000000001</v>
      </c>
      <c r="R3685" s="1" t="s">
        <v>0</v>
      </c>
    </row>
    <row r="3686" spans="1:18" ht="15.5" x14ac:dyDescent="0.35">
      <c r="A3686" s="1">
        <v>40601153</v>
      </c>
      <c r="B3686" s="99" t="s">
        <v>743</v>
      </c>
      <c r="C3686" s="2" t="s">
        <v>13602</v>
      </c>
      <c r="D3686" s="2">
        <v>1</v>
      </c>
      <c r="E3686" s="1" t="s">
        <v>110</v>
      </c>
      <c r="F3686" s="2">
        <v>3</v>
      </c>
      <c r="G3686" s="2"/>
      <c r="H3686" s="2"/>
      <c r="I3686" s="2"/>
      <c r="J3686" s="2"/>
      <c r="K3686" s="2"/>
      <c r="L3686" s="3">
        <v>222.81</v>
      </c>
      <c r="M3686" s="3">
        <v>222.81</v>
      </c>
      <c r="N3686" s="3">
        <v>45.75</v>
      </c>
      <c r="O3686" s="3">
        <v>0</v>
      </c>
      <c r="P3686" s="3">
        <v>268.56</v>
      </c>
      <c r="Q3686" s="3">
        <v>53.712000000000003</v>
      </c>
      <c r="R3686" s="1" t="s">
        <v>0</v>
      </c>
    </row>
    <row r="3687" spans="1:18" ht="15.5" x14ac:dyDescent="0.35">
      <c r="A3687" s="1">
        <v>40601161</v>
      </c>
      <c r="B3687" s="99" t="s">
        <v>742</v>
      </c>
      <c r="C3687" s="2" t="s">
        <v>13602</v>
      </c>
      <c r="D3687" s="2">
        <v>1</v>
      </c>
      <c r="E3687" s="1" t="s">
        <v>25</v>
      </c>
      <c r="F3687" s="2">
        <v>0.875</v>
      </c>
      <c r="G3687" s="2"/>
      <c r="H3687" s="2"/>
      <c r="I3687" s="2"/>
      <c r="J3687" s="2"/>
      <c r="K3687" s="2"/>
      <c r="L3687" s="3">
        <v>13.26</v>
      </c>
      <c r="M3687" s="3">
        <v>13.26</v>
      </c>
      <c r="N3687" s="3">
        <v>13.34</v>
      </c>
      <c r="O3687" s="3">
        <v>0</v>
      </c>
      <c r="P3687" s="3">
        <v>26.6</v>
      </c>
      <c r="Q3687" s="3">
        <v>5.32</v>
      </c>
      <c r="R3687" s="1" t="s">
        <v>0</v>
      </c>
    </row>
    <row r="3688" spans="1:18" ht="15.5" x14ac:dyDescent="0.35">
      <c r="A3688" s="1">
        <v>40601170</v>
      </c>
      <c r="B3688" s="99" t="s">
        <v>741</v>
      </c>
      <c r="C3688" s="2" t="s">
        <v>13602</v>
      </c>
      <c r="D3688" s="2">
        <v>1</v>
      </c>
      <c r="E3688" s="1" t="s">
        <v>16</v>
      </c>
      <c r="F3688" s="2">
        <v>27</v>
      </c>
      <c r="G3688" s="2"/>
      <c r="H3688" s="2"/>
      <c r="I3688" s="2"/>
      <c r="J3688" s="2"/>
      <c r="K3688" s="2"/>
      <c r="L3688" s="3">
        <v>250.65</v>
      </c>
      <c r="M3688" s="3">
        <v>250.65</v>
      </c>
      <c r="N3688" s="3">
        <v>411.75</v>
      </c>
      <c r="O3688" s="3">
        <v>0</v>
      </c>
      <c r="P3688" s="3">
        <v>662.4</v>
      </c>
      <c r="Q3688" s="3">
        <v>132.47999999999999</v>
      </c>
      <c r="R3688" s="1" t="s">
        <v>0</v>
      </c>
    </row>
    <row r="3689" spans="1:18" ht="15.5" x14ac:dyDescent="0.35">
      <c r="A3689" s="1">
        <v>40601188</v>
      </c>
      <c r="B3689" s="99" t="s">
        <v>740</v>
      </c>
      <c r="C3689" s="2" t="s">
        <v>13602</v>
      </c>
      <c r="D3689" s="2">
        <v>1</v>
      </c>
      <c r="E3689" s="1" t="s">
        <v>281</v>
      </c>
      <c r="F3689" s="2">
        <v>9.5</v>
      </c>
      <c r="G3689" s="2"/>
      <c r="H3689" s="2"/>
      <c r="I3689" s="2"/>
      <c r="J3689" s="2"/>
      <c r="K3689" s="2"/>
      <c r="L3689" s="3">
        <v>202.9</v>
      </c>
      <c r="M3689" s="3">
        <v>202.9</v>
      </c>
      <c r="N3689" s="3">
        <v>144.88</v>
      </c>
      <c r="O3689" s="3">
        <v>0</v>
      </c>
      <c r="P3689" s="3">
        <v>347.78</v>
      </c>
      <c r="Q3689" s="3">
        <v>69.555999999999997</v>
      </c>
      <c r="R3689" s="1" t="s">
        <v>0</v>
      </c>
    </row>
    <row r="3690" spans="1:18" ht="31" x14ac:dyDescent="0.35">
      <c r="A3690" s="1">
        <v>40601196</v>
      </c>
      <c r="B3690" s="99" t="s">
        <v>739</v>
      </c>
      <c r="C3690" s="2" t="s">
        <v>13602</v>
      </c>
      <c r="D3690" s="2">
        <v>1</v>
      </c>
      <c r="E3690" s="1" t="s">
        <v>23</v>
      </c>
      <c r="F3690" s="2">
        <v>4.5</v>
      </c>
      <c r="G3690" s="2"/>
      <c r="H3690" s="2"/>
      <c r="I3690" s="2"/>
      <c r="J3690" s="2"/>
      <c r="K3690" s="2"/>
      <c r="L3690" s="3">
        <v>116.71</v>
      </c>
      <c r="M3690" s="3">
        <v>116.71</v>
      </c>
      <c r="N3690" s="3">
        <v>68.63</v>
      </c>
      <c r="O3690" s="3">
        <v>0</v>
      </c>
      <c r="P3690" s="3">
        <v>185.34</v>
      </c>
      <c r="Q3690" s="3">
        <v>37.068000000000005</v>
      </c>
      <c r="R3690" s="1" t="s">
        <v>0</v>
      </c>
    </row>
    <row r="3691" spans="1:18" ht="15.5" x14ac:dyDescent="0.35">
      <c r="A3691" s="1">
        <v>40601200</v>
      </c>
      <c r="B3691" s="99" t="s">
        <v>738</v>
      </c>
      <c r="C3691" s="2" t="s">
        <v>13602</v>
      </c>
      <c r="D3691" s="2">
        <v>1</v>
      </c>
      <c r="E3691" s="1" t="s">
        <v>23</v>
      </c>
      <c r="F3691" s="2">
        <v>1.7</v>
      </c>
      <c r="G3691" s="2"/>
      <c r="H3691" s="2"/>
      <c r="I3691" s="2"/>
      <c r="J3691" s="2"/>
      <c r="K3691" s="2"/>
      <c r="L3691" s="3">
        <v>116.71</v>
      </c>
      <c r="M3691" s="3">
        <v>116.71</v>
      </c>
      <c r="N3691" s="3">
        <v>25.93</v>
      </c>
      <c r="O3691" s="3">
        <v>0</v>
      </c>
      <c r="P3691" s="3">
        <v>142.63999999999999</v>
      </c>
      <c r="Q3691" s="3">
        <v>28.527999999999999</v>
      </c>
      <c r="R3691" s="1" t="s">
        <v>0</v>
      </c>
    </row>
    <row r="3692" spans="1:18" ht="15.5" x14ac:dyDescent="0.35">
      <c r="A3692" s="1">
        <v>40601218</v>
      </c>
      <c r="B3692" s="99" t="s">
        <v>737</v>
      </c>
      <c r="C3692" s="2" t="s">
        <v>13602</v>
      </c>
      <c r="D3692" s="2">
        <v>1</v>
      </c>
      <c r="E3692" s="1" t="s">
        <v>23</v>
      </c>
      <c r="F3692" s="2">
        <v>4.5</v>
      </c>
      <c r="G3692" s="2"/>
      <c r="H3692" s="2"/>
      <c r="I3692" s="2"/>
      <c r="J3692" s="2"/>
      <c r="K3692" s="2"/>
      <c r="L3692" s="3">
        <v>116.71</v>
      </c>
      <c r="M3692" s="3">
        <v>116.71</v>
      </c>
      <c r="N3692" s="3">
        <v>68.63</v>
      </c>
      <c r="O3692" s="3">
        <v>0</v>
      </c>
      <c r="P3692" s="3">
        <v>185.34</v>
      </c>
      <c r="Q3692" s="3">
        <v>37.068000000000005</v>
      </c>
      <c r="R3692" s="1" t="s">
        <v>0</v>
      </c>
    </row>
    <row r="3693" spans="1:18" ht="31" x14ac:dyDescent="0.35">
      <c r="A3693" s="1">
        <v>40601226</v>
      </c>
      <c r="B3693" s="99" t="s">
        <v>736</v>
      </c>
      <c r="C3693" s="2" t="s">
        <v>13602</v>
      </c>
      <c r="D3693" s="2">
        <v>1</v>
      </c>
      <c r="E3693" s="1" t="s">
        <v>18</v>
      </c>
      <c r="F3693" s="2">
        <v>2.06</v>
      </c>
      <c r="G3693" s="2"/>
      <c r="H3693" s="2"/>
      <c r="I3693" s="2"/>
      <c r="J3693" s="2"/>
      <c r="K3693" s="2"/>
      <c r="L3693" s="3">
        <v>53.06</v>
      </c>
      <c r="M3693" s="3">
        <v>53.06</v>
      </c>
      <c r="N3693" s="3">
        <v>31.42</v>
      </c>
      <c r="O3693" s="3">
        <v>0</v>
      </c>
      <c r="P3693" s="3">
        <v>84.48</v>
      </c>
      <c r="Q3693" s="3">
        <v>16.896000000000001</v>
      </c>
      <c r="R3693" s="1" t="s">
        <v>0</v>
      </c>
    </row>
    <row r="3694" spans="1:18" ht="15.5" x14ac:dyDescent="0.35">
      <c r="A3694" s="1">
        <v>40601234</v>
      </c>
      <c r="B3694" s="99" t="s">
        <v>735</v>
      </c>
      <c r="C3694" s="2" t="s">
        <v>13602</v>
      </c>
      <c r="D3694" s="2">
        <v>1</v>
      </c>
      <c r="E3694" s="1" t="s">
        <v>18</v>
      </c>
      <c r="F3694" s="2">
        <v>7.2830000000000004</v>
      </c>
      <c r="G3694" s="2"/>
      <c r="H3694" s="2"/>
      <c r="I3694" s="2"/>
      <c r="J3694" s="2"/>
      <c r="K3694" s="2"/>
      <c r="L3694" s="3">
        <v>53.06</v>
      </c>
      <c r="M3694" s="3">
        <v>53.06</v>
      </c>
      <c r="N3694" s="3">
        <v>111.07</v>
      </c>
      <c r="O3694" s="3">
        <v>0</v>
      </c>
      <c r="P3694" s="3">
        <v>164.13</v>
      </c>
      <c r="Q3694" s="3">
        <v>32.826000000000001</v>
      </c>
      <c r="R3694" s="1" t="s">
        <v>0</v>
      </c>
    </row>
    <row r="3695" spans="1:18" ht="15.5" x14ac:dyDescent="0.35">
      <c r="A3695" s="1">
        <v>40601242</v>
      </c>
      <c r="B3695" s="99" t="s">
        <v>734</v>
      </c>
      <c r="C3695" s="2" t="s">
        <v>13602</v>
      </c>
      <c r="D3695" s="2">
        <v>1</v>
      </c>
      <c r="E3695" s="1" t="s">
        <v>23</v>
      </c>
      <c r="F3695" s="2">
        <v>14.6</v>
      </c>
      <c r="G3695" s="2"/>
      <c r="H3695" s="2"/>
      <c r="I3695" s="2"/>
      <c r="J3695" s="2"/>
      <c r="K3695" s="2"/>
      <c r="L3695" s="3">
        <v>116.71</v>
      </c>
      <c r="M3695" s="3">
        <v>116.71</v>
      </c>
      <c r="N3695" s="3">
        <v>222.65</v>
      </c>
      <c r="O3695" s="3">
        <v>0</v>
      </c>
      <c r="P3695" s="3">
        <v>339.36</v>
      </c>
      <c r="Q3695" s="3">
        <v>67.872</v>
      </c>
      <c r="R3695" s="1" t="s">
        <v>0</v>
      </c>
    </row>
    <row r="3696" spans="1:18" ht="15.5" x14ac:dyDescent="0.35">
      <c r="A3696" s="1">
        <v>40601250</v>
      </c>
      <c r="B3696" s="99" t="s">
        <v>733</v>
      </c>
      <c r="C3696" s="2" t="s">
        <v>13602</v>
      </c>
      <c r="D3696" s="2">
        <v>1</v>
      </c>
      <c r="E3696" s="1" t="s">
        <v>18</v>
      </c>
      <c r="F3696" s="2">
        <v>2.06</v>
      </c>
      <c r="G3696" s="2"/>
      <c r="H3696" s="2"/>
      <c r="I3696" s="2"/>
      <c r="J3696" s="2"/>
      <c r="K3696" s="2"/>
      <c r="L3696" s="3">
        <v>53.06</v>
      </c>
      <c r="M3696" s="3">
        <v>53.06</v>
      </c>
      <c r="N3696" s="3">
        <v>31.42</v>
      </c>
      <c r="O3696" s="3">
        <v>0</v>
      </c>
      <c r="P3696" s="3">
        <v>84.48</v>
      </c>
      <c r="Q3696" s="3">
        <v>16.896000000000001</v>
      </c>
      <c r="R3696" s="1" t="s">
        <v>0</v>
      </c>
    </row>
    <row r="3697" spans="1:18" ht="15.5" x14ac:dyDescent="0.35">
      <c r="A3697" s="1">
        <v>40601269</v>
      </c>
      <c r="B3697" s="99" t="s">
        <v>732</v>
      </c>
      <c r="C3697" s="2" t="s">
        <v>13602</v>
      </c>
      <c r="D3697" s="2">
        <v>1</v>
      </c>
      <c r="E3697" s="1" t="s">
        <v>31</v>
      </c>
      <c r="F3697" s="2">
        <v>1.03</v>
      </c>
      <c r="G3697" s="2"/>
      <c r="H3697" s="2"/>
      <c r="I3697" s="2"/>
      <c r="J3697" s="2"/>
      <c r="K3697" s="2"/>
      <c r="L3697" s="3">
        <v>26.53</v>
      </c>
      <c r="M3697" s="3">
        <v>26.53</v>
      </c>
      <c r="N3697" s="3">
        <v>15.71</v>
      </c>
      <c r="O3697" s="3">
        <v>0</v>
      </c>
      <c r="P3697" s="3">
        <v>42.24</v>
      </c>
      <c r="Q3697" s="3">
        <v>8.4480000000000004</v>
      </c>
      <c r="R3697" s="1" t="s">
        <v>0</v>
      </c>
    </row>
    <row r="3698" spans="1:18" ht="15.5" x14ac:dyDescent="0.35">
      <c r="A3698" s="1">
        <v>40601277</v>
      </c>
      <c r="B3698" s="99" t="s">
        <v>731</v>
      </c>
      <c r="C3698" s="2" t="s">
        <v>13602</v>
      </c>
      <c r="D3698" s="2">
        <v>1</v>
      </c>
      <c r="E3698" s="1" t="s">
        <v>16</v>
      </c>
      <c r="F3698" s="2">
        <v>27</v>
      </c>
      <c r="G3698" s="2"/>
      <c r="H3698" s="2"/>
      <c r="I3698" s="2"/>
      <c r="J3698" s="2"/>
      <c r="K3698" s="2"/>
      <c r="L3698" s="3">
        <v>250.65</v>
      </c>
      <c r="M3698" s="3">
        <v>250.65</v>
      </c>
      <c r="N3698" s="3">
        <v>411.75</v>
      </c>
      <c r="O3698" s="3">
        <v>0</v>
      </c>
      <c r="P3698" s="3">
        <v>662.4</v>
      </c>
      <c r="Q3698" s="3">
        <v>132.47999999999999</v>
      </c>
      <c r="R3698" s="1" t="s">
        <v>132</v>
      </c>
    </row>
    <row r="3699" spans="1:18" ht="15.5" x14ac:dyDescent="0.35">
      <c r="A3699" s="1">
        <v>40601285</v>
      </c>
      <c r="B3699" s="99" t="s">
        <v>730</v>
      </c>
      <c r="C3699" s="2" t="s">
        <v>13602</v>
      </c>
      <c r="D3699" s="2">
        <v>1</v>
      </c>
      <c r="E3699" s="1" t="s">
        <v>16</v>
      </c>
      <c r="F3699" s="2">
        <v>27</v>
      </c>
      <c r="G3699" s="2"/>
      <c r="H3699" s="2"/>
      <c r="I3699" s="2"/>
      <c r="J3699" s="2"/>
      <c r="K3699" s="2"/>
      <c r="L3699" s="3">
        <v>250.65</v>
      </c>
      <c r="M3699" s="3">
        <v>250.65</v>
      </c>
      <c r="N3699" s="3">
        <v>411.75</v>
      </c>
      <c r="O3699" s="3">
        <v>0</v>
      </c>
      <c r="P3699" s="3">
        <v>662.4</v>
      </c>
      <c r="Q3699" s="3">
        <v>132.47999999999999</v>
      </c>
      <c r="R3699" s="1" t="s">
        <v>0</v>
      </c>
    </row>
    <row r="3700" spans="1:18" ht="15.5" x14ac:dyDescent="0.35">
      <c r="A3700" s="1">
        <v>40601293</v>
      </c>
      <c r="B3700" s="99" t="s">
        <v>729</v>
      </c>
      <c r="C3700" s="2" t="s">
        <v>13602</v>
      </c>
      <c r="D3700" s="2">
        <v>1</v>
      </c>
      <c r="E3700" s="1" t="s">
        <v>20</v>
      </c>
      <c r="F3700" s="2">
        <v>17.75</v>
      </c>
      <c r="G3700" s="2"/>
      <c r="H3700" s="2"/>
      <c r="I3700" s="2"/>
      <c r="J3700" s="2"/>
      <c r="K3700" s="2"/>
      <c r="L3700" s="3">
        <v>39.79</v>
      </c>
      <c r="M3700" s="3">
        <v>39.79</v>
      </c>
      <c r="N3700" s="3">
        <v>270.69</v>
      </c>
      <c r="O3700" s="3">
        <v>0</v>
      </c>
      <c r="P3700" s="3">
        <v>310.48</v>
      </c>
      <c r="Q3700" s="3">
        <v>62.096000000000004</v>
      </c>
      <c r="R3700" s="1" t="s">
        <v>0</v>
      </c>
    </row>
    <row r="3701" spans="1:18" ht="15.5" x14ac:dyDescent="0.35">
      <c r="A3701" s="1">
        <v>40601307</v>
      </c>
      <c r="B3701" s="99" t="s">
        <v>728</v>
      </c>
      <c r="C3701" s="2" t="s">
        <v>13602</v>
      </c>
      <c r="D3701" s="2">
        <v>1</v>
      </c>
      <c r="E3701" s="1" t="s">
        <v>25</v>
      </c>
      <c r="F3701" s="2">
        <v>8.0500000000000007</v>
      </c>
      <c r="G3701" s="2"/>
      <c r="H3701" s="2"/>
      <c r="I3701" s="2"/>
      <c r="J3701" s="2"/>
      <c r="K3701" s="2"/>
      <c r="L3701" s="3">
        <v>13.26</v>
      </c>
      <c r="M3701" s="3">
        <v>13.26</v>
      </c>
      <c r="N3701" s="3">
        <v>122.76</v>
      </c>
      <c r="O3701" s="3">
        <v>0</v>
      </c>
      <c r="P3701" s="3">
        <v>136.02000000000001</v>
      </c>
      <c r="Q3701" s="3">
        <v>27.204000000000004</v>
      </c>
      <c r="R3701" s="1" t="s">
        <v>0</v>
      </c>
    </row>
    <row r="3702" spans="1:18" ht="15.5" x14ac:dyDescent="0.35">
      <c r="A3702" s="1">
        <v>40601315</v>
      </c>
      <c r="B3702" s="99" t="s">
        <v>727</v>
      </c>
      <c r="C3702" s="2" t="s">
        <v>13602</v>
      </c>
      <c r="D3702" s="2">
        <v>1</v>
      </c>
      <c r="E3702" s="1" t="s">
        <v>16</v>
      </c>
      <c r="F3702" s="2">
        <v>27</v>
      </c>
      <c r="G3702" s="2"/>
      <c r="H3702" s="2"/>
      <c r="I3702" s="2"/>
      <c r="J3702" s="2"/>
      <c r="K3702" s="2"/>
      <c r="L3702" s="3">
        <v>250.65</v>
      </c>
      <c r="M3702" s="3">
        <v>250.65</v>
      </c>
      <c r="N3702" s="3">
        <v>411.75</v>
      </c>
      <c r="O3702" s="3">
        <v>0</v>
      </c>
      <c r="P3702" s="3">
        <v>662.4</v>
      </c>
      <c r="Q3702" s="3">
        <v>132.47999999999999</v>
      </c>
      <c r="R3702" s="1" t="s">
        <v>0</v>
      </c>
    </row>
    <row r="3703" spans="1:18" ht="15.5" x14ac:dyDescent="0.35">
      <c r="A3703" s="1">
        <v>40601323</v>
      </c>
      <c r="B3703" s="99" t="s">
        <v>726</v>
      </c>
      <c r="C3703" s="2" t="s">
        <v>13602</v>
      </c>
      <c r="D3703" s="2">
        <v>1</v>
      </c>
      <c r="E3703" s="1" t="s">
        <v>31</v>
      </c>
      <c r="F3703" s="2">
        <v>2.5</v>
      </c>
      <c r="G3703" s="2"/>
      <c r="H3703" s="2"/>
      <c r="I3703" s="2"/>
      <c r="J3703" s="2"/>
      <c r="K3703" s="2"/>
      <c r="L3703" s="3">
        <v>26.53</v>
      </c>
      <c r="M3703" s="3">
        <v>26.53</v>
      </c>
      <c r="N3703" s="3">
        <v>38.130000000000003</v>
      </c>
      <c r="O3703" s="3">
        <v>0</v>
      </c>
      <c r="P3703" s="3">
        <v>64.66</v>
      </c>
      <c r="Q3703" s="3">
        <v>12.932</v>
      </c>
      <c r="R3703" s="1" t="s">
        <v>0</v>
      </c>
    </row>
    <row r="3704" spans="1:18" ht="15.5" x14ac:dyDescent="0.35">
      <c r="A3704" s="1">
        <v>40701018</v>
      </c>
      <c r="B3704" s="99" t="s">
        <v>725</v>
      </c>
      <c r="C3704" s="2" t="s">
        <v>13602</v>
      </c>
      <c r="D3704" s="2">
        <v>1</v>
      </c>
      <c r="E3704" s="1" t="s">
        <v>18</v>
      </c>
      <c r="F3704" s="2">
        <v>5.8390000000000004</v>
      </c>
      <c r="G3704" s="2"/>
      <c r="H3704" s="2"/>
      <c r="I3704" s="2" t="s">
        <v>642</v>
      </c>
      <c r="J3704" s="2">
        <v>0.36</v>
      </c>
      <c r="K3704" s="2">
        <v>1</v>
      </c>
      <c r="L3704" s="3">
        <v>53.06</v>
      </c>
      <c r="M3704" s="3">
        <v>53.06</v>
      </c>
      <c r="N3704" s="3">
        <v>89.04</v>
      </c>
      <c r="O3704" s="3">
        <v>10.81</v>
      </c>
      <c r="P3704" s="3">
        <v>152.91</v>
      </c>
      <c r="Q3704" s="3">
        <v>30.582000000000001</v>
      </c>
      <c r="R3704" s="1" t="s">
        <v>132</v>
      </c>
    </row>
    <row r="3705" spans="1:18" ht="15.5" x14ac:dyDescent="0.35">
      <c r="A3705" s="1">
        <v>40701026</v>
      </c>
      <c r="B3705" s="99" t="s">
        <v>724</v>
      </c>
      <c r="C3705" s="2" t="s">
        <v>13602</v>
      </c>
      <c r="D3705" s="2">
        <v>1</v>
      </c>
      <c r="E3705" s="1" t="s">
        <v>23</v>
      </c>
      <c r="F3705" s="2">
        <v>28.172999999999998</v>
      </c>
      <c r="G3705" s="2"/>
      <c r="H3705" s="2"/>
      <c r="I3705" s="2" t="s">
        <v>642</v>
      </c>
      <c r="J3705" s="2">
        <v>0.38</v>
      </c>
      <c r="K3705" s="2">
        <v>1</v>
      </c>
      <c r="L3705" s="3">
        <v>116.71</v>
      </c>
      <c r="M3705" s="3">
        <v>116.71</v>
      </c>
      <c r="N3705" s="3">
        <v>429.64</v>
      </c>
      <c r="O3705" s="3">
        <v>11.41</v>
      </c>
      <c r="P3705" s="3">
        <v>557.76</v>
      </c>
      <c r="Q3705" s="3">
        <v>111.55200000000001</v>
      </c>
      <c r="R3705" s="1" t="s">
        <v>132</v>
      </c>
    </row>
    <row r="3706" spans="1:18" ht="15.5" x14ac:dyDescent="0.35">
      <c r="A3706" s="1">
        <v>40701034</v>
      </c>
      <c r="B3706" s="99" t="s">
        <v>723</v>
      </c>
      <c r="C3706" s="2" t="s">
        <v>13602</v>
      </c>
      <c r="D3706" s="2">
        <v>1</v>
      </c>
      <c r="E3706" s="1" t="s">
        <v>13</v>
      </c>
      <c r="F3706" s="2">
        <v>13.595000000000001</v>
      </c>
      <c r="G3706" s="2"/>
      <c r="H3706" s="2"/>
      <c r="I3706" s="2" t="s">
        <v>642</v>
      </c>
      <c r="J3706" s="2">
        <v>0.56999999999999995</v>
      </c>
      <c r="K3706" s="2">
        <v>1</v>
      </c>
      <c r="L3706" s="3">
        <v>148.54</v>
      </c>
      <c r="M3706" s="3">
        <v>148.54</v>
      </c>
      <c r="N3706" s="3">
        <v>207.32</v>
      </c>
      <c r="O3706" s="3">
        <v>17.12</v>
      </c>
      <c r="P3706" s="3">
        <v>372.98</v>
      </c>
      <c r="Q3706" s="3">
        <v>74.596000000000004</v>
      </c>
      <c r="R3706" s="1" t="s">
        <v>132</v>
      </c>
    </row>
    <row r="3707" spans="1:18" ht="15.5" x14ac:dyDescent="0.35">
      <c r="A3707" s="1">
        <v>40701042</v>
      </c>
      <c r="B3707" s="99" t="s">
        <v>722</v>
      </c>
      <c r="C3707" s="2" t="s">
        <v>13602</v>
      </c>
      <c r="D3707" s="2">
        <v>1</v>
      </c>
      <c r="E3707" s="1" t="s">
        <v>41</v>
      </c>
      <c r="F3707" s="2">
        <v>53.015999999999998</v>
      </c>
      <c r="G3707" s="2"/>
      <c r="H3707" s="2"/>
      <c r="I3707" s="2" t="s">
        <v>642</v>
      </c>
      <c r="J3707" s="2">
        <v>0.38</v>
      </c>
      <c r="K3707" s="2">
        <v>1</v>
      </c>
      <c r="L3707" s="3">
        <v>169.74</v>
      </c>
      <c r="M3707" s="3">
        <v>169.74</v>
      </c>
      <c r="N3707" s="3">
        <v>808.49</v>
      </c>
      <c r="O3707" s="3">
        <v>11.41</v>
      </c>
      <c r="P3707" s="3">
        <v>989.64</v>
      </c>
      <c r="Q3707" s="3">
        <v>197.928</v>
      </c>
      <c r="R3707" s="1" t="s">
        <v>132</v>
      </c>
    </row>
    <row r="3708" spans="1:18" ht="15.5" x14ac:dyDescent="0.35">
      <c r="A3708" s="1">
        <v>40701050</v>
      </c>
      <c r="B3708" s="99" t="s">
        <v>721</v>
      </c>
      <c r="C3708" s="2" t="s">
        <v>13602</v>
      </c>
      <c r="D3708" s="2">
        <v>1</v>
      </c>
      <c r="E3708" s="1" t="s">
        <v>4</v>
      </c>
      <c r="F3708" s="2">
        <v>16.986999999999998</v>
      </c>
      <c r="G3708" s="2"/>
      <c r="H3708" s="2"/>
      <c r="I3708" s="2" t="s">
        <v>642</v>
      </c>
      <c r="J3708" s="2">
        <v>0.38</v>
      </c>
      <c r="K3708" s="2">
        <v>1</v>
      </c>
      <c r="L3708" s="3">
        <v>84.88</v>
      </c>
      <c r="M3708" s="3">
        <v>84.88</v>
      </c>
      <c r="N3708" s="3">
        <v>259.05</v>
      </c>
      <c r="O3708" s="3">
        <v>11.41</v>
      </c>
      <c r="P3708" s="3">
        <v>355.34</v>
      </c>
      <c r="Q3708" s="3">
        <v>71.067999999999998</v>
      </c>
      <c r="R3708" s="1" t="s">
        <v>132</v>
      </c>
    </row>
    <row r="3709" spans="1:18" ht="15.5" x14ac:dyDescent="0.35">
      <c r="A3709" s="1">
        <v>40701069</v>
      </c>
      <c r="B3709" s="99" t="s">
        <v>720</v>
      </c>
      <c r="C3709" s="2" t="s">
        <v>13602</v>
      </c>
      <c r="D3709" s="2">
        <v>1</v>
      </c>
      <c r="E3709" s="1" t="s">
        <v>13</v>
      </c>
      <c r="F3709" s="2">
        <v>19.425999999999998</v>
      </c>
      <c r="G3709" s="2"/>
      <c r="H3709" s="2"/>
      <c r="I3709" s="2" t="s">
        <v>642</v>
      </c>
      <c r="J3709" s="2">
        <v>0.56999999999999995</v>
      </c>
      <c r="K3709" s="2">
        <v>1</v>
      </c>
      <c r="L3709" s="3">
        <v>148.54</v>
      </c>
      <c r="M3709" s="3">
        <v>148.54</v>
      </c>
      <c r="N3709" s="3">
        <v>296.25</v>
      </c>
      <c r="O3709" s="3">
        <v>17.12</v>
      </c>
      <c r="P3709" s="3">
        <v>461.91</v>
      </c>
      <c r="Q3709" s="3">
        <v>92.382000000000005</v>
      </c>
      <c r="R3709" s="1" t="s">
        <v>132</v>
      </c>
    </row>
    <row r="3710" spans="1:18" ht="15.5" x14ac:dyDescent="0.35">
      <c r="A3710" s="1">
        <v>40701077</v>
      </c>
      <c r="B3710" s="99" t="s">
        <v>719</v>
      </c>
      <c r="C3710" s="2" t="s">
        <v>13602</v>
      </c>
      <c r="D3710" s="2">
        <v>1</v>
      </c>
      <c r="E3710" s="1" t="s">
        <v>23</v>
      </c>
      <c r="F3710" s="2">
        <v>17.576000000000001</v>
      </c>
      <c r="G3710" s="2"/>
      <c r="H3710" s="2"/>
      <c r="I3710" s="2" t="s">
        <v>642</v>
      </c>
      <c r="J3710" s="2">
        <v>0.76</v>
      </c>
      <c r="K3710" s="2">
        <v>1</v>
      </c>
      <c r="L3710" s="3">
        <v>116.71</v>
      </c>
      <c r="M3710" s="3">
        <v>116.71</v>
      </c>
      <c r="N3710" s="3">
        <v>268.02999999999997</v>
      </c>
      <c r="O3710" s="3">
        <v>22.82</v>
      </c>
      <c r="P3710" s="3">
        <v>407.56</v>
      </c>
      <c r="Q3710" s="3">
        <v>81.512</v>
      </c>
      <c r="R3710" s="1" t="s">
        <v>132</v>
      </c>
    </row>
    <row r="3711" spans="1:18" ht="15.5" x14ac:dyDescent="0.35">
      <c r="A3711" s="1">
        <v>40701085</v>
      </c>
      <c r="B3711" s="99" t="s">
        <v>718</v>
      </c>
      <c r="C3711" s="2" t="s">
        <v>13602</v>
      </c>
      <c r="D3711" s="2">
        <v>1</v>
      </c>
      <c r="E3711" s="1" t="s">
        <v>34</v>
      </c>
      <c r="F3711" s="2">
        <v>13.595000000000001</v>
      </c>
      <c r="G3711" s="2"/>
      <c r="H3711" s="2"/>
      <c r="I3711" s="2" t="s">
        <v>642</v>
      </c>
      <c r="J3711" s="2">
        <v>0.38</v>
      </c>
      <c r="K3711" s="2">
        <v>1</v>
      </c>
      <c r="L3711" s="3">
        <v>71.62</v>
      </c>
      <c r="M3711" s="3">
        <v>71.62</v>
      </c>
      <c r="N3711" s="3">
        <v>207.32</v>
      </c>
      <c r="O3711" s="3">
        <v>11.41</v>
      </c>
      <c r="P3711" s="3">
        <v>290.35000000000002</v>
      </c>
      <c r="Q3711" s="3">
        <v>58.070000000000007</v>
      </c>
      <c r="R3711" s="1" t="s">
        <v>132</v>
      </c>
    </row>
    <row r="3712" spans="1:18" ht="15.5" x14ac:dyDescent="0.35">
      <c r="A3712" s="1">
        <v>40701093</v>
      </c>
      <c r="B3712" s="99" t="s">
        <v>717</v>
      </c>
      <c r="C3712" s="2" t="s">
        <v>13602</v>
      </c>
      <c r="D3712" s="2">
        <v>1</v>
      </c>
      <c r="E3712" s="1" t="s">
        <v>18</v>
      </c>
      <c r="F3712" s="2">
        <v>6.5730000000000004</v>
      </c>
      <c r="G3712" s="2"/>
      <c r="H3712" s="2"/>
      <c r="I3712" s="2" t="s">
        <v>642</v>
      </c>
      <c r="J3712" s="2">
        <v>0.48</v>
      </c>
      <c r="K3712" s="2">
        <v>1</v>
      </c>
      <c r="L3712" s="3">
        <v>53.06</v>
      </c>
      <c r="M3712" s="3">
        <v>53.06</v>
      </c>
      <c r="N3712" s="3">
        <v>100.24</v>
      </c>
      <c r="O3712" s="3">
        <v>14.41</v>
      </c>
      <c r="P3712" s="3">
        <v>167.71</v>
      </c>
      <c r="Q3712" s="3">
        <v>33.542000000000002</v>
      </c>
      <c r="R3712" s="1" t="s">
        <v>132</v>
      </c>
    </row>
    <row r="3713" spans="1:18" ht="15.5" x14ac:dyDescent="0.35">
      <c r="A3713" s="1">
        <v>40701107</v>
      </c>
      <c r="B3713" s="99" t="s">
        <v>716</v>
      </c>
      <c r="C3713" s="2" t="s">
        <v>13602</v>
      </c>
      <c r="D3713" s="2">
        <v>1</v>
      </c>
      <c r="E3713" s="1" t="s">
        <v>4</v>
      </c>
      <c r="F3713" s="2">
        <v>13.372</v>
      </c>
      <c r="G3713" s="2"/>
      <c r="H3713" s="2"/>
      <c r="I3713" s="2" t="s">
        <v>642</v>
      </c>
      <c r="J3713" s="2">
        <v>0.56999999999999995</v>
      </c>
      <c r="K3713" s="2">
        <v>1</v>
      </c>
      <c r="L3713" s="3">
        <v>84.88</v>
      </c>
      <c r="M3713" s="3">
        <v>84.88</v>
      </c>
      <c r="N3713" s="3">
        <v>203.92</v>
      </c>
      <c r="O3713" s="3">
        <v>17.12</v>
      </c>
      <c r="P3713" s="3">
        <v>305.92</v>
      </c>
      <c r="Q3713" s="3">
        <v>61.184000000000005</v>
      </c>
      <c r="R3713" s="1" t="s">
        <v>132</v>
      </c>
    </row>
    <row r="3714" spans="1:18" ht="15.5" x14ac:dyDescent="0.35">
      <c r="A3714" s="1">
        <v>40701115</v>
      </c>
      <c r="B3714" s="99" t="s">
        <v>715</v>
      </c>
      <c r="C3714" s="2" t="s">
        <v>13602</v>
      </c>
      <c r="D3714" s="2">
        <v>1</v>
      </c>
      <c r="E3714" s="1" t="s">
        <v>4</v>
      </c>
      <c r="F3714" s="2">
        <v>14.706</v>
      </c>
      <c r="G3714" s="2"/>
      <c r="H3714" s="2"/>
      <c r="I3714" s="2" t="s">
        <v>642</v>
      </c>
      <c r="J3714" s="2">
        <v>0.56999999999999995</v>
      </c>
      <c r="K3714" s="2">
        <v>1</v>
      </c>
      <c r="L3714" s="3">
        <v>84.88</v>
      </c>
      <c r="M3714" s="3">
        <v>84.88</v>
      </c>
      <c r="N3714" s="3">
        <v>224.27</v>
      </c>
      <c r="O3714" s="3">
        <v>17.12</v>
      </c>
      <c r="P3714" s="3">
        <v>326.27</v>
      </c>
      <c r="Q3714" s="3">
        <v>65.254000000000005</v>
      </c>
      <c r="R3714" s="1" t="s">
        <v>132</v>
      </c>
    </row>
    <row r="3715" spans="1:18" ht="15.5" x14ac:dyDescent="0.35">
      <c r="A3715" s="1">
        <v>40701123</v>
      </c>
      <c r="B3715" s="99" t="s">
        <v>714</v>
      </c>
      <c r="C3715" s="2" t="s">
        <v>13602</v>
      </c>
      <c r="D3715" s="2">
        <v>1</v>
      </c>
      <c r="E3715" s="1" t="s">
        <v>4</v>
      </c>
      <c r="F3715" s="2">
        <v>13.143000000000001</v>
      </c>
      <c r="G3715" s="2"/>
      <c r="H3715" s="2"/>
      <c r="I3715" s="2" t="s">
        <v>642</v>
      </c>
      <c r="J3715" s="2">
        <v>0.56999999999999995</v>
      </c>
      <c r="K3715" s="2">
        <v>1</v>
      </c>
      <c r="L3715" s="3">
        <v>84.88</v>
      </c>
      <c r="M3715" s="3">
        <v>84.88</v>
      </c>
      <c r="N3715" s="3">
        <v>200.43</v>
      </c>
      <c r="O3715" s="3">
        <v>17.12</v>
      </c>
      <c r="P3715" s="3">
        <v>302.43</v>
      </c>
      <c r="Q3715" s="3">
        <v>60.486000000000004</v>
      </c>
      <c r="R3715" s="1" t="s">
        <v>132</v>
      </c>
    </row>
    <row r="3716" spans="1:18" ht="15.5" x14ac:dyDescent="0.35">
      <c r="A3716" s="1">
        <v>40701131</v>
      </c>
      <c r="B3716" s="99" t="s">
        <v>713</v>
      </c>
      <c r="C3716" s="2" t="s">
        <v>13602</v>
      </c>
      <c r="D3716" s="2">
        <v>1</v>
      </c>
      <c r="E3716" s="1" t="s">
        <v>13</v>
      </c>
      <c r="F3716" s="2">
        <v>19.425999999999998</v>
      </c>
      <c r="G3716" s="2"/>
      <c r="H3716" s="2"/>
      <c r="I3716" s="2" t="s">
        <v>642</v>
      </c>
      <c r="J3716" s="2">
        <v>0.56999999999999995</v>
      </c>
      <c r="K3716" s="2">
        <v>1</v>
      </c>
      <c r="L3716" s="3">
        <v>148.54</v>
      </c>
      <c r="M3716" s="3">
        <v>148.54</v>
      </c>
      <c r="N3716" s="3">
        <v>296.25</v>
      </c>
      <c r="O3716" s="3">
        <v>17.12</v>
      </c>
      <c r="P3716" s="3">
        <v>461.91</v>
      </c>
      <c r="Q3716" s="3">
        <v>92.382000000000005</v>
      </c>
      <c r="R3716" s="1" t="s">
        <v>132</v>
      </c>
    </row>
    <row r="3717" spans="1:18" ht="15.5" x14ac:dyDescent="0.35">
      <c r="A3717" s="1">
        <v>40701140</v>
      </c>
      <c r="B3717" s="99" t="s">
        <v>712</v>
      </c>
      <c r="C3717" s="2" t="s">
        <v>13602</v>
      </c>
      <c r="D3717" s="2">
        <v>1</v>
      </c>
      <c r="E3717" s="1" t="s">
        <v>13</v>
      </c>
      <c r="F3717" s="2">
        <v>19.425999999999998</v>
      </c>
      <c r="G3717" s="2"/>
      <c r="H3717" s="2"/>
      <c r="I3717" s="2" t="s">
        <v>642</v>
      </c>
      <c r="J3717" s="2">
        <v>0.56999999999999995</v>
      </c>
      <c r="K3717" s="2">
        <v>1</v>
      </c>
      <c r="L3717" s="3">
        <v>148.54</v>
      </c>
      <c r="M3717" s="3">
        <v>148.54</v>
      </c>
      <c r="N3717" s="3">
        <v>296.25</v>
      </c>
      <c r="O3717" s="3">
        <v>17.12</v>
      </c>
      <c r="P3717" s="3">
        <v>461.91</v>
      </c>
      <c r="Q3717" s="3">
        <v>92.382000000000005</v>
      </c>
      <c r="R3717" s="1" t="s">
        <v>132</v>
      </c>
    </row>
    <row r="3718" spans="1:18" ht="15.5" x14ac:dyDescent="0.35">
      <c r="A3718" s="1">
        <v>40702014</v>
      </c>
      <c r="B3718" s="99" t="s">
        <v>711</v>
      </c>
      <c r="C3718" s="2" t="s">
        <v>13602</v>
      </c>
      <c r="D3718" s="2">
        <v>1</v>
      </c>
      <c r="E3718" s="1" t="s">
        <v>34</v>
      </c>
      <c r="F3718" s="2">
        <v>12.750999999999999</v>
      </c>
      <c r="G3718" s="2"/>
      <c r="H3718" s="2"/>
      <c r="I3718" s="2" t="s">
        <v>642</v>
      </c>
      <c r="J3718" s="2">
        <v>0.48</v>
      </c>
      <c r="K3718" s="2">
        <v>1</v>
      </c>
      <c r="L3718" s="3">
        <v>71.62</v>
      </c>
      <c r="M3718" s="3">
        <v>71.62</v>
      </c>
      <c r="N3718" s="3">
        <v>194.45</v>
      </c>
      <c r="O3718" s="3">
        <v>14.41</v>
      </c>
      <c r="P3718" s="3">
        <v>280.48</v>
      </c>
      <c r="Q3718" s="3">
        <v>56.096000000000004</v>
      </c>
      <c r="R3718" s="1" t="s">
        <v>132</v>
      </c>
    </row>
    <row r="3719" spans="1:18" ht="15.5" x14ac:dyDescent="0.35">
      <c r="A3719" s="1">
        <v>40702022</v>
      </c>
      <c r="B3719" s="99" t="s">
        <v>710</v>
      </c>
      <c r="C3719" s="2" t="s">
        <v>13602</v>
      </c>
      <c r="D3719" s="2">
        <v>1</v>
      </c>
      <c r="E3719" s="1" t="s">
        <v>18</v>
      </c>
      <c r="F3719" s="2">
        <v>12.797000000000001</v>
      </c>
      <c r="G3719" s="2"/>
      <c r="H3719" s="2"/>
      <c r="I3719" s="2" t="s">
        <v>642</v>
      </c>
      <c r="J3719" s="2">
        <v>0.56999999999999995</v>
      </c>
      <c r="K3719" s="2">
        <v>1</v>
      </c>
      <c r="L3719" s="3">
        <v>53.06</v>
      </c>
      <c r="M3719" s="3">
        <v>53.06</v>
      </c>
      <c r="N3719" s="3">
        <v>195.15</v>
      </c>
      <c r="O3719" s="3">
        <v>17.12</v>
      </c>
      <c r="P3719" s="3">
        <v>265.33</v>
      </c>
      <c r="Q3719" s="3">
        <v>53.066000000000003</v>
      </c>
      <c r="R3719" s="1" t="s">
        <v>132</v>
      </c>
    </row>
    <row r="3720" spans="1:18" ht="15.5" x14ac:dyDescent="0.35">
      <c r="A3720" s="1">
        <v>40702030</v>
      </c>
      <c r="B3720" s="99" t="s">
        <v>709</v>
      </c>
      <c r="C3720" s="2" t="s">
        <v>13602</v>
      </c>
      <c r="D3720" s="2">
        <v>1</v>
      </c>
      <c r="E3720" s="1" t="s">
        <v>4</v>
      </c>
      <c r="F3720" s="2">
        <v>17.484999999999999</v>
      </c>
      <c r="G3720" s="2"/>
      <c r="H3720" s="2"/>
      <c r="I3720" s="2" t="s">
        <v>642</v>
      </c>
      <c r="J3720" s="2">
        <v>0.95</v>
      </c>
      <c r="K3720" s="2">
        <v>1</v>
      </c>
      <c r="L3720" s="3">
        <v>84.88</v>
      </c>
      <c r="M3720" s="3">
        <v>84.88</v>
      </c>
      <c r="N3720" s="3">
        <v>266.64999999999998</v>
      </c>
      <c r="O3720" s="3">
        <v>28.53</v>
      </c>
      <c r="P3720" s="3">
        <v>380.06</v>
      </c>
      <c r="Q3720" s="3">
        <v>76.012</v>
      </c>
      <c r="R3720" s="1" t="s">
        <v>132</v>
      </c>
    </row>
    <row r="3721" spans="1:18" ht="15.5" x14ac:dyDescent="0.35">
      <c r="A3721" s="1">
        <v>40702049</v>
      </c>
      <c r="B3721" s="99" t="s">
        <v>708</v>
      </c>
      <c r="C3721" s="2" t="s">
        <v>13602</v>
      </c>
      <c r="D3721" s="2">
        <v>1</v>
      </c>
      <c r="E3721" s="1" t="s">
        <v>34</v>
      </c>
      <c r="F3721" s="2">
        <v>16.103000000000002</v>
      </c>
      <c r="G3721" s="2"/>
      <c r="H3721" s="2"/>
      <c r="I3721" s="2" t="s">
        <v>642</v>
      </c>
      <c r="J3721" s="2">
        <v>0.56999999999999995</v>
      </c>
      <c r="K3721" s="2">
        <v>1</v>
      </c>
      <c r="L3721" s="3">
        <v>71.62</v>
      </c>
      <c r="M3721" s="3">
        <v>71.62</v>
      </c>
      <c r="N3721" s="3">
        <v>245.57</v>
      </c>
      <c r="O3721" s="3">
        <v>17.12</v>
      </c>
      <c r="P3721" s="3">
        <v>334.31</v>
      </c>
      <c r="Q3721" s="3">
        <v>66.862000000000009</v>
      </c>
      <c r="R3721" s="1" t="s">
        <v>132</v>
      </c>
    </row>
    <row r="3722" spans="1:18" ht="15.5" x14ac:dyDescent="0.35">
      <c r="A3722" s="1">
        <v>40702057</v>
      </c>
      <c r="B3722" s="99" t="s">
        <v>707</v>
      </c>
      <c r="C3722" s="2" t="s">
        <v>13602</v>
      </c>
      <c r="D3722" s="2">
        <v>1</v>
      </c>
      <c r="E3722" s="1" t="s">
        <v>23</v>
      </c>
      <c r="F3722" s="2">
        <v>31.678999999999998</v>
      </c>
      <c r="G3722" s="2"/>
      <c r="H3722" s="2"/>
      <c r="I3722" s="2" t="s">
        <v>642</v>
      </c>
      <c r="J3722" s="2">
        <v>0.95</v>
      </c>
      <c r="K3722" s="2">
        <v>1</v>
      </c>
      <c r="L3722" s="3">
        <v>116.71</v>
      </c>
      <c r="M3722" s="3">
        <v>116.71</v>
      </c>
      <c r="N3722" s="3">
        <v>483.1</v>
      </c>
      <c r="O3722" s="3">
        <v>28.53</v>
      </c>
      <c r="P3722" s="3">
        <v>628.34</v>
      </c>
      <c r="Q3722" s="3">
        <v>125.66800000000001</v>
      </c>
      <c r="R3722" s="1" t="s">
        <v>132</v>
      </c>
    </row>
    <row r="3723" spans="1:18" ht="15.5" x14ac:dyDescent="0.35">
      <c r="A3723" s="1">
        <v>40702065</v>
      </c>
      <c r="B3723" s="99" t="s">
        <v>706</v>
      </c>
      <c r="C3723" s="2" t="s">
        <v>13602</v>
      </c>
      <c r="D3723" s="2">
        <v>1</v>
      </c>
      <c r="E3723" s="1" t="s">
        <v>34</v>
      </c>
      <c r="F3723" s="2">
        <v>7.3739999999999997</v>
      </c>
      <c r="G3723" s="2"/>
      <c r="H3723" s="2"/>
      <c r="I3723" s="2" t="s">
        <v>642</v>
      </c>
      <c r="J3723" s="2">
        <v>0.76</v>
      </c>
      <c r="K3723" s="2">
        <v>1</v>
      </c>
      <c r="L3723" s="3">
        <v>71.62</v>
      </c>
      <c r="M3723" s="3">
        <v>71.62</v>
      </c>
      <c r="N3723" s="3">
        <v>112.45</v>
      </c>
      <c r="O3723" s="3">
        <v>22.82</v>
      </c>
      <c r="P3723" s="3">
        <v>206.89</v>
      </c>
      <c r="Q3723" s="3">
        <v>41.378</v>
      </c>
      <c r="R3723" s="1" t="s">
        <v>132</v>
      </c>
    </row>
    <row r="3724" spans="1:18" ht="15.5" x14ac:dyDescent="0.35">
      <c r="A3724" s="1">
        <v>40702073</v>
      </c>
      <c r="B3724" s="99" t="s">
        <v>705</v>
      </c>
      <c r="C3724" s="2" t="s">
        <v>13602</v>
      </c>
      <c r="D3724" s="2">
        <v>1</v>
      </c>
      <c r="E3724" s="1" t="s">
        <v>34</v>
      </c>
      <c r="F3724" s="2">
        <v>4.7329999999999997</v>
      </c>
      <c r="G3724" s="2"/>
      <c r="H3724" s="2"/>
      <c r="I3724" s="2" t="s">
        <v>642</v>
      </c>
      <c r="J3724" s="2">
        <v>0.76</v>
      </c>
      <c r="K3724" s="2">
        <v>1</v>
      </c>
      <c r="L3724" s="3">
        <v>71.62</v>
      </c>
      <c r="M3724" s="3">
        <v>71.62</v>
      </c>
      <c r="N3724" s="3">
        <v>72.180000000000007</v>
      </c>
      <c r="O3724" s="3">
        <v>22.82</v>
      </c>
      <c r="P3724" s="3">
        <v>166.62</v>
      </c>
      <c r="Q3724" s="3">
        <v>33.324000000000005</v>
      </c>
      <c r="R3724" s="1" t="s">
        <v>132</v>
      </c>
    </row>
    <row r="3725" spans="1:18" ht="15.5" x14ac:dyDescent="0.35">
      <c r="A3725" s="1">
        <v>40702081</v>
      </c>
      <c r="B3725" s="99" t="s">
        <v>704</v>
      </c>
      <c r="C3725" s="2" t="s">
        <v>13602</v>
      </c>
      <c r="D3725" s="2">
        <v>1</v>
      </c>
      <c r="E3725" s="1" t="s">
        <v>34</v>
      </c>
      <c r="F3725" s="2">
        <v>4.7549999999999999</v>
      </c>
      <c r="G3725" s="2"/>
      <c r="H3725" s="2"/>
      <c r="I3725" s="2" t="s">
        <v>642</v>
      </c>
      <c r="J3725" s="2">
        <v>0.76</v>
      </c>
      <c r="K3725" s="2">
        <v>1</v>
      </c>
      <c r="L3725" s="3">
        <v>71.62</v>
      </c>
      <c r="M3725" s="3">
        <v>71.62</v>
      </c>
      <c r="N3725" s="3">
        <v>72.510000000000005</v>
      </c>
      <c r="O3725" s="3">
        <v>22.82</v>
      </c>
      <c r="P3725" s="3">
        <v>166.95</v>
      </c>
      <c r="Q3725" s="3">
        <v>33.39</v>
      </c>
      <c r="R3725" s="1" t="s">
        <v>132</v>
      </c>
    </row>
    <row r="3726" spans="1:18" ht="15.5" x14ac:dyDescent="0.35">
      <c r="A3726" s="1">
        <v>40702090</v>
      </c>
      <c r="B3726" s="99" t="s">
        <v>703</v>
      </c>
      <c r="C3726" s="2" t="s">
        <v>13602</v>
      </c>
      <c r="D3726" s="2">
        <v>1</v>
      </c>
      <c r="E3726" s="1" t="s">
        <v>4</v>
      </c>
      <c r="F3726" s="2">
        <v>12.811</v>
      </c>
      <c r="G3726" s="2"/>
      <c r="H3726" s="2"/>
      <c r="I3726" s="2" t="s">
        <v>642</v>
      </c>
      <c r="J3726" s="2">
        <v>0.56999999999999995</v>
      </c>
      <c r="K3726" s="2">
        <v>1</v>
      </c>
      <c r="L3726" s="3">
        <v>84.88</v>
      </c>
      <c r="M3726" s="3">
        <v>84.88</v>
      </c>
      <c r="N3726" s="3">
        <v>195.37</v>
      </c>
      <c r="O3726" s="3">
        <v>17.12</v>
      </c>
      <c r="P3726" s="3">
        <v>297.37</v>
      </c>
      <c r="Q3726" s="3">
        <v>59.474000000000004</v>
      </c>
      <c r="R3726" s="1" t="s">
        <v>132</v>
      </c>
    </row>
    <row r="3727" spans="1:18" ht="15.5" x14ac:dyDescent="0.35">
      <c r="A3727" s="1">
        <v>40702103</v>
      </c>
      <c r="B3727" s="99" t="s">
        <v>702</v>
      </c>
      <c r="C3727" s="2" t="s">
        <v>13602</v>
      </c>
      <c r="D3727" s="2">
        <v>1</v>
      </c>
      <c r="E3727" s="1" t="s">
        <v>34</v>
      </c>
      <c r="F3727" s="2">
        <v>6.6870000000000003</v>
      </c>
      <c r="G3727" s="2"/>
      <c r="H3727" s="2"/>
      <c r="I3727" s="2" t="s">
        <v>642</v>
      </c>
      <c r="J3727" s="2">
        <v>0.76</v>
      </c>
      <c r="K3727" s="2">
        <v>1</v>
      </c>
      <c r="L3727" s="3">
        <v>71.62</v>
      </c>
      <c r="M3727" s="3">
        <v>71.62</v>
      </c>
      <c r="N3727" s="3">
        <v>101.98</v>
      </c>
      <c r="O3727" s="3">
        <v>22.82</v>
      </c>
      <c r="P3727" s="3">
        <v>196.42</v>
      </c>
      <c r="Q3727" s="3">
        <v>39.283999999999999</v>
      </c>
      <c r="R3727" s="1" t="s">
        <v>132</v>
      </c>
    </row>
    <row r="3728" spans="1:18" ht="15.5" x14ac:dyDescent="0.35">
      <c r="A3728" s="1">
        <v>40702111</v>
      </c>
      <c r="B3728" s="99" t="s">
        <v>701</v>
      </c>
      <c r="C3728" s="2" t="s">
        <v>13602</v>
      </c>
      <c r="D3728" s="2">
        <v>1</v>
      </c>
      <c r="E3728" s="1" t="s">
        <v>20</v>
      </c>
      <c r="F3728" s="2">
        <v>4.782</v>
      </c>
      <c r="G3728" s="2"/>
      <c r="H3728" s="2"/>
      <c r="I3728" s="2" t="s">
        <v>642</v>
      </c>
      <c r="J3728" s="2">
        <v>0.48</v>
      </c>
      <c r="K3728" s="2">
        <v>1</v>
      </c>
      <c r="L3728" s="3">
        <v>39.79</v>
      </c>
      <c r="M3728" s="3">
        <v>39.79</v>
      </c>
      <c r="N3728" s="3">
        <v>72.930000000000007</v>
      </c>
      <c r="O3728" s="3">
        <v>14.41</v>
      </c>
      <c r="P3728" s="3">
        <v>127.13</v>
      </c>
      <c r="Q3728" s="3">
        <v>25.426000000000002</v>
      </c>
      <c r="R3728" s="1" t="s">
        <v>132</v>
      </c>
    </row>
    <row r="3729" spans="1:18" ht="15.5" x14ac:dyDescent="0.35">
      <c r="A3729" s="1">
        <v>40703010</v>
      </c>
      <c r="B3729" s="99" t="s">
        <v>700</v>
      </c>
      <c r="C3729" s="2" t="s">
        <v>13602</v>
      </c>
      <c r="D3729" s="2">
        <v>1</v>
      </c>
      <c r="E3729" s="1" t="s">
        <v>34</v>
      </c>
      <c r="F3729" s="2">
        <v>12.617000000000001</v>
      </c>
      <c r="G3729" s="2"/>
      <c r="H3729" s="2"/>
      <c r="I3729" s="2" t="s">
        <v>642</v>
      </c>
      <c r="J3729" s="2">
        <v>0.19</v>
      </c>
      <c r="K3729" s="2">
        <v>1</v>
      </c>
      <c r="L3729" s="3">
        <v>71.62</v>
      </c>
      <c r="M3729" s="3">
        <v>71.62</v>
      </c>
      <c r="N3729" s="3">
        <v>192.41</v>
      </c>
      <c r="O3729" s="3">
        <v>5.71</v>
      </c>
      <c r="P3729" s="3">
        <v>269.74</v>
      </c>
      <c r="Q3729" s="3">
        <v>53.948000000000008</v>
      </c>
      <c r="R3729" s="1" t="s">
        <v>132</v>
      </c>
    </row>
    <row r="3730" spans="1:18" ht="15.5" x14ac:dyDescent="0.35">
      <c r="A3730" s="1">
        <v>40703029</v>
      </c>
      <c r="B3730" s="99" t="s">
        <v>699</v>
      </c>
      <c r="C3730" s="2" t="s">
        <v>13602</v>
      </c>
      <c r="D3730" s="2">
        <v>1</v>
      </c>
      <c r="E3730" s="1" t="s">
        <v>34</v>
      </c>
      <c r="F3730" s="2">
        <v>12.617000000000001</v>
      </c>
      <c r="G3730" s="2"/>
      <c r="H3730" s="2"/>
      <c r="I3730" s="2" t="s">
        <v>642</v>
      </c>
      <c r="J3730" s="2">
        <v>0.19</v>
      </c>
      <c r="K3730" s="2">
        <v>1</v>
      </c>
      <c r="L3730" s="3">
        <v>71.62</v>
      </c>
      <c r="M3730" s="3">
        <v>71.62</v>
      </c>
      <c r="N3730" s="3">
        <v>192.41</v>
      </c>
      <c r="O3730" s="3">
        <v>5.71</v>
      </c>
      <c r="P3730" s="3">
        <v>269.74</v>
      </c>
      <c r="Q3730" s="3">
        <v>53.948000000000008</v>
      </c>
      <c r="R3730" s="1" t="s">
        <v>132</v>
      </c>
    </row>
    <row r="3731" spans="1:18" ht="15.5" x14ac:dyDescent="0.35">
      <c r="A3731" s="1">
        <v>40703037</v>
      </c>
      <c r="B3731" s="99" t="s">
        <v>698</v>
      </c>
      <c r="C3731" s="2" t="s">
        <v>13602</v>
      </c>
      <c r="D3731" s="2">
        <v>1</v>
      </c>
      <c r="E3731" s="1" t="s">
        <v>34</v>
      </c>
      <c r="F3731" s="2">
        <v>8.9269999999999996</v>
      </c>
      <c r="G3731" s="2"/>
      <c r="H3731" s="2"/>
      <c r="I3731" s="2" t="s">
        <v>642</v>
      </c>
      <c r="J3731" s="2">
        <v>0.19</v>
      </c>
      <c r="K3731" s="2">
        <v>1</v>
      </c>
      <c r="L3731" s="3">
        <v>71.62</v>
      </c>
      <c r="M3731" s="3">
        <v>71.62</v>
      </c>
      <c r="N3731" s="3">
        <v>136.13999999999999</v>
      </c>
      <c r="O3731" s="3">
        <v>5.71</v>
      </c>
      <c r="P3731" s="3">
        <v>213.47</v>
      </c>
      <c r="Q3731" s="3">
        <v>42.694000000000003</v>
      </c>
      <c r="R3731" s="1" t="s">
        <v>132</v>
      </c>
    </row>
    <row r="3732" spans="1:18" ht="15.5" x14ac:dyDescent="0.35">
      <c r="A3732" s="1">
        <v>40703045</v>
      </c>
      <c r="B3732" s="99" t="s">
        <v>697</v>
      </c>
      <c r="C3732" s="2" t="s">
        <v>13602</v>
      </c>
      <c r="D3732" s="2">
        <v>1</v>
      </c>
      <c r="E3732" s="1" t="s">
        <v>34</v>
      </c>
      <c r="F3732" s="2">
        <v>24.663</v>
      </c>
      <c r="G3732" s="2"/>
      <c r="H3732" s="2"/>
      <c r="I3732" s="2" t="s">
        <v>642</v>
      </c>
      <c r="J3732" s="2">
        <v>0.56999999999999995</v>
      </c>
      <c r="K3732" s="2">
        <v>1</v>
      </c>
      <c r="L3732" s="3">
        <v>71.62</v>
      </c>
      <c r="M3732" s="3">
        <v>71.62</v>
      </c>
      <c r="N3732" s="3">
        <v>376.11</v>
      </c>
      <c r="O3732" s="3">
        <v>17.12</v>
      </c>
      <c r="P3732" s="3">
        <v>464.85</v>
      </c>
      <c r="Q3732" s="3">
        <v>92.970000000000013</v>
      </c>
      <c r="R3732" s="1" t="s">
        <v>132</v>
      </c>
    </row>
    <row r="3733" spans="1:18" ht="15.5" x14ac:dyDescent="0.35">
      <c r="A3733" s="1">
        <v>40703053</v>
      </c>
      <c r="B3733" s="99" t="s">
        <v>696</v>
      </c>
      <c r="C3733" s="2" t="s">
        <v>13602</v>
      </c>
      <c r="D3733" s="2">
        <v>1</v>
      </c>
      <c r="E3733" s="1" t="s">
        <v>23</v>
      </c>
      <c r="F3733" s="2">
        <v>37.466000000000001</v>
      </c>
      <c r="G3733" s="2"/>
      <c r="H3733" s="2"/>
      <c r="I3733" s="2" t="s">
        <v>642</v>
      </c>
      <c r="J3733" s="2">
        <v>0.95</v>
      </c>
      <c r="K3733" s="2">
        <v>1</v>
      </c>
      <c r="L3733" s="3">
        <v>116.71</v>
      </c>
      <c r="M3733" s="3">
        <v>116.71</v>
      </c>
      <c r="N3733" s="3">
        <v>571.36</v>
      </c>
      <c r="O3733" s="3">
        <v>28.53</v>
      </c>
      <c r="P3733" s="3">
        <v>716.6</v>
      </c>
      <c r="Q3733" s="3">
        <v>143.32000000000002</v>
      </c>
      <c r="R3733" s="1" t="s">
        <v>132</v>
      </c>
    </row>
    <row r="3734" spans="1:18" ht="15.5" x14ac:dyDescent="0.35">
      <c r="A3734" s="1">
        <v>40703061</v>
      </c>
      <c r="B3734" s="99" t="s">
        <v>695</v>
      </c>
      <c r="C3734" s="2" t="s">
        <v>13602</v>
      </c>
      <c r="D3734" s="2">
        <v>1</v>
      </c>
      <c r="E3734" s="1" t="s">
        <v>34</v>
      </c>
      <c r="F3734" s="2">
        <v>7.5129999999999999</v>
      </c>
      <c r="G3734" s="2"/>
      <c r="H3734" s="2"/>
      <c r="I3734" s="2" t="s">
        <v>642</v>
      </c>
      <c r="J3734" s="2">
        <v>0.19</v>
      </c>
      <c r="K3734" s="2">
        <v>1</v>
      </c>
      <c r="L3734" s="3">
        <v>71.62</v>
      </c>
      <c r="M3734" s="3">
        <v>71.62</v>
      </c>
      <c r="N3734" s="3">
        <v>114.57</v>
      </c>
      <c r="O3734" s="3">
        <v>5.71</v>
      </c>
      <c r="P3734" s="3">
        <v>191.9</v>
      </c>
      <c r="Q3734" s="3">
        <v>38.380000000000003</v>
      </c>
      <c r="R3734" s="1" t="s">
        <v>132</v>
      </c>
    </row>
    <row r="3735" spans="1:18" ht="15.5" x14ac:dyDescent="0.35">
      <c r="A3735" s="1">
        <v>40703070</v>
      </c>
      <c r="B3735" s="99" t="s">
        <v>694</v>
      </c>
      <c r="C3735" s="2" t="s">
        <v>13602</v>
      </c>
      <c r="D3735" s="2">
        <v>1</v>
      </c>
      <c r="E3735" s="1" t="s">
        <v>34</v>
      </c>
      <c r="F3735" s="2">
        <v>4.5599999999999996</v>
      </c>
      <c r="G3735" s="2"/>
      <c r="H3735" s="2"/>
      <c r="I3735" s="2" t="s">
        <v>642</v>
      </c>
      <c r="J3735" s="2">
        <v>0.19</v>
      </c>
      <c r="K3735" s="2">
        <v>1</v>
      </c>
      <c r="L3735" s="3">
        <v>71.62</v>
      </c>
      <c r="M3735" s="3">
        <v>71.62</v>
      </c>
      <c r="N3735" s="3">
        <v>69.540000000000006</v>
      </c>
      <c r="O3735" s="3">
        <v>5.71</v>
      </c>
      <c r="P3735" s="3">
        <v>146.87</v>
      </c>
      <c r="Q3735" s="3">
        <v>29.374000000000002</v>
      </c>
      <c r="R3735" s="1" t="s">
        <v>132</v>
      </c>
    </row>
    <row r="3736" spans="1:18" ht="15.5" x14ac:dyDescent="0.35">
      <c r="A3736" s="1">
        <v>40703088</v>
      </c>
      <c r="B3736" s="99" t="s">
        <v>693</v>
      </c>
      <c r="C3736" s="2" t="s">
        <v>13602</v>
      </c>
      <c r="D3736" s="2">
        <v>1</v>
      </c>
      <c r="E3736" s="1" t="s">
        <v>34</v>
      </c>
      <c r="F3736" s="2">
        <v>3.9319999999999999</v>
      </c>
      <c r="G3736" s="2"/>
      <c r="H3736" s="2"/>
      <c r="I3736" s="2" t="s">
        <v>642</v>
      </c>
      <c r="J3736" s="2"/>
      <c r="K3736" s="2"/>
      <c r="L3736" s="3">
        <v>71.62</v>
      </c>
      <c r="M3736" s="3">
        <v>71.62</v>
      </c>
      <c r="N3736" s="3">
        <v>59.96</v>
      </c>
      <c r="O3736" s="3">
        <v>0</v>
      </c>
      <c r="P3736" s="3">
        <v>131.58000000000001</v>
      </c>
      <c r="Q3736" s="3">
        <v>26.316000000000003</v>
      </c>
      <c r="R3736" s="1" t="s">
        <v>132</v>
      </c>
    </row>
    <row r="3737" spans="1:18" ht="15.5" x14ac:dyDescent="0.35">
      <c r="A3737" s="1">
        <v>40704017</v>
      </c>
      <c r="B3737" s="99" t="s">
        <v>692</v>
      </c>
      <c r="C3737" s="2" t="s">
        <v>13602</v>
      </c>
      <c r="D3737" s="2">
        <v>1</v>
      </c>
      <c r="E3737" s="1" t="s">
        <v>4</v>
      </c>
      <c r="F3737" s="2">
        <v>13.201000000000001</v>
      </c>
      <c r="G3737" s="2"/>
      <c r="H3737" s="2"/>
      <c r="I3737" s="2" t="s">
        <v>642</v>
      </c>
      <c r="J3737" s="2">
        <v>0.56999999999999995</v>
      </c>
      <c r="K3737" s="2">
        <v>1</v>
      </c>
      <c r="L3737" s="3">
        <v>84.88</v>
      </c>
      <c r="M3737" s="3">
        <v>84.88</v>
      </c>
      <c r="N3737" s="3">
        <v>201.32</v>
      </c>
      <c r="O3737" s="3">
        <v>17.12</v>
      </c>
      <c r="P3737" s="3">
        <v>303.32</v>
      </c>
      <c r="Q3737" s="3">
        <v>60.664000000000001</v>
      </c>
      <c r="R3737" s="1" t="s">
        <v>132</v>
      </c>
    </row>
    <row r="3738" spans="1:18" ht="15.5" x14ac:dyDescent="0.35">
      <c r="A3738" s="1">
        <v>40704025</v>
      </c>
      <c r="B3738" s="99" t="s">
        <v>691</v>
      </c>
      <c r="C3738" s="2" t="s">
        <v>13602</v>
      </c>
      <c r="D3738" s="2">
        <v>1</v>
      </c>
      <c r="E3738" s="1" t="s">
        <v>4</v>
      </c>
      <c r="F3738" s="2">
        <v>21.190999999999999</v>
      </c>
      <c r="G3738" s="2"/>
      <c r="H3738" s="2"/>
      <c r="I3738" s="2" t="s">
        <v>642</v>
      </c>
      <c r="J3738" s="2">
        <v>0.76</v>
      </c>
      <c r="K3738" s="2">
        <v>1</v>
      </c>
      <c r="L3738" s="3">
        <v>84.88</v>
      </c>
      <c r="M3738" s="3">
        <v>84.88</v>
      </c>
      <c r="N3738" s="3">
        <v>323.16000000000003</v>
      </c>
      <c r="O3738" s="3">
        <v>22.82</v>
      </c>
      <c r="P3738" s="3">
        <v>430.86</v>
      </c>
      <c r="Q3738" s="3">
        <v>86.172000000000011</v>
      </c>
      <c r="R3738" s="1" t="s">
        <v>132</v>
      </c>
    </row>
    <row r="3739" spans="1:18" ht="15.5" x14ac:dyDescent="0.35">
      <c r="A3739" s="1">
        <v>40704033</v>
      </c>
      <c r="B3739" s="99" t="s">
        <v>690</v>
      </c>
      <c r="C3739" s="2" t="s">
        <v>13602</v>
      </c>
      <c r="D3739" s="2">
        <v>1</v>
      </c>
      <c r="E3739" s="1" t="s">
        <v>4</v>
      </c>
      <c r="F3739" s="2">
        <v>11.747</v>
      </c>
      <c r="G3739" s="2"/>
      <c r="H3739" s="2"/>
      <c r="I3739" s="2" t="s">
        <v>642</v>
      </c>
      <c r="J3739" s="2"/>
      <c r="K3739" s="2"/>
      <c r="L3739" s="3">
        <v>84.88</v>
      </c>
      <c r="M3739" s="3">
        <v>84.88</v>
      </c>
      <c r="N3739" s="3">
        <v>179.14</v>
      </c>
      <c r="O3739" s="3">
        <v>0</v>
      </c>
      <c r="P3739" s="3">
        <v>264.02</v>
      </c>
      <c r="Q3739" s="3">
        <v>52.804000000000002</v>
      </c>
      <c r="R3739" s="1" t="s">
        <v>132</v>
      </c>
    </row>
    <row r="3740" spans="1:18" ht="15.5" x14ac:dyDescent="0.35">
      <c r="A3740" s="1">
        <v>40704041</v>
      </c>
      <c r="B3740" s="99" t="s">
        <v>689</v>
      </c>
      <c r="C3740" s="2" t="s">
        <v>13602</v>
      </c>
      <c r="D3740" s="2">
        <v>1</v>
      </c>
      <c r="E3740" s="1" t="s">
        <v>4</v>
      </c>
      <c r="F3740" s="2">
        <v>8.9459999999999997</v>
      </c>
      <c r="G3740" s="2"/>
      <c r="H3740" s="2"/>
      <c r="I3740" s="2" t="s">
        <v>642</v>
      </c>
      <c r="J3740" s="2">
        <v>0.77</v>
      </c>
      <c r="K3740" s="2">
        <v>1</v>
      </c>
      <c r="L3740" s="3">
        <v>84.88</v>
      </c>
      <c r="M3740" s="3">
        <v>84.88</v>
      </c>
      <c r="N3740" s="3">
        <v>136.43</v>
      </c>
      <c r="O3740" s="3">
        <v>23.12</v>
      </c>
      <c r="P3740" s="3">
        <v>244.43</v>
      </c>
      <c r="Q3740" s="3">
        <v>48.886000000000003</v>
      </c>
      <c r="R3740" s="1" t="s">
        <v>132</v>
      </c>
    </row>
    <row r="3741" spans="1:18" ht="15.5" x14ac:dyDescent="0.35">
      <c r="A3741" s="1">
        <v>40704050</v>
      </c>
      <c r="B3741" s="99" t="s">
        <v>688</v>
      </c>
      <c r="C3741" s="2" t="s">
        <v>13602</v>
      </c>
      <c r="D3741" s="2">
        <v>1</v>
      </c>
      <c r="E3741" s="1" t="s">
        <v>4</v>
      </c>
      <c r="F3741" s="2">
        <v>11.786</v>
      </c>
      <c r="G3741" s="2"/>
      <c r="H3741" s="2"/>
      <c r="I3741" s="2" t="s">
        <v>642</v>
      </c>
      <c r="J3741" s="2">
        <v>0.76</v>
      </c>
      <c r="K3741" s="2">
        <v>1</v>
      </c>
      <c r="L3741" s="3">
        <v>84.88</v>
      </c>
      <c r="M3741" s="3">
        <v>84.88</v>
      </c>
      <c r="N3741" s="3">
        <v>179.74</v>
      </c>
      <c r="O3741" s="3">
        <v>22.82</v>
      </c>
      <c r="P3741" s="3">
        <v>287.44</v>
      </c>
      <c r="Q3741" s="3">
        <v>57.488</v>
      </c>
      <c r="R3741" s="1" t="s">
        <v>132</v>
      </c>
    </row>
    <row r="3742" spans="1:18" ht="15.5" x14ac:dyDescent="0.35">
      <c r="A3742" s="1">
        <v>40704068</v>
      </c>
      <c r="B3742" s="99" t="s">
        <v>687</v>
      </c>
      <c r="C3742" s="2" t="s">
        <v>13602</v>
      </c>
      <c r="D3742" s="2">
        <v>1</v>
      </c>
      <c r="E3742" s="1" t="s">
        <v>34</v>
      </c>
      <c r="F3742" s="2">
        <v>10.435</v>
      </c>
      <c r="G3742" s="2"/>
      <c r="H3742" s="2"/>
      <c r="I3742" s="2" t="s">
        <v>642</v>
      </c>
      <c r="J3742" s="2">
        <v>0.76</v>
      </c>
      <c r="K3742" s="2">
        <v>1</v>
      </c>
      <c r="L3742" s="3">
        <v>71.62</v>
      </c>
      <c r="M3742" s="3">
        <v>71.62</v>
      </c>
      <c r="N3742" s="3">
        <v>159.13</v>
      </c>
      <c r="O3742" s="3">
        <v>22.82</v>
      </c>
      <c r="P3742" s="3">
        <v>253.57</v>
      </c>
      <c r="Q3742" s="3">
        <v>50.713999999999999</v>
      </c>
      <c r="R3742" s="1" t="s">
        <v>132</v>
      </c>
    </row>
    <row r="3743" spans="1:18" ht="15.5" x14ac:dyDescent="0.35">
      <c r="A3743" s="1">
        <v>40704076</v>
      </c>
      <c r="B3743" s="99" t="s">
        <v>686</v>
      </c>
      <c r="C3743" s="2" t="s">
        <v>13602</v>
      </c>
      <c r="D3743" s="2">
        <v>1</v>
      </c>
      <c r="E3743" s="1" t="s">
        <v>20</v>
      </c>
      <c r="F3743" s="2">
        <v>2.5390000000000001</v>
      </c>
      <c r="G3743" s="2"/>
      <c r="H3743" s="2"/>
      <c r="I3743" s="2" t="s">
        <v>642</v>
      </c>
      <c r="J3743" s="2"/>
      <c r="K3743" s="2"/>
      <c r="L3743" s="3">
        <v>39.79</v>
      </c>
      <c r="M3743" s="3">
        <v>39.79</v>
      </c>
      <c r="N3743" s="3">
        <v>38.72</v>
      </c>
      <c r="O3743" s="3">
        <v>0</v>
      </c>
      <c r="P3743" s="3">
        <v>78.510000000000005</v>
      </c>
      <c r="Q3743" s="3">
        <v>15.702000000000002</v>
      </c>
      <c r="R3743" s="1" t="s">
        <v>132</v>
      </c>
    </row>
    <row r="3744" spans="1:18" ht="15.5" x14ac:dyDescent="0.35">
      <c r="A3744" s="1">
        <v>40704084</v>
      </c>
      <c r="B3744" s="99" t="s">
        <v>685</v>
      </c>
      <c r="C3744" s="2" t="s">
        <v>13602</v>
      </c>
      <c r="D3744" s="2">
        <v>1</v>
      </c>
      <c r="E3744" s="1" t="s">
        <v>20</v>
      </c>
      <c r="F3744" s="2">
        <v>2.5390000000000001</v>
      </c>
      <c r="G3744" s="2"/>
      <c r="H3744" s="2"/>
      <c r="I3744" s="2" t="s">
        <v>642</v>
      </c>
      <c r="J3744" s="2"/>
      <c r="K3744" s="2"/>
      <c r="L3744" s="3">
        <v>39.79</v>
      </c>
      <c r="M3744" s="3">
        <v>39.79</v>
      </c>
      <c r="N3744" s="3">
        <v>38.72</v>
      </c>
      <c r="O3744" s="3">
        <v>0</v>
      </c>
      <c r="P3744" s="3">
        <v>78.510000000000005</v>
      </c>
      <c r="Q3744" s="3">
        <v>15.702000000000002</v>
      </c>
      <c r="R3744" s="1" t="s">
        <v>132</v>
      </c>
    </row>
    <row r="3745" spans="1:18" ht="15.5" x14ac:dyDescent="0.35">
      <c r="A3745" s="1">
        <v>40705013</v>
      </c>
      <c r="B3745" s="99" t="s">
        <v>684</v>
      </c>
      <c r="C3745" s="2" t="s">
        <v>13602</v>
      </c>
      <c r="D3745" s="2">
        <v>1</v>
      </c>
      <c r="E3745" s="1" t="s">
        <v>4</v>
      </c>
      <c r="F3745" s="2">
        <v>5.234</v>
      </c>
      <c r="G3745" s="2"/>
      <c r="H3745" s="2"/>
      <c r="I3745" s="2" t="s">
        <v>642</v>
      </c>
      <c r="J3745" s="2">
        <v>0.56999999999999995</v>
      </c>
      <c r="K3745" s="2">
        <v>1</v>
      </c>
      <c r="L3745" s="3">
        <v>84.88</v>
      </c>
      <c r="M3745" s="3">
        <v>84.88</v>
      </c>
      <c r="N3745" s="3">
        <v>79.819999999999993</v>
      </c>
      <c r="O3745" s="3">
        <v>17.12</v>
      </c>
      <c r="P3745" s="3">
        <v>181.82</v>
      </c>
      <c r="Q3745" s="3">
        <v>36.363999999999997</v>
      </c>
      <c r="R3745" s="1" t="s">
        <v>132</v>
      </c>
    </row>
    <row r="3746" spans="1:18" ht="15.5" x14ac:dyDescent="0.35">
      <c r="A3746" s="1">
        <v>40705021</v>
      </c>
      <c r="B3746" s="99" t="s">
        <v>683</v>
      </c>
      <c r="C3746" s="2" t="s">
        <v>13602</v>
      </c>
      <c r="D3746" s="2">
        <v>1</v>
      </c>
      <c r="E3746" s="1" t="s">
        <v>18</v>
      </c>
      <c r="F3746" s="2">
        <v>4.2430000000000003</v>
      </c>
      <c r="G3746" s="2"/>
      <c r="H3746" s="2"/>
      <c r="I3746" s="2" t="s">
        <v>642</v>
      </c>
      <c r="J3746" s="2">
        <v>0.56999999999999995</v>
      </c>
      <c r="K3746" s="2">
        <v>1</v>
      </c>
      <c r="L3746" s="3">
        <v>53.06</v>
      </c>
      <c r="M3746" s="3">
        <v>53.06</v>
      </c>
      <c r="N3746" s="3">
        <v>64.709999999999994</v>
      </c>
      <c r="O3746" s="3">
        <v>17.12</v>
      </c>
      <c r="P3746" s="3">
        <v>134.88999999999999</v>
      </c>
      <c r="Q3746" s="3">
        <v>26.977999999999998</v>
      </c>
      <c r="R3746" s="1" t="s">
        <v>132</v>
      </c>
    </row>
    <row r="3747" spans="1:18" ht="15.5" x14ac:dyDescent="0.35">
      <c r="A3747" s="1">
        <v>40705030</v>
      </c>
      <c r="B3747" s="99" t="s">
        <v>682</v>
      </c>
      <c r="C3747" s="2" t="s">
        <v>13602</v>
      </c>
      <c r="D3747" s="2">
        <v>1</v>
      </c>
      <c r="E3747" s="1" t="s">
        <v>20</v>
      </c>
      <c r="F3747" s="2">
        <v>2.7130000000000001</v>
      </c>
      <c r="G3747" s="2"/>
      <c r="H3747" s="2"/>
      <c r="I3747" s="2" t="s">
        <v>642</v>
      </c>
      <c r="J3747" s="2"/>
      <c r="K3747" s="2"/>
      <c r="L3747" s="3">
        <v>39.79</v>
      </c>
      <c r="M3747" s="3">
        <v>39.79</v>
      </c>
      <c r="N3747" s="3">
        <v>41.37</v>
      </c>
      <c r="O3747" s="3">
        <v>0</v>
      </c>
      <c r="P3747" s="3">
        <v>81.16</v>
      </c>
      <c r="Q3747" s="3">
        <v>16.231999999999999</v>
      </c>
      <c r="R3747" s="1" t="s">
        <v>132</v>
      </c>
    </row>
    <row r="3748" spans="1:18" ht="15.5" x14ac:dyDescent="0.35">
      <c r="A3748" s="1">
        <v>40705048</v>
      </c>
      <c r="B3748" s="99" t="s">
        <v>681</v>
      </c>
      <c r="C3748" s="2" t="s">
        <v>13602</v>
      </c>
      <c r="D3748" s="2">
        <v>1</v>
      </c>
      <c r="E3748" s="1" t="s">
        <v>20</v>
      </c>
      <c r="F3748" s="2">
        <v>0.89500000000000002</v>
      </c>
      <c r="G3748" s="2"/>
      <c r="H3748" s="2"/>
      <c r="I3748" s="2" t="s">
        <v>642</v>
      </c>
      <c r="J3748" s="2"/>
      <c r="K3748" s="2"/>
      <c r="L3748" s="3">
        <v>39.79</v>
      </c>
      <c r="M3748" s="3">
        <v>39.79</v>
      </c>
      <c r="N3748" s="3">
        <v>13.65</v>
      </c>
      <c r="O3748" s="3">
        <v>0</v>
      </c>
      <c r="P3748" s="3">
        <v>53.44</v>
      </c>
      <c r="Q3748" s="3">
        <v>10.688000000000001</v>
      </c>
      <c r="R3748" s="1" t="s">
        <v>132</v>
      </c>
    </row>
    <row r="3749" spans="1:18" ht="15.5" x14ac:dyDescent="0.35">
      <c r="A3749" s="1">
        <v>40705056</v>
      </c>
      <c r="B3749" s="99" t="s">
        <v>680</v>
      </c>
      <c r="C3749" s="2" t="s">
        <v>13602</v>
      </c>
      <c r="D3749" s="2">
        <v>1</v>
      </c>
      <c r="E3749" s="1" t="s">
        <v>20</v>
      </c>
      <c r="F3749" s="2">
        <v>0.89500000000000002</v>
      </c>
      <c r="G3749" s="2"/>
      <c r="H3749" s="2"/>
      <c r="I3749" s="2" t="s">
        <v>642</v>
      </c>
      <c r="J3749" s="2"/>
      <c r="K3749" s="2"/>
      <c r="L3749" s="3">
        <v>39.79</v>
      </c>
      <c r="M3749" s="3">
        <v>39.79</v>
      </c>
      <c r="N3749" s="3">
        <v>13.65</v>
      </c>
      <c r="O3749" s="3">
        <v>0</v>
      </c>
      <c r="P3749" s="3">
        <v>53.44</v>
      </c>
      <c r="Q3749" s="3">
        <v>10.688000000000001</v>
      </c>
      <c r="R3749" s="1" t="s">
        <v>132</v>
      </c>
    </row>
    <row r="3750" spans="1:18" ht="15.5" x14ac:dyDescent="0.35">
      <c r="A3750" s="1">
        <v>40705064</v>
      </c>
      <c r="B3750" s="99" t="s">
        <v>679</v>
      </c>
      <c r="C3750" s="2" t="s">
        <v>13602</v>
      </c>
      <c r="D3750" s="2">
        <v>1</v>
      </c>
      <c r="E3750" s="1" t="s">
        <v>20</v>
      </c>
      <c r="F3750" s="2">
        <v>0.89500000000000002</v>
      </c>
      <c r="G3750" s="2"/>
      <c r="H3750" s="2"/>
      <c r="I3750" s="2" t="s">
        <v>642</v>
      </c>
      <c r="J3750" s="2"/>
      <c r="K3750" s="2"/>
      <c r="L3750" s="3">
        <v>39.79</v>
      </c>
      <c r="M3750" s="3">
        <v>39.79</v>
      </c>
      <c r="N3750" s="3">
        <v>13.65</v>
      </c>
      <c r="O3750" s="3">
        <v>0</v>
      </c>
      <c r="P3750" s="3">
        <v>53.44</v>
      </c>
      <c r="Q3750" s="3">
        <v>10.688000000000001</v>
      </c>
      <c r="R3750" s="1" t="s">
        <v>132</v>
      </c>
    </row>
    <row r="3751" spans="1:18" ht="15.5" x14ac:dyDescent="0.35">
      <c r="A3751" s="1">
        <v>40706010</v>
      </c>
      <c r="B3751" s="99" t="s">
        <v>678</v>
      </c>
      <c r="C3751" s="2" t="s">
        <v>13602</v>
      </c>
      <c r="D3751" s="2">
        <v>1</v>
      </c>
      <c r="E3751" s="1" t="s">
        <v>4</v>
      </c>
      <c r="F3751" s="2">
        <v>13.643000000000001</v>
      </c>
      <c r="G3751" s="2"/>
      <c r="H3751" s="2"/>
      <c r="I3751" s="2" t="s">
        <v>642</v>
      </c>
      <c r="J3751" s="2">
        <v>0.95</v>
      </c>
      <c r="K3751" s="2">
        <v>1</v>
      </c>
      <c r="L3751" s="3">
        <v>84.88</v>
      </c>
      <c r="M3751" s="3">
        <v>84.88</v>
      </c>
      <c r="N3751" s="3">
        <v>208.06</v>
      </c>
      <c r="O3751" s="3">
        <v>28.53</v>
      </c>
      <c r="P3751" s="3">
        <v>321.47000000000003</v>
      </c>
      <c r="Q3751" s="3">
        <v>64.294000000000011</v>
      </c>
      <c r="R3751" s="1" t="s">
        <v>132</v>
      </c>
    </row>
    <row r="3752" spans="1:18" ht="15.5" x14ac:dyDescent="0.35">
      <c r="A3752" s="1">
        <v>40706028</v>
      </c>
      <c r="B3752" s="99" t="s">
        <v>677</v>
      </c>
      <c r="C3752" s="2" t="s">
        <v>13602</v>
      </c>
      <c r="D3752" s="2">
        <v>1</v>
      </c>
      <c r="E3752" s="1" t="s">
        <v>20</v>
      </c>
      <c r="F3752" s="2">
        <v>3.419</v>
      </c>
      <c r="G3752" s="2"/>
      <c r="H3752" s="2"/>
      <c r="I3752" s="2" t="s">
        <v>642</v>
      </c>
      <c r="J3752" s="2">
        <v>0.38</v>
      </c>
      <c r="K3752" s="2">
        <v>1</v>
      </c>
      <c r="L3752" s="3">
        <v>39.79</v>
      </c>
      <c r="M3752" s="3">
        <v>39.79</v>
      </c>
      <c r="N3752" s="3">
        <v>52.14</v>
      </c>
      <c r="O3752" s="3">
        <v>11.41</v>
      </c>
      <c r="P3752" s="3">
        <v>103.34</v>
      </c>
      <c r="Q3752" s="3">
        <v>20.668000000000003</v>
      </c>
      <c r="R3752" s="1" t="s">
        <v>132</v>
      </c>
    </row>
    <row r="3753" spans="1:18" ht="15.5" x14ac:dyDescent="0.35">
      <c r="A3753" s="1">
        <v>40707016</v>
      </c>
      <c r="B3753" s="99" t="s">
        <v>676</v>
      </c>
      <c r="C3753" s="2" t="s">
        <v>13602</v>
      </c>
      <c r="D3753" s="2">
        <v>1</v>
      </c>
      <c r="E3753" s="1" t="s">
        <v>18</v>
      </c>
      <c r="F3753" s="2">
        <v>9.2360000000000007</v>
      </c>
      <c r="G3753" s="2"/>
      <c r="H3753" s="2"/>
      <c r="I3753" s="2" t="s">
        <v>642</v>
      </c>
      <c r="J3753" s="2">
        <v>0.56999999999999995</v>
      </c>
      <c r="K3753" s="2">
        <v>1</v>
      </c>
      <c r="L3753" s="3">
        <v>53.06</v>
      </c>
      <c r="M3753" s="3">
        <v>53.06</v>
      </c>
      <c r="N3753" s="3">
        <v>140.85</v>
      </c>
      <c r="O3753" s="3">
        <v>17.12</v>
      </c>
      <c r="P3753" s="3">
        <v>211.03</v>
      </c>
      <c r="Q3753" s="3">
        <v>42.206000000000003</v>
      </c>
      <c r="R3753" s="1" t="s">
        <v>132</v>
      </c>
    </row>
    <row r="3754" spans="1:18" ht="15.5" x14ac:dyDescent="0.35">
      <c r="A3754" s="1">
        <v>40707024</v>
      </c>
      <c r="B3754" s="99" t="s">
        <v>675</v>
      </c>
      <c r="C3754" s="2" t="s">
        <v>13602</v>
      </c>
      <c r="D3754" s="2">
        <v>1</v>
      </c>
      <c r="E3754" s="1" t="s">
        <v>41</v>
      </c>
      <c r="F3754" s="2">
        <v>53.015999999999998</v>
      </c>
      <c r="G3754" s="2"/>
      <c r="H3754" s="2"/>
      <c r="I3754" s="2" t="s">
        <v>642</v>
      </c>
      <c r="J3754" s="2">
        <v>0.56999999999999995</v>
      </c>
      <c r="K3754" s="2">
        <v>1</v>
      </c>
      <c r="L3754" s="3">
        <v>169.74</v>
      </c>
      <c r="M3754" s="3">
        <v>169.74</v>
      </c>
      <c r="N3754" s="3">
        <v>808.49</v>
      </c>
      <c r="O3754" s="3">
        <v>17.12</v>
      </c>
      <c r="P3754" s="3">
        <v>995.35</v>
      </c>
      <c r="Q3754" s="3">
        <v>199.07000000000002</v>
      </c>
      <c r="R3754" s="1" t="s">
        <v>132</v>
      </c>
    </row>
    <row r="3755" spans="1:18" ht="15.5" x14ac:dyDescent="0.35">
      <c r="A3755" s="1">
        <v>40707032</v>
      </c>
      <c r="B3755" s="99" t="s">
        <v>674</v>
      </c>
      <c r="C3755" s="2" t="s">
        <v>13602</v>
      </c>
      <c r="D3755" s="2">
        <v>1</v>
      </c>
      <c r="E3755" s="1" t="s">
        <v>13</v>
      </c>
      <c r="F3755" s="2">
        <v>13.997</v>
      </c>
      <c r="G3755" s="2"/>
      <c r="H3755" s="2"/>
      <c r="I3755" s="2" t="s">
        <v>642</v>
      </c>
      <c r="J3755" s="2">
        <v>0.56999999999999995</v>
      </c>
      <c r="K3755" s="2">
        <v>1</v>
      </c>
      <c r="L3755" s="3">
        <v>148.54</v>
      </c>
      <c r="M3755" s="3">
        <v>148.54</v>
      </c>
      <c r="N3755" s="3">
        <v>213.45</v>
      </c>
      <c r="O3755" s="3">
        <v>17.12</v>
      </c>
      <c r="P3755" s="3">
        <v>379.11</v>
      </c>
      <c r="Q3755" s="3">
        <v>75.822000000000003</v>
      </c>
      <c r="R3755" s="1" t="s">
        <v>132</v>
      </c>
    </row>
    <row r="3756" spans="1:18" ht="15.5" x14ac:dyDescent="0.35">
      <c r="A3756" s="1">
        <v>40707040</v>
      </c>
      <c r="B3756" s="99" t="s">
        <v>673</v>
      </c>
      <c r="C3756" s="2" t="s">
        <v>13602</v>
      </c>
      <c r="D3756" s="2">
        <v>1</v>
      </c>
      <c r="E3756" s="1" t="s">
        <v>13</v>
      </c>
      <c r="F3756" s="2">
        <v>32.534999999999997</v>
      </c>
      <c r="G3756" s="2"/>
      <c r="H3756" s="2"/>
      <c r="I3756" s="2" t="s">
        <v>642</v>
      </c>
      <c r="J3756" s="2">
        <v>0.95</v>
      </c>
      <c r="K3756" s="2">
        <v>1</v>
      </c>
      <c r="L3756" s="3">
        <v>148.54</v>
      </c>
      <c r="M3756" s="3">
        <v>148.54</v>
      </c>
      <c r="N3756" s="3">
        <v>496.16</v>
      </c>
      <c r="O3756" s="3">
        <v>28.53</v>
      </c>
      <c r="P3756" s="3">
        <v>673.23</v>
      </c>
      <c r="Q3756" s="3">
        <v>134.64600000000002</v>
      </c>
      <c r="R3756" s="1" t="s">
        <v>132</v>
      </c>
    </row>
    <row r="3757" spans="1:18" ht="15.5" x14ac:dyDescent="0.35">
      <c r="A3757" s="1">
        <v>40707059</v>
      </c>
      <c r="B3757" s="99" t="s">
        <v>672</v>
      </c>
      <c r="C3757" s="2" t="s">
        <v>13602</v>
      </c>
      <c r="D3757" s="2">
        <v>1</v>
      </c>
      <c r="E3757" s="1" t="s">
        <v>13</v>
      </c>
      <c r="F3757" s="2">
        <v>32.534999999999997</v>
      </c>
      <c r="G3757" s="2"/>
      <c r="H3757" s="2"/>
      <c r="I3757" s="2" t="s">
        <v>642</v>
      </c>
      <c r="J3757" s="2">
        <v>0.95</v>
      </c>
      <c r="K3757" s="2">
        <v>1</v>
      </c>
      <c r="L3757" s="3">
        <v>148.54</v>
      </c>
      <c r="M3757" s="3">
        <v>148.54</v>
      </c>
      <c r="N3757" s="3">
        <v>496.16</v>
      </c>
      <c r="O3757" s="3">
        <v>28.53</v>
      </c>
      <c r="P3757" s="3">
        <v>673.23</v>
      </c>
      <c r="Q3757" s="3">
        <v>134.64600000000002</v>
      </c>
      <c r="R3757" s="1" t="s">
        <v>132</v>
      </c>
    </row>
    <row r="3758" spans="1:18" ht="15.5" x14ac:dyDescent="0.35">
      <c r="A3758" s="1">
        <v>40707067</v>
      </c>
      <c r="B3758" s="99" t="s">
        <v>671</v>
      </c>
      <c r="C3758" s="2" t="s">
        <v>13602</v>
      </c>
      <c r="D3758" s="2">
        <v>1</v>
      </c>
      <c r="E3758" s="1" t="s">
        <v>20</v>
      </c>
      <c r="F3758" s="2">
        <v>4.2960000000000003</v>
      </c>
      <c r="G3758" s="2"/>
      <c r="H3758" s="2"/>
      <c r="I3758" s="2" t="s">
        <v>642</v>
      </c>
      <c r="J3758" s="2">
        <v>0.38</v>
      </c>
      <c r="K3758" s="2">
        <v>1</v>
      </c>
      <c r="L3758" s="3">
        <v>39.79</v>
      </c>
      <c r="M3758" s="3">
        <v>39.79</v>
      </c>
      <c r="N3758" s="3">
        <v>65.510000000000005</v>
      </c>
      <c r="O3758" s="3">
        <v>11.41</v>
      </c>
      <c r="P3758" s="3">
        <v>116.71</v>
      </c>
      <c r="Q3758" s="3">
        <v>23.341999999999999</v>
      </c>
      <c r="R3758" s="1" t="s">
        <v>132</v>
      </c>
    </row>
    <row r="3759" spans="1:18" ht="15.5" x14ac:dyDescent="0.35">
      <c r="A3759" s="1">
        <v>40707075</v>
      </c>
      <c r="B3759" s="99" t="s">
        <v>670</v>
      </c>
      <c r="C3759" s="2" t="s">
        <v>13602</v>
      </c>
      <c r="D3759" s="2">
        <v>1</v>
      </c>
      <c r="E3759" s="1" t="s">
        <v>13</v>
      </c>
      <c r="F3759" s="2">
        <v>14.087</v>
      </c>
      <c r="G3759" s="2"/>
      <c r="H3759" s="2"/>
      <c r="I3759" s="2" t="s">
        <v>642</v>
      </c>
      <c r="J3759" s="2">
        <v>0.95</v>
      </c>
      <c r="K3759" s="2">
        <v>1</v>
      </c>
      <c r="L3759" s="3">
        <v>148.54</v>
      </c>
      <c r="M3759" s="3">
        <v>148.54</v>
      </c>
      <c r="N3759" s="3">
        <v>214.83</v>
      </c>
      <c r="O3759" s="3">
        <v>28.53</v>
      </c>
      <c r="P3759" s="3">
        <v>391.9</v>
      </c>
      <c r="Q3759" s="3">
        <v>78.38</v>
      </c>
      <c r="R3759" s="1" t="s">
        <v>132</v>
      </c>
    </row>
    <row r="3760" spans="1:18" ht="15.5" x14ac:dyDescent="0.35">
      <c r="A3760" s="1">
        <v>40707083</v>
      </c>
      <c r="B3760" s="99" t="s">
        <v>669</v>
      </c>
      <c r="C3760" s="2" t="s">
        <v>13602</v>
      </c>
      <c r="D3760" s="2">
        <v>1</v>
      </c>
      <c r="E3760" s="1" t="s">
        <v>13</v>
      </c>
      <c r="F3760" s="2">
        <v>14.087</v>
      </c>
      <c r="G3760" s="2"/>
      <c r="H3760" s="2"/>
      <c r="I3760" s="2" t="s">
        <v>642</v>
      </c>
      <c r="J3760" s="2">
        <v>0.95</v>
      </c>
      <c r="K3760" s="2">
        <v>1</v>
      </c>
      <c r="L3760" s="3">
        <v>148.54</v>
      </c>
      <c r="M3760" s="3">
        <v>148.54</v>
      </c>
      <c r="N3760" s="3">
        <v>214.83</v>
      </c>
      <c r="O3760" s="3">
        <v>28.53</v>
      </c>
      <c r="P3760" s="3">
        <v>391.9</v>
      </c>
      <c r="Q3760" s="3">
        <v>78.38</v>
      </c>
      <c r="R3760" s="1" t="s">
        <v>132</v>
      </c>
    </row>
    <row r="3761" spans="1:18" ht="15.5" x14ac:dyDescent="0.35">
      <c r="A3761" s="1">
        <v>40708012</v>
      </c>
      <c r="B3761" s="99" t="s">
        <v>668</v>
      </c>
      <c r="C3761" s="2" t="s">
        <v>13602</v>
      </c>
      <c r="D3761" s="2">
        <v>1</v>
      </c>
      <c r="E3761" s="1" t="s">
        <v>23</v>
      </c>
      <c r="F3761" s="2">
        <v>18.48</v>
      </c>
      <c r="G3761" s="2"/>
      <c r="H3761" s="2"/>
      <c r="I3761" s="2" t="s">
        <v>642</v>
      </c>
      <c r="J3761" s="2">
        <v>0.95</v>
      </c>
      <c r="K3761" s="2">
        <v>1</v>
      </c>
      <c r="L3761" s="3">
        <v>116.71</v>
      </c>
      <c r="M3761" s="3">
        <v>116.71</v>
      </c>
      <c r="N3761" s="3">
        <v>281.82</v>
      </c>
      <c r="O3761" s="3">
        <v>28.53</v>
      </c>
      <c r="P3761" s="3">
        <v>427.06</v>
      </c>
      <c r="Q3761" s="3">
        <v>85.412000000000006</v>
      </c>
      <c r="R3761" s="1" t="s">
        <v>132</v>
      </c>
    </row>
    <row r="3762" spans="1:18" ht="15.5" x14ac:dyDescent="0.35">
      <c r="A3762" s="1">
        <v>40708020</v>
      </c>
      <c r="B3762" s="99" t="s">
        <v>667</v>
      </c>
      <c r="C3762" s="2" t="s">
        <v>13602</v>
      </c>
      <c r="D3762" s="2">
        <v>1</v>
      </c>
      <c r="E3762" s="1" t="s">
        <v>23</v>
      </c>
      <c r="F3762" s="2">
        <v>22.812999999999999</v>
      </c>
      <c r="G3762" s="2"/>
      <c r="H3762" s="2"/>
      <c r="I3762" s="2" t="s">
        <v>642</v>
      </c>
      <c r="J3762" s="2">
        <v>0.95</v>
      </c>
      <c r="K3762" s="2">
        <v>1</v>
      </c>
      <c r="L3762" s="3">
        <v>116.71</v>
      </c>
      <c r="M3762" s="3">
        <v>116.71</v>
      </c>
      <c r="N3762" s="3">
        <v>347.9</v>
      </c>
      <c r="O3762" s="3">
        <v>28.53</v>
      </c>
      <c r="P3762" s="3">
        <v>493.14</v>
      </c>
      <c r="Q3762" s="3">
        <v>98.628</v>
      </c>
      <c r="R3762" s="1" t="s">
        <v>132</v>
      </c>
    </row>
    <row r="3763" spans="1:18" ht="15.5" x14ac:dyDescent="0.35">
      <c r="A3763" s="1">
        <v>40708039</v>
      </c>
      <c r="B3763" s="99" t="s">
        <v>666</v>
      </c>
      <c r="C3763" s="2" t="s">
        <v>13602</v>
      </c>
      <c r="D3763" s="2">
        <v>1</v>
      </c>
      <c r="E3763" s="1" t="s">
        <v>23</v>
      </c>
      <c r="F3763" s="2">
        <v>19.956</v>
      </c>
      <c r="G3763" s="2"/>
      <c r="H3763" s="2"/>
      <c r="I3763" s="2" t="s">
        <v>642</v>
      </c>
      <c r="J3763" s="2"/>
      <c r="K3763" s="2"/>
      <c r="L3763" s="3">
        <v>116.71</v>
      </c>
      <c r="M3763" s="3">
        <v>116.71</v>
      </c>
      <c r="N3763" s="3">
        <v>304.33</v>
      </c>
      <c r="O3763" s="3">
        <v>0</v>
      </c>
      <c r="P3763" s="3">
        <v>421.04</v>
      </c>
      <c r="Q3763" s="3">
        <v>84.208000000000013</v>
      </c>
      <c r="R3763" s="1" t="s">
        <v>132</v>
      </c>
    </row>
    <row r="3764" spans="1:18" ht="15.5" x14ac:dyDescent="0.35">
      <c r="A3764" s="1">
        <v>40708047</v>
      </c>
      <c r="B3764" s="99" t="s">
        <v>665</v>
      </c>
      <c r="C3764" s="2" t="s">
        <v>13602</v>
      </c>
      <c r="D3764" s="2">
        <v>1</v>
      </c>
      <c r="E3764" s="1" t="s">
        <v>23</v>
      </c>
      <c r="F3764" s="2">
        <v>26.422999999999998</v>
      </c>
      <c r="G3764" s="2"/>
      <c r="H3764" s="2"/>
      <c r="I3764" s="2" t="s">
        <v>642</v>
      </c>
      <c r="J3764" s="2">
        <v>0.95</v>
      </c>
      <c r="K3764" s="2">
        <v>1</v>
      </c>
      <c r="L3764" s="3">
        <v>116.71</v>
      </c>
      <c r="M3764" s="3">
        <v>116.71</v>
      </c>
      <c r="N3764" s="3">
        <v>402.95</v>
      </c>
      <c r="O3764" s="3">
        <v>28.53</v>
      </c>
      <c r="P3764" s="3">
        <v>548.19000000000005</v>
      </c>
      <c r="Q3764" s="3">
        <v>109.63800000000002</v>
      </c>
      <c r="R3764" s="1" t="s">
        <v>132</v>
      </c>
    </row>
    <row r="3765" spans="1:18" ht="15.5" x14ac:dyDescent="0.35">
      <c r="A3765" s="1">
        <v>40708055</v>
      </c>
      <c r="B3765" s="99" t="s">
        <v>664</v>
      </c>
      <c r="C3765" s="2" t="s">
        <v>13602</v>
      </c>
      <c r="D3765" s="2">
        <v>1</v>
      </c>
      <c r="E3765" s="1" t="s">
        <v>41</v>
      </c>
      <c r="F3765" s="2">
        <v>53.015999999999998</v>
      </c>
      <c r="G3765" s="2"/>
      <c r="H3765" s="2"/>
      <c r="I3765" s="2" t="s">
        <v>642</v>
      </c>
      <c r="J3765" s="2">
        <v>0.95</v>
      </c>
      <c r="K3765" s="2">
        <v>1</v>
      </c>
      <c r="L3765" s="3">
        <v>169.74</v>
      </c>
      <c r="M3765" s="3">
        <v>169.74</v>
      </c>
      <c r="N3765" s="3">
        <v>808.49</v>
      </c>
      <c r="O3765" s="3">
        <v>28.53</v>
      </c>
      <c r="P3765" s="3">
        <v>1006.76</v>
      </c>
      <c r="Q3765" s="3">
        <v>201.352</v>
      </c>
      <c r="R3765" s="1" t="s">
        <v>132</v>
      </c>
    </row>
    <row r="3766" spans="1:18" ht="15.5" x14ac:dyDescent="0.35">
      <c r="A3766" s="1">
        <v>40708063</v>
      </c>
      <c r="B3766" s="99" t="s">
        <v>663</v>
      </c>
      <c r="C3766" s="2" t="s">
        <v>13602</v>
      </c>
      <c r="D3766" s="2">
        <v>1</v>
      </c>
      <c r="E3766" s="1" t="s">
        <v>4</v>
      </c>
      <c r="F3766" s="2">
        <v>24.613</v>
      </c>
      <c r="G3766" s="2"/>
      <c r="H3766" s="2"/>
      <c r="I3766" s="2" t="s">
        <v>642</v>
      </c>
      <c r="J3766" s="2"/>
      <c r="K3766" s="2"/>
      <c r="L3766" s="3">
        <v>84.88</v>
      </c>
      <c r="M3766" s="3">
        <v>84.88</v>
      </c>
      <c r="N3766" s="3">
        <v>375.35</v>
      </c>
      <c r="O3766" s="3">
        <v>0</v>
      </c>
      <c r="P3766" s="3">
        <v>460.23</v>
      </c>
      <c r="Q3766" s="3">
        <v>92.046000000000006</v>
      </c>
      <c r="R3766" s="1" t="s">
        <v>132</v>
      </c>
    </row>
    <row r="3767" spans="1:18" ht="15.5" x14ac:dyDescent="0.35">
      <c r="A3767" s="1">
        <v>40708071</v>
      </c>
      <c r="B3767" s="99" t="s">
        <v>662</v>
      </c>
      <c r="C3767" s="2" t="s">
        <v>13602</v>
      </c>
      <c r="D3767" s="2">
        <v>1</v>
      </c>
      <c r="E3767" s="1" t="s">
        <v>4</v>
      </c>
      <c r="F3767" s="2">
        <v>14.347</v>
      </c>
      <c r="G3767" s="2"/>
      <c r="H3767" s="2"/>
      <c r="I3767" s="2" t="s">
        <v>642</v>
      </c>
      <c r="J3767" s="2"/>
      <c r="K3767" s="2"/>
      <c r="L3767" s="3">
        <v>84.88</v>
      </c>
      <c r="M3767" s="3">
        <v>84.88</v>
      </c>
      <c r="N3767" s="3">
        <v>218.79</v>
      </c>
      <c r="O3767" s="3">
        <v>0</v>
      </c>
      <c r="P3767" s="3">
        <v>303.67</v>
      </c>
      <c r="Q3767" s="3">
        <v>60.734000000000009</v>
      </c>
      <c r="R3767" s="1" t="s">
        <v>132</v>
      </c>
    </row>
    <row r="3768" spans="1:18" ht="15.5" x14ac:dyDescent="0.35">
      <c r="A3768" s="1">
        <v>40708080</v>
      </c>
      <c r="B3768" s="99" t="s">
        <v>661</v>
      </c>
      <c r="C3768" s="2" t="s">
        <v>13602</v>
      </c>
      <c r="D3768" s="2">
        <v>1</v>
      </c>
      <c r="E3768" s="1" t="s">
        <v>224</v>
      </c>
      <c r="F3768" s="2">
        <v>14.347</v>
      </c>
      <c r="G3768" s="2"/>
      <c r="H3768" s="2"/>
      <c r="I3768" s="2" t="s">
        <v>642</v>
      </c>
      <c r="J3768" s="2"/>
      <c r="K3768" s="2"/>
      <c r="L3768" s="3">
        <v>338.19</v>
      </c>
      <c r="M3768" s="3">
        <v>338.19</v>
      </c>
      <c r="N3768" s="3">
        <v>218.79</v>
      </c>
      <c r="O3768" s="3">
        <v>0</v>
      </c>
      <c r="P3768" s="3">
        <v>556.98</v>
      </c>
      <c r="Q3768" s="3">
        <v>111.39600000000002</v>
      </c>
      <c r="R3768" s="1" t="s">
        <v>132</v>
      </c>
    </row>
    <row r="3769" spans="1:18" ht="15.5" x14ac:dyDescent="0.35">
      <c r="A3769" s="1">
        <v>40708098</v>
      </c>
      <c r="B3769" s="99" t="s">
        <v>660</v>
      </c>
      <c r="C3769" s="2" t="s">
        <v>13602</v>
      </c>
      <c r="D3769" s="2">
        <v>1</v>
      </c>
      <c r="E3769" s="1" t="s">
        <v>224</v>
      </c>
      <c r="F3769" s="2">
        <v>14.347</v>
      </c>
      <c r="G3769" s="2"/>
      <c r="H3769" s="2"/>
      <c r="I3769" s="2" t="s">
        <v>642</v>
      </c>
      <c r="J3769" s="2"/>
      <c r="K3769" s="2"/>
      <c r="L3769" s="3">
        <v>338.19</v>
      </c>
      <c r="M3769" s="3">
        <v>338.19</v>
      </c>
      <c r="N3769" s="3">
        <v>218.79</v>
      </c>
      <c r="O3769" s="3">
        <v>0</v>
      </c>
      <c r="P3769" s="3">
        <v>556.98</v>
      </c>
      <c r="Q3769" s="3">
        <v>111.39600000000002</v>
      </c>
      <c r="R3769" s="1" t="s">
        <v>132</v>
      </c>
    </row>
    <row r="3770" spans="1:18" ht="15.5" x14ac:dyDescent="0.35">
      <c r="A3770" s="1">
        <v>40708101</v>
      </c>
      <c r="B3770" s="99" t="s">
        <v>659</v>
      </c>
      <c r="C3770" s="2" t="s">
        <v>13602</v>
      </c>
      <c r="D3770" s="2">
        <v>1</v>
      </c>
      <c r="E3770" s="1" t="s">
        <v>4</v>
      </c>
      <c r="F3770" s="2">
        <v>7.8769999999999998</v>
      </c>
      <c r="G3770" s="2"/>
      <c r="H3770" s="2"/>
      <c r="I3770" s="2" t="s">
        <v>642</v>
      </c>
      <c r="J3770" s="2">
        <v>0.56999999999999995</v>
      </c>
      <c r="K3770" s="2">
        <v>1</v>
      </c>
      <c r="L3770" s="3">
        <v>84.88</v>
      </c>
      <c r="M3770" s="3">
        <v>84.88</v>
      </c>
      <c r="N3770" s="3">
        <v>120.12</v>
      </c>
      <c r="O3770" s="3">
        <v>17.12</v>
      </c>
      <c r="P3770" s="3">
        <v>222.12</v>
      </c>
      <c r="Q3770" s="3">
        <v>44.424000000000007</v>
      </c>
      <c r="R3770" s="1" t="s">
        <v>132</v>
      </c>
    </row>
    <row r="3771" spans="1:18" ht="15.5" x14ac:dyDescent="0.35">
      <c r="A3771" s="1">
        <v>40708110</v>
      </c>
      <c r="B3771" s="99" t="s">
        <v>658</v>
      </c>
      <c r="C3771" s="2" t="s">
        <v>13602</v>
      </c>
      <c r="D3771" s="2">
        <v>1</v>
      </c>
      <c r="E3771" s="1" t="s">
        <v>34</v>
      </c>
      <c r="F3771" s="2">
        <v>13.608000000000001</v>
      </c>
      <c r="G3771" s="2"/>
      <c r="H3771" s="2"/>
      <c r="I3771" s="2" t="s">
        <v>642</v>
      </c>
      <c r="J3771" s="2">
        <v>0.56999999999999995</v>
      </c>
      <c r="K3771" s="2">
        <v>1</v>
      </c>
      <c r="L3771" s="3">
        <v>71.62</v>
      </c>
      <c r="M3771" s="3">
        <v>71.62</v>
      </c>
      <c r="N3771" s="3">
        <v>207.52</v>
      </c>
      <c r="O3771" s="3">
        <v>17.12</v>
      </c>
      <c r="P3771" s="3">
        <v>296.26</v>
      </c>
      <c r="Q3771" s="3">
        <v>59.252000000000002</v>
      </c>
      <c r="R3771" s="1" t="s">
        <v>132</v>
      </c>
    </row>
    <row r="3772" spans="1:18" ht="15.5" x14ac:dyDescent="0.35">
      <c r="A3772" s="1">
        <v>40708128</v>
      </c>
      <c r="B3772" s="99" t="s">
        <v>657</v>
      </c>
      <c r="C3772" s="2" t="s">
        <v>13602</v>
      </c>
      <c r="D3772" s="2">
        <v>1</v>
      </c>
      <c r="E3772" s="1" t="s">
        <v>224</v>
      </c>
      <c r="F3772" s="2">
        <v>127.4</v>
      </c>
      <c r="G3772" s="2"/>
      <c r="H3772" s="2"/>
      <c r="I3772" s="2" t="s">
        <v>642</v>
      </c>
      <c r="J3772" s="2">
        <v>2.5</v>
      </c>
      <c r="K3772" s="2">
        <v>1</v>
      </c>
      <c r="L3772" s="3">
        <v>338.19</v>
      </c>
      <c r="M3772" s="3">
        <v>338.19</v>
      </c>
      <c r="N3772" s="3">
        <v>1942.85</v>
      </c>
      <c r="O3772" s="3">
        <v>75.08</v>
      </c>
      <c r="P3772" s="3">
        <v>2356.12</v>
      </c>
      <c r="Q3772" s="3">
        <v>471.22399999999999</v>
      </c>
      <c r="R3772" s="1" t="s">
        <v>132</v>
      </c>
    </row>
    <row r="3773" spans="1:18" ht="15.5" x14ac:dyDescent="0.35">
      <c r="A3773" s="1">
        <v>40709019</v>
      </c>
      <c r="B3773" s="99" t="s">
        <v>656</v>
      </c>
      <c r="C3773" s="2" t="s">
        <v>13602</v>
      </c>
      <c r="D3773" s="2">
        <v>1</v>
      </c>
      <c r="E3773" s="1" t="s">
        <v>18</v>
      </c>
      <c r="F3773" s="2">
        <v>4.79</v>
      </c>
      <c r="G3773" s="2"/>
      <c r="H3773" s="2"/>
      <c r="I3773" s="2" t="s">
        <v>642</v>
      </c>
      <c r="J3773" s="2">
        <v>0.56999999999999995</v>
      </c>
      <c r="K3773" s="2">
        <v>1</v>
      </c>
      <c r="L3773" s="3">
        <v>53.06</v>
      </c>
      <c r="M3773" s="3">
        <v>53.06</v>
      </c>
      <c r="N3773" s="3">
        <v>73.05</v>
      </c>
      <c r="O3773" s="3">
        <v>17.12</v>
      </c>
      <c r="P3773" s="3">
        <v>143.22999999999999</v>
      </c>
      <c r="Q3773" s="3">
        <v>28.646000000000001</v>
      </c>
      <c r="R3773" s="1" t="s">
        <v>132</v>
      </c>
    </row>
    <row r="3774" spans="1:18" ht="15.5" x14ac:dyDescent="0.35">
      <c r="A3774" s="1">
        <v>40709027</v>
      </c>
      <c r="B3774" s="99" t="s">
        <v>655</v>
      </c>
      <c r="C3774" s="2" t="s">
        <v>13602</v>
      </c>
      <c r="D3774" s="2">
        <v>1</v>
      </c>
      <c r="E3774" s="1" t="s">
        <v>4</v>
      </c>
      <c r="F3774" s="2">
        <v>10.66</v>
      </c>
      <c r="G3774" s="2"/>
      <c r="H3774" s="2"/>
      <c r="I3774" s="2" t="s">
        <v>642</v>
      </c>
      <c r="J3774" s="2">
        <v>0.56999999999999995</v>
      </c>
      <c r="K3774" s="2">
        <v>1</v>
      </c>
      <c r="L3774" s="3">
        <v>84.88</v>
      </c>
      <c r="M3774" s="3">
        <v>84.88</v>
      </c>
      <c r="N3774" s="3">
        <v>162.57</v>
      </c>
      <c r="O3774" s="3">
        <v>17.12</v>
      </c>
      <c r="P3774" s="3">
        <v>264.57</v>
      </c>
      <c r="Q3774" s="3">
        <v>52.914000000000001</v>
      </c>
      <c r="R3774" s="1" t="s">
        <v>132</v>
      </c>
    </row>
    <row r="3775" spans="1:18" ht="15.5" x14ac:dyDescent="0.35">
      <c r="A3775" s="1">
        <v>40709035</v>
      </c>
      <c r="B3775" s="99" t="s">
        <v>654</v>
      </c>
      <c r="C3775" s="2" t="s">
        <v>13602</v>
      </c>
      <c r="D3775" s="2">
        <v>1</v>
      </c>
      <c r="E3775" s="1" t="s">
        <v>4</v>
      </c>
      <c r="F3775" s="2">
        <v>8.8529999999999998</v>
      </c>
      <c r="G3775" s="2"/>
      <c r="H3775" s="2"/>
      <c r="I3775" s="2" t="s">
        <v>642</v>
      </c>
      <c r="J3775" s="2">
        <v>0.56999999999999995</v>
      </c>
      <c r="K3775" s="2">
        <v>1</v>
      </c>
      <c r="L3775" s="3">
        <v>84.88</v>
      </c>
      <c r="M3775" s="3">
        <v>84.88</v>
      </c>
      <c r="N3775" s="3">
        <v>135.01</v>
      </c>
      <c r="O3775" s="3">
        <v>17.12</v>
      </c>
      <c r="P3775" s="3">
        <v>237.01</v>
      </c>
      <c r="Q3775" s="3">
        <v>47.402000000000001</v>
      </c>
      <c r="R3775" s="1" t="s">
        <v>132</v>
      </c>
    </row>
    <row r="3776" spans="1:18" ht="15.5" x14ac:dyDescent="0.35">
      <c r="A3776" s="1">
        <v>40710017</v>
      </c>
      <c r="B3776" s="99" t="s">
        <v>653</v>
      </c>
      <c r="C3776" s="2" t="s">
        <v>13602</v>
      </c>
      <c r="D3776" s="2">
        <v>1</v>
      </c>
      <c r="E3776" s="1" t="s">
        <v>4</v>
      </c>
      <c r="F3776" s="2"/>
      <c r="G3776" s="2"/>
      <c r="H3776" s="2"/>
      <c r="I3776" s="2" t="s">
        <v>642</v>
      </c>
      <c r="J3776" s="2"/>
      <c r="K3776" s="2"/>
      <c r="L3776" s="3">
        <v>84.88</v>
      </c>
      <c r="M3776" s="3">
        <v>84.88</v>
      </c>
      <c r="N3776" s="3">
        <v>0</v>
      </c>
      <c r="O3776" s="3">
        <v>0</v>
      </c>
      <c r="P3776" s="3">
        <v>84.88</v>
      </c>
      <c r="Q3776" s="3">
        <v>16.975999999999999</v>
      </c>
      <c r="R3776" s="1" t="s">
        <v>132</v>
      </c>
    </row>
    <row r="3777" spans="1:18" ht="15.5" x14ac:dyDescent="0.35">
      <c r="A3777" s="1">
        <v>40710025</v>
      </c>
      <c r="B3777" s="99" t="s">
        <v>652</v>
      </c>
      <c r="C3777" s="2" t="s">
        <v>13602</v>
      </c>
      <c r="D3777" s="2">
        <v>1</v>
      </c>
      <c r="E3777" s="1" t="s">
        <v>151</v>
      </c>
      <c r="F3777" s="2">
        <v>16.085999999999999</v>
      </c>
      <c r="G3777" s="2"/>
      <c r="H3777" s="2"/>
      <c r="I3777" s="2" t="s">
        <v>642</v>
      </c>
      <c r="J3777" s="2"/>
      <c r="K3777" s="2"/>
      <c r="L3777" s="3">
        <v>270.54000000000002</v>
      </c>
      <c r="M3777" s="3">
        <v>270.54000000000002</v>
      </c>
      <c r="N3777" s="3">
        <v>245.31</v>
      </c>
      <c r="O3777" s="3">
        <v>0</v>
      </c>
      <c r="P3777" s="3">
        <v>515.85</v>
      </c>
      <c r="Q3777" s="3">
        <v>103.17000000000002</v>
      </c>
      <c r="R3777" s="1" t="s">
        <v>132</v>
      </c>
    </row>
    <row r="3778" spans="1:18" ht="15.5" x14ac:dyDescent="0.35">
      <c r="A3778" s="1">
        <v>40710033</v>
      </c>
      <c r="B3778" s="99" t="s">
        <v>651</v>
      </c>
      <c r="C3778" s="2" t="s">
        <v>13602</v>
      </c>
      <c r="D3778" s="2">
        <v>1</v>
      </c>
      <c r="E3778" s="1" t="s">
        <v>13</v>
      </c>
      <c r="F3778" s="2">
        <v>2.173</v>
      </c>
      <c r="G3778" s="2"/>
      <c r="H3778" s="2"/>
      <c r="I3778" s="2" t="s">
        <v>642</v>
      </c>
      <c r="J3778" s="2"/>
      <c r="K3778" s="2"/>
      <c r="L3778" s="3">
        <v>148.54</v>
      </c>
      <c r="M3778" s="3">
        <v>148.54</v>
      </c>
      <c r="N3778" s="3">
        <v>33.14</v>
      </c>
      <c r="O3778" s="3">
        <v>0</v>
      </c>
      <c r="P3778" s="3">
        <v>181.68</v>
      </c>
      <c r="Q3778" s="3">
        <v>36.336000000000006</v>
      </c>
      <c r="R3778" s="1" t="s">
        <v>132</v>
      </c>
    </row>
    <row r="3779" spans="1:18" ht="15.5" x14ac:dyDescent="0.35">
      <c r="A3779" s="1">
        <v>40710041</v>
      </c>
      <c r="B3779" s="99" t="s">
        <v>650</v>
      </c>
      <c r="C3779" s="2" t="s">
        <v>13602</v>
      </c>
      <c r="D3779" s="2">
        <v>1</v>
      </c>
      <c r="E3779" s="1" t="s">
        <v>151</v>
      </c>
      <c r="F3779" s="2">
        <v>21.739000000000001</v>
      </c>
      <c r="G3779" s="2"/>
      <c r="H3779" s="2"/>
      <c r="I3779" s="2" t="s">
        <v>642</v>
      </c>
      <c r="J3779" s="2"/>
      <c r="K3779" s="2"/>
      <c r="L3779" s="3">
        <v>270.54000000000002</v>
      </c>
      <c r="M3779" s="3">
        <v>270.54000000000002</v>
      </c>
      <c r="N3779" s="3">
        <v>331.52</v>
      </c>
      <c r="O3779" s="3">
        <v>0</v>
      </c>
      <c r="P3779" s="3">
        <v>602.05999999999995</v>
      </c>
      <c r="Q3779" s="3">
        <v>120.41199999999999</v>
      </c>
      <c r="R3779" s="1" t="s">
        <v>132</v>
      </c>
    </row>
    <row r="3780" spans="1:18" ht="15.5" x14ac:dyDescent="0.35">
      <c r="A3780" s="1">
        <v>40710050</v>
      </c>
      <c r="B3780" s="99" t="s">
        <v>649</v>
      </c>
      <c r="C3780" s="2" t="s">
        <v>13602</v>
      </c>
      <c r="D3780" s="2">
        <v>1</v>
      </c>
      <c r="E3780" s="1" t="s">
        <v>13</v>
      </c>
      <c r="F3780" s="2">
        <v>3.9129999999999998</v>
      </c>
      <c r="G3780" s="2"/>
      <c r="H3780" s="2"/>
      <c r="I3780" s="2" t="s">
        <v>642</v>
      </c>
      <c r="J3780" s="2"/>
      <c r="K3780" s="2"/>
      <c r="L3780" s="3">
        <v>148.54</v>
      </c>
      <c r="M3780" s="3">
        <v>148.54</v>
      </c>
      <c r="N3780" s="3">
        <v>59.67</v>
      </c>
      <c r="O3780" s="3">
        <v>0</v>
      </c>
      <c r="P3780" s="3">
        <v>208.21</v>
      </c>
      <c r="Q3780" s="3">
        <v>41.642000000000003</v>
      </c>
      <c r="R3780" s="1" t="s">
        <v>132</v>
      </c>
    </row>
    <row r="3781" spans="1:18" ht="15.5" x14ac:dyDescent="0.35">
      <c r="A3781" s="1">
        <v>40710068</v>
      </c>
      <c r="B3781" s="99" t="s">
        <v>648</v>
      </c>
      <c r="C3781" s="2" t="s">
        <v>13602</v>
      </c>
      <c r="D3781" s="2">
        <v>1</v>
      </c>
      <c r="E3781" s="1" t="s">
        <v>13</v>
      </c>
      <c r="F3781" s="2">
        <v>3.9129999999999998</v>
      </c>
      <c r="G3781" s="2"/>
      <c r="H3781" s="2"/>
      <c r="I3781" s="2" t="s">
        <v>642</v>
      </c>
      <c r="J3781" s="2"/>
      <c r="K3781" s="2"/>
      <c r="L3781" s="3">
        <v>148.54</v>
      </c>
      <c r="M3781" s="3">
        <v>148.54</v>
      </c>
      <c r="N3781" s="3">
        <v>59.67</v>
      </c>
      <c r="O3781" s="3">
        <v>0</v>
      </c>
      <c r="P3781" s="3">
        <v>208.21</v>
      </c>
      <c r="Q3781" s="3">
        <v>41.642000000000003</v>
      </c>
      <c r="R3781" s="1" t="s">
        <v>132</v>
      </c>
    </row>
    <row r="3782" spans="1:18" ht="15.5" x14ac:dyDescent="0.35">
      <c r="A3782" s="1">
        <v>40710076</v>
      </c>
      <c r="B3782" s="99" t="s">
        <v>647</v>
      </c>
      <c r="C3782" s="2" t="s">
        <v>13602</v>
      </c>
      <c r="D3782" s="2">
        <v>1</v>
      </c>
      <c r="E3782" s="1" t="s">
        <v>13</v>
      </c>
      <c r="F3782" s="2">
        <v>9.4339999999999993</v>
      </c>
      <c r="G3782" s="2"/>
      <c r="H3782" s="2"/>
      <c r="I3782" s="2" t="s">
        <v>642</v>
      </c>
      <c r="J3782" s="2"/>
      <c r="K3782" s="2"/>
      <c r="L3782" s="3">
        <v>148.54</v>
      </c>
      <c r="M3782" s="3">
        <v>148.54</v>
      </c>
      <c r="N3782" s="3">
        <v>143.87</v>
      </c>
      <c r="O3782" s="3">
        <v>0</v>
      </c>
      <c r="P3782" s="3">
        <v>292.41000000000003</v>
      </c>
      <c r="Q3782" s="3">
        <v>58.482000000000006</v>
      </c>
      <c r="R3782" s="1" t="s">
        <v>132</v>
      </c>
    </row>
    <row r="3783" spans="1:18" ht="15.5" x14ac:dyDescent="0.35">
      <c r="A3783" s="1">
        <v>40710084</v>
      </c>
      <c r="B3783" s="99" t="s">
        <v>646</v>
      </c>
      <c r="C3783" s="2" t="s">
        <v>13602</v>
      </c>
      <c r="D3783" s="2">
        <v>1</v>
      </c>
      <c r="E3783" s="1" t="s">
        <v>13</v>
      </c>
      <c r="F3783" s="2">
        <v>9.4339999999999993</v>
      </c>
      <c r="G3783" s="2"/>
      <c r="H3783" s="2"/>
      <c r="I3783" s="2" t="s">
        <v>642</v>
      </c>
      <c r="J3783" s="2"/>
      <c r="K3783" s="2"/>
      <c r="L3783" s="3">
        <v>148.54</v>
      </c>
      <c r="M3783" s="3">
        <v>148.54</v>
      </c>
      <c r="N3783" s="3">
        <v>143.87</v>
      </c>
      <c r="O3783" s="3">
        <v>0</v>
      </c>
      <c r="P3783" s="3">
        <v>292.41000000000003</v>
      </c>
      <c r="Q3783" s="3">
        <v>58.482000000000006</v>
      </c>
      <c r="R3783" s="1" t="s">
        <v>132</v>
      </c>
    </row>
    <row r="3784" spans="1:18" ht="15.5" x14ac:dyDescent="0.35">
      <c r="A3784" s="1">
        <v>40710092</v>
      </c>
      <c r="B3784" s="99" t="s">
        <v>645</v>
      </c>
      <c r="C3784" s="2" t="s">
        <v>13602</v>
      </c>
      <c r="D3784" s="2">
        <v>1</v>
      </c>
      <c r="E3784" s="1" t="s">
        <v>151</v>
      </c>
      <c r="F3784" s="2">
        <v>16.079999999999998</v>
      </c>
      <c r="G3784" s="2"/>
      <c r="H3784" s="2"/>
      <c r="I3784" s="2" t="s">
        <v>642</v>
      </c>
      <c r="J3784" s="2"/>
      <c r="K3784" s="2"/>
      <c r="L3784" s="3">
        <v>270.54000000000002</v>
      </c>
      <c r="M3784" s="3">
        <v>270.54000000000002</v>
      </c>
      <c r="N3784" s="3">
        <v>245.22</v>
      </c>
      <c r="O3784" s="3">
        <v>0</v>
      </c>
      <c r="P3784" s="3">
        <v>515.76</v>
      </c>
      <c r="Q3784" s="3">
        <v>103.152</v>
      </c>
      <c r="R3784" s="1" t="s">
        <v>132</v>
      </c>
    </row>
    <row r="3785" spans="1:18" ht="15.5" x14ac:dyDescent="0.35">
      <c r="A3785" s="1">
        <v>40711013</v>
      </c>
      <c r="B3785" s="99" t="s">
        <v>644</v>
      </c>
      <c r="C3785" s="2" t="s">
        <v>13602</v>
      </c>
      <c r="D3785" s="2">
        <v>1</v>
      </c>
      <c r="E3785" s="1" t="s">
        <v>20</v>
      </c>
      <c r="F3785" s="2">
        <v>8.8979999999999997</v>
      </c>
      <c r="G3785" s="2"/>
      <c r="H3785" s="2"/>
      <c r="I3785" s="2" t="s">
        <v>642</v>
      </c>
      <c r="J3785" s="2"/>
      <c r="K3785" s="2"/>
      <c r="L3785" s="3">
        <v>39.79</v>
      </c>
      <c r="M3785" s="3">
        <v>39.79</v>
      </c>
      <c r="N3785" s="3">
        <v>135.69</v>
      </c>
      <c r="O3785" s="3">
        <v>0</v>
      </c>
      <c r="P3785" s="3">
        <v>175.48</v>
      </c>
      <c r="Q3785" s="3">
        <v>35.095999999999997</v>
      </c>
      <c r="R3785" s="1" t="s">
        <v>132</v>
      </c>
    </row>
    <row r="3786" spans="1:18" ht="15.5" x14ac:dyDescent="0.35">
      <c r="A3786" s="1">
        <v>40711021</v>
      </c>
      <c r="B3786" s="99" t="s">
        <v>643</v>
      </c>
      <c r="C3786" s="2" t="s">
        <v>13602</v>
      </c>
      <c r="D3786" s="2">
        <v>1</v>
      </c>
      <c r="E3786" s="1" t="s">
        <v>23</v>
      </c>
      <c r="F3786" s="2">
        <v>21.913</v>
      </c>
      <c r="G3786" s="2"/>
      <c r="H3786" s="2"/>
      <c r="I3786" s="2" t="s">
        <v>642</v>
      </c>
      <c r="J3786" s="2">
        <v>0.95</v>
      </c>
      <c r="K3786" s="2">
        <v>1</v>
      </c>
      <c r="L3786" s="3">
        <v>116.71</v>
      </c>
      <c r="M3786" s="3">
        <v>116.71</v>
      </c>
      <c r="N3786" s="3">
        <v>334.17</v>
      </c>
      <c r="O3786" s="3">
        <v>28.53</v>
      </c>
      <c r="P3786" s="3">
        <v>479.41</v>
      </c>
      <c r="Q3786" s="3">
        <v>95.882000000000005</v>
      </c>
      <c r="R3786" s="1" t="s">
        <v>132</v>
      </c>
    </row>
    <row r="3787" spans="1:18" ht="15.5" x14ac:dyDescent="0.35">
      <c r="A3787" s="1">
        <v>40801012</v>
      </c>
      <c r="B3787" s="99" t="s">
        <v>641</v>
      </c>
      <c r="C3787" s="2" t="s">
        <v>13602</v>
      </c>
      <c r="D3787" s="2">
        <v>1</v>
      </c>
      <c r="E3787" s="1" t="s">
        <v>31</v>
      </c>
      <c r="F3787" s="2">
        <v>1.31</v>
      </c>
      <c r="G3787" s="2"/>
      <c r="H3787" s="2"/>
      <c r="I3787" s="2"/>
      <c r="J3787" s="2">
        <v>0.14399999999999999</v>
      </c>
      <c r="K3787" s="2">
        <v>2</v>
      </c>
      <c r="L3787" s="3">
        <v>22.5</v>
      </c>
      <c r="M3787" s="3">
        <v>22.5</v>
      </c>
      <c r="N3787" s="3">
        <v>16.95</v>
      </c>
      <c r="O3787" s="3">
        <v>4.32</v>
      </c>
      <c r="P3787" s="3">
        <v>43.77</v>
      </c>
      <c r="Q3787" s="3">
        <v>8.7540000000000013</v>
      </c>
      <c r="R3787" s="1" t="s">
        <v>0</v>
      </c>
    </row>
    <row r="3788" spans="1:18" ht="15.5" x14ac:dyDescent="0.35">
      <c r="A3788" s="1">
        <v>40801020</v>
      </c>
      <c r="B3788" s="99" t="s">
        <v>640</v>
      </c>
      <c r="C3788" s="2" t="s">
        <v>13602</v>
      </c>
      <c r="D3788" s="2">
        <v>1</v>
      </c>
      <c r="E3788" s="1" t="s">
        <v>31</v>
      </c>
      <c r="F3788" s="2">
        <v>1.47</v>
      </c>
      <c r="G3788" s="2"/>
      <c r="H3788" s="2"/>
      <c r="I3788" s="2"/>
      <c r="J3788" s="2">
        <v>0.216</v>
      </c>
      <c r="K3788" s="2">
        <v>3</v>
      </c>
      <c r="L3788" s="3">
        <v>22.5</v>
      </c>
      <c r="M3788" s="3">
        <v>22.5</v>
      </c>
      <c r="N3788" s="3">
        <v>19.02</v>
      </c>
      <c r="O3788" s="3">
        <v>6.49</v>
      </c>
      <c r="P3788" s="3">
        <v>48.01</v>
      </c>
      <c r="Q3788" s="3">
        <v>9.6020000000000003</v>
      </c>
      <c r="R3788" s="1" t="s">
        <v>0</v>
      </c>
    </row>
    <row r="3789" spans="1:18" ht="15.5" x14ac:dyDescent="0.35">
      <c r="A3789" s="1">
        <v>40801039</v>
      </c>
      <c r="B3789" s="99" t="s">
        <v>639</v>
      </c>
      <c r="C3789" s="2" t="s">
        <v>13602</v>
      </c>
      <c r="D3789" s="2">
        <v>1</v>
      </c>
      <c r="E3789" s="1" t="s">
        <v>20</v>
      </c>
      <c r="F3789" s="2">
        <v>1.58</v>
      </c>
      <c r="G3789" s="2"/>
      <c r="H3789" s="2"/>
      <c r="I3789" s="2"/>
      <c r="J3789" s="2">
        <v>0.28799999999999998</v>
      </c>
      <c r="K3789" s="2">
        <v>4</v>
      </c>
      <c r="L3789" s="3">
        <v>33.75</v>
      </c>
      <c r="M3789" s="3">
        <v>33.75</v>
      </c>
      <c r="N3789" s="3">
        <v>20.45</v>
      </c>
      <c r="O3789" s="3">
        <v>8.65</v>
      </c>
      <c r="P3789" s="3">
        <v>62.85</v>
      </c>
      <c r="Q3789" s="3">
        <v>12.57</v>
      </c>
      <c r="R3789" s="1" t="s">
        <v>0</v>
      </c>
    </row>
    <row r="3790" spans="1:18" ht="15.5" x14ac:dyDescent="0.35">
      <c r="A3790" s="1">
        <v>40801047</v>
      </c>
      <c r="B3790" s="99" t="s">
        <v>638</v>
      </c>
      <c r="C3790" s="2" t="s">
        <v>13602</v>
      </c>
      <c r="D3790" s="2">
        <v>1</v>
      </c>
      <c r="E3790" s="1" t="s">
        <v>20</v>
      </c>
      <c r="F3790" s="2">
        <v>1.79</v>
      </c>
      <c r="G3790" s="2"/>
      <c r="H3790" s="2"/>
      <c r="I3790" s="2"/>
      <c r="J3790" s="2">
        <v>0.25919999999999999</v>
      </c>
      <c r="K3790" s="2">
        <v>8</v>
      </c>
      <c r="L3790" s="3">
        <v>33.75</v>
      </c>
      <c r="M3790" s="3">
        <v>33.75</v>
      </c>
      <c r="N3790" s="3">
        <v>23.16</v>
      </c>
      <c r="O3790" s="3">
        <v>7.78</v>
      </c>
      <c r="P3790" s="3">
        <v>64.69</v>
      </c>
      <c r="Q3790" s="3">
        <v>12.938000000000001</v>
      </c>
      <c r="R3790" s="1" t="s">
        <v>0</v>
      </c>
    </row>
    <row r="3791" spans="1:18" ht="15.5" x14ac:dyDescent="0.35">
      <c r="A3791" s="1">
        <v>40801055</v>
      </c>
      <c r="B3791" s="99" t="s">
        <v>637</v>
      </c>
      <c r="C3791" s="2" t="s">
        <v>13602</v>
      </c>
      <c r="D3791" s="2">
        <v>1</v>
      </c>
      <c r="E3791" s="1" t="s">
        <v>31</v>
      </c>
      <c r="F3791" s="2">
        <v>1.58</v>
      </c>
      <c r="G3791" s="2"/>
      <c r="H3791" s="2"/>
      <c r="I3791" s="2"/>
      <c r="J3791" s="2">
        <v>0.17280000000000001</v>
      </c>
      <c r="K3791" s="2">
        <v>4</v>
      </c>
      <c r="L3791" s="3">
        <v>22.5</v>
      </c>
      <c r="M3791" s="3">
        <v>22.5</v>
      </c>
      <c r="N3791" s="3">
        <v>20.45</v>
      </c>
      <c r="O3791" s="3">
        <v>5.19</v>
      </c>
      <c r="P3791" s="3">
        <v>48.14</v>
      </c>
      <c r="Q3791" s="3">
        <v>9.6280000000000001</v>
      </c>
      <c r="R3791" s="1" t="s">
        <v>0</v>
      </c>
    </row>
    <row r="3792" spans="1:18" ht="15.5" x14ac:dyDescent="0.35">
      <c r="A3792" s="1">
        <v>40801063</v>
      </c>
      <c r="B3792" s="99" t="s">
        <v>636</v>
      </c>
      <c r="C3792" s="2" t="s">
        <v>13602</v>
      </c>
      <c r="D3792" s="2">
        <v>1</v>
      </c>
      <c r="E3792" s="1" t="s">
        <v>31</v>
      </c>
      <c r="F3792" s="2">
        <v>1.47</v>
      </c>
      <c r="G3792" s="2"/>
      <c r="H3792" s="2"/>
      <c r="I3792" s="2"/>
      <c r="J3792" s="2">
        <v>0.12959999999999999</v>
      </c>
      <c r="K3792" s="2">
        <v>3</v>
      </c>
      <c r="L3792" s="3">
        <v>22.5</v>
      </c>
      <c r="M3792" s="3">
        <v>22.5</v>
      </c>
      <c r="N3792" s="3">
        <v>19.02</v>
      </c>
      <c r="O3792" s="3">
        <v>3.89</v>
      </c>
      <c r="P3792" s="3">
        <v>45.41</v>
      </c>
      <c r="Q3792" s="3">
        <v>9.081999999999999</v>
      </c>
      <c r="R3792" s="1" t="s">
        <v>0</v>
      </c>
    </row>
    <row r="3793" spans="1:18" ht="15.5" x14ac:dyDescent="0.35">
      <c r="A3793" s="1">
        <v>40801071</v>
      </c>
      <c r="B3793" s="99" t="s">
        <v>635</v>
      </c>
      <c r="C3793" s="2" t="s">
        <v>13602</v>
      </c>
      <c r="D3793" s="2">
        <v>1</v>
      </c>
      <c r="E3793" s="1" t="s">
        <v>31</v>
      </c>
      <c r="F3793" s="2">
        <v>1.34</v>
      </c>
      <c r="G3793" s="2"/>
      <c r="H3793" s="2"/>
      <c r="I3793" s="2"/>
      <c r="J3793" s="2">
        <v>0.12959999999999999</v>
      </c>
      <c r="K3793" s="2">
        <v>3</v>
      </c>
      <c r="L3793" s="3">
        <v>22.5</v>
      </c>
      <c r="M3793" s="3">
        <v>22.5</v>
      </c>
      <c r="N3793" s="3">
        <v>17.34</v>
      </c>
      <c r="O3793" s="3">
        <v>3.89</v>
      </c>
      <c r="P3793" s="3">
        <v>43.73</v>
      </c>
      <c r="Q3793" s="3">
        <v>8.7460000000000004</v>
      </c>
      <c r="R3793" s="1" t="s">
        <v>0</v>
      </c>
    </row>
    <row r="3794" spans="1:18" ht="15.5" x14ac:dyDescent="0.35">
      <c r="A3794" s="1">
        <v>40801080</v>
      </c>
      <c r="B3794" s="99" t="s">
        <v>634</v>
      </c>
      <c r="C3794" s="2" t="s">
        <v>13602</v>
      </c>
      <c r="D3794" s="2">
        <v>1</v>
      </c>
      <c r="E3794" s="1" t="s">
        <v>31</v>
      </c>
      <c r="F3794" s="2">
        <v>1.34</v>
      </c>
      <c r="G3794" s="2"/>
      <c r="H3794" s="2"/>
      <c r="I3794" s="2"/>
      <c r="J3794" s="2">
        <v>0.12959999999999999</v>
      </c>
      <c r="K3794" s="2">
        <v>3</v>
      </c>
      <c r="L3794" s="3">
        <v>22.5</v>
      </c>
      <c r="M3794" s="3">
        <v>22.5</v>
      </c>
      <c r="N3794" s="3">
        <v>17.34</v>
      </c>
      <c r="O3794" s="3">
        <v>3.89</v>
      </c>
      <c r="P3794" s="3">
        <v>43.73</v>
      </c>
      <c r="Q3794" s="3">
        <v>8.7460000000000004</v>
      </c>
      <c r="R3794" s="1" t="s">
        <v>0</v>
      </c>
    </row>
    <row r="3795" spans="1:18" ht="15.5" x14ac:dyDescent="0.35">
      <c r="A3795" s="1">
        <v>40801098</v>
      </c>
      <c r="B3795" s="99" t="s">
        <v>633</v>
      </c>
      <c r="C3795" s="2" t="s">
        <v>13602</v>
      </c>
      <c r="D3795" s="2">
        <v>1</v>
      </c>
      <c r="E3795" s="1" t="s">
        <v>31</v>
      </c>
      <c r="F3795" s="2">
        <v>1.58</v>
      </c>
      <c r="G3795" s="2"/>
      <c r="H3795" s="2"/>
      <c r="I3795" s="2"/>
      <c r="J3795" s="2">
        <v>0.17280000000000001</v>
      </c>
      <c r="K3795" s="2">
        <v>4</v>
      </c>
      <c r="L3795" s="3">
        <v>22.5</v>
      </c>
      <c r="M3795" s="3">
        <v>22.5</v>
      </c>
      <c r="N3795" s="3">
        <v>20.45</v>
      </c>
      <c r="O3795" s="3">
        <v>5.19</v>
      </c>
      <c r="P3795" s="3">
        <v>48.14</v>
      </c>
      <c r="Q3795" s="3">
        <v>9.6280000000000001</v>
      </c>
      <c r="R3795" s="1" t="s">
        <v>0</v>
      </c>
    </row>
    <row r="3796" spans="1:18" ht="15.5" x14ac:dyDescent="0.35">
      <c r="A3796" s="1">
        <v>40801101</v>
      </c>
      <c r="B3796" s="99" t="s">
        <v>632</v>
      </c>
      <c r="C3796" s="2" t="s">
        <v>13602</v>
      </c>
      <c r="D3796" s="2">
        <v>1</v>
      </c>
      <c r="E3796" s="1" t="s">
        <v>31</v>
      </c>
      <c r="F3796" s="2">
        <v>1.47</v>
      </c>
      <c r="G3796" s="2"/>
      <c r="H3796" s="2"/>
      <c r="I3796" s="2"/>
      <c r="J3796" s="2">
        <v>0.12959999999999999</v>
      </c>
      <c r="K3796" s="2">
        <v>3</v>
      </c>
      <c r="L3796" s="3">
        <v>22.5</v>
      </c>
      <c r="M3796" s="3">
        <v>22.5</v>
      </c>
      <c r="N3796" s="3">
        <v>19.02</v>
      </c>
      <c r="O3796" s="3">
        <v>3.89</v>
      </c>
      <c r="P3796" s="3">
        <v>45.41</v>
      </c>
      <c r="Q3796" s="3">
        <v>9.081999999999999</v>
      </c>
      <c r="R3796" s="1" t="s">
        <v>0</v>
      </c>
    </row>
    <row r="3797" spans="1:18" ht="15.5" x14ac:dyDescent="0.35">
      <c r="A3797" s="1">
        <v>40801110</v>
      </c>
      <c r="B3797" s="99" t="s">
        <v>631</v>
      </c>
      <c r="C3797" s="2" t="s">
        <v>13602</v>
      </c>
      <c r="D3797" s="2">
        <v>1</v>
      </c>
      <c r="E3797" s="1" t="s">
        <v>31</v>
      </c>
      <c r="F3797" s="2">
        <v>1.58</v>
      </c>
      <c r="G3797" s="2"/>
      <c r="H3797" s="2"/>
      <c r="I3797" s="2"/>
      <c r="J3797" s="2">
        <v>0.17280000000000001</v>
      </c>
      <c r="K3797" s="2">
        <v>4</v>
      </c>
      <c r="L3797" s="3">
        <v>22.5</v>
      </c>
      <c r="M3797" s="3">
        <v>22.5</v>
      </c>
      <c r="N3797" s="3">
        <v>20.45</v>
      </c>
      <c r="O3797" s="3">
        <v>5.19</v>
      </c>
      <c r="P3797" s="3">
        <v>48.14</v>
      </c>
      <c r="Q3797" s="3">
        <v>9.6280000000000001</v>
      </c>
      <c r="R3797" s="1" t="s">
        <v>0</v>
      </c>
    </row>
    <row r="3798" spans="1:18" ht="15.5" x14ac:dyDescent="0.35">
      <c r="A3798" s="1">
        <v>40801128</v>
      </c>
      <c r="B3798" s="99" t="s">
        <v>630</v>
      </c>
      <c r="C3798" s="2" t="s">
        <v>13602</v>
      </c>
      <c r="D3798" s="2">
        <v>1</v>
      </c>
      <c r="E3798" s="1" t="s">
        <v>31</v>
      </c>
      <c r="F3798" s="2">
        <v>1.22</v>
      </c>
      <c r="G3798" s="2"/>
      <c r="H3798" s="2"/>
      <c r="I3798" s="2"/>
      <c r="J3798" s="2">
        <v>8.6400000000000005E-2</v>
      </c>
      <c r="K3798" s="2">
        <v>2</v>
      </c>
      <c r="L3798" s="3">
        <v>22.5</v>
      </c>
      <c r="M3798" s="3">
        <v>22.5</v>
      </c>
      <c r="N3798" s="3">
        <v>15.79</v>
      </c>
      <c r="O3798" s="3">
        <v>2.59</v>
      </c>
      <c r="P3798" s="3">
        <v>40.880000000000003</v>
      </c>
      <c r="Q3798" s="3">
        <v>8.1760000000000002</v>
      </c>
      <c r="R3798" s="1" t="s">
        <v>0</v>
      </c>
    </row>
    <row r="3799" spans="1:18" ht="15.5" x14ac:dyDescent="0.35">
      <c r="A3799" s="1">
        <v>40801136</v>
      </c>
      <c r="B3799" s="99" t="s">
        <v>629</v>
      </c>
      <c r="C3799" s="2" t="s">
        <v>13602</v>
      </c>
      <c r="D3799" s="2">
        <v>1</v>
      </c>
      <c r="E3799" s="1" t="s">
        <v>31</v>
      </c>
      <c r="F3799" s="2">
        <v>1.22</v>
      </c>
      <c r="G3799" s="2"/>
      <c r="H3799" s="2"/>
      <c r="I3799" s="2"/>
      <c r="J3799" s="2">
        <v>0.25919999999999999</v>
      </c>
      <c r="K3799" s="2">
        <v>1</v>
      </c>
      <c r="L3799" s="3">
        <v>22.5</v>
      </c>
      <c r="M3799" s="3">
        <v>22.5</v>
      </c>
      <c r="N3799" s="3">
        <v>15.79</v>
      </c>
      <c r="O3799" s="3">
        <v>7.78</v>
      </c>
      <c r="P3799" s="3">
        <v>46.07</v>
      </c>
      <c r="Q3799" s="3">
        <v>9.2140000000000004</v>
      </c>
      <c r="R3799" s="1" t="s">
        <v>0</v>
      </c>
    </row>
    <row r="3800" spans="1:18" ht="15.5" x14ac:dyDescent="0.35">
      <c r="A3800" s="1">
        <v>40801144</v>
      </c>
      <c r="B3800" s="99" t="s">
        <v>628</v>
      </c>
      <c r="C3800" s="2" t="s">
        <v>13602</v>
      </c>
      <c r="D3800" s="2">
        <v>1</v>
      </c>
      <c r="E3800" s="1" t="s">
        <v>31</v>
      </c>
      <c r="F3800" s="2">
        <v>1.07</v>
      </c>
      <c r="G3800" s="2"/>
      <c r="H3800" s="2"/>
      <c r="I3800" s="2"/>
      <c r="J3800" s="2">
        <v>7.1999999999999995E-2</v>
      </c>
      <c r="K3800" s="2">
        <v>1</v>
      </c>
      <c r="L3800" s="3">
        <v>22.5</v>
      </c>
      <c r="M3800" s="3">
        <v>22.5</v>
      </c>
      <c r="N3800" s="3">
        <v>13.85</v>
      </c>
      <c r="O3800" s="3">
        <v>2.16</v>
      </c>
      <c r="P3800" s="3">
        <v>38.51</v>
      </c>
      <c r="Q3800" s="3">
        <v>7.702</v>
      </c>
      <c r="R3800" s="1" t="s">
        <v>0</v>
      </c>
    </row>
    <row r="3801" spans="1:18" ht="15.5" x14ac:dyDescent="0.35">
      <c r="A3801" s="1">
        <v>40801152</v>
      </c>
      <c r="B3801" s="99" t="s">
        <v>627</v>
      </c>
      <c r="C3801" s="2" t="s">
        <v>13602</v>
      </c>
      <c r="D3801" s="2">
        <v>1</v>
      </c>
      <c r="E3801" s="1" t="s">
        <v>31</v>
      </c>
      <c r="F3801" s="2">
        <v>1.22</v>
      </c>
      <c r="G3801" s="2"/>
      <c r="H3801" s="2"/>
      <c r="I3801" s="2"/>
      <c r="J3801" s="2">
        <v>0.14399999999999999</v>
      </c>
      <c r="K3801" s="2">
        <v>2</v>
      </c>
      <c r="L3801" s="3">
        <v>22.5</v>
      </c>
      <c r="M3801" s="3">
        <v>22.5</v>
      </c>
      <c r="N3801" s="3">
        <v>15.79</v>
      </c>
      <c r="O3801" s="3">
        <v>4.32</v>
      </c>
      <c r="P3801" s="3">
        <v>42.61</v>
      </c>
      <c r="Q3801" s="3">
        <v>8.5220000000000002</v>
      </c>
      <c r="R3801" s="1" t="s">
        <v>0</v>
      </c>
    </row>
    <row r="3802" spans="1:18" ht="15.5" x14ac:dyDescent="0.35">
      <c r="A3802" s="1">
        <v>40801160</v>
      </c>
      <c r="B3802" s="99" t="s">
        <v>626</v>
      </c>
      <c r="C3802" s="2" t="s">
        <v>13602</v>
      </c>
      <c r="D3802" s="2">
        <v>1</v>
      </c>
      <c r="E3802" s="1" t="s">
        <v>31</v>
      </c>
      <c r="F3802" s="2">
        <v>0.96</v>
      </c>
      <c r="G3802" s="2"/>
      <c r="H3802" s="2"/>
      <c r="I3802" s="2"/>
      <c r="J3802" s="2">
        <v>0.12959999999999999</v>
      </c>
      <c r="K3802" s="2">
        <v>8</v>
      </c>
      <c r="L3802" s="3">
        <v>22.5</v>
      </c>
      <c r="M3802" s="3">
        <v>22.5</v>
      </c>
      <c r="N3802" s="3">
        <v>12.42</v>
      </c>
      <c r="O3802" s="3">
        <v>3.89</v>
      </c>
      <c r="P3802" s="3">
        <v>38.81</v>
      </c>
      <c r="Q3802" s="3">
        <v>7.7620000000000005</v>
      </c>
      <c r="R3802" s="1" t="s">
        <v>0</v>
      </c>
    </row>
    <row r="3803" spans="1:18" ht="15.5" x14ac:dyDescent="0.35">
      <c r="A3803" s="1">
        <v>40801179</v>
      </c>
      <c r="B3803" s="99" t="s">
        <v>625</v>
      </c>
      <c r="C3803" s="2" t="s">
        <v>13602</v>
      </c>
      <c r="D3803" s="2">
        <v>1</v>
      </c>
      <c r="E3803" s="1" t="s">
        <v>25</v>
      </c>
      <c r="F3803" s="2">
        <v>0.3</v>
      </c>
      <c r="G3803" s="2"/>
      <c r="H3803" s="2"/>
      <c r="I3803" s="2"/>
      <c r="J3803" s="2">
        <v>2.1600000000000001E-2</v>
      </c>
      <c r="K3803" s="2">
        <v>1</v>
      </c>
      <c r="L3803" s="3">
        <v>11.25</v>
      </c>
      <c r="M3803" s="3">
        <v>11.25</v>
      </c>
      <c r="N3803" s="3">
        <v>3.88</v>
      </c>
      <c r="O3803" s="3">
        <v>0.65</v>
      </c>
      <c r="P3803" s="3">
        <v>15.78</v>
      </c>
      <c r="Q3803" s="3">
        <v>3.1560000000000001</v>
      </c>
      <c r="R3803" s="1" t="s">
        <v>0</v>
      </c>
    </row>
    <row r="3804" spans="1:18" ht="15.5" x14ac:dyDescent="0.35">
      <c r="A3804" s="1">
        <v>40801187</v>
      </c>
      <c r="B3804" s="99" t="s">
        <v>624</v>
      </c>
      <c r="C3804" s="2" t="s">
        <v>13602</v>
      </c>
      <c r="D3804" s="2">
        <v>1</v>
      </c>
      <c r="E3804" s="1" t="s">
        <v>25</v>
      </c>
      <c r="F3804" s="2">
        <v>0.39</v>
      </c>
      <c r="G3804" s="2"/>
      <c r="H3804" s="2"/>
      <c r="I3804" s="2"/>
      <c r="J3804" s="2">
        <v>0.12959999999999999</v>
      </c>
      <c r="K3804" s="2">
        <v>1</v>
      </c>
      <c r="L3804" s="3">
        <v>11.25</v>
      </c>
      <c r="M3804" s="3">
        <v>11.25</v>
      </c>
      <c r="N3804" s="3">
        <v>5.05</v>
      </c>
      <c r="O3804" s="3">
        <v>3.89</v>
      </c>
      <c r="P3804" s="3">
        <v>20.190000000000001</v>
      </c>
      <c r="Q3804" s="3">
        <v>4.0380000000000003</v>
      </c>
      <c r="R3804" s="1" t="s">
        <v>0</v>
      </c>
    </row>
    <row r="3805" spans="1:18" ht="15.5" x14ac:dyDescent="0.35">
      <c r="A3805" s="1">
        <v>40801195</v>
      </c>
      <c r="B3805" s="99" t="s">
        <v>623</v>
      </c>
      <c r="C3805" s="2" t="s">
        <v>13602</v>
      </c>
      <c r="D3805" s="2">
        <v>1</v>
      </c>
      <c r="E3805" s="1" t="s">
        <v>20</v>
      </c>
      <c r="F3805" s="2">
        <v>3.12</v>
      </c>
      <c r="G3805" s="2"/>
      <c r="H3805" s="2"/>
      <c r="I3805" s="2"/>
      <c r="J3805" s="2">
        <v>0.69120000000000004</v>
      </c>
      <c r="K3805" s="2">
        <v>12</v>
      </c>
      <c r="L3805" s="3">
        <v>33.75</v>
      </c>
      <c r="M3805" s="3">
        <v>33.75</v>
      </c>
      <c r="N3805" s="3">
        <v>40.369999999999997</v>
      </c>
      <c r="O3805" s="3">
        <v>20.76</v>
      </c>
      <c r="P3805" s="3">
        <v>94.88</v>
      </c>
      <c r="Q3805" s="3">
        <v>18.975999999999999</v>
      </c>
      <c r="R3805" s="1" t="s">
        <v>0</v>
      </c>
    </row>
    <row r="3806" spans="1:18" ht="15.5" x14ac:dyDescent="0.35">
      <c r="A3806" s="1">
        <v>40801209</v>
      </c>
      <c r="B3806" s="99" t="s">
        <v>622</v>
      </c>
      <c r="C3806" s="2" t="s">
        <v>13602</v>
      </c>
      <c r="D3806" s="2">
        <v>1</v>
      </c>
      <c r="E3806" s="1" t="s">
        <v>25</v>
      </c>
      <c r="F3806" s="2">
        <v>0.27</v>
      </c>
      <c r="G3806" s="2"/>
      <c r="H3806" s="2"/>
      <c r="I3806" s="2"/>
      <c r="J3806" s="2">
        <v>7.1999999999999995E-2</v>
      </c>
      <c r="K3806" s="2">
        <v>1</v>
      </c>
      <c r="L3806" s="3">
        <v>11.25</v>
      </c>
      <c r="M3806" s="3">
        <v>11.25</v>
      </c>
      <c r="N3806" s="3">
        <v>3.49</v>
      </c>
      <c r="O3806" s="3">
        <v>2.16</v>
      </c>
      <c r="P3806" s="3">
        <v>16.899999999999999</v>
      </c>
      <c r="Q3806" s="3">
        <v>3.38</v>
      </c>
      <c r="R3806" s="1" t="s">
        <v>0</v>
      </c>
    </row>
    <row r="3807" spans="1:18" ht="15.5" x14ac:dyDescent="0.35">
      <c r="A3807" s="1">
        <v>40802019</v>
      </c>
      <c r="B3807" s="99" t="s">
        <v>621</v>
      </c>
      <c r="C3807" s="2" t="s">
        <v>13602</v>
      </c>
      <c r="D3807" s="2">
        <v>1</v>
      </c>
      <c r="E3807" s="1" t="s">
        <v>31</v>
      </c>
      <c r="F3807" s="2">
        <v>1.31</v>
      </c>
      <c r="G3807" s="2"/>
      <c r="H3807" s="2"/>
      <c r="I3807" s="2"/>
      <c r="J3807" s="2">
        <v>0.12959999999999999</v>
      </c>
      <c r="K3807" s="2">
        <v>3</v>
      </c>
      <c r="L3807" s="3">
        <v>22.5</v>
      </c>
      <c r="M3807" s="3">
        <v>22.5</v>
      </c>
      <c r="N3807" s="3">
        <v>16.95</v>
      </c>
      <c r="O3807" s="3">
        <v>3.89</v>
      </c>
      <c r="P3807" s="3">
        <v>43.34</v>
      </c>
      <c r="Q3807" s="3">
        <v>8.668000000000001</v>
      </c>
      <c r="R3807" s="1" t="s">
        <v>0</v>
      </c>
    </row>
    <row r="3808" spans="1:18" ht="15.5" x14ac:dyDescent="0.35">
      <c r="A3808" s="1">
        <v>40802027</v>
      </c>
      <c r="B3808" s="99" t="s">
        <v>620</v>
      </c>
      <c r="C3808" s="2" t="s">
        <v>13602</v>
      </c>
      <c r="D3808" s="2">
        <v>1</v>
      </c>
      <c r="E3808" s="1" t="s">
        <v>20</v>
      </c>
      <c r="F3808" s="2">
        <v>1.58</v>
      </c>
      <c r="G3808" s="2"/>
      <c r="H3808" s="2"/>
      <c r="I3808" s="2"/>
      <c r="J3808" s="2">
        <v>0.216</v>
      </c>
      <c r="K3808" s="2">
        <v>5</v>
      </c>
      <c r="L3808" s="3">
        <v>33.75</v>
      </c>
      <c r="M3808" s="3">
        <v>33.75</v>
      </c>
      <c r="N3808" s="3">
        <v>20.45</v>
      </c>
      <c r="O3808" s="3">
        <v>6.49</v>
      </c>
      <c r="P3808" s="3">
        <v>60.69</v>
      </c>
      <c r="Q3808" s="3">
        <v>12.138</v>
      </c>
      <c r="R3808" s="1" t="s">
        <v>0</v>
      </c>
    </row>
    <row r="3809" spans="1:18" ht="15.5" x14ac:dyDescent="0.35">
      <c r="A3809" s="1">
        <v>40802035</v>
      </c>
      <c r="B3809" s="99" t="s">
        <v>619</v>
      </c>
      <c r="C3809" s="2" t="s">
        <v>13602</v>
      </c>
      <c r="D3809" s="2">
        <v>1</v>
      </c>
      <c r="E3809" s="1" t="s">
        <v>31</v>
      </c>
      <c r="F3809" s="2">
        <v>1.4</v>
      </c>
      <c r="G3809" s="2"/>
      <c r="H3809" s="2"/>
      <c r="I3809" s="2"/>
      <c r="J3809" s="2">
        <v>0.24</v>
      </c>
      <c r="K3809" s="2">
        <v>2</v>
      </c>
      <c r="L3809" s="3">
        <v>22.5</v>
      </c>
      <c r="M3809" s="3">
        <v>22.5</v>
      </c>
      <c r="N3809" s="3">
        <v>18.12</v>
      </c>
      <c r="O3809" s="3">
        <v>7.21</v>
      </c>
      <c r="P3809" s="3">
        <v>47.83</v>
      </c>
      <c r="Q3809" s="3">
        <v>9.5660000000000007</v>
      </c>
      <c r="R3809" s="1" t="s">
        <v>0</v>
      </c>
    </row>
    <row r="3810" spans="1:18" ht="15.5" x14ac:dyDescent="0.35">
      <c r="A3810" s="1">
        <v>40802043</v>
      </c>
      <c r="B3810" s="99" t="s">
        <v>618</v>
      </c>
      <c r="C3810" s="2" t="s">
        <v>13602</v>
      </c>
      <c r="D3810" s="2">
        <v>1</v>
      </c>
      <c r="E3810" s="1" t="s">
        <v>20</v>
      </c>
      <c r="F3810" s="2">
        <v>1.62</v>
      </c>
      <c r="G3810" s="2"/>
      <c r="H3810" s="2"/>
      <c r="I3810" s="2"/>
      <c r="J3810" s="2">
        <v>0.45600000000000002</v>
      </c>
      <c r="K3810" s="2">
        <v>4</v>
      </c>
      <c r="L3810" s="3">
        <v>33.75</v>
      </c>
      <c r="M3810" s="3">
        <v>33.75</v>
      </c>
      <c r="N3810" s="3">
        <v>20.96</v>
      </c>
      <c r="O3810" s="3">
        <v>13.69</v>
      </c>
      <c r="P3810" s="3">
        <v>68.400000000000006</v>
      </c>
      <c r="Q3810" s="3">
        <v>13.680000000000001</v>
      </c>
      <c r="R3810" s="1" t="s">
        <v>0</v>
      </c>
    </row>
    <row r="3811" spans="1:18" ht="15.5" x14ac:dyDescent="0.35">
      <c r="A3811" s="1">
        <v>40802051</v>
      </c>
      <c r="B3811" s="99" t="s">
        <v>617</v>
      </c>
      <c r="C3811" s="2" t="s">
        <v>13602</v>
      </c>
      <c r="D3811" s="2">
        <v>1</v>
      </c>
      <c r="E3811" s="1" t="s">
        <v>31</v>
      </c>
      <c r="F3811" s="2">
        <v>1.4</v>
      </c>
      <c r="G3811" s="2"/>
      <c r="H3811" s="2"/>
      <c r="I3811" s="2"/>
      <c r="J3811" s="2">
        <v>0.312</v>
      </c>
      <c r="K3811" s="2">
        <v>3</v>
      </c>
      <c r="L3811" s="3">
        <v>22.5</v>
      </c>
      <c r="M3811" s="3">
        <v>22.5</v>
      </c>
      <c r="N3811" s="3">
        <v>18.12</v>
      </c>
      <c r="O3811" s="3">
        <v>9.3699999999999992</v>
      </c>
      <c r="P3811" s="3">
        <v>49.99</v>
      </c>
      <c r="Q3811" s="3">
        <v>9.9980000000000011</v>
      </c>
      <c r="R3811" s="1" t="s">
        <v>0</v>
      </c>
    </row>
    <row r="3812" spans="1:18" ht="15.5" x14ac:dyDescent="0.35">
      <c r="A3812" s="1">
        <v>40802060</v>
      </c>
      <c r="B3812" s="99" t="s">
        <v>616</v>
      </c>
      <c r="C3812" s="2" t="s">
        <v>13602</v>
      </c>
      <c r="D3812" s="2">
        <v>1</v>
      </c>
      <c r="E3812" s="1" t="s">
        <v>20</v>
      </c>
      <c r="F3812" s="2">
        <v>1.62</v>
      </c>
      <c r="G3812" s="2"/>
      <c r="H3812" s="2"/>
      <c r="I3812" s="2"/>
      <c r="J3812" s="2">
        <v>0.45600000000000002</v>
      </c>
      <c r="K3812" s="2">
        <v>5</v>
      </c>
      <c r="L3812" s="3">
        <v>33.75</v>
      </c>
      <c r="M3812" s="3">
        <v>33.75</v>
      </c>
      <c r="N3812" s="3">
        <v>20.96</v>
      </c>
      <c r="O3812" s="3">
        <v>13.69</v>
      </c>
      <c r="P3812" s="3">
        <v>68.400000000000006</v>
      </c>
      <c r="Q3812" s="3">
        <v>13.680000000000001</v>
      </c>
      <c r="R3812" s="1" t="s">
        <v>0</v>
      </c>
    </row>
    <row r="3813" spans="1:18" ht="15.5" x14ac:dyDescent="0.35">
      <c r="A3813" s="1">
        <v>40802078</v>
      </c>
      <c r="B3813" s="99" t="s">
        <v>615</v>
      </c>
      <c r="C3813" s="2" t="s">
        <v>13602</v>
      </c>
      <c r="D3813" s="2">
        <v>1</v>
      </c>
      <c r="E3813" s="1" t="s">
        <v>31</v>
      </c>
      <c r="F3813" s="2">
        <v>1.4</v>
      </c>
      <c r="G3813" s="2"/>
      <c r="H3813" s="2"/>
      <c r="I3813" s="2"/>
      <c r="J3813" s="2">
        <v>0.17280000000000001</v>
      </c>
      <c r="K3813" s="2">
        <v>2</v>
      </c>
      <c r="L3813" s="3">
        <v>22.5</v>
      </c>
      <c r="M3813" s="3">
        <v>22.5</v>
      </c>
      <c r="N3813" s="3">
        <v>18.12</v>
      </c>
      <c r="O3813" s="3">
        <v>5.19</v>
      </c>
      <c r="P3813" s="3">
        <v>45.81</v>
      </c>
      <c r="Q3813" s="3">
        <v>9.1620000000000008</v>
      </c>
      <c r="R3813" s="1" t="s">
        <v>0</v>
      </c>
    </row>
    <row r="3814" spans="1:18" ht="15.5" x14ac:dyDescent="0.35">
      <c r="A3814" s="1">
        <v>40802086</v>
      </c>
      <c r="B3814" s="99" t="s">
        <v>614</v>
      </c>
      <c r="C3814" s="2" t="s">
        <v>13602</v>
      </c>
      <c r="D3814" s="2">
        <v>1</v>
      </c>
      <c r="E3814" s="1" t="s">
        <v>20</v>
      </c>
      <c r="F3814" s="2">
        <v>1.47</v>
      </c>
      <c r="G3814" s="2"/>
      <c r="H3814" s="2"/>
      <c r="I3814" s="2"/>
      <c r="J3814" s="2">
        <v>0.308</v>
      </c>
      <c r="K3814" s="2">
        <v>2</v>
      </c>
      <c r="L3814" s="3">
        <v>33.75</v>
      </c>
      <c r="M3814" s="3">
        <v>33.75</v>
      </c>
      <c r="N3814" s="3">
        <v>19.02</v>
      </c>
      <c r="O3814" s="3">
        <v>9.25</v>
      </c>
      <c r="P3814" s="3">
        <v>62.02</v>
      </c>
      <c r="Q3814" s="3">
        <v>12.404000000000002</v>
      </c>
      <c r="R3814" s="1" t="s">
        <v>0</v>
      </c>
    </row>
    <row r="3815" spans="1:18" ht="15.5" x14ac:dyDescent="0.35">
      <c r="A3815" s="1">
        <v>40802094</v>
      </c>
      <c r="B3815" s="99" t="s">
        <v>613</v>
      </c>
      <c r="C3815" s="2" t="s">
        <v>13602</v>
      </c>
      <c r="D3815" s="2">
        <v>1</v>
      </c>
      <c r="E3815" s="1" t="s">
        <v>20</v>
      </c>
      <c r="F3815" s="2">
        <v>2.84</v>
      </c>
      <c r="G3815" s="2"/>
      <c r="H3815" s="2"/>
      <c r="I3815" s="2"/>
      <c r="J3815" s="2">
        <v>0.61599999999999999</v>
      </c>
      <c r="K3815" s="2">
        <v>2</v>
      </c>
      <c r="L3815" s="3">
        <v>33.75</v>
      </c>
      <c r="M3815" s="3">
        <v>33.75</v>
      </c>
      <c r="N3815" s="3">
        <v>36.75</v>
      </c>
      <c r="O3815" s="3">
        <v>18.5</v>
      </c>
      <c r="P3815" s="3">
        <v>89</v>
      </c>
      <c r="Q3815" s="3">
        <v>17.8</v>
      </c>
      <c r="R3815" s="1" t="s">
        <v>0</v>
      </c>
    </row>
    <row r="3816" spans="1:18" ht="15.5" x14ac:dyDescent="0.35">
      <c r="A3816" s="1">
        <v>40802108</v>
      </c>
      <c r="B3816" s="99" t="s">
        <v>612</v>
      </c>
      <c r="C3816" s="2" t="s">
        <v>13602</v>
      </c>
      <c r="D3816" s="2">
        <v>1</v>
      </c>
      <c r="E3816" s="1" t="s">
        <v>20</v>
      </c>
      <c r="F3816" s="2">
        <v>7.12</v>
      </c>
      <c r="G3816" s="2"/>
      <c r="H3816" s="2"/>
      <c r="I3816" s="2"/>
      <c r="J3816" s="2">
        <v>0.51839999999999997</v>
      </c>
      <c r="K3816" s="2">
        <v>12</v>
      </c>
      <c r="L3816" s="3">
        <v>33.75</v>
      </c>
      <c r="M3816" s="3">
        <v>33.75</v>
      </c>
      <c r="N3816" s="3">
        <v>92.13</v>
      </c>
      <c r="O3816" s="3">
        <v>15.57</v>
      </c>
      <c r="P3816" s="3">
        <v>141.44999999999999</v>
      </c>
      <c r="Q3816" s="3">
        <v>28.29</v>
      </c>
      <c r="R3816" s="1" t="s">
        <v>0</v>
      </c>
    </row>
    <row r="3817" spans="1:18" ht="15.5" x14ac:dyDescent="0.35">
      <c r="A3817" s="1">
        <v>40802116</v>
      </c>
      <c r="B3817" s="99" t="s">
        <v>611</v>
      </c>
      <c r="C3817" s="2" t="s">
        <v>13602</v>
      </c>
      <c r="D3817" s="2">
        <v>1</v>
      </c>
      <c r="E3817" s="1" t="s">
        <v>25</v>
      </c>
      <c r="F3817" s="2">
        <v>0.32</v>
      </c>
      <c r="G3817" s="2"/>
      <c r="H3817" s="2"/>
      <c r="I3817" s="2"/>
      <c r="J3817" s="2">
        <v>0.12</v>
      </c>
      <c r="K3817" s="2">
        <v>1</v>
      </c>
      <c r="L3817" s="3">
        <v>11.25</v>
      </c>
      <c r="M3817" s="3">
        <v>11.25</v>
      </c>
      <c r="N3817" s="3">
        <v>4.1399999999999997</v>
      </c>
      <c r="O3817" s="3">
        <v>3.6</v>
      </c>
      <c r="P3817" s="3">
        <v>18.989999999999998</v>
      </c>
      <c r="Q3817" s="3">
        <v>3.798</v>
      </c>
      <c r="R3817" s="1" t="s">
        <v>0</v>
      </c>
    </row>
    <row r="3818" spans="1:18" ht="15.5" x14ac:dyDescent="0.35">
      <c r="A3818" s="1">
        <v>40803015</v>
      </c>
      <c r="B3818" s="99" t="s">
        <v>610</v>
      </c>
      <c r="C3818" s="2" t="s">
        <v>13602</v>
      </c>
      <c r="D3818" s="2">
        <v>1</v>
      </c>
      <c r="E3818" s="1" t="s">
        <v>31</v>
      </c>
      <c r="F3818" s="2">
        <v>1.31</v>
      </c>
      <c r="G3818" s="2"/>
      <c r="H3818" s="2"/>
      <c r="I3818" s="2"/>
      <c r="J3818" s="2">
        <v>0.216</v>
      </c>
      <c r="K3818" s="2">
        <v>2</v>
      </c>
      <c r="L3818" s="3">
        <v>22.5</v>
      </c>
      <c r="M3818" s="3">
        <v>22.5</v>
      </c>
      <c r="N3818" s="3">
        <v>16.95</v>
      </c>
      <c r="O3818" s="3">
        <v>6.49</v>
      </c>
      <c r="P3818" s="3">
        <v>45.94</v>
      </c>
      <c r="Q3818" s="3">
        <v>9.1880000000000006</v>
      </c>
      <c r="R3818" s="1" t="s">
        <v>0</v>
      </c>
    </row>
    <row r="3819" spans="1:18" ht="15.5" x14ac:dyDescent="0.35">
      <c r="A3819" s="1">
        <v>40803023</v>
      </c>
      <c r="B3819" s="99" t="s">
        <v>609</v>
      </c>
      <c r="C3819" s="2" t="s">
        <v>13602</v>
      </c>
      <c r="D3819" s="2">
        <v>1</v>
      </c>
      <c r="E3819" s="1" t="s">
        <v>31</v>
      </c>
      <c r="F3819" s="2">
        <v>1.31</v>
      </c>
      <c r="G3819" s="2"/>
      <c r="H3819" s="2"/>
      <c r="I3819" s="2"/>
      <c r="J3819" s="2">
        <v>0.12959999999999999</v>
      </c>
      <c r="K3819" s="2">
        <v>2</v>
      </c>
      <c r="L3819" s="3">
        <v>22.5</v>
      </c>
      <c r="M3819" s="3">
        <v>22.5</v>
      </c>
      <c r="N3819" s="3">
        <v>16.95</v>
      </c>
      <c r="O3819" s="3">
        <v>3.89</v>
      </c>
      <c r="P3819" s="3">
        <v>43.34</v>
      </c>
      <c r="Q3819" s="3">
        <v>8.668000000000001</v>
      </c>
      <c r="R3819" s="1" t="s">
        <v>0</v>
      </c>
    </row>
    <row r="3820" spans="1:18" ht="15.5" x14ac:dyDescent="0.35">
      <c r="A3820" s="1">
        <v>40803031</v>
      </c>
      <c r="B3820" s="99" t="s">
        <v>608</v>
      </c>
      <c r="C3820" s="2" t="s">
        <v>13602</v>
      </c>
      <c r="D3820" s="2">
        <v>1</v>
      </c>
      <c r="E3820" s="1" t="s">
        <v>31</v>
      </c>
      <c r="F3820" s="2">
        <v>1.31</v>
      </c>
      <c r="G3820" s="2"/>
      <c r="H3820" s="2"/>
      <c r="I3820" s="2"/>
      <c r="J3820" s="2">
        <v>0.24</v>
      </c>
      <c r="K3820" s="2">
        <v>2</v>
      </c>
      <c r="L3820" s="3">
        <v>22.5</v>
      </c>
      <c r="M3820" s="3">
        <v>22.5</v>
      </c>
      <c r="N3820" s="3">
        <v>16.95</v>
      </c>
      <c r="O3820" s="3">
        <v>7.21</v>
      </c>
      <c r="P3820" s="3">
        <v>46.66</v>
      </c>
      <c r="Q3820" s="3">
        <v>9.331999999999999</v>
      </c>
      <c r="R3820" s="1" t="s">
        <v>0</v>
      </c>
    </row>
    <row r="3821" spans="1:18" ht="15.5" x14ac:dyDescent="0.35">
      <c r="A3821" s="1">
        <v>40803040</v>
      </c>
      <c r="B3821" s="99" t="s">
        <v>607</v>
      </c>
      <c r="C3821" s="2" t="s">
        <v>13602</v>
      </c>
      <c r="D3821" s="2">
        <v>1</v>
      </c>
      <c r="E3821" s="1" t="s">
        <v>31</v>
      </c>
      <c r="F3821" s="2">
        <v>1.31</v>
      </c>
      <c r="G3821" s="2"/>
      <c r="H3821" s="2"/>
      <c r="I3821" s="2"/>
      <c r="J3821" s="2">
        <v>0.14399999999999999</v>
      </c>
      <c r="K3821" s="2">
        <v>2</v>
      </c>
      <c r="L3821" s="3">
        <v>22.5</v>
      </c>
      <c r="M3821" s="3">
        <v>22.5</v>
      </c>
      <c r="N3821" s="3">
        <v>16.95</v>
      </c>
      <c r="O3821" s="3">
        <v>4.32</v>
      </c>
      <c r="P3821" s="3">
        <v>43.77</v>
      </c>
      <c r="Q3821" s="3">
        <v>8.7540000000000013</v>
      </c>
      <c r="R3821" s="1" t="s">
        <v>0</v>
      </c>
    </row>
    <row r="3822" spans="1:18" ht="15.5" x14ac:dyDescent="0.35">
      <c r="A3822" s="1">
        <v>40803058</v>
      </c>
      <c r="B3822" s="99" t="s">
        <v>606</v>
      </c>
      <c r="C3822" s="2" t="s">
        <v>13602</v>
      </c>
      <c r="D3822" s="2">
        <v>1</v>
      </c>
      <c r="E3822" s="1" t="s">
        <v>31</v>
      </c>
      <c r="F3822" s="2">
        <v>1.31</v>
      </c>
      <c r="G3822" s="2"/>
      <c r="H3822" s="2"/>
      <c r="I3822" s="2"/>
      <c r="J3822" s="2">
        <v>0.216</v>
      </c>
      <c r="K3822" s="2">
        <v>2</v>
      </c>
      <c r="L3822" s="3">
        <v>22.5</v>
      </c>
      <c r="M3822" s="3">
        <v>22.5</v>
      </c>
      <c r="N3822" s="3">
        <v>16.95</v>
      </c>
      <c r="O3822" s="3">
        <v>6.49</v>
      </c>
      <c r="P3822" s="3">
        <v>45.94</v>
      </c>
      <c r="Q3822" s="3">
        <v>9.1880000000000006</v>
      </c>
      <c r="R3822" s="1" t="s">
        <v>0</v>
      </c>
    </row>
    <row r="3823" spans="1:18" ht="15.5" x14ac:dyDescent="0.35">
      <c r="A3823" s="1">
        <v>40803066</v>
      </c>
      <c r="B3823" s="99" t="s">
        <v>605</v>
      </c>
      <c r="C3823" s="2" t="s">
        <v>13602</v>
      </c>
      <c r="D3823" s="2">
        <v>1</v>
      </c>
      <c r="E3823" s="1" t="s">
        <v>31</v>
      </c>
      <c r="F3823" s="2">
        <v>1.31</v>
      </c>
      <c r="G3823" s="2"/>
      <c r="H3823" s="2"/>
      <c r="I3823" s="2"/>
      <c r="J3823" s="2">
        <v>8.6400000000000005E-2</v>
      </c>
      <c r="K3823" s="2">
        <v>2</v>
      </c>
      <c r="L3823" s="3">
        <v>22.5</v>
      </c>
      <c r="M3823" s="3">
        <v>22.5</v>
      </c>
      <c r="N3823" s="3">
        <v>16.95</v>
      </c>
      <c r="O3823" s="3">
        <v>2.59</v>
      </c>
      <c r="P3823" s="3">
        <v>42.04</v>
      </c>
      <c r="Q3823" s="3">
        <v>8.4079999999999995</v>
      </c>
      <c r="R3823" s="1" t="s">
        <v>0</v>
      </c>
    </row>
    <row r="3824" spans="1:18" ht="15.5" x14ac:dyDescent="0.35">
      <c r="A3824" s="1">
        <v>40803074</v>
      </c>
      <c r="B3824" s="99" t="s">
        <v>604</v>
      </c>
      <c r="C3824" s="2" t="s">
        <v>13602</v>
      </c>
      <c r="D3824" s="2">
        <v>1</v>
      </c>
      <c r="E3824" s="1" t="s">
        <v>31</v>
      </c>
      <c r="F3824" s="2">
        <v>1.31</v>
      </c>
      <c r="G3824" s="2"/>
      <c r="H3824" s="2"/>
      <c r="I3824" s="2"/>
      <c r="J3824" s="2">
        <v>8.6400000000000005E-2</v>
      </c>
      <c r="K3824" s="2">
        <v>2</v>
      </c>
      <c r="L3824" s="3">
        <v>22.5</v>
      </c>
      <c r="M3824" s="3">
        <v>22.5</v>
      </c>
      <c r="N3824" s="3">
        <v>16.95</v>
      </c>
      <c r="O3824" s="3">
        <v>2.59</v>
      </c>
      <c r="P3824" s="3">
        <v>42.04</v>
      </c>
      <c r="Q3824" s="3">
        <v>8.4079999999999995</v>
      </c>
      <c r="R3824" s="1" t="s">
        <v>0</v>
      </c>
    </row>
    <row r="3825" spans="1:18" ht="15.5" x14ac:dyDescent="0.35">
      <c r="A3825" s="1">
        <v>40803082</v>
      </c>
      <c r="B3825" s="99" t="s">
        <v>603</v>
      </c>
      <c r="C3825" s="2" t="s">
        <v>13602</v>
      </c>
      <c r="D3825" s="2">
        <v>1</v>
      </c>
      <c r="E3825" s="1" t="s">
        <v>31</v>
      </c>
      <c r="F3825" s="2">
        <v>1.31</v>
      </c>
      <c r="G3825" s="2"/>
      <c r="H3825" s="2"/>
      <c r="I3825" s="2"/>
      <c r="J3825" s="2">
        <v>0.14399999999999999</v>
      </c>
      <c r="K3825" s="2">
        <v>2</v>
      </c>
      <c r="L3825" s="3">
        <v>22.5</v>
      </c>
      <c r="M3825" s="3">
        <v>22.5</v>
      </c>
      <c r="N3825" s="3">
        <v>16.95</v>
      </c>
      <c r="O3825" s="3">
        <v>4.32</v>
      </c>
      <c r="P3825" s="3">
        <v>43.77</v>
      </c>
      <c r="Q3825" s="3">
        <v>8.7540000000000013</v>
      </c>
      <c r="R3825" s="1" t="s">
        <v>0</v>
      </c>
    </row>
    <row r="3826" spans="1:18" ht="15.5" x14ac:dyDescent="0.35">
      <c r="A3826" s="1">
        <v>40803090</v>
      </c>
      <c r="B3826" s="99" t="s">
        <v>602</v>
      </c>
      <c r="C3826" s="2" t="s">
        <v>13602</v>
      </c>
      <c r="D3826" s="2">
        <v>1</v>
      </c>
      <c r="E3826" s="1" t="s">
        <v>31</v>
      </c>
      <c r="F3826" s="2">
        <v>1.22</v>
      </c>
      <c r="G3826" s="2"/>
      <c r="H3826" s="2"/>
      <c r="I3826" s="2"/>
      <c r="J3826" s="2">
        <v>8.6400000000000005E-2</v>
      </c>
      <c r="K3826" s="2">
        <v>2</v>
      </c>
      <c r="L3826" s="3">
        <v>22.5</v>
      </c>
      <c r="M3826" s="3">
        <v>22.5</v>
      </c>
      <c r="N3826" s="3">
        <v>15.79</v>
      </c>
      <c r="O3826" s="3">
        <v>2.59</v>
      </c>
      <c r="P3826" s="3">
        <v>40.880000000000003</v>
      </c>
      <c r="Q3826" s="3">
        <v>8.1760000000000002</v>
      </c>
      <c r="R3826" s="1" t="s">
        <v>0</v>
      </c>
    </row>
    <row r="3827" spans="1:18" ht="15.5" x14ac:dyDescent="0.35">
      <c r="A3827" s="1">
        <v>40803104</v>
      </c>
      <c r="B3827" s="99" t="s">
        <v>601</v>
      </c>
      <c r="C3827" s="2" t="s">
        <v>13602</v>
      </c>
      <c r="D3827" s="2">
        <v>1</v>
      </c>
      <c r="E3827" s="1" t="s">
        <v>31</v>
      </c>
      <c r="F3827" s="2">
        <v>1.22</v>
      </c>
      <c r="G3827" s="2"/>
      <c r="H3827" s="2"/>
      <c r="I3827" s="2"/>
      <c r="J3827" s="2">
        <v>0.14399999999999999</v>
      </c>
      <c r="K3827" s="2">
        <v>2</v>
      </c>
      <c r="L3827" s="3">
        <v>22.5</v>
      </c>
      <c r="M3827" s="3">
        <v>22.5</v>
      </c>
      <c r="N3827" s="3">
        <v>15.79</v>
      </c>
      <c r="O3827" s="3">
        <v>4.32</v>
      </c>
      <c r="P3827" s="3">
        <v>42.61</v>
      </c>
      <c r="Q3827" s="3">
        <v>8.5220000000000002</v>
      </c>
      <c r="R3827" s="1" t="s">
        <v>0</v>
      </c>
    </row>
    <row r="3828" spans="1:18" ht="15.5" x14ac:dyDescent="0.35">
      <c r="A3828" s="1">
        <v>40803112</v>
      </c>
      <c r="B3828" s="99" t="s">
        <v>600</v>
      </c>
      <c r="C3828" s="2" t="s">
        <v>13602</v>
      </c>
      <c r="D3828" s="2">
        <v>1</v>
      </c>
      <c r="E3828" s="1" t="s">
        <v>31</v>
      </c>
      <c r="F3828" s="2">
        <v>1.22</v>
      </c>
      <c r="G3828" s="2"/>
      <c r="H3828" s="2"/>
      <c r="I3828" s="2"/>
      <c r="J3828" s="2">
        <v>0.17280000000000001</v>
      </c>
      <c r="K3828" s="2">
        <v>2</v>
      </c>
      <c r="L3828" s="3">
        <v>22.5</v>
      </c>
      <c r="M3828" s="3">
        <v>22.5</v>
      </c>
      <c r="N3828" s="3">
        <v>15.79</v>
      </c>
      <c r="O3828" s="3">
        <v>5.19</v>
      </c>
      <c r="P3828" s="3">
        <v>43.48</v>
      </c>
      <c r="Q3828" s="3">
        <v>8.6959999999999997</v>
      </c>
      <c r="R3828" s="1" t="s">
        <v>0</v>
      </c>
    </row>
    <row r="3829" spans="1:18" ht="15.5" x14ac:dyDescent="0.35">
      <c r="A3829" s="1">
        <v>40803120</v>
      </c>
      <c r="B3829" s="99" t="s">
        <v>599</v>
      </c>
      <c r="C3829" s="2" t="s">
        <v>13602</v>
      </c>
      <c r="D3829" s="2">
        <v>1</v>
      </c>
      <c r="E3829" s="1" t="s">
        <v>31</v>
      </c>
      <c r="F3829" s="2">
        <v>1.22</v>
      </c>
      <c r="G3829" s="2"/>
      <c r="H3829" s="2"/>
      <c r="I3829" s="2"/>
      <c r="J3829" s="2">
        <v>8.6400000000000005E-2</v>
      </c>
      <c r="K3829" s="2">
        <v>2</v>
      </c>
      <c r="L3829" s="3">
        <v>22.5</v>
      </c>
      <c r="M3829" s="3">
        <v>22.5</v>
      </c>
      <c r="N3829" s="3">
        <v>15.79</v>
      </c>
      <c r="O3829" s="3">
        <v>2.59</v>
      </c>
      <c r="P3829" s="3">
        <v>40.880000000000003</v>
      </c>
      <c r="Q3829" s="3">
        <v>8.1760000000000002</v>
      </c>
      <c r="R3829" s="1" t="s">
        <v>0</v>
      </c>
    </row>
    <row r="3830" spans="1:18" ht="15.5" x14ac:dyDescent="0.35">
      <c r="A3830" s="1">
        <v>40803139</v>
      </c>
      <c r="B3830" s="99" t="s">
        <v>598</v>
      </c>
      <c r="C3830" s="2" t="s">
        <v>13602</v>
      </c>
      <c r="D3830" s="2">
        <v>1</v>
      </c>
      <c r="E3830" s="1" t="s">
        <v>31</v>
      </c>
      <c r="F3830" s="2">
        <v>1.22</v>
      </c>
      <c r="G3830" s="2"/>
      <c r="H3830" s="2"/>
      <c r="I3830" s="2"/>
      <c r="J3830" s="2">
        <v>7.1999999999999995E-2</v>
      </c>
      <c r="K3830" s="2">
        <v>1</v>
      </c>
      <c r="L3830" s="3">
        <v>22.5</v>
      </c>
      <c r="M3830" s="3">
        <v>22.5</v>
      </c>
      <c r="N3830" s="3">
        <v>15.79</v>
      </c>
      <c r="O3830" s="3">
        <v>2.16</v>
      </c>
      <c r="P3830" s="3">
        <v>40.450000000000003</v>
      </c>
      <c r="Q3830" s="3">
        <v>8.0900000000000016</v>
      </c>
      <c r="R3830" s="1" t="s">
        <v>0</v>
      </c>
    </row>
    <row r="3831" spans="1:18" ht="15.5" x14ac:dyDescent="0.35">
      <c r="A3831" s="1">
        <v>40803147</v>
      </c>
      <c r="B3831" s="99" t="s">
        <v>597</v>
      </c>
      <c r="C3831" s="2" t="s">
        <v>13602</v>
      </c>
      <c r="D3831" s="2">
        <v>1</v>
      </c>
      <c r="E3831" s="1" t="s">
        <v>25</v>
      </c>
      <c r="F3831" s="2">
        <v>0.24</v>
      </c>
      <c r="G3831" s="2"/>
      <c r="H3831" s="2"/>
      <c r="I3831" s="2"/>
      <c r="J3831" s="2">
        <v>7.1999999999999995E-2</v>
      </c>
      <c r="K3831" s="2">
        <v>1</v>
      </c>
      <c r="L3831" s="3">
        <v>11.25</v>
      </c>
      <c r="M3831" s="3">
        <v>11.25</v>
      </c>
      <c r="N3831" s="3">
        <v>3.11</v>
      </c>
      <c r="O3831" s="3">
        <v>2.16</v>
      </c>
      <c r="P3831" s="3">
        <v>16.52</v>
      </c>
      <c r="Q3831" s="3">
        <v>3.3040000000000003</v>
      </c>
      <c r="R3831" s="1" t="s">
        <v>0</v>
      </c>
    </row>
    <row r="3832" spans="1:18" ht="15.5" x14ac:dyDescent="0.35">
      <c r="A3832" s="1">
        <v>40804011</v>
      </c>
      <c r="B3832" s="99" t="s">
        <v>596</v>
      </c>
      <c r="C3832" s="2" t="s">
        <v>13602</v>
      </c>
      <c r="D3832" s="2">
        <v>1</v>
      </c>
      <c r="E3832" s="1" t="s">
        <v>31</v>
      </c>
      <c r="F3832" s="2">
        <v>1.22</v>
      </c>
      <c r="G3832" s="2"/>
      <c r="H3832" s="2"/>
      <c r="I3832" s="2"/>
      <c r="J3832" s="2">
        <v>0.154</v>
      </c>
      <c r="K3832" s="2">
        <v>1</v>
      </c>
      <c r="L3832" s="3">
        <v>22.5</v>
      </c>
      <c r="M3832" s="3">
        <v>22.5</v>
      </c>
      <c r="N3832" s="3">
        <v>15.79</v>
      </c>
      <c r="O3832" s="3">
        <v>4.62</v>
      </c>
      <c r="P3832" s="3">
        <v>42.91</v>
      </c>
      <c r="Q3832" s="3">
        <v>8.581999999999999</v>
      </c>
      <c r="R3832" s="1" t="s">
        <v>0</v>
      </c>
    </row>
    <row r="3833" spans="1:18" ht="15.5" x14ac:dyDescent="0.35">
      <c r="A3833" s="1">
        <v>40804020</v>
      </c>
      <c r="B3833" s="99" t="s">
        <v>595</v>
      </c>
      <c r="C3833" s="2" t="s">
        <v>13602</v>
      </c>
      <c r="D3833" s="2">
        <v>1</v>
      </c>
      <c r="E3833" s="1" t="s">
        <v>31</v>
      </c>
      <c r="F3833" s="2">
        <v>1.4</v>
      </c>
      <c r="G3833" s="2"/>
      <c r="H3833" s="2"/>
      <c r="I3833" s="2"/>
      <c r="J3833" s="2">
        <v>0.12959999999999999</v>
      </c>
      <c r="K3833" s="2">
        <v>3</v>
      </c>
      <c r="L3833" s="3">
        <v>22.5</v>
      </c>
      <c r="M3833" s="3">
        <v>22.5</v>
      </c>
      <c r="N3833" s="3">
        <v>18.12</v>
      </c>
      <c r="O3833" s="3">
        <v>3.89</v>
      </c>
      <c r="P3833" s="3">
        <v>44.51</v>
      </c>
      <c r="Q3833" s="3">
        <v>8.9019999999999992</v>
      </c>
      <c r="R3833" s="1" t="s">
        <v>0</v>
      </c>
    </row>
    <row r="3834" spans="1:18" ht="15.5" x14ac:dyDescent="0.35">
      <c r="A3834" s="1">
        <v>40804038</v>
      </c>
      <c r="B3834" s="99" t="s">
        <v>594</v>
      </c>
      <c r="C3834" s="2" t="s">
        <v>13602</v>
      </c>
      <c r="D3834" s="2">
        <v>1</v>
      </c>
      <c r="E3834" s="1" t="s">
        <v>31</v>
      </c>
      <c r="F3834" s="2">
        <v>1.31</v>
      </c>
      <c r="G3834" s="2"/>
      <c r="H3834" s="2"/>
      <c r="I3834" s="2"/>
      <c r="J3834" s="2">
        <v>0.192</v>
      </c>
      <c r="K3834" s="2">
        <v>2</v>
      </c>
      <c r="L3834" s="3">
        <v>22.5</v>
      </c>
      <c r="M3834" s="3">
        <v>22.5</v>
      </c>
      <c r="N3834" s="3">
        <v>16.95</v>
      </c>
      <c r="O3834" s="3">
        <v>5.77</v>
      </c>
      <c r="P3834" s="3">
        <v>45.22</v>
      </c>
      <c r="Q3834" s="3">
        <v>9.0440000000000005</v>
      </c>
      <c r="R3834" s="1" t="s">
        <v>0</v>
      </c>
    </row>
    <row r="3835" spans="1:18" ht="15.5" x14ac:dyDescent="0.35">
      <c r="A3835" s="1">
        <v>40804046</v>
      </c>
      <c r="B3835" s="99" t="s">
        <v>593</v>
      </c>
      <c r="C3835" s="2" t="s">
        <v>13602</v>
      </c>
      <c r="D3835" s="2">
        <v>1</v>
      </c>
      <c r="E3835" s="1" t="s">
        <v>31</v>
      </c>
      <c r="F3835" s="2">
        <v>1.31</v>
      </c>
      <c r="G3835" s="2"/>
      <c r="H3835" s="2"/>
      <c r="I3835" s="2"/>
      <c r="J3835" s="2">
        <v>0.24</v>
      </c>
      <c r="K3835" s="2">
        <v>2</v>
      </c>
      <c r="L3835" s="3">
        <v>22.5</v>
      </c>
      <c r="M3835" s="3">
        <v>22.5</v>
      </c>
      <c r="N3835" s="3">
        <v>16.95</v>
      </c>
      <c r="O3835" s="3">
        <v>7.21</v>
      </c>
      <c r="P3835" s="3">
        <v>46.66</v>
      </c>
      <c r="Q3835" s="3">
        <v>9.331999999999999</v>
      </c>
      <c r="R3835" s="1" t="s">
        <v>0</v>
      </c>
    </row>
    <row r="3836" spans="1:18" ht="15.5" x14ac:dyDescent="0.35">
      <c r="A3836" s="1">
        <v>40804054</v>
      </c>
      <c r="B3836" s="99" t="s">
        <v>592</v>
      </c>
      <c r="C3836" s="2" t="s">
        <v>13602</v>
      </c>
      <c r="D3836" s="2">
        <v>1</v>
      </c>
      <c r="E3836" s="1" t="s">
        <v>31</v>
      </c>
      <c r="F3836" s="2">
        <v>1.22</v>
      </c>
      <c r="G3836" s="2"/>
      <c r="H3836" s="2"/>
      <c r="I3836" s="2"/>
      <c r="J3836" s="2">
        <v>0.14399999999999999</v>
      </c>
      <c r="K3836" s="2">
        <v>2</v>
      </c>
      <c r="L3836" s="3">
        <v>22.5</v>
      </c>
      <c r="M3836" s="3">
        <v>22.5</v>
      </c>
      <c r="N3836" s="3">
        <v>15.79</v>
      </c>
      <c r="O3836" s="3">
        <v>4.32</v>
      </c>
      <c r="P3836" s="3">
        <v>42.61</v>
      </c>
      <c r="Q3836" s="3">
        <v>8.5220000000000002</v>
      </c>
      <c r="R3836" s="1" t="s">
        <v>0</v>
      </c>
    </row>
    <row r="3837" spans="1:18" ht="15.5" x14ac:dyDescent="0.35">
      <c r="A3837" s="1">
        <v>40804062</v>
      </c>
      <c r="B3837" s="99" t="s">
        <v>591</v>
      </c>
      <c r="C3837" s="2" t="s">
        <v>13602</v>
      </c>
      <c r="D3837" s="2">
        <v>1</v>
      </c>
      <c r="E3837" s="1" t="s">
        <v>31</v>
      </c>
      <c r="F3837" s="2">
        <v>1.31</v>
      </c>
      <c r="G3837" s="2"/>
      <c r="H3837" s="2"/>
      <c r="I3837" s="2"/>
      <c r="J3837" s="2">
        <v>0.18720000000000001</v>
      </c>
      <c r="K3837" s="2">
        <v>3</v>
      </c>
      <c r="L3837" s="3">
        <v>22.5</v>
      </c>
      <c r="M3837" s="3">
        <v>22.5</v>
      </c>
      <c r="N3837" s="3">
        <v>16.95</v>
      </c>
      <c r="O3837" s="3">
        <v>5.62</v>
      </c>
      <c r="P3837" s="3">
        <v>45.07</v>
      </c>
      <c r="Q3837" s="3">
        <v>9.0140000000000011</v>
      </c>
      <c r="R3837" s="1" t="s">
        <v>0</v>
      </c>
    </row>
    <row r="3838" spans="1:18" ht="15.5" x14ac:dyDescent="0.35">
      <c r="A3838" s="1">
        <v>40804070</v>
      </c>
      <c r="B3838" s="99" t="s">
        <v>590</v>
      </c>
      <c r="C3838" s="2" t="s">
        <v>13602</v>
      </c>
      <c r="D3838" s="2">
        <v>1</v>
      </c>
      <c r="E3838" s="1" t="s">
        <v>31</v>
      </c>
      <c r="F3838" s="2">
        <v>1.22</v>
      </c>
      <c r="G3838" s="2"/>
      <c r="H3838" s="2"/>
      <c r="I3838" s="2"/>
      <c r="J3838" s="2">
        <v>0.24</v>
      </c>
      <c r="K3838" s="2">
        <v>2</v>
      </c>
      <c r="L3838" s="3">
        <v>22.5</v>
      </c>
      <c r="M3838" s="3">
        <v>22.5</v>
      </c>
      <c r="N3838" s="3">
        <v>15.79</v>
      </c>
      <c r="O3838" s="3">
        <v>7.21</v>
      </c>
      <c r="P3838" s="3">
        <v>45.5</v>
      </c>
      <c r="Q3838" s="3">
        <v>9.1</v>
      </c>
      <c r="R3838" s="1" t="s">
        <v>0</v>
      </c>
    </row>
    <row r="3839" spans="1:18" ht="15.5" x14ac:dyDescent="0.35">
      <c r="A3839" s="1">
        <v>40804089</v>
      </c>
      <c r="B3839" s="99" t="s">
        <v>589</v>
      </c>
      <c r="C3839" s="2" t="s">
        <v>13602</v>
      </c>
      <c r="D3839" s="2">
        <v>1</v>
      </c>
      <c r="E3839" s="1" t="s">
        <v>31</v>
      </c>
      <c r="F3839" s="2">
        <v>1.22</v>
      </c>
      <c r="G3839" s="2"/>
      <c r="H3839" s="2"/>
      <c r="I3839" s="2"/>
      <c r="J3839" s="2">
        <v>8.6400000000000005E-2</v>
      </c>
      <c r="K3839" s="2">
        <v>2</v>
      </c>
      <c r="L3839" s="3">
        <v>22.5</v>
      </c>
      <c r="M3839" s="3">
        <v>22.5</v>
      </c>
      <c r="N3839" s="3">
        <v>15.79</v>
      </c>
      <c r="O3839" s="3">
        <v>2.59</v>
      </c>
      <c r="P3839" s="3">
        <v>40.880000000000003</v>
      </c>
      <c r="Q3839" s="3">
        <v>8.1760000000000002</v>
      </c>
      <c r="R3839" s="1" t="s">
        <v>0</v>
      </c>
    </row>
    <row r="3840" spans="1:18" ht="15.5" x14ac:dyDescent="0.35">
      <c r="A3840" s="1">
        <v>40804097</v>
      </c>
      <c r="B3840" s="99" t="s">
        <v>588</v>
      </c>
      <c r="C3840" s="2" t="s">
        <v>13602</v>
      </c>
      <c r="D3840" s="2">
        <v>1</v>
      </c>
      <c r="E3840" s="1" t="s">
        <v>31</v>
      </c>
      <c r="F3840" s="2">
        <v>1.22</v>
      </c>
      <c r="G3840" s="2"/>
      <c r="H3840" s="2"/>
      <c r="I3840" s="2"/>
      <c r="J3840" s="2">
        <v>0.14399999999999999</v>
      </c>
      <c r="K3840" s="2">
        <v>2</v>
      </c>
      <c r="L3840" s="3">
        <v>22.5</v>
      </c>
      <c r="M3840" s="3">
        <v>22.5</v>
      </c>
      <c r="N3840" s="3">
        <v>15.79</v>
      </c>
      <c r="O3840" s="3">
        <v>4.32</v>
      </c>
      <c r="P3840" s="3">
        <v>42.61</v>
      </c>
      <c r="Q3840" s="3">
        <v>8.5220000000000002</v>
      </c>
      <c r="R3840" s="1" t="s">
        <v>0</v>
      </c>
    </row>
    <row r="3841" spans="1:18" ht="15.5" x14ac:dyDescent="0.35">
      <c r="A3841" s="1">
        <v>40804100</v>
      </c>
      <c r="B3841" s="99" t="s">
        <v>587</v>
      </c>
      <c r="C3841" s="2" t="s">
        <v>13602</v>
      </c>
      <c r="D3841" s="2">
        <v>1</v>
      </c>
      <c r="E3841" s="1" t="s">
        <v>31</v>
      </c>
      <c r="F3841" s="2">
        <v>1.22</v>
      </c>
      <c r="G3841" s="2"/>
      <c r="H3841" s="2"/>
      <c r="I3841" s="2"/>
      <c r="J3841" s="2">
        <v>8.6400000000000005E-2</v>
      </c>
      <c r="K3841" s="2">
        <v>2</v>
      </c>
      <c r="L3841" s="3">
        <v>22.5</v>
      </c>
      <c r="M3841" s="3">
        <v>22.5</v>
      </c>
      <c r="N3841" s="3">
        <v>15.79</v>
      </c>
      <c r="O3841" s="3">
        <v>2.59</v>
      </c>
      <c r="P3841" s="3">
        <v>40.880000000000003</v>
      </c>
      <c r="Q3841" s="3">
        <v>8.1760000000000002</v>
      </c>
      <c r="R3841" s="1" t="s">
        <v>0</v>
      </c>
    </row>
    <row r="3842" spans="1:18" ht="15.5" x14ac:dyDescent="0.35">
      <c r="A3842" s="1">
        <v>40804119</v>
      </c>
      <c r="B3842" s="99" t="s">
        <v>586</v>
      </c>
      <c r="C3842" s="2" t="s">
        <v>13602</v>
      </c>
      <c r="D3842" s="2">
        <v>1</v>
      </c>
      <c r="E3842" s="1" t="s">
        <v>31</v>
      </c>
      <c r="F3842" s="2">
        <v>1.31</v>
      </c>
      <c r="G3842" s="2"/>
      <c r="H3842" s="2"/>
      <c r="I3842" s="2"/>
      <c r="J3842" s="2">
        <v>0.154</v>
      </c>
      <c r="K3842" s="2">
        <v>3</v>
      </c>
      <c r="L3842" s="3">
        <v>22.5</v>
      </c>
      <c r="M3842" s="3">
        <v>22.5</v>
      </c>
      <c r="N3842" s="3">
        <v>16.95</v>
      </c>
      <c r="O3842" s="3">
        <v>4.62</v>
      </c>
      <c r="P3842" s="3">
        <v>44.07</v>
      </c>
      <c r="Q3842" s="3">
        <v>8.8140000000000001</v>
      </c>
      <c r="R3842" s="1" t="s">
        <v>0</v>
      </c>
    </row>
    <row r="3843" spans="1:18" ht="15.5" x14ac:dyDescent="0.35">
      <c r="A3843" s="1">
        <v>40804127</v>
      </c>
      <c r="B3843" s="99" t="s">
        <v>585</v>
      </c>
      <c r="C3843" s="2" t="s">
        <v>13602</v>
      </c>
      <c r="D3843" s="2">
        <v>1</v>
      </c>
      <c r="E3843" s="1" t="s">
        <v>31</v>
      </c>
      <c r="F3843" s="2">
        <v>2.31</v>
      </c>
      <c r="G3843" s="2"/>
      <c r="H3843" s="2"/>
      <c r="I3843" s="2"/>
      <c r="J3843" s="2">
        <v>0.31850000000000001</v>
      </c>
      <c r="K3843" s="2">
        <v>1</v>
      </c>
      <c r="L3843" s="3">
        <v>22.5</v>
      </c>
      <c r="M3843" s="3">
        <v>22.5</v>
      </c>
      <c r="N3843" s="3">
        <v>29.89</v>
      </c>
      <c r="O3843" s="3">
        <v>9.56</v>
      </c>
      <c r="P3843" s="3">
        <v>61.95</v>
      </c>
      <c r="Q3843" s="3">
        <v>12.39</v>
      </c>
      <c r="R3843" s="1" t="s">
        <v>0</v>
      </c>
    </row>
    <row r="3844" spans="1:18" ht="15.5" x14ac:dyDescent="0.35">
      <c r="A3844" s="1">
        <v>40804135</v>
      </c>
      <c r="B3844" s="99" t="s">
        <v>584</v>
      </c>
      <c r="C3844" s="2" t="s">
        <v>13602</v>
      </c>
      <c r="D3844" s="2">
        <v>1</v>
      </c>
      <c r="E3844" s="1" t="s">
        <v>25</v>
      </c>
      <c r="F3844" s="2">
        <v>0.24</v>
      </c>
      <c r="G3844" s="2"/>
      <c r="H3844" s="2"/>
      <c r="I3844" s="2"/>
      <c r="J3844" s="2">
        <v>7.1999999999999995E-2</v>
      </c>
      <c r="K3844" s="2">
        <v>1</v>
      </c>
      <c r="L3844" s="3">
        <v>11.25</v>
      </c>
      <c r="M3844" s="3">
        <v>11.25</v>
      </c>
      <c r="N3844" s="3">
        <v>3.11</v>
      </c>
      <c r="O3844" s="3">
        <v>2.16</v>
      </c>
      <c r="P3844" s="3">
        <v>16.52</v>
      </c>
      <c r="Q3844" s="3">
        <v>3.3040000000000003</v>
      </c>
      <c r="R3844" s="1" t="s">
        <v>0</v>
      </c>
    </row>
    <row r="3845" spans="1:18" ht="15.5" x14ac:dyDescent="0.35">
      <c r="A3845" s="1">
        <v>40805018</v>
      </c>
      <c r="B3845" s="99" t="s">
        <v>583</v>
      </c>
      <c r="C3845" s="2" t="s">
        <v>13602</v>
      </c>
      <c r="D3845" s="2">
        <v>1</v>
      </c>
      <c r="E3845" s="1" t="s">
        <v>31</v>
      </c>
      <c r="F3845" s="2">
        <v>0.83</v>
      </c>
      <c r="G3845" s="2"/>
      <c r="H3845" s="2"/>
      <c r="I3845" s="2"/>
      <c r="J3845" s="2">
        <v>0.154</v>
      </c>
      <c r="K3845" s="2">
        <v>1</v>
      </c>
      <c r="L3845" s="3">
        <v>22.5</v>
      </c>
      <c r="M3845" s="3">
        <v>22.5</v>
      </c>
      <c r="N3845" s="3">
        <v>10.74</v>
      </c>
      <c r="O3845" s="3">
        <v>4.62</v>
      </c>
      <c r="P3845" s="3">
        <v>37.86</v>
      </c>
      <c r="Q3845" s="3">
        <v>7.5720000000000001</v>
      </c>
      <c r="R3845" s="1" t="s">
        <v>0</v>
      </c>
    </row>
    <row r="3846" spans="1:18" ht="15.5" x14ac:dyDescent="0.35">
      <c r="A3846" s="1">
        <v>40805026</v>
      </c>
      <c r="B3846" s="99" t="s">
        <v>582</v>
      </c>
      <c r="C3846" s="2" t="s">
        <v>13602</v>
      </c>
      <c r="D3846" s="2">
        <v>1</v>
      </c>
      <c r="E3846" s="1" t="s">
        <v>31</v>
      </c>
      <c r="F3846" s="2">
        <v>1.18</v>
      </c>
      <c r="G3846" s="2"/>
      <c r="H3846" s="2"/>
      <c r="I3846" s="2"/>
      <c r="J3846" s="2">
        <v>0.308</v>
      </c>
      <c r="K3846" s="2">
        <v>2</v>
      </c>
      <c r="L3846" s="3">
        <v>22.5</v>
      </c>
      <c r="M3846" s="3">
        <v>22.5</v>
      </c>
      <c r="N3846" s="3">
        <v>15.27</v>
      </c>
      <c r="O3846" s="3">
        <v>9.25</v>
      </c>
      <c r="P3846" s="3">
        <v>47.02</v>
      </c>
      <c r="Q3846" s="3">
        <v>9.4040000000000017</v>
      </c>
      <c r="R3846" s="1" t="s">
        <v>0</v>
      </c>
    </row>
    <row r="3847" spans="1:18" ht="15.5" x14ac:dyDescent="0.35">
      <c r="A3847" s="1">
        <v>40805034</v>
      </c>
      <c r="B3847" s="99" t="s">
        <v>581</v>
      </c>
      <c r="C3847" s="2" t="s">
        <v>13602</v>
      </c>
      <c r="D3847" s="2">
        <v>1</v>
      </c>
      <c r="E3847" s="1" t="s">
        <v>31</v>
      </c>
      <c r="F3847" s="2">
        <v>1.22</v>
      </c>
      <c r="G3847" s="2"/>
      <c r="H3847" s="2"/>
      <c r="I3847" s="2"/>
      <c r="J3847" s="2">
        <v>0.46200000000000002</v>
      </c>
      <c r="K3847" s="2">
        <v>3</v>
      </c>
      <c r="L3847" s="3">
        <v>22.5</v>
      </c>
      <c r="M3847" s="3">
        <v>22.5</v>
      </c>
      <c r="N3847" s="3">
        <v>15.79</v>
      </c>
      <c r="O3847" s="3">
        <v>13.87</v>
      </c>
      <c r="P3847" s="3">
        <v>52.16</v>
      </c>
      <c r="Q3847" s="3">
        <v>10.432</v>
      </c>
      <c r="R3847" s="1" t="s">
        <v>0</v>
      </c>
    </row>
    <row r="3848" spans="1:18" ht="15.5" x14ac:dyDescent="0.35">
      <c r="A3848" s="1">
        <v>40805042</v>
      </c>
      <c r="B3848" s="99" t="s">
        <v>580</v>
      </c>
      <c r="C3848" s="2" t="s">
        <v>13602</v>
      </c>
      <c r="D3848" s="2">
        <v>1</v>
      </c>
      <c r="E3848" s="1" t="s">
        <v>20</v>
      </c>
      <c r="F3848" s="2">
        <v>1.34</v>
      </c>
      <c r="G3848" s="2"/>
      <c r="H3848" s="2"/>
      <c r="I3848" s="2"/>
      <c r="J3848" s="2">
        <v>0.61599999999999999</v>
      </c>
      <c r="K3848" s="2">
        <v>4</v>
      </c>
      <c r="L3848" s="3">
        <v>33.75</v>
      </c>
      <c r="M3848" s="3">
        <v>33.75</v>
      </c>
      <c r="N3848" s="3">
        <v>17.34</v>
      </c>
      <c r="O3848" s="3">
        <v>18.5</v>
      </c>
      <c r="P3848" s="3">
        <v>69.59</v>
      </c>
      <c r="Q3848" s="3">
        <v>13.918000000000001</v>
      </c>
      <c r="R3848" s="1" t="s">
        <v>0</v>
      </c>
    </row>
    <row r="3849" spans="1:18" ht="15.5" x14ac:dyDescent="0.35">
      <c r="A3849" s="1">
        <v>40805050</v>
      </c>
      <c r="B3849" s="99" t="s">
        <v>579</v>
      </c>
      <c r="C3849" s="2" t="s">
        <v>13602</v>
      </c>
      <c r="D3849" s="2">
        <v>1</v>
      </c>
      <c r="E3849" s="1" t="s">
        <v>20</v>
      </c>
      <c r="F3849" s="2">
        <v>1.34</v>
      </c>
      <c r="G3849" s="2"/>
      <c r="H3849" s="2"/>
      <c r="I3849" s="2"/>
      <c r="J3849" s="2">
        <v>0.61599999999999999</v>
      </c>
      <c r="K3849" s="2">
        <v>4</v>
      </c>
      <c r="L3849" s="3">
        <v>33.75</v>
      </c>
      <c r="M3849" s="3">
        <v>33.75</v>
      </c>
      <c r="N3849" s="3">
        <v>17.34</v>
      </c>
      <c r="O3849" s="3">
        <v>18.5</v>
      </c>
      <c r="P3849" s="3">
        <v>69.59</v>
      </c>
      <c r="Q3849" s="3">
        <v>13.918000000000001</v>
      </c>
      <c r="R3849" s="1" t="s">
        <v>0</v>
      </c>
    </row>
    <row r="3850" spans="1:18" ht="15.5" x14ac:dyDescent="0.35">
      <c r="A3850" s="1">
        <v>40805069</v>
      </c>
      <c r="B3850" s="99" t="s">
        <v>578</v>
      </c>
      <c r="C3850" s="2" t="s">
        <v>13602</v>
      </c>
      <c r="D3850" s="2">
        <v>1</v>
      </c>
      <c r="E3850" s="1" t="s">
        <v>18</v>
      </c>
      <c r="F3850" s="2">
        <v>3.17</v>
      </c>
      <c r="G3850" s="2"/>
      <c r="H3850" s="2"/>
      <c r="I3850" s="2"/>
      <c r="J3850" s="2">
        <v>0.57599999999999996</v>
      </c>
      <c r="K3850" s="2">
        <v>9</v>
      </c>
      <c r="L3850" s="3">
        <v>44.99</v>
      </c>
      <c r="M3850" s="3">
        <v>44.99</v>
      </c>
      <c r="N3850" s="3">
        <v>41.02</v>
      </c>
      <c r="O3850" s="3">
        <v>17.3</v>
      </c>
      <c r="P3850" s="3">
        <v>103.31</v>
      </c>
      <c r="Q3850" s="3">
        <v>20.662000000000003</v>
      </c>
      <c r="R3850" s="1" t="s">
        <v>0</v>
      </c>
    </row>
    <row r="3851" spans="1:18" ht="15.5" x14ac:dyDescent="0.35">
      <c r="A3851" s="1">
        <v>40805077</v>
      </c>
      <c r="B3851" s="99" t="s">
        <v>577</v>
      </c>
      <c r="C3851" s="2" t="s">
        <v>13602</v>
      </c>
      <c r="D3851" s="2">
        <v>1</v>
      </c>
      <c r="E3851" s="1" t="s">
        <v>31</v>
      </c>
      <c r="F3851" s="2">
        <v>1.31</v>
      </c>
      <c r="G3851" s="2"/>
      <c r="H3851" s="2"/>
      <c r="I3851" s="2"/>
      <c r="J3851" s="2">
        <v>0.17280000000000001</v>
      </c>
      <c r="K3851" s="2">
        <v>4</v>
      </c>
      <c r="L3851" s="3">
        <v>22.5</v>
      </c>
      <c r="M3851" s="3">
        <v>22.5</v>
      </c>
      <c r="N3851" s="3">
        <v>16.95</v>
      </c>
      <c r="O3851" s="3">
        <v>5.19</v>
      </c>
      <c r="P3851" s="3">
        <v>44.64</v>
      </c>
      <c r="Q3851" s="3">
        <v>8.9280000000000008</v>
      </c>
      <c r="R3851" s="1" t="s">
        <v>0</v>
      </c>
    </row>
    <row r="3852" spans="1:18" ht="15.5" x14ac:dyDescent="0.35">
      <c r="A3852" s="1">
        <v>40806014</v>
      </c>
      <c r="B3852" s="99" t="s">
        <v>576</v>
      </c>
      <c r="C3852" s="2" t="s">
        <v>13602</v>
      </c>
      <c r="D3852" s="2">
        <v>1</v>
      </c>
      <c r="E3852" s="1" t="s">
        <v>4</v>
      </c>
      <c r="F3852" s="2">
        <v>2.4</v>
      </c>
      <c r="G3852" s="2"/>
      <c r="H3852" s="2"/>
      <c r="I3852" s="2"/>
      <c r="J3852" s="2">
        <v>0.23039999999999999</v>
      </c>
      <c r="K3852" s="2">
        <v>8</v>
      </c>
      <c r="L3852" s="3">
        <v>71.989999999999995</v>
      </c>
      <c r="M3852" s="3">
        <v>71.989999999999995</v>
      </c>
      <c r="N3852" s="3">
        <v>31.06</v>
      </c>
      <c r="O3852" s="3">
        <v>6.92</v>
      </c>
      <c r="P3852" s="3">
        <v>109.97</v>
      </c>
      <c r="Q3852" s="3">
        <v>21.994</v>
      </c>
      <c r="R3852" s="1" t="s">
        <v>0</v>
      </c>
    </row>
    <row r="3853" spans="1:18" ht="15.5" x14ac:dyDescent="0.35">
      <c r="A3853" s="1">
        <v>40806022</v>
      </c>
      <c r="B3853" s="99" t="s">
        <v>575</v>
      </c>
      <c r="C3853" s="2" t="s">
        <v>13602</v>
      </c>
      <c r="D3853" s="2">
        <v>1</v>
      </c>
      <c r="E3853" s="1" t="s">
        <v>13</v>
      </c>
      <c r="F3853" s="2">
        <v>4.08</v>
      </c>
      <c r="G3853" s="2"/>
      <c r="H3853" s="2"/>
      <c r="I3853" s="2"/>
      <c r="J3853" s="2">
        <v>0.23039999999999999</v>
      </c>
      <c r="K3853" s="2">
        <v>8</v>
      </c>
      <c r="L3853" s="3">
        <v>125.98</v>
      </c>
      <c r="M3853" s="3">
        <v>125.98</v>
      </c>
      <c r="N3853" s="3">
        <v>52.8</v>
      </c>
      <c r="O3853" s="3">
        <v>6.92</v>
      </c>
      <c r="P3853" s="3">
        <v>185.7</v>
      </c>
      <c r="Q3853" s="3">
        <v>37.14</v>
      </c>
      <c r="R3853" s="1" t="s">
        <v>0</v>
      </c>
    </row>
    <row r="3854" spans="1:18" ht="15.5" x14ac:dyDescent="0.35">
      <c r="A3854" s="1">
        <v>40806030</v>
      </c>
      <c r="B3854" s="99" t="s">
        <v>574</v>
      </c>
      <c r="C3854" s="2" t="s">
        <v>13602</v>
      </c>
      <c r="D3854" s="2">
        <v>1</v>
      </c>
      <c r="E3854" s="1" t="s">
        <v>18</v>
      </c>
      <c r="F3854" s="2">
        <v>2.4</v>
      </c>
      <c r="G3854" s="2"/>
      <c r="H3854" s="2"/>
      <c r="I3854" s="2"/>
      <c r="J3854" s="2">
        <v>0.23039999999999999</v>
      </c>
      <c r="K3854" s="2">
        <v>8</v>
      </c>
      <c r="L3854" s="3">
        <v>44.99</v>
      </c>
      <c r="M3854" s="3">
        <v>44.99</v>
      </c>
      <c r="N3854" s="3">
        <v>31.06</v>
      </c>
      <c r="O3854" s="3">
        <v>6.92</v>
      </c>
      <c r="P3854" s="3">
        <v>82.97</v>
      </c>
      <c r="Q3854" s="3">
        <v>16.594000000000001</v>
      </c>
      <c r="R3854" s="1" t="s">
        <v>0</v>
      </c>
    </row>
    <row r="3855" spans="1:18" ht="15.5" x14ac:dyDescent="0.35">
      <c r="A3855" s="1">
        <v>40806049</v>
      </c>
      <c r="B3855" s="99" t="s">
        <v>573</v>
      </c>
      <c r="C3855" s="2" t="s">
        <v>13602</v>
      </c>
      <c r="D3855" s="2">
        <v>1</v>
      </c>
      <c r="E3855" s="1" t="s">
        <v>4</v>
      </c>
      <c r="F3855" s="2">
        <v>3.72</v>
      </c>
      <c r="G3855" s="2"/>
      <c r="H3855" s="2"/>
      <c r="I3855" s="2"/>
      <c r="J3855" s="2">
        <v>0.38879999999999998</v>
      </c>
      <c r="K3855" s="2">
        <v>20</v>
      </c>
      <c r="L3855" s="3">
        <v>71.989999999999995</v>
      </c>
      <c r="M3855" s="3">
        <v>71.989999999999995</v>
      </c>
      <c r="N3855" s="3">
        <v>48.14</v>
      </c>
      <c r="O3855" s="3">
        <v>11.68</v>
      </c>
      <c r="P3855" s="3">
        <v>131.81</v>
      </c>
      <c r="Q3855" s="3">
        <v>26.362000000000002</v>
      </c>
      <c r="R3855" s="1" t="s">
        <v>0</v>
      </c>
    </row>
    <row r="3856" spans="1:18" ht="15.5" x14ac:dyDescent="0.35">
      <c r="A3856" s="1">
        <v>40806057</v>
      </c>
      <c r="B3856" s="99" t="s">
        <v>572</v>
      </c>
      <c r="C3856" s="2" t="s">
        <v>13602</v>
      </c>
      <c r="D3856" s="2">
        <v>1</v>
      </c>
      <c r="E3856" s="1" t="s">
        <v>23</v>
      </c>
      <c r="F3856" s="2">
        <v>3.83</v>
      </c>
      <c r="G3856" s="2"/>
      <c r="H3856" s="2"/>
      <c r="I3856" s="2"/>
      <c r="J3856" s="2">
        <v>0.57599999999999996</v>
      </c>
      <c r="K3856" s="2">
        <v>24</v>
      </c>
      <c r="L3856" s="3">
        <v>98.98</v>
      </c>
      <c r="M3856" s="3">
        <v>98.98</v>
      </c>
      <c r="N3856" s="3">
        <v>49.56</v>
      </c>
      <c r="O3856" s="3">
        <v>17.3</v>
      </c>
      <c r="P3856" s="3">
        <v>165.84</v>
      </c>
      <c r="Q3856" s="3">
        <v>33.167999999999999</v>
      </c>
      <c r="R3856" s="1" t="s">
        <v>0</v>
      </c>
    </row>
    <row r="3857" spans="1:18" ht="15.5" x14ac:dyDescent="0.35">
      <c r="A3857" s="1">
        <v>40806065</v>
      </c>
      <c r="B3857" s="99" t="s">
        <v>571</v>
      </c>
      <c r="C3857" s="2" t="s">
        <v>13602</v>
      </c>
      <c r="D3857" s="2">
        <v>1</v>
      </c>
      <c r="E3857" s="1" t="s">
        <v>4</v>
      </c>
      <c r="F3857" s="2">
        <v>3.83</v>
      </c>
      <c r="G3857" s="2"/>
      <c r="H3857" s="2"/>
      <c r="I3857" s="2"/>
      <c r="J3857" s="2">
        <v>0.59699999999999998</v>
      </c>
      <c r="K3857" s="2">
        <v>6</v>
      </c>
      <c r="L3857" s="3">
        <v>71.989999999999995</v>
      </c>
      <c r="M3857" s="3">
        <v>71.989999999999995</v>
      </c>
      <c r="N3857" s="3">
        <v>49.56</v>
      </c>
      <c r="O3857" s="3">
        <v>17.93</v>
      </c>
      <c r="P3857" s="3">
        <v>139.47999999999999</v>
      </c>
      <c r="Q3857" s="3">
        <v>27.896000000000001</v>
      </c>
      <c r="R3857" s="1" t="s">
        <v>0</v>
      </c>
    </row>
    <row r="3858" spans="1:18" ht="15.5" x14ac:dyDescent="0.35">
      <c r="A3858" s="1">
        <v>40806073</v>
      </c>
      <c r="B3858" s="99" t="s">
        <v>570</v>
      </c>
      <c r="C3858" s="2" t="s">
        <v>13602</v>
      </c>
      <c r="D3858" s="2">
        <v>1</v>
      </c>
      <c r="E3858" s="1" t="s">
        <v>4</v>
      </c>
      <c r="F3858" s="2">
        <v>4.12</v>
      </c>
      <c r="G3858" s="2"/>
      <c r="H3858" s="2"/>
      <c r="I3858" s="2"/>
      <c r="J3858" s="2">
        <v>0.76200000000000001</v>
      </c>
      <c r="K3858" s="2">
        <v>9</v>
      </c>
      <c r="L3858" s="3">
        <v>71.989999999999995</v>
      </c>
      <c r="M3858" s="3">
        <v>71.989999999999995</v>
      </c>
      <c r="N3858" s="3">
        <v>53.31</v>
      </c>
      <c r="O3858" s="3">
        <v>22.88</v>
      </c>
      <c r="P3858" s="3">
        <v>148.18</v>
      </c>
      <c r="Q3858" s="3">
        <v>29.636000000000003</v>
      </c>
      <c r="R3858" s="1" t="s">
        <v>0</v>
      </c>
    </row>
    <row r="3859" spans="1:18" ht="15.5" x14ac:dyDescent="0.35">
      <c r="A3859" s="1">
        <v>40806081</v>
      </c>
      <c r="B3859" s="99" t="s">
        <v>569</v>
      </c>
      <c r="C3859" s="2" t="s">
        <v>13602</v>
      </c>
      <c r="D3859" s="2">
        <v>1</v>
      </c>
      <c r="E3859" s="1" t="s">
        <v>23</v>
      </c>
      <c r="F3859" s="2">
        <v>4.68</v>
      </c>
      <c r="G3859" s="2"/>
      <c r="H3859" s="2"/>
      <c r="I3859" s="2"/>
      <c r="J3859" s="2">
        <v>0.76200000000000001</v>
      </c>
      <c r="K3859" s="2">
        <v>6</v>
      </c>
      <c r="L3859" s="3">
        <v>98.98</v>
      </c>
      <c r="M3859" s="3">
        <v>98.98</v>
      </c>
      <c r="N3859" s="3">
        <v>60.56</v>
      </c>
      <c r="O3859" s="3">
        <v>22.88</v>
      </c>
      <c r="P3859" s="3">
        <v>182.42</v>
      </c>
      <c r="Q3859" s="3">
        <v>36.484000000000002</v>
      </c>
      <c r="R3859" s="1" t="s">
        <v>0</v>
      </c>
    </row>
    <row r="3860" spans="1:18" ht="15.5" x14ac:dyDescent="0.35">
      <c r="A3860" s="1">
        <v>40806090</v>
      </c>
      <c r="B3860" s="99" t="s">
        <v>568</v>
      </c>
      <c r="C3860" s="2" t="s">
        <v>13602</v>
      </c>
      <c r="D3860" s="2">
        <v>1</v>
      </c>
      <c r="E3860" s="1" t="s">
        <v>23</v>
      </c>
      <c r="F3860" s="2">
        <v>3.99</v>
      </c>
      <c r="G3860" s="2"/>
      <c r="H3860" s="2"/>
      <c r="I3860" s="2"/>
      <c r="J3860" s="2">
        <v>0.432</v>
      </c>
      <c r="K3860" s="2">
        <v>6</v>
      </c>
      <c r="L3860" s="3">
        <v>98.98</v>
      </c>
      <c r="M3860" s="3">
        <v>98.98</v>
      </c>
      <c r="N3860" s="3">
        <v>51.63</v>
      </c>
      <c r="O3860" s="3">
        <v>12.97</v>
      </c>
      <c r="P3860" s="3">
        <v>163.58000000000001</v>
      </c>
      <c r="Q3860" s="3">
        <v>32.716000000000001</v>
      </c>
      <c r="R3860" s="1" t="s">
        <v>0</v>
      </c>
    </row>
    <row r="3861" spans="1:18" ht="15.5" x14ac:dyDescent="0.35">
      <c r="A3861" s="1">
        <v>40806103</v>
      </c>
      <c r="B3861" s="99" t="s">
        <v>567</v>
      </c>
      <c r="C3861" s="2" t="s">
        <v>13602</v>
      </c>
      <c r="D3861" s="2">
        <v>1</v>
      </c>
      <c r="E3861" s="1" t="s">
        <v>18</v>
      </c>
      <c r="F3861" s="2">
        <v>2.31</v>
      </c>
      <c r="G3861" s="2"/>
      <c r="H3861" s="2"/>
      <c r="I3861" s="2"/>
      <c r="J3861" s="2">
        <v>0.28799999999999998</v>
      </c>
      <c r="K3861" s="2">
        <v>4</v>
      </c>
      <c r="L3861" s="3">
        <v>44.99</v>
      </c>
      <c r="M3861" s="3">
        <v>44.99</v>
      </c>
      <c r="N3861" s="3">
        <v>29.89</v>
      </c>
      <c r="O3861" s="3">
        <v>8.65</v>
      </c>
      <c r="P3861" s="3">
        <v>83.53</v>
      </c>
      <c r="Q3861" s="3">
        <v>16.706</v>
      </c>
      <c r="R3861" s="1" t="s">
        <v>0</v>
      </c>
    </row>
    <row r="3862" spans="1:18" ht="15.5" x14ac:dyDescent="0.35">
      <c r="A3862" s="1">
        <v>40806111</v>
      </c>
      <c r="B3862" s="99" t="s">
        <v>566</v>
      </c>
      <c r="C3862" s="2" t="s">
        <v>13602</v>
      </c>
      <c r="D3862" s="2">
        <v>1</v>
      </c>
      <c r="E3862" s="1" t="s">
        <v>18</v>
      </c>
      <c r="F3862" s="2">
        <v>2.31</v>
      </c>
      <c r="G3862" s="2"/>
      <c r="H3862" s="2"/>
      <c r="I3862" s="2"/>
      <c r="J3862" s="2">
        <v>0.28799999999999998</v>
      </c>
      <c r="K3862" s="2">
        <v>4</v>
      </c>
      <c r="L3862" s="3">
        <v>44.99</v>
      </c>
      <c r="M3862" s="3">
        <v>44.99</v>
      </c>
      <c r="N3862" s="3">
        <v>29.89</v>
      </c>
      <c r="O3862" s="3">
        <v>8.65</v>
      </c>
      <c r="P3862" s="3">
        <v>83.53</v>
      </c>
      <c r="Q3862" s="3">
        <v>16.706</v>
      </c>
      <c r="R3862" s="1" t="s">
        <v>0</v>
      </c>
    </row>
    <row r="3863" spans="1:18" ht="15.5" x14ac:dyDescent="0.35">
      <c r="A3863" s="1">
        <v>40807010</v>
      </c>
      <c r="B3863" s="99" t="s">
        <v>565</v>
      </c>
      <c r="C3863" s="2" t="s">
        <v>13602</v>
      </c>
      <c r="D3863" s="2">
        <v>1</v>
      </c>
      <c r="E3863" s="1" t="s">
        <v>4</v>
      </c>
      <c r="F3863" s="2">
        <v>3.85</v>
      </c>
      <c r="G3863" s="2"/>
      <c r="H3863" s="2"/>
      <c r="I3863" s="2"/>
      <c r="J3863" s="2">
        <v>0.61040000000000005</v>
      </c>
      <c r="K3863" s="2">
        <v>7</v>
      </c>
      <c r="L3863" s="3">
        <v>71.989999999999995</v>
      </c>
      <c r="M3863" s="3">
        <v>71.989999999999995</v>
      </c>
      <c r="N3863" s="3">
        <v>49.82</v>
      </c>
      <c r="O3863" s="3">
        <v>18.329999999999998</v>
      </c>
      <c r="P3863" s="3">
        <v>140.13999999999999</v>
      </c>
      <c r="Q3863" s="3">
        <v>28.027999999999999</v>
      </c>
      <c r="R3863" s="1" t="s">
        <v>0</v>
      </c>
    </row>
    <row r="3864" spans="1:18" ht="15.5" x14ac:dyDescent="0.35">
      <c r="A3864" s="1">
        <v>40807029</v>
      </c>
      <c r="B3864" s="99" t="s">
        <v>564</v>
      </c>
      <c r="C3864" s="2" t="s">
        <v>13602</v>
      </c>
      <c r="D3864" s="2">
        <v>1</v>
      </c>
      <c r="E3864" s="1" t="s">
        <v>18</v>
      </c>
      <c r="F3864" s="2">
        <v>2.95</v>
      </c>
      <c r="G3864" s="2"/>
      <c r="H3864" s="2"/>
      <c r="I3864" s="2"/>
      <c r="J3864" s="2">
        <v>0.48</v>
      </c>
      <c r="K3864" s="2">
        <v>4</v>
      </c>
      <c r="L3864" s="3">
        <v>44.99</v>
      </c>
      <c r="M3864" s="3">
        <v>44.99</v>
      </c>
      <c r="N3864" s="3">
        <v>38.17</v>
      </c>
      <c r="O3864" s="3">
        <v>14.41</v>
      </c>
      <c r="P3864" s="3">
        <v>97.57</v>
      </c>
      <c r="Q3864" s="3">
        <v>19.513999999999999</v>
      </c>
      <c r="R3864" s="1" t="s">
        <v>0</v>
      </c>
    </row>
    <row r="3865" spans="1:18" ht="15.5" x14ac:dyDescent="0.35">
      <c r="A3865" s="1">
        <v>40807037</v>
      </c>
      <c r="B3865" s="99" t="s">
        <v>563</v>
      </c>
      <c r="C3865" s="2" t="s">
        <v>13602</v>
      </c>
      <c r="D3865" s="2">
        <v>1</v>
      </c>
      <c r="E3865" s="1" t="s">
        <v>4</v>
      </c>
      <c r="F3865" s="2">
        <v>3.85</v>
      </c>
      <c r="G3865" s="2"/>
      <c r="H3865" s="2"/>
      <c r="I3865" s="2"/>
      <c r="J3865" s="2">
        <v>0.87439999999999996</v>
      </c>
      <c r="K3865" s="2">
        <v>10</v>
      </c>
      <c r="L3865" s="3">
        <v>71.989999999999995</v>
      </c>
      <c r="M3865" s="3">
        <v>71.989999999999995</v>
      </c>
      <c r="N3865" s="3">
        <v>49.82</v>
      </c>
      <c r="O3865" s="3">
        <v>26.26</v>
      </c>
      <c r="P3865" s="3">
        <v>148.07</v>
      </c>
      <c r="Q3865" s="3">
        <v>29.614000000000001</v>
      </c>
      <c r="R3865" s="1" t="s">
        <v>0</v>
      </c>
    </row>
    <row r="3866" spans="1:18" ht="15.5" x14ac:dyDescent="0.35">
      <c r="A3866" s="1">
        <v>40807045</v>
      </c>
      <c r="B3866" s="99" t="s">
        <v>562</v>
      </c>
      <c r="C3866" s="2" t="s">
        <v>13602</v>
      </c>
      <c r="D3866" s="2">
        <v>1</v>
      </c>
      <c r="E3866" s="1" t="s">
        <v>4</v>
      </c>
      <c r="F3866" s="2">
        <v>4.91</v>
      </c>
      <c r="G3866" s="2"/>
      <c r="H3866" s="2"/>
      <c r="I3866" s="2"/>
      <c r="J3866" s="2">
        <v>1.0184</v>
      </c>
      <c r="K3866" s="2">
        <v>11</v>
      </c>
      <c r="L3866" s="3">
        <v>71.989999999999995</v>
      </c>
      <c r="M3866" s="3">
        <v>71.989999999999995</v>
      </c>
      <c r="N3866" s="3">
        <v>63.54</v>
      </c>
      <c r="O3866" s="3">
        <v>30.58</v>
      </c>
      <c r="P3866" s="3">
        <v>166.11</v>
      </c>
      <c r="Q3866" s="3">
        <v>33.222000000000001</v>
      </c>
      <c r="R3866" s="1" t="s">
        <v>0</v>
      </c>
    </row>
    <row r="3867" spans="1:18" ht="15.5" x14ac:dyDescent="0.35">
      <c r="A3867" s="1">
        <v>40807053</v>
      </c>
      <c r="B3867" s="99" t="s">
        <v>561</v>
      </c>
      <c r="C3867" s="2" t="s">
        <v>13602</v>
      </c>
      <c r="D3867" s="2">
        <v>1</v>
      </c>
      <c r="E3867" s="1" t="s">
        <v>4</v>
      </c>
      <c r="F3867" s="2">
        <v>4.08</v>
      </c>
      <c r="G3867" s="2"/>
      <c r="H3867" s="2"/>
      <c r="I3867" s="2"/>
      <c r="J3867" s="2">
        <v>0.432</v>
      </c>
      <c r="K3867" s="2">
        <v>6</v>
      </c>
      <c r="L3867" s="3">
        <v>71.989999999999995</v>
      </c>
      <c r="M3867" s="3">
        <v>71.989999999999995</v>
      </c>
      <c r="N3867" s="3">
        <v>52.8</v>
      </c>
      <c r="O3867" s="3">
        <v>12.97</v>
      </c>
      <c r="P3867" s="3">
        <v>137.76</v>
      </c>
      <c r="Q3867" s="3">
        <v>27.552</v>
      </c>
      <c r="R3867" s="1" t="s">
        <v>0</v>
      </c>
    </row>
    <row r="3868" spans="1:18" ht="15.5" x14ac:dyDescent="0.35">
      <c r="A3868" s="1">
        <v>40807061</v>
      </c>
      <c r="B3868" s="99" t="s">
        <v>560</v>
      </c>
      <c r="C3868" s="2" t="s">
        <v>13602</v>
      </c>
      <c r="D3868" s="2">
        <v>1</v>
      </c>
      <c r="E3868" s="1" t="s">
        <v>23</v>
      </c>
      <c r="F3868" s="2">
        <v>4.33</v>
      </c>
      <c r="G3868" s="2"/>
      <c r="H3868" s="2"/>
      <c r="I3868" s="2"/>
      <c r="J3868" s="2">
        <v>0.432</v>
      </c>
      <c r="K3868" s="2">
        <v>6</v>
      </c>
      <c r="L3868" s="3">
        <v>98.98</v>
      </c>
      <c r="M3868" s="3">
        <v>98.98</v>
      </c>
      <c r="N3868" s="3">
        <v>56.03</v>
      </c>
      <c r="O3868" s="3">
        <v>12.97</v>
      </c>
      <c r="P3868" s="3">
        <v>167.98</v>
      </c>
      <c r="Q3868" s="3">
        <v>33.595999999999997</v>
      </c>
      <c r="R3868" s="1" t="s">
        <v>0</v>
      </c>
    </row>
    <row r="3869" spans="1:18" ht="15.5" x14ac:dyDescent="0.35">
      <c r="A3869" s="1">
        <v>40807070</v>
      </c>
      <c r="B3869" s="99" t="s">
        <v>559</v>
      </c>
      <c r="C3869" s="2" t="s">
        <v>13602</v>
      </c>
      <c r="D3869" s="2">
        <v>1</v>
      </c>
      <c r="E3869" s="1" t="s">
        <v>20</v>
      </c>
      <c r="F3869" s="2">
        <v>2.6</v>
      </c>
      <c r="G3869" s="2"/>
      <c r="H3869" s="2"/>
      <c r="I3869" s="2"/>
      <c r="J3869" s="2">
        <v>0.432</v>
      </c>
      <c r="K3869" s="2">
        <v>6</v>
      </c>
      <c r="L3869" s="3">
        <v>33.75</v>
      </c>
      <c r="M3869" s="3">
        <v>33.75</v>
      </c>
      <c r="N3869" s="3">
        <v>33.64</v>
      </c>
      <c r="O3869" s="3">
        <v>12.97</v>
      </c>
      <c r="P3869" s="3">
        <v>80.36</v>
      </c>
      <c r="Q3869" s="3">
        <v>16.071999999999999</v>
      </c>
      <c r="R3869" s="1" t="s">
        <v>132</v>
      </c>
    </row>
    <row r="3870" spans="1:18" ht="15.5" x14ac:dyDescent="0.35">
      <c r="A3870" s="1">
        <v>40808017</v>
      </c>
      <c r="B3870" s="99" t="s">
        <v>558</v>
      </c>
      <c r="C3870" s="2" t="s">
        <v>13602</v>
      </c>
      <c r="D3870" s="2">
        <v>1</v>
      </c>
      <c r="E3870" s="1" t="s">
        <v>31</v>
      </c>
      <c r="F3870" s="2">
        <v>1.22</v>
      </c>
      <c r="G3870" s="2"/>
      <c r="H3870" s="2"/>
      <c r="I3870" s="2"/>
      <c r="J3870" s="2">
        <v>0.154</v>
      </c>
      <c r="K3870" s="2">
        <v>1</v>
      </c>
      <c r="L3870" s="3">
        <v>22.5</v>
      </c>
      <c r="M3870" s="3">
        <v>22.5</v>
      </c>
      <c r="N3870" s="3">
        <v>15.79</v>
      </c>
      <c r="O3870" s="3">
        <v>4.62</v>
      </c>
      <c r="P3870" s="3">
        <v>42.91</v>
      </c>
      <c r="Q3870" s="3">
        <v>8.581999999999999</v>
      </c>
      <c r="R3870" s="1" t="s">
        <v>0</v>
      </c>
    </row>
    <row r="3871" spans="1:18" ht="15.5" x14ac:dyDescent="0.35">
      <c r="A3871" s="1">
        <v>40808025</v>
      </c>
      <c r="B3871" s="99" t="s">
        <v>557</v>
      </c>
      <c r="C3871" s="2" t="s">
        <v>13602</v>
      </c>
      <c r="D3871" s="2">
        <v>1</v>
      </c>
      <c r="E3871" s="1" t="s">
        <v>20</v>
      </c>
      <c r="F3871" s="2">
        <v>1.75</v>
      </c>
      <c r="G3871" s="2"/>
      <c r="H3871" s="2"/>
      <c r="I3871" s="2"/>
      <c r="J3871" s="2">
        <v>0.42799999999999999</v>
      </c>
      <c r="K3871" s="2">
        <v>3</v>
      </c>
      <c r="L3871" s="3">
        <v>33.75</v>
      </c>
      <c r="M3871" s="3">
        <v>33.75</v>
      </c>
      <c r="N3871" s="3">
        <v>22.65</v>
      </c>
      <c r="O3871" s="3">
        <v>12.85</v>
      </c>
      <c r="P3871" s="3">
        <v>69.25</v>
      </c>
      <c r="Q3871" s="3">
        <v>13.850000000000001</v>
      </c>
      <c r="R3871" s="1" t="s">
        <v>0</v>
      </c>
    </row>
    <row r="3872" spans="1:18" ht="15.5" x14ac:dyDescent="0.35">
      <c r="A3872" s="1">
        <v>40808033</v>
      </c>
      <c r="B3872" s="99" t="s">
        <v>556</v>
      </c>
      <c r="C3872" s="2" t="s">
        <v>13602</v>
      </c>
      <c r="D3872" s="2">
        <v>1</v>
      </c>
      <c r="E3872" s="1" t="s">
        <v>4</v>
      </c>
      <c r="F3872" s="2">
        <v>2.76</v>
      </c>
      <c r="G3872" s="2"/>
      <c r="H3872" s="2"/>
      <c r="I3872" s="2"/>
      <c r="J3872" s="2">
        <v>1.2</v>
      </c>
      <c r="K3872" s="2">
        <v>4</v>
      </c>
      <c r="L3872" s="3">
        <v>71.989999999999995</v>
      </c>
      <c r="M3872" s="3">
        <v>71.989999999999995</v>
      </c>
      <c r="N3872" s="3">
        <v>35.71</v>
      </c>
      <c r="O3872" s="3">
        <v>36.04</v>
      </c>
      <c r="P3872" s="3">
        <v>143.74</v>
      </c>
      <c r="Q3872" s="3">
        <v>28.748000000000005</v>
      </c>
      <c r="R3872" s="1" t="s">
        <v>0</v>
      </c>
    </row>
    <row r="3873" spans="1:18" ht="15.5" x14ac:dyDescent="0.35">
      <c r="A3873" s="1">
        <v>40808041</v>
      </c>
      <c r="B3873" s="99" t="s">
        <v>555</v>
      </c>
      <c r="C3873" s="2" t="s">
        <v>13602</v>
      </c>
      <c r="D3873" s="2">
        <v>1</v>
      </c>
      <c r="E3873" s="1" t="s">
        <v>4</v>
      </c>
      <c r="F3873" s="2">
        <v>6.48</v>
      </c>
      <c r="G3873" s="2"/>
      <c r="H3873" s="2"/>
      <c r="I3873" s="2"/>
      <c r="J3873" s="2">
        <v>1.2</v>
      </c>
      <c r="K3873" s="2">
        <v>4</v>
      </c>
      <c r="L3873" s="3">
        <v>71.989999999999995</v>
      </c>
      <c r="M3873" s="3">
        <v>71.989999999999995</v>
      </c>
      <c r="N3873" s="3">
        <v>83.85</v>
      </c>
      <c r="O3873" s="3">
        <v>36.04</v>
      </c>
      <c r="P3873" s="3">
        <v>191.88</v>
      </c>
      <c r="Q3873" s="3">
        <v>38.376000000000005</v>
      </c>
      <c r="R3873" s="1" t="s">
        <v>0</v>
      </c>
    </row>
    <row r="3874" spans="1:18" ht="15.5" x14ac:dyDescent="0.35">
      <c r="A3874" s="1">
        <v>40808050</v>
      </c>
      <c r="B3874" s="99" t="s">
        <v>554</v>
      </c>
      <c r="C3874" s="2" t="s">
        <v>13602</v>
      </c>
      <c r="D3874" s="2">
        <v>1</v>
      </c>
      <c r="E3874" s="1" t="s">
        <v>31</v>
      </c>
      <c r="F3874" s="2">
        <v>1.24</v>
      </c>
      <c r="G3874" s="2"/>
      <c r="H3874" s="2"/>
      <c r="I3874" s="2"/>
      <c r="J3874" s="2">
        <v>0.6</v>
      </c>
      <c r="K3874" s="2">
        <v>2</v>
      </c>
      <c r="L3874" s="3">
        <v>22.5</v>
      </c>
      <c r="M3874" s="3">
        <v>22.5</v>
      </c>
      <c r="N3874" s="3">
        <v>16.05</v>
      </c>
      <c r="O3874" s="3">
        <v>18.02</v>
      </c>
      <c r="P3874" s="3">
        <v>56.57</v>
      </c>
      <c r="Q3874" s="3">
        <v>11.314</v>
      </c>
      <c r="R3874" s="1" t="s">
        <v>0</v>
      </c>
    </row>
    <row r="3875" spans="1:18" ht="15.5" x14ac:dyDescent="0.35">
      <c r="A3875" s="1">
        <v>40808114</v>
      </c>
      <c r="B3875" s="99" t="s">
        <v>553</v>
      </c>
      <c r="C3875" s="2" t="s">
        <v>13602</v>
      </c>
      <c r="D3875" s="2">
        <v>1</v>
      </c>
      <c r="E3875" s="1" t="s">
        <v>23</v>
      </c>
      <c r="F3875" s="2">
        <v>16.34</v>
      </c>
      <c r="G3875" s="2"/>
      <c r="H3875" s="2"/>
      <c r="I3875" s="2"/>
      <c r="J3875" s="2">
        <v>3.0339999999999998</v>
      </c>
      <c r="K3875" s="2">
        <v>19</v>
      </c>
      <c r="L3875" s="3">
        <v>98.98</v>
      </c>
      <c r="M3875" s="3">
        <v>98.98</v>
      </c>
      <c r="N3875" s="3">
        <v>211.44</v>
      </c>
      <c r="O3875" s="3">
        <v>91.11</v>
      </c>
      <c r="P3875" s="3">
        <v>401.53</v>
      </c>
      <c r="Q3875" s="3">
        <v>80.305999999999997</v>
      </c>
      <c r="R3875" s="1" t="s">
        <v>0</v>
      </c>
    </row>
    <row r="3876" spans="1:18" ht="15.5" x14ac:dyDescent="0.35">
      <c r="A3876" s="1">
        <v>40808122</v>
      </c>
      <c r="B3876" s="99" t="s">
        <v>552</v>
      </c>
      <c r="C3876" s="2" t="s">
        <v>13602</v>
      </c>
      <c r="D3876" s="2">
        <v>1</v>
      </c>
      <c r="E3876" s="1" t="s">
        <v>18</v>
      </c>
      <c r="F3876" s="2">
        <v>6.95</v>
      </c>
      <c r="G3876" s="2"/>
      <c r="H3876" s="2"/>
      <c r="I3876" s="2"/>
      <c r="J3876" s="2"/>
      <c r="K3876" s="2"/>
      <c r="L3876" s="3">
        <v>44.99</v>
      </c>
      <c r="M3876" s="3">
        <v>44.99</v>
      </c>
      <c r="N3876" s="3">
        <v>89.93</v>
      </c>
      <c r="O3876" s="3">
        <v>0</v>
      </c>
      <c r="P3876" s="3">
        <v>134.91999999999999</v>
      </c>
      <c r="Q3876" s="3">
        <v>26.983999999999998</v>
      </c>
      <c r="R3876" s="1" t="s">
        <v>0</v>
      </c>
    </row>
    <row r="3877" spans="1:18" ht="15.5" x14ac:dyDescent="0.35">
      <c r="A3877" s="1">
        <v>40808130</v>
      </c>
      <c r="B3877" s="99" t="s">
        <v>551</v>
      </c>
      <c r="C3877" s="2" t="s">
        <v>13602</v>
      </c>
      <c r="D3877" s="2">
        <v>1</v>
      </c>
      <c r="E3877" s="1" t="s">
        <v>4</v>
      </c>
      <c r="F3877" s="2">
        <v>10.25</v>
      </c>
      <c r="G3877" s="2"/>
      <c r="H3877" s="2"/>
      <c r="I3877" s="2"/>
      <c r="J3877" s="2"/>
      <c r="K3877" s="2"/>
      <c r="L3877" s="3">
        <v>71.989999999999995</v>
      </c>
      <c r="M3877" s="3">
        <v>71.989999999999995</v>
      </c>
      <c r="N3877" s="3">
        <v>132.63999999999999</v>
      </c>
      <c r="O3877" s="3">
        <v>0</v>
      </c>
      <c r="P3877" s="3">
        <v>204.63</v>
      </c>
      <c r="Q3877" s="3">
        <v>40.926000000000002</v>
      </c>
      <c r="R3877" s="1" t="s">
        <v>0</v>
      </c>
    </row>
    <row r="3878" spans="1:18" ht="15.5" x14ac:dyDescent="0.35">
      <c r="A3878" s="1">
        <v>40808149</v>
      </c>
      <c r="B3878" s="99" t="s">
        <v>550</v>
      </c>
      <c r="C3878" s="2" t="s">
        <v>13602</v>
      </c>
      <c r="D3878" s="2">
        <v>1</v>
      </c>
      <c r="E3878" s="1" t="s">
        <v>34</v>
      </c>
      <c r="F3878" s="2">
        <v>8.94</v>
      </c>
      <c r="G3878" s="2"/>
      <c r="H3878" s="2"/>
      <c r="I3878" s="2"/>
      <c r="J3878" s="2"/>
      <c r="K3878" s="2"/>
      <c r="L3878" s="3">
        <v>60.74</v>
      </c>
      <c r="M3878" s="3">
        <v>60.74</v>
      </c>
      <c r="N3878" s="3">
        <v>115.68</v>
      </c>
      <c r="O3878" s="3">
        <v>0</v>
      </c>
      <c r="P3878" s="3">
        <v>176.42</v>
      </c>
      <c r="Q3878" s="3">
        <v>35.283999999999999</v>
      </c>
      <c r="R3878" s="1" t="s">
        <v>0</v>
      </c>
    </row>
    <row r="3879" spans="1:18" ht="15.5" x14ac:dyDescent="0.35">
      <c r="A3879" s="1">
        <v>40808157</v>
      </c>
      <c r="B3879" s="99" t="s">
        <v>549</v>
      </c>
      <c r="C3879" s="2" t="s">
        <v>13602</v>
      </c>
      <c r="D3879" s="2">
        <v>1</v>
      </c>
      <c r="E3879" s="1" t="s">
        <v>34</v>
      </c>
      <c r="F3879" s="2">
        <v>7.89</v>
      </c>
      <c r="G3879" s="2"/>
      <c r="H3879" s="2"/>
      <c r="I3879" s="2"/>
      <c r="J3879" s="2"/>
      <c r="K3879" s="2"/>
      <c r="L3879" s="3">
        <v>60.74</v>
      </c>
      <c r="M3879" s="3">
        <v>60.74</v>
      </c>
      <c r="N3879" s="3">
        <v>102.1</v>
      </c>
      <c r="O3879" s="3">
        <v>0</v>
      </c>
      <c r="P3879" s="3">
        <v>162.84</v>
      </c>
      <c r="Q3879" s="3">
        <v>32.568000000000005</v>
      </c>
      <c r="R3879" s="1" t="s">
        <v>0</v>
      </c>
    </row>
    <row r="3880" spans="1:18" ht="15.5" x14ac:dyDescent="0.35">
      <c r="A3880" s="1">
        <v>40808165</v>
      </c>
      <c r="B3880" s="99" t="s">
        <v>548</v>
      </c>
      <c r="C3880" s="2" t="s">
        <v>13602</v>
      </c>
      <c r="D3880" s="2">
        <v>1</v>
      </c>
      <c r="E3880" s="1" t="s">
        <v>20</v>
      </c>
      <c r="F3880" s="2">
        <v>2.58</v>
      </c>
      <c r="G3880" s="2"/>
      <c r="H3880" s="2"/>
      <c r="I3880" s="2"/>
      <c r="J3880" s="2">
        <v>0.36</v>
      </c>
      <c r="K3880" s="2">
        <v>5</v>
      </c>
      <c r="L3880" s="3">
        <v>33.75</v>
      </c>
      <c r="M3880" s="3">
        <v>33.75</v>
      </c>
      <c r="N3880" s="3">
        <v>33.39</v>
      </c>
      <c r="O3880" s="3">
        <v>10.81</v>
      </c>
      <c r="P3880" s="3">
        <v>77.95</v>
      </c>
      <c r="Q3880" s="3">
        <v>15.590000000000002</v>
      </c>
      <c r="R3880" s="1" t="s">
        <v>0</v>
      </c>
    </row>
    <row r="3881" spans="1:18" ht="31" x14ac:dyDescent="0.35">
      <c r="A3881" s="1">
        <v>40808190</v>
      </c>
      <c r="B3881" s="99" t="s">
        <v>547</v>
      </c>
      <c r="C3881" s="2" t="s">
        <v>13602</v>
      </c>
      <c r="D3881" s="2">
        <v>1</v>
      </c>
      <c r="E3881" s="1" t="s">
        <v>13</v>
      </c>
      <c r="F3881" s="2">
        <v>4.18</v>
      </c>
      <c r="G3881" s="2"/>
      <c r="H3881" s="2"/>
      <c r="I3881" s="2"/>
      <c r="J3881" s="2"/>
      <c r="K3881" s="2"/>
      <c r="L3881" s="3">
        <v>125.98</v>
      </c>
      <c r="M3881" s="3">
        <v>125.98</v>
      </c>
      <c r="N3881" s="3">
        <v>54.09</v>
      </c>
      <c r="O3881" s="3">
        <v>0</v>
      </c>
      <c r="P3881" s="3">
        <v>180.07</v>
      </c>
      <c r="Q3881" s="3">
        <v>36.014000000000003</v>
      </c>
      <c r="R3881" s="1" t="s">
        <v>132</v>
      </c>
    </row>
    <row r="3882" spans="1:18" ht="31" x14ac:dyDescent="0.35">
      <c r="A3882" s="1">
        <v>40808203</v>
      </c>
      <c r="B3882" s="99" t="s">
        <v>546</v>
      </c>
      <c r="C3882" s="2" t="s">
        <v>13602</v>
      </c>
      <c r="D3882" s="2">
        <v>1</v>
      </c>
      <c r="E3882" s="1" t="s">
        <v>13</v>
      </c>
      <c r="F3882" s="2">
        <v>3.52</v>
      </c>
      <c r="G3882" s="2"/>
      <c r="H3882" s="2"/>
      <c r="I3882" s="2"/>
      <c r="J3882" s="2"/>
      <c r="K3882" s="2"/>
      <c r="L3882" s="3">
        <v>125.98</v>
      </c>
      <c r="M3882" s="3">
        <v>125.98</v>
      </c>
      <c r="N3882" s="3">
        <v>45.55</v>
      </c>
      <c r="O3882" s="3">
        <v>0</v>
      </c>
      <c r="P3882" s="3">
        <v>171.53</v>
      </c>
      <c r="Q3882" s="3">
        <v>34.306000000000004</v>
      </c>
      <c r="R3882" s="1" t="s">
        <v>132</v>
      </c>
    </row>
    <row r="3883" spans="1:18" ht="31" x14ac:dyDescent="0.35">
      <c r="A3883" s="1">
        <v>40808211</v>
      </c>
      <c r="B3883" s="99" t="s">
        <v>545</v>
      </c>
      <c r="C3883" s="2" t="s">
        <v>13602</v>
      </c>
      <c r="D3883" s="2">
        <v>1</v>
      </c>
      <c r="E3883" s="1" t="s">
        <v>13</v>
      </c>
      <c r="F3883" s="2">
        <v>4.18</v>
      </c>
      <c r="G3883" s="2"/>
      <c r="H3883" s="2"/>
      <c r="I3883" s="2"/>
      <c r="J3883" s="2"/>
      <c r="K3883" s="2"/>
      <c r="L3883" s="3">
        <v>125.98</v>
      </c>
      <c r="M3883" s="3">
        <v>125.98</v>
      </c>
      <c r="N3883" s="3">
        <v>54.09</v>
      </c>
      <c r="O3883" s="3">
        <v>0</v>
      </c>
      <c r="P3883" s="3">
        <v>180.07</v>
      </c>
      <c r="Q3883" s="3">
        <v>36.014000000000003</v>
      </c>
      <c r="R3883" s="1" t="s">
        <v>132</v>
      </c>
    </row>
    <row r="3884" spans="1:18" ht="31" x14ac:dyDescent="0.35">
      <c r="A3884" s="1">
        <v>40808220</v>
      </c>
      <c r="B3884" s="99" t="s">
        <v>544</v>
      </c>
      <c r="C3884" s="2" t="s">
        <v>13602</v>
      </c>
      <c r="D3884" s="2">
        <v>1</v>
      </c>
      <c r="E3884" s="1" t="s">
        <v>13</v>
      </c>
      <c r="F3884" s="2"/>
      <c r="G3884" s="2"/>
      <c r="H3884" s="2"/>
      <c r="I3884" s="2"/>
      <c r="J3884" s="2"/>
      <c r="K3884" s="2"/>
      <c r="L3884" s="3">
        <v>125.98</v>
      </c>
      <c r="M3884" s="3">
        <v>125.98</v>
      </c>
      <c r="N3884" s="3">
        <v>0</v>
      </c>
      <c r="O3884" s="3">
        <v>0</v>
      </c>
      <c r="P3884" s="3">
        <v>125.98</v>
      </c>
      <c r="Q3884" s="3">
        <v>25.196000000000002</v>
      </c>
      <c r="R3884" s="1" t="s">
        <v>132</v>
      </c>
    </row>
    <row r="3885" spans="1:18" ht="31" x14ac:dyDescent="0.35">
      <c r="A3885" s="1">
        <v>40808238</v>
      </c>
      <c r="B3885" s="99" t="s">
        <v>543</v>
      </c>
      <c r="C3885" s="2" t="s">
        <v>13602</v>
      </c>
      <c r="D3885" s="2">
        <v>1</v>
      </c>
      <c r="E3885" s="1" t="s">
        <v>13</v>
      </c>
      <c r="F3885" s="2"/>
      <c r="G3885" s="2"/>
      <c r="H3885" s="2"/>
      <c r="I3885" s="2"/>
      <c r="J3885" s="2"/>
      <c r="K3885" s="2"/>
      <c r="L3885" s="3">
        <v>125.98</v>
      </c>
      <c r="M3885" s="3">
        <v>125.98</v>
      </c>
      <c r="N3885" s="3">
        <v>0</v>
      </c>
      <c r="O3885" s="3">
        <v>0</v>
      </c>
      <c r="P3885" s="3">
        <v>125.98</v>
      </c>
      <c r="Q3885" s="3">
        <v>25.196000000000002</v>
      </c>
      <c r="R3885" s="1" t="s">
        <v>132</v>
      </c>
    </row>
    <row r="3886" spans="1:18" ht="31" x14ac:dyDescent="0.35">
      <c r="A3886" s="1">
        <v>40808246</v>
      </c>
      <c r="B3886" s="99" t="s">
        <v>542</v>
      </c>
      <c r="C3886" s="2" t="s">
        <v>13602</v>
      </c>
      <c r="D3886" s="2">
        <v>1</v>
      </c>
      <c r="E3886" s="1" t="s">
        <v>13</v>
      </c>
      <c r="F3886" s="2"/>
      <c r="G3886" s="2"/>
      <c r="H3886" s="2"/>
      <c r="I3886" s="2"/>
      <c r="J3886" s="2"/>
      <c r="K3886" s="2"/>
      <c r="L3886" s="3">
        <v>125.98</v>
      </c>
      <c r="M3886" s="3">
        <v>125.98</v>
      </c>
      <c r="N3886" s="3">
        <v>0</v>
      </c>
      <c r="O3886" s="3">
        <v>0</v>
      </c>
      <c r="P3886" s="3">
        <v>125.98</v>
      </c>
      <c r="Q3886" s="3">
        <v>25.196000000000002</v>
      </c>
      <c r="R3886" s="1" t="s">
        <v>132</v>
      </c>
    </row>
    <row r="3887" spans="1:18" ht="31" x14ac:dyDescent="0.35">
      <c r="A3887" s="1">
        <v>40808254</v>
      </c>
      <c r="B3887" s="99" t="s">
        <v>541</v>
      </c>
      <c r="C3887" s="2" t="s">
        <v>13602</v>
      </c>
      <c r="D3887" s="2">
        <v>1</v>
      </c>
      <c r="E3887" s="1" t="s">
        <v>281</v>
      </c>
      <c r="F3887" s="2">
        <v>9.6199999999999992</v>
      </c>
      <c r="G3887" s="2"/>
      <c r="H3887" s="2"/>
      <c r="I3887" s="2"/>
      <c r="J3887" s="2"/>
      <c r="K3887" s="2"/>
      <c r="L3887" s="3">
        <v>172.1</v>
      </c>
      <c r="M3887" s="3">
        <v>172.1</v>
      </c>
      <c r="N3887" s="3">
        <v>124.48</v>
      </c>
      <c r="O3887" s="3">
        <v>0</v>
      </c>
      <c r="P3887" s="3">
        <v>296.58</v>
      </c>
      <c r="Q3887" s="3">
        <v>59.316000000000003</v>
      </c>
      <c r="R3887" s="1" t="s">
        <v>132</v>
      </c>
    </row>
    <row r="3888" spans="1:18" ht="31" x14ac:dyDescent="0.35">
      <c r="A3888" s="1">
        <v>40808262</v>
      </c>
      <c r="B3888" s="99" t="s">
        <v>540</v>
      </c>
      <c r="C3888" s="2" t="s">
        <v>13602</v>
      </c>
      <c r="D3888" s="2">
        <v>1</v>
      </c>
      <c r="E3888" s="1" t="s">
        <v>281</v>
      </c>
      <c r="F3888" s="2">
        <v>8.9600000000000009</v>
      </c>
      <c r="G3888" s="2"/>
      <c r="H3888" s="2"/>
      <c r="I3888" s="2"/>
      <c r="J3888" s="2"/>
      <c r="K3888" s="2"/>
      <c r="L3888" s="3">
        <v>172.1</v>
      </c>
      <c r="M3888" s="3">
        <v>172.1</v>
      </c>
      <c r="N3888" s="3">
        <v>115.94</v>
      </c>
      <c r="O3888" s="3">
        <v>0</v>
      </c>
      <c r="P3888" s="3">
        <v>288.04000000000002</v>
      </c>
      <c r="Q3888" s="3">
        <v>57.608000000000004</v>
      </c>
      <c r="R3888" s="1" t="s">
        <v>132</v>
      </c>
    </row>
    <row r="3889" spans="1:18" ht="31" x14ac:dyDescent="0.35">
      <c r="A3889" s="1">
        <v>40808270</v>
      </c>
      <c r="B3889" s="99" t="s">
        <v>539</v>
      </c>
      <c r="C3889" s="2" t="s">
        <v>13602</v>
      </c>
      <c r="D3889" s="2">
        <v>1</v>
      </c>
      <c r="E3889" s="1" t="s">
        <v>281</v>
      </c>
      <c r="F3889" s="2">
        <v>9.6199999999999992</v>
      </c>
      <c r="G3889" s="2"/>
      <c r="H3889" s="2"/>
      <c r="I3889" s="2"/>
      <c r="J3889" s="2"/>
      <c r="K3889" s="2"/>
      <c r="L3889" s="3">
        <v>172.1</v>
      </c>
      <c r="M3889" s="3">
        <v>172.1</v>
      </c>
      <c r="N3889" s="3">
        <v>124.48</v>
      </c>
      <c r="O3889" s="3">
        <v>0</v>
      </c>
      <c r="P3889" s="3">
        <v>296.58</v>
      </c>
      <c r="Q3889" s="3">
        <v>59.316000000000003</v>
      </c>
      <c r="R3889" s="1" t="s">
        <v>132</v>
      </c>
    </row>
    <row r="3890" spans="1:18" ht="15.5" x14ac:dyDescent="0.35">
      <c r="A3890" s="1">
        <v>40808289</v>
      </c>
      <c r="B3890" s="99" t="s">
        <v>538</v>
      </c>
      <c r="C3890" s="2" t="s">
        <v>13602</v>
      </c>
      <c r="D3890" s="2">
        <v>1</v>
      </c>
      <c r="E3890" s="1" t="s">
        <v>311</v>
      </c>
      <c r="F3890" s="2">
        <v>19.16</v>
      </c>
      <c r="G3890" s="2"/>
      <c r="H3890" s="2"/>
      <c r="I3890" s="2"/>
      <c r="J3890" s="2"/>
      <c r="K3890" s="2"/>
      <c r="L3890" s="3">
        <v>247.47</v>
      </c>
      <c r="M3890" s="3">
        <v>247.47</v>
      </c>
      <c r="N3890" s="3">
        <v>247.93</v>
      </c>
      <c r="O3890" s="3">
        <v>0</v>
      </c>
      <c r="P3890" s="3">
        <v>495.4</v>
      </c>
      <c r="Q3890" s="3">
        <v>99.08</v>
      </c>
      <c r="R3890" s="1" t="s">
        <v>132</v>
      </c>
    </row>
    <row r="3891" spans="1:18" ht="15.5" x14ac:dyDescent="0.35">
      <c r="A3891" s="1">
        <v>40808297</v>
      </c>
      <c r="B3891" s="99" t="s">
        <v>537</v>
      </c>
      <c r="C3891" s="2" t="s">
        <v>13602</v>
      </c>
      <c r="D3891" s="2">
        <v>1</v>
      </c>
      <c r="E3891" s="1" t="s">
        <v>311</v>
      </c>
      <c r="F3891" s="2">
        <v>18.5</v>
      </c>
      <c r="G3891" s="2"/>
      <c r="H3891" s="2"/>
      <c r="I3891" s="2"/>
      <c r="J3891" s="2"/>
      <c r="K3891" s="2"/>
      <c r="L3891" s="3">
        <v>247.47</v>
      </c>
      <c r="M3891" s="3">
        <v>247.47</v>
      </c>
      <c r="N3891" s="3">
        <v>239.39</v>
      </c>
      <c r="O3891" s="3">
        <v>0</v>
      </c>
      <c r="P3891" s="3">
        <v>486.86</v>
      </c>
      <c r="Q3891" s="3">
        <v>97.372000000000014</v>
      </c>
      <c r="R3891" s="1" t="s">
        <v>132</v>
      </c>
    </row>
    <row r="3892" spans="1:18" ht="15.5" x14ac:dyDescent="0.35">
      <c r="A3892" s="1">
        <v>40808300</v>
      </c>
      <c r="B3892" s="99" t="s">
        <v>536</v>
      </c>
      <c r="C3892" s="2" t="s">
        <v>13602</v>
      </c>
      <c r="D3892" s="2">
        <v>1</v>
      </c>
      <c r="E3892" s="1" t="s">
        <v>311</v>
      </c>
      <c r="F3892" s="2">
        <v>19.16</v>
      </c>
      <c r="G3892" s="2"/>
      <c r="H3892" s="2"/>
      <c r="I3892" s="2"/>
      <c r="J3892" s="2"/>
      <c r="K3892" s="2"/>
      <c r="L3892" s="3">
        <v>247.47</v>
      </c>
      <c r="M3892" s="3">
        <v>247.47</v>
      </c>
      <c r="N3892" s="3">
        <v>247.93</v>
      </c>
      <c r="O3892" s="3">
        <v>0</v>
      </c>
      <c r="P3892" s="3">
        <v>495.4</v>
      </c>
      <c r="Q3892" s="3">
        <v>99.08</v>
      </c>
      <c r="R3892" s="1" t="s">
        <v>132</v>
      </c>
    </row>
    <row r="3893" spans="1:18" ht="15.5" x14ac:dyDescent="0.35">
      <c r="A3893" s="1">
        <v>40809013</v>
      </c>
      <c r="B3893" s="99" t="s">
        <v>535</v>
      </c>
      <c r="C3893" s="2" t="s">
        <v>13602</v>
      </c>
      <c r="D3893" s="2">
        <v>1</v>
      </c>
      <c r="E3893" s="1" t="s">
        <v>4</v>
      </c>
      <c r="F3893" s="2">
        <v>2.87</v>
      </c>
      <c r="G3893" s="2"/>
      <c r="H3893" s="2"/>
      <c r="I3893" s="2"/>
      <c r="J3893" s="2">
        <v>0.6</v>
      </c>
      <c r="K3893" s="2">
        <v>4</v>
      </c>
      <c r="L3893" s="3">
        <v>71.989999999999995</v>
      </c>
      <c r="M3893" s="3">
        <v>71.989999999999995</v>
      </c>
      <c r="N3893" s="3">
        <v>37.14</v>
      </c>
      <c r="O3893" s="3">
        <v>18.02</v>
      </c>
      <c r="P3893" s="3">
        <v>127.15</v>
      </c>
      <c r="Q3893" s="3">
        <v>25.430000000000003</v>
      </c>
      <c r="R3893" s="1" t="s">
        <v>0</v>
      </c>
    </row>
    <row r="3894" spans="1:18" ht="15.5" x14ac:dyDescent="0.35">
      <c r="A3894" s="1">
        <v>40809021</v>
      </c>
      <c r="B3894" s="99" t="s">
        <v>534</v>
      </c>
      <c r="C3894" s="2" t="s">
        <v>13602</v>
      </c>
      <c r="D3894" s="2">
        <v>1</v>
      </c>
      <c r="E3894" s="1" t="s">
        <v>4</v>
      </c>
      <c r="F3894" s="2">
        <v>2.87</v>
      </c>
      <c r="G3894" s="2"/>
      <c r="H3894" s="2"/>
      <c r="I3894" s="2"/>
      <c r="J3894" s="2">
        <v>0.25919999999999999</v>
      </c>
      <c r="K3894" s="2">
        <v>6</v>
      </c>
      <c r="L3894" s="3">
        <v>71.989999999999995</v>
      </c>
      <c r="M3894" s="3">
        <v>71.989999999999995</v>
      </c>
      <c r="N3894" s="3">
        <v>37.14</v>
      </c>
      <c r="O3894" s="3">
        <v>7.78</v>
      </c>
      <c r="P3894" s="3">
        <v>116.91</v>
      </c>
      <c r="Q3894" s="3">
        <v>23.382000000000001</v>
      </c>
      <c r="R3894" s="1" t="s">
        <v>0</v>
      </c>
    </row>
    <row r="3895" spans="1:18" ht="15.5" x14ac:dyDescent="0.35">
      <c r="A3895" s="1">
        <v>40809030</v>
      </c>
      <c r="B3895" s="99" t="s">
        <v>533</v>
      </c>
      <c r="C3895" s="2" t="s">
        <v>13602</v>
      </c>
      <c r="D3895" s="2">
        <v>1</v>
      </c>
      <c r="E3895" s="1" t="s">
        <v>4</v>
      </c>
      <c r="F3895" s="2">
        <v>3.75</v>
      </c>
      <c r="G3895" s="2"/>
      <c r="H3895" s="2"/>
      <c r="I3895" s="2"/>
      <c r="J3895" s="2">
        <v>0.25919999999999999</v>
      </c>
      <c r="K3895" s="2">
        <v>6</v>
      </c>
      <c r="L3895" s="3">
        <v>71.989999999999995</v>
      </c>
      <c r="M3895" s="3">
        <v>71.989999999999995</v>
      </c>
      <c r="N3895" s="3">
        <v>48.53</v>
      </c>
      <c r="O3895" s="3">
        <v>7.78</v>
      </c>
      <c r="P3895" s="3">
        <v>128.30000000000001</v>
      </c>
      <c r="Q3895" s="3">
        <v>25.660000000000004</v>
      </c>
      <c r="R3895" s="1" t="s">
        <v>0</v>
      </c>
    </row>
    <row r="3896" spans="1:18" ht="15.5" x14ac:dyDescent="0.35">
      <c r="A3896" s="1">
        <v>40809048</v>
      </c>
      <c r="B3896" s="99" t="s">
        <v>532</v>
      </c>
      <c r="C3896" s="2" t="s">
        <v>13602</v>
      </c>
      <c r="D3896" s="2">
        <v>1</v>
      </c>
      <c r="E3896" s="1" t="s">
        <v>4</v>
      </c>
      <c r="F3896" s="2">
        <v>3.75</v>
      </c>
      <c r="G3896" s="2"/>
      <c r="H3896" s="2"/>
      <c r="I3896" s="2"/>
      <c r="J3896" s="2">
        <v>0.25919999999999999</v>
      </c>
      <c r="K3896" s="2">
        <v>16</v>
      </c>
      <c r="L3896" s="3">
        <v>71.989999999999995</v>
      </c>
      <c r="M3896" s="3">
        <v>71.989999999999995</v>
      </c>
      <c r="N3896" s="3">
        <v>48.53</v>
      </c>
      <c r="O3896" s="3">
        <v>7.78</v>
      </c>
      <c r="P3896" s="3">
        <v>128.30000000000001</v>
      </c>
      <c r="Q3896" s="3">
        <v>25.660000000000004</v>
      </c>
      <c r="R3896" s="1" t="s">
        <v>0</v>
      </c>
    </row>
    <row r="3897" spans="1:18" ht="15.5" x14ac:dyDescent="0.35">
      <c r="A3897" s="1">
        <v>40809056</v>
      </c>
      <c r="B3897" s="99" t="s">
        <v>531</v>
      </c>
      <c r="C3897" s="2" t="s">
        <v>13602</v>
      </c>
      <c r="D3897" s="2">
        <v>1</v>
      </c>
      <c r="E3897" s="1" t="s">
        <v>18</v>
      </c>
      <c r="F3897" s="2">
        <v>2.4500000000000002</v>
      </c>
      <c r="G3897" s="2"/>
      <c r="H3897" s="2"/>
      <c r="I3897" s="2"/>
      <c r="J3897" s="2">
        <v>0.28799999999999998</v>
      </c>
      <c r="K3897" s="2">
        <v>4</v>
      </c>
      <c r="L3897" s="3">
        <v>44.99</v>
      </c>
      <c r="M3897" s="3">
        <v>44.99</v>
      </c>
      <c r="N3897" s="3">
        <v>31.7</v>
      </c>
      <c r="O3897" s="3">
        <v>8.65</v>
      </c>
      <c r="P3897" s="3">
        <v>85.34</v>
      </c>
      <c r="Q3897" s="3">
        <v>17.068000000000001</v>
      </c>
      <c r="R3897" s="1" t="s">
        <v>0</v>
      </c>
    </row>
    <row r="3898" spans="1:18" ht="15.5" x14ac:dyDescent="0.35">
      <c r="A3898" s="1">
        <v>40809064</v>
      </c>
      <c r="B3898" s="99" t="s">
        <v>530</v>
      </c>
      <c r="C3898" s="2" t="s">
        <v>13602</v>
      </c>
      <c r="D3898" s="2">
        <v>1</v>
      </c>
      <c r="E3898" s="1" t="s">
        <v>13</v>
      </c>
      <c r="F3898" s="2">
        <v>5.19</v>
      </c>
      <c r="G3898" s="2"/>
      <c r="H3898" s="2"/>
      <c r="I3898" s="2"/>
      <c r="J3898" s="2">
        <v>0.432</v>
      </c>
      <c r="K3898" s="2">
        <v>6</v>
      </c>
      <c r="L3898" s="3">
        <v>125.98</v>
      </c>
      <c r="M3898" s="3">
        <v>125.98</v>
      </c>
      <c r="N3898" s="3">
        <v>67.16</v>
      </c>
      <c r="O3898" s="3">
        <v>12.97</v>
      </c>
      <c r="P3898" s="3">
        <v>206.11</v>
      </c>
      <c r="Q3898" s="3">
        <v>41.222000000000008</v>
      </c>
      <c r="R3898" s="1" t="s">
        <v>0</v>
      </c>
    </row>
    <row r="3899" spans="1:18" ht="15.5" x14ac:dyDescent="0.35">
      <c r="A3899" s="1">
        <v>40809072</v>
      </c>
      <c r="B3899" s="99" t="s">
        <v>529</v>
      </c>
      <c r="C3899" s="2" t="s">
        <v>13602</v>
      </c>
      <c r="D3899" s="2">
        <v>1</v>
      </c>
      <c r="E3899" s="1" t="s">
        <v>34</v>
      </c>
      <c r="F3899" s="2">
        <v>3.79</v>
      </c>
      <c r="G3899" s="2"/>
      <c r="H3899" s="2"/>
      <c r="I3899" s="2"/>
      <c r="J3899" s="2">
        <v>0.432</v>
      </c>
      <c r="K3899" s="2">
        <v>6</v>
      </c>
      <c r="L3899" s="3">
        <v>60.74</v>
      </c>
      <c r="M3899" s="3">
        <v>60.74</v>
      </c>
      <c r="N3899" s="3">
        <v>49.04</v>
      </c>
      <c r="O3899" s="3">
        <v>12.97</v>
      </c>
      <c r="P3899" s="3">
        <v>122.75</v>
      </c>
      <c r="Q3899" s="3">
        <v>24.55</v>
      </c>
      <c r="R3899" s="1" t="s">
        <v>0</v>
      </c>
    </row>
    <row r="3900" spans="1:18" ht="15.5" x14ac:dyDescent="0.35">
      <c r="A3900" s="1">
        <v>40809080</v>
      </c>
      <c r="B3900" s="99" t="s">
        <v>528</v>
      </c>
      <c r="C3900" s="2" t="s">
        <v>13602</v>
      </c>
      <c r="D3900" s="2">
        <v>1</v>
      </c>
      <c r="E3900" s="1" t="s">
        <v>4</v>
      </c>
      <c r="F3900" s="2">
        <v>2.87</v>
      </c>
      <c r="G3900" s="2"/>
      <c r="H3900" s="2"/>
      <c r="I3900" s="2"/>
      <c r="J3900" s="2">
        <v>0.216</v>
      </c>
      <c r="K3900" s="2">
        <v>5</v>
      </c>
      <c r="L3900" s="3">
        <v>71.989999999999995</v>
      </c>
      <c r="M3900" s="3">
        <v>71.989999999999995</v>
      </c>
      <c r="N3900" s="3">
        <v>37.14</v>
      </c>
      <c r="O3900" s="3">
        <v>6.49</v>
      </c>
      <c r="P3900" s="3">
        <v>115.62</v>
      </c>
      <c r="Q3900" s="3">
        <v>23.124000000000002</v>
      </c>
      <c r="R3900" s="1" t="s">
        <v>0</v>
      </c>
    </row>
    <row r="3901" spans="1:18" ht="15.5" x14ac:dyDescent="0.35">
      <c r="A3901" s="1">
        <v>40809102</v>
      </c>
      <c r="B3901" s="99" t="s">
        <v>527</v>
      </c>
      <c r="C3901" s="2" t="s">
        <v>13602</v>
      </c>
      <c r="D3901" s="2">
        <v>1</v>
      </c>
      <c r="E3901" s="1" t="s">
        <v>151</v>
      </c>
      <c r="F3901" s="2"/>
      <c r="G3901" s="2"/>
      <c r="H3901" s="2"/>
      <c r="I3901" s="2"/>
      <c r="J3901" s="2"/>
      <c r="K3901" s="2"/>
      <c r="L3901" s="3">
        <v>229.47</v>
      </c>
      <c r="M3901" s="3">
        <v>229.47</v>
      </c>
      <c r="N3901" s="3">
        <v>0</v>
      </c>
      <c r="O3901" s="3">
        <v>0</v>
      </c>
      <c r="P3901" s="3">
        <v>229.47</v>
      </c>
      <c r="Q3901" s="3">
        <v>45.894000000000005</v>
      </c>
      <c r="R3901" s="1" t="s">
        <v>0</v>
      </c>
    </row>
    <row r="3902" spans="1:18" ht="15.5" x14ac:dyDescent="0.35">
      <c r="A3902" s="1">
        <v>40809153</v>
      </c>
      <c r="B3902" s="99" t="s">
        <v>526</v>
      </c>
      <c r="C3902" s="2" t="s">
        <v>13602</v>
      </c>
      <c r="D3902" s="2">
        <v>1</v>
      </c>
      <c r="E3902" s="1" t="s">
        <v>23</v>
      </c>
      <c r="F3902" s="2"/>
      <c r="G3902" s="2"/>
      <c r="H3902" s="2"/>
      <c r="I3902" s="2"/>
      <c r="J3902" s="2"/>
      <c r="K3902" s="2"/>
      <c r="L3902" s="3">
        <v>98.98</v>
      </c>
      <c r="M3902" s="3">
        <v>98.98</v>
      </c>
      <c r="N3902" s="3">
        <v>0</v>
      </c>
      <c r="O3902" s="3">
        <v>0</v>
      </c>
      <c r="P3902" s="3">
        <v>98.98</v>
      </c>
      <c r="Q3902" s="3">
        <v>19.796000000000003</v>
      </c>
      <c r="R3902" s="1" t="s">
        <v>132</v>
      </c>
    </row>
    <row r="3903" spans="1:18" ht="15.5" x14ac:dyDescent="0.35">
      <c r="A3903" s="1">
        <v>40809161</v>
      </c>
      <c r="B3903" s="99" t="s">
        <v>525</v>
      </c>
      <c r="C3903" s="2" t="s">
        <v>13602</v>
      </c>
      <c r="D3903" s="2">
        <v>1</v>
      </c>
      <c r="E3903" s="1" t="s">
        <v>23</v>
      </c>
      <c r="F3903" s="2"/>
      <c r="G3903" s="2"/>
      <c r="H3903" s="2"/>
      <c r="I3903" s="2"/>
      <c r="J3903" s="2"/>
      <c r="K3903" s="2"/>
      <c r="L3903" s="3">
        <v>98.98</v>
      </c>
      <c r="M3903" s="3">
        <v>98.98</v>
      </c>
      <c r="N3903" s="3">
        <v>0</v>
      </c>
      <c r="O3903" s="3">
        <v>0</v>
      </c>
      <c r="P3903" s="3">
        <v>98.98</v>
      </c>
      <c r="Q3903" s="3">
        <v>19.796000000000003</v>
      </c>
      <c r="R3903" s="1" t="s">
        <v>132</v>
      </c>
    </row>
    <row r="3904" spans="1:18" ht="15.5" x14ac:dyDescent="0.35">
      <c r="A3904" s="1">
        <v>40809170</v>
      </c>
      <c r="B3904" s="99" t="s">
        <v>524</v>
      </c>
      <c r="C3904" s="2" t="s">
        <v>13602</v>
      </c>
      <c r="D3904" s="2">
        <v>1</v>
      </c>
      <c r="E3904" s="1" t="s">
        <v>23</v>
      </c>
      <c r="F3904" s="2"/>
      <c r="G3904" s="2"/>
      <c r="H3904" s="2"/>
      <c r="I3904" s="2"/>
      <c r="J3904" s="2"/>
      <c r="K3904" s="2"/>
      <c r="L3904" s="3">
        <v>98.98</v>
      </c>
      <c r="M3904" s="3">
        <v>98.98</v>
      </c>
      <c r="N3904" s="3">
        <v>0</v>
      </c>
      <c r="O3904" s="3">
        <v>0</v>
      </c>
      <c r="P3904" s="3">
        <v>98.98</v>
      </c>
      <c r="Q3904" s="3">
        <v>19.796000000000003</v>
      </c>
      <c r="R3904" s="1" t="s">
        <v>132</v>
      </c>
    </row>
    <row r="3905" spans="1:18" ht="15.5" x14ac:dyDescent="0.35">
      <c r="A3905" s="1">
        <v>40809188</v>
      </c>
      <c r="B3905" s="99" t="s">
        <v>523</v>
      </c>
      <c r="C3905" s="2" t="s">
        <v>13602</v>
      </c>
      <c r="D3905" s="2">
        <v>1</v>
      </c>
      <c r="E3905" s="1" t="s">
        <v>23</v>
      </c>
      <c r="F3905" s="2"/>
      <c r="G3905" s="2"/>
      <c r="H3905" s="2"/>
      <c r="I3905" s="2"/>
      <c r="J3905" s="2"/>
      <c r="K3905" s="2"/>
      <c r="L3905" s="3">
        <v>98.98</v>
      </c>
      <c r="M3905" s="3">
        <v>98.98</v>
      </c>
      <c r="N3905" s="3">
        <v>0</v>
      </c>
      <c r="O3905" s="3">
        <v>0</v>
      </c>
      <c r="P3905" s="3">
        <v>98.98</v>
      </c>
      <c r="Q3905" s="3">
        <v>19.796000000000003</v>
      </c>
      <c r="R3905" s="1" t="s">
        <v>132</v>
      </c>
    </row>
    <row r="3906" spans="1:18" ht="15.5" x14ac:dyDescent="0.35">
      <c r="A3906" s="1">
        <v>40810011</v>
      </c>
      <c r="B3906" s="99" t="s">
        <v>522</v>
      </c>
      <c r="C3906" s="2" t="s">
        <v>13602</v>
      </c>
      <c r="D3906" s="2">
        <v>1</v>
      </c>
      <c r="E3906" s="1" t="s">
        <v>23</v>
      </c>
      <c r="F3906" s="2">
        <v>9.7200000000000006</v>
      </c>
      <c r="G3906" s="2"/>
      <c r="H3906" s="2"/>
      <c r="I3906" s="2"/>
      <c r="J3906" s="2">
        <v>0.432</v>
      </c>
      <c r="K3906" s="2">
        <v>6</v>
      </c>
      <c r="L3906" s="3">
        <v>98.98</v>
      </c>
      <c r="M3906" s="3">
        <v>98.98</v>
      </c>
      <c r="N3906" s="3">
        <v>125.78</v>
      </c>
      <c r="O3906" s="3">
        <v>12.97</v>
      </c>
      <c r="P3906" s="3">
        <v>237.73</v>
      </c>
      <c r="Q3906" s="3">
        <v>47.545999999999999</v>
      </c>
      <c r="R3906" s="1" t="s">
        <v>0</v>
      </c>
    </row>
    <row r="3907" spans="1:18" ht="15.5" x14ac:dyDescent="0.35">
      <c r="A3907" s="1">
        <v>40810020</v>
      </c>
      <c r="B3907" s="99" t="s">
        <v>521</v>
      </c>
      <c r="C3907" s="2" t="s">
        <v>13602</v>
      </c>
      <c r="D3907" s="2">
        <v>1</v>
      </c>
      <c r="E3907" s="1" t="s">
        <v>497</v>
      </c>
      <c r="F3907" s="2">
        <v>13.71</v>
      </c>
      <c r="G3907" s="2"/>
      <c r="H3907" s="2"/>
      <c r="I3907" s="2"/>
      <c r="J3907" s="2">
        <v>1.1519999999999999</v>
      </c>
      <c r="K3907" s="2">
        <v>16</v>
      </c>
      <c r="L3907" s="3">
        <v>411.69</v>
      </c>
      <c r="M3907" s="3">
        <v>411.69</v>
      </c>
      <c r="N3907" s="3">
        <v>177.41</v>
      </c>
      <c r="O3907" s="3">
        <v>34.590000000000003</v>
      </c>
      <c r="P3907" s="3">
        <v>623.69000000000005</v>
      </c>
      <c r="Q3907" s="3">
        <v>124.73800000000001</v>
      </c>
      <c r="R3907" s="1" t="s">
        <v>0</v>
      </c>
    </row>
    <row r="3908" spans="1:18" ht="15.5" x14ac:dyDescent="0.35">
      <c r="A3908" s="1">
        <v>40810038</v>
      </c>
      <c r="B3908" s="99" t="s">
        <v>520</v>
      </c>
      <c r="C3908" s="2" t="s">
        <v>13602</v>
      </c>
      <c r="D3908" s="2">
        <v>1</v>
      </c>
      <c r="E3908" s="1" t="s">
        <v>16</v>
      </c>
      <c r="F3908" s="2">
        <v>14.51</v>
      </c>
      <c r="G3908" s="2"/>
      <c r="H3908" s="2"/>
      <c r="I3908" s="2"/>
      <c r="J3908" s="2"/>
      <c r="K3908" s="2"/>
      <c r="L3908" s="3">
        <v>212.59</v>
      </c>
      <c r="M3908" s="3">
        <v>212.59</v>
      </c>
      <c r="N3908" s="3">
        <v>187.76</v>
      </c>
      <c r="O3908" s="3">
        <v>0</v>
      </c>
      <c r="P3908" s="3">
        <v>400.35</v>
      </c>
      <c r="Q3908" s="3">
        <v>80.070000000000007</v>
      </c>
      <c r="R3908" s="1" t="s">
        <v>0</v>
      </c>
    </row>
    <row r="3909" spans="1:18" ht="15.5" x14ac:dyDescent="0.35">
      <c r="A3909" s="1">
        <v>40810046</v>
      </c>
      <c r="B3909" s="99" t="s">
        <v>519</v>
      </c>
      <c r="C3909" s="2" t="s">
        <v>13602</v>
      </c>
      <c r="D3909" s="2">
        <v>1</v>
      </c>
      <c r="E3909" s="1" t="s">
        <v>16</v>
      </c>
      <c r="F3909" s="2">
        <v>14.51</v>
      </c>
      <c r="G3909" s="2"/>
      <c r="H3909" s="2"/>
      <c r="I3909" s="2"/>
      <c r="J3909" s="2"/>
      <c r="K3909" s="2"/>
      <c r="L3909" s="3">
        <v>212.59</v>
      </c>
      <c r="M3909" s="3">
        <v>212.59</v>
      </c>
      <c r="N3909" s="3">
        <v>187.76</v>
      </c>
      <c r="O3909" s="3">
        <v>0</v>
      </c>
      <c r="P3909" s="3">
        <v>400.35</v>
      </c>
      <c r="Q3909" s="3">
        <v>80.070000000000007</v>
      </c>
      <c r="R3909" s="1" t="s">
        <v>0</v>
      </c>
    </row>
    <row r="3910" spans="1:18" ht="15.5" x14ac:dyDescent="0.35">
      <c r="A3910" s="1">
        <v>40811018</v>
      </c>
      <c r="B3910" s="99" t="s">
        <v>518</v>
      </c>
      <c r="C3910" s="2" t="s">
        <v>13602</v>
      </c>
      <c r="D3910" s="2">
        <v>1</v>
      </c>
      <c r="E3910" s="1" t="s">
        <v>4</v>
      </c>
      <c r="F3910" s="2">
        <v>2.21</v>
      </c>
      <c r="G3910" s="2"/>
      <c r="H3910" s="2"/>
      <c r="I3910" s="2"/>
      <c r="J3910" s="2"/>
      <c r="K3910" s="2"/>
      <c r="L3910" s="3">
        <v>71.989999999999995</v>
      </c>
      <c r="M3910" s="3">
        <v>71.989999999999995</v>
      </c>
      <c r="N3910" s="3">
        <v>28.6</v>
      </c>
      <c r="O3910" s="3">
        <v>0</v>
      </c>
      <c r="P3910" s="3">
        <v>100.59</v>
      </c>
      <c r="Q3910" s="3">
        <v>20.118000000000002</v>
      </c>
      <c r="R3910" s="1" t="s">
        <v>0</v>
      </c>
    </row>
    <row r="3911" spans="1:18" ht="15.5" x14ac:dyDescent="0.35">
      <c r="A3911" s="1">
        <v>40811026</v>
      </c>
      <c r="B3911" s="99" t="s">
        <v>517</v>
      </c>
      <c r="C3911" s="2" t="s">
        <v>13602</v>
      </c>
      <c r="D3911" s="2">
        <v>1</v>
      </c>
      <c r="E3911" s="1" t="s">
        <v>34</v>
      </c>
      <c r="F3911" s="2">
        <v>3.16</v>
      </c>
      <c r="G3911" s="2"/>
      <c r="H3911" s="2"/>
      <c r="I3911" s="2"/>
      <c r="J3911" s="2"/>
      <c r="K3911" s="2"/>
      <c r="L3911" s="3">
        <v>60.74</v>
      </c>
      <c r="M3911" s="3">
        <v>60.74</v>
      </c>
      <c r="N3911" s="3">
        <v>40.89</v>
      </c>
      <c r="O3911" s="3">
        <v>0</v>
      </c>
      <c r="P3911" s="3">
        <v>101.63</v>
      </c>
      <c r="Q3911" s="3">
        <v>20.326000000000001</v>
      </c>
      <c r="R3911" s="1" t="s">
        <v>0</v>
      </c>
    </row>
    <row r="3912" spans="1:18" ht="15.5" x14ac:dyDescent="0.35">
      <c r="A3912" s="1">
        <v>40812014</v>
      </c>
      <c r="B3912" s="99" t="s">
        <v>516</v>
      </c>
      <c r="C3912" s="2" t="s">
        <v>13602</v>
      </c>
      <c r="D3912" s="2">
        <v>1</v>
      </c>
      <c r="E3912" s="1" t="s">
        <v>281</v>
      </c>
      <c r="F3912" s="2">
        <v>9.3699999999999992</v>
      </c>
      <c r="G3912" s="2"/>
      <c r="H3912" s="2"/>
      <c r="I3912" s="2"/>
      <c r="J3912" s="2">
        <v>0.63500000000000001</v>
      </c>
      <c r="K3912" s="2">
        <v>5</v>
      </c>
      <c r="L3912" s="3">
        <v>172.1</v>
      </c>
      <c r="M3912" s="3">
        <v>172.1</v>
      </c>
      <c r="N3912" s="3">
        <v>121.25</v>
      </c>
      <c r="O3912" s="3">
        <v>19.07</v>
      </c>
      <c r="P3912" s="3">
        <v>312.42</v>
      </c>
      <c r="Q3912" s="3">
        <v>62.484000000000009</v>
      </c>
      <c r="R3912" s="1" t="s">
        <v>132</v>
      </c>
    </row>
    <row r="3913" spans="1:18" ht="15.5" x14ac:dyDescent="0.35">
      <c r="A3913" s="1">
        <v>40812022</v>
      </c>
      <c r="B3913" s="99" t="s">
        <v>515</v>
      </c>
      <c r="C3913" s="2" t="s">
        <v>13602</v>
      </c>
      <c r="D3913" s="2">
        <v>1</v>
      </c>
      <c r="E3913" s="1" t="s">
        <v>41</v>
      </c>
      <c r="F3913" s="2">
        <v>9.3699999999999992</v>
      </c>
      <c r="G3913" s="2"/>
      <c r="H3913" s="2"/>
      <c r="I3913" s="2"/>
      <c r="J3913" s="2">
        <v>0.63500000000000001</v>
      </c>
      <c r="K3913" s="2">
        <v>5</v>
      </c>
      <c r="L3913" s="3">
        <v>143.97</v>
      </c>
      <c r="M3913" s="3">
        <v>143.97</v>
      </c>
      <c r="N3913" s="3">
        <v>121.25</v>
      </c>
      <c r="O3913" s="3">
        <v>19.07</v>
      </c>
      <c r="P3913" s="3">
        <v>284.29000000000002</v>
      </c>
      <c r="Q3913" s="3">
        <v>56.858000000000004</v>
      </c>
      <c r="R3913" s="1" t="s">
        <v>132</v>
      </c>
    </row>
    <row r="3914" spans="1:18" ht="15.5" x14ac:dyDescent="0.35">
      <c r="A3914" s="1">
        <v>40812030</v>
      </c>
      <c r="B3914" s="99" t="s">
        <v>514</v>
      </c>
      <c r="C3914" s="2" t="s">
        <v>13602</v>
      </c>
      <c r="D3914" s="2">
        <v>1</v>
      </c>
      <c r="E3914" s="1" t="s">
        <v>311</v>
      </c>
      <c r="F3914" s="2">
        <v>16.86</v>
      </c>
      <c r="G3914" s="2"/>
      <c r="H3914" s="2"/>
      <c r="I3914" s="2"/>
      <c r="J3914" s="2">
        <v>1.524</v>
      </c>
      <c r="K3914" s="2">
        <v>12</v>
      </c>
      <c r="L3914" s="3">
        <v>247.47</v>
      </c>
      <c r="M3914" s="3">
        <v>247.47</v>
      </c>
      <c r="N3914" s="3">
        <v>218.17</v>
      </c>
      <c r="O3914" s="3">
        <v>45.77</v>
      </c>
      <c r="P3914" s="3">
        <v>511.41</v>
      </c>
      <c r="Q3914" s="3">
        <v>102.28200000000001</v>
      </c>
      <c r="R3914" s="1" t="s">
        <v>132</v>
      </c>
    </row>
    <row r="3915" spans="1:18" ht="15.5" x14ac:dyDescent="0.35">
      <c r="A3915" s="1">
        <v>40812049</v>
      </c>
      <c r="B3915" s="99" t="s">
        <v>513</v>
      </c>
      <c r="C3915" s="2" t="s">
        <v>13602</v>
      </c>
      <c r="D3915" s="2">
        <v>1</v>
      </c>
      <c r="E3915" s="1" t="s">
        <v>16</v>
      </c>
      <c r="F3915" s="2">
        <v>17.350000000000001</v>
      </c>
      <c r="G3915" s="2"/>
      <c r="H3915" s="2"/>
      <c r="I3915" s="2"/>
      <c r="J3915" s="2">
        <v>1.524</v>
      </c>
      <c r="K3915" s="2">
        <v>12</v>
      </c>
      <c r="L3915" s="3">
        <v>212.59</v>
      </c>
      <c r="M3915" s="3">
        <v>212.59</v>
      </c>
      <c r="N3915" s="3">
        <v>224.51</v>
      </c>
      <c r="O3915" s="3">
        <v>45.77</v>
      </c>
      <c r="P3915" s="3">
        <v>482.87</v>
      </c>
      <c r="Q3915" s="3">
        <v>96.574000000000012</v>
      </c>
      <c r="R3915" s="1" t="s">
        <v>132</v>
      </c>
    </row>
    <row r="3916" spans="1:18" ht="15.5" x14ac:dyDescent="0.35">
      <c r="A3916" s="1">
        <v>40812057</v>
      </c>
      <c r="B3916" s="99" t="s">
        <v>512</v>
      </c>
      <c r="C3916" s="2" t="s">
        <v>13602</v>
      </c>
      <c r="D3916" s="2">
        <v>1</v>
      </c>
      <c r="E3916" s="1" t="s">
        <v>133</v>
      </c>
      <c r="F3916" s="2">
        <v>18.95</v>
      </c>
      <c r="G3916" s="2"/>
      <c r="H3916" s="2"/>
      <c r="I3916" s="2"/>
      <c r="J3916" s="2">
        <v>1.524</v>
      </c>
      <c r="K3916" s="2">
        <v>12</v>
      </c>
      <c r="L3916" s="3">
        <v>263.20999999999998</v>
      </c>
      <c r="M3916" s="3">
        <v>263.20999999999998</v>
      </c>
      <c r="N3916" s="3">
        <v>245.21</v>
      </c>
      <c r="O3916" s="3">
        <v>45.77</v>
      </c>
      <c r="P3916" s="3">
        <v>554.19000000000005</v>
      </c>
      <c r="Q3916" s="3">
        <v>110.83800000000002</v>
      </c>
      <c r="R3916" s="1" t="s">
        <v>132</v>
      </c>
    </row>
    <row r="3917" spans="1:18" ht="15.5" x14ac:dyDescent="0.35">
      <c r="A3917" s="1">
        <v>40812065</v>
      </c>
      <c r="B3917" s="99" t="s">
        <v>511</v>
      </c>
      <c r="C3917" s="2" t="s">
        <v>13602</v>
      </c>
      <c r="D3917" s="2">
        <v>1</v>
      </c>
      <c r="E3917" s="1" t="s">
        <v>4</v>
      </c>
      <c r="F3917" s="2">
        <v>8.2100000000000009</v>
      </c>
      <c r="G3917" s="2"/>
      <c r="H3917" s="2"/>
      <c r="I3917" s="2"/>
      <c r="J3917" s="2">
        <v>0.5</v>
      </c>
      <c r="K3917" s="2">
        <v>4</v>
      </c>
      <c r="L3917" s="3">
        <v>71.989999999999995</v>
      </c>
      <c r="M3917" s="3">
        <v>71.989999999999995</v>
      </c>
      <c r="N3917" s="3">
        <v>106.24</v>
      </c>
      <c r="O3917" s="3">
        <v>15.02</v>
      </c>
      <c r="P3917" s="3">
        <v>193.25</v>
      </c>
      <c r="Q3917" s="3">
        <v>38.650000000000006</v>
      </c>
      <c r="R3917" s="1" t="s">
        <v>132</v>
      </c>
    </row>
    <row r="3918" spans="1:18" ht="15.5" x14ac:dyDescent="0.35">
      <c r="A3918" s="1">
        <v>40812073</v>
      </c>
      <c r="B3918" s="99" t="s">
        <v>510</v>
      </c>
      <c r="C3918" s="2" t="s">
        <v>13602</v>
      </c>
      <c r="D3918" s="2">
        <v>1</v>
      </c>
      <c r="E3918" s="1" t="s">
        <v>4</v>
      </c>
      <c r="F3918" s="2">
        <v>8.2100000000000009</v>
      </c>
      <c r="G3918" s="2"/>
      <c r="H3918" s="2"/>
      <c r="I3918" s="2"/>
      <c r="J3918" s="2">
        <v>0.5</v>
      </c>
      <c r="K3918" s="2">
        <v>4</v>
      </c>
      <c r="L3918" s="3">
        <v>71.989999999999995</v>
      </c>
      <c r="M3918" s="3">
        <v>71.989999999999995</v>
      </c>
      <c r="N3918" s="3">
        <v>106.24</v>
      </c>
      <c r="O3918" s="3">
        <v>15.02</v>
      </c>
      <c r="P3918" s="3">
        <v>193.25</v>
      </c>
      <c r="Q3918" s="3">
        <v>38.650000000000006</v>
      </c>
      <c r="R3918" s="1" t="s">
        <v>132</v>
      </c>
    </row>
    <row r="3919" spans="1:18" ht="15.5" x14ac:dyDescent="0.35">
      <c r="A3919" s="1">
        <v>40812081</v>
      </c>
      <c r="B3919" s="99" t="s">
        <v>509</v>
      </c>
      <c r="C3919" s="2" t="s">
        <v>13602</v>
      </c>
      <c r="D3919" s="2">
        <v>1</v>
      </c>
      <c r="E3919" s="1" t="s">
        <v>13</v>
      </c>
      <c r="F3919" s="2">
        <v>8.8800000000000008</v>
      </c>
      <c r="G3919" s="2"/>
      <c r="H3919" s="2"/>
      <c r="I3919" s="2"/>
      <c r="J3919" s="2">
        <v>1.27</v>
      </c>
      <c r="K3919" s="2">
        <v>10</v>
      </c>
      <c r="L3919" s="3">
        <v>125.98</v>
      </c>
      <c r="M3919" s="3">
        <v>125.98</v>
      </c>
      <c r="N3919" s="3">
        <v>114.91</v>
      </c>
      <c r="O3919" s="3">
        <v>38.14</v>
      </c>
      <c r="P3919" s="3">
        <v>279.02999999999997</v>
      </c>
      <c r="Q3919" s="3">
        <v>55.805999999999997</v>
      </c>
      <c r="R3919" s="1" t="s">
        <v>132</v>
      </c>
    </row>
    <row r="3920" spans="1:18" ht="15.5" x14ac:dyDescent="0.35">
      <c r="A3920" s="1">
        <v>40812090</v>
      </c>
      <c r="B3920" s="99" t="s">
        <v>508</v>
      </c>
      <c r="C3920" s="2" t="s">
        <v>13602</v>
      </c>
      <c r="D3920" s="2">
        <v>1</v>
      </c>
      <c r="E3920" s="1" t="s">
        <v>133</v>
      </c>
      <c r="F3920" s="2">
        <v>15.26</v>
      </c>
      <c r="G3920" s="2"/>
      <c r="H3920" s="2"/>
      <c r="I3920" s="2"/>
      <c r="J3920" s="2">
        <v>1.27</v>
      </c>
      <c r="K3920" s="2">
        <v>10</v>
      </c>
      <c r="L3920" s="3">
        <v>263.20999999999998</v>
      </c>
      <c r="M3920" s="3">
        <v>263.20999999999998</v>
      </c>
      <c r="N3920" s="3">
        <v>197.46</v>
      </c>
      <c r="O3920" s="3">
        <v>38.14</v>
      </c>
      <c r="P3920" s="3">
        <v>498.81</v>
      </c>
      <c r="Q3920" s="3">
        <v>99.762</v>
      </c>
      <c r="R3920" s="1" t="s">
        <v>132</v>
      </c>
    </row>
    <row r="3921" spans="1:18" ht="15.5" x14ac:dyDescent="0.35">
      <c r="A3921" s="1">
        <v>40812103</v>
      </c>
      <c r="B3921" s="99" t="s">
        <v>507</v>
      </c>
      <c r="C3921" s="2" t="s">
        <v>13602</v>
      </c>
      <c r="D3921" s="2">
        <v>1</v>
      </c>
      <c r="E3921" s="1" t="s">
        <v>448</v>
      </c>
      <c r="F3921" s="2">
        <v>16.34</v>
      </c>
      <c r="G3921" s="2"/>
      <c r="H3921" s="2"/>
      <c r="I3921" s="2"/>
      <c r="J3921" s="2">
        <v>1.27</v>
      </c>
      <c r="K3921" s="2">
        <v>10</v>
      </c>
      <c r="L3921" s="3">
        <v>314.95</v>
      </c>
      <c r="M3921" s="3">
        <v>314.95</v>
      </c>
      <c r="N3921" s="3">
        <v>211.44</v>
      </c>
      <c r="O3921" s="3">
        <v>38.14</v>
      </c>
      <c r="P3921" s="3">
        <v>564.53</v>
      </c>
      <c r="Q3921" s="3">
        <v>112.90600000000001</v>
      </c>
      <c r="R3921" s="1" t="s">
        <v>132</v>
      </c>
    </row>
    <row r="3922" spans="1:18" ht="15.5" x14ac:dyDescent="0.35">
      <c r="A3922" s="1">
        <v>40812111</v>
      </c>
      <c r="B3922" s="99" t="s">
        <v>506</v>
      </c>
      <c r="C3922" s="2" t="s">
        <v>13602</v>
      </c>
      <c r="D3922" s="2">
        <v>1</v>
      </c>
      <c r="E3922" s="1" t="s">
        <v>311</v>
      </c>
      <c r="F3922" s="2">
        <v>15.26</v>
      </c>
      <c r="G3922" s="2"/>
      <c r="H3922" s="2"/>
      <c r="I3922" s="2"/>
      <c r="J3922" s="2">
        <v>1.27</v>
      </c>
      <c r="K3922" s="2">
        <v>10</v>
      </c>
      <c r="L3922" s="3">
        <v>247.47</v>
      </c>
      <c r="M3922" s="3">
        <v>247.47</v>
      </c>
      <c r="N3922" s="3">
        <v>197.46</v>
      </c>
      <c r="O3922" s="3">
        <v>38.14</v>
      </c>
      <c r="P3922" s="3">
        <v>483.07</v>
      </c>
      <c r="Q3922" s="3">
        <v>96.614000000000004</v>
      </c>
      <c r="R3922" s="1" t="s">
        <v>132</v>
      </c>
    </row>
    <row r="3923" spans="1:18" ht="15.5" x14ac:dyDescent="0.35">
      <c r="A3923" s="1">
        <v>40812120</v>
      </c>
      <c r="B3923" s="99" t="s">
        <v>505</v>
      </c>
      <c r="C3923" s="2" t="s">
        <v>13602</v>
      </c>
      <c r="D3923" s="2">
        <v>1</v>
      </c>
      <c r="E3923" s="1" t="s">
        <v>16</v>
      </c>
      <c r="F3923" s="2">
        <v>9.06</v>
      </c>
      <c r="G3923" s="2"/>
      <c r="H3923" s="2"/>
      <c r="I3923" s="2"/>
      <c r="J3923" s="2">
        <v>1.232</v>
      </c>
      <c r="K3923" s="2">
        <v>8</v>
      </c>
      <c r="L3923" s="3">
        <v>212.59</v>
      </c>
      <c r="M3923" s="3">
        <v>212.59</v>
      </c>
      <c r="N3923" s="3">
        <v>117.24</v>
      </c>
      <c r="O3923" s="3">
        <v>37</v>
      </c>
      <c r="P3923" s="3">
        <v>366.83</v>
      </c>
      <c r="Q3923" s="3">
        <v>73.366</v>
      </c>
      <c r="R3923" s="1" t="s">
        <v>132</v>
      </c>
    </row>
    <row r="3924" spans="1:18" ht="15.5" x14ac:dyDescent="0.35">
      <c r="A3924" s="1">
        <v>40812138</v>
      </c>
      <c r="B3924" s="99" t="s">
        <v>504</v>
      </c>
      <c r="C3924" s="2" t="s">
        <v>13602</v>
      </c>
      <c r="D3924" s="2">
        <v>1</v>
      </c>
      <c r="E3924" s="1" t="s">
        <v>23</v>
      </c>
      <c r="F3924" s="2">
        <v>8.2100000000000009</v>
      </c>
      <c r="G3924" s="2"/>
      <c r="H3924" s="2"/>
      <c r="I3924" s="2"/>
      <c r="J3924" s="2">
        <v>0.63500000000000001</v>
      </c>
      <c r="K3924" s="2">
        <v>5</v>
      </c>
      <c r="L3924" s="3">
        <v>98.98</v>
      </c>
      <c r="M3924" s="3">
        <v>98.98</v>
      </c>
      <c r="N3924" s="3">
        <v>106.24</v>
      </c>
      <c r="O3924" s="3">
        <v>19.07</v>
      </c>
      <c r="P3924" s="3">
        <v>224.29</v>
      </c>
      <c r="Q3924" s="3">
        <v>44.858000000000004</v>
      </c>
      <c r="R3924" s="1" t="s">
        <v>132</v>
      </c>
    </row>
    <row r="3925" spans="1:18" ht="15.5" x14ac:dyDescent="0.35">
      <c r="A3925" s="1">
        <v>40812146</v>
      </c>
      <c r="B3925" s="99" t="s">
        <v>503</v>
      </c>
      <c r="C3925" s="2" t="s">
        <v>13602</v>
      </c>
      <c r="D3925" s="2">
        <v>1</v>
      </c>
      <c r="E3925" s="1" t="s">
        <v>41</v>
      </c>
      <c r="F3925" s="2">
        <v>8.2100000000000009</v>
      </c>
      <c r="G3925" s="2"/>
      <c r="H3925" s="2"/>
      <c r="I3925" s="2"/>
      <c r="J3925" s="2">
        <v>0.63500000000000001</v>
      </c>
      <c r="K3925" s="2">
        <v>5</v>
      </c>
      <c r="L3925" s="3">
        <v>143.97</v>
      </c>
      <c r="M3925" s="3">
        <v>143.97</v>
      </c>
      <c r="N3925" s="3">
        <v>106.24</v>
      </c>
      <c r="O3925" s="3">
        <v>19.07</v>
      </c>
      <c r="P3925" s="3">
        <v>269.27999999999997</v>
      </c>
      <c r="Q3925" s="3">
        <v>53.855999999999995</v>
      </c>
      <c r="R3925" s="1" t="s">
        <v>132</v>
      </c>
    </row>
    <row r="3926" spans="1:18" ht="15.5" x14ac:dyDescent="0.35">
      <c r="A3926" s="1">
        <v>40813010</v>
      </c>
      <c r="B3926" s="99" t="s">
        <v>502</v>
      </c>
      <c r="C3926" s="2" t="s">
        <v>13602</v>
      </c>
      <c r="D3926" s="2">
        <v>1</v>
      </c>
      <c r="E3926" s="1" t="s">
        <v>383</v>
      </c>
      <c r="F3926" s="2"/>
      <c r="G3926" s="2">
        <v>1</v>
      </c>
      <c r="H3926" s="2">
        <v>5</v>
      </c>
      <c r="I3926" s="2"/>
      <c r="J3926" s="2"/>
      <c r="K3926" s="2"/>
      <c r="L3926" s="3">
        <v>551.16999999999996</v>
      </c>
      <c r="M3926" s="3">
        <v>551.16999999999996</v>
      </c>
      <c r="N3926" s="3">
        <v>0</v>
      </c>
      <c r="O3926" s="3">
        <v>0</v>
      </c>
      <c r="P3926" s="3">
        <v>551.16999999999996</v>
      </c>
      <c r="Q3926" s="3">
        <v>110.23399999999999</v>
      </c>
      <c r="R3926" s="1" t="s">
        <v>132</v>
      </c>
    </row>
    <row r="3927" spans="1:18" ht="15.5" x14ac:dyDescent="0.35">
      <c r="A3927" s="1">
        <v>40813029</v>
      </c>
      <c r="B3927" s="99" t="s">
        <v>501</v>
      </c>
      <c r="C3927" s="2" t="s">
        <v>13602</v>
      </c>
      <c r="D3927" s="2">
        <v>1</v>
      </c>
      <c r="E3927" s="1" t="s">
        <v>383</v>
      </c>
      <c r="F3927" s="2"/>
      <c r="G3927" s="2">
        <v>1</v>
      </c>
      <c r="H3927" s="2">
        <v>5</v>
      </c>
      <c r="I3927" s="2"/>
      <c r="J3927" s="2"/>
      <c r="K3927" s="2"/>
      <c r="L3927" s="3">
        <v>551.16999999999996</v>
      </c>
      <c r="M3927" s="3">
        <v>551.16999999999996</v>
      </c>
      <c r="N3927" s="3">
        <v>0</v>
      </c>
      <c r="O3927" s="3">
        <v>0</v>
      </c>
      <c r="P3927" s="3">
        <v>551.16999999999996</v>
      </c>
      <c r="Q3927" s="3">
        <v>110.23399999999999</v>
      </c>
      <c r="R3927" s="1" t="s">
        <v>132</v>
      </c>
    </row>
    <row r="3928" spans="1:18" ht="15.5" x14ac:dyDescent="0.35">
      <c r="A3928" s="1">
        <v>40813037</v>
      </c>
      <c r="B3928" s="99" t="s">
        <v>500</v>
      </c>
      <c r="C3928" s="2" t="s">
        <v>13602</v>
      </c>
      <c r="D3928" s="2">
        <v>1</v>
      </c>
      <c r="E3928" s="1" t="s">
        <v>383</v>
      </c>
      <c r="F3928" s="2"/>
      <c r="G3928" s="2">
        <v>1</v>
      </c>
      <c r="H3928" s="2">
        <v>5</v>
      </c>
      <c r="I3928" s="2"/>
      <c r="J3928" s="2"/>
      <c r="K3928" s="2"/>
      <c r="L3928" s="3">
        <v>551.16999999999996</v>
      </c>
      <c r="M3928" s="3">
        <v>551.16999999999996</v>
      </c>
      <c r="N3928" s="3">
        <v>0</v>
      </c>
      <c r="O3928" s="3">
        <v>0</v>
      </c>
      <c r="P3928" s="3">
        <v>551.16999999999996</v>
      </c>
      <c r="Q3928" s="3">
        <v>110.23399999999999</v>
      </c>
      <c r="R3928" s="1" t="s">
        <v>132</v>
      </c>
    </row>
    <row r="3929" spans="1:18" ht="15.5" x14ac:dyDescent="0.35">
      <c r="A3929" s="1">
        <v>40813045</v>
      </c>
      <c r="B3929" s="99" t="s">
        <v>499</v>
      </c>
      <c r="C3929" s="2" t="s">
        <v>13602</v>
      </c>
      <c r="D3929" s="2">
        <v>1</v>
      </c>
      <c r="E3929" s="1" t="s">
        <v>383</v>
      </c>
      <c r="F3929" s="2"/>
      <c r="G3929" s="2">
        <v>1</v>
      </c>
      <c r="H3929" s="2">
        <v>5</v>
      </c>
      <c r="I3929" s="2"/>
      <c r="J3929" s="2"/>
      <c r="K3929" s="2"/>
      <c r="L3929" s="3">
        <v>551.16999999999996</v>
      </c>
      <c r="M3929" s="3">
        <v>551.16999999999996</v>
      </c>
      <c r="N3929" s="3">
        <v>0</v>
      </c>
      <c r="O3929" s="3">
        <v>0</v>
      </c>
      <c r="P3929" s="3">
        <v>551.16999999999996</v>
      </c>
      <c r="Q3929" s="3">
        <v>110.23399999999999</v>
      </c>
      <c r="R3929" s="1" t="s">
        <v>132</v>
      </c>
    </row>
    <row r="3930" spans="1:18" ht="15.5" x14ac:dyDescent="0.35">
      <c r="A3930" s="1">
        <v>40813053</v>
      </c>
      <c r="B3930" s="99" t="s">
        <v>498</v>
      </c>
      <c r="C3930" s="2" t="s">
        <v>13602</v>
      </c>
      <c r="D3930" s="2">
        <v>1</v>
      </c>
      <c r="E3930" s="1" t="s">
        <v>497</v>
      </c>
      <c r="F3930" s="2"/>
      <c r="G3930" s="2"/>
      <c r="H3930" s="2">
        <v>5</v>
      </c>
      <c r="I3930" s="2"/>
      <c r="J3930" s="2"/>
      <c r="K3930" s="2"/>
      <c r="L3930" s="3">
        <v>411.69</v>
      </c>
      <c r="M3930" s="3">
        <v>411.69</v>
      </c>
      <c r="N3930" s="3">
        <v>0</v>
      </c>
      <c r="O3930" s="3">
        <v>0</v>
      </c>
      <c r="P3930" s="3">
        <v>411.69</v>
      </c>
      <c r="Q3930" s="3">
        <v>82.338000000000008</v>
      </c>
      <c r="R3930" s="1" t="s">
        <v>132</v>
      </c>
    </row>
    <row r="3931" spans="1:18" ht="15.5" x14ac:dyDescent="0.35">
      <c r="A3931" s="1">
        <v>40813061</v>
      </c>
      <c r="B3931" s="99" t="s">
        <v>496</v>
      </c>
      <c r="C3931" s="2" t="s">
        <v>13602</v>
      </c>
      <c r="D3931" s="2">
        <v>1</v>
      </c>
      <c r="E3931" s="1" t="s">
        <v>155</v>
      </c>
      <c r="F3931" s="2"/>
      <c r="G3931" s="2">
        <v>2</v>
      </c>
      <c r="H3931" s="2">
        <v>5</v>
      </c>
      <c r="I3931" s="2"/>
      <c r="J3931" s="2"/>
      <c r="K3931" s="2"/>
      <c r="L3931" s="3">
        <v>1023.6</v>
      </c>
      <c r="M3931" s="3">
        <v>1023.6</v>
      </c>
      <c r="N3931" s="3">
        <v>0</v>
      </c>
      <c r="O3931" s="3">
        <v>0</v>
      </c>
      <c r="P3931" s="3">
        <v>1023.6</v>
      </c>
      <c r="Q3931" s="3">
        <v>204.72000000000003</v>
      </c>
      <c r="R3931" s="1" t="s">
        <v>132</v>
      </c>
    </row>
    <row r="3932" spans="1:18" ht="15.5" x14ac:dyDescent="0.35">
      <c r="A3932" s="1">
        <v>40813070</v>
      </c>
      <c r="B3932" s="99" t="s">
        <v>495</v>
      </c>
      <c r="C3932" s="2" t="s">
        <v>13602</v>
      </c>
      <c r="D3932" s="2">
        <v>1</v>
      </c>
      <c r="E3932" s="1" t="s">
        <v>161</v>
      </c>
      <c r="F3932" s="2"/>
      <c r="G3932" s="2">
        <v>2</v>
      </c>
      <c r="H3932" s="2">
        <v>5</v>
      </c>
      <c r="I3932" s="2"/>
      <c r="J3932" s="2"/>
      <c r="K3932" s="2"/>
      <c r="L3932" s="3">
        <v>804.26</v>
      </c>
      <c r="M3932" s="3">
        <v>804.26</v>
      </c>
      <c r="N3932" s="3">
        <v>0</v>
      </c>
      <c r="O3932" s="3">
        <v>0</v>
      </c>
      <c r="P3932" s="3">
        <v>804.26</v>
      </c>
      <c r="Q3932" s="3">
        <v>160.852</v>
      </c>
      <c r="R3932" s="1" t="s">
        <v>132</v>
      </c>
    </row>
    <row r="3933" spans="1:18" ht="15.5" x14ac:dyDescent="0.35">
      <c r="A3933" s="1">
        <v>40813088</v>
      </c>
      <c r="B3933" s="99" t="s">
        <v>494</v>
      </c>
      <c r="C3933" s="2" t="s">
        <v>13602</v>
      </c>
      <c r="D3933" s="2">
        <v>1</v>
      </c>
      <c r="E3933" s="1" t="s">
        <v>484</v>
      </c>
      <c r="F3933" s="2"/>
      <c r="G3933" s="2">
        <v>1</v>
      </c>
      <c r="H3933" s="2">
        <v>5</v>
      </c>
      <c r="I3933" s="2"/>
      <c r="J3933" s="2"/>
      <c r="K3933" s="2"/>
      <c r="L3933" s="3">
        <v>680.53</v>
      </c>
      <c r="M3933" s="3">
        <v>680.53</v>
      </c>
      <c r="N3933" s="3">
        <v>0</v>
      </c>
      <c r="O3933" s="3">
        <v>0</v>
      </c>
      <c r="P3933" s="3">
        <v>680.53</v>
      </c>
      <c r="Q3933" s="3">
        <v>136.10599999999999</v>
      </c>
      <c r="R3933" s="1" t="s">
        <v>132</v>
      </c>
    </row>
    <row r="3934" spans="1:18" ht="15.5" x14ac:dyDescent="0.35">
      <c r="A3934" s="1">
        <v>40813100</v>
      </c>
      <c r="B3934" s="99" t="s">
        <v>493</v>
      </c>
      <c r="C3934" s="2" t="s">
        <v>13602</v>
      </c>
      <c r="D3934" s="2">
        <v>1</v>
      </c>
      <c r="E3934" s="1" t="s">
        <v>161</v>
      </c>
      <c r="F3934" s="2"/>
      <c r="G3934" s="2">
        <v>1</v>
      </c>
      <c r="H3934" s="2">
        <v>5</v>
      </c>
      <c r="I3934" s="2"/>
      <c r="J3934" s="2"/>
      <c r="K3934" s="2"/>
      <c r="L3934" s="3">
        <v>804.26</v>
      </c>
      <c r="M3934" s="3">
        <v>804.26</v>
      </c>
      <c r="N3934" s="3">
        <v>0</v>
      </c>
      <c r="O3934" s="3">
        <v>0</v>
      </c>
      <c r="P3934" s="3">
        <v>804.26</v>
      </c>
      <c r="Q3934" s="3">
        <v>160.852</v>
      </c>
      <c r="R3934" s="1" t="s">
        <v>132</v>
      </c>
    </row>
    <row r="3935" spans="1:18" ht="15.5" x14ac:dyDescent="0.35">
      <c r="A3935" s="1">
        <v>40813118</v>
      </c>
      <c r="B3935" s="99" t="s">
        <v>492</v>
      </c>
      <c r="C3935" s="2" t="s">
        <v>13602</v>
      </c>
      <c r="D3935" s="2">
        <v>1</v>
      </c>
      <c r="E3935" s="1" t="s">
        <v>155</v>
      </c>
      <c r="F3935" s="2"/>
      <c r="G3935" s="2">
        <v>2</v>
      </c>
      <c r="H3935" s="2">
        <v>5</v>
      </c>
      <c r="I3935" s="2"/>
      <c r="J3935" s="2"/>
      <c r="K3935" s="2"/>
      <c r="L3935" s="3">
        <v>1023.6</v>
      </c>
      <c r="M3935" s="3">
        <v>1023.6</v>
      </c>
      <c r="N3935" s="3">
        <v>0</v>
      </c>
      <c r="O3935" s="3">
        <v>0</v>
      </c>
      <c r="P3935" s="3">
        <v>1023.6</v>
      </c>
      <c r="Q3935" s="3">
        <v>204.72000000000003</v>
      </c>
      <c r="R3935" s="1" t="s">
        <v>132</v>
      </c>
    </row>
    <row r="3936" spans="1:18" ht="15.5" x14ac:dyDescent="0.35">
      <c r="A3936" s="1">
        <v>40813126</v>
      </c>
      <c r="B3936" s="99" t="s">
        <v>491</v>
      </c>
      <c r="C3936" s="2" t="s">
        <v>13602</v>
      </c>
      <c r="D3936" s="2">
        <v>1</v>
      </c>
      <c r="E3936" s="1" t="s">
        <v>161</v>
      </c>
      <c r="F3936" s="2"/>
      <c r="G3936" s="2">
        <v>2</v>
      </c>
      <c r="H3936" s="2">
        <v>5</v>
      </c>
      <c r="I3936" s="2"/>
      <c r="J3936" s="2"/>
      <c r="K3936" s="2"/>
      <c r="L3936" s="3">
        <v>804.26</v>
      </c>
      <c r="M3936" s="3">
        <v>804.26</v>
      </c>
      <c r="N3936" s="3">
        <v>0</v>
      </c>
      <c r="O3936" s="3">
        <v>0</v>
      </c>
      <c r="P3936" s="3">
        <v>804.26</v>
      </c>
      <c r="Q3936" s="3">
        <v>160.852</v>
      </c>
      <c r="R3936" s="1" t="s">
        <v>132</v>
      </c>
    </row>
    <row r="3937" spans="1:18" ht="15.5" x14ac:dyDescent="0.35">
      <c r="A3937" s="1">
        <v>40813134</v>
      </c>
      <c r="B3937" s="99" t="s">
        <v>490</v>
      </c>
      <c r="C3937" s="2" t="s">
        <v>13602</v>
      </c>
      <c r="D3937" s="2">
        <v>1</v>
      </c>
      <c r="E3937" s="1" t="s">
        <v>161</v>
      </c>
      <c r="F3937" s="2"/>
      <c r="G3937" s="2">
        <v>2</v>
      </c>
      <c r="H3937" s="2">
        <v>5</v>
      </c>
      <c r="I3937" s="2"/>
      <c r="J3937" s="2"/>
      <c r="K3937" s="2"/>
      <c r="L3937" s="3">
        <v>804.26</v>
      </c>
      <c r="M3937" s="3">
        <v>804.26</v>
      </c>
      <c r="N3937" s="3">
        <v>0</v>
      </c>
      <c r="O3937" s="3">
        <v>0</v>
      </c>
      <c r="P3937" s="3">
        <v>804.26</v>
      </c>
      <c r="Q3937" s="3">
        <v>160.852</v>
      </c>
      <c r="R3937" s="1" t="s">
        <v>132</v>
      </c>
    </row>
    <row r="3938" spans="1:18" ht="15.5" x14ac:dyDescent="0.35">
      <c r="A3938" s="1">
        <v>40813142</v>
      </c>
      <c r="B3938" s="99" t="s">
        <v>489</v>
      </c>
      <c r="C3938" s="2" t="s">
        <v>13602</v>
      </c>
      <c r="D3938" s="2">
        <v>1</v>
      </c>
      <c r="E3938" s="1" t="s">
        <v>393</v>
      </c>
      <c r="F3938" s="2"/>
      <c r="G3938" s="2">
        <v>1</v>
      </c>
      <c r="H3938" s="2">
        <v>5</v>
      </c>
      <c r="I3938" s="2"/>
      <c r="J3938" s="2"/>
      <c r="K3938" s="2"/>
      <c r="L3938" s="3">
        <v>749.14</v>
      </c>
      <c r="M3938" s="3">
        <v>749.14</v>
      </c>
      <c r="N3938" s="3">
        <v>0</v>
      </c>
      <c r="O3938" s="3">
        <v>0</v>
      </c>
      <c r="P3938" s="3">
        <v>749.14</v>
      </c>
      <c r="Q3938" s="3">
        <v>149.828</v>
      </c>
      <c r="R3938" s="1" t="s">
        <v>132</v>
      </c>
    </row>
    <row r="3939" spans="1:18" ht="15.5" x14ac:dyDescent="0.35">
      <c r="A3939" s="1">
        <v>40813150</v>
      </c>
      <c r="B3939" s="99" t="s">
        <v>488</v>
      </c>
      <c r="C3939" s="2" t="s">
        <v>13602</v>
      </c>
      <c r="D3939" s="2">
        <v>1</v>
      </c>
      <c r="E3939" s="1" t="s">
        <v>148</v>
      </c>
      <c r="F3939" s="2"/>
      <c r="G3939" s="2">
        <v>1</v>
      </c>
      <c r="H3939" s="2">
        <v>3</v>
      </c>
      <c r="I3939" s="2"/>
      <c r="J3939" s="2"/>
      <c r="K3939" s="2"/>
      <c r="L3939" s="3">
        <v>584.91999999999996</v>
      </c>
      <c r="M3939" s="3">
        <v>584.91999999999996</v>
      </c>
      <c r="N3939" s="3">
        <v>0</v>
      </c>
      <c r="O3939" s="3">
        <v>0</v>
      </c>
      <c r="P3939" s="3">
        <v>584.91999999999996</v>
      </c>
      <c r="Q3939" s="3">
        <v>116.98399999999999</v>
      </c>
      <c r="R3939" s="1" t="s">
        <v>132</v>
      </c>
    </row>
    <row r="3940" spans="1:18" ht="15.5" x14ac:dyDescent="0.35">
      <c r="A3940" s="1">
        <v>40813169</v>
      </c>
      <c r="B3940" s="99" t="s">
        <v>487</v>
      </c>
      <c r="C3940" s="2" t="s">
        <v>13602</v>
      </c>
      <c r="D3940" s="2">
        <v>1</v>
      </c>
      <c r="E3940" s="1" t="s">
        <v>398</v>
      </c>
      <c r="F3940" s="2"/>
      <c r="G3940" s="2">
        <v>1</v>
      </c>
      <c r="H3940" s="2">
        <v>5</v>
      </c>
      <c r="I3940" s="2"/>
      <c r="J3940" s="2"/>
      <c r="K3940" s="2"/>
      <c r="L3940" s="3">
        <v>967.36</v>
      </c>
      <c r="M3940" s="3">
        <v>967.36</v>
      </c>
      <c r="N3940" s="3">
        <v>0</v>
      </c>
      <c r="O3940" s="3">
        <v>0</v>
      </c>
      <c r="P3940" s="3">
        <v>967.36</v>
      </c>
      <c r="Q3940" s="3">
        <v>193.47200000000001</v>
      </c>
      <c r="R3940" s="1" t="s">
        <v>132</v>
      </c>
    </row>
    <row r="3941" spans="1:18" ht="15.5" x14ac:dyDescent="0.35">
      <c r="A3941" s="1">
        <v>40813177</v>
      </c>
      <c r="B3941" s="99" t="s">
        <v>486</v>
      </c>
      <c r="C3941" s="2" t="s">
        <v>13602</v>
      </c>
      <c r="D3941" s="2">
        <v>1</v>
      </c>
      <c r="E3941" s="1" t="s">
        <v>407</v>
      </c>
      <c r="F3941" s="2"/>
      <c r="G3941" s="2">
        <v>1</v>
      </c>
      <c r="H3941" s="2">
        <v>5</v>
      </c>
      <c r="I3941" s="2"/>
      <c r="J3941" s="2"/>
      <c r="K3941" s="2"/>
      <c r="L3941" s="3">
        <v>526.42999999999995</v>
      </c>
      <c r="M3941" s="3">
        <v>526.42999999999995</v>
      </c>
      <c r="N3941" s="3">
        <v>0</v>
      </c>
      <c r="O3941" s="3">
        <v>0</v>
      </c>
      <c r="P3941" s="3">
        <v>526.42999999999995</v>
      </c>
      <c r="Q3941" s="3">
        <v>105.286</v>
      </c>
      <c r="R3941" s="1" t="s">
        <v>132</v>
      </c>
    </row>
    <row r="3942" spans="1:18" ht="15.5" x14ac:dyDescent="0.35">
      <c r="A3942" s="1">
        <v>40813185</v>
      </c>
      <c r="B3942" s="99" t="s">
        <v>485</v>
      </c>
      <c r="C3942" s="2" t="s">
        <v>13602</v>
      </c>
      <c r="D3942" s="2">
        <v>1</v>
      </c>
      <c r="E3942" s="1" t="s">
        <v>484</v>
      </c>
      <c r="F3942" s="2"/>
      <c r="G3942" s="2">
        <v>1</v>
      </c>
      <c r="H3942" s="2">
        <v>3</v>
      </c>
      <c r="I3942" s="2"/>
      <c r="J3942" s="2"/>
      <c r="K3942" s="2"/>
      <c r="L3942" s="3">
        <v>680.53</v>
      </c>
      <c r="M3942" s="3">
        <v>680.53</v>
      </c>
      <c r="N3942" s="3">
        <v>0</v>
      </c>
      <c r="O3942" s="3">
        <v>0</v>
      </c>
      <c r="P3942" s="3">
        <v>680.53</v>
      </c>
      <c r="Q3942" s="3">
        <v>136.10599999999999</v>
      </c>
      <c r="R3942" s="1" t="s">
        <v>132</v>
      </c>
    </row>
    <row r="3943" spans="1:18" ht="15.5" x14ac:dyDescent="0.35">
      <c r="A3943" s="1">
        <v>40813193</v>
      </c>
      <c r="B3943" s="99" t="s">
        <v>483</v>
      </c>
      <c r="C3943" s="2" t="s">
        <v>13602</v>
      </c>
      <c r="D3943" s="2">
        <v>1</v>
      </c>
      <c r="E3943" s="1" t="s">
        <v>155</v>
      </c>
      <c r="F3943" s="2"/>
      <c r="G3943" s="2">
        <v>1</v>
      </c>
      <c r="H3943" s="2">
        <v>5</v>
      </c>
      <c r="I3943" s="2"/>
      <c r="J3943" s="2"/>
      <c r="K3943" s="2"/>
      <c r="L3943" s="3">
        <v>1023.6</v>
      </c>
      <c r="M3943" s="3">
        <v>1023.6</v>
      </c>
      <c r="N3943" s="3">
        <v>0</v>
      </c>
      <c r="O3943" s="3">
        <v>0</v>
      </c>
      <c r="P3943" s="3">
        <v>1023.6</v>
      </c>
      <c r="Q3943" s="3">
        <v>204.72000000000003</v>
      </c>
      <c r="R3943" s="1" t="s">
        <v>132</v>
      </c>
    </row>
    <row r="3944" spans="1:18" ht="15.5" x14ac:dyDescent="0.35">
      <c r="A3944" s="1">
        <v>40813207</v>
      </c>
      <c r="B3944" s="99" t="s">
        <v>482</v>
      </c>
      <c r="C3944" s="2" t="s">
        <v>13602</v>
      </c>
      <c r="D3944" s="2">
        <v>1</v>
      </c>
      <c r="E3944" s="1" t="s">
        <v>161</v>
      </c>
      <c r="F3944" s="2"/>
      <c r="G3944" s="2">
        <v>2</v>
      </c>
      <c r="H3944" s="2">
        <v>5</v>
      </c>
      <c r="I3944" s="2"/>
      <c r="J3944" s="2"/>
      <c r="K3944" s="2"/>
      <c r="L3944" s="3">
        <v>804.26</v>
      </c>
      <c r="M3944" s="3">
        <v>804.26</v>
      </c>
      <c r="N3944" s="3">
        <v>0</v>
      </c>
      <c r="O3944" s="3">
        <v>0</v>
      </c>
      <c r="P3944" s="3">
        <v>804.26</v>
      </c>
      <c r="Q3944" s="3">
        <v>160.852</v>
      </c>
      <c r="R3944" s="1" t="s">
        <v>132</v>
      </c>
    </row>
    <row r="3945" spans="1:18" ht="15.5" x14ac:dyDescent="0.35">
      <c r="A3945" s="1">
        <v>40813215</v>
      </c>
      <c r="B3945" s="99" t="s">
        <v>481</v>
      </c>
      <c r="C3945" s="2" t="s">
        <v>13602</v>
      </c>
      <c r="D3945" s="2">
        <v>1</v>
      </c>
      <c r="E3945" s="1" t="s">
        <v>161</v>
      </c>
      <c r="F3945" s="2"/>
      <c r="G3945" s="2">
        <v>2</v>
      </c>
      <c r="H3945" s="2">
        <v>5</v>
      </c>
      <c r="I3945" s="2"/>
      <c r="J3945" s="2"/>
      <c r="K3945" s="2"/>
      <c r="L3945" s="3">
        <v>804.26</v>
      </c>
      <c r="M3945" s="3">
        <v>804.26</v>
      </c>
      <c r="N3945" s="3">
        <v>0</v>
      </c>
      <c r="O3945" s="3">
        <v>0</v>
      </c>
      <c r="P3945" s="3">
        <v>804.26</v>
      </c>
      <c r="Q3945" s="3">
        <v>160.852</v>
      </c>
      <c r="R3945" s="1" t="s">
        <v>132</v>
      </c>
    </row>
    <row r="3946" spans="1:18" ht="15.5" x14ac:dyDescent="0.35">
      <c r="A3946" s="1">
        <v>40813223</v>
      </c>
      <c r="B3946" s="99" t="s">
        <v>480</v>
      </c>
      <c r="C3946" s="2" t="s">
        <v>13602</v>
      </c>
      <c r="D3946" s="2">
        <v>1</v>
      </c>
      <c r="E3946" s="1" t="s">
        <v>393</v>
      </c>
      <c r="F3946" s="2"/>
      <c r="G3946" s="2">
        <v>1</v>
      </c>
      <c r="H3946" s="2">
        <v>5</v>
      </c>
      <c r="I3946" s="2"/>
      <c r="J3946" s="2"/>
      <c r="K3946" s="2"/>
      <c r="L3946" s="3">
        <v>749.14</v>
      </c>
      <c r="M3946" s="3">
        <v>749.14</v>
      </c>
      <c r="N3946" s="3">
        <v>0</v>
      </c>
      <c r="O3946" s="3">
        <v>0</v>
      </c>
      <c r="P3946" s="3">
        <v>749.14</v>
      </c>
      <c r="Q3946" s="3">
        <v>149.828</v>
      </c>
      <c r="R3946" s="1" t="s">
        <v>132</v>
      </c>
    </row>
    <row r="3947" spans="1:18" ht="15.5" x14ac:dyDescent="0.35">
      <c r="A3947" s="1">
        <v>40813231</v>
      </c>
      <c r="B3947" s="99" t="s">
        <v>479</v>
      </c>
      <c r="C3947" s="2" t="s">
        <v>13602</v>
      </c>
      <c r="D3947" s="2">
        <v>1</v>
      </c>
      <c r="E3947" s="1" t="s">
        <v>281</v>
      </c>
      <c r="F3947" s="2"/>
      <c r="G3947" s="2">
        <v>1</v>
      </c>
      <c r="H3947" s="2">
        <v>2</v>
      </c>
      <c r="I3947" s="2"/>
      <c r="J3947" s="2"/>
      <c r="K3947" s="2"/>
      <c r="L3947" s="3">
        <v>172.1</v>
      </c>
      <c r="M3947" s="3">
        <v>172.1</v>
      </c>
      <c r="N3947" s="3">
        <v>0</v>
      </c>
      <c r="O3947" s="3">
        <v>0</v>
      </c>
      <c r="P3947" s="3">
        <v>172.1</v>
      </c>
      <c r="Q3947" s="3">
        <v>34.42</v>
      </c>
      <c r="R3947" s="1" t="s">
        <v>132</v>
      </c>
    </row>
    <row r="3948" spans="1:18" ht="15.5" x14ac:dyDescent="0.35">
      <c r="A3948" s="1">
        <v>40813240</v>
      </c>
      <c r="B3948" s="99" t="s">
        <v>478</v>
      </c>
      <c r="C3948" s="2" t="s">
        <v>13602</v>
      </c>
      <c r="D3948" s="2">
        <v>1</v>
      </c>
      <c r="E3948" s="1" t="s">
        <v>383</v>
      </c>
      <c r="F3948" s="2"/>
      <c r="G3948" s="2">
        <v>1</v>
      </c>
      <c r="H3948" s="2">
        <v>5</v>
      </c>
      <c r="I3948" s="2"/>
      <c r="J3948" s="2"/>
      <c r="K3948" s="2"/>
      <c r="L3948" s="3">
        <v>551.16999999999996</v>
      </c>
      <c r="M3948" s="3">
        <v>551.16999999999996</v>
      </c>
      <c r="N3948" s="3">
        <v>0</v>
      </c>
      <c r="O3948" s="3">
        <v>0</v>
      </c>
      <c r="P3948" s="3">
        <v>551.16999999999996</v>
      </c>
      <c r="Q3948" s="3">
        <v>110.23399999999999</v>
      </c>
      <c r="R3948" s="1" t="s">
        <v>132</v>
      </c>
    </row>
    <row r="3949" spans="1:18" ht="15.5" x14ac:dyDescent="0.35">
      <c r="A3949" s="1">
        <v>40813258</v>
      </c>
      <c r="B3949" s="99" t="s">
        <v>477</v>
      </c>
      <c r="C3949" s="2" t="s">
        <v>13602</v>
      </c>
      <c r="D3949" s="2">
        <v>1</v>
      </c>
      <c r="E3949" s="1" t="s">
        <v>398</v>
      </c>
      <c r="F3949" s="2"/>
      <c r="G3949" s="2">
        <v>2</v>
      </c>
      <c r="H3949" s="2">
        <v>5</v>
      </c>
      <c r="I3949" s="2"/>
      <c r="J3949" s="2"/>
      <c r="K3949" s="2"/>
      <c r="L3949" s="3">
        <v>967.36</v>
      </c>
      <c r="M3949" s="3">
        <v>967.36</v>
      </c>
      <c r="N3949" s="3">
        <v>0</v>
      </c>
      <c r="O3949" s="3">
        <v>0</v>
      </c>
      <c r="P3949" s="3">
        <v>967.36</v>
      </c>
      <c r="Q3949" s="3">
        <v>193.47200000000001</v>
      </c>
      <c r="R3949" s="1" t="s">
        <v>132</v>
      </c>
    </row>
    <row r="3950" spans="1:18" ht="15.5" x14ac:dyDescent="0.35">
      <c r="A3950" s="1">
        <v>40813266</v>
      </c>
      <c r="B3950" s="99" t="s">
        <v>476</v>
      </c>
      <c r="C3950" s="2" t="s">
        <v>13602</v>
      </c>
      <c r="D3950" s="2">
        <v>1</v>
      </c>
      <c r="E3950" s="1" t="s">
        <v>161</v>
      </c>
      <c r="F3950" s="2"/>
      <c r="G3950" s="2">
        <v>2</v>
      </c>
      <c r="H3950" s="2">
        <v>5</v>
      </c>
      <c r="I3950" s="2"/>
      <c r="J3950" s="2"/>
      <c r="K3950" s="2"/>
      <c r="L3950" s="3">
        <v>804.26</v>
      </c>
      <c r="M3950" s="3">
        <v>804.26</v>
      </c>
      <c r="N3950" s="3">
        <v>0</v>
      </c>
      <c r="O3950" s="3">
        <v>0</v>
      </c>
      <c r="P3950" s="3">
        <v>804.26</v>
      </c>
      <c r="Q3950" s="3">
        <v>160.852</v>
      </c>
      <c r="R3950" s="1" t="s">
        <v>132</v>
      </c>
    </row>
    <row r="3951" spans="1:18" ht="15.5" x14ac:dyDescent="0.35">
      <c r="A3951" s="1">
        <v>40813274</v>
      </c>
      <c r="B3951" s="99" t="s">
        <v>475</v>
      </c>
      <c r="C3951" s="2" t="s">
        <v>13602</v>
      </c>
      <c r="D3951" s="2">
        <v>1</v>
      </c>
      <c r="E3951" s="1" t="s">
        <v>161</v>
      </c>
      <c r="F3951" s="2"/>
      <c r="G3951" s="2">
        <v>2</v>
      </c>
      <c r="H3951" s="2">
        <v>5</v>
      </c>
      <c r="I3951" s="2"/>
      <c r="J3951" s="2"/>
      <c r="K3951" s="2"/>
      <c r="L3951" s="3">
        <v>804.26</v>
      </c>
      <c r="M3951" s="3">
        <v>804.26</v>
      </c>
      <c r="N3951" s="3">
        <v>0</v>
      </c>
      <c r="O3951" s="3">
        <v>0</v>
      </c>
      <c r="P3951" s="3">
        <v>804.26</v>
      </c>
      <c r="Q3951" s="3">
        <v>160.852</v>
      </c>
      <c r="R3951" s="1" t="s">
        <v>132</v>
      </c>
    </row>
    <row r="3952" spans="1:18" ht="15.5" x14ac:dyDescent="0.35">
      <c r="A3952" s="1">
        <v>40813282</v>
      </c>
      <c r="B3952" s="99" t="s">
        <v>474</v>
      </c>
      <c r="C3952" s="2" t="s">
        <v>13602</v>
      </c>
      <c r="D3952" s="2">
        <v>1</v>
      </c>
      <c r="E3952" s="1" t="s">
        <v>161</v>
      </c>
      <c r="F3952" s="2"/>
      <c r="G3952" s="2">
        <v>2</v>
      </c>
      <c r="H3952" s="2">
        <v>5</v>
      </c>
      <c r="I3952" s="2"/>
      <c r="J3952" s="2"/>
      <c r="K3952" s="2"/>
      <c r="L3952" s="3">
        <v>804.26</v>
      </c>
      <c r="M3952" s="3">
        <v>804.26</v>
      </c>
      <c r="N3952" s="3">
        <v>0</v>
      </c>
      <c r="O3952" s="3">
        <v>0</v>
      </c>
      <c r="P3952" s="3">
        <v>804.26</v>
      </c>
      <c r="Q3952" s="3">
        <v>160.852</v>
      </c>
      <c r="R3952" s="1" t="s">
        <v>132</v>
      </c>
    </row>
    <row r="3953" spans="1:18" ht="15.5" x14ac:dyDescent="0.35">
      <c r="A3953" s="1">
        <v>40813290</v>
      </c>
      <c r="B3953" s="99" t="s">
        <v>473</v>
      </c>
      <c r="C3953" s="2" t="s">
        <v>13602</v>
      </c>
      <c r="D3953" s="2">
        <v>1</v>
      </c>
      <c r="E3953" s="1" t="s">
        <v>398</v>
      </c>
      <c r="F3953" s="2"/>
      <c r="G3953" s="2">
        <v>1</v>
      </c>
      <c r="H3953" s="2">
        <v>5</v>
      </c>
      <c r="I3953" s="2"/>
      <c r="J3953" s="2"/>
      <c r="K3953" s="2"/>
      <c r="L3953" s="3">
        <v>967.36</v>
      </c>
      <c r="M3953" s="3">
        <v>967.36</v>
      </c>
      <c r="N3953" s="3">
        <v>0</v>
      </c>
      <c r="O3953" s="3">
        <v>0</v>
      </c>
      <c r="P3953" s="3">
        <v>967.36</v>
      </c>
      <c r="Q3953" s="3">
        <v>193.47200000000001</v>
      </c>
      <c r="R3953" s="1" t="s">
        <v>132</v>
      </c>
    </row>
    <row r="3954" spans="1:18" ht="15.5" x14ac:dyDescent="0.35">
      <c r="A3954" s="1">
        <v>40813304</v>
      </c>
      <c r="B3954" s="99" t="s">
        <v>472</v>
      </c>
      <c r="C3954" s="2" t="s">
        <v>13602</v>
      </c>
      <c r="D3954" s="2">
        <v>1</v>
      </c>
      <c r="E3954" s="1" t="s">
        <v>407</v>
      </c>
      <c r="F3954" s="2"/>
      <c r="G3954" s="2"/>
      <c r="H3954" s="2">
        <v>5</v>
      </c>
      <c r="I3954" s="2"/>
      <c r="J3954" s="2"/>
      <c r="K3954" s="2"/>
      <c r="L3954" s="3">
        <v>526.42999999999995</v>
      </c>
      <c r="M3954" s="3">
        <v>526.42999999999995</v>
      </c>
      <c r="N3954" s="3">
        <v>0</v>
      </c>
      <c r="O3954" s="3">
        <v>0</v>
      </c>
      <c r="P3954" s="3">
        <v>526.42999999999995</v>
      </c>
      <c r="Q3954" s="3">
        <v>105.286</v>
      </c>
      <c r="R3954" s="1" t="s">
        <v>132</v>
      </c>
    </row>
    <row r="3955" spans="1:18" ht="15.5" x14ac:dyDescent="0.35">
      <c r="A3955" s="1">
        <v>40813312</v>
      </c>
      <c r="B3955" s="99" t="s">
        <v>471</v>
      </c>
      <c r="C3955" s="2" t="s">
        <v>13602</v>
      </c>
      <c r="D3955" s="2">
        <v>1</v>
      </c>
      <c r="E3955" s="1" t="s">
        <v>407</v>
      </c>
      <c r="F3955" s="2"/>
      <c r="G3955" s="2"/>
      <c r="H3955" s="2">
        <v>5</v>
      </c>
      <c r="I3955" s="2"/>
      <c r="J3955" s="2"/>
      <c r="K3955" s="2"/>
      <c r="L3955" s="3">
        <v>526.42999999999995</v>
      </c>
      <c r="M3955" s="3">
        <v>526.42999999999995</v>
      </c>
      <c r="N3955" s="3">
        <v>0</v>
      </c>
      <c r="O3955" s="3">
        <v>0</v>
      </c>
      <c r="P3955" s="3">
        <v>526.42999999999995</v>
      </c>
      <c r="Q3955" s="3">
        <v>105.286</v>
      </c>
      <c r="R3955" s="1" t="s">
        <v>132</v>
      </c>
    </row>
    <row r="3956" spans="1:18" ht="15.5" x14ac:dyDescent="0.35">
      <c r="A3956" s="1">
        <v>40813320</v>
      </c>
      <c r="B3956" s="99" t="s">
        <v>470</v>
      </c>
      <c r="C3956" s="2" t="s">
        <v>13602</v>
      </c>
      <c r="D3956" s="2">
        <v>1</v>
      </c>
      <c r="E3956" s="1" t="s">
        <v>159</v>
      </c>
      <c r="F3956" s="2"/>
      <c r="G3956" s="2">
        <v>1</v>
      </c>
      <c r="H3956" s="2">
        <v>3</v>
      </c>
      <c r="I3956" s="2"/>
      <c r="J3956" s="2"/>
      <c r="K3956" s="2"/>
      <c r="L3956" s="3">
        <v>624.29</v>
      </c>
      <c r="M3956" s="3">
        <v>624.29</v>
      </c>
      <c r="N3956" s="3">
        <v>0</v>
      </c>
      <c r="O3956" s="3">
        <v>0</v>
      </c>
      <c r="P3956" s="3">
        <v>624.29</v>
      </c>
      <c r="Q3956" s="3">
        <v>124.858</v>
      </c>
      <c r="R3956" s="1" t="s">
        <v>132</v>
      </c>
    </row>
    <row r="3957" spans="1:18" ht="15.5" x14ac:dyDescent="0.35">
      <c r="A3957" s="1">
        <v>40813339</v>
      </c>
      <c r="B3957" s="99" t="s">
        <v>469</v>
      </c>
      <c r="C3957" s="2" t="s">
        <v>13602</v>
      </c>
      <c r="D3957" s="2">
        <v>1</v>
      </c>
      <c r="E3957" s="1" t="s">
        <v>396</v>
      </c>
      <c r="F3957" s="2"/>
      <c r="G3957" s="2">
        <v>1</v>
      </c>
      <c r="H3957" s="2">
        <v>5</v>
      </c>
      <c r="I3957" s="2"/>
      <c r="J3957" s="2"/>
      <c r="K3957" s="2"/>
      <c r="L3957" s="3">
        <v>871.75</v>
      </c>
      <c r="M3957" s="3">
        <v>871.75</v>
      </c>
      <c r="N3957" s="3">
        <v>0</v>
      </c>
      <c r="O3957" s="3">
        <v>0</v>
      </c>
      <c r="P3957" s="3">
        <v>871.75</v>
      </c>
      <c r="Q3957" s="3">
        <v>174.35000000000002</v>
      </c>
      <c r="R3957" s="1" t="s">
        <v>132</v>
      </c>
    </row>
    <row r="3958" spans="1:18" ht="15.5" x14ac:dyDescent="0.35">
      <c r="A3958" s="1">
        <v>40813347</v>
      </c>
      <c r="B3958" s="99" t="s">
        <v>468</v>
      </c>
      <c r="C3958" s="2" t="s">
        <v>13602</v>
      </c>
      <c r="D3958" s="2">
        <v>1</v>
      </c>
      <c r="E3958" s="1" t="s">
        <v>383</v>
      </c>
      <c r="F3958" s="2"/>
      <c r="G3958" s="2">
        <v>1</v>
      </c>
      <c r="H3958" s="2">
        <v>5</v>
      </c>
      <c r="I3958" s="2"/>
      <c r="J3958" s="2"/>
      <c r="K3958" s="2"/>
      <c r="L3958" s="3">
        <v>551.16999999999996</v>
      </c>
      <c r="M3958" s="3">
        <v>551.16999999999996</v>
      </c>
      <c r="N3958" s="3">
        <v>0</v>
      </c>
      <c r="O3958" s="3">
        <v>0</v>
      </c>
      <c r="P3958" s="3">
        <v>551.16999999999996</v>
      </c>
      <c r="Q3958" s="3">
        <v>110.23399999999999</v>
      </c>
      <c r="R3958" s="1" t="s">
        <v>132</v>
      </c>
    </row>
    <row r="3959" spans="1:18" ht="15.5" x14ac:dyDescent="0.35">
      <c r="A3959" s="1">
        <v>40813355</v>
      </c>
      <c r="B3959" s="99" t="s">
        <v>467</v>
      </c>
      <c r="C3959" s="2" t="s">
        <v>13602</v>
      </c>
      <c r="D3959" s="2">
        <v>1</v>
      </c>
      <c r="E3959" s="1" t="s">
        <v>148</v>
      </c>
      <c r="F3959" s="2"/>
      <c r="G3959" s="2">
        <v>1</v>
      </c>
      <c r="H3959" s="2">
        <v>5</v>
      </c>
      <c r="I3959" s="2"/>
      <c r="J3959" s="2"/>
      <c r="K3959" s="2"/>
      <c r="L3959" s="3">
        <v>584.91999999999996</v>
      </c>
      <c r="M3959" s="3">
        <v>584.91999999999996</v>
      </c>
      <c r="N3959" s="3">
        <v>0</v>
      </c>
      <c r="O3959" s="3">
        <v>0</v>
      </c>
      <c r="P3959" s="3">
        <v>584.91999999999996</v>
      </c>
      <c r="Q3959" s="3">
        <v>116.98399999999999</v>
      </c>
      <c r="R3959" s="1" t="s">
        <v>132</v>
      </c>
    </row>
    <row r="3960" spans="1:18" ht="15.5" x14ac:dyDescent="0.35">
      <c r="A3960" s="1">
        <v>40813363</v>
      </c>
      <c r="B3960" s="99" t="s">
        <v>466</v>
      </c>
      <c r="C3960" s="2" t="s">
        <v>13602</v>
      </c>
      <c r="D3960" s="2">
        <v>1</v>
      </c>
      <c r="E3960" s="1" t="s">
        <v>151</v>
      </c>
      <c r="F3960" s="2"/>
      <c r="G3960" s="2"/>
      <c r="H3960" s="2">
        <v>5</v>
      </c>
      <c r="I3960" s="2"/>
      <c r="J3960" s="2"/>
      <c r="K3960" s="2"/>
      <c r="L3960" s="3">
        <v>229.47</v>
      </c>
      <c r="M3960" s="3">
        <v>229.47</v>
      </c>
      <c r="N3960" s="3">
        <v>0</v>
      </c>
      <c r="O3960" s="3">
        <v>0</v>
      </c>
      <c r="P3960" s="3">
        <v>229.47</v>
      </c>
      <c r="Q3960" s="3">
        <v>45.894000000000005</v>
      </c>
      <c r="R3960" s="1" t="s">
        <v>132</v>
      </c>
    </row>
    <row r="3961" spans="1:18" ht="15.5" x14ac:dyDescent="0.35">
      <c r="A3961" s="1">
        <v>40813371</v>
      </c>
      <c r="B3961" s="99" t="s">
        <v>465</v>
      </c>
      <c r="C3961" s="2" t="s">
        <v>13602</v>
      </c>
      <c r="D3961" s="2">
        <v>1</v>
      </c>
      <c r="E3961" s="1" t="s">
        <v>407</v>
      </c>
      <c r="F3961" s="2"/>
      <c r="G3961" s="2">
        <v>1</v>
      </c>
      <c r="H3961" s="2">
        <v>5</v>
      </c>
      <c r="I3961" s="2"/>
      <c r="J3961" s="2"/>
      <c r="K3961" s="2"/>
      <c r="L3961" s="3">
        <v>526.42999999999995</v>
      </c>
      <c r="M3961" s="3">
        <v>526.42999999999995</v>
      </c>
      <c r="N3961" s="3">
        <v>0</v>
      </c>
      <c r="O3961" s="3">
        <v>0</v>
      </c>
      <c r="P3961" s="3">
        <v>526.42999999999995</v>
      </c>
      <c r="Q3961" s="3">
        <v>105.286</v>
      </c>
      <c r="R3961" s="1" t="s">
        <v>132</v>
      </c>
    </row>
    <row r="3962" spans="1:18" ht="15.5" x14ac:dyDescent="0.35">
      <c r="A3962" s="1">
        <v>40813380</v>
      </c>
      <c r="B3962" s="99" t="s">
        <v>464</v>
      </c>
      <c r="C3962" s="2" t="s">
        <v>13602</v>
      </c>
      <c r="D3962" s="2">
        <v>1</v>
      </c>
      <c r="E3962" s="1" t="s">
        <v>409</v>
      </c>
      <c r="F3962" s="2"/>
      <c r="G3962" s="2">
        <v>1</v>
      </c>
      <c r="H3962" s="2">
        <v>5</v>
      </c>
      <c r="I3962" s="2"/>
      <c r="J3962" s="2"/>
      <c r="K3962" s="2"/>
      <c r="L3962" s="3">
        <v>372.32</v>
      </c>
      <c r="M3962" s="3">
        <v>372.32</v>
      </c>
      <c r="N3962" s="3">
        <v>0</v>
      </c>
      <c r="O3962" s="3">
        <v>0</v>
      </c>
      <c r="P3962" s="3">
        <v>372.32</v>
      </c>
      <c r="Q3962" s="3">
        <v>74.463999999999999</v>
      </c>
      <c r="R3962" s="1" t="s">
        <v>132</v>
      </c>
    </row>
    <row r="3963" spans="1:18" ht="15.5" x14ac:dyDescent="0.35">
      <c r="A3963" s="1">
        <v>40813398</v>
      </c>
      <c r="B3963" s="99" t="s">
        <v>463</v>
      </c>
      <c r="C3963" s="2" t="s">
        <v>13602</v>
      </c>
      <c r="D3963" s="2">
        <v>1</v>
      </c>
      <c r="E3963" s="1" t="s">
        <v>377</v>
      </c>
      <c r="F3963" s="2"/>
      <c r="G3963" s="2">
        <v>1</v>
      </c>
      <c r="H3963" s="2">
        <v>5</v>
      </c>
      <c r="I3963" s="2"/>
      <c r="J3963" s="2"/>
      <c r="K3963" s="2"/>
      <c r="L3963" s="3">
        <v>344.2</v>
      </c>
      <c r="M3963" s="3">
        <v>344.2</v>
      </c>
      <c r="N3963" s="3">
        <v>0</v>
      </c>
      <c r="O3963" s="3">
        <v>0</v>
      </c>
      <c r="P3963" s="3">
        <v>344.2</v>
      </c>
      <c r="Q3963" s="3">
        <v>68.84</v>
      </c>
      <c r="R3963" s="1" t="s">
        <v>132</v>
      </c>
    </row>
    <row r="3964" spans="1:18" ht="15.5" x14ac:dyDescent="0.35">
      <c r="A3964" s="1">
        <v>40813401</v>
      </c>
      <c r="B3964" s="99" t="s">
        <v>462</v>
      </c>
      <c r="C3964" s="2" t="s">
        <v>13602</v>
      </c>
      <c r="D3964" s="2">
        <v>1</v>
      </c>
      <c r="E3964" s="1" t="s">
        <v>148</v>
      </c>
      <c r="F3964" s="2"/>
      <c r="G3964" s="2"/>
      <c r="H3964" s="2">
        <v>3</v>
      </c>
      <c r="I3964" s="2"/>
      <c r="J3964" s="2"/>
      <c r="K3964" s="2"/>
      <c r="L3964" s="3">
        <v>584.91999999999996</v>
      </c>
      <c r="M3964" s="3">
        <v>584.91999999999996</v>
      </c>
      <c r="N3964" s="3">
        <v>0</v>
      </c>
      <c r="O3964" s="3">
        <v>0</v>
      </c>
      <c r="P3964" s="3">
        <v>584.91999999999996</v>
      </c>
      <c r="Q3964" s="3">
        <v>116.98399999999999</v>
      </c>
      <c r="R3964" s="1" t="s">
        <v>132</v>
      </c>
    </row>
    <row r="3965" spans="1:18" ht="15.5" x14ac:dyDescent="0.35">
      <c r="A3965" s="1">
        <v>40813410</v>
      </c>
      <c r="B3965" s="99" t="s">
        <v>461</v>
      </c>
      <c r="C3965" s="2" t="s">
        <v>13602</v>
      </c>
      <c r="D3965" s="2">
        <v>1</v>
      </c>
      <c r="E3965" s="1" t="s">
        <v>16</v>
      </c>
      <c r="F3965" s="2"/>
      <c r="G3965" s="2"/>
      <c r="H3965" s="2">
        <v>2</v>
      </c>
      <c r="I3965" s="2"/>
      <c r="J3965" s="2"/>
      <c r="K3965" s="2"/>
      <c r="L3965" s="3">
        <v>212.59</v>
      </c>
      <c r="M3965" s="3">
        <v>212.59</v>
      </c>
      <c r="N3965" s="3">
        <v>0</v>
      </c>
      <c r="O3965" s="3">
        <v>0</v>
      </c>
      <c r="P3965" s="3">
        <v>212.59</v>
      </c>
      <c r="Q3965" s="3">
        <v>42.518000000000001</v>
      </c>
      <c r="R3965" s="1" t="s">
        <v>132</v>
      </c>
    </row>
    <row r="3966" spans="1:18" ht="15.5" x14ac:dyDescent="0.35">
      <c r="A3966" s="1">
        <v>40813428</v>
      </c>
      <c r="B3966" s="99" t="s">
        <v>460</v>
      </c>
      <c r="C3966" s="2" t="s">
        <v>13602</v>
      </c>
      <c r="D3966" s="2">
        <v>1</v>
      </c>
      <c r="E3966" s="1" t="s">
        <v>151</v>
      </c>
      <c r="F3966" s="2"/>
      <c r="G3966" s="2"/>
      <c r="H3966" s="2">
        <v>2</v>
      </c>
      <c r="I3966" s="2"/>
      <c r="J3966" s="2"/>
      <c r="K3966" s="2"/>
      <c r="L3966" s="3">
        <v>229.47</v>
      </c>
      <c r="M3966" s="3">
        <v>229.47</v>
      </c>
      <c r="N3966" s="3">
        <v>0</v>
      </c>
      <c r="O3966" s="3">
        <v>0</v>
      </c>
      <c r="P3966" s="3">
        <v>229.47</v>
      </c>
      <c r="Q3966" s="3">
        <v>45.894000000000005</v>
      </c>
      <c r="R3966" s="1" t="s">
        <v>132</v>
      </c>
    </row>
    <row r="3967" spans="1:18" ht="15.5" x14ac:dyDescent="0.35">
      <c r="A3967" s="1">
        <v>40813436</v>
      </c>
      <c r="B3967" s="99" t="s">
        <v>459</v>
      </c>
      <c r="C3967" s="2" t="s">
        <v>13602</v>
      </c>
      <c r="D3967" s="2">
        <v>1</v>
      </c>
      <c r="E3967" s="1" t="s">
        <v>133</v>
      </c>
      <c r="F3967" s="2"/>
      <c r="G3967" s="2">
        <v>1</v>
      </c>
      <c r="H3967" s="2">
        <v>3</v>
      </c>
      <c r="I3967" s="2"/>
      <c r="J3967" s="2"/>
      <c r="K3967" s="2"/>
      <c r="L3967" s="3">
        <v>263.20999999999998</v>
      </c>
      <c r="M3967" s="3">
        <v>263.20999999999998</v>
      </c>
      <c r="N3967" s="3">
        <v>0</v>
      </c>
      <c r="O3967" s="3">
        <v>0</v>
      </c>
      <c r="P3967" s="3">
        <v>263.20999999999998</v>
      </c>
      <c r="Q3967" s="3">
        <v>52.641999999999996</v>
      </c>
      <c r="R3967" s="1" t="s">
        <v>132</v>
      </c>
    </row>
    <row r="3968" spans="1:18" ht="15.5" x14ac:dyDescent="0.35">
      <c r="A3968" s="1">
        <v>40813444</v>
      </c>
      <c r="B3968" s="99" t="s">
        <v>458</v>
      </c>
      <c r="C3968" s="2" t="s">
        <v>13602</v>
      </c>
      <c r="D3968" s="2">
        <v>1</v>
      </c>
      <c r="E3968" s="1" t="s">
        <v>151</v>
      </c>
      <c r="F3968" s="2"/>
      <c r="G3968" s="2"/>
      <c r="H3968" s="2">
        <v>3</v>
      </c>
      <c r="I3968" s="2"/>
      <c r="J3968" s="2"/>
      <c r="K3968" s="2"/>
      <c r="L3968" s="3">
        <v>229.47</v>
      </c>
      <c r="M3968" s="3">
        <v>229.47</v>
      </c>
      <c r="N3968" s="3">
        <v>0</v>
      </c>
      <c r="O3968" s="3">
        <v>0</v>
      </c>
      <c r="P3968" s="3">
        <v>229.47</v>
      </c>
      <c r="Q3968" s="3">
        <v>45.894000000000005</v>
      </c>
      <c r="R3968" s="1" t="s">
        <v>132</v>
      </c>
    </row>
    <row r="3969" spans="1:18" ht="15.5" x14ac:dyDescent="0.35">
      <c r="A3969" s="1">
        <v>40813452</v>
      </c>
      <c r="B3969" s="99" t="s">
        <v>457</v>
      </c>
      <c r="C3969" s="2" t="s">
        <v>13602</v>
      </c>
      <c r="D3969" s="2">
        <v>1</v>
      </c>
      <c r="E3969" s="1" t="s">
        <v>311</v>
      </c>
      <c r="F3969" s="2"/>
      <c r="G3969" s="2">
        <v>1</v>
      </c>
      <c r="H3969" s="2">
        <v>3</v>
      </c>
      <c r="I3969" s="2"/>
      <c r="J3969" s="2"/>
      <c r="K3969" s="2"/>
      <c r="L3969" s="3">
        <v>247.47</v>
      </c>
      <c r="M3969" s="3">
        <v>247.47</v>
      </c>
      <c r="N3969" s="3">
        <v>0</v>
      </c>
      <c r="O3969" s="3">
        <v>0</v>
      </c>
      <c r="P3969" s="3">
        <v>247.47</v>
      </c>
      <c r="Q3969" s="3">
        <v>49.494</v>
      </c>
      <c r="R3969" s="1" t="s">
        <v>132</v>
      </c>
    </row>
    <row r="3970" spans="1:18" ht="15.5" x14ac:dyDescent="0.35">
      <c r="A3970" s="1">
        <v>40813460</v>
      </c>
      <c r="B3970" s="99" t="s">
        <v>456</v>
      </c>
      <c r="C3970" s="2" t="s">
        <v>13602</v>
      </c>
      <c r="D3970" s="2">
        <v>1</v>
      </c>
      <c r="E3970" s="1" t="s">
        <v>133</v>
      </c>
      <c r="F3970" s="2"/>
      <c r="G3970" s="2">
        <v>1</v>
      </c>
      <c r="H3970" s="2">
        <v>3</v>
      </c>
      <c r="I3970" s="2"/>
      <c r="J3970" s="2"/>
      <c r="K3970" s="2"/>
      <c r="L3970" s="3">
        <v>263.20999999999998</v>
      </c>
      <c r="M3970" s="3">
        <v>263.20999999999998</v>
      </c>
      <c r="N3970" s="3">
        <v>0</v>
      </c>
      <c r="O3970" s="3">
        <v>0</v>
      </c>
      <c r="P3970" s="3">
        <v>263.20999999999998</v>
      </c>
      <c r="Q3970" s="3">
        <v>52.641999999999996</v>
      </c>
      <c r="R3970" s="1" t="s">
        <v>132</v>
      </c>
    </row>
    <row r="3971" spans="1:18" ht="15.5" x14ac:dyDescent="0.35">
      <c r="A3971" s="1">
        <v>40813479</v>
      </c>
      <c r="B3971" s="99" t="s">
        <v>455</v>
      </c>
      <c r="C3971" s="2" t="s">
        <v>13602</v>
      </c>
      <c r="D3971" s="2">
        <v>1</v>
      </c>
      <c r="E3971" s="1" t="s">
        <v>133</v>
      </c>
      <c r="F3971" s="2"/>
      <c r="G3971" s="2">
        <v>1</v>
      </c>
      <c r="H3971" s="2">
        <v>3</v>
      </c>
      <c r="I3971" s="2"/>
      <c r="J3971" s="2"/>
      <c r="K3971" s="2"/>
      <c r="L3971" s="3">
        <v>263.20999999999998</v>
      </c>
      <c r="M3971" s="3">
        <v>263.20999999999998</v>
      </c>
      <c r="N3971" s="3">
        <v>0</v>
      </c>
      <c r="O3971" s="3">
        <v>0</v>
      </c>
      <c r="P3971" s="3">
        <v>263.20999999999998</v>
      </c>
      <c r="Q3971" s="3">
        <v>52.641999999999996</v>
      </c>
      <c r="R3971" s="1" t="s">
        <v>132</v>
      </c>
    </row>
    <row r="3972" spans="1:18" ht="15.5" x14ac:dyDescent="0.35">
      <c r="A3972" s="1">
        <v>40813487</v>
      </c>
      <c r="B3972" s="99" t="s">
        <v>454</v>
      </c>
      <c r="C3972" s="2" t="s">
        <v>13602</v>
      </c>
      <c r="D3972" s="2">
        <v>1</v>
      </c>
      <c r="E3972" s="1" t="s">
        <v>224</v>
      </c>
      <c r="F3972" s="2"/>
      <c r="G3972" s="2">
        <v>1</v>
      </c>
      <c r="H3972" s="2">
        <v>3</v>
      </c>
      <c r="I3972" s="2"/>
      <c r="J3972" s="2"/>
      <c r="K3972" s="2"/>
      <c r="L3972" s="3">
        <v>286.83999999999997</v>
      </c>
      <c r="M3972" s="3">
        <v>286.83999999999997</v>
      </c>
      <c r="N3972" s="3">
        <v>0</v>
      </c>
      <c r="O3972" s="3">
        <v>0</v>
      </c>
      <c r="P3972" s="3">
        <v>286.83999999999997</v>
      </c>
      <c r="Q3972" s="3">
        <v>57.367999999999995</v>
      </c>
      <c r="R3972" s="1" t="s">
        <v>132</v>
      </c>
    </row>
    <row r="3973" spans="1:18" ht="15.5" x14ac:dyDescent="0.35">
      <c r="A3973" s="1">
        <v>40813495</v>
      </c>
      <c r="B3973" s="99" t="s">
        <v>453</v>
      </c>
      <c r="C3973" s="2" t="s">
        <v>13602</v>
      </c>
      <c r="D3973" s="2">
        <v>1</v>
      </c>
      <c r="E3973" s="1" t="s">
        <v>110</v>
      </c>
      <c r="F3973" s="2"/>
      <c r="G3973" s="2"/>
      <c r="H3973" s="2">
        <v>3</v>
      </c>
      <c r="I3973" s="2"/>
      <c r="J3973" s="2"/>
      <c r="K3973" s="2"/>
      <c r="L3973" s="3">
        <v>188.98</v>
      </c>
      <c r="M3973" s="3">
        <v>188.98</v>
      </c>
      <c r="N3973" s="3">
        <v>0</v>
      </c>
      <c r="O3973" s="3">
        <v>0</v>
      </c>
      <c r="P3973" s="3">
        <v>188.98</v>
      </c>
      <c r="Q3973" s="3">
        <v>37.795999999999999</v>
      </c>
      <c r="R3973" s="1" t="s">
        <v>132</v>
      </c>
    </row>
    <row r="3974" spans="1:18" ht="15.5" x14ac:dyDescent="0.35">
      <c r="A3974" s="1">
        <v>40813509</v>
      </c>
      <c r="B3974" s="99" t="s">
        <v>452</v>
      </c>
      <c r="C3974" s="2" t="s">
        <v>13602</v>
      </c>
      <c r="D3974" s="2">
        <v>1</v>
      </c>
      <c r="E3974" s="1" t="s">
        <v>133</v>
      </c>
      <c r="F3974" s="2"/>
      <c r="G3974" s="2">
        <v>1</v>
      </c>
      <c r="H3974" s="2">
        <v>3</v>
      </c>
      <c r="I3974" s="2"/>
      <c r="J3974" s="2"/>
      <c r="K3974" s="2"/>
      <c r="L3974" s="3">
        <v>263.20999999999998</v>
      </c>
      <c r="M3974" s="3">
        <v>263.20999999999998</v>
      </c>
      <c r="N3974" s="3">
        <v>0</v>
      </c>
      <c r="O3974" s="3">
        <v>0</v>
      </c>
      <c r="P3974" s="3">
        <v>263.20999999999998</v>
      </c>
      <c r="Q3974" s="3">
        <v>52.641999999999996</v>
      </c>
      <c r="R3974" s="1" t="s">
        <v>132</v>
      </c>
    </row>
    <row r="3975" spans="1:18" ht="15.5" x14ac:dyDescent="0.35">
      <c r="A3975" s="1">
        <v>40813517</v>
      </c>
      <c r="B3975" s="99" t="s">
        <v>451</v>
      </c>
      <c r="C3975" s="2" t="s">
        <v>13602</v>
      </c>
      <c r="D3975" s="2">
        <v>1</v>
      </c>
      <c r="E3975" s="1" t="s">
        <v>448</v>
      </c>
      <c r="F3975" s="2"/>
      <c r="G3975" s="2">
        <v>1</v>
      </c>
      <c r="H3975" s="2">
        <v>3</v>
      </c>
      <c r="I3975" s="2"/>
      <c r="J3975" s="2"/>
      <c r="K3975" s="2"/>
      <c r="L3975" s="3">
        <v>314.95</v>
      </c>
      <c r="M3975" s="3">
        <v>314.95</v>
      </c>
      <c r="N3975" s="3">
        <v>0</v>
      </c>
      <c r="O3975" s="3">
        <v>0</v>
      </c>
      <c r="P3975" s="3">
        <v>314.95</v>
      </c>
      <c r="Q3975" s="3">
        <v>62.99</v>
      </c>
      <c r="R3975" s="1" t="s">
        <v>132</v>
      </c>
    </row>
    <row r="3976" spans="1:18" ht="15.5" x14ac:dyDescent="0.35">
      <c r="A3976" s="1">
        <v>40813525</v>
      </c>
      <c r="B3976" s="99" t="s">
        <v>450</v>
      </c>
      <c r="C3976" s="2" t="s">
        <v>13602</v>
      </c>
      <c r="D3976" s="2">
        <v>1</v>
      </c>
      <c r="E3976" s="1" t="s">
        <v>133</v>
      </c>
      <c r="F3976" s="2"/>
      <c r="G3976" s="2">
        <v>1</v>
      </c>
      <c r="H3976" s="2">
        <v>3</v>
      </c>
      <c r="I3976" s="2"/>
      <c r="J3976" s="2"/>
      <c r="K3976" s="2"/>
      <c r="L3976" s="3">
        <v>263.20999999999998</v>
      </c>
      <c r="M3976" s="3">
        <v>263.20999999999998</v>
      </c>
      <c r="N3976" s="3">
        <v>0</v>
      </c>
      <c r="O3976" s="3">
        <v>0</v>
      </c>
      <c r="P3976" s="3">
        <v>263.20999999999998</v>
      </c>
      <c r="Q3976" s="3">
        <v>52.641999999999996</v>
      </c>
      <c r="R3976" s="1" t="s">
        <v>132</v>
      </c>
    </row>
    <row r="3977" spans="1:18" ht="15.5" x14ac:dyDescent="0.35">
      <c r="A3977" s="1">
        <v>40813533</v>
      </c>
      <c r="B3977" s="99" t="s">
        <v>449</v>
      </c>
      <c r="C3977" s="2" t="s">
        <v>13602</v>
      </c>
      <c r="D3977" s="2">
        <v>1</v>
      </c>
      <c r="E3977" s="1" t="s">
        <v>448</v>
      </c>
      <c r="F3977" s="2"/>
      <c r="G3977" s="2"/>
      <c r="H3977" s="2">
        <v>3</v>
      </c>
      <c r="I3977" s="2"/>
      <c r="J3977" s="2"/>
      <c r="K3977" s="2"/>
      <c r="L3977" s="3">
        <v>314.95</v>
      </c>
      <c r="M3977" s="3">
        <v>314.95</v>
      </c>
      <c r="N3977" s="3">
        <v>0</v>
      </c>
      <c r="O3977" s="3">
        <v>0</v>
      </c>
      <c r="P3977" s="3">
        <v>314.95</v>
      </c>
      <c r="Q3977" s="3">
        <v>62.99</v>
      </c>
      <c r="R3977" s="1" t="s">
        <v>132</v>
      </c>
    </row>
    <row r="3978" spans="1:18" ht="15.5" x14ac:dyDescent="0.35">
      <c r="A3978" s="1">
        <v>40813541</v>
      </c>
      <c r="B3978" s="99" t="s">
        <v>447</v>
      </c>
      <c r="C3978" s="2" t="s">
        <v>13602</v>
      </c>
      <c r="D3978" s="2">
        <v>1</v>
      </c>
      <c r="E3978" s="1" t="s">
        <v>446</v>
      </c>
      <c r="F3978" s="2"/>
      <c r="G3978" s="2">
        <v>1</v>
      </c>
      <c r="H3978" s="2">
        <v>6</v>
      </c>
      <c r="I3978" s="2"/>
      <c r="J3978" s="2"/>
      <c r="K3978" s="2"/>
      <c r="L3978" s="3">
        <v>1122.5899999999999</v>
      </c>
      <c r="M3978" s="3">
        <v>1122.5899999999999</v>
      </c>
      <c r="N3978" s="3">
        <v>0</v>
      </c>
      <c r="O3978" s="3">
        <v>0</v>
      </c>
      <c r="P3978" s="3">
        <v>1122.5899999999999</v>
      </c>
      <c r="Q3978" s="3">
        <v>224.518</v>
      </c>
      <c r="R3978" s="1" t="s">
        <v>132</v>
      </c>
    </row>
    <row r="3979" spans="1:18" ht="15.5" x14ac:dyDescent="0.35">
      <c r="A3979" s="1">
        <v>40813550</v>
      </c>
      <c r="B3979" s="99" t="s">
        <v>445</v>
      </c>
      <c r="C3979" s="2" t="s">
        <v>13602</v>
      </c>
      <c r="D3979" s="2">
        <v>1</v>
      </c>
      <c r="E3979" s="1" t="s">
        <v>396</v>
      </c>
      <c r="F3979" s="2"/>
      <c r="G3979" s="2">
        <v>1</v>
      </c>
      <c r="H3979" s="2">
        <v>6</v>
      </c>
      <c r="I3979" s="2"/>
      <c r="J3979" s="2"/>
      <c r="K3979" s="2"/>
      <c r="L3979" s="3">
        <v>871.75</v>
      </c>
      <c r="M3979" s="3">
        <v>871.75</v>
      </c>
      <c r="N3979" s="3">
        <v>0</v>
      </c>
      <c r="O3979" s="3">
        <v>0</v>
      </c>
      <c r="P3979" s="3">
        <v>871.75</v>
      </c>
      <c r="Q3979" s="3">
        <v>174.35000000000002</v>
      </c>
      <c r="R3979" s="1" t="s">
        <v>132</v>
      </c>
    </row>
    <row r="3980" spans="1:18" ht="15.5" x14ac:dyDescent="0.35">
      <c r="A3980" s="1">
        <v>40813568</v>
      </c>
      <c r="B3980" s="99" t="s">
        <v>444</v>
      </c>
      <c r="C3980" s="2" t="s">
        <v>13602</v>
      </c>
      <c r="D3980" s="2">
        <v>1</v>
      </c>
      <c r="E3980" s="1" t="s">
        <v>396</v>
      </c>
      <c r="F3980" s="2"/>
      <c r="G3980" s="2">
        <v>1</v>
      </c>
      <c r="H3980" s="2">
        <v>6</v>
      </c>
      <c r="I3980" s="2"/>
      <c r="J3980" s="2"/>
      <c r="K3980" s="2"/>
      <c r="L3980" s="3">
        <v>871.75</v>
      </c>
      <c r="M3980" s="3">
        <v>871.75</v>
      </c>
      <c r="N3980" s="3">
        <v>0</v>
      </c>
      <c r="O3980" s="3">
        <v>0</v>
      </c>
      <c r="P3980" s="3">
        <v>871.75</v>
      </c>
      <c r="Q3980" s="3">
        <v>174.35000000000002</v>
      </c>
      <c r="R3980" s="1" t="s">
        <v>132</v>
      </c>
    </row>
    <row r="3981" spans="1:18" ht="15.5" x14ac:dyDescent="0.35">
      <c r="A3981" s="1">
        <v>40813576</v>
      </c>
      <c r="B3981" s="99" t="s">
        <v>443</v>
      </c>
      <c r="C3981" s="2" t="s">
        <v>13602</v>
      </c>
      <c r="D3981" s="2">
        <v>1</v>
      </c>
      <c r="E3981" s="1" t="s">
        <v>161</v>
      </c>
      <c r="F3981" s="2"/>
      <c r="G3981" s="2">
        <v>1</v>
      </c>
      <c r="H3981" s="2">
        <v>6</v>
      </c>
      <c r="I3981" s="2"/>
      <c r="J3981" s="2"/>
      <c r="K3981" s="2"/>
      <c r="L3981" s="3">
        <v>804.26</v>
      </c>
      <c r="M3981" s="3">
        <v>804.26</v>
      </c>
      <c r="N3981" s="3">
        <v>0</v>
      </c>
      <c r="O3981" s="3">
        <v>0</v>
      </c>
      <c r="P3981" s="3">
        <v>804.26</v>
      </c>
      <c r="Q3981" s="3">
        <v>160.852</v>
      </c>
      <c r="R3981" s="1" t="s">
        <v>132</v>
      </c>
    </row>
    <row r="3982" spans="1:18" ht="15.5" x14ac:dyDescent="0.35">
      <c r="A3982" s="1">
        <v>40813584</v>
      </c>
      <c r="B3982" s="99" t="s">
        <v>442</v>
      </c>
      <c r="C3982" s="2" t="s">
        <v>13602</v>
      </c>
      <c r="D3982" s="2">
        <v>1</v>
      </c>
      <c r="E3982" s="1" t="s">
        <v>148</v>
      </c>
      <c r="F3982" s="2"/>
      <c r="G3982" s="2">
        <v>1</v>
      </c>
      <c r="H3982" s="2">
        <v>5</v>
      </c>
      <c r="I3982" s="2"/>
      <c r="J3982" s="2"/>
      <c r="K3982" s="2"/>
      <c r="L3982" s="3">
        <v>584.91999999999996</v>
      </c>
      <c r="M3982" s="3">
        <v>584.91999999999996</v>
      </c>
      <c r="N3982" s="3">
        <v>0</v>
      </c>
      <c r="O3982" s="3">
        <v>0</v>
      </c>
      <c r="P3982" s="3">
        <v>584.91999999999996</v>
      </c>
      <c r="Q3982" s="3">
        <v>116.98399999999999</v>
      </c>
      <c r="R3982" s="1" t="s">
        <v>132</v>
      </c>
    </row>
    <row r="3983" spans="1:18" ht="15.5" x14ac:dyDescent="0.35">
      <c r="A3983" s="1">
        <v>40813592</v>
      </c>
      <c r="B3983" s="99" t="s">
        <v>441</v>
      </c>
      <c r="C3983" s="2" t="s">
        <v>13602</v>
      </c>
      <c r="D3983" s="2">
        <v>1</v>
      </c>
      <c r="E3983" s="1" t="s">
        <v>161</v>
      </c>
      <c r="F3983" s="2"/>
      <c r="G3983" s="2">
        <v>2</v>
      </c>
      <c r="H3983" s="2">
        <v>5</v>
      </c>
      <c r="I3983" s="2"/>
      <c r="J3983" s="2"/>
      <c r="K3983" s="2"/>
      <c r="L3983" s="3">
        <v>804.26</v>
      </c>
      <c r="M3983" s="3">
        <v>804.26</v>
      </c>
      <c r="N3983" s="3">
        <v>0</v>
      </c>
      <c r="O3983" s="3">
        <v>0</v>
      </c>
      <c r="P3983" s="3">
        <v>804.26</v>
      </c>
      <c r="Q3983" s="3">
        <v>160.852</v>
      </c>
      <c r="R3983" s="1" t="s">
        <v>132</v>
      </c>
    </row>
    <row r="3984" spans="1:18" ht="15.5" x14ac:dyDescent="0.35">
      <c r="A3984" s="1">
        <v>40813606</v>
      </c>
      <c r="B3984" s="99" t="s">
        <v>440</v>
      </c>
      <c r="C3984" s="2" t="s">
        <v>13602</v>
      </c>
      <c r="D3984" s="2">
        <v>1</v>
      </c>
      <c r="E3984" s="1" t="s">
        <v>407</v>
      </c>
      <c r="F3984" s="2"/>
      <c r="G3984" s="2">
        <v>1</v>
      </c>
      <c r="H3984" s="2">
        <v>5</v>
      </c>
      <c r="I3984" s="2"/>
      <c r="J3984" s="2"/>
      <c r="K3984" s="2"/>
      <c r="L3984" s="3">
        <v>526.42999999999995</v>
      </c>
      <c r="M3984" s="3">
        <v>526.42999999999995</v>
      </c>
      <c r="N3984" s="3">
        <v>0</v>
      </c>
      <c r="O3984" s="3">
        <v>0</v>
      </c>
      <c r="P3984" s="3">
        <v>526.42999999999995</v>
      </c>
      <c r="Q3984" s="3">
        <v>105.286</v>
      </c>
      <c r="R3984" s="1" t="s">
        <v>132</v>
      </c>
    </row>
    <row r="3985" spans="1:18" ht="15.5" x14ac:dyDescent="0.35">
      <c r="A3985" s="1">
        <v>40813614</v>
      </c>
      <c r="B3985" s="99" t="s">
        <v>439</v>
      </c>
      <c r="C3985" s="2" t="s">
        <v>13602</v>
      </c>
      <c r="D3985" s="2">
        <v>1</v>
      </c>
      <c r="E3985" s="1" t="s">
        <v>161</v>
      </c>
      <c r="F3985" s="2"/>
      <c r="G3985" s="2">
        <v>1</v>
      </c>
      <c r="H3985" s="2">
        <v>5</v>
      </c>
      <c r="I3985" s="2"/>
      <c r="J3985" s="2"/>
      <c r="K3985" s="2"/>
      <c r="L3985" s="3">
        <v>804.26</v>
      </c>
      <c r="M3985" s="3">
        <v>804.26</v>
      </c>
      <c r="N3985" s="3">
        <v>0</v>
      </c>
      <c r="O3985" s="3">
        <v>0</v>
      </c>
      <c r="P3985" s="3">
        <v>804.26</v>
      </c>
      <c r="Q3985" s="3">
        <v>160.852</v>
      </c>
      <c r="R3985" s="1" t="s">
        <v>132</v>
      </c>
    </row>
    <row r="3986" spans="1:18" ht="15.5" x14ac:dyDescent="0.35">
      <c r="A3986" s="1">
        <v>40813622</v>
      </c>
      <c r="B3986" s="99" t="s">
        <v>438</v>
      </c>
      <c r="C3986" s="2" t="s">
        <v>13602</v>
      </c>
      <c r="D3986" s="2">
        <v>1</v>
      </c>
      <c r="E3986" s="1" t="s">
        <v>159</v>
      </c>
      <c r="F3986" s="2"/>
      <c r="G3986" s="2">
        <v>1</v>
      </c>
      <c r="H3986" s="2">
        <v>2</v>
      </c>
      <c r="I3986" s="2"/>
      <c r="J3986" s="2"/>
      <c r="K3986" s="2"/>
      <c r="L3986" s="3">
        <v>624.29</v>
      </c>
      <c r="M3986" s="3">
        <v>624.29</v>
      </c>
      <c r="N3986" s="3">
        <v>0</v>
      </c>
      <c r="O3986" s="3">
        <v>0</v>
      </c>
      <c r="P3986" s="3">
        <v>624.29</v>
      </c>
      <c r="Q3986" s="3">
        <v>124.858</v>
      </c>
      <c r="R3986" s="1" t="s">
        <v>132</v>
      </c>
    </row>
    <row r="3987" spans="1:18" ht="15.5" x14ac:dyDescent="0.35">
      <c r="A3987" s="1">
        <v>40813630</v>
      </c>
      <c r="B3987" s="99" t="s">
        <v>437</v>
      </c>
      <c r="C3987" s="2" t="s">
        <v>13602</v>
      </c>
      <c r="D3987" s="2">
        <v>1</v>
      </c>
      <c r="E3987" s="1" t="s">
        <v>407</v>
      </c>
      <c r="F3987" s="2"/>
      <c r="G3987" s="2">
        <v>1</v>
      </c>
      <c r="H3987" s="2">
        <v>5</v>
      </c>
      <c r="I3987" s="2"/>
      <c r="J3987" s="2"/>
      <c r="K3987" s="2"/>
      <c r="L3987" s="3">
        <v>526.42999999999995</v>
      </c>
      <c r="M3987" s="3">
        <v>526.42999999999995</v>
      </c>
      <c r="N3987" s="3">
        <v>0</v>
      </c>
      <c r="O3987" s="3">
        <v>0</v>
      </c>
      <c r="P3987" s="3">
        <v>526.42999999999995</v>
      </c>
      <c r="Q3987" s="3">
        <v>105.286</v>
      </c>
      <c r="R3987" s="1" t="s">
        <v>132</v>
      </c>
    </row>
    <row r="3988" spans="1:18" ht="15.5" x14ac:dyDescent="0.35">
      <c r="A3988" s="1">
        <v>40813649</v>
      </c>
      <c r="B3988" s="99" t="s">
        <v>436</v>
      </c>
      <c r="C3988" s="2" t="s">
        <v>13602</v>
      </c>
      <c r="D3988" s="2">
        <v>1</v>
      </c>
      <c r="E3988" s="1" t="s">
        <v>396</v>
      </c>
      <c r="F3988" s="2"/>
      <c r="G3988" s="2">
        <v>1</v>
      </c>
      <c r="H3988" s="2">
        <v>5</v>
      </c>
      <c r="I3988" s="2"/>
      <c r="J3988" s="2"/>
      <c r="K3988" s="2"/>
      <c r="L3988" s="3">
        <v>871.75</v>
      </c>
      <c r="M3988" s="3">
        <v>871.75</v>
      </c>
      <c r="N3988" s="3">
        <v>0</v>
      </c>
      <c r="O3988" s="3">
        <v>0</v>
      </c>
      <c r="P3988" s="3">
        <v>871.75</v>
      </c>
      <c r="Q3988" s="3">
        <v>174.35000000000002</v>
      </c>
      <c r="R3988" s="1" t="s">
        <v>132</v>
      </c>
    </row>
    <row r="3989" spans="1:18" ht="15.5" x14ac:dyDescent="0.35">
      <c r="A3989" s="1">
        <v>40813657</v>
      </c>
      <c r="B3989" s="99" t="s">
        <v>435</v>
      </c>
      <c r="C3989" s="2" t="s">
        <v>13602</v>
      </c>
      <c r="D3989" s="2">
        <v>1</v>
      </c>
      <c r="E3989" s="1" t="s">
        <v>407</v>
      </c>
      <c r="F3989" s="2"/>
      <c r="G3989" s="2">
        <v>1</v>
      </c>
      <c r="H3989" s="2">
        <v>5</v>
      </c>
      <c r="I3989" s="2"/>
      <c r="J3989" s="2"/>
      <c r="K3989" s="2"/>
      <c r="L3989" s="3">
        <v>526.42999999999995</v>
      </c>
      <c r="M3989" s="3">
        <v>526.42999999999995</v>
      </c>
      <c r="N3989" s="3">
        <v>0</v>
      </c>
      <c r="O3989" s="3">
        <v>0</v>
      </c>
      <c r="P3989" s="3">
        <v>526.42999999999995</v>
      </c>
      <c r="Q3989" s="3">
        <v>105.286</v>
      </c>
      <c r="R3989" s="1" t="s">
        <v>132</v>
      </c>
    </row>
    <row r="3990" spans="1:18" ht="15.5" x14ac:dyDescent="0.35">
      <c r="A3990" s="1">
        <v>40813665</v>
      </c>
      <c r="B3990" s="99" t="s">
        <v>434</v>
      </c>
      <c r="C3990" s="2" t="s">
        <v>13602</v>
      </c>
      <c r="D3990" s="2">
        <v>1</v>
      </c>
      <c r="E3990" s="1" t="s">
        <v>161</v>
      </c>
      <c r="F3990" s="2"/>
      <c r="G3990" s="2">
        <v>1</v>
      </c>
      <c r="H3990" s="2">
        <v>5</v>
      </c>
      <c r="I3990" s="2"/>
      <c r="J3990" s="2"/>
      <c r="K3990" s="2"/>
      <c r="L3990" s="3">
        <v>804.26</v>
      </c>
      <c r="M3990" s="3">
        <v>804.26</v>
      </c>
      <c r="N3990" s="3">
        <v>0</v>
      </c>
      <c r="O3990" s="3">
        <v>0</v>
      </c>
      <c r="P3990" s="3">
        <v>804.26</v>
      </c>
      <c r="Q3990" s="3">
        <v>160.852</v>
      </c>
      <c r="R3990" s="1" t="s">
        <v>132</v>
      </c>
    </row>
    <row r="3991" spans="1:18" ht="15.5" x14ac:dyDescent="0.35">
      <c r="A3991" s="1">
        <v>40813673</v>
      </c>
      <c r="B3991" s="99" t="s">
        <v>433</v>
      </c>
      <c r="C3991" s="2" t="s">
        <v>13602</v>
      </c>
      <c r="D3991" s="2">
        <v>1</v>
      </c>
      <c r="E3991" s="1" t="s">
        <v>407</v>
      </c>
      <c r="F3991" s="2"/>
      <c r="G3991" s="2">
        <v>1</v>
      </c>
      <c r="H3991" s="2">
        <v>5</v>
      </c>
      <c r="I3991" s="2"/>
      <c r="J3991" s="2"/>
      <c r="K3991" s="2"/>
      <c r="L3991" s="3">
        <v>526.42999999999995</v>
      </c>
      <c r="M3991" s="3">
        <v>526.42999999999995</v>
      </c>
      <c r="N3991" s="3">
        <v>0</v>
      </c>
      <c r="O3991" s="3">
        <v>0</v>
      </c>
      <c r="P3991" s="3">
        <v>526.42999999999995</v>
      </c>
      <c r="Q3991" s="3">
        <v>105.286</v>
      </c>
      <c r="R3991" s="1" t="s">
        <v>132</v>
      </c>
    </row>
    <row r="3992" spans="1:18" ht="15.5" x14ac:dyDescent="0.35">
      <c r="A3992" s="1">
        <v>40813681</v>
      </c>
      <c r="B3992" s="99" t="s">
        <v>432</v>
      </c>
      <c r="C3992" s="2" t="s">
        <v>13602</v>
      </c>
      <c r="D3992" s="2">
        <v>1</v>
      </c>
      <c r="E3992" s="1" t="s">
        <v>148</v>
      </c>
      <c r="F3992" s="2"/>
      <c r="G3992" s="2">
        <v>1</v>
      </c>
      <c r="H3992" s="2">
        <v>5</v>
      </c>
      <c r="I3992" s="2"/>
      <c r="J3992" s="2"/>
      <c r="K3992" s="2"/>
      <c r="L3992" s="3">
        <v>584.91999999999996</v>
      </c>
      <c r="M3992" s="3">
        <v>584.91999999999996</v>
      </c>
      <c r="N3992" s="3">
        <v>0</v>
      </c>
      <c r="O3992" s="3">
        <v>0</v>
      </c>
      <c r="P3992" s="3">
        <v>584.91999999999996</v>
      </c>
      <c r="Q3992" s="3">
        <v>116.98399999999999</v>
      </c>
      <c r="R3992" s="1" t="s">
        <v>132</v>
      </c>
    </row>
    <row r="3993" spans="1:18" ht="15.5" x14ac:dyDescent="0.35">
      <c r="A3993" s="1">
        <v>40813690</v>
      </c>
      <c r="B3993" s="99" t="s">
        <v>431</v>
      </c>
      <c r="C3993" s="2" t="s">
        <v>13602</v>
      </c>
      <c r="D3993" s="2">
        <v>1</v>
      </c>
      <c r="E3993" s="1" t="s">
        <v>161</v>
      </c>
      <c r="F3993" s="2"/>
      <c r="G3993" s="2">
        <v>1</v>
      </c>
      <c r="H3993" s="2">
        <v>5</v>
      </c>
      <c r="I3993" s="2"/>
      <c r="J3993" s="2"/>
      <c r="K3993" s="2"/>
      <c r="L3993" s="3">
        <v>804.26</v>
      </c>
      <c r="M3993" s="3">
        <v>804.26</v>
      </c>
      <c r="N3993" s="3">
        <v>0</v>
      </c>
      <c r="O3993" s="3">
        <v>0</v>
      </c>
      <c r="P3993" s="3">
        <v>804.26</v>
      </c>
      <c r="Q3993" s="3">
        <v>160.852</v>
      </c>
      <c r="R3993" s="1" t="s">
        <v>132</v>
      </c>
    </row>
    <row r="3994" spans="1:18" ht="15.5" x14ac:dyDescent="0.35">
      <c r="A3994" s="1">
        <v>40813703</v>
      </c>
      <c r="B3994" s="99" t="s">
        <v>430</v>
      </c>
      <c r="C3994" s="2" t="s">
        <v>13602</v>
      </c>
      <c r="D3994" s="2">
        <v>1</v>
      </c>
      <c r="E3994" s="1" t="s">
        <v>407</v>
      </c>
      <c r="F3994" s="2"/>
      <c r="G3994" s="2">
        <v>1</v>
      </c>
      <c r="H3994" s="2">
        <v>5</v>
      </c>
      <c r="I3994" s="2"/>
      <c r="J3994" s="2"/>
      <c r="K3994" s="2"/>
      <c r="L3994" s="3">
        <v>526.42999999999995</v>
      </c>
      <c r="M3994" s="3">
        <v>526.42999999999995</v>
      </c>
      <c r="N3994" s="3">
        <v>0</v>
      </c>
      <c r="O3994" s="3">
        <v>0</v>
      </c>
      <c r="P3994" s="3">
        <v>526.42999999999995</v>
      </c>
      <c r="Q3994" s="3">
        <v>105.286</v>
      </c>
      <c r="R3994" s="1" t="s">
        <v>132</v>
      </c>
    </row>
    <row r="3995" spans="1:18" ht="15.5" x14ac:dyDescent="0.35">
      <c r="A3995" s="1">
        <v>40813711</v>
      </c>
      <c r="B3995" s="99" t="s">
        <v>429</v>
      </c>
      <c r="C3995" s="2" t="s">
        <v>13602</v>
      </c>
      <c r="D3995" s="2">
        <v>1</v>
      </c>
      <c r="E3995" s="1" t="s">
        <v>159</v>
      </c>
      <c r="F3995" s="2"/>
      <c r="G3995" s="2">
        <v>1</v>
      </c>
      <c r="H3995" s="2">
        <v>3</v>
      </c>
      <c r="I3995" s="2"/>
      <c r="J3995" s="2"/>
      <c r="K3995" s="2"/>
      <c r="L3995" s="3">
        <v>624.29</v>
      </c>
      <c r="M3995" s="3">
        <v>624.29</v>
      </c>
      <c r="N3995" s="3">
        <v>0</v>
      </c>
      <c r="O3995" s="3">
        <v>0</v>
      </c>
      <c r="P3995" s="3">
        <v>624.29</v>
      </c>
      <c r="Q3995" s="3">
        <v>124.858</v>
      </c>
      <c r="R3995" s="1" t="s">
        <v>132</v>
      </c>
    </row>
    <row r="3996" spans="1:18" ht="15.5" x14ac:dyDescent="0.35">
      <c r="A3996" s="1">
        <v>40813720</v>
      </c>
      <c r="B3996" s="99" t="s">
        <v>428</v>
      </c>
      <c r="C3996" s="2" t="s">
        <v>13602</v>
      </c>
      <c r="D3996" s="2">
        <v>1</v>
      </c>
      <c r="E3996" s="1" t="s">
        <v>407</v>
      </c>
      <c r="F3996" s="2"/>
      <c r="G3996" s="2">
        <v>1</v>
      </c>
      <c r="H3996" s="2">
        <v>5</v>
      </c>
      <c r="I3996" s="2"/>
      <c r="J3996" s="2"/>
      <c r="K3996" s="2"/>
      <c r="L3996" s="3">
        <v>526.42999999999995</v>
      </c>
      <c r="M3996" s="3">
        <v>526.42999999999995</v>
      </c>
      <c r="N3996" s="3">
        <v>0</v>
      </c>
      <c r="O3996" s="3">
        <v>0</v>
      </c>
      <c r="P3996" s="3">
        <v>526.42999999999995</v>
      </c>
      <c r="Q3996" s="3">
        <v>105.286</v>
      </c>
      <c r="R3996" s="1" t="s">
        <v>132</v>
      </c>
    </row>
    <row r="3997" spans="1:18" ht="15.5" x14ac:dyDescent="0.35">
      <c r="A3997" s="1">
        <v>40813738</v>
      </c>
      <c r="B3997" s="99" t="s">
        <v>427</v>
      </c>
      <c r="C3997" s="2" t="s">
        <v>13602</v>
      </c>
      <c r="D3997" s="2">
        <v>1</v>
      </c>
      <c r="E3997" s="1" t="s">
        <v>161</v>
      </c>
      <c r="F3997" s="2"/>
      <c r="G3997" s="2">
        <v>1</v>
      </c>
      <c r="H3997" s="2">
        <v>3</v>
      </c>
      <c r="I3997" s="2"/>
      <c r="J3997" s="2"/>
      <c r="K3997" s="2"/>
      <c r="L3997" s="3">
        <v>804.26</v>
      </c>
      <c r="M3997" s="3">
        <v>804.26</v>
      </c>
      <c r="N3997" s="3">
        <v>0</v>
      </c>
      <c r="O3997" s="3">
        <v>0</v>
      </c>
      <c r="P3997" s="3">
        <v>804.26</v>
      </c>
      <c r="Q3997" s="3">
        <v>160.852</v>
      </c>
      <c r="R3997" s="1" t="s">
        <v>132</v>
      </c>
    </row>
    <row r="3998" spans="1:18" ht="15.5" x14ac:dyDescent="0.35">
      <c r="A3998" s="1">
        <v>40813746</v>
      </c>
      <c r="B3998" s="99" t="s">
        <v>426</v>
      </c>
      <c r="C3998" s="2" t="s">
        <v>13602</v>
      </c>
      <c r="D3998" s="2">
        <v>1</v>
      </c>
      <c r="E3998" s="1" t="s">
        <v>148</v>
      </c>
      <c r="F3998" s="2"/>
      <c r="G3998" s="2">
        <v>1</v>
      </c>
      <c r="H3998" s="2">
        <v>5</v>
      </c>
      <c r="I3998" s="2"/>
      <c r="J3998" s="2"/>
      <c r="K3998" s="2"/>
      <c r="L3998" s="3">
        <v>584.91999999999996</v>
      </c>
      <c r="M3998" s="3">
        <v>584.91999999999996</v>
      </c>
      <c r="N3998" s="3">
        <v>0</v>
      </c>
      <c r="O3998" s="3">
        <v>0</v>
      </c>
      <c r="P3998" s="3">
        <v>584.91999999999996</v>
      </c>
      <c r="Q3998" s="3">
        <v>116.98399999999999</v>
      </c>
      <c r="R3998" s="1" t="s">
        <v>132</v>
      </c>
    </row>
    <row r="3999" spans="1:18" ht="15.5" x14ac:dyDescent="0.35">
      <c r="A3999" s="1">
        <v>40813754</v>
      </c>
      <c r="B3999" s="99" t="s">
        <v>425</v>
      </c>
      <c r="C3999" s="2" t="s">
        <v>13602</v>
      </c>
      <c r="D3999" s="2">
        <v>1</v>
      </c>
      <c r="E3999" s="1" t="s">
        <v>407</v>
      </c>
      <c r="F3999" s="2"/>
      <c r="G3999" s="2">
        <v>1</v>
      </c>
      <c r="H3999" s="2">
        <v>3</v>
      </c>
      <c r="I3999" s="2"/>
      <c r="J3999" s="2"/>
      <c r="K3999" s="2"/>
      <c r="L3999" s="3">
        <v>526.42999999999995</v>
      </c>
      <c r="M3999" s="3">
        <v>526.42999999999995</v>
      </c>
      <c r="N3999" s="3">
        <v>0</v>
      </c>
      <c r="O3999" s="3">
        <v>0</v>
      </c>
      <c r="P3999" s="3">
        <v>526.42999999999995</v>
      </c>
      <c r="Q3999" s="3">
        <v>105.286</v>
      </c>
      <c r="R3999" s="1" t="s">
        <v>132</v>
      </c>
    </row>
    <row r="4000" spans="1:18" ht="15.5" x14ac:dyDescent="0.35">
      <c r="A4000" s="1">
        <v>40813762</v>
      </c>
      <c r="B4000" s="99" t="s">
        <v>424</v>
      </c>
      <c r="C4000" s="2" t="s">
        <v>13602</v>
      </c>
      <c r="D4000" s="2">
        <v>1</v>
      </c>
      <c r="E4000" s="1" t="s">
        <v>148</v>
      </c>
      <c r="F4000" s="2"/>
      <c r="G4000" s="2">
        <v>1</v>
      </c>
      <c r="H4000" s="2">
        <v>5</v>
      </c>
      <c r="I4000" s="2"/>
      <c r="J4000" s="2"/>
      <c r="K4000" s="2"/>
      <c r="L4000" s="3">
        <v>584.91999999999996</v>
      </c>
      <c r="M4000" s="3">
        <v>584.91999999999996</v>
      </c>
      <c r="N4000" s="3">
        <v>0</v>
      </c>
      <c r="O4000" s="3">
        <v>0</v>
      </c>
      <c r="P4000" s="3">
        <v>584.91999999999996</v>
      </c>
      <c r="Q4000" s="3">
        <v>116.98399999999999</v>
      </c>
      <c r="R4000" s="1" t="s">
        <v>132</v>
      </c>
    </row>
    <row r="4001" spans="1:18" ht="15.5" x14ac:dyDescent="0.35">
      <c r="A4001" s="1">
        <v>40813770</v>
      </c>
      <c r="B4001" s="99" t="s">
        <v>423</v>
      </c>
      <c r="C4001" s="2" t="s">
        <v>13602</v>
      </c>
      <c r="D4001" s="2">
        <v>1</v>
      </c>
      <c r="E4001" s="1" t="s">
        <v>393</v>
      </c>
      <c r="F4001" s="2"/>
      <c r="G4001" s="2">
        <v>1</v>
      </c>
      <c r="H4001" s="2">
        <v>5</v>
      </c>
      <c r="I4001" s="2"/>
      <c r="J4001" s="2"/>
      <c r="K4001" s="2"/>
      <c r="L4001" s="3">
        <v>749.14</v>
      </c>
      <c r="M4001" s="3">
        <v>749.14</v>
      </c>
      <c r="N4001" s="3">
        <v>0</v>
      </c>
      <c r="O4001" s="3">
        <v>0</v>
      </c>
      <c r="P4001" s="3">
        <v>749.14</v>
      </c>
      <c r="Q4001" s="3">
        <v>149.828</v>
      </c>
      <c r="R4001" s="1" t="s">
        <v>132</v>
      </c>
    </row>
    <row r="4002" spans="1:18" ht="15.5" x14ac:dyDescent="0.35">
      <c r="A4002" s="1">
        <v>40813789</v>
      </c>
      <c r="B4002" s="99" t="s">
        <v>422</v>
      </c>
      <c r="C4002" s="2" t="s">
        <v>13602</v>
      </c>
      <c r="D4002" s="2">
        <v>1</v>
      </c>
      <c r="E4002" s="1" t="s">
        <v>148</v>
      </c>
      <c r="F4002" s="2"/>
      <c r="G4002" s="2">
        <v>1</v>
      </c>
      <c r="H4002" s="2">
        <v>5</v>
      </c>
      <c r="I4002" s="2"/>
      <c r="J4002" s="2"/>
      <c r="K4002" s="2"/>
      <c r="L4002" s="3">
        <v>584.91999999999996</v>
      </c>
      <c r="M4002" s="3">
        <v>584.91999999999996</v>
      </c>
      <c r="N4002" s="3">
        <v>0</v>
      </c>
      <c r="O4002" s="3">
        <v>0</v>
      </c>
      <c r="P4002" s="3">
        <v>584.91999999999996</v>
      </c>
      <c r="Q4002" s="3">
        <v>116.98399999999999</v>
      </c>
      <c r="R4002" s="1" t="s">
        <v>132</v>
      </c>
    </row>
    <row r="4003" spans="1:18" ht="15.5" x14ac:dyDescent="0.35">
      <c r="A4003" s="1">
        <v>40813797</v>
      </c>
      <c r="B4003" s="99" t="s">
        <v>421</v>
      </c>
      <c r="C4003" s="2" t="s">
        <v>13602</v>
      </c>
      <c r="D4003" s="2">
        <v>1</v>
      </c>
      <c r="E4003" s="1" t="s">
        <v>161</v>
      </c>
      <c r="F4003" s="2"/>
      <c r="G4003" s="2">
        <v>1</v>
      </c>
      <c r="H4003" s="2">
        <v>5</v>
      </c>
      <c r="I4003" s="2"/>
      <c r="J4003" s="2"/>
      <c r="K4003" s="2"/>
      <c r="L4003" s="3">
        <v>804.26</v>
      </c>
      <c r="M4003" s="3">
        <v>804.26</v>
      </c>
      <c r="N4003" s="3">
        <v>0</v>
      </c>
      <c r="O4003" s="3">
        <v>0</v>
      </c>
      <c r="P4003" s="3">
        <v>804.26</v>
      </c>
      <c r="Q4003" s="3">
        <v>160.852</v>
      </c>
      <c r="R4003" s="1" t="s">
        <v>132</v>
      </c>
    </row>
    <row r="4004" spans="1:18" ht="15.5" x14ac:dyDescent="0.35">
      <c r="A4004" s="1">
        <v>40813800</v>
      </c>
      <c r="B4004" s="99" t="s">
        <v>420</v>
      </c>
      <c r="C4004" s="2" t="s">
        <v>13602</v>
      </c>
      <c r="D4004" s="2">
        <v>1</v>
      </c>
      <c r="E4004" s="1" t="s">
        <v>148</v>
      </c>
      <c r="F4004" s="2"/>
      <c r="G4004" s="2">
        <v>1</v>
      </c>
      <c r="H4004" s="2">
        <v>5</v>
      </c>
      <c r="I4004" s="2"/>
      <c r="J4004" s="2"/>
      <c r="K4004" s="2"/>
      <c r="L4004" s="3">
        <v>584.91999999999996</v>
      </c>
      <c r="M4004" s="3">
        <v>584.91999999999996</v>
      </c>
      <c r="N4004" s="3">
        <v>0</v>
      </c>
      <c r="O4004" s="3">
        <v>0</v>
      </c>
      <c r="P4004" s="3">
        <v>584.91999999999996</v>
      </c>
      <c r="Q4004" s="3">
        <v>116.98399999999999</v>
      </c>
      <c r="R4004" s="1" t="s">
        <v>132</v>
      </c>
    </row>
    <row r="4005" spans="1:18" ht="15.5" x14ac:dyDescent="0.35">
      <c r="A4005" s="1">
        <v>40813819</v>
      </c>
      <c r="B4005" s="99" t="s">
        <v>419</v>
      </c>
      <c r="C4005" s="2" t="s">
        <v>13602</v>
      </c>
      <c r="D4005" s="2">
        <v>1</v>
      </c>
      <c r="E4005" s="1" t="s">
        <v>407</v>
      </c>
      <c r="F4005" s="2"/>
      <c r="G4005" s="2">
        <v>1</v>
      </c>
      <c r="H4005" s="2">
        <v>5</v>
      </c>
      <c r="I4005" s="2"/>
      <c r="J4005" s="2"/>
      <c r="K4005" s="2"/>
      <c r="L4005" s="3">
        <v>526.42999999999995</v>
      </c>
      <c r="M4005" s="3">
        <v>526.42999999999995</v>
      </c>
      <c r="N4005" s="3">
        <v>0</v>
      </c>
      <c r="O4005" s="3">
        <v>0</v>
      </c>
      <c r="P4005" s="3">
        <v>526.42999999999995</v>
      </c>
      <c r="Q4005" s="3">
        <v>105.286</v>
      </c>
      <c r="R4005" s="1" t="s">
        <v>132</v>
      </c>
    </row>
    <row r="4006" spans="1:18" ht="15.5" x14ac:dyDescent="0.35">
      <c r="A4006" s="1">
        <v>40813827</v>
      </c>
      <c r="B4006" s="99" t="s">
        <v>418</v>
      </c>
      <c r="C4006" s="2" t="s">
        <v>13602</v>
      </c>
      <c r="D4006" s="2">
        <v>1</v>
      </c>
      <c r="E4006" s="1" t="s">
        <v>16</v>
      </c>
      <c r="F4006" s="2"/>
      <c r="G4006" s="2"/>
      <c r="H4006" s="2">
        <v>2</v>
      </c>
      <c r="I4006" s="2"/>
      <c r="J4006" s="2"/>
      <c r="K4006" s="2"/>
      <c r="L4006" s="3">
        <v>212.59</v>
      </c>
      <c r="M4006" s="3">
        <v>212.59</v>
      </c>
      <c r="N4006" s="3">
        <v>0</v>
      </c>
      <c r="O4006" s="3">
        <v>0</v>
      </c>
      <c r="P4006" s="3">
        <v>212.59</v>
      </c>
      <c r="Q4006" s="3">
        <v>42.518000000000001</v>
      </c>
      <c r="R4006" s="1" t="s">
        <v>132</v>
      </c>
    </row>
    <row r="4007" spans="1:18" ht="15.5" x14ac:dyDescent="0.35">
      <c r="A4007" s="1">
        <v>40813835</v>
      </c>
      <c r="B4007" s="99" t="s">
        <v>417</v>
      </c>
      <c r="C4007" s="2" t="s">
        <v>13602</v>
      </c>
      <c r="D4007" s="2">
        <v>1</v>
      </c>
      <c r="E4007" s="1" t="s">
        <v>377</v>
      </c>
      <c r="F4007" s="2"/>
      <c r="G4007" s="2">
        <v>1</v>
      </c>
      <c r="H4007" s="2">
        <v>2</v>
      </c>
      <c r="I4007" s="2"/>
      <c r="J4007" s="2"/>
      <c r="K4007" s="2"/>
      <c r="L4007" s="3">
        <v>344.2</v>
      </c>
      <c r="M4007" s="3">
        <v>344.2</v>
      </c>
      <c r="N4007" s="3">
        <v>0</v>
      </c>
      <c r="O4007" s="3">
        <v>0</v>
      </c>
      <c r="P4007" s="3">
        <v>344.2</v>
      </c>
      <c r="Q4007" s="3">
        <v>68.84</v>
      </c>
      <c r="R4007" s="1" t="s">
        <v>132</v>
      </c>
    </row>
    <row r="4008" spans="1:18" ht="15.5" x14ac:dyDescent="0.35">
      <c r="A4008" s="1">
        <v>40813843</v>
      </c>
      <c r="B4008" s="99" t="s">
        <v>416</v>
      </c>
      <c r="C4008" s="2" t="s">
        <v>13602</v>
      </c>
      <c r="D4008" s="2">
        <v>1</v>
      </c>
      <c r="E4008" s="1" t="s">
        <v>377</v>
      </c>
      <c r="F4008" s="2"/>
      <c r="G4008" s="2">
        <v>1</v>
      </c>
      <c r="H4008" s="2">
        <v>3</v>
      </c>
      <c r="I4008" s="2"/>
      <c r="J4008" s="2"/>
      <c r="K4008" s="2"/>
      <c r="L4008" s="3">
        <v>344.2</v>
      </c>
      <c r="M4008" s="3">
        <v>344.2</v>
      </c>
      <c r="N4008" s="3">
        <v>0</v>
      </c>
      <c r="O4008" s="3">
        <v>0</v>
      </c>
      <c r="P4008" s="3">
        <v>344.2</v>
      </c>
      <c r="Q4008" s="3">
        <v>68.84</v>
      </c>
      <c r="R4008" s="1" t="s">
        <v>132</v>
      </c>
    </row>
    <row r="4009" spans="1:18" ht="15.5" x14ac:dyDescent="0.35">
      <c r="A4009" s="1">
        <v>40813851</v>
      </c>
      <c r="B4009" s="99" t="s">
        <v>415</v>
      </c>
      <c r="C4009" s="2" t="s">
        <v>13602</v>
      </c>
      <c r="D4009" s="2">
        <v>1</v>
      </c>
      <c r="E4009" s="1" t="s">
        <v>377</v>
      </c>
      <c r="F4009" s="2"/>
      <c r="G4009" s="2">
        <v>1</v>
      </c>
      <c r="H4009" s="2">
        <v>3</v>
      </c>
      <c r="I4009" s="2"/>
      <c r="J4009" s="2"/>
      <c r="K4009" s="2"/>
      <c r="L4009" s="3">
        <v>344.2</v>
      </c>
      <c r="M4009" s="3">
        <v>344.2</v>
      </c>
      <c r="N4009" s="3">
        <v>0</v>
      </c>
      <c r="O4009" s="3">
        <v>0</v>
      </c>
      <c r="P4009" s="3">
        <v>344.2</v>
      </c>
      <c r="Q4009" s="3">
        <v>68.84</v>
      </c>
      <c r="R4009" s="1" t="s">
        <v>132</v>
      </c>
    </row>
    <row r="4010" spans="1:18" ht="15.5" x14ac:dyDescent="0.35">
      <c r="A4010" s="1">
        <v>40813860</v>
      </c>
      <c r="B4010" s="99" t="s">
        <v>414</v>
      </c>
      <c r="C4010" s="2" t="s">
        <v>13602</v>
      </c>
      <c r="D4010" s="2">
        <v>1</v>
      </c>
      <c r="E4010" s="1" t="s">
        <v>409</v>
      </c>
      <c r="F4010" s="2"/>
      <c r="G4010" s="2">
        <v>1</v>
      </c>
      <c r="H4010" s="2">
        <v>3</v>
      </c>
      <c r="I4010" s="2"/>
      <c r="J4010" s="2"/>
      <c r="K4010" s="2"/>
      <c r="L4010" s="3">
        <v>372.32</v>
      </c>
      <c r="M4010" s="3">
        <v>372.32</v>
      </c>
      <c r="N4010" s="3">
        <v>0</v>
      </c>
      <c r="O4010" s="3">
        <v>0</v>
      </c>
      <c r="P4010" s="3">
        <v>372.32</v>
      </c>
      <c r="Q4010" s="3">
        <v>74.463999999999999</v>
      </c>
      <c r="R4010" s="1" t="s">
        <v>132</v>
      </c>
    </row>
    <row r="4011" spans="1:18" ht="15.5" x14ac:dyDescent="0.35">
      <c r="A4011" s="1">
        <v>40813878</v>
      </c>
      <c r="B4011" s="99" t="s">
        <v>413</v>
      </c>
      <c r="C4011" s="2" t="s">
        <v>13602</v>
      </c>
      <c r="D4011" s="2">
        <v>1</v>
      </c>
      <c r="E4011" s="1" t="s">
        <v>377</v>
      </c>
      <c r="F4011" s="2"/>
      <c r="G4011" s="2">
        <v>1</v>
      </c>
      <c r="H4011" s="2">
        <v>5</v>
      </c>
      <c r="I4011" s="2"/>
      <c r="J4011" s="2"/>
      <c r="K4011" s="2"/>
      <c r="L4011" s="3">
        <v>344.2</v>
      </c>
      <c r="M4011" s="3">
        <v>344.2</v>
      </c>
      <c r="N4011" s="3">
        <v>0</v>
      </c>
      <c r="O4011" s="3">
        <v>0</v>
      </c>
      <c r="P4011" s="3">
        <v>344.2</v>
      </c>
      <c r="Q4011" s="3">
        <v>68.84</v>
      </c>
      <c r="R4011" s="1" t="s">
        <v>132</v>
      </c>
    </row>
    <row r="4012" spans="1:18" ht="15.5" x14ac:dyDescent="0.35">
      <c r="A4012" s="1">
        <v>40813886</v>
      </c>
      <c r="B4012" s="99" t="s">
        <v>412</v>
      </c>
      <c r="C4012" s="2" t="s">
        <v>13602</v>
      </c>
      <c r="D4012" s="2">
        <v>1</v>
      </c>
      <c r="E4012" s="1" t="s">
        <v>281</v>
      </c>
      <c r="F4012" s="2"/>
      <c r="G4012" s="2"/>
      <c r="H4012" s="2">
        <v>3</v>
      </c>
      <c r="I4012" s="2"/>
      <c r="J4012" s="2"/>
      <c r="K4012" s="2"/>
      <c r="L4012" s="3">
        <v>172.1</v>
      </c>
      <c r="M4012" s="3">
        <v>172.1</v>
      </c>
      <c r="N4012" s="3">
        <v>0</v>
      </c>
      <c r="O4012" s="3">
        <v>0</v>
      </c>
      <c r="P4012" s="3">
        <v>172.1</v>
      </c>
      <c r="Q4012" s="3">
        <v>34.42</v>
      </c>
      <c r="R4012" s="1" t="s">
        <v>132</v>
      </c>
    </row>
    <row r="4013" spans="1:18" ht="15.5" x14ac:dyDescent="0.35">
      <c r="A4013" s="1">
        <v>40813894</v>
      </c>
      <c r="B4013" s="99" t="s">
        <v>411</v>
      </c>
      <c r="C4013" s="2" t="s">
        <v>13602</v>
      </c>
      <c r="D4013" s="2">
        <v>1</v>
      </c>
      <c r="E4013" s="1" t="s">
        <v>148</v>
      </c>
      <c r="F4013" s="2"/>
      <c r="G4013" s="2">
        <v>1</v>
      </c>
      <c r="H4013" s="2">
        <v>3</v>
      </c>
      <c r="I4013" s="2"/>
      <c r="J4013" s="2"/>
      <c r="K4013" s="2"/>
      <c r="L4013" s="3">
        <v>584.91999999999996</v>
      </c>
      <c r="M4013" s="3">
        <v>584.91999999999996</v>
      </c>
      <c r="N4013" s="3">
        <v>0</v>
      </c>
      <c r="O4013" s="3">
        <v>0</v>
      </c>
      <c r="P4013" s="3">
        <v>584.91999999999996</v>
      </c>
      <c r="Q4013" s="3">
        <v>116.98399999999999</v>
      </c>
      <c r="R4013" s="1" t="s">
        <v>132</v>
      </c>
    </row>
    <row r="4014" spans="1:18" ht="15.5" x14ac:dyDescent="0.35">
      <c r="A4014" s="1">
        <v>40813908</v>
      </c>
      <c r="B4014" s="99" t="s">
        <v>410</v>
      </c>
      <c r="C4014" s="2" t="s">
        <v>13602</v>
      </c>
      <c r="D4014" s="2">
        <v>1</v>
      </c>
      <c r="E4014" s="1" t="s">
        <v>409</v>
      </c>
      <c r="F4014" s="2"/>
      <c r="G4014" s="2">
        <v>1</v>
      </c>
      <c r="H4014" s="2">
        <v>5</v>
      </c>
      <c r="I4014" s="2"/>
      <c r="J4014" s="2"/>
      <c r="K4014" s="2"/>
      <c r="L4014" s="3">
        <v>372.32</v>
      </c>
      <c r="M4014" s="3">
        <v>372.32</v>
      </c>
      <c r="N4014" s="3">
        <v>0</v>
      </c>
      <c r="O4014" s="3">
        <v>0</v>
      </c>
      <c r="P4014" s="3">
        <v>372.32</v>
      </c>
      <c r="Q4014" s="3">
        <v>74.463999999999999</v>
      </c>
      <c r="R4014" s="1" t="s">
        <v>132</v>
      </c>
    </row>
    <row r="4015" spans="1:18" ht="15.5" x14ac:dyDescent="0.35">
      <c r="A4015" s="1">
        <v>40813916</v>
      </c>
      <c r="B4015" s="99" t="s">
        <v>408</v>
      </c>
      <c r="C4015" s="2" t="s">
        <v>13602</v>
      </c>
      <c r="D4015" s="2">
        <v>1</v>
      </c>
      <c r="E4015" s="1" t="s">
        <v>407</v>
      </c>
      <c r="F4015" s="2"/>
      <c r="G4015" s="2">
        <v>1</v>
      </c>
      <c r="H4015" s="2">
        <v>5</v>
      </c>
      <c r="I4015" s="2"/>
      <c r="J4015" s="2"/>
      <c r="K4015" s="2"/>
      <c r="L4015" s="3">
        <v>526.42999999999995</v>
      </c>
      <c r="M4015" s="3">
        <v>526.42999999999995</v>
      </c>
      <c r="N4015" s="3">
        <v>0</v>
      </c>
      <c r="O4015" s="3">
        <v>0</v>
      </c>
      <c r="P4015" s="3">
        <v>526.42999999999995</v>
      </c>
      <c r="Q4015" s="3">
        <v>105.286</v>
      </c>
      <c r="R4015" s="1" t="s">
        <v>132</v>
      </c>
    </row>
    <row r="4016" spans="1:18" ht="15.5" x14ac:dyDescent="0.35">
      <c r="A4016" s="1">
        <v>40813924</v>
      </c>
      <c r="B4016" s="99" t="s">
        <v>406</v>
      </c>
      <c r="C4016" s="2" t="s">
        <v>13602</v>
      </c>
      <c r="D4016" s="2">
        <v>1</v>
      </c>
      <c r="E4016" s="1" t="s">
        <v>388</v>
      </c>
      <c r="F4016" s="2"/>
      <c r="G4016" s="2">
        <v>1</v>
      </c>
      <c r="H4016" s="2">
        <v>5</v>
      </c>
      <c r="I4016" s="2"/>
      <c r="J4016" s="2"/>
      <c r="K4016" s="2"/>
      <c r="L4016" s="3">
        <v>487.06</v>
      </c>
      <c r="M4016" s="3">
        <v>487.06</v>
      </c>
      <c r="N4016" s="3">
        <v>0</v>
      </c>
      <c r="O4016" s="3">
        <v>0</v>
      </c>
      <c r="P4016" s="3">
        <v>487.06</v>
      </c>
      <c r="Q4016" s="3">
        <v>97.412000000000006</v>
      </c>
      <c r="R4016" s="1" t="s">
        <v>132</v>
      </c>
    </row>
    <row r="4017" spans="1:18" ht="15.5" x14ac:dyDescent="0.35">
      <c r="A4017" s="1">
        <v>40813932</v>
      </c>
      <c r="B4017" s="99" t="s">
        <v>405</v>
      </c>
      <c r="C4017" s="2" t="s">
        <v>13602</v>
      </c>
      <c r="D4017" s="2">
        <v>1</v>
      </c>
      <c r="E4017" s="1" t="s">
        <v>161</v>
      </c>
      <c r="F4017" s="2"/>
      <c r="G4017" s="2">
        <v>2</v>
      </c>
      <c r="H4017" s="2">
        <v>7</v>
      </c>
      <c r="I4017" s="2"/>
      <c r="J4017" s="2"/>
      <c r="K4017" s="2"/>
      <c r="L4017" s="3">
        <v>804.26</v>
      </c>
      <c r="M4017" s="3">
        <v>804.26</v>
      </c>
      <c r="N4017" s="3">
        <v>0</v>
      </c>
      <c r="O4017" s="3">
        <v>0</v>
      </c>
      <c r="P4017" s="3">
        <v>804.26</v>
      </c>
      <c r="Q4017" s="3">
        <v>160.852</v>
      </c>
      <c r="R4017" s="1" t="s">
        <v>132</v>
      </c>
    </row>
    <row r="4018" spans="1:18" ht="31" x14ac:dyDescent="0.35">
      <c r="A4018" s="1">
        <v>40813940</v>
      </c>
      <c r="B4018" s="99" t="s">
        <v>404</v>
      </c>
      <c r="C4018" s="2" t="s">
        <v>13602</v>
      </c>
      <c r="D4018" s="2">
        <v>1</v>
      </c>
      <c r="E4018" s="1" t="s">
        <v>161</v>
      </c>
      <c r="F4018" s="2"/>
      <c r="G4018" s="2">
        <v>2</v>
      </c>
      <c r="H4018" s="2">
        <v>5</v>
      </c>
      <c r="I4018" s="2"/>
      <c r="J4018" s="2"/>
      <c r="K4018" s="2"/>
      <c r="L4018" s="3">
        <v>804.26</v>
      </c>
      <c r="M4018" s="3">
        <v>804.26</v>
      </c>
      <c r="N4018" s="3">
        <v>0</v>
      </c>
      <c r="O4018" s="3">
        <v>0</v>
      </c>
      <c r="P4018" s="3">
        <v>804.26</v>
      </c>
      <c r="Q4018" s="3">
        <v>160.852</v>
      </c>
      <c r="R4018" s="1" t="s">
        <v>132</v>
      </c>
    </row>
    <row r="4019" spans="1:18" ht="31" x14ac:dyDescent="0.35">
      <c r="A4019" s="1">
        <v>40813959</v>
      </c>
      <c r="B4019" s="99" t="s">
        <v>403</v>
      </c>
      <c r="C4019" s="2" t="s">
        <v>13602</v>
      </c>
      <c r="D4019" s="2">
        <v>1</v>
      </c>
      <c r="E4019" s="1" t="s">
        <v>161</v>
      </c>
      <c r="F4019" s="2"/>
      <c r="G4019" s="2">
        <v>2</v>
      </c>
      <c r="H4019" s="2">
        <v>5</v>
      </c>
      <c r="I4019" s="2"/>
      <c r="J4019" s="2"/>
      <c r="K4019" s="2"/>
      <c r="L4019" s="3">
        <v>804.26</v>
      </c>
      <c r="M4019" s="3">
        <v>804.26</v>
      </c>
      <c r="N4019" s="3">
        <v>0</v>
      </c>
      <c r="O4019" s="3">
        <v>0</v>
      </c>
      <c r="P4019" s="3">
        <v>804.26</v>
      </c>
      <c r="Q4019" s="3">
        <v>160.852</v>
      </c>
      <c r="R4019" s="1" t="s">
        <v>132</v>
      </c>
    </row>
    <row r="4020" spans="1:18" ht="15.5" x14ac:dyDescent="0.35">
      <c r="A4020" s="1">
        <v>40813967</v>
      </c>
      <c r="B4020" s="99" t="s">
        <v>402</v>
      </c>
      <c r="C4020" s="2" t="s">
        <v>13602</v>
      </c>
      <c r="D4020" s="2">
        <v>1</v>
      </c>
      <c r="E4020" s="1" t="s">
        <v>281</v>
      </c>
      <c r="F4020" s="2"/>
      <c r="G4020" s="2"/>
      <c r="H4020" s="2">
        <v>0</v>
      </c>
      <c r="I4020" s="2"/>
      <c r="J4020" s="2"/>
      <c r="K4020" s="2"/>
      <c r="L4020" s="3">
        <v>172.1</v>
      </c>
      <c r="M4020" s="3">
        <v>172.1</v>
      </c>
      <c r="N4020" s="3">
        <v>0</v>
      </c>
      <c r="O4020" s="3">
        <v>0</v>
      </c>
      <c r="P4020" s="3">
        <v>172.1</v>
      </c>
      <c r="Q4020" s="3">
        <v>34.42</v>
      </c>
      <c r="R4020" s="1" t="s">
        <v>132</v>
      </c>
    </row>
    <row r="4021" spans="1:18" ht="15.5" x14ac:dyDescent="0.35">
      <c r="A4021" s="1">
        <v>40813975</v>
      </c>
      <c r="B4021" s="99" t="s">
        <v>401</v>
      </c>
      <c r="C4021" s="2" t="s">
        <v>13602</v>
      </c>
      <c r="D4021" s="2">
        <v>1</v>
      </c>
      <c r="E4021" s="1" t="s">
        <v>159</v>
      </c>
      <c r="F4021" s="2"/>
      <c r="G4021" s="2">
        <v>1</v>
      </c>
      <c r="H4021" s="2">
        <v>5</v>
      </c>
      <c r="I4021" s="2"/>
      <c r="J4021" s="2"/>
      <c r="K4021" s="2"/>
      <c r="L4021" s="3">
        <v>624.29</v>
      </c>
      <c r="M4021" s="3">
        <v>624.29</v>
      </c>
      <c r="N4021" s="3">
        <v>0</v>
      </c>
      <c r="O4021" s="3">
        <v>0</v>
      </c>
      <c r="P4021" s="3">
        <v>624.29</v>
      </c>
      <c r="Q4021" s="3">
        <v>124.858</v>
      </c>
      <c r="R4021" s="1" t="s">
        <v>132</v>
      </c>
    </row>
    <row r="4022" spans="1:18" ht="15.5" x14ac:dyDescent="0.35">
      <c r="A4022" s="1">
        <v>40813983</v>
      </c>
      <c r="B4022" s="99" t="s">
        <v>400</v>
      </c>
      <c r="C4022" s="2" t="s">
        <v>13602</v>
      </c>
      <c r="D4022" s="2">
        <v>1</v>
      </c>
      <c r="E4022" s="1" t="s">
        <v>398</v>
      </c>
      <c r="F4022" s="2"/>
      <c r="G4022" s="2">
        <v>1</v>
      </c>
      <c r="H4022" s="2">
        <v>5</v>
      </c>
      <c r="I4022" s="2"/>
      <c r="J4022" s="2"/>
      <c r="K4022" s="2"/>
      <c r="L4022" s="3">
        <v>967.36</v>
      </c>
      <c r="M4022" s="3">
        <v>967.36</v>
      </c>
      <c r="N4022" s="3">
        <v>0</v>
      </c>
      <c r="O4022" s="3">
        <v>0</v>
      </c>
      <c r="P4022" s="3">
        <v>967.36</v>
      </c>
      <c r="Q4022" s="3">
        <v>193.47200000000001</v>
      </c>
      <c r="R4022" s="1" t="s">
        <v>132</v>
      </c>
    </row>
    <row r="4023" spans="1:18" ht="15.5" x14ac:dyDescent="0.35">
      <c r="A4023" s="1">
        <v>40813991</v>
      </c>
      <c r="B4023" s="99" t="s">
        <v>399</v>
      </c>
      <c r="C4023" s="2" t="s">
        <v>13602</v>
      </c>
      <c r="D4023" s="2">
        <v>1</v>
      </c>
      <c r="E4023" s="1" t="s">
        <v>398</v>
      </c>
      <c r="F4023" s="2"/>
      <c r="G4023" s="2">
        <v>1</v>
      </c>
      <c r="H4023" s="2">
        <v>3</v>
      </c>
      <c r="I4023" s="2"/>
      <c r="J4023" s="2"/>
      <c r="K4023" s="2"/>
      <c r="L4023" s="3">
        <v>967.36</v>
      </c>
      <c r="M4023" s="3">
        <v>967.36</v>
      </c>
      <c r="N4023" s="3">
        <v>0</v>
      </c>
      <c r="O4023" s="3">
        <v>0</v>
      </c>
      <c r="P4023" s="3">
        <v>967.36</v>
      </c>
      <c r="Q4023" s="3">
        <v>193.47200000000001</v>
      </c>
      <c r="R4023" s="1" t="s">
        <v>132</v>
      </c>
    </row>
    <row r="4024" spans="1:18" ht="15.5" x14ac:dyDescent="0.35">
      <c r="A4024" s="1">
        <v>40814017</v>
      </c>
      <c r="B4024" s="99" t="s">
        <v>397</v>
      </c>
      <c r="C4024" s="2" t="s">
        <v>13602</v>
      </c>
      <c r="D4024" s="2">
        <v>1</v>
      </c>
      <c r="E4024" s="1" t="s">
        <v>396</v>
      </c>
      <c r="F4024" s="2"/>
      <c r="G4024" s="2">
        <v>1</v>
      </c>
      <c r="H4024" s="2">
        <v>5</v>
      </c>
      <c r="I4024" s="2"/>
      <c r="J4024" s="2"/>
      <c r="K4024" s="2"/>
      <c r="L4024" s="3">
        <v>871.75</v>
      </c>
      <c r="M4024" s="3">
        <v>871.75</v>
      </c>
      <c r="N4024" s="3">
        <v>0</v>
      </c>
      <c r="O4024" s="3">
        <v>0</v>
      </c>
      <c r="P4024" s="3">
        <v>871.75</v>
      </c>
      <c r="Q4024" s="3">
        <v>174.35000000000002</v>
      </c>
      <c r="R4024" s="1" t="s">
        <v>132</v>
      </c>
    </row>
    <row r="4025" spans="1:18" ht="15.5" x14ac:dyDescent="0.35">
      <c r="A4025" s="1">
        <v>40814025</v>
      </c>
      <c r="B4025" s="99" t="s">
        <v>395</v>
      </c>
      <c r="C4025" s="2" t="s">
        <v>13602</v>
      </c>
      <c r="D4025" s="2">
        <v>1</v>
      </c>
      <c r="E4025" s="1" t="s">
        <v>393</v>
      </c>
      <c r="F4025" s="2"/>
      <c r="G4025" s="2">
        <v>1</v>
      </c>
      <c r="H4025" s="2">
        <v>3</v>
      </c>
      <c r="I4025" s="2"/>
      <c r="J4025" s="2"/>
      <c r="K4025" s="2"/>
      <c r="L4025" s="3">
        <v>749.14</v>
      </c>
      <c r="M4025" s="3">
        <v>749.14</v>
      </c>
      <c r="N4025" s="3">
        <v>0</v>
      </c>
      <c r="O4025" s="3">
        <v>0</v>
      </c>
      <c r="P4025" s="3">
        <v>749.14</v>
      </c>
      <c r="Q4025" s="3">
        <v>149.828</v>
      </c>
      <c r="R4025" s="1" t="s">
        <v>132</v>
      </c>
    </row>
    <row r="4026" spans="1:18" ht="15.5" x14ac:dyDescent="0.35">
      <c r="A4026" s="1">
        <v>40814033</v>
      </c>
      <c r="B4026" s="99" t="s">
        <v>394</v>
      </c>
      <c r="C4026" s="2" t="s">
        <v>13602</v>
      </c>
      <c r="D4026" s="2">
        <v>1</v>
      </c>
      <c r="E4026" s="1" t="s">
        <v>393</v>
      </c>
      <c r="F4026" s="2"/>
      <c r="G4026" s="2">
        <v>1</v>
      </c>
      <c r="H4026" s="2">
        <v>5</v>
      </c>
      <c r="I4026" s="2"/>
      <c r="J4026" s="2"/>
      <c r="K4026" s="2"/>
      <c r="L4026" s="3">
        <v>749.14</v>
      </c>
      <c r="M4026" s="3">
        <v>749.14</v>
      </c>
      <c r="N4026" s="3">
        <v>0</v>
      </c>
      <c r="O4026" s="3">
        <v>0</v>
      </c>
      <c r="P4026" s="3">
        <v>749.14</v>
      </c>
      <c r="Q4026" s="3">
        <v>149.828</v>
      </c>
      <c r="R4026" s="1" t="s">
        <v>132</v>
      </c>
    </row>
    <row r="4027" spans="1:18" ht="15.5" x14ac:dyDescent="0.35">
      <c r="A4027" s="1">
        <v>40814041</v>
      </c>
      <c r="B4027" s="99" t="s">
        <v>392</v>
      </c>
      <c r="C4027" s="2" t="s">
        <v>13602</v>
      </c>
      <c r="D4027" s="2">
        <v>1</v>
      </c>
      <c r="E4027" s="1" t="s">
        <v>161</v>
      </c>
      <c r="F4027" s="2"/>
      <c r="G4027" s="2">
        <v>1</v>
      </c>
      <c r="H4027" s="2">
        <v>5</v>
      </c>
      <c r="I4027" s="2"/>
      <c r="J4027" s="2"/>
      <c r="K4027" s="2"/>
      <c r="L4027" s="3">
        <v>804.26</v>
      </c>
      <c r="M4027" s="3">
        <v>804.26</v>
      </c>
      <c r="N4027" s="3">
        <v>0</v>
      </c>
      <c r="O4027" s="3">
        <v>0</v>
      </c>
      <c r="P4027" s="3">
        <v>804.26</v>
      </c>
      <c r="Q4027" s="3">
        <v>160.852</v>
      </c>
      <c r="R4027" s="1" t="s">
        <v>132</v>
      </c>
    </row>
    <row r="4028" spans="1:18" ht="15.5" x14ac:dyDescent="0.35">
      <c r="A4028" s="1">
        <v>40814050</v>
      </c>
      <c r="B4028" s="99" t="s">
        <v>391</v>
      </c>
      <c r="C4028" s="2" t="s">
        <v>13602</v>
      </c>
      <c r="D4028" s="2">
        <v>1</v>
      </c>
      <c r="E4028" s="1" t="s">
        <v>161</v>
      </c>
      <c r="F4028" s="2"/>
      <c r="G4028" s="2">
        <v>1</v>
      </c>
      <c r="H4028" s="2">
        <v>4</v>
      </c>
      <c r="I4028" s="2"/>
      <c r="J4028" s="2"/>
      <c r="K4028" s="2"/>
      <c r="L4028" s="3">
        <v>804.26</v>
      </c>
      <c r="M4028" s="3">
        <v>804.26</v>
      </c>
      <c r="N4028" s="3">
        <v>0</v>
      </c>
      <c r="O4028" s="3">
        <v>0</v>
      </c>
      <c r="P4028" s="3">
        <v>804.26</v>
      </c>
      <c r="Q4028" s="3">
        <v>160.852</v>
      </c>
      <c r="R4028" s="1" t="s">
        <v>132</v>
      </c>
    </row>
    <row r="4029" spans="1:18" ht="15.5" x14ac:dyDescent="0.35">
      <c r="A4029" s="1">
        <v>40814068</v>
      </c>
      <c r="B4029" s="99" t="s">
        <v>390</v>
      </c>
      <c r="C4029" s="2" t="s">
        <v>13602</v>
      </c>
      <c r="D4029" s="2">
        <v>1</v>
      </c>
      <c r="E4029" s="1" t="s">
        <v>388</v>
      </c>
      <c r="F4029" s="2"/>
      <c r="G4029" s="2">
        <v>1</v>
      </c>
      <c r="H4029" s="2">
        <v>5</v>
      </c>
      <c r="I4029" s="2"/>
      <c r="J4029" s="2"/>
      <c r="K4029" s="2"/>
      <c r="L4029" s="3">
        <v>487.06</v>
      </c>
      <c r="M4029" s="3">
        <v>487.06</v>
      </c>
      <c r="N4029" s="3">
        <v>0</v>
      </c>
      <c r="O4029" s="3">
        <v>0</v>
      </c>
      <c r="P4029" s="3">
        <v>487.06</v>
      </c>
      <c r="Q4029" s="3">
        <v>97.412000000000006</v>
      </c>
      <c r="R4029" s="1" t="s">
        <v>132</v>
      </c>
    </row>
    <row r="4030" spans="1:18" ht="15.5" x14ac:dyDescent="0.35">
      <c r="A4030" s="1">
        <v>40814076</v>
      </c>
      <c r="B4030" s="99" t="s">
        <v>389</v>
      </c>
      <c r="C4030" s="2" t="s">
        <v>13602</v>
      </c>
      <c r="D4030" s="2">
        <v>1</v>
      </c>
      <c r="E4030" s="1" t="s">
        <v>388</v>
      </c>
      <c r="F4030" s="2"/>
      <c r="G4030" s="2">
        <v>1</v>
      </c>
      <c r="H4030" s="2">
        <v>5</v>
      </c>
      <c r="I4030" s="2"/>
      <c r="J4030" s="2"/>
      <c r="K4030" s="2"/>
      <c r="L4030" s="3">
        <v>487.06</v>
      </c>
      <c r="M4030" s="3">
        <v>487.06</v>
      </c>
      <c r="N4030" s="3">
        <v>0</v>
      </c>
      <c r="O4030" s="3">
        <v>0</v>
      </c>
      <c r="P4030" s="3">
        <v>487.06</v>
      </c>
      <c r="Q4030" s="3">
        <v>97.412000000000006</v>
      </c>
      <c r="R4030" s="1" t="s">
        <v>132</v>
      </c>
    </row>
    <row r="4031" spans="1:18" ht="15.5" x14ac:dyDescent="0.35">
      <c r="A4031" s="1">
        <v>40814084</v>
      </c>
      <c r="B4031" s="99" t="s">
        <v>387</v>
      </c>
      <c r="C4031" s="2" t="s">
        <v>13602</v>
      </c>
      <c r="D4031" s="2">
        <v>1</v>
      </c>
      <c r="E4031" s="1" t="s">
        <v>159</v>
      </c>
      <c r="F4031" s="2"/>
      <c r="G4031" s="2">
        <v>1</v>
      </c>
      <c r="H4031" s="2">
        <v>5</v>
      </c>
      <c r="I4031" s="2"/>
      <c r="J4031" s="2"/>
      <c r="K4031" s="2"/>
      <c r="L4031" s="3">
        <v>624.29</v>
      </c>
      <c r="M4031" s="3">
        <v>624.29</v>
      </c>
      <c r="N4031" s="3">
        <v>0</v>
      </c>
      <c r="O4031" s="3">
        <v>0</v>
      </c>
      <c r="P4031" s="3">
        <v>624.29</v>
      </c>
      <c r="Q4031" s="3">
        <v>124.858</v>
      </c>
      <c r="R4031" s="1" t="s">
        <v>132</v>
      </c>
    </row>
    <row r="4032" spans="1:18" ht="15.5" x14ac:dyDescent="0.35">
      <c r="A4032" s="1">
        <v>40814092</v>
      </c>
      <c r="B4032" s="99" t="s">
        <v>386</v>
      </c>
      <c r="C4032" s="2" t="s">
        <v>13602</v>
      </c>
      <c r="D4032" s="2">
        <v>1</v>
      </c>
      <c r="E4032" s="1" t="s">
        <v>148</v>
      </c>
      <c r="F4032" s="2"/>
      <c r="G4032" s="2">
        <v>1</v>
      </c>
      <c r="H4032" s="2">
        <v>5</v>
      </c>
      <c r="I4032" s="2"/>
      <c r="J4032" s="2"/>
      <c r="K4032" s="2"/>
      <c r="L4032" s="3">
        <v>584.91999999999996</v>
      </c>
      <c r="M4032" s="3">
        <v>584.91999999999996</v>
      </c>
      <c r="N4032" s="3">
        <v>0</v>
      </c>
      <c r="O4032" s="3">
        <v>0</v>
      </c>
      <c r="P4032" s="3">
        <v>584.91999999999996</v>
      </c>
      <c r="Q4032" s="3">
        <v>116.98399999999999</v>
      </c>
      <c r="R4032" s="1" t="s">
        <v>132</v>
      </c>
    </row>
    <row r="4033" spans="1:18" ht="15.5" x14ac:dyDescent="0.35">
      <c r="A4033" s="1">
        <v>40814106</v>
      </c>
      <c r="B4033" s="99" t="s">
        <v>385</v>
      </c>
      <c r="C4033" s="2" t="s">
        <v>13602</v>
      </c>
      <c r="D4033" s="2">
        <v>1</v>
      </c>
      <c r="E4033" s="1" t="s">
        <v>281</v>
      </c>
      <c r="F4033" s="2"/>
      <c r="G4033" s="2"/>
      <c r="H4033" s="2">
        <v>3</v>
      </c>
      <c r="I4033" s="2"/>
      <c r="J4033" s="2"/>
      <c r="K4033" s="2"/>
      <c r="L4033" s="3">
        <v>172.1</v>
      </c>
      <c r="M4033" s="3">
        <v>172.1</v>
      </c>
      <c r="N4033" s="3">
        <v>0</v>
      </c>
      <c r="O4033" s="3">
        <v>0</v>
      </c>
      <c r="P4033" s="3">
        <v>172.1</v>
      </c>
      <c r="Q4033" s="3">
        <v>34.42</v>
      </c>
      <c r="R4033" s="1" t="s">
        <v>132</v>
      </c>
    </row>
    <row r="4034" spans="1:18" ht="15.5" x14ac:dyDescent="0.35">
      <c r="A4034" s="1">
        <v>40814114</v>
      </c>
      <c r="B4034" s="99" t="s">
        <v>384</v>
      </c>
      <c r="C4034" s="2" t="s">
        <v>13602</v>
      </c>
      <c r="D4034" s="2">
        <v>1</v>
      </c>
      <c r="E4034" s="1" t="s">
        <v>383</v>
      </c>
      <c r="F4034" s="2"/>
      <c r="G4034" s="2"/>
      <c r="H4034" s="2">
        <v>4</v>
      </c>
      <c r="I4034" s="2"/>
      <c r="J4034" s="2"/>
      <c r="K4034" s="2"/>
      <c r="L4034" s="3">
        <v>551.16999999999996</v>
      </c>
      <c r="M4034" s="3">
        <v>551.16999999999996</v>
      </c>
      <c r="N4034" s="3">
        <v>0</v>
      </c>
      <c r="O4034" s="3">
        <v>0</v>
      </c>
      <c r="P4034" s="3">
        <v>551.16999999999996</v>
      </c>
      <c r="Q4034" s="3">
        <v>110.23399999999999</v>
      </c>
      <c r="R4034" s="1" t="s">
        <v>132</v>
      </c>
    </row>
    <row r="4035" spans="1:18" ht="15.5" x14ac:dyDescent="0.35">
      <c r="A4035" s="1">
        <v>40814122</v>
      </c>
      <c r="B4035" s="99" t="s">
        <v>382</v>
      </c>
      <c r="C4035" s="2" t="s">
        <v>13602</v>
      </c>
      <c r="D4035" s="2">
        <v>1</v>
      </c>
      <c r="E4035" s="1" t="s">
        <v>151</v>
      </c>
      <c r="F4035" s="2"/>
      <c r="G4035" s="2"/>
      <c r="H4035" s="2">
        <v>3</v>
      </c>
      <c r="I4035" s="2"/>
      <c r="J4035" s="2"/>
      <c r="K4035" s="2"/>
      <c r="L4035" s="3">
        <v>229.47</v>
      </c>
      <c r="M4035" s="3">
        <v>229.47</v>
      </c>
      <c r="N4035" s="3">
        <v>0</v>
      </c>
      <c r="O4035" s="3">
        <v>0</v>
      </c>
      <c r="P4035" s="3">
        <v>229.47</v>
      </c>
      <c r="Q4035" s="3">
        <v>45.894000000000005</v>
      </c>
      <c r="R4035" s="1" t="s">
        <v>132</v>
      </c>
    </row>
    <row r="4036" spans="1:18" ht="15.5" x14ac:dyDescent="0.35">
      <c r="A4036" s="1">
        <v>40814130</v>
      </c>
      <c r="B4036" s="99" t="s">
        <v>381</v>
      </c>
      <c r="C4036" s="2" t="s">
        <v>13602</v>
      </c>
      <c r="D4036" s="2">
        <v>1</v>
      </c>
      <c r="E4036" s="1" t="s">
        <v>41</v>
      </c>
      <c r="F4036" s="2"/>
      <c r="G4036" s="2"/>
      <c r="H4036" s="2">
        <v>3</v>
      </c>
      <c r="I4036" s="2"/>
      <c r="J4036" s="2"/>
      <c r="K4036" s="2"/>
      <c r="L4036" s="3">
        <v>143.97</v>
      </c>
      <c r="M4036" s="3">
        <v>143.97</v>
      </c>
      <c r="N4036" s="3">
        <v>0</v>
      </c>
      <c r="O4036" s="3">
        <v>0</v>
      </c>
      <c r="P4036" s="3">
        <v>143.97</v>
      </c>
      <c r="Q4036" s="3">
        <v>28.794</v>
      </c>
      <c r="R4036" s="1" t="s">
        <v>132</v>
      </c>
    </row>
    <row r="4037" spans="1:18" ht="15.5" x14ac:dyDescent="0.35">
      <c r="A4037" s="1">
        <v>40814149</v>
      </c>
      <c r="B4037" s="99" t="s">
        <v>380</v>
      </c>
      <c r="C4037" s="2" t="s">
        <v>13602</v>
      </c>
      <c r="D4037" s="2">
        <v>1</v>
      </c>
      <c r="E4037" s="1" t="s">
        <v>41</v>
      </c>
      <c r="F4037" s="2"/>
      <c r="G4037" s="2"/>
      <c r="H4037" s="2">
        <v>0</v>
      </c>
      <c r="I4037" s="2"/>
      <c r="J4037" s="2"/>
      <c r="K4037" s="2"/>
      <c r="L4037" s="3">
        <v>143.97</v>
      </c>
      <c r="M4037" s="3">
        <v>143.97</v>
      </c>
      <c r="N4037" s="3">
        <v>0</v>
      </c>
      <c r="O4037" s="3">
        <v>0</v>
      </c>
      <c r="P4037" s="3">
        <v>143.97</v>
      </c>
      <c r="Q4037" s="3">
        <v>28.794</v>
      </c>
      <c r="R4037" s="1" t="s">
        <v>132</v>
      </c>
    </row>
    <row r="4038" spans="1:18" ht="15.5" x14ac:dyDescent="0.35">
      <c r="A4038" s="1">
        <v>40814157</v>
      </c>
      <c r="B4038" s="99" t="s">
        <v>379</v>
      </c>
      <c r="C4038" s="2" t="s">
        <v>13602</v>
      </c>
      <c r="D4038" s="2">
        <v>1</v>
      </c>
      <c r="E4038" s="1" t="s">
        <v>13</v>
      </c>
      <c r="F4038" s="2"/>
      <c r="G4038" s="2"/>
      <c r="H4038" s="2">
        <v>0</v>
      </c>
      <c r="I4038" s="2"/>
      <c r="J4038" s="2"/>
      <c r="K4038" s="2"/>
      <c r="L4038" s="3">
        <v>125.98</v>
      </c>
      <c r="M4038" s="3">
        <v>125.98</v>
      </c>
      <c r="N4038" s="3">
        <v>0</v>
      </c>
      <c r="O4038" s="3">
        <v>0</v>
      </c>
      <c r="P4038" s="3">
        <v>125.98</v>
      </c>
      <c r="Q4038" s="3">
        <v>25.196000000000002</v>
      </c>
      <c r="R4038" s="1" t="s">
        <v>132</v>
      </c>
    </row>
    <row r="4039" spans="1:18" ht="15.5" x14ac:dyDescent="0.35">
      <c r="A4039" s="1">
        <v>40814165</v>
      </c>
      <c r="B4039" s="99" t="s">
        <v>378</v>
      </c>
      <c r="C4039" s="2" t="s">
        <v>13602</v>
      </c>
      <c r="D4039" s="2">
        <v>1</v>
      </c>
      <c r="E4039" s="1" t="s">
        <v>377</v>
      </c>
      <c r="F4039" s="2"/>
      <c r="G4039" s="2">
        <v>1</v>
      </c>
      <c r="H4039" s="2">
        <v>3</v>
      </c>
      <c r="I4039" s="2"/>
      <c r="J4039" s="2"/>
      <c r="K4039" s="2"/>
      <c r="L4039" s="3">
        <v>344.2</v>
      </c>
      <c r="M4039" s="3">
        <v>344.2</v>
      </c>
      <c r="N4039" s="3">
        <v>0</v>
      </c>
      <c r="O4039" s="3">
        <v>0</v>
      </c>
      <c r="P4039" s="3">
        <v>344.2</v>
      </c>
      <c r="Q4039" s="3">
        <v>68.84</v>
      </c>
      <c r="R4039" s="1" t="s">
        <v>132</v>
      </c>
    </row>
    <row r="4040" spans="1:18" ht="15.5" x14ac:dyDescent="0.35">
      <c r="A4040" s="1">
        <v>40901017</v>
      </c>
      <c r="B4040" s="99" t="s">
        <v>376</v>
      </c>
      <c r="C4040" s="2" t="s">
        <v>13602</v>
      </c>
      <c r="D4040" s="2">
        <v>1</v>
      </c>
      <c r="E4040" s="1" t="s">
        <v>34</v>
      </c>
      <c r="F4040" s="2">
        <v>3.42</v>
      </c>
      <c r="G4040" s="2"/>
      <c r="H4040" s="2"/>
      <c r="I4040" s="2"/>
      <c r="J4040" s="2">
        <v>0.34</v>
      </c>
      <c r="K4040" s="2">
        <v>2</v>
      </c>
      <c r="L4040" s="3">
        <v>60.74</v>
      </c>
      <c r="M4040" s="3">
        <v>60.74</v>
      </c>
      <c r="N4040" s="3">
        <v>44.25</v>
      </c>
      <c r="O4040" s="3">
        <v>10.210000000000001</v>
      </c>
      <c r="P4040" s="3">
        <v>115.2</v>
      </c>
      <c r="Q4040" s="3">
        <v>23.040000000000003</v>
      </c>
      <c r="R4040" s="1" t="s">
        <v>0</v>
      </c>
    </row>
    <row r="4041" spans="1:18" ht="15.5" x14ac:dyDescent="0.35">
      <c r="A4041" s="1">
        <v>40901025</v>
      </c>
      <c r="B4041" s="99" t="s">
        <v>375</v>
      </c>
      <c r="C4041" s="2" t="s">
        <v>13602</v>
      </c>
      <c r="D4041" s="2">
        <v>1</v>
      </c>
      <c r="E4041" s="1" t="s">
        <v>23</v>
      </c>
      <c r="F4041" s="2">
        <v>8.26</v>
      </c>
      <c r="G4041" s="2"/>
      <c r="H4041" s="2"/>
      <c r="I4041" s="2"/>
      <c r="J4041" s="2">
        <v>0.34</v>
      </c>
      <c r="K4041" s="2">
        <v>2</v>
      </c>
      <c r="L4041" s="3">
        <v>98.98</v>
      </c>
      <c r="M4041" s="3">
        <v>98.98</v>
      </c>
      <c r="N4041" s="3">
        <v>106.88</v>
      </c>
      <c r="O4041" s="3">
        <v>10.210000000000001</v>
      </c>
      <c r="P4041" s="3">
        <v>216.07</v>
      </c>
      <c r="Q4041" s="3">
        <v>43.213999999999999</v>
      </c>
      <c r="R4041" s="1" t="s">
        <v>0</v>
      </c>
    </row>
    <row r="4042" spans="1:18" ht="15.5" x14ac:dyDescent="0.35">
      <c r="A4042" s="1">
        <v>40901033</v>
      </c>
      <c r="B4042" s="99" t="s">
        <v>374</v>
      </c>
      <c r="C4042" s="2" t="s">
        <v>13602</v>
      </c>
      <c r="D4042" s="2">
        <v>1</v>
      </c>
      <c r="E4042" s="1" t="s">
        <v>34</v>
      </c>
      <c r="F4042" s="2">
        <v>3.42</v>
      </c>
      <c r="G4042" s="2"/>
      <c r="H4042" s="2"/>
      <c r="I4042" s="2"/>
      <c r="J4042" s="2">
        <v>0.34</v>
      </c>
      <c r="K4042" s="2">
        <v>2</v>
      </c>
      <c r="L4042" s="3">
        <v>60.74</v>
      </c>
      <c r="M4042" s="3">
        <v>60.74</v>
      </c>
      <c r="N4042" s="3">
        <v>44.25</v>
      </c>
      <c r="O4042" s="3">
        <v>10.210000000000001</v>
      </c>
      <c r="P4042" s="3">
        <v>115.2</v>
      </c>
      <c r="Q4042" s="3">
        <v>23.040000000000003</v>
      </c>
      <c r="R4042" s="1" t="s">
        <v>0</v>
      </c>
    </row>
    <row r="4043" spans="1:18" ht="15.5" x14ac:dyDescent="0.35">
      <c r="A4043" s="1">
        <v>40901041</v>
      </c>
      <c r="B4043" s="99" t="s">
        <v>373</v>
      </c>
      <c r="C4043" s="2" t="s">
        <v>13602</v>
      </c>
      <c r="D4043" s="2">
        <v>1</v>
      </c>
      <c r="E4043" s="1" t="s">
        <v>18</v>
      </c>
      <c r="F4043" s="2">
        <v>2.25</v>
      </c>
      <c r="G4043" s="2"/>
      <c r="H4043" s="2"/>
      <c r="I4043" s="2"/>
      <c r="J4043" s="2">
        <v>0.17</v>
      </c>
      <c r="K4043" s="2">
        <v>1</v>
      </c>
      <c r="L4043" s="3">
        <v>44.99</v>
      </c>
      <c r="M4043" s="3">
        <v>44.99</v>
      </c>
      <c r="N4043" s="3">
        <v>29.12</v>
      </c>
      <c r="O4043" s="3">
        <v>5.1100000000000003</v>
      </c>
      <c r="P4043" s="3">
        <v>79.22</v>
      </c>
      <c r="Q4043" s="3">
        <v>15.844000000000001</v>
      </c>
      <c r="R4043" s="1" t="s">
        <v>0</v>
      </c>
    </row>
    <row r="4044" spans="1:18" ht="15.5" x14ac:dyDescent="0.35">
      <c r="A4044" s="1">
        <v>40901050</v>
      </c>
      <c r="B4044" s="99" t="s">
        <v>372</v>
      </c>
      <c r="C4044" s="2" t="s">
        <v>13602</v>
      </c>
      <c r="D4044" s="2">
        <v>1</v>
      </c>
      <c r="E4044" s="1" t="s">
        <v>18</v>
      </c>
      <c r="F4044" s="2">
        <v>17.559999999999999</v>
      </c>
      <c r="G4044" s="2"/>
      <c r="H4044" s="2"/>
      <c r="I4044" s="2"/>
      <c r="J4044" s="2">
        <v>0.34</v>
      </c>
      <c r="K4044" s="2">
        <v>2</v>
      </c>
      <c r="L4044" s="3">
        <v>44.99</v>
      </c>
      <c r="M4044" s="3">
        <v>44.99</v>
      </c>
      <c r="N4044" s="3">
        <v>227.23</v>
      </c>
      <c r="O4044" s="3">
        <v>10.210000000000001</v>
      </c>
      <c r="P4044" s="3">
        <v>282.43</v>
      </c>
      <c r="Q4044" s="3">
        <v>56.486000000000004</v>
      </c>
      <c r="R4044" s="1" t="s">
        <v>0</v>
      </c>
    </row>
    <row r="4045" spans="1:18" ht="15.5" x14ac:dyDescent="0.35">
      <c r="A4045" s="1">
        <v>40901068</v>
      </c>
      <c r="B4045" s="99" t="s">
        <v>371</v>
      </c>
      <c r="C4045" s="2" t="s">
        <v>13602</v>
      </c>
      <c r="D4045" s="2">
        <v>1</v>
      </c>
      <c r="E4045" s="1" t="s">
        <v>281</v>
      </c>
      <c r="F4045" s="2">
        <v>37</v>
      </c>
      <c r="G4045" s="2"/>
      <c r="H4045" s="2"/>
      <c r="I4045" s="2"/>
      <c r="J4045" s="2">
        <v>0.34</v>
      </c>
      <c r="K4045" s="2">
        <v>2</v>
      </c>
      <c r="L4045" s="3">
        <v>172.1</v>
      </c>
      <c r="M4045" s="3">
        <v>172.1</v>
      </c>
      <c r="N4045" s="3">
        <v>478.78</v>
      </c>
      <c r="O4045" s="3">
        <v>10.210000000000001</v>
      </c>
      <c r="P4045" s="3">
        <v>661.09</v>
      </c>
      <c r="Q4045" s="3">
        <v>132.21800000000002</v>
      </c>
      <c r="R4045" s="1" t="s">
        <v>0</v>
      </c>
    </row>
    <row r="4046" spans="1:18" ht="15.5" x14ac:dyDescent="0.35">
      <c r="A4046" s="1">
        <v>40901076</v>
      </c>
      <c r="B4046" s="99" t="s">
        <v>370</v>
      </c>
      <c r="C4046" s="2" t="s">
        <v>13602</v>
      </c>
      <c r="D4046" s="2">
        <v>1</v>
      </c>
      <c r="E4046" s="1" t="s">
        <v>13</v>
      </c>
      <c r="F4046" s="2">
        <v>28</v>
      </c>
      <c r="G4046" s="2"/>
      <c r="H4046" s="2"/>
      <c r="I4046" s="2"/>
      <c r="J4046" s="2">
        <v>0.34</v>
      </c>
      <c r="K4046" s="2">
        <v>2</v>
      </c>
      <c r="L4046" s="3">
        <v>125.98</v>
      </c>
      <c r="M4046" s="3">
        <v>125.98</v>
      </c>
      <c r="N4046" s="3">
        <v>362.32</v>
      </c>
      <c r="O4046" s="3">
        <v>10.210000000000001</v>
      </c>
      <c r="P4046" s="3">
        <v>498.51</v>
      </c>
      <c r="Q4046" s="3">
        <v>99.701999999999998</v>
      </c>
      <c r="R4046" s="1" t="s">
        <v>0</v>
      </c>
    </row>
    <row r="4047" spans="1:18" ht="15.5" x14ac:dyDescent="0.35">
      <c r="A4047" s="1">
        <v>40901084</v>
      </c>
      <c r="B4047" s="99" t="s">
        <v>369</v>
      </c>
      <c r="C4047" s="2" t="s">
        <v>13602</v>
      </c>
      <c r="D4047" s="2">
        <v>1</v>
      </c>
      <c r="E4047" s="1" t="s">
        <v>18</v>
      </c>
      <c r="F4047" s="2">
        <v>16</v>
      </c>
      <c r="G4047" s="2"/>
      <c r="H4047" s="2"/>
      <c r="I4047" s="2"/>
      <c r="J4047" s="2">
        <v>0.51</v>
      </c>
      <c r="K4047" s="2">
        <v>3</v>
      </c>
      <c r="L4047" s="3">
        <v>44.99</v>
      </c>
      <c r="M4047" s="3">
        <v>44.99</v>
      </c>
      <c r="N4047" s="3">
        <v>207.04</v>
      </c>
      <c r="O4047" s="3">
        <v>15.32</v>
      </c>
      <c r="P4047" s="3">
        <v>267.35000000000002</v>
      </c>
      <c r="Q4047" s="3">
        <v>53.470000000000006</v>
      </c>
      <c r="R4047" s="1" t="s">
        <v>0</v>
      </c>
    </row>
    <row r="4048" spans="1:18" ht="15.5" x14ac:dyDescent="0.35">
      <c r="A4048" s="1">
        <v>40901092</v>
      </c>
      <c r="B4048" s="99" t="s">
        <v>368</v>
      </c>
      <c r="C4048" s="2" t="s">
        <v>13602</v>
      </c>
      <c r="D4048" s="2">
        <v>1</v>
      </c>
      <c r="E4048" s="1" t="s">
        <v>13</v>
      </c>
      <c r="F4048" s="2">
        <v>28</v>
      </c>
      <c r="G4048" s="2"/>
      <c r="H4048" s="2"/>
      <c r="I4048" s="2"/>
      <c r="J4048" s="2">
        <v>0.34</v>
      </c>
      <c r="K4048" s="2">
        <v>2</v>
      </c>
      <c r="L4048" s="3">
        <v>125.98</v>
      </c>
      <c r="M4048" s="3">
        <v>125.98</v>
      </c>
      <c r="N4048" s="3">
        <v>362.32</v>
      </c>
      <c r="O4048" s="3">
        <v>10.210000000000001</v>
      </c>
      <c r="P4048" s="3">
        <v>498.51</v>
      </c>
      <c r="Q4048" s="3">
        <v>99.701999999999998</v>
      </c>
      <c r="R4048" s="1" t="s">
        <v>0</v>
      </c>
    </row>
    <row r="4049" spans="1:18" ht="15.5" x14ac:dyDescent="0.35">
      <c r="A4049" s="1">
        <v>40901106</v>
      </c>
      <c r="B4049" s="99" t="s">
        <v>367</v>
      </c>
      <c r="C4049" s="2" t="s">
        <v>13602</v>
      </c>
      <c r="D4049" s="2">
        <v>1</v>
      </c>
      <c r="E4049" s="1" t="s">
        <v>18</v>
      </c>
      <c r="F4049" s="2">
        <v>20</v>
      </c>
      <c r="G4049" s="2"/>
      <c r="H4049" s="2"/>
      <c r="I4049" s="2"/>
      <c r="J4049" s="2">
        <v>0.34</v>
      </c>
      <c r="K4049" s="2">
        <v>2</v>
      </c>
      <c r="L4049" s="3">
        <v>44.99</v>
      </c>
      <c r="M4049" s="3">
        <v>44.99</v>
      </c>
      <c r="N4049" s="3">
        <v>258.8</v>
      </c>
      <c r="O4049" s="3">
        <v>10.210000000000001</v>
      </c>
      <c r="P4049" s="3">
        <v>314</v>
      </c>
      <c r="Q4049" s="3">
        <v>62.800000000000004</v>
      </c>
      <c r="R4049" s="1" t="s">
        <v>0</v>
      </c>
    </row>
    <row r="4050" spans="1:18" ht="15.5" x14ac:dyDescent="0.35">
      <c r="A4050" s="1">
        <v>40901114</v>
      </c>
      <c r="B4050" s="99" t="s">
        <v>366</v>
      </c>
      <c r="C4050" s="2" t="s">
        <v>13602</v>
      </c>
      <c r="D4050" s="2">
        <v>1</v>
      </c>
      <c r="E4050" s="1" t="s">
        <v>34</v>
      </c>
      <c r="F4050" s="2">
        <v>3.42</v>
      </c>
      <c r="G4050" s="2"/>
      <c r="H4050" s="2"/>
      <c r="I4050" s="2"/>
      <c r="J4050" s="2">
        <v>0.34</v>
      </c>
      <c r="K4050" s="2">
        <v>2</v>
      </c>
      <c r="L4050" s="3">
        <v>60.74</v>
      </c>
      <c r="M4050" s="3">
        <v>60.74</v>
      </c>
      <c r="N4050" s="3">
        <v>44.25</v>
      </c>
      <c r="O4050" s="3">
        <v>10.210000000000001</v>
      </c>
      <c r="P4050" s="3">
        <v>115.2</v>
      </c>
      <c r="Q4050" s="3">
        <v>23.040000000000003</v>
      </c>
      <c r="R4050" s="1" t="s">
        <v>0</v>
      </c>
    </row>
    <row r="4051" spans="1:18" ht="15.5" x14ac:dyDescent="0.35">
      <c r="A4051" s="1">
        <v>40901122</v>
      </c>
      <c r="B4051" s="99" t="s">
        <v>365</v>
      </c>
      <c r="C4051" s="2" t="s">
        <v>13602</v>
      </c>
      <c r="D4051" s="2">
        <v>1</v>
      </c>
      <c r="E4051" s="1" t="s">
        <v>23</v>
      </c>
      <c r="F4051" s="2">
        <v>5.85</v>
      </c>
      <c r="G4051" s="2"/>
      <c r="H4051" s="2"/>
      <c r="I4051" s="2"/>
      <c r="J4051" s="2">
        <v>0.68</v>
      </c>
      <c r="K4051" s="2">
        <v>4</v>
      </c>
      <c r="L4051" s="3">
        <v>98.98</v>
      </c>
      <c r="M4051" s="3">
        <v>98.98</v>
      </c>
      <c r="N4051" s="3">
        <v>75.7</v>
      </c>
      <c r="O4051" s="3">
        <v>20.420000000000002</v>
      </c>
      <c r="P4051" s="3">
        <v>195.1</v>
      </c>
      <c r="Q4051" s="3">
        <v>39.020000000000003</v>
      </c>
      <c r="R4051" s="1" t="s">
        <v>0</v>
      </c>
    </row>
    <row r="4052" spans="1:18" ht="15.5" x14ac:dyDescent="0.35">
      <c r="A4052" s="1">
        <v>40901130</v>
      </c>
      <c r="B4052" s="99" t="s">
        <v>364</v>
      </c>
      <c r="C4052" s="2" t="s">
        <v>13602</v>
      </c>
      <c r="D4052" s="2">
        <v>1</v>
      </c>
      <c r="E4052" s="1" t="s">
        <v>4</v>
      </c>
      <c r="F4052" s="2">
        <v>3.86</v>
      </c>
      <c r="G4052" s="2"/>
      <c r="H4052" s="2"/>
      <c r="I4052" s="2"/>
      <c r="J4052" s="2">
        <v>0.51</v>
      </c>
      <c r="K4052" s="2">
        <v>3</v>
      </c>
      <c r="L4052" s="3">
        <v>71.989999999999995</v>
      </c>
      <c r="M4052" s="3">
        <v>71.989999999999995</v>
      </c>
      <c r="N4052" s="3">
        <v>49.95</v>
      </c>
      <c r="O4052" s="3">
        <v>15.32</v>
      </c>
      <c r="P4052" s="3">
        <v>137.26</v>
      </c>
      <c r="Q4052" s="3">
        <v>27.451999999999998</v>
      </c>
      <c r="R4052" s="1" t="s">
        <v>0</v>
      </c>
    </row>
    <row r="4053" spans="1:18" ht="15.5" x14ac:dyDescent="0.35">
      <c r="A4053" s="1">
        <v>40901149</v>
      </c>
      <c r="B4053" s="99" t="s">
        <v>363</v>
      </c>
      <c r="C4053" s="2" t="s">
        <v>13602</v>
      </c>
      <c r="D4053" s="2">
        <v>1</v>
      </c>
      <c r="E4053" s="1" t="s">
        <v>23</v>
      </c>
      <c r="F4053" s="2">
        <v>3.78</v>
      </c>
      <c r="G4053" s="2"/>
      <c r="H4053" s="2"/>
      <c r="I4053" s="2"/>
      <c r="J4053" s="2">
        <v>0.34</v>
      </c>
      <c r="K4053" s="2">
        <v>2</v>
      </c>
      <c r="L4053" s="3">
        <v>98.98</v>
      </c>
      <c r="M4053" s="3">
        <v>98.98</v>
      </c>
      <c r="N4053" s="3">
        <v>48.91</v>
      </c>
      <c r="O4053" s="3">
        <v>10.210000000000001</v>
      </c>
      <c r="P4053" s="3">
        <v>158.1</v>
      </c>
      <c r="Q4053" s="3">
        <v>31.62</v>
      </c>
      <c r="R4053" s="1" t="s">
        <v>0</v>
      </c>
    </row>
    <row r="4054" spans="1:18" ht="15.5" x14ac:dyDescent="0.35">
      <c r="A4054" s="1">
        <v>40901173</v>
      </c>
      <c r="B4054" s="99" t="s">
        <v>362</v>
      </c>
      <c r="C4054" s="2" t="s">
        <v>13602</v>
      </c>
      <c r="D4054" s="2">
        <v>1</v>
      </c>
      <c r="E4054" s="1" t="s">
        <v>34</v>
      </c>
      <c r="F4054" s="2">
        <v>3.41</v>
      </c>
      <c r="G4054" s="2"/>
      <c r="H4054" s="2"/>
      <c r="I4054" s="2"/>
      <c r="J4054" s="2">
        <v>0.51</v>
      </c>
      <c r="K4054" s="2">
        <v>3</v>
      </c>
      <c r="L4054" s="3">
        <v>60.74</v>
      </c>
      <c r="M4054" s="3">
        <v>60.74</v>
      </c>
      <c r="N4054" s="3">
        <v>44.13</v>
      </c>
      <c r="O4054" s="3">
        <v>15.32</v>
      </c>
      <c r="P4054" s="3">
        <v>120.19</v>
      </c>
      <c r="Q4054" s="3">
        <v>24.038</v>
      </c>
      <c r="R4054" s="1" t="s">
        <v>0</v>
      </c>
    </row>
    <row r="4055" spans="1:18" ht="15.5" x14ac:dyDescent="0.35">
      <c r="A4055" s="1">
        <v>40901181</v>
      </c>
      <c r="B4055" s="99" t="s">
        <v>361</v>
      </c>
      <c r="C4055" s="2" t="s">
        <v>13602</v>
      </c>
      <c r="D4055" s="2">
        <v>1</v>
      </c>
      <c r="E4055" s="1" t="s">
        <v>34</v>
      </c>
      <c r="F4055" s="2">
        <v>3.86</v>
      </c>
      <c r="G4055" s="2"/>
      <c r="H4055" s="2"/>
      <c r="I4055" s="2"/>
      <c r="J4055" s="2">
        <v>0.51</v>
      </c>
      <c r="K4055" s="2">
        <v>3</v>
      </c>
      <c r="L4055" s="3">
        <v>60.74</v>
      </c>
      <c r="M4055" s="3">
        <v>60.74</v>
      </c>
      <c r="N4055" s="3">
        <v>49.95</v>
      </c>
      <c r="O4055" s="3">
        <v>15.32</v>
      </c>
      <c r="P4055" s="3">
        <v>126.01</v>
      </c>
      <c r="Q4055" s="3">
        <v>25.202000000000002</v>
      </c>
      <c r="R4055" s="1" t="s">
        <v>0</v>
      </c>
    </row>
    <row r="4056" spans="1:18" ht="15.5" x14ac:dyDescent="0.35">
      <c r="A4056" s="1">
        <v>40901190</v>
      </c>
      <c r="B4056" s="99" t="s">
        <v>360</v>
      </c>
      <c r="C4056" s="2" t="s">
        <v>13602</v>
      </c>
      <c r="D4056" s="2">
        <v>1</v>
      </c>
      <c r="E4056" s="1" t="s">
        <v>18</v>
      </c>
      <c r="F4056" s="2">
        <v>2.25</v>
      </c>
      <c r="G4056" s="2"/>
      <c r="H4056" s="2"/>
      <c r="I4056" s="2"/>
      <c r="J4056" s="2">
        <v>0.34</v>
      </c>
      <c r="K4056" s="2">
        <v>2</v>
      </c>
      <c r="L4056" s="3">
        <v>44.99</v>
      </c>
      <c r="M4056" s="3">
        <v>44.99</v>
      </c>
      <c r="N4056" s="3">
        <v>29.12</v>
      </c>
      <c r="O4056" s="3">
        <v>10.210000000000001</v>
      </c>
      <c r="P4056" s="3">
        <v>84.32</v>
      </c>
      <c r="Q4056" s="3">
        <v>16.864000000000001</v>
      </c>
      <c r="R4056" s="1" t="s">
        <v>0</v>
      </c>
    </row>
    <row r="4057" spans="1:18" ht="15.5" x14ac:dyDescent="0.35">
      <c r="A4057" s="1">
        <v>40901203</v>
      </c>
      <c r="B4057" s="99" t="s">
        <v>359</v>
      </c>
      <c r="C4057" s="2" t="s">
        <v>13602</v>
      </c>
      <c r="D4057" s="2">
        <v>1</v>
      </c>
      <c r="E4057" s="1" t="s">
        <v>18</v>
      </c>
      <c r="F4057" s="2">
        <v>3.42</v>
      </c>
      <c r="G4057" s="2"/>
      <c r="H4057" s="2"/>
      <c r="I4057" s="2"/>
      <c r="J4057" s="2">
        <v>0.17</v>
      </c>
      <c r="K4057" s="2">
        <v>1</v>
      </c>
      <c r="L4057" s="3">
        <v>44.99</v>
      </c>
      <c r="M4057" s="3">
        <v>44.99</v>
      </c>
      <c r="N4057" s="3">
        <v>44.25</v>
      </c>
      <c r="O4057" s="3">
        <v>5.1100000000000003</v>
      </c>
      <c r="P4057" s="3">
        <v>94.35</v>
      </c>
      <c r="Q4057" s="3">
        <v>18.87</v>
      </c>
      <c r="R4057" s="1" t="s">
        <v>0</v>
      </c>
    </row>
    <row r="4058" spans="1:18" ht="15.5" x14ac:dyDescent="0.35">
      <c r="A4058" s="1">
        <v>40901211</v>
      </c>
      <c r="B4058" s="99" t="s">
        <v>358</v>
      </c>
      <c r="C4058" s="2" t="s">
        <v>13602</v>
      </c>
      <c r="D4058" s="2">
        <v>1</v>
      </c>
      <c r="E4058" s="1" t="s">
        <v>18</v>
      </c>
      <c r="F4058" s="2">
        <v>3.42</v>
      </c>
      <c r="G4058" s="2"/>
      <c r="H4058" s="2"/>
      <c r="I4058" s="2"/>
      <c r="J4058" s="2">
        <v>0.17</v>
      </c>
      <c r="K4058" s="2">
        <v>1</v>
      </c>
      <c r="L4058" s="3">
        <v>44.99</v>
      </c>
      <c r="M4058" s="3">
        <v>44.99</v>
      </c>
      <c r="N4058" s="3">
        <v>44.25</v>
      </c>
      <c r="O4058" s="3">
        <v>5.1100000000000003</v>
      </c>
      <c r="P4058" s="3">
        <v>94.35</v>
      </c>
      <c r="Q4058" s="3">
        <v>18.87</v>
      </c>
      <c r="R4058" s="1" t="s">
        <v>0</v>
      </c>
    </row>
    <row r="4059" spans="1:18" ht="15.5" x14ac:dyDescent="0.35">
      <c r="A4059" s="1">
        <v>40901220</v>
      </c>
      <c r="B4059" s="99" t="s">
        <v>231</v>
      </c>
      <c r="C4059" s="2" t="s">
        <v>13602</v>
      </c>
      <c r="D4059" s="2">
        <v>1</v>
      </c>
      <c r="E4059" s="1" t="s">
        <v>34</v>
      </c>
      <c r="F4059" s="2">
        <v>3.42</v>
      </c>
      <c r="G4059" s="2"/>
      <c r="H4059" s="2"/>
      <c r="I4059" s="2"/>
      <c r="J4059" s="2">
        <v>0.34</v>
      </c>
      <c r="K4059" s="2">
        <v>2</v>
      </c>
      <c r="L4059" s="3">
        <v>60.74</v>
      </c>
      <c r="M4059" s="3">
        <v>60.74</v>
      </c>
      <c r="N4059" s="3">
        <v>44.25</v>
      </c>
      <c r="O4059" s="3">
        <v>10.210000000000001</v>
      </c>
      <c r="P4059" s="3">
        <v>115.2</v>
      </c>
      <c r="Q4059" s="3">
        <v>23.040000000000003</v>
      </c>
      <c r="R4059" s="1" t="s">
        <v>0</v>
      </c>
    </row>
    <row r="4060" spans="1:18" ht="15.5" x14ac:dyDescent="0.35">
      <c r="A4060" s="1">
        <v>40901238</v>
      </c>
      <c r="B4060" s="99" t="s">
        <v>357</v>
      </c>
      <c r="C4060" s="2" t="s">
        <v>13602</v>
      </c>
      <c r="D4060" s="2">
        <v>1</v>
      </c>
      <c r="E4060" s="1" t="s">
        <v>18</v>
      </c>
      <c r="F4060" s="2">
        <v>2.65</v>
      </c>
      <c r="G4060" s="2"/>
      <c r="H4060" s="2"/>
      <c r="I4060" s="2"/>
      <c r="J4060" s="2">
        <v>0.17</v>
      </c>
      <c r="K4060" s="2">
        <v>1</v>
      </c>
      <c r="L4060" s="3">
        <v>44.99</v>
      </c>
      <c r="M4060" s="3">
        <v>44.99</v>
      </c>
      <c r="N4060" s="3">
        <v>34.29</v>
      </c>
      <c r="O4060" s="3">
        <v>5.1100000000000003</v>
      </c>
      <c r="P4060" s="3">
        <v>84.39</v>
      </c>
      <c r="Q4060" s="3">
        <v>16.878</v>
      </c>
      <c r="R4060" s="1" t="s">
        <v>0</v>
      </c>
    </row>
    <row r="4061" spans="1:18" ht="15.5" x14ac:dyDescent="0.35">
      <c r="A4061" s="1">
        <v>40901246</v>
      </c>
      <c r="B4061" s="99" t="s">
        <v>356</v>
      </c>
      <c r="C4061" s="2" t="s">
        <v>13602</v>
      </c>
      <c r="D4061" s="2">
        <v>1</v>
      </c>
      <c r="E4061" s="1" t="s">
        <v>23</v>
      </c>
      <c r="F4061" s="2">
        <v>6.27</v>
      </c>
      <c r="G4061" s="2"/>
      <c r="H4061" s="2"/>
      <c r="I4061" s="2"/>
      <c r="J4061" s="2">
        <v>0.51</v>
      </c>
      <c r="K4061" s="2">
        <v>3</v>
      </c>
      <c r="L4061" s="3">
        <v>98.98</v>
      </c>
      <c r="M4061" s="3">
        <v>98.98</v>
      </c>
      <c r="N4061" s="3">
        <v>81.13</v>
      </c>
      <c r="O4061" s="3">
        <v>15.32</v>
      </c>
      <c r="P4061" s="3">
        <v>195.43</v>
      </c>
      <c r="Q4061" s="3">
        <v>39.086000000000006</v>
      </c>
      <c r="R4061" s="1" t="s">
        <v>0</v>
      </c>
    </row>
    <row r="4062" spans="1:18" ht="15.5" x14ac:dyDescent="0.35">
      <c r="A4062" s="1">
        <v>40901254</v>
      </c>
      <c r="B4062" s="99" t="s">
        <v>355</v>
      </c>
      <c r="C4062" s="2" t="s">
        <v>13602</v>
      </c>
      <c r="D4062" s="2">
        <v>1</v>
      </c>
      <c r="E4062" s="1" t="s">
        <v>23</v>
      </c>
      <c r="F4062" s="2">
        <v>5.19</v>
      </c>
      <c r="G4062" s="2"/>
      <c r="H4062" s="2"/>
      <c r="I4062" s="2"/>
      <c r="J4062" s="2">
        <v>0.34</v>
      </c>
      <c r="K4062" s="2">
        <v>2</v>
      </c>
      <c r="L4062" s="3">
        <v>98.98</v>
      </c>
      <c r="M4062" s="3">
        <v>98.98</v>
      </c>
      <c r="N4062" s="3">
        <v>67.16</v>
      </c>
      <c r="O4062" s="3">
        <v>10.210000000000001</v>
      </c>
      <c r="P4062" s="3">
        <v>176.35</v>
      </c>
      <c r="Q4062" s="3">
        <v>35.270000000000003</v>
      </c>
      <c r="R4062" s="1" t="s">
        <v>0</v>
      </c>
    </row>
    <row r="4063" spans="1:18" ht="15.5" x14ac:dyDescent="0.35">
      <c r="A4063" s="1">
        <v>40901262</v>
      </c>
      <c r="B4063" s="99" t="s">
        <v>354</v>
      </c>
      <c r="C4063" s="2" t="s">
        <v>13602</v>
      </c>
      <c r="D4063" s="2">
        <v>1</v>
      </c>
      <c r="E4063" s="1" t="s">
        <v>41</v>
      </c>
      <c r="F4063" s="2">
        <v>4.72</v>
      </c>
      <c r="G4063" s="2"/>
      <c r="H4063" s="2"/>
      <c r="I4063" s="2"/>
      <c r="J4063" s="2">
        <v>0.51</v>
      </c>
      <c r="K4063" s="2">
        <v>3</v>
      </c>
      <c r="L4063" s="3">
        <v>143.97</v>
      </c>
      <c r="M4063" s="3">
        <v>143.97</v>
      </c>
      <c r="N4063" s="3">
        <v>61.08</v>
      </c>
      <c r="O4063" s="3">
        <v>15.32</v>
      </c>
      <c r="P4063" s="3">
        <v>220.37</v>
      </c>
      <c r="Q4063" s="3">
        <v>44.074000000000005</v>
      </c>
      <c r="R4063" s="1" t="s">
        <v>0</v>
      </c>
    </row>
    <row r="4064" spans="1:18" ht="15.5" x14ac:dyDescent="0.35">
      <c r="A4064" s="1">
        <v>40901270</v>
      </c>
      <c r="B4064" s="99" t="s">
        <v>353</v>
      </c>
      <c r="C4064" s="2" t="s">
        <v>13602</v>
      </c>
      <c r="D4064" s="2">
        <v>1</v>
      </c>
      <c r="E4064" s="1" t="s">
        <v>20</v>
      </c>
      <c r="F4064" s="2">
        <v>1.52</v>
      </c>
      <c r="G4064" s="2"/>
      <c r="H4064" s="2"/>
      <c r="I4064" s="2"/>
      <c r="J4064" s="2">
        <v>0.17</v>
      </c>
      <c r="K4064" s="2">
        <v>1</v>
      </c>
      <c r="L4064" s="3">
        <v>33.75</v>
      </c>
      <c r="M4064" s="3">
        <v>33.75</v>
      </c>
      <c r="N4064" s="3">
        <v>19.670000000000002</v>
      </c>
      <c r="O4064" s="3">
        <v>5.1100000000000003</v>
      </c>
      <c r="P4064" s="3">
        <v>58.53</v>
      </c>
      <c r="Q4064" s="3">
        <v>11.706000000000001</v>
      </c>
      <c r="R4064" s="1" t="s">
        <v>0</v>
      </c>
    </row>
    <row r="4065" spans="1:18" ht="15.5" x14ac:dyDescent="0.35">
      <c r="A4065" s="1">
        <v>40901289</v>
      </c>
      <c r="B4065" s="99" t="s">
        <v>352</v>
      </c>
      <c r="C4065" s="2" t="s">
        <v>13602</v>
      </c>
      <c r="D4065" s="2">
        <v>1</v>
      </c>
      <c r="E4065" s="1" t="s">
        <v>34</v>
      </c>
      <c r="F4065" s="2">
        <v>3.25</v>
      </c>
      <c r="G4065" s="2"/>
      <c r="H4065" s="2"/>
      <c r="I4065" s="2"/>
      <c r="J4065" s="2">
        <v>0.17</v>
      </c>
      <c r="K4065" s="2">
        <v>1</v>
      </c>
      <c r="L4065" s="3">
        <v>60.74</v>
      </c>
      <c r="M4065" s="3">
        <v>60.74</v>
      </c>
      <c r="N4065" s="3">
        <v>42.06</v>
      </c>
      <c r="O4065" s="3">
        <v>5.1100000000000003</v>
      </c>
      <c r="P4065" s="3">
        <v>107.91</v>
      </c>
      <c r="Q4065" s="3">
        <v>21.582000000000001</v>
      </c>
      <c r="R4065" s="1" t="s">
        <v>0</v>
      </c>
    </row>
    <row r="4066" spans="1:18" ht="15.5" x14ac:dyDescent="0.35">
      <c r="A4066" s="1">
        <v>40901297</v>
      </c>
      <c r="B4066" s="99" t="s">
        <v>351</v>
      </c>
      <c r="C4066" s="2" t="s">
        <v>13602</v>
      </c>
      <c r="D4066" s="2">
        <v>1</v>
      </c>
      <c r="E4066" s="1" t="s">
        <v>41</v>
      </c>
      <c r="F4066" s="2">
        <v>3.82</v>
      </c>
      <c r="G4066" s="2"/>
      <c r="H4066" s="2"/>
      <c r="I4066" s="2"/>
      <c r="J4066" s="2">
        <v>0.34</v>
      </c>
      <c r="K4066" s="2">
        <v>2</v>
      </c>
      <c r="L4066" s="3">
        <v>143.97</v>
      </c>
      <c r="M4066" s="3">
        <v>143.97</v>
      </c>
      <c r="N4066" s="3">
        <v>49.43</v>
      </c>
      <c r="O4066" s="3">
        <v>10.210000000000001</v>
      </c>
      <c r="P4066" s="3">
        <v>203.61</v>
      </c>
      <c r="Q4066" s="3">
        <v>40.722000000000008</v>
      </c>
      <c r="R4066" s="1" t="s">
        <v>0</v>
      </c>
    </row>
    <row r="4067" spans="1:18" ht="15.5" x14ac:dyDescent="0.35">
      <c r="A4067" s="1">
        <v>40901300</v>
      </c>
      <c r="B4067" s="99" t="s">
        <v>350</v>
      </c>
      <c r="C4067" s="2" t="s">
        <v>13602</v>
      </c>
      <c r="D4067" s="2">
        <v>1</v>
      </c>
      <c r="E4067" s="1" t="s">
        <v>34</v>
      </c>
      <c r="F4067" s="2">
        <v>3.82</v>
      </c>
      <c r="G4067" s="2"/>
      <c r="H4067" s="2"/>
      <c r="I4067" s="2"/>
      <c r="J4067" s="2">
        <v>0.17</v>
      </c>
      <c r="K4067" s="2">
        <v>1</v>
      </c>
      <c r="L4067" s="3">
        <v>60.74</v>
      </c>
      <c r="M4067" s="3">
        <v>60.74</v>
      </c>
      <c r="N4067" s="3">
        <v>49.43</v>
      </c>
      <c r="O4067" s="3">
        <v>5.1100000000000003</v>
      </c>
      <c r="P4067" s="3">
        <v>115.28</v>
      </c>
      <c r="Q4067" s="3">
        <v>23.056000000000001</v>
      </c>
      <c r="R4067" s="1" t="s">
        <v>0</v>
      </c>
    </row>
    <row r="4068" spans="1:18" ht="15.5" x14ac:dyDescent="0.35">
      <c r="A4068" s="1">
        <v>40901319</v>
      </c>
      <c r="B4068" s="99" t="s">
        <v>349</v>
      </c>
      <c r="C4068" s="2" t="s">
        <v>13602</v>
      </c>
      <c r="D4068" s="2">
        <v>1</v>
      </c>
      <c r="E4068" s="1" t="s">
        <v>23</v>
      </c>
      <c r="F4068" s="2">
        <v>8.8000000000000007</v>
      </c>
      <c r="G4068" s="2"/>
      <c r="H4068" s="2"/>
      <c r="I4068" s="2"/>
      <c r="J4068" s="2">
        <v>0.51</v>
      </c>
      <c r="K4068" s="2">
        <v>3</v>
      </c>
      <c r="L4068" s="3">
        <v>98.98</v>
      </c>
      <c r="M4068" s="3">
        <v>98.98</v>
      </c>
      <c r="N4068" s="3">
        <v>113.87</v>
      </c>
      <c r="O4068" s="3">
        <v>15.32</v>
      </c>
      <c r="P4068" s="3">
        <v>228.17</v>
      </c>
      <c r="Q4068" s="3">
        <v>45.634</v>
      </c>
      <c r="R4068" s="1" t="s">
        <v>0</v>
      </c>
    </row>
    <row r="4069" spans="1:18" ht="15.5" x14ac:dyDescent="0.35">
      <c r="A4069" s="1">
        <v>40901327</v>
      </c>
      <c r="B4069" s="99" t="s">
        <v>348</v>
      </c>
      <c r="C4069" s="2" t="s">
        <v>13602</v>
      </c>
      <c r="D4069" s="2">
        <v>1</v>
      </c>
      <c r="E4069" s="1" t="s">
        <v>16</v>
      </c>
      <c r="F4069" s="2">
        <v>5.36</v>
      </c>
      <c r="G4069" s="2"/>
      <c r="H4069" s="2"/>
      <c r="I4069" s="2"/>
      <c r="J4069" s="2">
        <v>0.51</v>
      </c>
      <c r="K4069" s="2">
        <v>3</v>
      </c>
      <c r="L4069" s="3">
        <v>212.59</v>
      </c>
      <c r="M4069" s="3">
        <v>212.59</v>
      </c>
      <c r="N4069" s="3">
        <v>69.36</v>
      </c>
      <c r="O4069" s="3">
        <v>15.32</v>
      </c>
      <c r="P4069" s="3">
        <v>297.27</v>
      </c>
      <c r="Q4069" s="3">
        <v>59.454000000000001</v>
      </c>
      <c r="R4069" s="1" t="s">
        <v>0</v>
      </c>
    </row>
    <row r="4070" spans="1:18" ht="15.5" x14ac:dyDescent="0.35">
      <c r="A4070" s="1">
        <v>40901335</v>
      </c>
      <c r="B4070" s="99" t="s">
        <v>347</v>
      </c>
      <c r="C4070" s="2" t="s">
        <v>13602</v>
      </c>
      <c r="D4070" s="2">
        <v>1</v>
      </c>
      <c r="E4070" s="1" t="s">
        <v>23</v>
      </c>
      <c r="F4070" s="2">
        <v>5.68</v>
      </c>
      <c r="G4070" s="2"/>
      <c r="H4070" s="2"/>
      <c r="I4070" s="2"/>
      <c r="J4070" s="2">
        <v>0.34</v>
      </c>
      <c r="K4070" s="2">
        <v>2</v>
      </c>
      <c r="L4070" s="3">
        <v>98.98</v>
      </c>
      <c r="M4070" s="3">
        <v>98.98</v>
      </c>
      <c r="N4070" s="3">
        <v>73.5</v>
      </c>
      <c r="O4070" s="3">
        <v>10.210000000000001</v>
      </c>
      <c r="P4070" s="3">
        <v>182.69</v>
      </c>
      <c r="Q4070" s="3">
        <v>36.538000000000004</v>
      </c>
      <c r="R4070" s="1" t="s">
        <v>0</v>
      </c>
    </row>
    <row r="4071" spans="1:18" ht="15.5" x14ac:dyDescent="0.35">
      <c r="A4071" s="1">
        <v>40901351</v>
      </c>
      <c r="B4071" s="99" t="s">
        <v>346</v>
      </c>
      <c r="C4071" s="2" t="s">
        <v>13602</v>
      </c>
      <c r="D4071" s="2">
        <v>1</v>
      </c>
      <c r="E4071" s="1" t="s">
        <v>13</v>
      </c>
      <c r="F4071" s="2">
        <v>8.26</v>
      </c>
      <c r="G4071" s="2"/>
      <c r="H4071" s="2"/>
      <c r="I4071" s="2"/>
      <c r="J4071" s="2">
        <v>0.34</v>
      </c>
      <c r="K4071" s="2">
        <v>2</v>
      </c>
      <c r="L4071" s="3">
        <v>125.98</v>
      </c>
      <c r="M4071" s="3">
        <v>125.98</v>
      </c>
      <c r="N4071" s="3">
        <v>106.88</v>
      </c>
      <c r="O4071" s="3">
        <v>10.210000000000001</v>
      </c>
      <c r="P4071" s="3">
        <v>243.07</v>
      </c>
      <c r="Q4071" s="3">
        <v>48.614000000000004</v>
      </c>
      <c r="R4071" s="1" t="s">
        <v>0</v>
      </c>
    </row>
    <row r="4072" spans="1:18" ht="15.5" x14ac:dyDescent="0.35">
      <c r="A4072" s="1">
        <v>40901360</v>
      </c>
      <c r="B4072" s="99" t="s">
        <v>345</v>
      </c>
      <c r="C4072" s="2" t="s">
        <v>13602</v>
      </c>
      <c r="D4072" s="2">
        <v>1</v>
      </c>
      <c r="E4072" s="1" t="s">
        <v>281</v>
      </c>
      <c r="F4072" s="2">
        <v>8.26</v>
      </c>
      <c r="G4072" s="2"/>
      <c r="H4072" s="2"/>
      <c r="I4072" s="2"/>
      <c r="J4072" s="2">
        <v>0.68</v>
      </c>
      <c r="K4072" s="2">
        <v>4</v>
      </c>
      <c r="L4072" s="3">
        <v>172.1</v>
      </c>
      <c r="M4072" s="3">
        <v>172.1</v>
      </c>
      <c r="N4072" s="3">
        <v>106.88</v>
      </c>
      <c r="O4072" s="3">
        <v>20.420000000000002</v>
      </c>
      <c r="P4072" s="3">
        <v>299.39999999999998</v>
      </c>
      <c r="Q4072" s="3">
        <v>59.879999999999995</v>
      </c>
      <c r="R4072" s="1" t="s">
        <v>0</v>
      </c>
    </row>
    <row r="4073" spans="1:18" ht="15.5" x14ac:dyDescent="0.35">
      <c r="A4073" s="1">
        <v>40901378</v>
      </c>
      <c r="B4073" s="99" t="s">
        <v>344</v>
      </c>
      <c r="C4073" s="2" t="s">
        <v>13602</v>
      </c>
      <c r="D4073" s="2">
        <v>1</v>
      </c>
      <c r="E4073" s="1" t="s">
        <v>281</v>
      </c>
      <c r="F4073" s="2">
        <v>10.81</v>
      </c>
      <c r="G4073" s="2"/>
      <c r="H4073" s="2"/>
      <c r="I4073" s="2"/>
      <c r="J4073" s="2">
        <v>0.68</v>
      </c>
      <c r="K4073" s="2">
        <v>4</v>
      </c>
      <c r="L4073" s="3">
        <v>172.1</v>
      </c>
      <c r="M4073" s="3">
        <v>172.1</v>
      </c>
      <c r="N4073" s="3">
        <v>139.88</v>
      </c>
      <c r="O4073" s="3">
        <v>20.420000000000002</v>
      </c>
      <c r="P4073" s="3">
        <v>332.4</v>
      </c>
      <c r="Q4073" s="3">
        <v>66.48</v>
      </c>
      <c r="R4073" s="1" t="s">
        <v>0</v>
      </c>
    </row>
    <row r="4074" spans="1:18" ht="15.5" x14ac:dyDescent="0.35">
      <c r="A4074" s="1">
        <v>40901386</v>
      </c>
      <c r="B4074" s="99" t="s">
        <v>343</v>
      </c>
      <c r="C4074" s="2" t="s">
        <v>13602</v>
      </c>
      <c r="D4074" s="2">
        <v>1</v>
      </c>
      <c r="E4074" s="1" t="s">
        <v>13</v>
      </c>
      <c r="F4074" s="2">
        <v>7.39</v>
      </c>
      <c r="G4074" s="2"/>
      <c r="H4074" s="2"/>
      <c r="I4074" s="2"/>
      <c r="J4074" s="2">
        <v>0.51</v>
      </c>
      <c r="K4074" s="2">
        <v>3</v>
      </c>
      <c r="L4074" s="3">
        <v>125.98</v>
      </c>
      <c r="M4074" s="3">
        <v>125.98</v>
      </c>
      <c r="N4074" s="3">
        <v>95.63</v>
      </c>
      <c r="O4074" s="3">
        <v>15.32</v>
      </c>
      <c r="P4074" s="3">
        <v>236.93</v>
      </c>
      <c r="Q4074" s="3">
        <v>47.386000000000003</v>
      </c>
      <c r="R4074" s="1" t="s">
        <v>0</v>
      </c>
    </row>
    <row r="4075" spans="1:18" ht="15.5" x14ac:dyDescent="0.35">
      <c r="A4075" s="1">
        <v>40901394</v>
      </c>
      <c r="B4075" s="99" t="s">
        <v>342</v>
      </c>
      <c r="C4075" s="2" t="s">
        <v>13602</v>
      </c>
      <c r="D4075" s="2">
        <v>1</v>
      </c>
      <c r="E4075" s="1" t="s">
        <v>41</v>
      </c>
      <c r="F4075" s="2">
        <v>8.26</v>
      </c>
      <c r="G4075" s="2"/>
      <c r="H4075" s="2"/>
      <c r="I4075" s="2"/>
      <c r="J4075" s="2">
        <v>0.34</v>
      </c>
      <c r="K4075" s="2">
        <v>2</v>
      </c>
      <c r="L4075" s="3">
        <v>143.97</v>
      </c>
      <c r="M4075" s="3">
        <v>143.97</v>
      </c>
      <c r="N4075" s="3">
        <v>106.88</v>
      </c>
      <c r="O4075" s="3">
        <v>10.210000000000001</v>
      </c>
      <c r="P4075" s="3">
        <v>261.06</v>
      </c>
      <c r="Q4075" s="3">
        <v>52.212000000000003</v>
      </c>
      <c r="R4075" s="1" t="s">
        <v>0</v>
      </c>
    </row>
    <row r="4076" spans="1:18" ht="15.5" x14ac:dyDescent="0.35">
      <c r="A4076" s="1">
        <v>40901408</v>
      </c>
      <c r="B4076" s="99" t="s">
        <v>341</v>
      </c>
      <c r="C4076" s="2" t="s">
        <v>13602</v>
      </c>
      <c r="D4076" s="2">
        <v>1</v>
      </c>
      <c r="E4076" s="1" t="s">
        <v>41</v>
      </c>
      <c r="F4076" s="2">
        <v>8.26</v>
      </c>
      <c r="G4076" s="2"/>
      <c r="H4076" s="2"/>
      <c r="I4076" s="2"/>
      <c r="J4076" s="2">
        <v>0.34</v>
      </c>
      <c r="K4076" s="2">
        <v>2</v>
      </c>
      <c r="L4076" s="3">
        <v>143.97</v>
      </c>
      <c r="M4076" s="3">
        <v>143.97</v>
      </c>
      <c r="N4076" s="3">
        <v>106.88</v>
      </c>
      <c r="O4076" s="3">
        <v>10.210000000000001</v>
      </c>
      <c r="P4076" s="3">
        <v>261.06</v>
      </c>
      <c r="Q4076" s="3">
        <v>52.212000000000003</v>
      </c>
      <c r="R4076" s="1" t="s">
        <v>0</v>
      </c>
    </row>
    <row r="4077" spans="1:18" ht="15.5" x14ac:dyDescent="0.35">
      <c r="A4077" s="1">
        <v>40901416</v>
      </c>
      <c r="B4077" s="99" t="s">
        <v>340</v>
      </c>
      <c r="C4077" s="2" t="s">
        <v>13602</v>
      </c>
      <c r="D4077" s="2">
        <v>1</v>
      </c>
      <c r="E4077" s="1" t="s">
        <v>41</v>
      </c>
      <c r="F4077" s="2">
        <v>8.26</v>
      </c>
      <c r="G4077" s="2"/>
      <c r="H4077" s="2"/>
      <c r="I4077" s="2"/>
      <c r="J4077" s="2">
        <v>0.34</v>
      </c>
      <c r="K4077" s="2">
        <v>2</v>
      </c>
      <c r="L4077" s="3">
        <v>143.97</v>
      </c>
      <c r="M4077" s="3">
        <v>143.97</v>
      </c>
      <c r="N4077" s="3">
        <v>106.88</v>
      </c>
      <c r="O4077" s="3">
        <v>10.210000000000001</v>
      </c>
      <c r="P4077" s="3">
        <v>261.06</v>
      </c>
      <c r="Q4077" s="3">
        <v>52.212000000000003</v>
      </c>
      <c r="R4077" s="1" t="s">
        <v>0</v>
      </c>
    </row>
    <row r="4078" spans="1:18" ht="15.5" x14ac:dyDescent="0.35">
      <c r="A4078" s="1">
        <v>40901424</v>
      </c>
      <c r="B4078" s="99" t="s">
        <v>339</v>
      </c>
      <c r="C4078" s="2" t="s">
        <v>13602</v>
      </c>
      <c r="D4078" s="2">
        <v>1</v>
      </c>
      <c r="E4078" s="1" t="s">
        <v>41</v>
      </c>
      <c r="F4078" s="2">
        <v>8.26</v>
      </c>
      <c r="G4078" s="2"/>
      <c r="H4078" s="2"/>
      <c r="I4078" s="2"/>
      <c r="J4078" s="2">
        <v>0.34</v>
      </c>
      <c r="K4078" s="2">
        <v>2</v>
      </c>
      <c r="L4078" s="3">
        <v>143.97</v>
      </c>
      <c r="M4078" s="3">
        <v>143.97</v>
      </c>
      <c r="N4078" s="3">
        <v>106.88</v>
      </c>
      <c r="O4078" s="3">
        <v>10.210000000000001</v>
      </c>
      <c r="P4078" s="3">
        <v>261.06</v>
      </c>
      <c r="Q4078" s="3">
        <v>52.212000000000003</v>
      </c>
      <c r="R4078" s="1" t="s">
        <v>0</v>
      </c>
    </row>
    <row r="4079" spans="1:18" ht="15.5" x14ac:dyDescent="0.35">
      <c r="A4079" s="1">
        <v>40901432</v>
      </c>
      <c r="B4079" s="99" t="s">
        <v>338</v>
      </c>
      <c r="C4079" s="2" t="s">
        <v>13602</v>
      </c>
      <c r="D4079" s="2">
        <v>1</v>
      </c>
      <c r="E4079" s="1" t="s">
        <v>41</v>
      </c>
      <c r="F4079" s="2">
        <v>8.26</v>
      </c>
      <c r="G4079" s="2"/>
      <c r="H4079" s="2"/>
      <c r="I4079" s="2"/>
      <c r="J4079" s="2">
        <v>0.34</v>
      </c>
      <c r="K4079" s="2">
        <v>2</v>
      </c>
      <c r="L4079" s="3">
        <v>143.97</v>
      </c>
      <c r="M4079" s="3">
        <v>143.97</v>
      </c>
      <c r="N4079" s="3">
        <v>106.88</v>
      </c>
      <c r="O4079" s="3">
        <v>10.210000000000001</v>
      </c>
      <c r="P4079" s="3">
        <v>261.06</v>
      </c>
      <c r="Q4079" s="3">
        <v>52.212000000000003</v>
      </c>
      <c r="R4079" s="1" t="s">
        <v>0</v>
      </c>
    </row>
    <row r="4080" spans="1:18" ht="15.5" x14ac:dyDescent="0.35">
      <c r="A4080" s="1">
        <v>40901440</v>
      </c>
      <c r="B4080" s="99" t="s">
        <v>337</v>
      </c>
      <c r="C4080" s="2" t="s">
        <v>13602</v>
      </c>
      <c r="D4080" s="2">
        <v>1</v>
      </c>
      <c r="E4080" s="1" t="s">
        <v>16</v>
      </c>
      <c r="F4080" s="2">
        <v>5.68</v>
      </c>
      <c r="G4080" s="2"/>
      <c r="H4080" s="2"/>
      <c r="I4080" s="2"/>
      <c r="J4080" s="2">
        <v>0.34</v>
      </c>
      <c r="K4080" s="2">
        <v>2</v>
      </c>
      <c r="L4080" s="3">
        <v>212.59</v>
      </c>
      <c r="M4080" s="3">
        <v>212.59</v>
      </c>
      <c r="N4080" s="3">
        <v>73.5</v>
      </c>
      <c r="O4080" s="3">
        <v>10.210000000000001</v>
      </c>
      <c r="P4080" s="3">
        <v>296.3</v>
      </c>
      <c r="Q4080" s="3">
        <v>59.260000000000005</v>
      </c>
      <c r="R4080" s="1" t="s">
        <v>0</v>
      </c>
    </row>
    <row r="4081" spans="1:18" ht="15.5" x14ac:dyDescent="0.35">
      <c r="A4081" s="1">
        <v>40901459</v>
      </c>
      <c r="B4081" s="99" t="s">
        <v>336</v>
      </c>
      <c r="C4081" s="2" t="s">
        <v>13602</v>
      </c>
      <c r="D4081" s="2">
        <v>1</v>
      </c>
      <c r="E4081" s="1" t="s">
        <v>151</v>
      </c>
      <c r="F4081" s="2">
        <v>8.26</v>
      </c>
      <c r="G4081" s="2"/>
      <c r="H4081" s="2"/>
      <c r="I4081" s="2"/>
      <c r="J4081" s="2">
        <v>0.51</v>
      </c>
      <c r="K4081" s="2">
        <v>3</v>
      </c>
      <c r="L4081" s="3">
        <v>229.47</v>
      </c>
      <c r="M4081" s="3">
        <v>229.47</v>
      </c>
      <c r="N4081" s="3">
        <v>106.88</v>
      </c>
      <c r="O4081" s="3">
        <v>15.32</v>
      </c>
      <c r="P4081" s="3">
        <v>351.67</v>
      </c>
      <c r="Q4081" s="3">
        <v>70.334000000000003</v>
      </c>
      <c r="R4081" s="1" t="s">
        <v>0</v>
      </c>
    </row>
    <row r="4082" spans="1:18" ht="15.5" x14ac:dyDescent="0.35">
      <c r="A4082" s="1">
        <v>40901467</v>
      </c>
      <c r="B4082" s="99" t="s">
        <v>335</v>
      </c>
      <c r="C4082" s="2" t="s">
        <v>13602</v>
      </c>
      <c r="D4082" s="2">
        <v>1</v>
      </c>
      <c r="E4082" s="1" t="s">
        <v>151</v>
      </c>
      <c r="F4082" s="2">
        <v>10.81</v>
      </c>
      <c r="G4082" s="2"/>
      <c r="H4082" s="2"/>
      <c r="I4082" s="2"/>
      <c r="J4082" s="2">
        <v>0.51</v>
      </c>
      <c r="K4082" s="2">
        <v>3</v>
      </c>
      <c r="L4082" s="3">
        <v>229.47</v>
      </c>
      <c r="M4082" s="3">
        <v>229.47</v>
      </c>
      <c r="N4082" s="3">
        <v>139.88</v>
      </c>
      <c r="O4082" s="3">
        <v>15.32</v>
      </c>
      <c r="P4082" s="3">
        <v>384.67</v>
      </c>
      <c r="Q4082" s="3">
        <v>76.934000000000012</v>
      </c>
      <c r="R4082" s="1" t="s">
        <v>0</v>
      </c>
    </row>
    <row r="4083" spans="1:18" ht="15.5" x14ac:dyDescent="0.35">
      <c r="A4083" s="1">
        <v>40901475</v>
      </c>
      <c r="B4083" s="99" t="s">
        <v>334</v>
      </c>
      <c r="C4083" s="2" t="s">
        <v>13602</v>
      </c>
      <c r="D4083" s="2">
        <v>1</v>
      </c>
      <c r="E4083" s="1" t="s">
        <v>151</v>
      </c>
      <c r="F4083" s="2">
        <v>8.26</v>
      </c>
      <c r="G4083" s="2"/>
      <c r="H4083" s="2"/>
      <c r="I4083" s="2"/>
      <c r="J4083" s="2">
        <v>0.51</v>
      </c>
      <c r="K4083" s="2">
        <v>3</v>
      </c>
      <c r="L4083" s="3">
        <v>229.47</v>
      </c>
      <c r="M4083" s="3">
        <v>229.47</v>
      </c>
      <c r="N4083" s="3">
        <v>106.88</v>
      </c>
      <c r="O4083" s="3">
        <v>15.32</v>
      </c>
      <c r="P4083" s="3">
        <v>351.67</v>
      </c>
      <c r="Q4083" s="3">
        <v>70.334000000000003</v>
      </c>
      <c r="R4083" s="1" t="s">
        <v>0</v>
      </c>
    </row>
    <row r="4084" spans="1:18" ht="15.5" x14ac:dyDescent="0.35">
      <c r="A4084" s="1">
        <v>40901483</v>
      </c>
      <c r="B4084" s="99" t="s">
        <v>333</v>
      </c>
      <c r="C4084" s="2" t="s">
        <v>13602</v>
      </c>
      <c r="D4084" s="2">
        <v>1</v>
      </c>
      <c r="E4084" s="1" t="s">
        <v>151</v>
      </c>
      <c r="F4084" s="2">
        <v>10.81</v>
      </c>
      <c r="G4084" s="2"/>
      <c r="H4084" s="2"/>
      <c r="I4084" s="2"/>
      <c r="J4084" s="2">
        <v>0.51</v>
      </c>
      <c r="K4084" s="2">
        <v>3</v>
      </c>
      <c r="L4084" s="3">
        <v>229.47</v>
      </c>
      <c r="M4084" s="3">
        <v>229.47</v>
      </c>
      <c r="N4084" s="3">
        <v>139.88</v>
      </c>
      <c r="O4084" s="3">
        <v>15.32</v>
      </c>
      <c r="P4084" s="3">
        <v>384.67</v>
      </c>
      <c r="Q4084" s="3">
        <v>76.934000000000012</v>
      </c>
      <c r="R4084" s="1" t="s">
        <v>0</v>
      </c>
    </row>
    <row r="4085" spans="1:18" ht="15.5" x14ac:dyDescent="0.35">
      <c r="A4085" s="1">
        <v>40901491</v>
      </c>
      <c r="B4085" s="99" t="s">
        <v>332</v>
      </c>
      <c r="C4085" s="2" t="s">
        <v>13602</v>
      </c>
      <c r="D4085" s="2">
        <v>1</v>
      </c>
      <c r="E4085" s="1" t="s">
        <v>34</v>
      </c>
      <c r="F4085" s="2">
        <v>2.89</v>
      </c>
      <c r="G4085" s="2"/>
      <c r="H4085" s="2"/>
      <c r="I4085" s="2"/>
      <c r="J4085" s="2">
        <v>0.68</v>
      </c>
      <c r="K4085" s="2">
        <v>4</v>
      </c>
      <c r="L4085" s="3">
        <v>60.74</v>
      </c>
      <c r="M4085" s="3">
        <v>60.74</v>
      </c>
      <c r="N4085" s="3">
        <v>37.4</v>
      </c>
      <c r="O4085" s="3">
        <v>20.420000000000002</v>
      </c>
      <c r="P4085" s="3">
        <v>118.56</v>
      </c>
      <c r="Q4085" s="3">
        <v>23.712000000000003</v>
      </c>
      <c r="R4085" s="1" t="s">
        <v>0</v>
      </c>
    </row>
    <row r="4086" spans="1:18" ht="15.5" x14ac:dyDescent="0.35">
      <c r="A4086" s="1">
        <v>40901505</v>
      </c>
      <c r="B4086" s="99" t="s">
        <v>331</v>
      </c>
      <c r="C4086" s="2" t="s">
        <v>13602</v>
      </c>
      <c r="D4086" s="2">
        <v>1</v>
      </c>
      <c r="E4086" s="1" t="s">
        <v>41</v>
      </c>
      <c r="F4086" s="2">
        <v>4.72</v>
      </c>
      <c r="G4086" s="2"/>
      <c r="H4086" s="2"/>
      <c r="I4086" s="2"/>
      <c r="J4086" s="2">
        <v>0.51</v>
      </c>
      <c r="K4086" s="2">
        <v>3</v>
      </c>
      <c r="L4086" s="3">
        <v>143.97</v>
      </c>
      <c r="M4086" s="3">
        <v>143.97</v>
      </c>
      <c r="N4086" s="3">
        <v>61.08</v>
      </c>
      <c r="O4086" s="3">
        <v>15.32</v>
      </c>
      <c r="P4086" s="3">
        <v>220.37</v>
      </c>
      <c r="Q4086" s="3">
        <v>44.074000000000005</v>
      </c>
      <c r="R4086" s="1" t="s">
        <v>0</v>
      </c>
    </row>
    <row r="4087" spans="1:18" ht="15.5" x14ac:dyDescent="0.35">
      <c r="A4087" s="1">
        <v>40901513</v>
      </c>
      <c r="B4087" s="99" t="s">
        <v>330</v>
      </c>
      <c r="C4087" s="2" t="s">
        <v>13602</v>
      </c>
      <c r="D4087" s="2">
        <v>1</v>
      </c>
      <c r="E4087" s="1" t="s">
        <v>41</v>
      </c>
      <c r="F4087" s="2">
        <v>3.78</v>
      </c>
      <c r="G4087" s="2"/>
      <c r="H4087" s="2"/>
      <c r="I4087" s="2"/>
      <c r="J4087" s="2">
        <v>0.34</v>
      </c>
      <c r="K4087" s="2">
        <v>2</v>
      </c>
      <c r="L4087" s="3">
        <v>143.97</v>
      </c>
      <c r="M4087" s="3">
        <v>143.97</v>
      </c>
      <c r="N4087" s="3">
        <v>48.91</v>
      </c>
      <c r="O4087" s="3">
        <v>10.210000000000001</v>
      </c>
      <c r="P4087" s="3">
        <v>203.09</v>
      </c>
      <c r="Q4087" s="3">
        <v>40.618000000000002</v>
      </c>
      <c r="R4087" s="1" t="s">
        <v>0</v>
      </c>
    </row>
    <row r="4088" spans="1:18" ht="15.5" x14ac:dyDescent="0.35">
      <c r="A4088" s="1">
        <v>40901521</v>
      </c>
      <c r="B4088" s="99" t="s">
        <v>329</v>
      </c>
      <c r="C4088" s="2" t="s">
        <v>13602</v>
      </c>
      <c r="D4088" s="2">
        <v>1</v>
      </c>
      <c r="E4088" s="1" t="s">
        <v>23</v>
      </c>
      <c r="F4088" s="2">
        <v>6.29</v>
      </c>
      <c r="G4088" s="2"/>
      <c r="H4088" s="2"/>
      <c r="I4088" s="2"/>
      <c r="J4088" s="2"/>
      <c r="K4088" s="2"/>
      <c r="L4088" s="3">
        <v>98.98</v>
      </c>
      <c r="M4088" s="3">
        <v>98.98</v>
      </c>
      <c r="N4088" s="3">
        <v>81.39</v>
      </c>
      <c r="O4088" s="3">
        <v>0</v>
      </c>
      <c r="P4088" s="3">
        <v>180.37</v>
      </c>
      <c r="Q4088" s="3">
        <v>36.074000000000005</v>
      </c>
      <c r="R4088" s="1" t="s">
        <v>0</v>
      </c>
    </row>
    <row r="4089" spans="1:18" ht="15.5" x14ac:dyDescent="0.35">
      <c r="A4089" s="1">
        <v>40901530</v>
      </c>
      <c r="B4089" s="99" t="s">
        <v>328</v>
      </c>
      <c r="C4089" s="2" t="s">
        <v>13602</v>
      </c>
      <c r="D4089" s="2">
        <v>1</v>
      </c>
      <c r="E4089" s="1" t="s">
        <v>23</v>
      </c>
      <c r="F4089" s="2">
        <v>2.5</v>
      </c>
      <c r="G4089" s="2"/>
      <c r="H4089" s="2"/>
      <c r="I4089" s="2"/>
      <c r="J4089" s="2"/>
      <c r="K4089" s="2"/>
      <c r="L4089" s="3">
        <v>98.98</v>
      </c>
      <c r="M4089" s="3">
        <v>98.98</v>
      </c>
      <c r="N4089" s="3">
        <v>32.35</v>
      </c>
      <c r="O4089" s="3">
        <v>0</v>
      </c>
      <c r="P4089" s="3">
        <v>131.33000000000001</v>
      </c>
      <c r="Q4089" s="3">
        <v>26.266000000000005</v>
      </c>
      <c r="R4089" s="1" t="s">
        <v>0</v>
      </c>
    </row>
    <row r="4090" spans="1:18" ht="15.5" x14ac:dyDescent="0.35">
      <c r="A4090" s="1">
        <v>40901602</v>
      </c>
      <c r="B4090" s="99" t="s">
        <v>327</v>
      </c>
      <c r="C4090" s="2" t="s">
        <v>13602</v>
      </c>
      <c r="D4090" s="2">
        <v>1</v>
      </c>
      <c r="E4090" s="1" t="s">
        <v>281</v>
      </c>
      <c r="F4090" s="2">
        <v>15</v>
      </c>
      <c r="G4090" s="2"/>
      <c r="H4090" s="2"/>
      <c r="I4090" s="2"/>
      <c r="J4090" s="2">
        <v>0.34</v>
      </c>
      <c r="K4090" s="2">
        <v>2</v>
      </c>
      <c r="L4090" s="3">
        <v>172.1</v>
      </c>
      <c r="M4090" s="3">
        <v>172.1</v>
      </c>
      <c r="N4090" s="3">
        <v>194.1</v>
      </c>
      <c r="O4090" s="3">
        <v>10.210000000000001</v>
      </c>
      <c r="P4090" s="3">
        <v>376.41</v>
      </c>
      <c r="Q4090" s="3">
        <v>75.282000000000011</v>
      </c>
      <c r="R4090" s="1" t="s">
        <v>0</v>
      </c>
    </row>
    <row r="4091" spans="1:18" ht="15.5" x14ac:dyDescent="0.35">
      <c r="A4091" s="1">
        <v>40901629</v>
      </c>
      <c r="B4091" s="99" t="s">
        <v>326</v>
      </c>
      <c r="C4091" s="2" t="s">
        <v>13602</v>
      </c>
      <c r="D4091" s="2">
        <v>1</v>
      </c>
      <c r="E4091" s="1" t="s">
        <v>13</v>
      </c>
      <c r="F4091" s="2">
        <v>37</v>
      </c>
      <c r="G4091" s="2"/>
      <c r="H4091" s="2"/>
      <c r="I4091" s="2"/>
      <c r="J4091" s="2">
        <v>0.38</v>
      </c>
      <c r="K4091" s="2">
        <v>2</v>
      </c>
      <c r="L4091" s="3">
        <v>125.98</v>
      </c>
      <c r="M4091" s="3">
        <v>125.98</v>
      </c>
      <c r="N4091" s="3">
        <v>478.78</v>
      </c>
      <c r="O4091" s="3">
        <v>11.41</v>
      </c>
      <c r="P4091" s="3">
        <v>616.16999999999996</v>
      </c>
      <c r="Q4091" s="3">
        <v>123.23399999999999</v>
      </c>
      <c r="R4091" s="1" t="s">
        <v>0</v>
      </c>
    </row>
    <row r="4092" spans="1:18" ht="15.5" x14ac:dyDescent="0.35">
      <c r="A4092" s="1">
        <v>40901696</v>
      </c>
      <c r="B4092" s="99" t="s">
        <v>325</v>
      </c>
      <c r="C4092" s="2" t="s">
        <v>13602</v>
      </c>
      <c r="D4092" s="2">
        <v>1</v>
      </c>
      <c r="E4092" s="1" t="s">
        <v>13</v>
      </c>
      <c r="F4092" s="2">
        <v>28</v>
      </c>
      <c r="G4092" s="2"/>
      <c r="H4092" s="2"/>
      <c r="I4092" s="2"/>
      <c r="J4092" s="2">
        <v>0.34</v>
      </c>
      <c r="K4092" s="2">
        <v>2</v>
      </c>
      <c r="L4092" s="3">
        <v>125.98</v>
      </c>
      <c r="M4092" s="3">
        <v>125.98</v>
      </c>
      <c r="N4092" s="3">
        <v>362.32</v>
      </c>
      <c r="O4092" s="3">
        <v>10.210000000000001</v>
      </c>
      <c r="P4092" s="3">
        <v>498.51</v>
      </c>
      <c r="Q4092" s="3">
        <v>99.701999999999998</v>
      </c>
      <c r="R4092" s="1" t="s">
        <v>0</v>
      </c>
    </row>
    <row r="4093" spans="1:18" ht="15.5" x14ac:dyDescent="0.35">
      <c r="A4093" s="1">
        <v>40901700</v>
      </c>
      <c r="B4093" s="99" t="s">
        <v>324</v>
      </c>
      <c r="C4093" s="2" t="s">
        <v>13602</v>
      </c>
      <c r="D4093" s="2">
        <v>1</v>
      </c>
      <c r="E4093" s="1" t="s">
        <v>281</v>
      </c>
      <c r="F4093" s="2">
        <v>45</v>
      </c>
      <c r="G4093" s="2"/>
      <c r="H4093" s="2"/>
      <c r="I4093" s="2"/>
      <c r="J4093" s="2">
        <v>0.34</v>
      </c>
      <c r="K4093" s="2">
        <v>2</v>
      </c>
      <c r="L4093" s="3">
        <v>172.1</v>
      </c>
      <c r="M4093" s="3">
        <v>172.1</v>
      </c>
      <c r="N4093" s="3">
        <v>582.29999999999995</v>
      </c>
      <c r="O4093" s="3">
        <v>10.210000000000001</v>
      </c>
      <c r="P4093" s="3">
        <v>764.61</v>
      </c>
      <c r="Q4093" s="3">
        <v>152.922</v>
      </c>
      <c r="R4093" s="1" t="s">
        <v>0</v>
      </c>
    </row>
    <row r="4094" spans="1:18" ht="15.5" x14ac:dyDescent="0.35">
      <c r="A4094" s="1">
        <v>40901718</v>
      </c>
      <c r="B4094" s="99" t="s">
        <v>323</v>
      </c>
      <c r="C4094" s="2" t="s">
        <v>13602</v>
      </c>
      <c r="D4094" s="2">
        <v>1</v>
      </c>
      <c r="E4094" s="1" t="s">
        <v>13</v>
      </c>
      <c r="F4094" s="2">
        <v>50</v>
      </c>
      <c r="G4094" s="2"/>
      <c r="H4094" s="2"/>
      <c r="I4094" s="2"/>
      <c r="J4094" s="2">
        <v>0.34</v>
      </c>
      <c r="K4094" s="2">
        <v>2</v>
      </c>
      <c r="L4094" s="3">
        <v>125.98</v>
      </c>
      <c r="M4094" s="3">
        <v>125.98</v>
      </c>
      <c r="N4094" s="3">
        <v>647</v>
      </c>
      <c r="O4094" s="3">
        <v>10.210000000000001</v>
      </c>
      <c r="P4094" s="3">
        <v>783.19</v>
      </c>
      <c r="Q4094" s="3">
        <v>156.63800000000003</v>
      </c>
      <c r="R4094" s="1" t="s">
        <v>0</v>
      </c>
    </row>
    <row r="4095" spans="1:18" ht="15.5" x14ac:dyDescent="0.35">
      <c r="A4095" s="1">
        <v>40901734</v>
      </c>
      <c r="B4095" s="99" t="s">
        <v>322</v>
      </c>
      <c r="C4095" s="2" t="s">
        <v>13602</v>
      </c>
      <c r="D4095" s="2">
        <v>1</v>
      </c>
      <c r="E4095" s="1" t="s">
        <v>18</v>
      </c>
      <c r="F4095" s="2">
        <v>3.42</v>
      </c>
      <c r="G4095" s="2"/>
      <c r="H4095" s="2"/>
      <c r="I4095" s="2"/>
      <c r="J4095" s="2">
        <v>0.17</v>
      </c>
      <c r="K4095" s="2">
        <v>1</v>
      </c>
      <c r="L4095" s="3">
        <v>44.99</v>
      </c>
      <c r="M4095" s="3">
        <v>44.99</v>
      </c>
      <c r="N4095" s="3">
        <v>44.25</v>
      </c>
      <c r="O4095" s="3">
        <v>5.1100000000000003</v>
      </c>
      <c r="P4095" s="3">
        <v>94.35</v>
      </c>
      <c r="Q4095" s="3">
        <v>18.87</v>
      </c>
      <c r="R4095" s="1" t="s">
        <v>0</v>
      </c>
    </row>
    <row r="4096" spans="1:18" ht="15.5" x14ac:dyDescent="0.35">
      <c r="A4096" s="1">
        <v>40901742</v>
      </c>
      <c r="B4096" s="99" t="s">
        <v>321</v>
      </c>
      <c r="C4096" s="2" t="s">
        <v>13602</v>
      </c>
      <c r="D4096" s="2">
        <v>1</v>
      </c>
      <c r="E4096" s="1" t="s">
        <v>41</v>
      </c>
      <c r="F4096" s="2">
        <v>8.26</v>
      </c>
      <c r="G4096" s="2"/>
      <c r="H4096" s="2"/>
      <c r="I4096" s="2"/>
      <c r="J4096" s="2">
        <v>0.34</v>
      </c>
      <c r="K4096" s="2">
        <v>1</v>
      </c>
      <c r="L4096" s="3">
        <v>143.97</v>
      </c>
      <c r="M4096" s="3">
        <v>143.97</v>
      </c>
      <c r="N4096" s="3">
        <v>106.88</v>
      </c>
      <c r="O4096" s="3">
        <v>10.210000000000001</v>
      </c>
      <c r="P4096" s="3">
        <v>261.06</v>
      </c>
      <c r="Q4096" s="3">
        <v>52.212000000000003</v>
      </c>
      <c r="R4096" s="1" t="s">
        <v>0</v>
      </c>
    </row>
    <row r="4097" spans="1:18" ht="15.5" x14ac:dyDescent="0.35">
      <c r="A4097" s="1">
        <v>40901750</v>
      </c>
      <c r="B4097" s="99" t="s">
        <v>320</v>
      </c>
      <c r="C4097" s="2" t="s">
        <v>13602</v>
      </c>
      <c r="D4097" s="2">
        <v>1</v>
      </c>
      <c r="E4097" s="1" t="s">
        <v>34</v>
      </c>
      <c r="F4097" s="2">
        <v>3.41</v>
      </c>
      <c r="G4097" s="2"/>
      <c r="H4097" s="2"/>
      <c r="I4097" s="2"/>
      <c r="J4097" s="2">
        <v>0.51</v>
      </c>
      <c r="K4097" s="2">
        <v>3</v>
      </c>
      <c r="L4097" s="3">
        <v>60.74</v>
      </c>
      <c r="M4097" s="3">
        <v>60.74</v>
      </c>
      <c r="N4097" s="3">
        <v>44.13</v>
      </c>
      <c r="O4097" s="3">
        <v>15.32</v>
      </c>
      <c r="P4097" s="3">
        <v>120.19</v>
      </c>
      <c r="Q4097" s="3">
        <v>24.038</v>
      </c>
      <c r="R4097" s="1" t="s">
        <v>0</v>
      </c>
    </row>
    <row r="4098" spans="1:18" ht="15.5" x14ac:dyDescent="0.35">
      <c r="A4098" s="1">
        <v>40901769</v>
      </c>
      <c r="B4098" s="99" t="s">
        <v>319</v>
      </c>
      <c r="C4098" s="2" t="s">
        <v>13602</v>
      </c>
      <c r="D4098" s="2">
        <v>1</v>
      </c>
      <c r="E4098" s="1" t="s">
        <v>34</v>
      </c>
      <c r="F4098" s="2">
        <v>3.78</v>
      </c>
      <c r="G4098" s="2"/>
      <c r="H4098" s="2"/>
      <c r="I4098" s="2"/>
      <c r="J4098" s="2">
        <v>0.34</v>
      </c>
      <c r="K4098" s="2">
        <v>2</v>
      </c>
      <c r="L4098" s="3">
        <v>60.74</v>
      </c>
      <c r="M4098" s="3">
        <v>60.74</v>
      </c>
      <c r="N4098" s="3">
        <v>48.91</v>
      </c>
      <c r="O4098" s="3">
        <v>10.210000000000001</v>
      </c>
      <c r="P4098" s="3">
        <v>119.86</v>
      </c>
      <c r="Q4098" s="3">
        <v>23.972000000000001</v>
      </c>
      <c r="R4098" s="1" t="s">
        <v>0</v>
      </c>
    </row>
    <row r="4099" spans="1:18" ht="15.5" x14ac:dyDescent="0.35">
      <c r="A4099" s="1">
        <v>40901793</v>
      </c>
      <c r="B4099" s="99" t="s">
        <v>318</v>
      </c>
      <c r="C4099" s="2" t="s">
        <v>13602</v>
      </c>
      <c r="D4099" s="2"/>
      <c r="E4099" s="1"/>
      <c r="F4099" s="2"/>
      <c r="G4099" s="2"/>
      <c r="H4099" s="2"/>
      <c r="I4099" s="2"/>
      <c r="J4099" s="2"/>
      <c r="K4099" s="2"/>
      <c r="L4099" s="3"/>
      <c r="M4099" s="3"/>
      <c r="N4099" s="3"/>
      <c r="O4099" s="3"/>
      <c r="P4099" s="3">
        <v>360.5</v>
      </c>
      <c r="Q4099" s="3">
        <v>72.100000000000009</v>
      </c>
      <c r="R4099" s="1" t="s">
        <v>0</v>
      </c>
    </row>
    <row r="4100" spans="1:18" ht="15.5" x14ac:dyDescent="0.35">
      <c r="A4100" s="1">
        <v>40902013</v>
      </c>
      <c r="B4100" s="99" t="s">
        <v>317</v>
      </c>
      <c r="C4100" s="2" t="s">
        <v>13602</v>
      </c>
      <c r="D4100" s="2">
        <v>1</v>
      </c>
      <c r="E4100" s="1" t="s">
        <v>13</v>
      </c>
      <c r="F4100" s="2">
        <v>3.72</v>
      </c>
      <c r="G4100" s="2"/>
      <c r="H4100" s="2"/>
      <c r="I4100" s="2"/>
      <c r="J4100" s="2">
        <v>0.34</v>
      </c>
      <c r="K4100" s="2">
        <v>2</v>
      </c>
      <c r="L4100" s="3">
        <v>125.98</v>
      </c>
      <c r="M4100" s="3">
        <v>125.98</v>
      </c>
      <c r="N4100" s="3">
        <v>48.14</v>
      </c>
      <c r="O4100" s="3">
        <v>10.210000000000001</v>
      </c>
      <c r="P4100" s="3">
        <v>184.33</v>
      </c>
      <c r="Q4100" s="3">
        <v>36.866000000000007</v>
      </c>
      <c r="R4100" s="1" t="s">
        <v>0</v>
      </c>
    </row>
    <row r="4101" spans="1:18" ht="15.5" x14ac:dyDescent="0.35">
      <c r="A4101" s="1">
        <v>40902021</v>
      </c>
      <c r="B4101" s="99" t="s">
        <v>316</v>
      </c>
      <c r="C4101" s="2" t="s">
        <v>13602</v>
      </c>
      <c r="D4101" s="2">
        <v>1</v>
      </c>
      <c r="E4101" s="1" t="s">
        <v>151</v>
      </c>
      <c r="F4101" s="2">
        <v>4.05</v>
      </c>
      <c r="G4101" s="2"/>
      <c r="H4101" s="2"/>
      <c r="I4101" s="2"/>
      <c r="J4101" s="2">
        <v>0.51</v>
      </c>
      <c r="K4101" s="2">
        <v>3</v>
      </c>
      <c r="L4101" s="3">
        <v>229.47</v>
      </c>
      <c r="M4101" s="3">
        <v>229.47</v>
      </c>
      <c r="N4101" s="3">
        <v>52.41</v>
      </c>
      <c r="O4101" s="3">
        <v>15.32</v>
      </c>
      <c r="P4101" s="3">
        <v>297.2</v>
      </c>
      <c r="Q4101" s="3">
        <v>59.44</v>
      </c>
      <c r="R4101" s="1" t="s">
        <v>0</v>
      </c>
    </row>
    <row r="4102" spans="1:18" ht="15.5" x14ac:dyDescent="0.35">
      <c r="A4102" s="1">
        <v>40902030</v>
      </c>
      <c r="B4102" s="99" t="s">
        <v>315</v>
      </c>
      <c r="C4102" s="2" t="s">
        <v>13602</v>
      </c>
      <c r="D4102" s="2">
        <v>1</v>
      </c>
      <c r="E4102" s="1" t="s">
        <v>16</v>
      </c>
      <c r="F4102" s="2">
        <v>5.68</v>
      </c>
      <c r="G4102" s="2"/>
      <c r="H4102" s="2"/>
      <c r="I4102" s="2"/>
      <c r="J4102" s="2">
        <v>0.34</v>
      </c>
      <c r="K4102" s="2">
        <v>2</v>
      </c>
      <c r="L4102" s="3">
        <v>212.59</v>
      </c>
      <c r="M4102" s="3">
        <v>212.59</v>
      </c>
      <c r="N4102" s="3">
        <v>73.5</v>
      </c>
      <c r="O4102" s="3">
        <v>10.210000000000001</v>
      </c>
      <c r="P4102" s="3">
        <v>296.3</v>
      </c>
      <c r="Q4102" s="3">
        <v>59.260000000000005</v>
      </c>
      <c r="R4102" s="1" t="s">
        <v>0</v>
      </c>
    </row>
    <row r="4103" spans="1:18" ht="15.5" x14ac:dyDescent="0.35">
      <c r="A4103" s="1">
        <v>40902048</v>
      </c>
      <c r="B4103" s="99" t="s">
        <v>314</v>
      </c>
      <c r="C4103" s="2" t="s">
        <v>13602</v>
      </c>
      <c r="D4103" s="2">
        <v>1</v>
      </c>
      <c r="E4103" s="1" t="s">
        <v>311</v>
      </c>
      <c r="F4103" s="2">
        <v>8.52</v>
      </c>
      <c r="G4103" s="2"/>
      <c r="H4103" s="2"/>
      <c r="I4103" s="2"/>
      <c r="J4103" s="2">
        <v>0.34</v>
      </c>
      <c r="K4103" s="2">
        <v>2</v>
      </c>
      <c r="L4103" s="3">
        <v>247.47</v>
      </c>
      <c r="M4103" s="3">
        <v>247.47</v>
      </c>
      <c r="N4103" s="3">
        <v>110.25</v>
      </c>
      <c r="O4103" s="3">
        <v>10.210000000000001</v>
      </c>
      <c r="P4103" s="3">
        <v>367.93</v>
      </c>
      <c r="Q4103" s="3">
        <v>73.585999999999999</v>
      </c>
      <c r="R4103" s="1" t="s">
        <v>0</v>
      </c>
    </row>
    <row r="4104" spans="1:18" ht="15.5" x14ac:dyDescent="0.35">
      <c r="A4104" s="1">
        <v>40902056</v>
      </c>
      <c r="B4104" s="99" t="s">
        <v>313</v>
      </c>
      <c r="C4104" s="2" t="s">
        <v>13602</v>
      </c>
      <c r="D4104" s="2">
        <v>1</v>
      </c>
      <c r="E4104" s="1" t="s">
        <v>281</v>
      </c>
      <c r="F4104" s="2">
        <v>6.04</v>
      </c>
      <c r="G4104" s="2"/>
      <c r="H4104" s="2"/>
      <c r="I4104" s="2"/>
      <c r="J4104" s="2">
        <v>0.34</v>
      </c>
      <c r="K4104" s="2">
        <v>2</v>
      </c>
      <c r="L4104" s="3">
        <v>172.1</v>
      </c>
      <c r="M4104" s="3">
        <v>172.1</v>
      </c>
      <c r="N4104" s="3">
        <v>78.16</v>
      </c>
      <c r="O4104" s="3">
        <v>10.210000000000001</v>
      </c>
      <c r="P4104" s="3">
        <v>260.47000000000003</v>
      </c>
      <c r="Q4104" s="3">
        <v>52.094000000000008</v>
      </c>
      <c r="R4104" s="1" t="s">
        <v>0</v>
      </c>
    </row>
    <row r="4105" spans="1:18" ht="15.5" x14ac:dyDescent="0.35">
      <c r="A4105" s="1">
        <v>40902064</v>
      </c>
      <c r="B4105" s="99" t="s">
        <v>312</v>
      </c>
      <c r="C4105" s="2" t="s">
        <v>13602</v>
      </c>
      <c r="D4105" s="2">
        <v>1</v>
      </c>
      <c r="E4105" s="1" t="s">
        <v>311</v>
      </c>
      <c r="F4105" s="2">
        <v>8.26</v>
      </c>
      <c r="G4105" s="2"/>
      <c r="H4105" s="2"/>
      <c r="I4105" s="2"/>
      <c r="J4105" s="2">
        <v>0.34</v>
      </c>
      <c r="K4105" s="2">
        <v>2</v>
      </c>
      <c r="L4105" s="3">
        <v>247.47</v>
      </c>
      <c r="M4105" s="3">
        <v>247.47</v>
      </c>
      <c r="N4105" s="3">
        <v>106.88</v>
      </c>
      <c r="O4105" s="3">
        <v>10.210000000000001</v>
      </c>
      <c r="P4105" s="3">
        <v>364.56</v>
      </c>
      <c r="Q4105" s="3">
        <v>72.912000000000006</v>
      </c>
      <c r="R4105" s="1" t="s">
        <v>0</v>
      </c>
    </row>
    <row r="4106" spans="1:18" ht="15.5" x14ac:dyDescent="0.35">
      <c r="A4106" s="1">
        <v>40902072</v>
      </c>
      <c r="B4106" s="99" t="s">
        <v>310</v>
      </c>
      <c r="C4106" s="2" t="s">
        <v>13602</v>
      </c>
      <c r="D4106" s="2">
        <v>1</v>
      </c>
      <c r="E4106" s="1" t="s">
        <v>281</v>
      </c>
      <c r="F4106" s="2"/>
      <c r="G4106" s="2"/>
      <c r="H4106" s="2"/>
      <c r="I4106" s="2"/>
      <c r="J4106" s="2">
        <v>0.34</v>
      </c>
      <c r="K4106" s="2">
        <v>2</v>
      </c>
      <c r="L4106" s="3">
        <v>172.1</v>
      </c>
      <c r="M4106" s="3">
        <v>172.1</v>
      </c>
      <c r="N4106" s="3">
        <v>0</v>
      </c>
      <c r="O4106" s="3">
        <v>10.210000000000001</v>
      </c>
      <c r="P4106" s="3">
        <v>182.31</v>
      </c>
      <c r="Q4106" s="3">
        <v>36.462000000000003</v>
      </c>
      <c r="R4106" s="1" t="s">
        <v>0</v>
      </c>
    </row>
    <row r="4107" spans="1:18" ht="15.5" x14ac:dyDescent="0.35">
      <c r="A4107" s="1">
        <v>40902080</v>
      </c>
      <c r="B4107" s="99" t="s">
        <v>309</v>
      </c>
      <c r="C4107" s="2" t="s">
        <v>13602</v>
      </c>
      <c r="D4107" s="2">
        <v>1</v>
      </c>
      <c r="E4107" s="1" t="s">
        <v>18</v>
      </c>
      <c r="F4107" s="2"/>
      <c r="G4107" s="2"/>
      <c r="H4107" s="2"/>
      <c r="I4107" s="2"/>
      <c r="J4107" s="2">
        <v>0.17</v>
      </c>
      <c r="K4107" s="2">
        <v>1</v>
      </c>
      <c r="L4107" s="3">
        <v>44.99</v>
      </c>
      <c r="M4107" s="3">
        <v>44.99</v>
      </c>
      <c r="N4107" s="3">
        <v>0</v>
      </c>
      <c r="O4107" s="3">
        <v>5.1100000000000003</v>
      </c>
      <c r="P4107" s="3">
        <v>50.1</v>
      </c>
      <c r="Q4107" s="3">
        <v>10.020000000000001</v>
      </c>
      <c r="R4107" s="1" t="s">
        <v>0</v>
      </c>
    </row>
    <row r="4108" spans="1:18" ht="15.5" x14ac:dyDescent="0.35">
      <c r="A4108" s="1">
        <v>40902110</v>
      </c>
      <c r="B4108" s="99" t="s">
        <v>308</v>
      </c>
      <c r="C4108" s="2" t="s">
        <v>13602</v>
      </c>
      <c r="D4108" s="2">
        <v>1</v>
      </c>
      <c r="E4108" s="1" t="s">
        <v>151</v>
      </c>
      <c r="F4108" s="2"/>
      <c r="G4108" s="2"/>
      <c r="H4108" s="2"/>
      <c r="I4108" s="2"/>
      <c r="J4108" s="2"/>
      <c r="K4108" s="2"/>
      <c r="L4108" s="3">
        <v>229.47</v>
      </c>
      <c r="M4108" s="3">
        <v>229.47</v>
      </c>
      <c r="N4108" s="3">
        <v>0</v>
      </c>
      <c r="O4108" s="3">
        <v>0</v>
      </c>
      <c r="P4108" s="3">
        <v>229.47</v>
      </c>
      <c r="Q4108" s="3">
        <v>45.894000000000005</v>
      </c>
      <c r="R4108" s="1" t="s">
        <v>0</v>
      </c>
    </row>
    <row r="4109" spans="1:18" ht="15.5" x14ac:dyDescent="0.35">
      <c r="A4109" s="1">
        <v>40902129</v>
      </c>
      <c r="B4109" s="99" t="s">
        <v>307</v>
      </c>
      <c r="C4109" s="2" t="s">
        <v>13602</v>
      </c>
      <c r="D4109" s="2">
        <v>1</v>
      </c>
      <c r="E4109" s="1" t="s">
        <v>23</v>
      </c>
      <c r="F4109" s="2"/>
      <c r="G4109" s="2"/>
      <c r="H4109" s="2"/>
      <c r="I4109" s="2"/>
      <c r="J4109" s="2"/>
      <c r="K4109" s="2"/>
      <c r="L4109" s="3">
        <v>98.98</v>
      </c>
      <c r="M4109" s="3">
        <v>98.98</v>
      </c>
      <c r="N4109" s="3">
        <v>0</v>
      </c>
      <c r="O4109" s="3">
        <v>0</v>
      </c>
      <c r="P4109" s="3">
        <v>98.98</v>
      </c>
      <c r="Q4109" s="3">
        <v>19.796000000000003</v>
      </c>
      <c r="R4109" s="1" t="s">
        <v>0</v>
      </c>
    </row>
    <row r="4110" spans="1:18" ht="15.5" x14ac:dyDescent="0.35">
      <c r="A4110" s="1">
        <v>40902137</v>
      </c>
      <c r="B4110" s="99" t="s">
        <v>306</v>
      </c>
      <c r="C4110" s="2" t="s">
        <v>13602</v>
      </c>
      <c r="D4110" s="2">
        <v>1</v>
      </c>
      <c r="E4110" s="1" t="s">
        <v>31</v>
      </c>
      <c r="F4110" s="2">
        <v>3.33</v>
      </c>
      <c r="G4110" s="2"/>
      <c r="H4110" s="2"/>
      <c r="I4110" s="2"/>
      <c r="J4110" s="2">
        <v>0.34</v>
      </c>
      <c r="K4110" s="2">
        <v>1</v>
      </c>
      <c r="L4110" s="3">
        <v>22.5</v>
      </c>
      <c r="M4110" s="3">
        <v>22.5</v>
      </c>
      <c r="N4110" s="3">
        <v>43.09</v>
      </c>
      <c r="O4110" s="3">
        <v>10.210000000000001</v>
      </c>
      <c r="P4110" s="3">
        <v>75.8</v>
      </c>
      <c r="Q4110" s="3">
        <v>15.16</v>
      </c>
      <c r="R4110" s="1" t="s">
        <v>0</v>
      </c>
    </row>
    <row r="4111" spans="1:18" ht="15.5" x14ac:dyDescent="0.35">
      <c r="A4111" s="1">
        <v>40902145</v>
      </c>
      <c r="B4111" s="99" t="s">
        <v>305</v>
      </c>
      <c r="C4111" s="2" t="s">
        <v>13602</v>
      </c>
      <c r="D4111" s="2">
        <v>1</v>
      </c>
      <c r="E4111" s="1" t="s">
        <v>281</v>
      </c>
      <c r="F4111" s="2">
        <v>80</v>
      </c>
      <c r="G4111" s="2"/>
      <c r="H4111" s="2"/>
      <c r="I4111" s="2"/>
      <c r="J4111" s="2">
        <v>0.34</v>
      </c>
      <c r="K4111" s="2">
        <v>2</v>
      </c>
      <c r="L4111" s="3">
        <v>172.1</v>
      </c>
      <c r="M4111" s="3">
        <v>172.1</v>
      </c>
      <c r="N4111" s="3">
        <v>1035.2</v>
      </c>
      <c r="O4111" s="3">
        <v>10.210000000000001</v>
      </c>
      <c r="P4111" s="3">
        <v>1217.51</v>
      </c>
      <c r="Q4111" s="3">
        <v>243.50200000000001</v>
      </c>
      <c r="R4111" s="1" t="s">
        <v>132</v>
      </c>
    </row>
    <row r="4112" spans="1:18" ht="15.5" x14ac:dyDescent="0.35">
      <c r="A4112" s="1">
        <v>41001010</v>
      </c>
      <c r="B4112" s="99" t="s">
        <v>304</v>
      </c>
      <c r="C4112" s="2" t="s">
        <v>13602</v>
      </c>
      <c r="D4112" s="2">
        <v>1</v>
      </c>
      <c r="E4112" s="1" t="s">
        <v>13</v>
      </c>
      <c r="F4112" s="2">
        <v>19.100000000000001</v>
      </c>
      <c r="G4112" s="2"/>
      <c r="H4112" s="2"/>
      <c r="I4112" s="2"/>
      <c r="J4112" s="2">
        <v>1</v>
      </c>
      <c r="K4112" s="2">
        <v>1</v>
      </c>
      <c r="L4112" s="3">
        <v>125.98</v>
      </c>
      <c r="M4112" s="3">
        <v>125.98</v>
      </c>
      <c r="N4112" s="3">
        <v>247.15</v>
      </c>
      <c r="O4112" s="3">
        <v>30.03</v>
      </c>
      <c r="P4112" s="3">
        <v>403.16</v>
      </c>
      <c r="Q4112" s="3">
        <v>80.632000000000005</v>
      </c>
      <c r="R4112" s="1" t="s">
        <v>0</v>
      </c>
    </row>
    <row r="4113" spans="1:18" ht="15.5" x14ac:dyDescent="0.35">
      <c r="A4113" s="1">
        <v>41001028</v>
      </c>
      <c r="B4113" s="99" t="s">
        <v>303</v>
      </c>
      <c r="C4113" s="2" t="s">
        <v>13602</v>
      </c>
      <c r="D4113" s="2">
        <v>1</v>
      </c>
      <c r="E4113" s="1" t="s">
        <v>23</v>
      </c>
      <c r="F4113" s="2">
        <v>22.38</v>
      </c>
      <c r="G4113" s="2"/>
      <c r="H4113" s="2"/>
      <c r="I4113" s="2"/>
      <c r="J4113" s="2">
        <v>1.5</v>
      </c>
      <c r="K4113" s="2">
        <v>1</v>
      </c>
      <c r="L4113" s="3">
        <v>98.98</v>
      </c>
      <c r="M4113" s="3">
        <v>98.98</v>
      </c>
      <c r="N4113" s="3">
        <v>289.60000000000002</v>
      </c>
      <c r="O4113" s="3">
        <v>45.05</v>
      </c>
      <c r="P4113" s="3">
        <v>433.63</v>
      </c>
      <c r="Q4113" s="3">
        <v>86.725999999999999</v>
      </c>
      <c r="R4113" s="1" t="s">
        <v>0</v>
      </c>
    </row>
    <row r="4114" spans="1:18" ht="15.5" x14ac:dyDescent="0.35">
      <c r="A4114" s="1">
        <v>41001036</v>
      </c>
      <c r="B4114" s="99" t="s">
        <v>302</v>
      </c>
      <c r="C4114" s="2" t="s">
        <v>13602</v>
      </c>
      <c r="D4114" s="2">
        <v>1</v>
      </c>
      <c r="E4114" s="1" t="s">
        <v>13</v>
      </c>
      <c r="F4114" s="2">
        <v>22.38</v>
      </c>
      <c r="G4114" s="2"/>
      <c r="H4114" s="2"/>
      <c r="I4114" s="2"/>
      <c r="J4114" s="2">
        <v>1</v>
      </c>
      <c r="K4114" s="2">
        <v>1</v>
      </c>
      <c r="L4114" s="3">
        <v>125.98</v>
      </c>
      <c r="M4114" s="3">
        <v>125.98</v>
      </c>
      <c r="N4114" s="3">
        <v>289.60000000000002</v>
      </c>
      <c r="O4114" s="3">
        <v>30.03</v>
      </c>
      <c r="P4114" s="3">
        <v>445.61</v>
      </c>
      <c r="Q4114" s="3">
        <v>89.122000000000014</v>
      </c>
      <c r="R4114" s="1" t="s">
        <v>0</v>
      </c>
    </row>
    <row r="4115" spans="1:18" ht="15.5" x14ac:dyDescent="0.35">
      <c r="A4115" s="1">
        <v>41001044</v>
      </c>
      <c r="B4115" s="99" t="s">
        <v>301</v>
      </c>
      <c r="C4115" s="2" t="s">
        <v>13602</v>
      </c>
      <c r="D4115" s="2">
        <v>1</v>
      </c>
      <c r="E4115" s="1" t="s">
        <v>13</v>
      </c>
      <c r="F4115" s="2">
        <v>22.38</v>
      </c>
      <c r="G4115" s="2"/>
      <c r="H4115" s="2"/>
      <c r="I4115" s="2"/>
      <c r="J4115" s="2">
        <v>1</v>
      </c>
      <c r="K4115" s="2">
        <v>1</v>
      </c>
      <c r="L4115" s="3">
        <v>125.98</v>
      </c>
      <c r="M4115" s="3">
        <v>125.98</v>
      </c>
      <c r="N4115" s="3">
        <v>289.60000000000002</v>
      </c>
      <c r="O4115" s="3">
        <v>30.03</v>
      </c>
      <c r="P4115" s="3">
        <v>445.61</v>
      </c>
      <c r="Q4115" s="3">
        <v>89.122000000000014</v>
      </c>
      <c r="R4115" s="1" t="s">
        <v>0</v>
      </c>
    </row>
    <row r="4116" spans="1:18" ht="15.5" x14ac:dyDescent="0.35">
      <c r="A4116" s="1">
        <v>41001052</v>
      </c>
      <c r="B4116" s="99" t="s">
        <v>300</v>
      </c>
      <c r="C4116" s="2" t="s">
        <v>13602</v>
      </c>
      <c r="D4116" s="2">
        <v>1</v>
      </c>
      <c r="E4116" s="1" t="s">
        <v>23</v>
      </c>
      <c r="F4116" s="2">
        <v>19.100000000000001</v>
      </c>
      <c r="G4116" s="2"/>
      <c r="H4116" s="2"/>
      <c r="I4116" s="2"/>
      <c r="J4116" s="2">
        <v>1</v>
      </c>
      <c r="K4116" s="2">
        <v>1</v>
      </c>
      <c r="L4116" s="3">
        <v>98.98</v>
      </c>
      <c r="M4116" s="3">
        <v>98.98</v>
      </c>
      <c r="N4116" s="3">
        <v>247.15</v>
      </c>
      <c r="O4116" s="3">
        <v>30.03</v>
      </c>
      <c r="P4116" s="3">
        <v>376.16</v>
      </c>
      <c r="Q4116" s="3">
        <v>75.232000000000014</v>
      </c>
      <c r="R4116" s="1" t="s">
        <v>0</v>
      </c>
    </row>
    <row r="4117" spans="1:18" ht="15.5" x14ac:dyDescent="0.35">
      <c r="A4117" s="1">
        <v>41001060</v>
      </c>
      <c r="B4117" s="99" t="s">
        <v>299</v>
      </c>
      <c r="C4117" s="2" t="s">
        <v>13602</v>
      </c>
      <c r="D4117" s="2">
        <v>1</v>
      </c>
      <c r="E4117" s="1" t="s">
        <v>13</v>
      </c>
      <c r="F4117" s="2">
        <v>22.38</v>
      </c>
      <c r="G4117" s="2"/>
      <c r="H4117" s="2"/>
      <c r="I4117" s="2"/>
      <c r="J4117" s="2">
        <v>1.5</v>
      </c>
      <c r="K4117" s="2">
        <v>1</v>
      </c>
      <c r="L4117" s="3">
        <v>125.98</v>
      </c>
      <c r="M4117" s="3">
        <v>125.98</v>
      </c>
      <c r="N4117" s="3">
        <v>289.60000000000002</v>
      </c>
      <c r="O4117" s="3">
        <v>45.05</v>
      </c>
      <c r="P4117" s="3">
        <v>460.63</v>
      </c>
      <c r="Q4117" s="3">
        <v>92.126000000000005</v>
      </c>
      <c r="R4117" s="1" t="s">
        <v>0</v>
      </c>
    </row>
    <row r="4118" spans="1:18" ht="15.5" x14ac:dyDescent="0.35">
      <c r="A4118" s="1">
        <v>41001079</v>
      </c>
      <c r="B4118" s="99" t="s">
        <v>298</v>
      </c>
      <c r="C4118" s="2" t="s">
        <v>13602</v>
      </c>
      <c r="D4118" s="2">
        <v>1</v>
      </c>
      <c r="E4118" s="1" t="s">
        <v>13</v>
      </c>
      <c r="F4118" s="2">
        <v>22.38</v>
      </c>
      <c r="G4118" s="2"/>
      <c r="H4118" s="2"/>
      <c r="I4118" s="2"/>
      <c r="J4118" s="2">
        <v>1.5</v>
      </c>
      <c r="K4118" s="2">
        <v>1</v>
      </c>
      <c r="L4118" s="3">
        <v>125.98</v>
      </c>
      <c r="M4118" s="3">
        <v>125.98</v>
      </c>
      <c r="N4118" s="3">
        <v>289.60000000000002</v>
      </c>
      <c r="O4118" s="3">
        <v>45.05</v>
      </c>
      <c r="P4118" s="3">
        <v>460.63</v>
      </c>
      <c r="Q4118" s="3">
        <v>92.126000000000005</v>
      </c>
      <c r="R4118" s="1" t="s">
        <v>0</v>
      </c>
    </row>
    <row r="4119" spans="1:18" ht="15.5" x14ac:dyDescent="0.35">
      <c r="A4119" s="1">
        <v>41001087</v>
      </c>
      <c r="B4119" s="99" t="s">
        <v>297</v>
      </c>
      <c r="C4119" s="2" t="s">
        <v>13602</v>
      </c>
      <c r="D4119" s="2">
        <v>1</v>
      </c>
      <c r="E4119" s="1" t="s">
        <v>23</v>
      </c>
      <c r="F4119" s="2">
        <v>28.75</v>
      </c>
      <c r="G4119" s="2"/>
      <c r="H4119" s="2"/>
      <c r="I4119" s="2"/>
      <c r="J4119" s="2">
        <v>1</v>
      </c>
      <c r="K4119" s="2">
        <v>1</v>
      </c>
      <c r="L4119" s="3">
        <v>98.98</v>
      </c>
      <c r="M4119" s="3">
        <v>98.98</v>
      </c>
      <c r="N4119" s="3">
        <v>372.03</v>
      </c>
      <c r="O4119" s="3">
        <v>30.03</v>
      </c>
      <c r="P4119" s="3">
        <v>501.04</v>
      </c>
      <c r="Q4119" s="3">
        <v>100.20800000000001</v>
      </c>
      <c r="R4119" s="1" t="s">
        <v>0</v>
      </c>
    </row>
    <row r="4120" spans="1:18" ht="15.5" x14ac:dyDescent="0.35">
      <c r="A4120" s="1">
        <v>41001095</v>
      </c>
      <c r="B4120" s="99" t="s">
        <v>296</v>
      </c>
      <c r="C4120" s="2" t="s">
        <v>13602</v>
      </c>
      <c r="D4120" s="2">
        <v>1</v>
      </c>
      <c r="E4120" s="1" t="s">
        <v>41</v>
      </c>
      <c r="F4120" s="2">
        <v>37.450000000000003</v>
      </c>
      <c r="G4120" s="2"/>
      <c r="H4120" s="2"/>
      <c r="I4120" s="2"/>
      <c r="J4120" s="2">
        <v>2.5</v>
      </c>
      <c r="K4120" s="2">
        <v>1</v>
      </c>
      <c r="L4120" s="3">
        <v>143.97</v>
      </c>
      <c r="M4120" s="3">
        <v>143.97</v>
      </c>
      <c r="N4120" s="3">
        <v>484.6</v>
      </c>
      <c r="O4120" s="3">
        <v>75.08</v>
      </c>
      <c r="P4120" s="3">
        <v>703.65</v>
      </c>
      <c r="Q4120" s="3">
        <v>140.72999999999999</v>
      </c>
      <c r="R4120" s="1" t="s">
        <v>0</v>
      </c>
    </row>
    <row r="4121" spans="1:18" ht="15.5" x14ac:dyDescent="0.35">
      <c r="A4121" s="1">
        <v>41001109</v>
      </c>
      <c r="B4121" s="99" t="s">
        <v>295</v>
      </c>
      <c r="C4121" s="2" t="s">
        <v>13602</v>
      </c>
      <c r="D4121" s="2">
        <v>1</v>
      </c>
      <c r="E4121" s="1" t="s">
        <v>13</v>
      </c>
      <c r="F4121" s="2">
        <v>22.38</v>
      </c>
      <c r="G4121" s="2"/>
      <c r="H4121" s="2"/>
      <c r="I4121" s="2"/>
      <c r="J4121" s="2">
        <v>1.5</v>
      </c>
      <c r="K4121" s="2">
        <v>1</v>
      </c>
      <c r="L4121" s="3">
        <v>125.98</v>
      </c>
      <c r="M4121" s="3">
        <v>125.98</v>
      </c>
      <c r="N4121" s="3">
        <v>289.60000000000002</v>
      </c>
      <c r="O4121" s="3">
        <v>45.05</v>
      </c>
      <c r="P4121" s="3">
        <v>460.63</v>
      </c>
      <c r="Q4121" s="3">
        <v>92.126000000000005</v>
      </c>
      <c r="R4121" s="1" t="s">
        <v>0</v>
      </c>
    </row>
    <row r="4122" spans="1:18" ht="15.5" x14ac:dyDescent="0.35">
      <c r="A4122" s="1">
        <v>41001117</v>
      </c>
      <c r="B4122" s="99" t="s">
        <v>294</v>
      </c>
      <c r="C4122" s="2" t="s">
        <v>13602</v>
      </c>
      <c r="D4122" s="2">
        <v>1</v>
      </c>
      <c r="E4122" s="1" t="s">
        <v>23</v>
      </c>
      <c r="F4122" s="2">
        <v>22.38</v>
      </c>
      <c r="G4122" s="2"/>
      <c r="H4122" s="2"/>
      <c r="I4122" s="2"/>
      <c r="J4122" s="2">
        <v>1.5</v>
      </c>
      <c r="K4122" s="2">
        <v>1</v>
      </c>
      <c r="L4122" s="3">
        <v>98.98</v>
      </c>
      <c r="M4122" s="3">
        <v>98.98</v>
      </c>
      <c r="N4122" s="3">
        <v>289.60000000000002</v>
      </c>
      <c r="O4122" s="3">
        <v>45.05</v>
      </c>
      <c r="P4122" s="3">
        <v>433.63</v>
      </c>
      <c r="Q4122" s="3">
        <v>86.725999999999999</v>
      </c>
      <c r="R4122" s="1" t="s">
        <v>0</v>
      </c>
    </row>
    <row r="4123" spans="1:18" ht="15.5" x14ac:dyDescent="0.35">
      <c r="A4123" s="1">
        <v>41001125</v>
      </c>
      <c r="B4123" s="99" t="s">
        <v>293</v>
      </c>
      <c r="C4123" s="2" t="s">
        <v>13602</v>
      </c>
      <c r="D4123" s="2">
        <v>1</v>
      </c>
      <c r="E4123" s="1" t="s">
        <v>23</v>
      </c>
      <c r="F4123" s="2">
        <v>18.2</v>
      </c>
      <c r="G4123" s="2"/>
      <c r="H4123" s="2"/>
      <c r="I4123" s="2"/>
      <c r="J4123" s="2">
        <v>1</v>
      </c>
      <c r="K4123" s="2">
        <v>1</v>
      </c>
      <c r="L4123" s="3">
        <v>98.98</v>
      </c>
      <c r="M4123" s="3">
        <v>98.98</v>
      </c>
      <c r="N4123" s="3">
        <v>235.51</v>
      </c>
      <c r="O4123" s="3">
        <v>30.03</v>
      </c>
      <c r="P4123" s="3">
        <v>364.52</v>
      </c>
      <c r="Q4123" s="3">
        <v>72.903999999999996</v>
      </c>
      <c r="R4123" s="1" t="s">
        <v>0</v>
      </c>
    </row>
    <row r="4124" spans="1:18" ht="15.5" x14ac:dyDescent="0.35">
      <c r="A4124" s="1">
        <v>41001133</v>
      </c>
      <c r="B4124" s="99" t="s">
        <v>292</v>
      </c>
      <c r="C4124" s="2" t="s">
        <v>13602</v>
      </c>
      <c r="D4124" s="2">
        <v>1</v>
      </c>
      <c r="E4124" s="1" t="s">
        <v>20</v>
      </c>
      <c r="F4124" s="2">
        <v>4.28</v>
      </c>
      <c r="G4124" s="2"/>
      <c r="H4124" s="2"/>
      <c r="I4124" s="2"/>
      <c r="J4124" s="2">
        <v>0.5</v>
      </c>
      <c r="K4124" s="2">
        <v>1</v>
      </c>
      <c r="L4124" s="3">
        <v>33.75</v>
      </c>
      <c r="M4124" s="3">
        <v>33.75</v>
      </c>
      <c r="N4124" s="3">
        <v>55.38</v>
      </c>
      <c r="O4124" s="3">
        <v>15.02</v>
      </c>
      <c r="P4124" s="3">
        <v>104.15</v>
      </c>
      <c r="Q4124" s="3">
        <v>20.830000000000002</v>
      </c>
      <c r="R4124" s="1" t="s">
        <v>0</v>
      </c>
    </row>
    <row r="4125" spans="1:18" ht="31" x14ac:dyDescent="0.35">
      <c r="A4125" s="1">
        <v>41001141</v>
      </c>
      <c r="B4125" s="99" t="s">
        <v>291</v>
      </c>
      <c r="C4125" s="2" t="s">
        <v>13602</v>
      </c>
      <c r="D4125" s="2">
        <v>1</v>
      </c>
      <c r="E4125" s="1" t="s">
        <v>23</v>
      </c>
      <c r="F4125" s="2">
        <v>22.38</v>
      </c>
      <c r="G4125" s="2"/>
      <c r="H4125" s="2"/>
      <c r="I4125" s="2"/>
      <c r="J4125" s="2">
        <v>1.5</v>
      </c>
      <c r="K4125" s="2">
        <v>1</v>
      </c>
      <c r="L4125" s="3">
        <v>98.98</v>
      </c>
      <c r="M4125" s="3">
        <v>98.98</v>
      </c>
      <c r="N4125" s="3">
        <v>289.60000000000002</v>
      </c>
      <c r="O4125" s="3">
        <v>45.05</v>
      </c>
      <c r="P4125" s="3">
        <v>433.63</v>
      </c>
      <c r="Q4125" s="3">
        <v>86.725999999999999</v>
      </c>
      <c r="R4125" s="1" t="s">
        <v>0</v>
      </c>
    </row>
    <row r="4126" spans="1:18" ht="15.5" x14ac:dyDescent="0.35">
      <c r="A4126" s="1">
        <v>41001150</v>
      </c>
      <c r="B4126" s="99" t="s">
        <v>290</v>
      </c>
      <c r="C4126" s="2" t="s">
        <v>13602</v>
      </c>
      <c r="D4126" s="2">
        <v>1</v>
      </c>
      <c r="E4126" s="1" t="s">
        <v>23</v>
      </c>
      <c r="F4126" s="2">
        <v>22.38</v>
      </c>
      <c r="G4126" s="2"/>
      <c r="H4126" s="2"/>
      <c r="I4126" s="2"/>
      <c r="J4126" s="2">
        <v>1.5</v>
      </c>
      <c r="K4126" s="2">
        <v>1</v>
      </c>
      <c r="L4126" s="3">
        <v>98.98</v>
      </c>
      <c r="M4126" s="3">
        <v>98.98</v>
      </c>
      <c r="N4126" s="3">
        <v>289.60000000000002</v>
      </c>
      <c r="O4126" s="3">
        <v>45.05</v>
      </c>
      <c r="P4126" s="3">
        <v>433.63</v>
      </c>
      <c r="Q4126" s="3">
        <v>86.725999999999999</v>
      </c>
      <c r="R4126" s="1" t="s">
        <v>0</v>
      </c>
    </row>
    <row r="4127" spans="1:18" ht="15.5" x14ac:dyDescent="0.35">
      <c r="A4127" s="1">
        <v>41001176</v>
      </c>
      <c r="B4127" s="99" t="s">
        <v>289</v>
      </c>
      <c r="C4127" s="2" t="s">
        <v>13602</v>
      </c>
      <c r="D4127" s="2">
        <v>1</v>
      </c>
      <c r="E4127" s="1" t="s">
        <v>41</v>
      </c>
      <c r="F4127" s="2">
        <v>22.38</v>
      </c>
      <c r="G4127" s="2"/>
      <c r="H4127" s="2"/>
      <c r="I4127" s="2"/>
      <c r="J4127" s="2">
        <v>1.5</v>
      </c>
      <c r="K4127" s="2">
        <v>1</v>
      </c>
      <c r="L4127" s="3">
        <v>143.97</v>
      </c>
      <c r="M4127" s="3">
        <v>143.97</v>
      </c>
      <c r="N4127" s="3">
        <v>289.60000000000002</v>
      </c>
      <c r="O4127" s="3">
        <v>45.05</v>
      </c>
      <c r="P4127" s="3">
        <v>478.62</v>
      </c>
      <c r="Q4127" s="3">
        <v>95.724000000000004</v>
      </c>
      <c r="R4127" s="1" t="s">
        <v>0</v>
      </c>
    </row>
    <row r="4128" spans="1:18" ht="15.5" x14ac:dyDescent="0.35">
      <c r="A4128" s="1">
        <v>41001184</v>
      </c>
      <c r="B4128" s="99" t="s">
        <v>288</v>
      </c>
      <c r="C4128" s="2" t="s">
        <v>13602</v>
      </c>
      <c r="D4128" s="2">
        <v>1</v>
      </c>
      <c r="E4128" s="1" t="s">
        <v>41</v>
      </c>
      <c r="F4128" s="2">
        <v>22.38</v>
      </c>
      <c r="G4128" s="2"/>
      <c r="H4128" s="2"/>
      <c r="I4128" s="2"/>
      <c r="J4128" s="2">
        <v>1.5</v>
      </c>
      <c r="K4128" s="2">
        <v>1</v>
      </c>
      <c r="L4128" s="3">
        <v>143.97</v>
      </c>
      <c r="M4128" s="3">
        <v>143.97</v>
      </c>
      <c r="N4128" s="3">
        <v>289.60000000000002</v>
      </c>
      <c r="O4128" s="3">
        <v>45.05</v>
      </c>
      <c r="P4128" s="3">
        <v>478.62</v>
      </c>
      <c r="Q4128" s="3">
        <v>95.724000000000004</v>
      </c>
      <c r="R4128" s="1" t="s">
        <v>0</v>
      </c>
    </row>
    <row r="4129" spans="1:18" ht="15.5" x14ac:dyDescent="0.35">
      <c r="A4129" s="1">
        <v>41001192</v>
      </c>
      <c r="B4129" s="99" t="s">
        <v>287</v>
      </c>
      <c r="C4129" s="2" t="s">
        <v>13602</v>
      </c>
      <c r="D4129" s="2">
        <v>1</v>
      </c>
      <c r="E4129" s="1" t="s">
        <v>34</v>
      </c>
      <c r="F4129" s="2">
        <v>8.25</v>
      </c>
      <c r="G4129" s="2"/>
      <c r="H4129" s="2"/>
      <c r="I4129" s="2"/>
      <c r="J4129" s="2">
        <v>0.5</v>
      </c>
      <c r="K4129" s="2">
        <v>1</v>
      </c>
      <c r="L4129" s="3">
        <v>60.74</v>
      </c>
      <c r="M4129" s="3">
        <v>60.74</v>
      </c>
      <c r="N4129" s="3">
        <v>106.76</v>
      </c>
      <c r="O4129" s="3">
        <v>15.02</v>
      </c>
      <c r="P4129" s="3">
        <v>182.52</v>
      </c>
      <c r="Q4129" s="3">
        <v>36.504000000000005</v>
      </c>
      <c r="R4129" s="1" t="s">
        <v>0</v>
      </c>
    </row>
    <row r="4130" spans="1:18" ht="15.5" x14ac:dyDescent="0.35">
      <c r="A4130" s="1">
        <v>41001206</v>
      </c>
      <c r="B4130" s="99" t="s">
        <v>286</v>
      </c>
      <c r="C4130" s="2" t="s">
        <v>13602</v>
      </c>
      <c r="D4130" s="2">
        <v>1</v>
      </c>
      <c r="E4130" s="1" t="s">
        <v>20</v>
      </c>
      <c r="F4130" s="2">
        <v>6.45</v>
      </c>
      <c r="G4130" s="2"/>
      <c r="H4130" s="2"/>
      <c r="I4130" s="2"/>
      <c r="J4130" s="2">
        <v>0.5</v>
      </c>
      <c r="K4130" s="2">
        <v>1</v>
      </c>
      <c r="L4130" s="3">
        <v>33.75</v>
      </c>
      <c r="M4130" s="3">
        <v>33.75</v>
      </c>
      <c r="N4130" s="3">
        <v>83.46</v>
      </c>
      <c r="O4130" s="3">
        <v>15.02</v>
      </c>
      <c r="P4130" s="3">
        <v>132.22999999999999</v>
      </c>
      <c r="Q4130" s="3">
        <v>26.445999999999998</v>
      </c>
      <c r="R4130" s="1" t="s">
        <v>0</v>
      </c>
    </row>
    <row r="4131" spans="1:18" ht="15.5" x14ac:dyDescent="0.35">
      <c r="A4131" s="1">
        <v>41001214</v>
      </c>
      <c r="B4131" s="99" t="s">
        <v>285</v>
      </c>
      <c r="C4131" s="2" t="s">
        <v>13602</v>
      </c>
      <c r="D4131" s="2">
        <v>1</v>
      </c>
      <c r="E4131" s="1" t="s">
        <v>20</v>
      </c>
      <c r="F4131" s="2">
        <v>6.45</v>
      </c>
      <c r="G4131" s="2"/>
      <c r="H4131" s="2"/>
      <c r="I4131" s="2"/>
      <c r="J4131" s="2">
        <v>0.5</v>
      </c>
      <c r="K4131" s="2">
        <v>1</v>
      </c>
      <c r="L4131" s="3">
        <v>33.75</v>
      </c>
      <c r="M4131" s="3">
        <v>33.75</v>
      </c>
      <c r="N4131" s="3">
        <v>83.46</v>
      </c>
      <c r="O4131" s="3">
        <v>15.02</v>
      </c>
      <c r="P4131" s="3">
        <v>132.22999999999999</v>
      </c>
      <c r="Q4131" s="3">
        <v>26.445999999999998</v>
      </c>
      <c r="R4131" s="1" t="s">
        <v>0</v>
      </c>
    </row>
    <row r="4132" spans="1:18" ht="15.5" x14ac:dyDescent="0.35">
      <c r="A4132" s="1">
        <v>41001222</v>
      </c>
      <c r="B4132" s="99" t="s">
        <v>284</v>
      </c>
      <c r="C4132" s="2" t="s">
        <v>13602</v>
      </c>
      <c r="D4132" s="2">
        <v>1</v>
      </c>
      <c r="E4132" s="1" t="s">
        <v>151</v>
      </c>
      <c r="F4132" s="2">
        <v>44.076999999999998</v>
      </c>
      <c r="G4132" s="2"/>
      <c r="H4132" s="2"/>
      <c r="I4132" s="2"/>
      <c r="J4132" s="2">
        <v>1.5</v>
      </c>
      <c r="K4132" s="2">
        <v>1</v>
      </c>
      <c r="L4132" s="3">
        <v>229.47</v>
      </c>
      <c r="M4132" s="3">
        <v>229.47</v>
      </c>
      <c r="N4132" s="3">
        <v>570.36</v>
      </c>
      <c r="O4132" s="3">
        <v>45.05</v>
      </c>
      <c r="P4132" s="3">
        <v>844.88</v>
      </c>
      <c r="Q4132" s="3">
        <v>168.976</v>
      </c>
      <c r="R4132" s="1" t="s">
        <v>132</v>
      </c>
    </row>
    <row r="4133" spans="1:18" ht="15.5" x14ac:dyDescent="0.35">
      <c r="A4133" s="1">
        <v>41001230</v>
      </c>
      <c r="B4133" s="99" t="s">
        <v>283</v>
      </c>
      <c r="C4133" s="2" t="s">
        <v>13602</v>
      </c>
      <c r="D4133" s="2">
        <v>1</v>
      </c>
      <c r="E4133" s="1" t="s">
        <v>41</v>
      </c>
      <c r="F4133" s="2">
        <v>33.57</v>
      </c>
      <c r="G4133" s="2"/>
      <c r="H4133" s="2"/>
      <c r="I4133" s="2"/>
      <c r="J4133" s="2">
        <v>2.5</v>
      </c>
      <c r="K4133" s="2">
        <v>1</v>
      </c>
      <c r="L4133" s="3">
        <v>143.97</v>
      </c>
      <c r="M4133" s="3">
        <v>143.97</v>
      </c>
      <c r="N4133" s="3">
        <v>434.4</v>
      </c>
      <c r="O4133" s="3">
        <v>75.08</v>
      </c>
      <c r="P4133" s="3">
        <v>653.45000000000005</v>
      </c>
      <c r="Q4133" s="3">
        <v>130.69000000000003</v>
      </c>
      <c r="R4133" s="1" t="s">
        <v>0</v>
      </c>
    </row>
    <row r="4134" spans="1:18" ht="15.5" x14ac:dyDescent="0.35">
      <c r="A4134" s="1">
        <v>41001362</v>
      </c>
      <c r="B4134" s="99" t="s">
        <v>282</v>
      </c>
      <c r="C4134" s="2" t="s">
        <v>13602</v>
      </c>
      <c r="D4134" s="2">
        <v>1</v>
      </c>
      <c r="E4134" s="1" t="s">
        <v>281</v>
      </c>
      <c r="F4134" s="2">
        <v>44</v>
      </c>
      <c r="G4134" s="2"/>
      <c r="H4134" s="2"/>
      <c r="I4134" s="2"/>
      <c r="J4134" s="2">
        <v>5</v>
      </c>
      <c r="K4134" s="2">
        <v>1</v>
      </c>
      <c r="L4134" s="3">
        <v>172.1</v>
      </c>
      <c r="M4134" s="3">
        <v>172.1</v>
      </c>
      <c r="N4134" s="3">
        <v>569.36</v>
      </c>
      <c r="O4134" s="3">
        <v>150.15</v>
      </c>
      <c r="P4134" s="3">
        <v>891.61</v>
      </c>
      <c r="Q4134" s="3">
        <v>178.322</v>
      </c>
      <c r="R4134" s="1" t="s">
        <v>0</v>
      </c>
    </row>
    <row r="4135" spans="1:18" ht="15.5" x14ac:dyDescent="0.35">
      <c r="A4135" s="1">
        <v>41001370</v>
      </c>
      <c r="B4135" s="99" t="s">
        <v>280</v>
      </c>
      <c r="C4135" s="2" t="s">
        <v>13602</v>
      </c>
      <c r="D4135" s="2">
        <v>1</v>
      </c>
      <c r="E4135" s="1" t="s">
        <v>41</v>
      </c>
      <c r="F4135" s="2">
        <v>22.38</v>
      </c>
      <c r="G4135" s="2"/>
      <c r="H4135" s="2"/>
      <c r="I4135" s="2"/>
      <c r="J4135" s="2">
        <v>1.5</v>
      </c>
      <c r="K4135" s="2">
        <v>1</v>
      </c>
      <c r="L4135" s="3">
        <v>143.97</v>
      </c>
      <c r="M4135" s="3">
        <v>143.97</v>
      </c>
      <c r="N4135" s="3">
        <v>289.60000000000002</v>
      </c>
      <c r="O4135" s="3">
        <v>45.05</v>
      </c>
      <c r="P4135" s="3">
        <v>478.62</v>
      </c>
      <c r="Q4135" s="3">
        <v>95.724000000000004</v>
      </c>
      <c r="R4135" s="1" t="s">
        <v>0</v>
      </c>
    </row>
    <row r="4136" spans="1:18" ht="15.5" x14ac:dyDescent="0.35">
      <c r="A4136" s="1">
        <v>41001389</v>
      </c>
      <c r="B4136" s="99" t="s">
        <v>279</v>
      </c>
      <c r="C4136" s="2" t="s">
        <v>13602</v>
      </c>
      <c r="D4136" s="2">
        <v>1</v>
      </c>
      <c r="E4136" s="1" t="s">
        <v>41</v>
      </c>
      <c r="F4136" s="2">
        <v>22.38</v>
      </c>
      <c r="G4136" s="2"/>
      <c r="H4136" s="2"/>
      <c r="I4136" s="2"/>
      <c r="J4136" s="2">
        <v>1.5</v>
      </c>
      <c r="K4136" s="2">
        <v>1</v>
      </c>
      <c r="L4136" s="3">
        <v>143.97</v>
      </c>
      <c r="M4136" s="3">
        <v>143.97</v>
      </c>
      <c r="N4136" s="3">
        <v>289.60000000000002</v>
      </c>
      <c r="O4136" s="3">
        <v>45.05</v>
      </c>
      <c r="P4136" s="3">
        <v>478.62</v>
      </c>
      <c r="Q4136" s="3">
        <v>95.724000000000004</v>
      </c>
      <c r="R4136" s="1" t="s">
        <v>0</v>
      </c>
    </row>
    <row r="4137" spans="1:18" ht="15.5" x14ac:dyDescent="0.35">
      <c r="A4137" s="1">
        <v>41001397</v>
      </c>
      <c r="B4137" s="99" t="s">
        <v>278</v>
      </c>
      <c r="C4137" s="2" t="s">
        <v>13602</v>
      </c>
      <c r="D4137" s="2">
        <v>1</v>
      </c>
      <c r="E4137" s="1" t="s">
        <v>41</v>
      </c>
      <c r="F4137" s="2">
        <v>22.38</v>
      </c>
      <c r="G4137" s="2"/>
      <c r="H4137" s="2"/>
      <c r="I4137" s="2"/>
      <c r="J4137" s="2">
        <v>1.5</v>
      </c>
      <c r="K4137" s="2">
        <v>1</v>
      </c>
      <c r="L4137" s="3">
        <v>143.97</v>
      </c>
      <c r="M4137" s="3">
        <v>143.97</v>
      </c>
      <c r="N4137" s="3">
        <v>289.60000000000002</v>
      </c>
      <c r="O4137" s="3">
        <v>45.05</v>
      </c>
      <c r="P4137" s="3">
        <v>478.62</v>
      </c>
      <c r="Q4137" s="3">
        <v>95.724000000000004</v>
      </c>
      <c r="R4137" s="1" t="s">
        <v>0</v>
      </c>
    </row>
    <row r="4138" spans="1:18" ht="15.5" x14ac:dyDescent="0.35">
      <c r="A4138" s="1">
        <v>41001400</v>
      </c>
      <c r="B4138" s="99" t="s">
        <v>277</v>
      </c>
      <c r="C4138" s="2" t="s">
        <v>13602</v>
      </c>
      <c r="D4138" s="2">
        <v>1</v>
      </c>
      <c r="E4138" s="1" t="s">
        <v>41</v>
      </c>
      <c r="F4138" s="2">
        <v>22.38</v>
      </c>
      <c r="G4138" s="2"/>
      <c r="H4138" s="2"/>
      <c r="I4138" s="2"/>
      <c r="J4138" s="2">
        <v>1.5</v>
      </c>
      <c r="K4138" s="2">
        <v>1</v>
      </c>
      <c r="L4138" s="3">
        <v>143.97</v>
      </c>
      <c r="M4138" s="3">
        <v>143.97</v>
      </c>
      <c r="N4138" s="3">
        <v>289.60000000000002</v>
      </c>
      <c r="O4138" s="3">
        <v>45.05</v>
      </c>
      <c r="P4138" s="3">
        <v>478.62</v>
      </c>
      <c r="Q4138" s="3">
        <v>95.724000000000004</v>
      </c>
      <c r="R4138" s="1" t="s">
        <v>0</v>
      </c>
    </row>
    <row r="4139" spans="1:18" ht="15.5" x14ac:dyDescent="0.35">
      <c r="A4139" s="1">
        <v>41001419</v>
      </c>
      <c r="B4139" s="99" t="s">
        <v>276</v>
      </c>
      <c r="C4139" s="2" t="s">
        <v>13602</v>
      </c>
      <c r="D4139" s="2">
        <v>1</v>
      </c>
      <c r="E4139" s="1" t="s">
        <v>41</v>
      </c>
      <c r="F4139" s="2">
        <v>22.38</v>
      </c>
      <c r="G4139" s="2"/>
      <c r="H4139" s="2"/>
      <c r="I4139" s="2"/>
      <c r="J4139" s="2">
        <v>1.5</v>
      </c>
      <c r="K4139" s="2">
        <v>1</v>
      </c>
      <c r="L4139" s="3">
        <v>143.97</v>
      </c>
      <c r="M4139" s="3">
        <v>143.97</v>
      </c>
      <c r="N4139" s="3">
        <v>289.60000000000002</v>
      </c>
      <c r="O4139" s="3">
        <v>45.05</v>
      </c>
      <c r="P4139" s="3">
        <v>478.62</v>
      </c>
      <c r="Q4139" s="3">
        <v>95.724000000000004</v>
      </c>
      <c r="R4139" s="1" t="s">
        <v>0</v>
      </c>
    </row>
    <row r="4140" spans="1:18" ht="15.5" x14ac:dyDescent="0.35">
      <c r="A4140" s="1">
        <v>41001427</v>
      </c>
      <c r="B4140" s="99" t="s">
        <v>275</v>
      </c>
      <c r="C4140" s="2" t="s">
        <v>13602</v>
      </c>
      <c r="D4140" s="2">
        <v>1</v>
      </c>
      <c r="E4140" s="1" t="s">
        <v>41</v>
      </c>
      <c r="F4140" s="2">
        <v>22.38</v>
      </c>
      <c r="G4140" s="2"/>
      <c r="H4140" s="2"/>
      <c r="I4140" s="2"/>
      <c r="J4140" s="2">
        <v>1.5</v>
      </c>
      <c r="K4140" s="2">
        <v>1</v>
      </c>
      <c r="L4140" s="3">
        <v>143.97</v>
      </c>
      <c r="M4140" s="3">
        <v>143.97</v>
      </c>
      <c r="N4140" s="3">
        <v>289.60000000000002</v>
      </c>
      <c r="O4140" s="3">
        <v>45.05</v>
      </c>
      <c r="P4140" s="3">
        <v>478.62</v>
      </c>
      <c r="Q4140" s="3">
        <v>95.724000000000004</v>
      </c>
      <c r="R4140" s="1" t="s">
        <v>0</v>
      </c>
    </row>
    <row r="4141" spans="1:18" ht="15.5" x14ac:dyDescent="0.35">
      <c r="A4141" s="1">
        <v>41001435</v>
      </c>
      <c r="B4141" s="99" t="s">
        <v>274</v>
      </c>
      <c r="C4141" s="2" t="s">
        <v>13602</v>
      </c>
      <c r="D4141" s="2">
        <v>1</v>
      </c>
      <c r="E4141" s="1" t="s">
        <v>41</v>
      </c>
      <c r="F4141" s="2">
        <v>22.38</v>
      </c>
      <c r="G4141" s="2"/>
      <c r="H4141" s="2"/>
      <c r="I4141" s="2"/>
      <c r="J4141" s="2">
        <v>1.5</v>
      </c>
      <c r="K4141" s="2">
        <v>1</v>
      </c>
      <c r="L4141" s="3">
        <v>143.97</v>
      </c>
      <c r="M4141" s="3">
        <v>143.97</v>
      </c>
      <c r="N4141" s="3">
        <v>289.60000000000002</v>
      </c>
      <c r="O4141" s="3">
        <v>45.05</v>
      </c>
      <c r="P4141" s="3">
        <v>478.62</v>
      </c>
      <c r="Q4141" s="3">
        <v>95.724000000000004</v>
      </c>
      <c r="R4141" s="1" t="s">
        <v>0</v>
      </c>
    </row>
    <row r="4142" spans="1:18" ht="15.5" x14ac:dyDescent="0.35">
      <c r="A4142" s="1">
        <v>41001443</v>
      </c>
      <c r="B4142" s="99" t="s">
        <v>273</v>
      </c>
      <c r="C4142" s="2" t="s">
        <v>13602</v>
      </c>
      <c r="D4142" s="2">
        <v>1</v>
      </c>
      <c r="E4142" s="1" t="s">
        <v>41</v>
      </c>
      <c r="F4142" s="2">
        <v>22.38</v>
      </c>
      <c r="G4142" s="2"/>
      <c r="H4142" s="2"/>
      <c r="I4142" s="2"/>
      <c r="J4142" s="2">
        <v>1.5</v>
      </c>
      <c r="K4142" s="2">
        <v>1</v>
      </c>
      <c r="L4142" s="3">
        <v>143.97</v>
      </c>
      <c r="M4142" s="3">
        <v>143.97</v>
      </c>
      <c r="N4142" s="3">
        <v>289.60000000000002</v>
      </c>
      <c r="O4142" s="3">
        <v>45.05</v>
      </c>
      <c r="P4142" s="3">
        <v>478.62</v>
      </c>
      <c r="Q4142" s="3">
        <v>95.724000000000004</v>
      </c>
      <c r="R4142" s="1" t="s">
        <v>0</v>
      </c>
    </row>
    <row r="4143" spans="1:18" ht="15.5" x14ac:dyDescent="0.35">
      <c r="A4143" s="1">
        <v>41001451</v>
      </c>
      <c r="B4143" s="99" t="s">
        <v>272</v>
      </c>
      <c r="C4143" s="2" t="s">
        <v>13602</v>
      </c>
      <c r="D4143" s="2">
        <v>1</v>
      </c>
      <c r="E4143" s="1" t="s">
        <v>41</v>
      </c>
      <c r="F4143" s="2">
        <v>22.38</v>
      </c>
      <c r="G4143" s="2"/>
      <c r="H4143" s="2"/>
      <c r="I4143" s="2"/>
      <c r="J4143" s="2">
        <v>1.5</v>
      </c>
      <c r="K4143" s="2">
        <v>1</v>
      </c>
      <c r="L4143" s="3">
        <v>143.97</v>
      </c>
      <c r="M4143" s="3">
        <v>143.97</v>
      </c>
      <c r="N4143" s="3">
        <v>289.60000000000002</v>
      </c>
      <c r="O4143" s="3">
        <v>45.05</v>
      </c>
      <c r="P4143" s="3">
        <v>478.62</v>
      </c>
      <c r="Q4143" s="3">
        <v>95.724000000000004</v>
      </c>
      <c r="R4143" s="1" t="s">
        <v>0</v>
      </c>
    </row>
    <row r="4144" spans="1:18" ht="15.5" x14ac:dyDescent="0.35">
      <c r="A4144" s="1">
        <v>41001460</v>
      </c>
      <c r="B4144" s="99" t="s">
        <v>271</v>
      </c>
      <c r="C4144" s="2" t="s">
        <v>13602</v>
      </c>
      <c r="D4144" s="2">
        <v>1</v>
      </c>
      <c r="E4144" s="1" t="s">
        <v>41</v>
      </c>
      <c r="F4144" s="2">
        <v>22.38</v>
      </c>
      <c r="G4144" s="2"/>
      <c r="H4144" s="2"/>
      <c r="I4144" s="2"/>
      <c r="J4144" s="2">
        <v>1.5</v>
      </c>
      <c r="K4144" s="2">
        <v>1</v>
      </c>
      <c r="L4144" s="3">
        <v>143.97</v>
      </c>
      <c r="M4144" s="3">
        <v>143.97</v>
      </c>
      <c r="N4144" s="3">
        <v>289.60000000000002</v>
      </c>
      <c r="O4144" s="3">
        <v>45.05</v>
      </c>
      <c r="P4144" s="3">
        <v>478.62</v>
      </c>
      <c r="Q4144" s="3">
        <v>95.724000000000004</v>
      </c>
      <c r="R4144" s="1" t="s">
        <v>0</v>
      </c>
    </row>
    <row r="4145" spans="1:18" ht="15.5" x14ac:dyDescent="0.35">
      <c r="A4145" s="1">
        <v>41001478</v>
      </c>
      <c r="B4145" s="99" t="s">
        <v>270</v>
      </c>
      <c r="C4145" s="2" t="s">
        <v>13602</v>
      </c>
      <c r="D4145" s="2">
        <v>1</v>
      </c>
      <c r="E4145" s="1" t="s">
        <v>41</v>
      </c>
      <c r="F4145" s="2">
        <v>22.38</v>
      </c>
      <c r="G4145" s="2"/>
      <c r="H4145" s="2"/>
      <c r="I4145" s="2"/>
      <c r="J4145" s="2">
        <v>1.5</v>
      </c>
      <c r="K4145" s="2">
        <v>1</v>
      </c>
      <c r="L4145" s="3">
        <v>143.97</v>
      </c>
      <c r="M4145" s="3">
        <v>143.97</v>
      </c>
      <c r="N4145" s="3">
        <v>289.60000000000002</v>
      </c>
      <c r="O4145" s="3">
        <v>45.05</v>
      </c>
      <c r="P4145" s="3">
        <v>478.62</v>
      </c>
      <c r="Q4145" s="3">
        <v>95.724000000000004</v>
      </c>
      <c r="R4145" s="1" t="s">
        <v>0</v>
      </c>
    </row>
    <row r="4146" spans="1:18" ht="15.5" x14ac:dyDescent="0.35">
      <c r="A4146" s="1">
        <v>41001486</v>
      </c>
      <c r="B4146" s="99" t="s">
        <v>269</v>
      </c>
      <c r="C4146" s="2" t="s">
        <v>13602</v>
      </c>
      <c r="D4146" s="2">
        <v>1</v>
      </c>
      <c r="E4146" s="1" t="s">
        <v>41</v>
      </c>
      <c r="F4146" s="2">
        <v>22.38</v>
      </c>
      <c r="G4146" s="2"/>
      <c r="H4146" s="2"/>
      <c r="I4146" s="2"/>
      <c r="J4146" s="2">
        <v>1.5</v>
      </c>
      <c r="K4146" s="2">
        <v>1</v>
      </c>
      <c r="L4146" s="3">
        <v>143.97</v>
      </c>
      <c r="M4146" s="3">
        <v>143.97</v>
      </c>
      <c r="N4146" s="3">
        <v>289.60000000000002</v>
      </c>
      <c r="O4146" s="3">
        <v>45.05</v>
      </c>
      <c r="P4146" s="3">
        <v>478.62</v>
      </c>
      <c r="Q4146" s="3">
        <v>95.724000000000004</v>
      </c>
      <c r="R4146" s="1" t="s">
        <v>0</v>
      </c>
    </row>
    <row r="4147" spans="1:18" ht="15.5" x14ac:dyDescent="0.35">
      <c r="A4147" s="1">
        <v>41001494</v>
      </c>
      <c r="B4147" s="99" t="s">
        <v>268</v>
      </c>
      <c r="C4147" s="2" t="s">
        <v>13602</v>
      </c>
      <c r="D4147" s="2">
        <v>1</v>
      </c>
      <c r="E4147" s="1" t="s">
        <v>41</v>
      </c>
      <c r="F4147" s="2">
        <v>22.38</v>
      </c>
      <c r="G4147" s="2"/>
      <c r="H4147" s="2"/>
      <c r="I4147" s="2"/>
      <c r="J4147" s="2">
        <v>1.5</v>
      </c>
      <c r="K4147" s="2">
        <v>1</v>
      </c>
      <c r="L4147" s="3">
        <v>143.97</v>
      </c>
      <c r="M4147" s="3">
        <v>143.97</v>
      </c>
      <c r="N4147" s="3">
        <v>289.60000000000002</v>
      </c>
      <c r="O4147" s="3">
        <v>45.05</v>
      </c>
      <c r="P4147" s="3">
        <v>478.62</v>
      </c>
      <c r="Q4147" s="3">
        <v>95.724000000000004</v>
      </c>
      <c r="R4147" s="1" t="s">
        <v>0</v>
      </c>
    </row>
    <row r="4148" spans="1:18" ht="15.5" x14ac:dyDescent="0.35">
      <c r="A4148" s="1">
        <v>41001508</v>
      </c>
      <c r="B4148" s="99" t="s">
        <v>267</v>
      </c>
      <c r="C4148" s="2" t="s">
        <v>13602</v>
      </c>
      <c r="D4148" s="2">
        <v>1</v>
      </c>
      <c r="E4148" s="1" t="s">
        <v>41</v>
      </c>
      <c r="F4148" s="2">
        <v>22.38</v>
      </c>
      <c r="G4148" s="2"/>
      <c r="H4148" s="2"/>
      <c r="I4148" s="2"/>
      <c r="J4148" s="2">
        <v>1.5</v>
      </c>
      <c r="K4148" s="2">
        <v>1</v>
      </c>
      <c r="L4148" s="3">
        <v>143.97</v>
      </c>
      <c r="M4148" s="3">
        <v>143.97</v>
      </c>
      <c r="N4148" s="3">
        <v>289.60000000000002</v>
      </c>
      <c r="O4148" s="3">
        <v>45.05</v>
      </c>
      <c r="P4148" s="3">
        <v>478.62</v>
      </c>
      <c r="Q4148" s="3">
        <v>95.724000000000004</v>
      </c>
      <c r="R4148" s="1" t="s">
        <v>0</v>
      </c>
    </row>
    <row r="4149" spans="1:18" ht="15.5" x14ac:dyDescent="0.35">
      <c r="A4149" s="1">
        <v>41001516</v>
      </c>
      <c r="B4149" s="99" t="s">
        <v>266</v>
      </c>
      <c r="C4149" s="2" t="s">
        <v>13602</v>
      </c>
      <c r="D4149" s="2">
        <v>1</v>
      </c>
      <c r="E4149" s="1" t="s">
        <v>41</v>
      </c>
      <c r="F4149" s="2">
        <v>22.38</v>
      </c>
      <c r="G4149" s="2"/>
      <c r="H4149" s="2"/>
      <c r="I4149" s="2"/>
      <c r="J4149" s="2">
        <v>1.5</v>
      </c>
      <c r="K4149" s="2">
        <v>1</v>
      </c>
      <c r="L4149" s="3">
        <v>143.97</v>
      </c>
      <c r="M4149" s="3">
        <v>143.97</v>
      </c>
      <c r="N4149" s="3">
        <v>289.60000000000002</v>
      </c>
      <c r="O4149" s="3">
        <v>45.05</v>
      </c>
      <c r="P4149" s="3">
        <v>478.62</v>
      </c>
      <c r="Q4149" s="3">
        <v>95.724000000000004</v>
      </c>
      <c r="R4149" s="1" t="s">
        <v>0</v>
      </c>
    </row>
    <row r="4150" spans="1:18" ht="15.5" x14ac:dyDescent="0.35">
      <c r="A4150" s="1">
        <v>41001524</v>
      </c>
      <c r="B4150" s="99" t="s">
        <v>265</v>
      </c>
      <c r="C4150" s="2" t="s">
        <v>13602</v>
      </c>
      <c r="D4150" s="2">
        <v>1</v>
      </c>
      <c r="E4150" s="1" t="s">
        <v>41</v>
      </c>
      <c r="F4150" s="2">
        <v>22.38</v>
      </c>
      <c r="G4150" s="2"/>
      <c r="H4150" s="2"/>
      <c r="I4150" s="2"/>
      <c r="J4150" s="2">
        <v>1.5</v>
      </c>
      <c r="K4150" s="2">
        <v>1</v>
      </c>
      <c r="L4150" s="3">
        <v>143.97</v>
      </c>
      <c r="M4150" s="3">
        <v>143.97</v>
      </c>
      <c r="N4150" s="3">
        <v>289.60000000000002</v>
      </c>
      <c r="O4150" s="3">
        <v>45.05</v>
      </c>
      <c r="P4150" s="3">
        <v>478.62</v>
      </c>
      <c r="Q4150" s="3">
        <v>95.724000000000004</v>
      </c>
      <c r="R4150" s="1" t="s">
        <v>132</v>
      </c>
    </row>
    <row r="4151" spans="1:18" ht="15.5" x14ac:dyDescent="0.35">
      <c r="A4151" s="1">
        <v>41001532</v>
      </c>
      <c r="B4151" s="99" t="s">
        <v>264</v>
      </c>
      <c r="C4151" s="2" t="s">
        <v>13602</v>
      </c>
      <c r="D4151" s="2">
        <v>1</v>
      </c>
      <c r="E4151" s="1" t="s">
        <v>13</v>
      </c>
      <c r="F4151" s="2">
        <v>25.736999999999998</v>
      </c>
      <c r="G4151" s="2"/>
      <c r="H4151" s="2"/>
      <c r="I4151" s="2"/>
      <c r="J4151" s="2">
        <v>1.5</v>
      </c>
      <c r="K4151" s="2">
        <v>1</v>
      </c>
      <c r="L4151" s="3">
        <v>125.98</v>
      </c>
      <c r="M4151" s="3">
        <v>125.98</v>
      </c>
      <c r="N4151" s="3">
        <v>333.04</v>
      </c>
      <c r="O4151" s="3">
        <v>45.05</v>
      </c>
      <c r="P4151" s="3">
        <v>504.07</v>
      </c>
      <c r="Q4151" s="3">
        <v>100.81400000000001</v>
      </c>
      <c r="R4151" s="1" t="s">
        <v>132</v>
      </c>
    </row>
    <row r="4152" spans="1:18" ht="15.5" x14ac:dyDescent="0.35">
      <c r="A4152" s="1">
        <v>41002016</v>
      </c>
      <c r="B4152" s="99" t="s">
        <v>263</v>
      </c>
      <c r="C4152" s="2" t="s">
        <v>13602</v>
      </c>
      <c r="D4152" s="2">
        <v>1</v>
      </c>
      <c r="E4152" s="1" t="s">
        <v>18</v>
      </c>
      <c r="F4152" s="2"/>
      <c r="G4152" s="2"/>
      <c r="H4152" s="2"/>
      <c r="I4152" s="2"/>
      <c r="J4152" s="2"/>
      <c r="K4152" s="2"/>
      <c r="L4152" s="3">
        <v>44.99</v>
      </c>
      <c r="M4152" s="3">
        <v>44.99</v>
      </c>
      <c r="N4152" s="3">
        <v>0</v>
      </c>
      <c r="O4152" s="3">
        <v>0</v>
      </c>
      <c r="P4152" s="3">
        <v>44.99</v>
      </c>
      <c r="Q4152" s="3">
        <v>8.9980000000000011</v>
      </c>
      <c r="R4152" s="1" t="s">
        <v>0</v>
      </c>
    </row>
    <row r="4153" spans="1:18" ht="15.5" x14ac:dyDescent="0.35">
      <c r="A4153" s="1">
        <v>41002032</v>
      </c>
      <c r="B4153" s="99" t="s">
        <v>262</v>
      </c>
      <c r="C4153" s="2" t="s">
        <v>13602</v>
      </c>
      <c r="D4153" s="2">
        <v>1</v>
      </c>
      <c r="E4153" s="1" t="s">
        <v>151</v>
      </c>
      <c r="F4153" s="2"/>
      <c r="G4153" s="2"/>
      <c r="H4153" s="2"/>
      <c r="I4153" s="2"/>
      <c r="J4153" s="2"/>
      <c r="K4153" s="2"/>
      <c r="L4153" s="3">
        <v>229.47</v>
      </c>
      <c r="M4153" s="3">
        <v>229.47</v>
      </c>
      <c r="N4153" s="3">
        <v>0</v>
      </c>
      <c r="O4153" s="3">
        <v>0</v>
      </c>
      <c r="P4153" s="3">
        <v>229.47</v>
      </c>
      <c r="Q4153" s="3">
        <v>45.894000000000005</v>
      </c>
      <c r="R4153" s="1" t="s">
        <v>0</v>
      </c>
    </row>
    <row r="4154" spans="1:18" ht="15.5" x14ac:dyDescent="0.35">
      <c r="A4154" s="1">
        <v>41002040</v>
      </c>
      <c r="B4154" s="99" t="s">
        <v>261</v>
      </c>
      <c r="C4154" s="2" t="s">
        <v>13602</v>
      </c>
      <c r="D4154" s="2">
        <v>1</v>
      </c>
      <c r="E4154" s="1" t="s">
        <v>23</v>
      </c>
      <c r="F4154" s="2"/>
      <c r="G4154" s="2"/>
      <c r="H4154" s="2"/>
      <c r="I4154" s="2"/>
      <c r="J4154" s="2"/>
      <c r="K4154" s="2"/>
      <c r="L4154" s="3">
        <v>98.98</v>
      </c>
      <c r="M4154" s="3">
        <v>98.98</v>
      </c>
      <c r="N4154" s="3">
        <v>0</v>
      </c>
      <c r="O4154" s="3">
        <v>0</v>
      </c>
      <c r="P4154" s="3">
        <v>98.98</v>
      </c>
      <c r="Q4154" s="3">
        <v>19.796000000000003</v>
      </c>
      <c r="R4154" s="1" t="s">
        <v>0</v>
      </c>
    </row>
    <row r="4155" spans="1:18" ht="15.5" x14ac:dyDescent="0.35">
      <c r="A4155" s="1">
        <v>41101014</v>
      </c>
      <c r="B4155" s="99" t="s">
        <v>260</v>
      </c>
      <c r="C4155" s="2" t="s">
        <v>13602</v>
      </c>
      <c r="D4155" s="2">
        <v>1</v>
      </c>
      <c r="E4155" s="1" t="s">
        <v>41</v>
      </c>
      <c r="F4155" s="2">
        <v>47.24</v>
      </c>
      <c r="G4155" s="2"/>
      <c r="H4155" s="2"/>
      <c r="I4155" s="2"/>
      <c r="J4155" s="2">
        <v>4</v>
      </c>
      <c r="K4155" s="2">
        <v>1</v>
      </c>
      <c r="L4155" s="3">
        <v>143.97</v>
      </c>
      <c r="M4155" s="3">
        <v>143.97</v>
      </c>
      <c r="N4155" s="3">
        <v>611.29</v>
      </c>
      <c r="O4155" s="3">
        <v>120.12</v>
      </c>
      <c r="P4155" s="3">
        <v>875.38</v>
      </c>
      <c r="Q4155" s="3">
        <v>175.07600000000002</v>
      </c>
      <c r="R4155" s="1" t="s">
        <v>0</v>
      </c>
    </row>
    <row r="4156" spans="1:18" ht="15.5" x14ac:dyDescent="0.35">
      <c r="A4156" s="1">
        <v>41101022</v>
      </c>
      <c r="B4156" s="99" t="s">
        <v>259</v>
      </c>
      <c r="C4156" s="2" t="s">
        <v>13602</v>
      </c>
      <c r="D4156" s="2">
        <v>1</v>
      </c>
      <c r="E4156" s="1" t="s">
        <v>41</v>
      </c>
      <c r="F4156" s="2">
        <v>47.24</v>
      </c>
      <c r="G4156" s="2"/>
      <c r="H4156" s="2"/>
      <c r="I4156" s="2"/>
      <c r="J4156" s="2">
        <v>4</v>
      </c>
      <c r="K4156" s="2">
        <v>1</v>
      </c>
      <c r="L4156" s="3">
        <v>143.97</v>
      </c>
      <c r="M4156" s="3">
        <v>143.97</v>
      </c>
      <c r="N4156" s="3">
        <v>611.29</v>
      </c>
      <c r="O4156" s="3">
        <v>120.12</v>
      </c>
      <c r="P4156" s="3">
        <v>875.38</v>
      </c>
      <c r="Q4156" s="3">
        <v>175.07600000000002</v>
      </c>
      <c r="R4156" s="1" t="s">
        <v>0</v>
      </c>
    </row>
    <row r="4157" spans="1:18" ht="15.5" x14ac:dyDescent="0.35">
      <c r="A4157" s="1">
        <v>41101030</v>
      </c>
      <c r="B4157" s="99" t="s">
        <v>258</v>
      </c>
      <c r="C4157" s="2" t="s">
        <v>13602</v>
      </c>
      <c r="D4157" s="2">
        <v>1</v>
      </c>
      <c r="E4157" s="1" t="s">
        <v>41</v>
      </c>
      <c r="F4157" s="2">
        <v>47.24</v>
      </c>
      <c r="G4157" s="2"/>
      <c r="H4157" s="2"/>
      <c r="I4157" s="2"/>
      <c r="J4157" s="2">
        <v>4</v>
      </c>
      <c r="K4157" s="2">
        <v>1</v>
      </c>
      <c r="L4157" s="3">
        <v>143.97</v>
      </c>
      <c r="M4157" s="3">
        <v>143.97</v>
      </c>
      <c r="N4157" s="3">
        <v>611.29</v>
      </c>
      <c r="O4157" s="3">
        <v>120.12</v>
      </c>
      <c r="P4157" s="3">
        <v>875.38</v>
      </c>
      <c r="Q4157" s="3">
        <v>175.07600000000002</v>
      </c>
      <c r="R4157" s="1" t="s">
        <v>0</v>
      </c>
    </row>
    <row r="4158" spans="1:18" ht="15.5" x14ac:dyDescent="0.35">
      <c r="A4158" s="1">
        <v>41101049</v>
      </c>
      <c r="B4158" s="99" t="s">
        <v>257</v>
      </c>
      <c r="C4158" s="2" t="s">
        <v>13602</v>
      </c>
      <c r="D4158" s="2">
        <v>1</v>
      </c>
      <c r="E4158" s="1" t="s">
        <v>13</v>
      </c>
      <c r="F4158" s="2">
        <v>11.95</v>
      </c>
      <c r="G4158" s="2"/>
      <c r="H4158" s="2"/>
      <c r="I4158" s="2"/>
      <c r="J4158" s="2">
        <v>1</v>
      </c>
      <c r="K4158" s="2">
        <v>1</v>
      </c>
      <c r="L4158" s="3">
        <v>125.98</v>
      </c>
      <c r="M4158" s="3">
        <v>125.98</v>
      </c>
      <c r="N4158" s="3">
        <v>154.63</v>
      </c>
      <c r="O4158" s="3">
        <v>30.03</v>
      </c>
      <c r="P4158" s="3">
        <v>310.64</v>
      </c>
      <c r="Q4158" s="3">
        <v>62.128</v>
      </c>
      <c r="R4158" s="1" t="s">
        <v>0</v>
      </c>
    </row>
    <row r="4159" spans="1:18" ht="15.5" x14ac:dyDescent="0.35">
      <c r="A4159" s="1">
        <v>41101057</v>
      </c>
      <c r="B4159" s="99" t="s">
        <v>256</v>
      </c>
      <c r="C4159" s="2" t="s">
        <v>13602</v>
      </c>
      <c r="D4159" s="2">
        <v>1</v>
      </c>
      <c r="E4159" s="1" t="s">
        <v>13</v>
      </c>
      <c r="F4159" s="2">
        <v>11.95</v>
      </c>
      <c r="G4159" s="2"/>
      <c r="H4159" s="2"/>
      <c r="I4159" s="2"/>
      <c r="J4159" s="2">
        <v>1</v>
      </c>
      <c r="K4159" s="2">
        <v>1</v>
      </c>
      <c r="L4159" s="3">
        <v>125.98</v>
      </c>
      <c r="M4159" s="3">
        <v>125.98</v>
      </c>
      <c r="N4159" s="3">
        <v>154.63</v>
      </c>
      <c r="O4159" s="3">
        <v>30.03</v>
      </c>
      <c r="P4159" s="3">
        <v>310.64</v>
      </c>
      <c r="Q4159" s="3">
        <v>62.128</v>
      </c>
      <c r="R4159" s="1" t="s">
        <v>0</v>
      </c>
    </row>
    <row r="4160" spans="1:18" ht="15.5" x14ac:dyDescent="0.35">
      <c r="A4160" s="1">
        <v>41101065</v>
      </c>
      <c r="B4160" s="99" t="s">
        <v>255</v>
      </c>
      <c r="C4160" s="2" t="s">
        <v>13602</v>
      </c>
      <c r="D4160" s="2">
        <v>1</v>
      </c>
      <c r="E4160" s="1" t="s">
        <v>13</v>
      </c>
      <c r="F4160" s="2">
        <v>11.95</v>
      </c>
      <c r="G4160" s="2"/>
      <c r="H4160" s="2"/>
      <c r="I4160" s="2"/>
      <c r="J4160" s="2">
        <v>1</v>
      </c>
      <c r="K4160" s="2">
        <v>1</v>
      </c>
      <c r="L4160" s="3">
        <v>125.98</v>
      </c>
      <c r="M4160" s="3">
        <v>125.98</v>
      </c>
      <c r="N4160" s="3">
        <v>154.63</v>
      </c>
      <c r="O4160" s="3">
        <v>30.03</v>
      </c>
      <c r="P4160" s="3">
        <v>310.64</v>
      </c>
      <c r="Q4160" s="3">
        <v>62.128</v>
      </c>
      <c r="R4160" s="1" t="s">
        <v>0</v>
      </c>
    </row>
    <row r="4161" spans="1:18" ht="15.5" x14ac:dyDescent="0.35">
      <c r="A4161" s="1">
        <v>41101073</v>
      </c>
      <c r="B4161" s="99" t="s">
        <v>254</v>
      </c>
      <c r="C4161" s="2" t="s">
        <v>13602</v>
      </c>
      <c r="D4161" s="2">
        <v>1</v>
      </c>
      <c r="E4161" s="1" t="s">
        <v>41</v>
      </c>
      <c r="F4161" s="2">
        <v>47.24</v>
      </c>
      <c r="G4161" s="2"/>
      <c r="H4161" s="2"/>
      <c r="I4161" s="2"/>
      <c r="J4161" s="2">
        <v>4</v>
      </c>
      <c r="K4161" s="2">
        <v>1</v>
      </c>
      <c r="L4161" s="3">
        <v>143.97</v>
      </c>
      <c r="M4161" s="3">
        <v>143.97</v>
      </c>
      <c r="N4161" s="3">
        <v>611.29</v>
      </c>
      <c r="O4161" s="3">
        <v>120.12</v>
      </c>
      <c r="P4161" s="3">
        <v>875.38</v>
      </c>
      <c r="Q4161" s="3">
        <v>175.07600000000002</v>
      </c>
      <c r="R4161" s="1" t="s">
        <v>0</v>
      </c>
    </row>
    <row r="4162" spans="1:18" ht="15.5" x14ac:dyDescent="0.35">
      <c r="A4162" s="1">
        <v>41101081</v>
      </c>
      <c r="B4162" s="99" t="s">
        <v>253</v>
      </c>
      <c r="C4162" s="2" t="s">
        <v>13602</v>
      </c>
      <c r="D4162" s="2">
        <v>1</v>
      </c>
      <c r="E4162" s="1" t="s">
        <v>41</v>
      </c>
      <c r="F4162" s="2">
        <v>47.24</v>
      </c>
      <c r="G4162" s="2"/>
      <c r="H4162" s="2"/>
      <c r="I4162" s="2"/>
      <c r="J4162" s="2">
        <v>4</v>
      </c>
      <c r="K4162" s="2">
        <v>1</v>
      </c>
      <c r="L4162" s="3">
        <v>143.97</v>
      </c>
      <c r="M4162" s="3">
        <v>143.97</v>
      </c>
      <c r="N4162" s="3">
        <v>611.29</v>
      </c>
      <c r="O4162" s="3">
        <v>120.12</v>
      </c>
      <c r="P4162" s="3">
        <v>875.38</v>
      </c>
      <c r="Q4162" s="3">
        <v>175.07600000000002</v>
      </c>
      <c r="R4162" s="1" t="s">
        <v>0</v>
      </c>
    </row>
    <row r="4163" spans="1:18" ht="15.5" x14ac:dyDescent="0.35">
      <c r="A4163" s="1">
        <v>41101090</v>
      </c>
      <c r="B4163" s="99" t="s">
        <v>252</v>
      </c>
      <c r="C4163" s="2" t="s">
        <v>13602</v>
      </c>
      <c r="D4163" s="2">
        <v>1</v>
      </c>
      <c r="E4163" s="1" t="s">
        <v>41</v>
      </c>
      <c r="F4163" s="2">
        <v>47.24</v>
      </c>
      <c r="G4163" s="2"/>
      <c r="H4163" s="2"/>
      <c r="I4163" s="2"/>
      <c r="J4163" s="2">
        <v>4</v>
      </c>
      <c r="K4163" s="2">
        <v>1</v>
      </c>
      <c r="L4163" s="3">
        <v>143.97</v>
      </c>
      <c r="M4163" s="3">
        <v>143.97</v>
      </c>
      <c r="N4163" s="3">
        <v>611.29</v>
      </c>
      <c r="O4163" s="3">
        <v>120.12</v>
      </c>
      <c r="P4163" s="3">
        <v>875.38</v>
      </c>
      <c r="Q4163" s="3">
        <v>175.07600000000002</v>
      </c>
      <c r="R4163" s="1" t="s">
        <v>0</v>
      </c>
    </row>
    <row r="4164" spans="1:18" ht="15.5" x14ac:dyDescent="0.35">
      <c r="A4164" s="1">
        <v>41101103</v>
      </c>
      <c r="B4164" s="99" t="s">
        <v>251</v>
      </c>
      <c r="C4164" s="2" t="s">
        <v>13602</v>
      </c>
      <c r="D4164" s="2">
        <v>1</v>
      </c>
      <c r="E4164" s="1" t="s">
        <v>13</v>
      </c>
      <c r="F4164" s="2">
        <v>47.24</v>
      </c>
      <c r="G4164" s="2"/>
      <c r="H4164" s="2"/>
      <c r="I4164" s="2"/>
      <c r="J4164" s="2">
        <v>4</v>
      </c>
      <c r="K4164" s="2">
        <v>1</v>
      </c>
      <c r="L4164" s="3">
        <v>125.98</v>
      </c>
      <c r="M4164" s="3">
        <v>125.98</v>
      </c>
      <c r="N4164" s="3">
        <v>611.29</v>
      </c>
      <c r="O4164" s="3">
        <v>120.12</v>
      </c>
      <c r="P4164" s="3">
        <v>857.39</v>
      </c>
      <c r="Q4164" s="3">
        <v>171.47800000000001</v>
      </c>
      <c r="R4164" s="1" t="s">
        <v>0</v>
      </c>
    </row>
    <row r="4165" spans="1:18" ht="15.5" x14ac:dyDescent="0.35">
      <c r="A4165" s="1">
        <v>41101111</v>
      </c>
      <c r="B4165" s="99" t="s">
        <v>250</v>
      </c>
      <c r="C4165" s="2" t="s">
        <v>13602</v>
      </c>
      <c r="D4165" s="2">
        <v>1</v>
      </c>
      <c r="E4165" s="1" t="s">
        <v>41</v>
      </c>
      <c r="F4165" s="2">
        <v>47.24</v>
      </c>
      <c r="G4165" s="2"/>
      <c r="H4165" s="2"/>
      <c r="I4165" s="2"/>
      <c r="J4165" s="2">
        <v>4</v>
      </c>
      <c r="K4165" s="2">
        <v>1</v>
      </c>
      <c r="L4165" s="3">
        <v>143.97</v>
      </c>
      <c r="M4165" s="3">
        <v>143.97</v>
      </c>
      <c r="N4165" s="3">
        <v>611.29</v>
      </c>
      <c r="O4165" s="3">
        <v>120.12</v>
      </c>
      <c r="P4165" s="3">
        <v>875.38</v>
      </c>
      <c r="Q4165" s="3">
        <v>175.07600000000002</v>
      </c>
      <c r="R4165" s="1" t="s">
        <v>0</v>
      </c>
    </row>
    <row r="4166" spans="1:18" ht="15.5" x14ac:dyDescent="0.35">
      <c r="A4166" s="1">
        <v>41101120</v>
      </c>
      <c r="B4166" s="99" t="s">
        <v>249</v>
      </c>
      <c r="C4166" s="2" t="s">
        <v>13602</v>
      </c>
      <c r="D4166" s="2">
        <v>1</v>
      </c>
      <c r="E4166" s="1" t="s">
        <v>41</v>
      </c>
      <c r="F4166" s="2">
        <v>50.78</v>
      </c>
      <c r="G4166" s="2"/>
      <c r="H4166" s="2"/>
      <c r="I4166" s="2"/>
      <c r="J4166" s="2">
        <v>4</v>
      </c>
      <c r="K4166" s="2">
        <v>1</v>
      </c>
      <c r="L4166" s="3">
        <v>143.97</v>
      </c>
      <c r="M4166" s="3">
        <v>143.97</v>
      </c>
      <c r="N4166" s="3">
        <v>657.09</v>
      </c>
      <c r="O4166" s="3">
        <v>120.12</v>
      </c>
      <c r="P4166" s="3">
        <v>921.18</v>
      </c>
      <c r="Q4166" s="3">
        <v>184.23599999999999</v>
      </c>
      <c r="R4166" s="1" t="s">
        <v>0</v>
      </c>
    </row>
    <row r="4167" spans="1:18" ht="15.5" x14ac:dyDescent="0.35">
      <c r="A4167" s="1">
        <v>41101138</v>
      </c>
      <c r="B4167" s="99" t="s">
        <v>248</v>
      </c>
      <c r="C4167" s="2" t="s">
        <v>13602</v>
      </c>
      <c r="D4167" s="2">
        <v>1</v>
      </c>
      <c r="E4167" s="1" t="s">
        <v>41</v>
      </c>
      <c r="F4167" s="2">
        <v>50.78</v>
      </c>
      <c r="G4167" s="2"/>
      <c r="H4167" s="2"/>
      <c r="I4167" s="2"/>
      <c r="J4167" s="2">
        <v>4</v>
      </c>
      <c r="K4167" s="2">
        <v>1</v>
      </c>
      <c r="L4167" s="3">
        <v>143.97</v>
      </c>
      <c r="M4167" s="3">
        <v>143.97</v>
      </c>
      <c r="N4167" s="3">
        <v>657.09</v>
      </c>
      <c r="O4167" s="3">
        <v>120.12</v>
      </c>
      <c r="P4167" s="3">
        <v>921.18</v>
      </c>
      <c r="Q4167" s="3">
        <v>184.23599999999999</v>
      </c>
      <c r="R4167" s="1" t="s">
        <v>0</v>
      </c>
    </row>
    <row r="4168" spans="1:18" ht="15.5" x14ac:dyDescent="0.35">
      <c r="A4168" s="1">
        <v>41101146</v>
      </c>
      <c r="B4168" s="99" t="s">
        <v>247</v>
      </c>
      <c r="C4168" s="2" t="s">
        <v>13602</v>
      </c>
      <c r="D4168" s="2">
        <v>1</v>
      </c>
      <c r="E4168" s="1" t="s">
        <v>41</v>
      </c>
      <c r="F4168" s="2">
        <v>53.78</v>
      </c>
      <c r="G4168" s="2"/>
      <c r="H4168" s="2"/>
      <c r="I4168" s="2"/>
      <c r="J4168" s="2">
        <v>5</v>
      </c>
      <c r="K4168" s="2">
        <v>1</v>
      </c>
      <c r="L4168" s="3">
        <v>143.97</v>
      </c>
      <c r="M4168" s="3">
        <v>143.97</v>
      </c>
      <c r="N4168" s="3">
        <v>695.91</v>
      </c>
      <c r="O4168" s="3">
        <v>150.15</v>
      </c>
      <c r="P4168" s="3">
        <v>990.03</v>
      </c>
      <c r="Q4168" s="3">
        <v>198.006</v>
      </c>
      <c r="R4168" s="1" t="s">
        <v>0</v>
      </c>
    </row>
    <row r="4169" spans="1:18" ht="15.5" x14ac:dyDescent="0.35">
      <c r="A4169" s="1">
        <v>41101154</v>
      </c>
      <c r="B4169" s="99" t="s">
        <v>246</v>
      </c>
      <c r="C4169" s="2" t="s">
        <v>13602</v>
      </c>
      <c r="D4169" s="2">
        <v>1</v>
      </c>
      <c r="E4169" s="1" t="s">
        <v>41</v>
      </c>
      <c r="F4169" s="2">
        <v>59.62</v>
      </c>
      <c r="G4169" s="2"/>
      <c r="H4169" s="2"/>
      <c r="I4169" s="2"/>
      <c r="J4169" s="2">
        <v>5</v>
      </c>
      <c r="K4169" s="2">
        <v>1</v>
      </c>
      <c r="L4169" s="3">
        <v>143.97</v>
      </c>
      <c r="M4169" s="3">
        <v>143.97</v>
      </c>
      <c r="N4169" s="3">
        <v>771.48</v>
      </c>
      <c r="O4169" s="3">
        <v>150.15</v>
      </c>
      <c r="P4169" s="3">
        <v>1065.5999999999999</v>
      </c>
      <c r="Q4169" s="3">
        <v>213.12</v>
      </c>
      <c r="R4169" s="1" t="s">
        <v>0</v>
      </c>
    </row>
    <row r="4170" spans="1:18" ht="15.5" x14ac:dyDescent="0.35">
      <c r="A4170" s="1">
        <v>41101170</v>
      </c>
      <c r="B4170" s="99" t="s">
        <v>245</v>
      </c>
      <c r="C4170" s="2" t="s">
        <v>13602</v>
      </c>
      <c r="D4170" s="2">
        <v>1</v>
      </c>
      <c r="E4170" s="1" t="s">
        <v>41</v>
      </c>
      <c r="F4170" s="2">
        <v>50.78</v>
      </c>
      <c r="G4170" s="2"/>
      <c r="H4170" s="2"/>
      <c r="I4170" s="2"/>
      <c r="J4170" s="2">
        <v>4</v>
      </c>
      <c r="K4170" s="2">
        <v>1</v>
      </c>
      <c r="L4170" s="3">
        <v>143.97</v>
      </c>
      <c r="M4170" s="3">
        <v>143.97</v>
      </c>
      <c r="N4170" s="3">
        <v>657.09</v>
      </c>
      <c r="O4170" s="3">
        <v>120.12</v>
      </c>
      <c r="P4170" s="3">
        <v>921.18</v>
      </c>
      <c r="Q4170" s="3">
        <v>184.23599999999999</v>
      </c>
      <c r="R4170" s="1" t="s">
        <v>0</v>
      </c>
    </row>
    <row r="4171" spans="1:18" ht="15.5" x14ac:dyDescent="0.35">
      <c r="A4171" s="1">
        <v>41101189</v>
      </c>
      <c r="B4171" s="99" t="s">
        <v>244</v>
      </c>
      <c r="C4171" s="2" t="s">
        <v>13602</v>
      </c>
      <c r="D4171" s="2">
        <v>1</v>
      </c>
      <c r="E4171" s="1" t="s">
        <v>41</v>
      </c>
      <c r="F4171" s="2">
        <v>47.24</v>
      </c>
      <c r="G4171" s="2"/>
      <c r="H4171" s="2"/>
      <c r="I4171" s="2"/>
      <c r="J4171" s="2">
        <v>4</v>
      </c>
      <c r="K4171" s="2">
        <v>1</v>
      </c>
      <c r="L4171" s="3">
        <v>143.97</v>
      </c>
      <c r="M4171" s="3">
        <v>143.97</v>
      </c>
      <c r="N4171" s="3">
        <v>611.29</v>
      </c>
      <c r="O4171" s="3">
        <v>120.12</v>
      </c>
      <c r="P4171" s="3">
        <v>875.38</v>
      </c>
      <c r="Q4171" s="3">
        <v>175.07600000000002</v>
      </c>
      <c r="R4171" s="1" t="s">
        <v>0</v>
      </c>
    </row>
    <row r="4172" spans="1:18" ht="15.5" x14ac:dyDescent="0.35">
      <c r="A4172" s="1">
        <v>41101197</v>
      </c>
      <c r="B4172" s="99" t="s">
        <v>243</v>
      </c>
      <c r="C4172" s="2" t="s">
        <v>13602</v>
      </c>
      <c r="D4172" s="2">
        <v>1</v>
      </c>
      <c r="E4172" s="1" t="s">
        <v>41</v>
      </c>
      <c r="F4172" s="2">
        <v>50.78</v>
      </c>
      <c r="G4172" s="2"/>
      <c r="H4172" s="2"/>
      <c r="I4172" s="2"/>
      <c r="J4172" s="2">
        <v>4</v>
      </c>
      <c r="K4172" s="2">
        <v>1</v>
      </c>
      <c r="L4172" s="3">
        <v>143.97</v>
      </c>
      <c r="M4172" s="3">
        <v>143.97</v>
      </c>
      <c r="N4172" s="3">
        <v>657.09</v>
      </c>
      <c r="O4172" s="3">
        <v>120.12</v>
      </c>
      <c r="P4172" s="3">
        <v>921.18</v>
      </c>
      <c r="Q4172" s="3">
        <v>184.23599999999999</v>
      </c>
      <c r="R4172" s="1" t="s">
        <v>0</v>
      </c>
    </row>
    <row r="4173" spans="1:18" ht="15.5" x14ac:dyDescent="0.35">
      <c r="A4173" s="1">
        <v>41101200</v>
      </c>
      <c r="B4173" s="99" t="s">
        <v>242</v>
      </c>
      <c r="C4173" s="2" t="s">
        <v>13602</v>
      </c>
      <c r="D4173" s="2">
        <v>1</v>
      </c>
      <c r="E4173" s="1" t="s">
        <v>13</v>
      </c>
      <c r="F4173" s="2">
        <v>47.24</v>
      </c>
      <c r="G4173" s="2"/>
      <c r="H4173" s="2"/>
      <c r="I4173" s="2"/>
      <c r="J4173" s="2">
        <v>4</v>
      </c>
      <c r="K4173" s="2">
        <v>1</v>
      </c>
      <c r="L4173" s="3">
        <v>125.98</v>
      </c>
      <c r="M4173" s="3">
        <v>125.98</v>
      </c>
      <c r="N4173" s="3">
        <v>611.29</v>
      </c>
      <c r="O4173" s="3">
        <v>120.12</v>
      </c>
      <c r="P4173" s="3">
        <v>857.39</v>
      </c>
      <c r="Q4173" s="3">
        <v>171.47800000000001</v>
      </c>
      <c r="R4173" s="1" t="s">
        <v>0</v>
      </c>
    </row>
    <row r="4174" spans="1:18" ht="15.5" x14ac:dyDescent="0.35">
      <c r="A4174" s="1">
        <v>41101219</v>
      </c>
      <c r="B4174" s="99" t="s">
        <v>241</v>
      </c>
      <c r="C4174" s="2" t="s">
        <v>13602</v>
      </c>
      <c r="D4174" s="2">
        <v>1</v>
      </c>
      <c r="E4174" s="1" t="s">
        <v>13</v>
      </c>
      <c r="F4174" s="2">
        <v>47.24</v>
      </c>
      <c r="G4174" s="2"/>
      <c r="H4174" s="2"/>
      <c r="I4174" s="2"/>
      <c r="J4174" s="2">
        <v>4</v>
      </c>
      <c r="K4174" s="2">
        <v>1</v>
      </c>
      <c r="L4174" s="3">
        <v>125.98</v>
      </c>
      <c r="M4174" s="3">
        <v>125.98</v>
      </c>
      <c r="N4174" s="3">
        <v>611.29</v>
      </c>
      <c r="O4174" s="3">
        <v>120.12</v>
      </c>
      <c r="P4174" s="3">
        <v>857.39</v>
      </c>
      <c r="Q4174" s="3">
        <v>171.47800000000001</v>
      </c>
      <c r="R4174" s="1" t="s">
        <v>0</v>
      </c>
    </row>
    <row r="4175" spans="1:18" ht="15.5" x14ac:dyDescent="0.35">
      <c r="A4175" s="1">
        <v>41101227</v>
      </c>
      <c r="B4175" s="99" t="s">
        <v>240</v>
      </c>
      <c r="C4175" s="2" t="s">
        <v>13602</v>
      </c>
      <c r="D4175" s="2">
        <v>1</v>
      </c>
      <c r="E4175" s="1" t="s">
        <v>41</v>
      </c>
      <c r="F4175" s="2">
        <v>47.24</v>
      </c>
      <c r="G4175" s="2"/>
      <c r="H4175" s="2"/>
      <c r="I4175" s="2"/>
      <c r="J4175" s="2">
        <v>4</v>
      </c>
      <c r="K4175" s="2">
        <v>1</v>
      </c>
      <c r="L4175" s="3">
        <v>143.97</v>
      </c>
      <c r="M4175" s="3">
        <v>143.97</v>
      </c>
      <c r="N4175" s="3">
        <v>611.29</v>
      </c>
      <c r="O4175" s="3">
        <v>120.12</v>
      </c>
      <c r="P4175" s="3">
        <v>875.38</v>
      </c>
      <c r="Q4175" s="3">
        <v>175.07600000000002</v>
      </c>
      <c r="R4175" s="1" t="s">
        <v>0</v>
      </c>
    </row>
    <row r="4176" spans="1:18" ht="15.5" x14ac:dyDescent="0.35">
      <c r="A4176" s="1">
        <v>41101235</v>
      </c>
      <c r="B4176" s="99" t="s">
        <v>239</v>
      </c>
      <c r="C4176" s="2" t="s">
        <v>13602</v>
      </c>
      <c r="D4176" s="2">
        <v>1</v>
      </c>
      <c r="E4176" s="1" t="s">
        <v>4</v>
      </c>
      <c r="F4176" s="2">
        <v>11.95</v>
      </c>
      <c r="G4176" s="2"/>
      <c r="H4176" s="2"/>
      <c r="I4176" s="2"/>
      <c r="J4176" s="2">
        <v>0.5</v>
      </c>
      <c r="K4176" s="2">
        <v>1</v>
      </c>
      <c r="L4176" s="3">
        <v>71.989999999999995</v>
      </c>
      <c r="M4176" s="3">
        <v>71.989999999999995</v>
      </c>
      <c r="N4176" s="3">
        <v>154.63</v>
      </c>
      <c r="O4176" s="3">
        <v>15.02</v>
      </c>
      <c r="P4176" s="3">
        <v>241.64</v>
      </c>
      <c r="Q4176" s="3">
        <v>48.328000000000003</v>
      </c>
      <c r="R4176" s="1" t="s">
        <v>0</v>
      </c>
    </row>
    <row r="4177" spans="1:18" ht="15.5" x14ac:dyDescent="0.35">
      <c r="A4177" s="1">
        <v>41101243</v>
      </c>
      <c r="B4177" s="99" t="s">
        <v>238</v>
      </c>
      <c r="C4177" s="2" t="s">
        <v>13602</v>
      </c>
      <c r="D4177" s="2">
        <v>1</v>
      </c>
      <c r="E4177" s="1" t="s">
        <v>41</v>
      </c>
      <c r="F4177" s="2">
        <v>50.78</v>
      </c>
      <c r="G4177" s="2"/>
      <c r="H4177" s="2"/>
      <c r="I4177" s="2"/>
      <c r="J4177" s="2">
        <v>4</v>
      </c>
      <c r="K4177" s="2">
        <v>1</v>
      </c>
      <c r="L4177" s="3">
        <v>143.97</v>
      </c>
      <c r="M4177" s="3">
        <v>143.97</v>
      </c>
      <c r="N4177" s="3">
        <v>657.09</v>
      </c>
      <c r="O4177" s="3">
        <v>120.12</v>
      </c>
      <c r="P4177" s="3">
        <v>921.18</v>
      </c>
      <c r="Q4177" s="3">
        <v>184.23599999999999</v>
      </c>
      <c r="R4177" s="1" t="s">
        <v>0</v>
      </c>
    </row>
    <row r="4178" spans="1:18" ht="15.5" x14ac:dyDescent="0.35">
      <c r="A4178" s="1">
        <v>41101251</v>
      </c>
      <c r="B4178" s="99" t="s">
        <v>237</v>
      </c>
      <c r="C4178" s="2" t="s">
        <v>13602</v>
      </c>
      <c r="D4178" s="2">
        <v>1</v>
      </c>
      <c r="E4178" s="1" t="s">
        <v>41</v>
      </c>
      <c r="F4178" s="2">
        <v>47.24</v>
      </c>
      <c r="G4178" s="2"/>
      <c r="H4178" s="2"/>
      <c r="I4178" s="2"/>
      <c r="J4178" s="2">
        <v>4</v>
      </c>
      <c r="K4178" s="2">
        <v>1</v>
      </c>
      <c r="L4178" s="3">
        <v>143.97</v>
      </c>
      <c r="M4178" s="3">
        <v>143.97</v>
      </c>
      <c r="N4178" s="3">
        <v>611.29</v>
      </c>
      <c r="O4178" s="3">
        <v>120.12</v>
      </c>
      <c r="P4178" s="3">
        <v>875.38</v>
      </c>
      <c r="Q4178" s="3">
        <v>175.07600000000002</v>
      </c>
      <c r="R4178" s="1" t="s">
        <v>0</v>
      </c>
    </row>
    <row r="4179" spans="1:18" ht="15.5" x14ac:dyDescent="0.35">
      <c r="A4179" s="1">
        <v>41101260</v>
      </c>
      <c r="B4179" s="99" t="s">
        <v>236</v>
      </c>
      <c r="C4179" s="2" t="s">
        <v>13602</v>
      </c>
      <c r="D4179" s="2">
        <v>1</v>
      </c>
      <c r="E4179" s="1" t="s">
        <v>41</v>
      </c>
      <c r="F4179" s="2">
        <v>47.24</v>
      </c>
      <c r="G4179" s="2"/>
      <c r="H4179" s="2"/>
      <c r="I4179" s="2"/>
      <c r="J4179" s="2">
        <v>4</v>
      </c>
      <c r="K4179" s="2">
        <v>1</v>
      </c>
      <c r="L4179" s="3">
        <v>143.97</v>
      </c>
      <c r="M4179" s="3">
        <v>143.97</v>
      </c>
      <c r="N4179" s="3">
        <v>611.29</v>
      </c>
      <c r="O4179" s="3">
        <v>120.12</v>
      </c>
      <c r="P4179" s="3">
        <v>875.38</v>
      </c>
      <c r="Q4179" s="3">
        <v>175.07600000000002</v>
      </c>
      <c r="R4179" s="1" t="s">
        <v>0</v>
      </c>
    </row>
    <row r="4180" spans="1:18" ht="15.5" x14ac:dyDescent="0.35">
      <c r="A4180" s="1">
        <v>41101278</v>
      </c>
      <c r="B4180" s="99" t="s">
        <v>235</v>
      </c>
      <c r="C4180" s="2" t="s">
        <v>13602</v>
      </c>
      <c r="D4180" s="2">
        <v>1</v>
      </c>
      <c r="E4180" s="1" t="s">
        <v>41</v>
      </c>
      <c r="F4180" s="2">
        <v>47.24</v>
      </c>
      <c r="G4180" s="2"/>
      <c r="H4180" s="2"/>
      <c r="I4180" s="2"/>
      <c r="J4180" s="2">
        <v>4</v>
      </c>
      <c r="K4180" s="2">
        <v>1</v>
      </c>
      <c r="L4180" s="3">
        <v>143.97</v>
      </c>
      <c r="M4180" s="3">
        <v>143.97</v>
      </c>
      <c r="N4180" s="3">
        <v>611.29</v>
      </c>
      <c r="O4180" s="3">
        <v>120.12</v>
      </c>
      <c r="P4180" s="3">
        <v>875.38</v>
      </c>
      <c r="Q4180" s="3">
        <v>175.07600000000002</v>
      </c>
      <c r="R4180" s="1" t="s">
        <v>0</v>
      </c>
    </row>
    <row r="4181" spans="1:18" ht="15.5" x14ac:dyDescent="0.35">
      <c r="A4181" s="1">
        <v>41101286</v>
      </c>
      <c r="B4181" s="99" t="s">
        <v>234</v>
      </c>
      <c r="C4181" s="2" t="s">
        <v>13602</v>
      </c>
      <c r="D4181" s="2">
        <v>1</v>
      </c>
      <c r="E4181" s="1" t="s">
        <v>41</v>
      </c>
      <c r="F4181" s="2">
        <v>47.24</v>
      </c>
      <c r="G4181" s="2"/>
      <c r="H4181" s="2"/>
      <c r="I4181" s="2"/>
      <c r="J4181" s="2">
        <v>4</v>
      </c>
      <c r="K4181" s="2">
        <v>1</v>
      </c>
      <c r="L4181" s="3">
        <v>143.97</v>
      </c>
      <c r="M4181" s="3">
        <v>143.97</v>
      </c>
      <c r="N4181" s="3">
        <v>611.29</v>
      </c>
      <c r="O4181" s="3">
        <v>120.12</v>
      </c>
      <c r="P4181" s="3">
        <v>875.38</v>
      </c>
      <c r="Q4181" s="3">
        <v>175.07600000000002</v>
      </c>
      <c r="R4181" s="1" t="s">
        <v>0</v>
      </c>
    </row>
    <row r="4182" spans="1:18" ht="15.5" x14ac:dyDescent="0.35">
      <c r="A4182" s="1">
        <v>41101294</v>
      </c>
      <c r="B4182" s="99" t="s">
        <v>233</v>
      </c>
      <c r="C4182" s="2" t="s">
        <v>13602</v>
      </c>
      <c r="D4182" s="2">
        <v>1</v>
      </c>
      <c r="E4182" s="1" t="s">
        <v>41</v>
      </c>
      <c r="F4182" s="2">
        <v>47.24</v>
      </c>
      <c r="G4182" s="2"/>
      <c r="H4182" s="2"/>
      <c r="I4182" s="2"/>
      <c r="J4182" s="2">
        <v>4</v>
      </c>
      <c r="K4182" s="2">
        <v>1</v>
      </c>
      <c r="L4182" s="3">
        <v>143.97</v>
      </c>
      <c r="M4182" s="3">
        <v>143.97</v>
      </c>
      <c r="N4182" s="3">
        <v>611.29</v>
      </c>
      <c r="O4182" s="3">
        <v>120.12</v>
      </c>
      <c r="P4182" s="3">
        <v>875.38</v>
      </c>
      <c r="Q4182" s="3">
        <v>175.07600000000002</v>
      </c>
      <c r="R4182" s="1" t="s">
        <v>0</v>
      </c>
    </row>
    <row r="4183" spans="1:18" ht="15.5" x14ac:dyDescent="0.35">
      <c r="A4183" s="1">
        <v>41101308</v>
      </c>
      <c r="B4183" s="99" t="s">
        <v>232</v>
      </c>
      <c r="C4183" s="2" t="s">
        <v>13602</v>
      </c>
      <c r="D4183" s="2">
        <v>1</v>
      </c>
      <c r="E4183" s="1" t="s">
        <v>41</v>
      </c>
      <c r="F4183" s="2">
        <v>47.24</v>
      </c>
      <c r="G4183" s="2"/>
      <c r="H4183" s="2"/>
      <c r="I4183" s="2"/>
      <c r="J4183" s="2">
        <v>4</v>
      </c>
      <c r="K4183" s="2">
        <v>1</v>
      </c>
      <c r="L4183" s="3">
        <v>143.97</v>
      </c>
      <c r="M4183" s="3">
        <v>143.97</v>
      </c>
      <c r="N4183" s="3">
        <v>611.29</v>
      </c>
      <c r="O4183" s="3">
        <v>120.12</v>
      </c>
      <c r="P4183" s="3">
        <v>875.38</v>
      </c>
      <c r="Q4183" s="3">
        <v>175.07600000000002</v>
      </c>
      <c r="R4183" s="1" t="s">
        <v>0</v>
      </c>
    </row>
    <row r="4184" spans="1:18" ht="15.5" x14ac:dyDescent="0.35">
      <c r="A4184" s="1">
        <v>41101316</v>
      </c>
      <c r="B4184" s="99" t="s">
        <v>231</v>
      </c>
      <c r="C4184" s="2" t="s">
        <v>13602</v>
      </c>
      <c r="D4184" s="2">
        <v>1</v>
      </c>
      <c r="E4184" s="1" t="s">
        <v>41</v>
      </c>
      <c r="F4184" s="2">
        <v>47.24</v>
      </c>
      <c r="G4184" s="2"/>
      <c r="H4184" s="2"/>
      <c r="I4184" s="2"/>
      <c r="J4184" s="2">
        <v>4</v>
      </c>
      <c r="K4184" s="2">
        <v>1</v>
      </c>
      <c r="L4184" s="3">
        <v>143.97</v>
      </c>
      <c r="M4184" s="3">
        <v>143.97</v>
      </c>
      <c r="N4184" s="3">
        <v>611.29</v>
      </c>
      <c r="O4184" s="3">
        <v>120.12</v>
      </c>
      <c r="P4184" s="3">
        <v>875.38</v>
      </c>
      <c r="Q4184" s="3">
        <v>175.07600000000002</v>
      </c>
      <c r="R4184" s="1" t="s">
        <v>0</v>
      </c>
    </row>
    <row r="4185" spans="1:18" ht="15.5" x14ac:dyDescent="0.35">
      <c r="A4185" s="1">
        <v>41101332</v>
      </c>
      <c r="B4185" s="99" t="s">
        <v>230</v>
      </c>
      <c r="C4185" s="2" t="s">
        <v>13602</v>
      </c>
      <c r="D4185" s="2">
        <v>1</v>
      </c>
      <c r="E4185" s="1" t="s">
        <v>41</v>
      </c>
      <c r="F4185" s="2">
        <v>50.78</v>
      </c>
      <c r="G4185" s="2"/>
      <c r="H4185" s="2"/>
      <c r="I4185" s="2"/>
      <c r="J4185" s="2">
        <v>4</v>
      </c>
      <c r="K4185" s="2">
        <v>1</v>
      </c>
      <c r="L4185" s="3">
        <v>143.97</v>
      </c>
      <c r="M4185" s="3">
        <v>143.97</v>
      </c>
      <c r="N4185" s="3">
        <v>657.09</v>
      </c>
      <c r="O4185" s="3">
        <v>120.12</v>
      </c>
      <c r="P4185" s="3">
        <v>921.18</v>
      </c>
      <c r="Q4185" s="3">
        <v>184.23599999999999</v>
      </c>
      <c r="R4185" s="1" t="s">
        <v>0</v>
      </c>
    </row>
    <row r="4186" spans="1:18" ht="15.5" x14ac:dyDescent="0.35">
      <c r="A4186" s="1">
        <v>41101340</v>
      </c>
      <c r="B4186" s="99" t="s">
        <v>229</v>
      </c>
      <c r="C4186" s="2" t="s">
        <v>13602</v>
      </c>
      <c r="D4186" s="2">
        <v>1</v>
      </c>
      <c r="E4186" s="1" t="s">
        <v>41</v>
      </c>
      <c r="F4186" s="2">
        <v>50.78</v>
      </c>
      <c r="G4186" s="2"/>
      <c r="H4186" s="2"/>
      <c r="I4186" s="2"/>
      <c r="J4186" s="2">
        <v>4</v>
      </c>
      <c r="K4186" s="2">
        <v>1</v>
      </c>
      <c r="L4186" s="3">
        <v>143.97</v>
      </c>
      <c r="M4186" s="3">
        <v>143.97</v>
      </c>
      <c r="N4186" s="3">
        <v>657.09</v>
      </c>
      <c r="O4186" s="3">
        <v>120.12</v>
      </c>
      <c r="P4186" s="3">
        <v>921.18</v>
      </c>
      <c r="Q4186" s="3">
        <v>184.23599999999999</v>
      </c>
      <c r="R4186" s="1" t="s">
        <v>0</v>
      </c>
    </row>
    <row r="4187" spans="1:18" ht="15.5" x14ac:dyDescent="0.35">
      <c r="A4187" s="1">
        <v>41101359</v>
      </c>
      <c r="B4187" s="99" t="s">
        <v>228</v>
      </c>
      <c r="C4187" s="2" t="s">
        <v>13602</v>
      </c>
      <c r="D4187" s="2">
        <v>1</v>
      </c>
      <c r="E4187" s="1" t="s">
        <v>41</v>
      </c>
      <c r="F4187" s="2">
        <v>47.24</v>
      </c>
      <c r="G4187" s="2"/>
      <c r="H4187" s="2"/>
      <c r="I4187" s="2"/>
      <c r="J4187" s="2">
        <v>4</v>
      </c>
      <c r="K4187" s="2">
        <v>1</v>
      </c>
      <c r="L4187" s="3">
        <v>143.97</v>
      </c>
      <c r="M4187" s="3">
        <v>143.97</v>
      </c>
      <c r="N4187" s="3">
        <v>611.29</v>
      </c>
      <c r="O4187" s="3">
        <v>120.12</v>
      </c>
      <c r="P4187" s="3">
        <v>875.38</v>
      </c>
      <c r="Q4187" s="3">
        <v>175.07600000000002</v>
      </c>
      <c r="R4187" s="1" t="s">
        <v>0</v>
      </c>
    </row>
    <row r="4188" spans="1:18" ht="15.5" x14ac:dyDescent="0.35">
      <c r="A4188" s="1">
        <v>41101375</v>
      </c>
      <c r="B4188" s="99" t="s">
        <v>227</v>
      </c>
      <c r="C4188" s="2" t="s">
        <v>13602</v>
      </c>
      <c r="D4188" s="2">
        <v>1</v>
      </c>
      <c r="E4188" s="1" t="s">
        <v>4</v>
      </c>
      <c r="F4188" s="2">
        <v>11.95</v>
      </c>
      <c r="G4188" s="2"/>
      <c r="H4188" s="2"/>
      <c r="I4188" s="2"/>
      <c r="J4188" s="2">
        <v>1</v>
      </c>
      <c r="K4188" s="2">
        <v>1</v>
      </c>
      <c r="L4188" s="3">
        <v>71.989999999999995</v>
      </c>
      <c r="M4188" s="3">
        <v>71.989999999999995</v>
      </c>
      <c r="N4188" s="3">
        <v>154.63</v>
      </c>
      <c r="O4188" s="3">
        <v>30.03</v>
      </c>
      <c r="P4188" s="3">
        <v>256.64999999999998</v>
      </c>
      <c r="Q4188" s="3">
        <v>51.33</v>
      </c>
      <c r="R4188" s="1" t="s">
        <v>0</v>
      </c>
    </row>
    <row r="4189" spans="1:18" ht="15.5" x14ac:dyDescent="0.35">
      <c r="A4189" s="1">
        <v>41101383</v>
      </c>
      <c r="B4189" s="99" t="s">
        <v>226</v>
      </c>
      <c r="C4189" s="2" t="s">
        <v>13602</v>
      </c>
      <c r="D4189" s="2">
        <v>1</v>
      </c>
      <c r="E4189" s="1" t="s">
        <v>4</v>
      </c>
      <c r="F4189" s="2">
        <v>11.95</v>
      </c>
      <c r="G4189" s="2"/>
      <c r="H4189" s="2"/>
      <c r="I4189" s="2"/>
      <c r="J4189" s="2">
        <v>0.5</v>
      </c>
      <c r="K4189" s="2">
        <v>1</v>
      </c>
      <c r="L4189" s="3">
        <v>71.989999999999995</v>
      </c>
      <c r="M4189" s="3">
        <v>71.989999999999995</v>
      </c>
      <c r="N4189" s="3">
        <v>154.63</v>
      </c>
      <c r="O4189" s="3">
        <v>15.02</v>
      </c>
      <c r="P4189" s="3">
        <v>241.64</v>
      </c>
      <c r="Q4189" s="3">
        <v>48.328000000000003</v>
      </c>
      <c r="R4189" s="1" t="s">
        <v>0</v>
      </c>
    </row>
    <row r="4190" spans="1:18" ht="15.5" x14ac:dyDescent="0.35">
      <c r="A4190" s="1">
        <v>41101480</v>
      </c>
      <c r="B4190" s="99" t="s">
        <v>225</v>
      </c>
      <c r="C4190" s="2" t="s">
        <v>13602</v>
      </c>
      <c r="D4190" s="2">
        <v>1</v>
      </c>
      <c r="E4190" s="1" t="s">
        <v>224</v>
      </c>
      <c r="F4190" s="2">
        <v>80.376000000000005</v>
      </c>
      <c r="G4190" s="2"/>
      <c r="H4190" s="2"/>
      <c r="I4190" s="2"/>
      <c r="J4190" s="2">
        <v>4</v>
      </c>
      <c r="K4190" s="2">
        <v>1</v>
      </c>
      <c r="L4190" s="3">
        <v>286.83999999999997</v>
      </c>
      <c r="M4190" s="3">
        <v>286.83999999999997</v>
      </c>
      <c r="N4190" s="3">
        <v>1040.07</v>
      </c>
      <c r="O4190" s="3">
        <v>120.12</v>
      </c>
      <c r="P4190" s="3">
        <v>1447.03</v>
      </c>
      <c r="Q4190" s="3">
        <v>289.40600000000001</v>
      </c>
      <c r="R4190" s="1" t="s">
        <v>0</v>
      </c>
    </row>
    <row r="4191" spans="1:18" ht="15.5" x14ac:dyDescent="0.35">
      <c r="A4191" s="1">
        <v>41101499</v>
      </c>
      <c r="B4191" s="99" t="s">
        <v>223</v>
      </c>
      <c r="C4191" s="2" t="s">
        <v>13602</v>
      </c>
      <c r="D4191" s="2">
        <v>1</v>
      </c>
      <c r="E4191" s="1" t="s">
        <v>41</v>
      </c>
      <c r="F4191" s="2">
        <v>47.24</v>
      </c>
      <c r="G4191" s="2"/>
      <c r="H4191" s="2"/>
      <c r="I4191" s="2"/>
      <c r="J4191" s="2">
        <v>4</v>
      </c>
      <c r="K4191" s="2">
        <v>1</v>
      </c>
      <c r="L4191" s="3">
        <v>143.97</v>
      </c>
      <c r="M4191" s="3">
        <v>143.97</v>
      </c>
      <c r="N4191" s="3">
        <v>611.29</v>
      </c>
      <c r="O4191" s="3">
        <v>120.12</v>
      </c>
      <c r="P4191" s="3">
        <v>875.38</v>
      </c>
      <c r="Q4191" s="3">
        <v>175.07600000000002</v>
      </c>
      <c r="R4191" s="1" t="s">
        <v>0</v>
      </c>
    </row>
    <row r="4192" spans="1:18" ht="15.5" x14ac:dyDescent="0.35">
      <c r="A4192" s="1">
        <v>41101502</v>
      </c>
      <c r="B4192" s="99" t="s">
        <v>222</v>
      </c>
      <c r="C4192" s="2" t="s">
        <v>13602</v>
      </c>
      <c r="D4192" s="2">
        <v>1</v>
      </c>
      <c r="E4192" s="1" t="s">
        <v>41</v>
      </c>
      <c r="F4192" s="2">
        <v>47.24</v>
      </c>
      <c r="G4192" s="2"/>
      <c r="H4192" s="2"/>
      <c r="I4192" s="2"/>
      <c r="J4192" s="2">
        <v>4</v>
      </c>
      <c r="K4192" s="2">
        <v>1</v>
      </c>
      <c r="L4192" s="3">
        <v>143.97</v>
      </c>
      <c r="M4192" s="3">
        <v>143.97</v>
      </c>
      <c r="N4192" s="3">
        <v>611.29</v>
      </c>
      <c r="O4192" s="3">
        <v>120.12</v>
      </c>
      <c r="P4192" s="3">
        <v>875.38</v>
      </c>
      <c r="Q4192" s="3">
        <v>175.07600000000002</v>
      </c>
      <c r="R4192" s="1" t="s">
        <v>0</v>
      </c>
    </row>
    <row r="4193" spans="1:18" ht="15.5" x14ac:dyDescent="0.35">
      <c r="A4193" s="1">
        <v>41101510</v>
      </c>
      <c r="B4193" s="99" t="s">
        <v>221</v>
      </c>
      <c r="C4193" s="2" t="s">
        <v>13602</v>
      </c>
      <c r="D4193" s="2">
        <v>1</v>
      </c>
      <c r="E4193" s="1" t="s">
        <v>41</v>
      </c>
      <c r="F4193" s="2">
        <v>47.24</v>
      </c>
      <c r="G4193" s="2"/>
      <c r="H4193" s="2"/>
      <c r="I4193" s="2"/>
      <c r="J4193" s="2">
        <v>4</v>
      </c>
      <c r="K4193" s="2">
        <v>1</v>
      </c>
      <c r="L4193" s="3">
        <v>143.97</v>
      </c>
      <c r="M4193" s="3">
        <v>143.97</v>
      </c>
      <c r="N4193" s="3">
        <v>611.29</v>
      </c>
      <c r="O4193" s="3">
        <v>120.12</v>
      </c>
      <c r="P4193" s="3">
        <v>875.38</v>
      </c>
      <c r="Q4193" s="3">
        <v>175.07600000000002</v>
      </c>
      <c r="R4193" s="1" t="s">
        <v>0</v>
      </c>
    </row>
    <row r="4194" spans="1:18" ht="15.5" x14ac:dyDescent="0.35">
      <c r="A4194" s="1">
        <v>41101529</v>
      </c>
      <c r="B4194" s="99" t="s">
        <v>220</v>
      </c>
      <c r="C4194" s="2" t="s">
        <v>13602</v>
      </c>
      <c r="D4194" s="2">
        <v>1</v>
      </c>
      <c r="E4194" s="1" t="s">
        <v>41</v>
      </c>
      <c r="F4194" s="2">
        <v>47.24</v>
      </c>
      <c r="G4194" s="2"/>
      <c r="H4194" s="2"/>
      <c r="I4194" s="2"/>
      <c r="J4194" s="2">
        <v>4</v>
      </c>
      <c r="K4194" s="2">
        <v>1</v>
      </c>
      <c r="L4194" s="3">
        <v>143.97</v>
      </c>
      <c r="M4194" s="3">
        <v>143.97</v>
      </c>
      <c r="N4194" s="3">
        <v>611.29</v>
      </c>
      <c r="O4194" s="3">
        <v>120.12</v>
      </c>
      <c r="P4194" s="3">
        <v>875.38</v>
      </c>
      <c r="Q4194" s="3">
        <v>175.07600000000002</v>
      </c>
      <c r="R4194" s="1" t="s">
        <v>0</v>
      </c>
    </row>
    <row r="4195" spans="1:18" ht="15.5" x14ac:dyDescent="0.35">
      <c r="A4195" s="1">
        <v>41101537</v>
      </c>
      <c r="B4195" s="99" t="s">
        <v>219</v>
      </c>
      <c r="C4195" s="2" t="s">
        <v>13602</v>
      </c>
      <c r="D4195" s="2">
        <v>1</v>
      </c>
      <c r="E4195" s="1" t="s">
        <v>41</v>
      </c>
      <c r="F4195" s="2">
        <v>47.24</v>
      </c>
      <c r="G4195" s="2"/>
      <c r="H4195" s="2"/>
      <c r="I4195" s="2"/>
      <c r="J4195" s="2">
        <v>4</v>
      </c>
      <c r="K4195" s="2">
        <v>1</v>
      </c>
      <c r="L4195" s="3">
        <v>143.97</v>
      </c>
      <c r="M4195" s="3">
        <v>143.97</v>
      </c>
      <c r="N4195" s="3">
        <v>611.29</v>
      </c>
      <c r="O4195" s="3">
        <v>120.12</v>
      </c>
      <c r="P4195" s="3">
        <v>875.38</v>
      </c>
      <c r="Q4195" s="3">
        <v>175.07600000000002</v>
      </c>
      <c r="R4195" s="1" t="s">
        <v>0</v>
      </c>
    </row>
    <row r="4196" spans="1:18" ht="15.5" x14ac:dyDescent="0.35">
      <c r="A4196" s="1">
        <v>41101545</v>
      </c>
      <c r="B4196" s="99" t="s">
        <v>218</v>
      </c>
      <c r="C4196" s="2" t="s">
        <v>13602</v>
      </c>
      <c r="D4196" s="2">
        <v>1</v>
      </c>
      <c r="E4196" s="1" t="s">
        <v>41</v>
      </c>
      <c r="F4196" s="2">
        <v>47.24</v>
      </c>
      <c r="G4196" s="2"/>
      <c r="H4196" s="2"/>
      <c r="I4196" s="2"/>
      <c r="J4196" s="2">
        <v>4</v>
      </c>
      <c r="K4196" s="2">
        <v>1</v>
      </c>
      <c r="L4196" s="3">
        <v>143.97</v>
      </c>
      <c r="M4196" s="3">
        <v>143.97</v>
      </c>
      <c r="N4196" s="3">
        <v>611.29</v>
      </c>
      <c r="O4196" s="3">
        <v>120.12</v>
      </c>
      <c r="P4196" s="3">
        <v>875.38</v>
      </c>
      <c r="Q4196" s="3">
        <v>175.07600000000002</v>
      </c>
      <c r="R4196" s="1" t="s">
        <v>0</v>
      </c>
    </row>
    <row r="4197" spans="1:18" ht="15.5" x14ac:dyDescent="0.35">
      <c r="A4197" s="1">
        <v>41101553</v>
      </c>
      <c r="B4197" s="99" t="s">
        <v>217</v>
      </c>
      <c r="C4197" s="2" t="s">
        <v>13602</v>
      </c>
      <c r="D4197" s="2">
        <v>1</v>
      </c>
      <c r="E4197" s="1" t="s">
        <v>41</v>
      </c>
      <c r="F4197" s="2">
        <v>47.24</v>
      </c>
      <c r="G4197" s="2"/>
      <c r="H4197" s="2"/>
      <c r="I4197" s="2"/>
      <c r="J4197" s="2">
        <v>4</v>
      </c>
      <c r="K4197" s="2">
        <v>1</v>
      </c>
      <c r="L4197" s="3">
        <v>143.97</v>
      </c>
      <c r="M4197" s="3">
        <v>143.97</v>
      </c>
      <c r="N4197" s="3">
        <v>611.29</v>
      </c>
      <c r="O4197" s="3">
        <v>120.12</v>
      </c>
      <c r="P4197" s="3">
        <v>875.38</v>
      </c>
      <c r="Q4197" s="3">
        <v>175.07600000000002</v>
      </c>
      <c r="R4197" s="1" t="s">
        <v>0</v>
      </c>
    </row>
    <row r="4198" spans="1:18" ht="15.5" x14ac:dyDescent="0.35">
      <c r="A4198" s="1">
        <v>41101561</v>
      </c>
      <c r="B4198" s="99" t="s">
        <v>216</v>
      </c>
      <c r="C4198" s="2" t="s">
        <v>13602</v>
      </c>
      <c r="D4198" s="2">
        <v>1</v>
      </c>
      <c r="E4198" s="1" t="s">
        <v>41</v>
      </c>
      <c r="F4198" s="2">
        <v>47.24</v>
      </c>
      <c r="G4198" s="2"/>
      <c r="H4198" s="2"/>
      <c r="I4198" s="2"/>
      <c r="J4198" s="2">
        <v>4</v>
      </c>
      <c r="K4198" s="2">
        <v>1</v>
      </c>
      <c r="L4198" s="3">
        <v>143.97</v>
      </c>
      <c r="M4198" s="3">
        <v>143.97</v>
      </c>
      <c r="N4198" s="3">
        <v>611.29</v>
      </c>
      <c r="O4198" s="3">
        <v>120.12</v>
      </c>
      <c r="P4198" s="3">
        <v>875.38</v>
      </c>
      <c r="Q4198" s="3">
        <v>175.07600000000002</v>
      </c>
      <c r="R4198" s="1" t="s">
        <v>0</v>
      </c>
    </row>
    <row r="4199" spans="1:18" ht="15.5" x14ac:dyDescent="0.35">
      <c r="A4199" s="1">
        <v>41101570</v>
      </c>
      <c r="B4199" s="99" t="s">
        <v>215</v>
      </c>
      <c r="C4199" s="2" t="s">
        <v>13602</v>
      </c>
      <c r="D4199" s="2">
        <v>1</v>
      </c>
      <c r="E4199" s="1" t="s">
        <v>41</v>
      </c>
      <c r="F4199" s="2">
        <v>47.24</v>
      </c>
      <c r="G4199" s="2"/>
      <c r="H4199" s="2"/>
      <c r="I4199" s="2"/>
      <c r="J4199" s="2">
        <v>4</v>
      </c>
      <c r="K4199" s="2">
        <v>1</v>
      </c>
      <c r="L4199" s="3">
        <v>143.97</v>
      </c>
      <c r="M4199" s="3">
        <v>143.97</v>
      </c>
      <c r="N4199" s="3">
        <v>611.29</v>
      </c>
      <c r="O4199" s="3">
        <v>120.12</v>
      </c>
      <c r="P4199" s="3">
        <v>875.38</v>
      </c>
      <c r="Q4199" s="3">
        <v>175.07600000000002</v>
      </c>
      <c r="R4199" s="1" t="s">
        <v>0</v>
      </c>
    </row>
    <row r="4200" spans="1:18" ht="15.5" x14ac:dyDescent="0.35">
      <c r="A4200" s="1">
        <v>41101588</v>
      </c>
      <c r="B4200" s="99" t="s">
        <v>214</v>
      </c>
      <c r="C4200" s="2" t="s">
        <v>13602</v>
      </c>
      <c r="D4200" s="2">
        <v>1</v>
      </c>
      <c r="E4200" s="1" t="s">
        <v>41</v>
      </c>
      <c r="F4200" s="2">
        <v>47.24</v>
      </c>
      <c r="G4200" s="2"/>
      <c r="H4200" s="2"/>
      <c r="I4200" s="2"/>
      <c r="J4200" s="2">
        <v>4</v>
      </c>
      <c r="K4200" s="2">
        <v>1</v>
      </c>
      <c r="L4200" s="3">
        <v>143.97</v>
      </c>
      <c r="M4200" s="3">
        <v>143.97</v>
      </c>
      <c r="N4200" s="3">
        <v>611.29</v>
      </c>
      <c r="O4200" s="3">
        <v>120.12</v>
      </c>
      <c r="P4200" s="3">
        <v>875.38</v>
      </c>
      <c r="Q4200" s="3">
        <v>175.07600000000002</v>
      </c>
      <c r="R4200" s="1" t="s">
        <v>0</v>
      </c>
    </row>
    <row r="4201" spans="1:18" ht="15.5" x14ac:dyDescent="0.35">
      <c r="A4201" s="1">
        <v>41101596</v>
      </c>
      <c r="B4201" s="99" t="s">
        <v>213</v>
      </c>
      <c r="C4201" s="2" t="s">
        <v>13602</v>
      </c>
      <c r="D4201" s="2">
        <v>1</v>
      </c>
      <c r="E4201" s="1" t="s">
        <v>41</v>
      </c>
      <c r="F4201" s="2">
        <v>47.24</v>
      </c>
      <c r="G4201" s="2"/>
      <c r="H4201" s="2"/>
      <c r="I4201" s="2"/>
      <c r="J4201" s="2">
        <v>4</v>
      </c>
      <c r="K4201" s="2">
        <v>1</v>
      </c>
      <c r="L4201" s="3">
        <v>143.97</v>
      </c>
      <c r="M4201" s="3">
        <v>143.97</v>
      </c>
      <c r="N4201" s="3">
        <v>611.29</v>
      </c>
      <c r="O4201" s="3">
        <v>120.12</v>
      </c>
      <c r="P4201" s="3">
        <v>875.38</v>
      </c>
      <c r="Q4201" s="3">
        <v>175.07600000000002</v>
      </c>
      <c r="R4201" s="1" t="s">
        <v>0</v>
      </c>
    </row>
    <row r="4202" spans="1:18" ht="15.5" x14ac:dyDescent="0.35">
      <c r="A4202" s="1">
        <v>41101600</v>
      </c>
      <c r="B4202" s="99" t="s">
        <v>212</v>
      </c>
      <c r="C4202" s="2" t="s">
        <v>13602</v>
      </c>
      <c r="D4202" s="2">
        <v>1</v>
      </c>
      <c r="E4202" s="1" t="s">
        <v>41</v>
      </c>
      <c r="F4202" s="2">
        <v>47.24</v>
      </c>
      <c r="G4202" s="2"/>
      <c r="H4202" s="2"/>
      <c r="I4202" s="2"/>
      <c r="J4202" s="2">
        <v>4</v>
      </c>
      <c r="K4202" s="2">
        <v>1</v>
      </c>
      <c r="L4202" s="3">
        <v>143.97</v>
      </c>
      <c r="M4202" s="3">
        <v>143.97</v>
      </c>
      <c r="N4202" s="3">
        <v>611.29</v>
      </c>
      <c r="O4202" s="3">
        <v>120.12</v>
      </c>
      <c r="P4202" s="3">
        <v>875.38</v>
      </c>
      <c r="Q4202" s="3">
        <v>175.07600000000002</v>
      </c>
      <c r="R4202" s="1" t="s">
        <v>0</v>
      </c>
    </row>
    <row r="4203" spans="1:18" ht="15.5" x14ac:dyDescent="0.35">
      <c r="A4203" s="1">
        <v>41101618</v>
      </c>
      <c r="B4203" s="99" t="s">
        <v>211</v>
      </c>
      <c r="C4203" s="2" t="s">
        <v>13602</v>
      </c>
      <c r="D4203" s="2">
        <v>1</v>
      </c>
      <c r="E4203" s="1" t="s">
        <v>41</v>
      </c>
      <c r="F4203" s="2">
        <v>47.24</v>
      </c>
      <c r="G4203" s="2"/>
      <c r="H4203" s="2"/>
      <c r="I4203" s="2"/>
      <c r="J4203" s="2">
        <v>4</v>
      </c>
      <c r="K4203" s="2">
        <v>1</v>
      </c>
      <c r="L4203" s="3">
        <v>143.97</v>
      </c>
      <c r="M4203" s="3">
        <v>143.97</v>
      </c>
      <c r="N4203" s="3">
        <v>611.29</v>
      </c>
      <c r="O4203" s="3">
        <v>120.12</v>
      </c>
      <c r="P4203" s="3">
        <v>875.38</v>
      </c>
      <c r="Q4203" s="3">
        <v>175.07600000000002</v>
      </c>
      <c r="R4203" s="1" t="s">
        <v>0</v>
      </c>
    </row>
    <row r="4204" spans="1:18" ht="15.5" x14ac:dyDescent="0.35">
      <c r="A4204" s="1">
        <v>41101626</v>
      </c>
      <c r="B4204" s="99" t="s">
        <v>210</v>
      </c>
      <c r="C4204" s="2" t="s">
        <v>13602</v>
      </c>
      <c r="D4204" s="2">
        <v>1</v>
      </c>
      <c r="E4204" s="1" t="s">
        <v>41</v>
      </c>
      <c r="F4204" s="2">
        <v>47.24</v>
      </c>
      <c r="G4204" s="2"/>
      <c r="H4204" s="2"/>
      <c r="I4204" s="2"/>
      <c r="J4204" s="2">
        <v>4</v>
      </c>
      <c r="K4204" s="2">
        <v>1</v>
      </c>
      <c r="L4204" s="3">
        <v>143.97</v>
      </c>
      <c r="M4204" s="3">
        <v>143.97</v>
      </c>
      <c r="N4204" s="3">
        <v>611.29</v>
      </c>
      <c r="O4204" s="3">
        <v>120.12</v>
      </c>
      <c r="P4204" s="3">
        <v>875.38</v>
      </c>
      <c r="Q4204" s="3">
        <v>175.07600000000002</v>
      </c>
      <c r="R4204" s="1" t="s">
        <v>0</v>
      </c>
    </row>
    <row r="4205" spans="1:18" ht="15.5" x14ac:dyDescent="0.35">
      <c r="A4205" s="1">
        <v>41101634</v>
      </c>
      <c r="B4205" s="99" t="s">
        <v>209</v>
      </c>
      <c r="C4205" s="2" t="s">
        <v>13602</v>
      </c>
      <c r="D4205" s="2">
        <v>1</v>
      </c>
      <c r="E4205" s="1" t="s">
        <v>41</v>
      </c>
      <c r="F4205" s="2">
        <v>53.78</v>
      </c>
      <c r="G4205" s="2"/>
      <c r="H4205" s="2"/>
      <c r="I4205" s="2"/>
      <c r="J4205" s="2">
        <v>4</v>
      </c>
      <c r="K4205" s="2">
        <v>1</v>
      </c>
      <c r="L4205" s="3">
        <v>143.97</v>
      </c>
      <c r="M4205" s="3">
        <v>143.97</v>
      </c>
      <c r="N4205" s="3">
        <v>695.91</v>
      </c>
      <c r="O4205" s="3">
        <v>120.12</v>
      </c>
      <c r="P4205" s="3">
        <v>960</v>
      </c>
      <c r="Q4205" s="3">
        <v>192</v>
      </c>
      <c r="R4205" s="1" t="s">
        <v>0</v>
      </c>
    </row>
    <row r="4206" spans="1:18" ht="15.5" x14ac:dyDescent="0.35">
      <c r="A4206" s="1">
        <v>41101642</v>
      </c>
      <c r="B4206" s="99" t="s">
        <v>208</v>
      </c>
      <c r="C4206" s="2" t="s">
        <v>13602</v>
      </c>
      <c r="D4206" s="2">
        <v>1</v>
      </c>
      <c r="E4206" s="1" t="s">
        <v>41</v>
      </c>
      <c r="F4206" s="2">
        <v>53.78</v>
      </c>
      <c r="G4206" s="2"/>
      <c r="H4206" s="2"/>
      <c r="I4206" s="2"/>
      <c r="J4206" s="2">
        <v>4</v>
      </c>
      <c r="K4206" s="2">
        <v>1</v>
      </c>
      <c r="L4206" s="3">
        <v>143.97</v>
      </c>
      <c r="M4206" s="3">
        <v>143.97</v>
      </c>
      <c r="N4206" s="3">
        <v>695.91</v>
      </c>
      <c r="O4206" s="3">
        <v>120.12</v>
      </c>
      <c r="P4206" s="3">
        <v>960</v>
      </c>
      <c r="Q4206" s="3">
        <v>192</v>
      </c>
      <c r="R4206" s="1" t="s">
        <v>0</v>
      </c>
    </row>
    <row r="4207" spans="1:18" ht="15.5" x14ac:dyDescent="0.35">
      <c r="A4207" s="1">
        <v>41101669</v>
      </c>
      <c r="B4207" s="99" t="s">
        <v>207</v>
      </c>
      <c r="C4207" s="2" t="s">
        <v>13602</v>
      </c>
      <c r="D4207" s="2">
        <v>1</v>
      </c>
      <c r="E4207" s="1" t="s">
        <v>41</v>
      </c>
      <c r="F4207" s="2">
        <v>58.396999999999998</v>
      </c>
      <c r="G4207" s="2"/>
      <c r="H4207" s="2"/>
      <c r="I4207" s="2"/>
      <c r="J4207" s="2">
        <v>4</v>
      </c>
      <c r="K4207" s="2">
        <v>1</v>
      </c>
      <c r="L4207" s="3">
        <v>143.97</v>
      </c>
      <c r="M4207" s="3">
        <v>143.97</v>
      </c>
      <c r="N4207" s="3">
        <v>755.66</v>
      </c>
      <c r="O4207" s="3">
        <v>120.12</v>
      </c>
      <c r="P4207" s="3">
        <v>1019.75</v>
      </c>
      <c r="Q4207" s="3">
        <v>203.95000000000002</v>
      </c>
      <c r="R4207" s="1" t="s">
        <v>0</v>
      </c>
    </row>
    <row r="4208" spans="1:18" ht="15.5" x14ac:dyDescent="0.35">
      <c r="A4208" s="1">
        <v>90020294</v>
      </c>
      <c r="B4208" s="99" t="s">
        <v>206</v>
      </c>
      <c r="C4208" s="2" t="s">
        <v>13602</v>
      </c>
      <c r="D4208" s="2"/>
      <c r="E4208" s="1"/>
      <c r="F4208" s="2"/>
      <c r="G4208" s="2"/>
      <c r="H4208" s="2"/>
      <c r="I4208" s="2"/>
      <c r="J4208" s="2"/>
      <c r="K4208" s="2"/>
      <c r="L4208" s="3"/>
      <c r="M4208" s="3"/>
      <c r="N4208" s="3"/>
      <c r="O4208" s="3"/>
      <c r="P4208" s="3">
        <v>3460.8</v>
      </c>
      <c r="Q4208" s="3">
        <v>692.16000000000008</v>
      </c>
      <c r="R4208" s="1" t="s">
        <v>132</v>
      </c>
    </row>
    <row r="4209" spans="1:18" ht="15.5" x14ac:dyDescent="0.35">
      <c r="A4209" s="1">
        <v>41102010</v>
      </c>
      <c r="B4209" s="99" t="s">
        <v>205</v>
      </c>
      <c r="C4209" s="2" t="s">
        <v>13602</v>
      </c>
      <c r="D4209" s="2">
        <v>1</v>
      </c>
      <c r="E4209" s="1" t="s">
        <v>41</v>
      </c>
      <c r="F4209" s="2">
        <v>50.78</v>
      </c>
      <c r="G4209" s="2"/>
      <c r="H4209" s="2"/>
      <c r="I4209" s="2"/>
      <c r="J4209" s="2">
        <v>4</v>
      </c>
      <c r="K4209" s="2">
        <v>1</v>
      </c>
      <c r="L4209" s="3">
        <v>143.97</v>
      </c>
      <c r="M4209" s="3">
        <v>143.97</v>
      </c>
      <c r="N4209" s="3">
        <v>657.09</v>
      </c>
      <c r="O4209" s="3">
        <v>120.12</v>
      </c>
      <c r="P4209" s="3">
        <v>921.18</v>
      </c>
      <c r="Q4209" s="3">
        <v>184.23599999999999</v>
      </c>
      <c r="R4209" s="1" t="s">
        <v>0</v>
      </c>
    </row>
    <row r="4210" spans="1:18" ht="15.5" x14ac:dyDescent="0.35">
      <c r="A4210" s="1">
        <v>41203011</v>
      </c>
      <c r="B4210" s="99" t="s">
        <v>204</v>
      </c>
      <c r="C4210" s="2" t="s">
        <v>13602</v>
      </c>
      <c r="D4210" s="2">
        <v>1</v>
      </c>
      <c r="E4210" s="1" t="s">
        <v>25</v>
      </c>
      <c r="F4210" s="2">
        <v>1.8</v>
      </c>
      <c r="G4210" s="2"/>
      <c r="H4210" s="2"/>
      <c r="I4210" s="2"/>
      <c r="J4210" s="2"/>
      <c r="K4210" s="2"/>
      <c r="L4210" s="3">
        <v>13.26</v>
      </c>
      <c r="M4210" s="3">
        <v>13.26</v>
      </c>
      <c r="N4210" s="3">
        <v>27.45</v>
      </c>
      <c r="O4210" s="3">
        <v>0</v>
      </c>
      <c r="P4210" s="3">
        <v>40.71</v>
      </c>
      <c r="Q4210" s="3">
        <v>8.1420000000000012</v>
      </c>
      <c r="R4210" s="1" t="s">
        <v>132</v>
      </c>
    </row>
    <row r="4211" spans="1:18" ht="15.5" x14ac:dyDescent="0.35">
      <c r="A4211" s="1">
        <v>41203020</v>
      </c>
      <c r="B4211" s="99" t="s">
        <v>203</v>
      </c>
      <c r="C4211" s="2" t="s">
        <v>13602</v>
      </c>
      <c r="D4211" s="2">
        <v>1</v>
      </c>
      <c r="E4211" s="1" t="s">
        <v>186</v>
      </c>
      <c r="F4211" s="2">
        <v>756.93</v>
      </c>
      <c r="G4211" s="2"/>
      <c r="H4211" s="2"/>
      <c r="I4211" s="2"/>
      <c r="J4211" s="2"/>
      <c r="K4211" s="2"/>
      <c r="L4211" s="3">
        <v>2950.77</v>
      </c>
      <c r="M4211" s="3">
        <v>2950.77</v>
      </c>
      <c r="N4211" s="3">
        <v>11543.18</v>
      </c>
      <c r="O4211" s="3">
        <v>0</v>
      </c>
      <c r="P4211" s="3">
        <v>14493.95</v>
      </c>
      <c r="Q4211" s="3">
        <v>2898.7900000000004</v>
      </c>
      <c r="R4211" s="1" t="s">
        <v>132</v>
      </c>
    </row>
    <row r="4212" spans="1:18" ht="15.5" x14ac:dyDescent="0.35">
      <c r="A4212" s="1">
        <v>41203038</v>
      </c>
      <c r="B4212" s="99" t="s">
        <v>202</v>
      </c>
      <c r="C4212" s="2" t="s">
        <v>13602</v>
      </c>
      <c r="D4212" s="2">
        <v>1</v>
      </c>
      <c r="E4212" s="1" t="s">
        <v>157</v>
      </c>
      <c r="F4212" s="2">
        <v>908.32</v>
      </c>
      <c r="G4212" s="2"/>
      <c r="H4212" s="2"/>
      <c r="I4212" s="2"/>
      <c r="J4212" s="2"/>
      <c r="K4212" s="2"/>
      <c r="L4212" s="3">
        <v>3209.39</v>
      </c>
      <c r="M4212" s="3">
        <v>3209.39</v>
      </c>
      <c r="N4212" s="3">
        <v>13851.88</v>
      </c>
      <c r="O4212" s="3">
        <v>0</v>
      </c>
      <c r="P4212" s="3">
        <v>17061.27</v>
      </c>
      <c r="Q4212" s="3">
        <v>3412.2540000000004</v>
      </c>
      <c r="R4212" s="1" t="s">
        <v>132</v>
      </c>
    </row>
    <row r="4213" spans="1:18" ht="15.5" x14ac:dyDescent="0.35">
      <c r="A4213" s="1">
        <v>41203046</v>
      </c>
      <c r="B4213" s="99" t="s">
        <v>201</v>
      </c>
      <c r="C4213" s="2" t="s">
        <v>13602</v>
      </c>
      <c r="D4213" s="2">
        <v>1</v>
      </c>
      <c r="E4213" s="1" t="s">
        <v>191</v>
      </c>
      <c r="F4213" s="2">
        <v>1067.1300000000001</v>
      </c>
      <c r="G4213" s="2"/>
      <c r="H4213" s="2"/>
      <c r="I4213" s="2"/>
      <c r="J4213" s="2"/>
      <c r="K4213" s="2"/>
      <c r="L4213" s="3">
        <v>3540.93</v>
      </c>
      <c r="M4213" s="3">
        <v>3540.93</v>
      </c>
      <c r="N4213" s="3">
        <v>16273.73</v>
      </c>
      <c r="O4213" s="3">
        <v>0</v>
      </c>
      <c r="P4213" s="3">
        <v>19814.66</v>
      </c>
      <c r="Q4213" s="3">
        <v>3962.9320000000002</v>
      </c>
      <c r="R4213" s="1" t="s">
        <v>132</v>
      </c>
    </row>
    <row r="4214" spans="1:18" ht="15.5" x14ac:dyDescent="0.35">
      <c r="A4214" s="1">
        <v>41203054</v>
      </c>
      <c r="B4214" s="99" t="s">
        <v>200</v>
      </c>
      <c r="C4214" s="2" t="s">
        <v>13602</v>
      </c>
      <c r="D4214" s="2">
        <v>1</v>
      </c>
      <c r="E4214" s="1" t="s">
        <v>191</v>
      </c>
      <c r="F4214" s="2">
        <v>1476.21</v>
      </c>
      <c r="G4214" s="2"/>
      <c r="H4214" s="2"/>
      <c r="I4214" s="2"/>
      <c r="J4214" s="2"/>
      <c r="K4214" s="2"/>
      <c r="L4214" s="3">
        <v>3540.93</v>
      </c>
      <c r="M4214" s="3">
        <v>3540.93</v>
      </c>
      <c r="N4214" s="3">
        <v>22512.2</v>
      </c>
      <c r="O4214" s="3">
        <v>0</v>
      </c>
      <c r="P4214" s="3">
        <v>26053.13</v>
      </c>
      <c r="Q4214" s="3">
        <v>5210.6260000000002</v>
      </c>
      <c r="R4214" s="1" t="s">
        <v>132</v>
      </c>
    </row>
    <row r="4215" spans="1:18" ht="15.5" x14ac:dyDescent="0.35">
      <c r="A4215" s="1">
        <v>41203062</v>
      </c>
      <c r="B4215" s="99" t="s">
        <v>199</v>
      </c>
      <c r="C4215" s="2" t="s">
        <v>13602</v>
      </c>
      <c r="D4215" s="2">
        <v>1</v>
      </c>
      <c r="E4215" s="1" t="s">
        <v>191</v>
      </c>
      <c r="F4215" s="2">
        <v>1067.1300000000001</v>
      </c>
      <c r="G4215" s="2"/>
      <c r="H4215" s="2"/>
      <c r="I4215" s="2"/>
      <c r="J4215" s="2"/>
      <c r="K4215" s="2"/>
      <c r="L4215" s="3">
        <v>3540.93</v>
      </c>
      <c r="M4215" s="3">
        <v>3540.93</v>
      </c>
      <c r="N4215" s="3">
        <v>16273.73</v>
      </c>
      <c r="O4215" s="3">
        <v>0</v>
      </c>
      <c r="P4215" s="3">
        <v>19814.66</v>
      </c>
      <c r="Q4215" s="3">
        <v>3962.9320000000002</v>
      </c>
      <c r="R4215" s="1" t="s">
        <v>132</v>
      </c>
    </row>
    <row r="4216" spans="1:18" ht="31" x14ac:dyDescent="0.35">
      <c r="A4216" s="1">
        <v>41203070</v>
      </c>
      <c r="B4216" s="99" t="s">
        <v>198</v>
      </c>
      <c r="C4216" s="2" t="s">
        <v>13602</v>
      </c>
      <c r="D4216" s="2">
        <v>1</v>
      </c>
      <c r="E4216" s="1" t="s">
        <v>20</v>
      </c>
      <c r="F4216" s="2">
        <v>3.61</v>
      </c>
      <c r="G4216" s="2"/>
      <c r="H4216" s="2"/>
      <c r="I4216" s="2"/>
      <c r="J4216" s="2"/>
      <c r="K4216" s="2"/>
      <c r="L4216" s="3">
        <v>39.79</v>
      </c>
      <c r="M4216" s="3">
        <v>39.79</v>
      </c>
      <c r="N4216" s="3">
        <v>55.05</v>
      </c>
      <c r="O4216" s="3">
        <v>0</v>
      </c>
      <c r="P4216" s="3">
        <v>94.84</v>
      </c>
      <c r="Q4216" s="3">
        <v>18.968</v>
      </c>
      <c r="R4216" s="1" t="s">
        <v>132</v>
      </c>
    </row>
    <row r="4217" spans="1:18" ht="31" x14ac:dyDescent="0.35">
      <c r="A4217" s="1">
        <v>41203089</v>
      </c>
      <c r="B4217" s="99" t="s">
        <v>197</v>
      </c>
      <c r="C4217" s="2" t="s">
        <v>13602</v>
      </c>
      <c r="D4217" s="2">
        <v>1</v>
      </c>
      <c r="E4217" s="1" t="s">
        <v>20</v>
      </c>
      <c r="F4217" s="2">
        <v>3.33</v>
      </c>
      <c r="G4217" s="2"/>
      <c r="H4217" s="2"/>
      <c r="I4217" s="2"/>
      <c r="J4217" s="2"/>
      <c r="K4217" s="2"/>
      <c r="L4217" s="3">
        <v>39.79</v>
      </c>
      <c r="M4217" s="3">
        <v>39.79</v>
      </c>
      <c r="N4217" s="3">
        <v>50.78</v>
      </c>
      <c r="O4217" s="3">
        <v>0</v>
      </c>
      <c r="P4217" s="3">
        <v>90.57</v>
      </c>
      <c r="Q4217" s="3">
        <v>18.114000000000001</v>
      </c>
      <c r="R4217" s="1" t="s">
        <v>132</v>
      </c>
    </row>
    <row r="4218" spans="1:18" ht="15.5" x14ac:dyDescent="0.35">
      <c r="A4218" s="1">
        <v>41203097</v>
      </c>
      <c r="B4218" s="99" t="s">
        <v>196</v>
      </c>
      <c r="C4218" s="2" t="s">
        <v>13602</v>
      </c>
      <c r="D4218" s="2">
        <v>1</v>
      </c>
      <c r="E4218" s="1" t="s">
        <v>25</v>
      </c>
      <c r="F4218" s="2">
        <v>2.2999999999999998</v>
      </c>
      <c r="G4218" s="2"/>
      <c r="H4218" s="2"/>
      <c r="I4218" s="2"/>
      <c r="J4218" s="2"/>
      <c r="K4218" s="2"/>
      <c r="L4218" s="3">
        <v>13.26</v>
      </c>
      <c r="M4218" s="3">
        <v>13.26</v>
      </c>
      <c r="N4218" s="3">
        <v>35.08</v>
      </c>
      <c r="O4218" s="3">
        <v>0</v>
      </c>
      <c r="P4218" s="3">
        <v>48.34</v>
      </c>
      <c r="Q4218" s="3">
        <v>9.668000000000001</v>
      </c>
      <c r="R4218" s="1" t="s">
        <v>132</v>
      </c>
    </row>
    <row r="4219" spans="1:18" ht="15.5" x14ac:dyDescent="0.35">
      <c r="A4219" s="1">
        <v>41203100</v>
      </c>
      <c r="B4219" s="99" t="s">
        <v>195</v>
      </c>
      <c r="C4219" s="2" t="s">
        <v>13602</v>
      </c>
      <c r="D4219" s="2">
        <v>1</v>
      </c>
      <c r="E4219" s="1" t="s">
        <v>194</v>
      </c>
      <c r="F4219" s="2">
        <v>217.04</v>
      </c>
      <c r="G4219" s="2"/>
      <c r="H4219" s="2"/>
      <c r="I4219" s="2"/>
      <c r="J4219" s="2"/>
      <c r="K4219" s="2"/>
      <c r="L4219" s="3">
        <v>2181.58</v>
      </c>
      <c r="M4219" s="3">
        <v>2181.58</v>
      </c>
      <c r="N4219" s="3">
        <v>3309.86</v>
      </c>
      <c r="O4219" s="3">
        <v>0</v>
      </c>
      <c r="P4219" s="3">
        <v>5491.44</v>
      </c>
      <c r="Q4219" s="3">
        <v>1098.288</v>
      </c>
      <c r="R4219" s="1" t="s">
        <v>132</v>
      </c>
    </row>
    <row r="4220" spans="1:18" ht="15.5" x14ac:dyDescent="0.35">
      <c r="A4220" s="1">
        <v>41203119</v>
      </c>
      <c r="B4220" s="99" t="s">
        <v>193</v>
      </c>
      <c r="C4220" s="2" t="s">
        <v>13602</v>
      </c>
      <c r="D4220" s="2">
        <v>1</v>
      </c>
      <c r="E4220" s="1" t="s">
        <v>41</v>
      </c>
      <c r="F4220" s="2">
        <v>19.13</v>
      </c>
      <c r="G4220" s="2"/>
      <c r="H4220" s="2"/>
      <c r="I4220" s="2"/>
      <c r="J4220" s="2"/>
      <c r="K4220" s="2"/>
      <c r="L4220" s="3">
        <v>169.74</v>
      </c>
      <c r="M4220" s="3">
        <v>169.74</v>
      </c>
      <c r="N4220" s="3">
        <v>291.73</v>
      </c>
      <c r="O4220" s="3">
        <v>0</v>
      </c>
      <c r="P4220" s="3">
        <v>461.47</v>
      </c>
      <c r="Q4220" s="3">
        <v>92.294000000000011</v>
      </c>
      <c r="R4220" s="1" t="s">
        <v>132</v>
      </c>
    </row>
    <row r="4221" spans="1:18" ht="15.5" x14ac:dyDescent="0.35">
      <c r="A4221" s="1">
        <v>41203127</v>
      </c>
      <c r="B4221" s="99" t="s">
        <v>192</v>
      </c>
      <c r="C4221" s="2" t="s">
        <v>13602</v>
      </c>
      <c r="D4221" s="2">
        <v>1</v>
      </c>
      <c r="E4221" s="1" t="s">
        <v>191</v>
      </c>
      <c r="F4221" s="2">
        <v>1067.1300000000001</v>
      </c>
      <c r="G4221" s="2"/>
      <c r="H4221" s="2"/>
      <c r="I4221" s="2"/>
      <c r="J4221" s="2"/>
      <c r="K4221" s="2"/>
      <c r="L4221" s="3">
        <v>3540.93</v>
      </c>
      <c r="M4221" s="3">
        <v>3540.93</v>
      </c>
      <c r="N4221" s="3">
        <v>16273.73</v>
      </c>
      <c r="O4221" s="3">
        <v>0</v>
      </c>
      <c r="P4221" s="3">
        <v>19814.66</v>
      </c>
      <c r="Q4221" s="3">
        <v>3962.9320000000002</v>
      </c>
      <c r="R4221" s="1" t="s">
        <v>132</v>
      </c>
    </row>
    <row r="4222" spans="1:18" ht="15.5" x14ac:dyDescent="0.35">
      <c r="A4222" s="1">
        <v>41203135</v>
      </c>
      <c r="B4222" s="99" t="s">
        <v>190</v>
      </c>
      <c r="C4222" s="2" t="s">
        <v>13602</v>
      </c>
      <c r="D4222" s="2">
        <v>1</v>
      </c>
      <c r="E4222" s="1" t="s">
        <v>157</v>
      </c>
      <c r="F4222" s="2">
        <v>524.52</v>
      </c>
      <c r="G4222" s="2"/>
      <c r="H4222" s="2"/>
      <c r="I4222" s="2"/>
      <c r="J4222" s="2"/>
      <c r="K4222" s="2"/>
      <c r="L4222" s="3">
        <v>3209.39</v>
      </c>
      <c r="M4222" s="3">
        <v>3209.39</v>
      </c>
      <c r="N4222" s="3">
        <v>7998.93</v>
      </c>
      <c r="O4222" s="3">
        <v>0</v>
      </c>
      <c r="P4222" s="3">
        <v>11208.32</v>
      </c>
      <c r="Q4222" s="3">
        <v>2241.6640000000002</v>
      </c>
      <c r="R4222" s="1" t="s">
        <v>132</v>
      </c>
    </row>
    <row r="4223" spans="1:18" ht="15.5" x14ac:dyDescent="0.35">
      <c r="A4223" s="1">
        <v>41203143</v>
      </c>
      <c r="B4223" s="99" t="s">
        <v>189</v>
      </c>
      <c r="C4223" s="2" t="s">
        <v>13602</v>
      </c>
      <c r="D4223" s="2">
        <v>1</v>
      </c>
      <c r="E4223" s="1" t="s">
        <v>110</v>
      </c>
      <c r="F4223" s="2">
        <v>23.3</v>
      </c>
      <c r="G4223" s="2"/>
      <c r="H4223" s="2"/>
      <c r="I4223" s="2"/>
      <c r="J4223" s="2"/>
      <c r="K4223" s="2"/>
      <c r="L4223" s="3">
        <v>222.81</v>
      </c>
      <c r="M4223" s="3">
        <v>222.81</v>
      </c>
      <c r="N4223" s="3">
        <v>355.33</v>
      </c>
      <c r="O4223" s="3">
        <v>0</v>
      </c>
      <c r="P4223" s="3">
        <v>578.14</v>
      </c>
      <c r="Q4223" s="3">
        <v>115.628</v>
      </c>
      <c r="R4223" s="1" t="s">
        <v>132</v>
      </c>
    </row>
    <row r="4224" spans="1:18" ht="15.5" x14ac:dyDescent="0.35">
      <c r="A4224" s="1">
        <v>41203151</v>
      </c>
      <c r="B4224" s="99" t="s">
        <v>188</v>
      </c>
      <c r="C4224" s="2" t="s">
        <v>13602</v>
      </c>
      <c r="D4224" s="2">
        <v>1</v>
      </c>
      <c r="E4224" s="1" t="s">
        <v>25</v>
      </c>
      <c r="F4224" s="2">
        <v>1.8</v>
      </c>
      <c r="G4224" s="2"/>
      <c r="H4224" s="2"/>
      <c r="I4224" s="2"/>
      <c r="J4224" s="2"/>
      <c r="K4224" s="2"/>
      <c r="L4224" s="3">
        <v>13.26</v>
      </c>
      <c r="M4224" s="3">
        <v>13.26</v>
      </c>
      <c r="N4224" s="3">
        <v>27.45</v>
      </c>
      <c r="O4224" s="3">
        <v>0</v>
      </c>
      <c r="P4224" s="3">
        <v>40.71</v>
      </c>
      <c r="Q4224" s="3">
        <v>8.1420000000000012</v>
      </c>
      <c r="R4224" s="1" t="s">
        <v>132</v>
      </c>
    </row>
    <row r="4225" spans="1:18" ht="15.5" x14ac:dyDescent="0.35">
      <c r="A4225" s="1">
        <v>41203160</v>
      </c>
      <c r="B4225" s="99" t="s">
        <v>187</v>
      </c>
      <c r="C4225" s="2" t="s">
        <v>13602</v>
      </c>
      <c r="D4225" s="2">
        <v>1</v>
      </c>
      <c r="E4225" s="1" t="s">
        <v>186</v>
      </c>
      <c r="F4225" s="2">
        <v>436</v>
      </c>
      <c r="G4225" s="2"/>
      <c r="H4225" s="2"/>
      <c r="I4225" s="2"/>
      <c r="J4225" s="2"/>
      <c r="K4225" s="2"/>
      <c r="L4225" s="3">
        <v>2950.77</v>
      </c>
      <c r="M4225" s="3">
        <v>2950.77</v>
      </c>
      <c r="N4225" s="3">
        <v>6649</v>
      </c>
      <c r="O4225" s="3">
        <v>0</v>
      </c>
      <c r="P4225" s="3">
        <v>9599.77</v>
      </c>
      <c r="Q4225" s="3">
        <v>1919.9540000000002</v>
      </c>
      <c r="R4225" s="1" t="s">
        <v>132</v>
      </c>
    </row>
    <row r="4226" spans="1:18" ht="31" x14ac:dyDescent="0.35">
      <c r="A4226" s="1">
        <v>41203178</v>
      </c>
      <c r="B4226" s="99" t="s">
        <v>185</v>
      </c>
      <c r="C4226" s="2" t="s">
        <v>13602</v>
      </c>
      <c r="D4226" s="2">
        <v>1</v>
      </c>
      <c r="E4226" s="1" t="s">
        <v>16</v>
      </c>
      <c r="F4226" s="2">
        <v>24.69</v>
      </c>
      <c r="G4226" s="2"/>
      <c r="H4226" s="2"/>
      <c r="I4226" s="2"/>
      <c r="J4226" s="2"/>
      <c r="K4226" s="2"/>
      <c r="L4226" s="3">
        <v>250.65</v>
      </c>
      <c r="M4226" s="3">
        <v>250.65</v>
      </c>
      <c r="N4226" s="3">
        <v>376.52</v>
      </c>
      <c r="O4226" s="3">
        <v>0</v>
      </c>
      <c r="P4226" s="3">
        <v>627.16999999999996</v>
      </c>
      <c r="Q4226" s="3">
        <v>125.434</v>
      </c>
      <c r="R4226" s="1" t="s">
        <v>132</v>
      </c>
    </row>
    <row r="4227" spans="1:18" ht="15.5" x14ac:dyDescent="0.35">
      <c r="A4227" s="1">
        <v>41203186</v>
      </c>
      <c r="B4227" s="99" t="s">
        <v>184</v>
      </c>
      <c r="C4227" s="2" t="s">
        <v>13602</v>
      </c>
      <c r="D4227" s="2">
        <v>1</v>
      </c>
      <c r="E4227" s="1" t="s">
        <v>41</v>
      </c>
      <c r="F4227" s="2">
        <v>12.52</v>
      </c>
      <c r="G4227" s="2"/>
      <c r="H4227" s="2"/>
      <c r="I4227" s="2"/>
      <c r="J4227" s="2"/>
      <c r="K4227" s="2"/>
      <c r="L4227" s="3">
        <v>169.74</v>
      </c>
      <c r="M4227" s="3">
        <v>169.74</v>
      </c>
      <c r="N4227" s="3">
        <v>190.93</v>
      </c>
      <c r="O4227" s="3">
        <v>0</v>
      </c>
      <c r="P4227" s="3">
        <v>360.67</v>
      </c>
      <c r="Q4227" s="3">
        <v>72.134</v>
      </c>
      <c r="R4227" s="1" t="s">
        <v>132</v>
      </c>
    </row>
    <row r="4228" spans="1:18" ht="15.5" x14ac:dyDescent="0.35">
      <c r="A4228" s="1">
        <v>41203194</v>
      </c>
      <c r="B4228" s="99" t="s">
        <v>183</v>
      </c>
      <c r="C4228" s="2" t="s">
        <v>13602</v>
      </c>
      <c r="D4228" s="2">
        <v>1</v>
      </c>
      <c r="E4228" s="1" t="s">
        <v>23</v>
      </c>
      <c r="F4228" s="2">
        <v>12.52</v>
      </c>
      <c r="G4228" s="2"/>
      <c r="H4228" s="2"/>
      <c r="I4228" s="2"/>
      <c r="J4228" s="2"/>
      <c r="K4228" s="2"/>
      <c r="L4228" s="3">
        <v>116.71</v>
      </c>
      <c r="M4228" s="3">
        <v>116.71</v>
      </c>
      <c r="N4228" s="3">
        <v>190.93</v>
      </c>
      <c r="O4228" s="3">
        <v>0</v>
      </c>
      <c r="P4228" s="3">
        <v>307.64</v>
      </c>
      <c r="Q4228" s="3">
        <v>61.527999999999999</v>
      </c>
      <c r="R4228" s="1" t="s">
        <v>132</v>
      </c>
    </row>
    <row r="4229" spans="1:18" ht="15.5" x14ac:dyDescent="0.35">
      <c r="A4229" s="1">
        <v>41203208</v>
      </c>
      <c r="B4229" s="99" t="s">
        <v>182</v>
      </c>
      <c r="C4229" s="2" t="s">
        <v>13602</v>
      </c>
      <c r="D4229" s="2">
        <v>1</v>
      </c>
      <c r="E4229" s="1" t="s">
        <v>20</v>
      </c>
      <c r="F4229" s="2">
        <v>4.8600000000000003</v>
      </c>
      <c r="G4229" s="2"/>
      <c r="H4229" s="2"/>
      <c r="I4229" s="2"/>
      <c r="J4229" s="2"/>
      <c r="K4229" s="2"/>
      <c r="L4229" s="3">
        <v>39.79</v>
      </c>
      <c r="M4229" s="3">
        <v>39.79</v>
      </c>
      <c r="N4229" s="3">
        <v>74.12</v>
      </c>
      <c r="O4229" s="3">
        <v>0</v>
      </c>
      <c r="P4229" s="3">
        <v>113.91</v>
      </c>
      <c r="Q4229" s="3">
        <v>22.782</v>
      </c>
      <c r="R4229" s="1" t="s">
        <v>132</v>
      </c>
    </row>
    <row r="4230" spans="1:18" ht="15.5" x14ac:dyDescent="0.35">
      <c r="A4230" s="1">
        <v>41204018</v>
      </c>
      <c r="B4230" s="99" t="s">
        <v>181</v>
      </c>
      <c r="C4230" s="2" t="s">
        <v>13602</v>
      </c>
      <c r="D4230" s="2">
        <v>1</v>
      </c>
      <c r="E4230" s="1" t="s">
        <v>41</v>
      </c>
      <c r="F4230" s="2">
        <v>9.73</v>
      </c>
      <c r="G4230" s="2"/>
      <c r="H4230" s="2"/>
      <c r="I4230" s="2"/>
      <c r="J4230" s="2"/>
      <c r="K4230" s="2"/>
      <c r="L4230" s="3">
        <v>169.74</v>
      </c>
      <c r="M4230" s="3">
        <v>169.74</v>
      </c>
      <c r="N4230" s="3">
        <v>148.38</v>
      </c>
      <c r="O4230" s="3">
        <v>0</v>
      </c>
      <c r="P4230" s="3">
        <v>318.12</v>
      </c>
      <c r="Q4230" s="3">
        <v>63.624000000000002</v>
      </c>
      <c r="R4230" s="1" t="s">
        <v>132</v>
      </c>
    </row>
    <row r="4231" spans="1:18" ht="15.5" x14ac:dyDescent="0.35">
      <c r="A4231" s="1">
        <v>41204026</v>
      </c>
      <c r="B4231" s="99" t="s">
        <v>180</v>
      </c>
      <c r="C4231" s="2" t="s">
        <v>13602</v>
      </c>
      <c r="D4231" s="2">
        <v>1</v>
      </c>
      <c r="E4231" s="1" t="s">
        <v>25</v>
      </c>
      <c r="F4231" s="2">
        <v>1.8</v>
      </c>
      <c r="G4231" s="2"/>
      <c r="H4231" s="2"/>
      <c r="I4231" s="2"/>
      <c r="J4231" s="2"/>
      <c r="K4231" s="2"/>
      <c r="L4231" s="3">
        <v>13.26</v>
      </c>
      <c r="M4231" s="3">
        <v>13.26</v>
      </c>
      <c r="N4231" s="3">
        <v>27.45</v>
      </c>
      <c r="O4231" s="3">
        <v>0</v>
      </c>
      <c r="P4231" s="3">
        <v>40.71</v>
      </c>
      <c r="Q4231" s="3">
        <v>8.1420000000000012</v>
      </c>
      <c r="R4231" s="1" t="s">
        <v>132</v>
      </c>
    </row>
    <row r="4232" spans="1:18" ht="15.5" x14ac:dyDescent="0.35">
      <c r="A4232" s="1">
        <v>41204034</v>
      </c>
      <c r="B4232" s="99" t="s">
        <v>179</v>
      </c>
      <c r="C4232" s="2" t="s">
        <v>13602</v>
      </c>
      <c r="D4232" s="2">
        <v>1</v>
      </c>
      <c r="E4232" s="1" t="s">
        <v>41</v>
      </c>
      <c r="F4232" s="2">
        <v>20.52</v>
      </c>
      <c r="G4232" s="2"/>
      <c r="H4232" s="2"/>
      <c r="I4232" s="2"/>
      <c r="J4232" s="2"/>
      <c r="K4232" s="2"/>
      <c r="L4232" s="3">
        <v>169.74</v>
      </c>
      <c r="M4232" s="3">
        <v>169.74</v>
      </c>
      <c r="N4232" s="3">
        <v>312.93</v>
      </c>
      <c r="O4232" s="3">
        <v>0</v>
      </c>
      <c r="P4232" s="3">
        <v>482.67</v>
      </c>
      <c r="Q4232" s="3">
        <v>96.534000000000006</v>
      </c>
      <c r="R4232" s="1" t="s">
        <v>132</v>
      </c>
    </row>
    <row r="4233" spans="1:18" ht="15.5" x14ac:dyDescent="0.35">
      <c r="A4233" s="1">
        <v>41204042</v>
      </c>
      <c r="B4233" s="99" t="s">
        <v>178</v>
      </c>
      <c r="C4233" s="2" t="s">
        <v>13602</v>
      </c>
      <c r="D4233" s="2">
        <v>1</v>
      </c>
      <c r="E4233" s="1" t="s">
        <v>148</v>
      </c>
      <c r="F4233" s="2">
        <v>72.260000000000005</v>
      </c>
      <c r="G4233" s="2"/>
      <c r="H4233" s="2"/>
      <c r="I4233" s="2"/>
      <c r="J4233" s="2"/>
      <c r="K4233" s="2"/>
      <c r="L4233" s="3">
        <v>689.63</v>
      </c>
      <c r="M4233" s="3">
        <v>689.63</v>
      </c>
      <c r="N4233" s="3">
        <v>1101.97</v>
      </c>
      <c r="O4233" s="3">
        <v>0</v>
      </c>
      <c r="P4233" s="3">
        <v>1791.6</v>
      </c>
      <c r="Q4233" s="3">
        <v>358.32</v>
      </c>
      <c r="R4233" s="1" t="s">
        <v>132</v>
      </c>
    </row>
    <row r="4234" spans="1:18" ht="15.5" x14ac:dyDescent="0.35">
      <c r="A4234" s="1">
        <v>41204050</v>
      </c>
      <c r="B4234" s="99" t="s">
        <v>177</v>
      </c>
      <c r="C4234" s="2" t="s">
        <v>13602</v>
      </c>
      <c r="D4234" s="2">
        <v>1</v>
      </c>
      <c r="E4234" s="1" t="s">
        <v>23</v>
      </c>
      <c r="F4234" s="2">
        <v>12.52</v>
      </c>
      <c r="G4234" s="2"/>
      <c r="H4234" s="2"/>
      <c r="I4234" s="2"/>
      <c r="J4234" s="2"/>
      <c r="K4234" s="2"/>
      <c r="L4234" s="3">
        <v>116.71</v>
      </c>
      <c r="M4234" s="3">
        <v>116.71</v>
      </c>
      <c r="N4234" s="3">
        <v>190.93</v>
      </c>
      <c r="O4234" s="3">
        <v>0</v>
      </c>
      <c r="P4234" s="3">
        <v>307.64</v>
      </c>
      <c r="Q4234" s="3">
        <v>61.527999999999999</v>
      </c>
      <c r="R4234" s="1" t="s">
        <v>132</v>
      </c>
    </row>
    <row r="4235" spans="1:18" ht="15.5" x14ac:dyDescent="0.35">
      <c r="A4235" s="1">
        <v>41204069</v>
      </c>
      <c r="B4235" s="99" t="s">
        <v>176</v>
      </c>
      <c r="C4235" s="2" t="s">
        <v>13602</v>
      </c>
      <c r="D4235" s="2">
        <v>1</v>
      </c>
      <c r="E4235" s="1" t="s">
        <v>41</v>
      </c>
      <c r="F4235" s="2">
        <v>16.38</v>
      </c>
      <c r="G4235" s="2"/>
      <c r="H4235" s="2"/>
      <c r="I4235" s="2"/>
      <c r="J4235" s="2"/>
      <c r="K4235" s="2"/>
      <c r="L4235" s="3">
        <v>169.74</v>
      </c>
      <c r="M4235" s="3">
        <v>169.74</v>
      </c>
      <c r="N4235" s="3">
        <v>249.8</v>
      </c>
      <c r="O4235" s="3">
        <v>0</v>
      </c>
      <c r="P4235" s="3">
        <v>419.54</v>
      </c>
      <c r="Q4235" s="3">
        <v>83.908000000000015</v>
      </c>
      <c r="R4235" s="1" t="s">
        <v>132</v>
      </c>
    </row>
    <row r="4236" spans="1:18" ht="15.5" x14ac:dyDescent="0.35">
      <c r="A4236" s="1">
        <v>41204077</v>
      </c>
      <c r="B4236" s="99" t="s">
        <v>175</v>
      </c>
      <c r="C4236" s="2" t="s">
        <v>13602</v>
      </c>
      <c r="D4236" s="2">
        <v>1</v>
      </c>
      <c r="E4236" s="1" t="s">
        <v>23</v>
      </c>
      <c r="F4236" s="2">
        <v>13.96</v>
      </c>
      <c r="G4236" s="2"/>
      <c r="H4236" s="2"/>
      <c r="I4236" s="2"/>
      <c r="J4236" s="2"/>
      <c r="K4236" s="2"/>
      <c r="L4236" s="3">
        <v>116.71</v>
      </c>
      <c r="M4236" s="3">
        <v>116.71</v>
      </c>
      <c r="N4236" s="3">
        <v>212.89</v>
      </c>
      <c r="O4236" s="3">
        <v>0</v>
      </c>
      <c r="P4236" s="3">
        <v>329.6</v>
      </c>
      <c r="Q4236" s="3">
        <v>65.92</v>
      </c>
      <c r="R4236" s="1" t="s">
        <v>132</v>
      </c>
    </row>
    <row r="4237" spans="1:18" ht="15.5" x14ac:dyDescent="0.35">
      <c r="A4237" s="1">
        <v>41204085</v>
      </c>
      <c r="B4237" s="99" t="s">
        <v>174</v>
      </c>
      <c r="C4237" s="2" t="s">
        <v>13602</v>
      </c>
      <c r="D4237" s="2">
        <v>1</v>
      </c>
      <c r="E4237" s="1" t="s">
        <v>4</v>
      </c>
      <c r="F4237" s="2">
        <v>10.57</v>
      </c>
      <c r="G4237" s="2"/>
      <c r="H4237" s="2"/>
      <c r="I4237" s="2"/>
      <c r="J4237" s="2"/>
      <c r="K4237" s="2"/>
      <c r="L4237" s="3">
        <v>84.88</v>
      </c>
      <c r="M4237" s="3">
        <v>84.88</v>
      </c>
      <c r="N4237" s="3">
        <v>161.19</v>
      </c>
      <c r="O4237" s="3">
        <v>0</v>
      </c>
      <c r="P4237" s="3">
        <v>246.07</v>
      </c>
      <c r="Q4237" s="3">
        <v>49.213999999999999</v>
      </c>
      <c r="R4237" s="1" t="s">
        <v>132</v>
      </c>
    </row>
    <row r="4238" spans="1:18" ht="15.5" x14ac:dyDescent="0.35">
      <c r="A4238" s="1">
        <v>41204093</v>
      </c>
      <c r="B4238" s="99" t="s">
        <v>173</v>
      </c>
      <c r="C4238" s="2" t="s">
        <v>13602</v>
      </c>
      <c r="D4238" s="2">
        <v>1</v>
      </c>
      <c r="E4238" s="1" t="s">
        <v>4</v>
      </c>
      <c r="F4238" s="2">
        <v>9.73</v>
      </c>
      <c r="G4238" s="2"/>
      <c r="H4238" s="2"/>
      <c r="I4238" s="2"/>
      <c r="J4238" s="2"/>
      <c r="K4238" s="2"/>
      <c r="L4238" s="3">
        <v>84.88</v>
      </c>
      <c r="M4238" s="3">
        <v>84.88</v>
      </c>
      <c r="N4238" s="3">
        <v>148.38</v>
      </c>
      <c r="O4238" s="3">
        <v>0</v>
      </c>
      <c r="P4238" s="3">
        <v>233.26</v>
      </c>
      <c r="Q4238" s="3">
        <v>46.652000000000001</v>
      </c>
      <c r="R4238" s="1" t="s">
        <v>132</v>
      </c>
    </row>
    <row r="4239" spans="1:18" ht="15.5" x14ac:dyDescent="0.35">
      <c r="A4239" s="1">
        <v>41204107</v>
      </c>
      <c r="B4239" s="99" t="s">
        <v>172</v>
      </c>
      <c r="C4239" s="2" t="s">
        <v>13602</v>
      </c>
      <c r="D4239" s="2">
        <v>1</v>
      </c>
      <c r="E4239" s="1" t="s">
        <v>151</v>
      </c>
      <c r="F4239" s="2">
        <v>27.82</v>
      </c>
      <c r="G4239" s="2"/>
      <c r="H4239" s="2"/>
      <c r="I4239" s="2"/>
      <c r="J4239" s="2"/>
      <c r="K4239" s="2"/>
      <c r="L4239" s="3">
        <v>270.54000000000002</v>
      </c>
      <c r="M4239" s="3">
        <v>270.54000000000002</v>
      </c>
      <c r="N4239" s="3">
        <v>424.26</v>
      </c>
      <c r="O4239" s="3">
        <v>0</v>
      </c>
      <c r="P4239" s="3">
        <v>694.8</v>
      </c>
      <c r="Q4239" s="3">
        <v>138.96</v>
      </c>
      <c r="R4239" s="1" t="s">
        <v>132</v>
      </c>
    </row>
    <row r="4240" spans="1:18" ht="15.5" x14ac:dyDescent="0.35">
      <c r="A4240" s="1">
        <v>41205014</v>
      </c>
      <c r="B4240" s="99" t="s">
        <v>171</v>
      </c>
      <c r="C4240" s="2" t="s">
        <v>13602</v>
      </c>
      <c r="D4240" s="2">
        <v>1</v>
      </c>
      <c r="E4240" s="1" t="s">
        <v>155</v>
      </c>
      <c r="F4240" s="2">
        <v>122.08</v>
      </c>
      <c r="G4240" s="2"/>
      <c r="H4240" s="2"/>
      <c r="I4240" s="2"/>
      <c r="J4240" s="2"/>
      <c r="K4240" s="2"/>
      <c r="L4240" s="3">
        <v>1206.83</v>
      </c>
      <c r="M4240" s="3">
        <v>1206.83</v>
      </c>
      <c r="N4240" s="3">
        <v>1861.72</v>
      </c>
      <c r="O4240" s="3">
        <v>0</v>
      </c>
      <c r="P4240" s="3">
        <v>3068.55</v>
      </c>
      <c r="Q4240" s="3">
        <v>613.71</v>
      </c>
      <c r="R4240" s="1" t="s">
        <v>132</v>
      </c>
    </row>
    <row r="4241" spans="1:18" ht="15.5" x14ac:dyDescent="0.35">
      <c r="A4241" s="1">
        <v>41205022</v>
      </c>
      <c r="B4241" s="99" t="s">
        <v>170</v>
      </c>
      <c r="C4241" s="2" t="s">
        <v>13602</v>
      </c>
      <c r="D4241" s="2">
        <v>1</v>
      </c>
      <c r="E4241" s="1" t="s">
        <v>159</v>
      </c>
      <c r="F4241" s="2">
        <v>73.39</v>
      </c>
      <c r="G4241" s="2"/>
      <c r="H4241" s="2"/>
      <c r="I4241" s="2"/>
      <c r="J4241" s="2"/>
      <c r="K4241" s="2"/>
      <c r="L4241" s="3">
        <v>736.04</v>
      </c>
      <c r="M4241" s="3">
        <v>736.04</v>
      </c>
      <c r="N4241" s="3">
        <v>1119.2</v>
      </c>
      <c r="O4241" s="3">
        <v>0</v>
      </c>
      <c r="P4241" s="3">
        <v>1855.24</v>
      </c>
      <c r="Q4241" s="3">
        <v>371.048</v>
      </c>
      <c r="R4241" s="1" t="s">
        <v>132</v>
      </c>
    </row>
    <row r="4242" spans="1:18" ht="15.5" x14ac:dyDescent="0.35">
      <c r="A4242" s="1">
        <v>41205030</v>
      </c>
      <c r="B4242" s="99" t="s">
        <v>169</v>
      </c>
      <c r="C4242" s="2" t="s">
        <v>13602</v>
      </c>
      <c r="D4242" s="2">
        <v>1</v>
      </c>
      <c r="E4242" s="1" t="s">
        <v>155</v>
      </c>
      <c r="F4242" s="2">
        <v>122.08</v>
      </c>
      <c r="G4242" s="2"/>
      <c r="H4242" s="2"/>
      <c r="I4242" s="2"/>
      <c r="J4242" s="2"/>
      <c r="K4242" s="2"/>
      <c r="L4242" s="3">
        <v>1206.83</v>
      </c>
      <c r="M4242" s="3">
        <v>1206.83</v>
      </c>
      <c r="N4242" s="3">
        <v>1861.72</v>
      </c>
      <c r="O4242" s="3">
        <v>0</v>
      </c>
      <c r="P4242" s="3">
        <v>3068.55</v>
      </c>
      <c r="Q4242" s="3">
        <v>613.71</v>
      </c>
      <c r="R4242" s="1" t="s">
        <v>132</v>
      </c>
    </row>
    <row r="4243" spans="1:18" ht="15.5" x14ac:dyDescent="0.35">
      <c r="A4243" s="1">
        <v>41205049</v>
      </c>
      <c r="B4243" s="99" t="s">
        <v>168</v>
      </c>
      <c r="C4243" s="2" t="s">
        <v>13602</v>
      </c>
      <c r="D4243" s="2">
        <v>1</v>
      </c>
      <c r="E4243" s="1" t="s">
        <v>159</v>
      </c>
      <c r="F4243" s="2">
        <v>73.39</v>
      </c>
      <c r="G4243" s="2"/>
      <c r="H4243" s="2"/>
      <c r="I4243" s="2"/>
      <c r="J4243" s="2"/>
      <c r="K4243" s="2"/>
      <c r="L4243" s="3">
        <v>736.04</v>
      </c>
      <c r="M4243" s="3">
        <v>736.04</v>
      </c>
      <c r="N4243" s="3">
        <v>1119.2</v>
      </c>
      <c r="O4243" s="3">
        <v>0</v>
      </c>
      <c r="P4243" s="3">
        <v>1855.24</v>
      </c>
      <c r="Q4243" s="3">
        <v>371.048</v>
      </c>
      <c r="R4243" s="1" t="s">
        <v>132</v>
      </c>
    </row>
    <row r="4244" spans="1:18" ht="31" x14ac:dyDescent="0.35">
      <c r="A4244" s="1">
        <v>41205057</v>
      </c>
      <c r="B4244" s="99" t="s">
        <v>167</v>
      </c>
      <c r="C4244" s="2" t="s">
        <v>13602</v>
      </c>
      <c r="D4244" s="2">
        <v>1</v>
      </c>
      <c r="E4244" s="1" t="s">
        <v>157</v>
      </c>
      <c r="F4244" s="2">
        <v>751.3</v>
      </c>
      <c r="G4244" s="2"/>
      <c r="H4244" s="2"/>
      <c r="I4244" s="2"/>
      <c r="J4244" s="2"/>
      <c r="K4244" s="2"/>
      <c r="L4244" s="3">
        <v>3209.39</v>
      </c>
      <c r="M4244" s="3">
        <v>3209.39</v>
      </c>
      <c r="N4244" s="3">
        <v>11457.33</v>
      </c>
      <c r="O4244" s="3">
        <v>0</v>
      </c>
      <c r="P4244" s="3">
        <v>14666.72</v>
      </c>
      <c r="Q4244" s="3">
        <v>2933.3440000000001</v>
      </c>
      <c r="R4244" s="1" t="s">
        <v>132</v>
      </c>
    </row>
    <row r="4245" spans="1:18" ht="31" x14ac:dyDescent="0.35">
      <c r="A4245" s="1">
        <v>41205065</v>
      </c>
      <c r="B4245" s="99" t="s">
        <v>166</v>
      </c>
      <c r="C4245" s="2" t="s">
        <v>13602</v>
      </c>
      <c r="D4245" s="2">
        <v>1</v>
      </c>
      <c r="E4245" s="1" t="s">
        <v>165</v>
      </c>
      <c r="F4245" s="2">
        <v>133.04</v>
      </c>
      <c r="G4245" s="2"/>
      <c r="H4245" s="2"/>
      <c r="I4245" s="2"/>
      <c r="J4245" s="2"/>
      <c r="K4245" s="2"/>
      <c r="L4245" s="3">
        <v>1617.95</v>
      </c>
      <c r="M4245" s="3">
        <v>1617.95</v>
      </c>
      <c r="N4245" s="3">
        <v>2028.86</v>
      </c>
      <c r="O4245" s="3">
        <v>0</v>
      </c>
      <c r="P4245" s="3">
        <v>3646.81</v>
      </c>
      <c r="Q4245" s="3">
        <v>729.36200000000008</v>
      </c>
      <c r="R4245" s="1" t="s">
        <v>132</v>
      </c>
    </row>
    <row r="4246" spans="1:18" ht="15.5" x14ac:dyDescent="0.35">
      <c r="A4246" s="1">
        <v>41205073</v>
      </c>
      <c r="B4246" s="99" t="s">
        <v>164</v>
      </c>
      <c r="C4246" s="2" t="s">
        <v>13602</v>
      </c>
      <c r="D4246" s="2">
        <v>1</v>
      </c>
      <c r="E4246" s="1" t="s">
        <v>155</v>
      </c>
      <c r="F4246" s="2">
        <v>122.08</v>
      </c>
      <c r="G4246" s="2"/>
      <c r="H4246" s="2"/>
      <c r="I4246" s="2"/>
      <c r="J4246" s="2"/>
      <c r="K4246" s="2"/>
      <c r="L4246" s="3">
        <v>1206.83</v>
      </c>
      <c r="M4246" s="3">
        <v>1206.83</v>
      </c>
      <c r="N4246" s="3">
        <v>1861.72</v>
      </c>
      <c r="O4246" s="3">
        <v>0</v>
      </c>
      <c r="P4246" s="3">
        <v>3068.55</v>
      </c>
      <c r="Q4246" s="3">
        <v>613.71</v>
      </c>
      <c r="R4246" s="1" t="s">
        <v>132</v>
      </c>
    </row>
    <row r="4247" spans="1:18" ht="15.5" x14ac:dyDescent="0.35">
      <c r="A4247" s="1">
        <v>41205081</v>
      </c>
      <c r="B4247" s="99" t="s">
        <v>163</v>
      </c>
      <c r="C4247" s="2" t="s">
        <v>13602</v>
      </c>
      <c r="D4247" s="2">
        <v>1</v>
      </c>
      <c r="E4247" s="1" t="s">
        <v>159</v>
      </c>
      <c r="F4247" s="2">
        <v>73.39</v>
      </c>
      <c r="G4247" s="2"/>
      <c r="H4247" s="2"/>
      <c r="I4247" s="2"/>
      <c r="J4247" s="2"/>
      <c r="K4247" s="2"/>
      <c r="L4247" s="3">
        <v>736.04</v>
      </c>
      <c r="M4247" s="3">
        <v>736.04</v>
      </c>
      <c r="N4247" s="3">
        <v>1119.2</v>
      </c>
      <c r="O4247" s="3">
        <v>0</v>
      </c>
      <c r="P4247" s="3">
        <v>1855.24</v>
      </c>
      <c r="Q4247" s="3">
        <v>371.048</v>
      </c>
      <c r="R4247" s="1" t="s">
        <v>132</v>
      </c>
    </row>
    <row r="4248" spans="1:18" ht="15.5" x14ac:dyDescent="0.35">
      <c r="A4248" s="1">
        <v>41205090</v>
      </c>
      <c r="B4248" s="99" t="s">
        <v>162</v>
      </c>
      <c r="C4248" s="2" t="s">
        <v>13602</v>
      </c>
      <c r="D4248" s="2">
        <v>1</v>
      </c>
      <c r="E4248" s="1" t="s">
        <v>161</v>
      </c>
      <c r="F4248" s="2">
        <v>90.43</v>
      </c>
      <c r="G4248" s="2"/>
      <c r="H4248" s="2"/>
      <c r="I4248" s="2"/>
      <c r="J4248" s="2"/>
      <c r="K4248" s="2"/>
      <c r="L4248" s="3">
        <v>948.22</v>
      </c>
      <c r="M4248" s="3">
        <v>948.22</v>
      </c>
      <c r="N4248" s="3">
        <v>1379.06</v>
      </c>
      <c r="O4248" s="3">
        <v>0</v>
      </c>
      <c r="P4248" s="3">
        <v>2327.2800000000002</v>
      </c>
      <c r="Q4248" s="3">
        <v>465.45600000000007</v>
      </c>
      <c r="R4248" s="1" t="s">
        <v>132</v>
      </c>
    </row>
    <row r="4249" spans="1:18" ht="15.5" x14ac:dyDescent="0.35">
      <c r="A4249" s="1">
        <v>41205103</v>
      </c>
      <c r="B4249" s="99" t="s">
        <v>160</v>
      </c>
      <c r="C4249" s="2" t="s">
        <v>13602</v>
      </c>
      <c r="D4249" s="2">
        <v>1</v>
      </c>
      <c r="E4249" s="1" t="s">
        <v>159</v>
      </c>
      <c r="F4249" s="2">
        <v>73.39</v>
      </c>
      <c r="G4249" s="2"/>
      <c r="H4249" s="2"/>
      <c r="I4249" s="2"/>
      <c r="J4249" s="2"/>
      <c r="K4249" s="2"/>
      <c r="L4249" s="3">
        <v>736.04</v>
      </c>
      <c r="M4249" s="3">
        <v>736.04</v>
      </c>
      <c r="N4249" s="3">
        <v>1119.2</v>
      </c>
      <c r="O4249" s="3">
        <v>0</v>
      </c>
      <c r="P4249" s="3">
        <v>1855.24</v>
      </c>
      <c r="Q4249" s="3">
        <v>371.048</v>
      </c>
      <c r="R4249" s="1" t="s">
        <v>132</v>
      </c>
    </row>
    <row r="4250" spans="1:18" ht="31" x14ac:dyDescent="0.35">
      <c r="A4250" s="1">
        <v>41205111</v>
      </c>
      <c r="B4250" s="99" t="s">
        <v>158</v>
      </c>
      <c r="C4250" s="2" t="s">
        <v>13602</v>
      </c>
      <c r="D4250" s="2">
        <v>1</v>
      </c>
      <c r="E4250" s="1" t="s">
        <v>157</v>
      </c>
      <c r="F4250" s="2">
        <v>751.3</v>
      </c>
      <c r="G4250" s="2"/>
      <c r="H4250" s="2"/>
      <c r="I4250" s="2"/>
      <c r="J4250" s="2"/>
      <c r="K4250" s="2"/>
      <c r="L4250" s="3">
        <v>3209.39</v>
      </c>
      <c r="M4250" s="3">
        <v>3209.39</v>
      </c>
      <c r="N4250" s="3">
        <v>11457.33</v>
      </c>
      <c r="O4250" s="3">
        <v>0</v>
      </c>
      <c r="P4250" s="3">
        <v>14666.72</v>
      </c>
      <c r="Q4250" s="3">
        <v>2933.3440000000001</v>
      </c>
      <c r="R4250" s="1" t="s">
        <v>132</v>
      </c>
    </row>
    <row r="4251" spans="1:18" ht="15.5" x14ac:dyDescent="0.35">
      <c r="A4251" s="1">
        <v>41205120</v>
      </c>
      <c r="B4251" s="99" t="s">
        <v>156</v>
      </c>
      <c r="C4251" s="2" t="s">
        <v>13602</v>
      </c>
      <c r="D4251" s="2">
        <v>1</v>
      </c>
      <c r="E4251" s="1" t="s">
        <v>155</v>
      </c>
      <c r="F4251" s="2">
        <v>122.08</v>
      </c>
      <c r="G4251" s="2"/>
      <c r="H4251" s="2"/>
      <c r="I4251" s="2"/>
      <c r="J4251" s="2"/>
      <c r="K4251" s="2"/>
      <c r="L4251" s="3">
        <v>1206.83</v>
      </c>
      <c r="M4251" s="3">
        <v>1206.83</v>
      </c>
      <c r="N4251" s="3">
        <v>1861.72</v>
      </c>
      <c r="O4251" s="3">
        <v>0</v>
      </c>
      <c r="P4251" s="3">
        <v>3068.55</v>
      </c>
      <c r="Q4251" s="3">
        <v>613.71</v>
      </c>
      <c r="R4251" s="1" t="s">
        <v>132</v>
      </c>
    </row>
    <row r="4252" spans="1:18" ht="15.5" x14ac:dyDescent="0.35">
      <c r="A4252" s="1">
        <v>41206010</v>
      </c>
      <c r="B4252" s="99" t="s">
        <v>154</v>
      </c>
      <c r="C4252" s="2" t="s">
        <v>13602</v>
      </c>
      <c r="D4252" s="2">
        <v>1</v>
      </c>
      <c r="E4252" s="1" t="s">
        <v>25</v>
      </c>
      <c r="F4252" s="2">
        <v>1.8</v>
      </c>
      <c r="G4252" s="2"/>
      <c r="H4252" s="2"/>
      <c r="I4252" s="2"/>
      <c r="J4252" s="2"/>
      <c r="K4252" s="2"/>
      <c r="L4252" s="3">
        <v>13.26</v>
      </c>
      <c r="M4252" s="3">
        <v>13.26</v>
      </c>
      <c r="N4252" s="3">
        <v>27.45</v>
      </c>
      <c r="O4252" s="3">
        <v>0</v>
      </c>
      <c r="P4252" s="3">
        <v>40.71</v>
      </c>
      <c r="Q4252" s="3">
        <v>8.1420000000000012</v>
      </c>
      <c r="R4252" s="1" t="s">
        <v>132</v>
      </c>
    </row>
    <row r="4253" spans="1:18" ht="15.5" x14ac:dyDescent="0.35">
      <c r="A4253" s="1">
        <v>41206029</v>
      </c>
      <c r="B4253" s="99" t="s">
        <v>153</v>
      </c>
      <c r="C4253" s="2" t="s">
        <v>13602</v>
      </c>
      <c r="D4253" s="2">
        <v>1</v>
      </c>
      <c r="E4253" s="1" t="s">
        <v>151</v>
      </c>
      <c r="F4253" s="2">
        <v>27.82</v>
      </c>
      <c r="G4253" s="2"/>
      <c r="H4253" s="2"/>
      <c r="I4253" s="2"/>
      <c r="J4253" s="2"/>
      <c r="K4253" s="2"/>
      <c r="L4253" s="3">
        <v>270.54000000000002</v>
      </c>
      <c r="M4253" s="3">
        <v>270.54000000000002</v>
      </c>
      <c r="N4253" s="3">
        <v>424.26</v>
      </c>
      <c r="O4253" s="3">
        <v>0</v>
      </c>
      <c r="P4253" s="3">
        <v>694.8</v>
      </c>
      <c r="Q4253" s="3">
        <v>138.96</v>
      </c>
      <c r="R4253" s="1" t="s">
        <v>132</v>
      </c>
    </row>
    <row r="4254" spans="1:18" ht="15.5" x14ac:dyDescent="0.35">
      <c r="A4254" s="1">
        <v>41206037</v>
      </c>
      <c r="B4254" s="99" t="s">
        <v>152</v>
      </c>
      <c r="C4254" s="2" t="s">
        <v>13602</v>
      </c>
      <c r="D4254" s="2">
        <v>1</v>
      </c>
      <c r="E4254" s="1" t="s">
        <v>151</v>
      </c>
      <c r="F4254" s="2">
        <v>27.82</v>
      </c>
      <c r="G4254" s="2"/>
      <c r="H4254" s="2"/>
      <c r="I4254" s="2"/>
      <c r="J4254" s="2"/>
      <c r="K4254" s="2"/>
      <c r="L4254" s="3">
        <v>270.54000000000002</v>
      </c>
      <c r="M4254" s="3">
        <v>270.54000000000002</v>
      </c>
      <c r="N4254" s="3">
        <v>424.26</v>
      </c>
      <c r="O4254" s="3">
        <v>0</v>
      </c>
      <c r="P4254" s="3">
        <v>694.8</v>
      </c>
      <c r="Q4254" s="3">
        <v>138.96</v>
      </c>
      <c r="R4254" s="1" t="s">
        <v>132</v>
      </c>
    </row>
    <row r="4255" spans="1:18" ht="15.5" x14ac:dyDescent="0.35">
      <c r="A4255" s="1">
        <v>41206045</v>
      </c>
      <c r="B4255" s="99" t="s">
        <v>150</v>
      </c>
      <c r="C4255" s="2" t="s">
        <v>13602</v>
      </c>
      <c r="D4255" s="2">
        <v>1</v>
      </c>
      <c r="E4255" s="1" t="s">
        <v>41</v>
      </c>
      <c r="F4255" s="2">
        <v>20.52</v>
      </c>
      <c r="G4255" s="2"/>
      <c r="H4255" s="2"/>
      <c r="I4255" s="2"/>
      <c r="J4255" s="2"/>
      <c r="K4255" s="2"/>
      <c r="L4255" s="3">
        <v>169.74</v>
      </c>
      <c r="M4255" s="3">
        <v>169.74</v>
      </c>
      <c r="N4255" s="3">
        <v>312.93</v>
      </c>
      <c r="O4255" s="3">
        <v>0</v>
      </c>
      <c r="P4255" s="3">
        <v>482.67</v>
      </c>
      <c r="Q4255" s="3">
        <v>96.534000000000006</v>
      </c>
      <c r="R4255" s="1" t="s">
        <v>132</v>
      </c>
    </row>
    <row r="4256" spans="1:18" ht="15.5" x14ac:dyDescent="0.35">
      <c r="A4256" s="1">
        <v>41206053</v>
      </c>
      <c r="B4256" s="99" t="s">
        <v>149</v>
      </c>
      <c r="C4256" s="2" t="s">
        <v>13602</v>
      </c>
      <c r="D4256" s="2">
        <v>1</v>
      </c>
      <c r="E4256" s="1" t="s">
        <v>148</v>
      </c>
      <c r="F4256" s="2">
        <v>72.260000000000005</v>
      </c>
      <c r="G4256" s="2"/>
      <c r="H4256" s="2"/>
      <c r="I4256" s="2"/>
      <c r="J4256" s="2"/>
      <c r="K4256" s="2"/>
      <c r="L4256" s="3">
        <v>689.63</v>
      </c>
      <c r="M4256" s="3">
        <v>689.63</v>
      </c>
      <c r="N4256" s="3">
        <v>1101.97</v>
      </c>
      <c r="O4256" s="3">
        <v>0</v>
      </c>
      <c r="P4256" s="3">
        <v>1791.6</v>
      </c>
      <c r="Q4256" s="3">
        <v>358.32</v>
      </c>
      <c r="R4256" s="1" t="s">
        <v>132</v>
      </c>
    </row>
    <row r="4257" spans="1:18" ht="15.5" x14ac:dyDescent="0.35">
      <c r="A4257" s="1">
        <v>41206061</v>
      </c>
      <c r="B4257" s="99" t="s">
        <v>147</v>
      </c>
      <c r="C4257" s="2" t="s">
        <v>13602</v>
      </c>
      <c r="D4257" s="2">
        <v>1</v>
      </c>
      <c r="E4257" s="1" t="s">
        <v>23</v>
      </c>
      <c r="F4257" s="2">
        <v>12.52</v>
      </c>
      <c r="G4257" s="2"/>
      <c r="H4257" s="2"/>
      <c r="I4257" s="2"/>
      <c r="J4257" s="2"/>
      <c r="K4257" s="2"/>
      <c r="L4257" s="3">
        <v>116.71</v>
      </c>
      <c r="M4257" s="3">
        <v>116.71</v>
      </c>
      <c r="N4257" s="3">
        <v>190.93</v>
      </c>
      <c r="O4257" s="3">
        <v>0</v>
      </c>
      <c r="P4257" s="3">
        <v>307.64</v>
      </c>
      <c r="Q4257" s="3">
        <v>61.527999999999999</v>
      </c>
      <c r="R4257" s="1" t="s">
        <v>132</v>
      </c>
    </row>
    <row r="4258" spans="1:18" ht="15.5" x14ac:dyDescent="0.35">
      <c r="A4258" s="1">
        <v>41206070</v>
      </c>
      <c r="B4258" s="99" t="s">
        <v>146</v>
      </c>
      <c r="C4258" s="2" t="s">
        <v>13602</v>
      </c>
      <c r="D4258" s="2">
        <v>1</v>
      </c>
      <c r="E4258" s="1" t="s">
        <v>41</v>
      </c>
      <c r="F4258" s="2">
        <v>16.38</v>
      </c>
      <c r="G4258" s="2"/>
      <c r="H4258" s="2"/>
      <c r="I4258" s="2"/>
      <c r="J4258" s="2"/>
      <c r="K4258" s="2"/>
      <c r="L4258" s="3">
        <v>169.74</v>
      </c>
      <c r="M4258" s="3">
        <v>169.74</v>
      </c>
      <c r="N4258" s="3">
        <v>249.8</v>
      </c>
      <c r="O4258" s="3">
        <v>0</v>
      </c>
      <c r="P4258" s="3">
        <v>419.54</v>
      </c>
      <c r="Q4258" s="3">
        <v>83.908000000000015</v>
      </c>
      <c r="R4258" s="1" t="s">
        <v>132</v>
      </c>
    </row>
    <row r="4259" spans="1:18" ht="15.5" x14ac:dyDescent="0.35">
      <c r="A4259" s="1">
        <v>41301013</v>
      </c>
      <c r="B4259" s="99" t="s">
        <v>145</v>
      </c>
      <c r="C4259" s="2" t="s">
        <v>13602</v>
      </c>
      <c r="D4259" s="2">
        <v>1</v>
      </c>
      <c r="E4259" s="1" t="s">
        <v>23</v>
      </c>
      <c r="F4259" s="2">
        <v>4.2300000000000004</v>
      </c>
      <c r="G4259" s="2"/>
      <c r="H4259" s="2"/>
      <c r="I4259" s="2"/>
      <c r="J4259" s="2"/>
      <c r="K4259" s="2"/>
      <c r="L4259" s="3">
        <v>116.71</v>
      </c>
      <c r="M4259" s="3">
        <v>116.71</v>
      </c>
      <c r="N4259" s="3">
        <v>64.510000000000005</v>
      </c>
      <c r="O4259" s="3">
        <v>0</v>
      </c>
      <c r="P4259" s="3">
        <v>181.22</v>
      </c>
      <c r="Q4259" s="3">
        <v>36.244</v>
      </c>
      <c r="R4259" s="1" t="s">
        <v>0</v>
      </c>
    </row>
    <row r="4260" spans="1:18" ht="15.5" x14ac:dyDescent="0.35">
      <c r="A4260" s="1">
        <v>41301021</v>
      </c>
      <c r="B4260" s="99" t="s">
        <v>144</v>
      </c>
      <c r="C4260" s="2" t="s">
        <v>13602</v>
      </c>
      <c r="D4260" s="2">
        <v>1</v>
      </c>
      <c r="E4260" s="1" t="s">
        <v>23</v>
      </c>
      <c r="F4260" s="2">
        <v>15.09</v>
      </c>
      <c r="G4260" s="2"/>
      <c r="H4260" s="2"/>
      <c r="I4260" s="2"/>
      <c r="J4260" s="2"/>
      <c r="K4260" s="2"/>
      <c r="L4260" s="3">
        <v>116.71</v>
      </c>
      <c r="M4260" s="3">
        <v>116.71</v>
      </c>
      <c r="N4260" s="3">
        <v>230.12</v>
      </c>
      <c r="O4260" s="3">
        <v>0</v>
      </c>
      <c r="P4260" s="3">
        <v>346.83</v>
      </c>
      <c r="Q4260" s="3">
        <v>69.366</v>
      </c>
      <c r="R4260" s="1" t="s">
        <v>0</v>
      </c>
    </row>
    <row r="4261" spans="1:18" ht="15.5" x14ac:dyDescent="0.35">
      <c r="A4261" s="1">
        <v>41301030</v>
      </c>
      <c r="B4261" s="99" t="s">
        <v>143</v>
      </c>
      <c r="C4261" s="2" t="s">
        <v>13602</v>
      </c>
      <c r="D4261" s="2">
        <v>1</v>
      </c>
      <c r="E4261" s="1" t="s">
        <v>31</v>
      </c>
      <c r="F4261" s="2">
        <v>0.08</v>
      </c>
      <c r="G4261" s="2"/>
      <c r="H4261" s="2"/>
      <c r="I4261" s="2"/>
      <c r="J4261" s="2"/>
      <c r="K4261" s="2"/>
      <c r="L4261" s="3">
        <v>26.53</v>
      </c>
      <c r="M4261" s="3">
        <v>26.53</v>
      </c>
      <c r="N4261" s="3">
        <v>1.22</v>
      </c>
      <c r="O4261" s="3">
        <v>0</v>
      </c>
      <c r="P4261" s="3">
        <v>27.75</v>
      </c>
      <c r="Q4261" s="3">
        <v>5.5500000000000007</v>
      </c>
      <c r="R4261" s="1" t="s">
        <v>0</v>
      </c>
    </row>
    <row r="4262" spans="1:18" ht="15.5" x14ac:dyDescent="0.35">
      <c r="A4262" s="1">
        <v>41301048</v>
      </c>
      <c r="B4262" s="99" t="s">
        <v>142</v>
      </c>
      <c r="C4262" s="2" t="s">
        <v>13602</v>
      </c>
      <c r="D4262" s="2">
        <v>1</v>
      </c>
      <c r="E4262" s="1" t="s">
        <v>31</v>
      </c>
      <c r="F4262" s="2"/>
      <c r="G4262" s="2"/>
      <c r="H4262" s="2"/>
      <c r="I4262" s="2"/>
      <c r="J4262" s="2"/>
      <c r="K4262" s="2"/>
      <c r="L4262" s="3">
        <v>26.53</v>
      </c>
      <c r="M4262" s="3">
        <v>26.53</v>
      </c>
      <c r="N4262" s="3">
        <v>0</v>
      </c>
      <c r="O4262" s="3">
        <v>0</v>
      </c>
      <c r="P4262" s="3">
        <v>26.53</v>
      </c>
      <c r="Q4262" s="3">
        <v>5.3060000000000009</v>
      </c>
      <c r="R4262" s="1" t="s">
        <v>0</v>
      </c>
    </row>
    <row r="4263" spans="1:18" ht="15.5" x14ac:dyDescent="0.35">
      <c r="A4263" s="1">
        <v>41301056</v>
      </c>
      <c r="B4263" s="99" t="s">
        <v>141</v>
      </c>
      <c r="C4263" s="2" t="s">
        <v>13602</v>
      </c>
      <c r="D4263" s="2">
        <v>1</v>
      </c>
      <c r="E4263" s="1" t="s">
        <v>13</v>
      </c>
      <c r="F4263" s="2"/>
      <c r="G4263" s="2"/>
      <c r="H4263" s="2"/>
      <c r="I4263" s="2"/>
      <c r="J4263" s="2"/>
      <c r="K4263" s="2"/>
      <c r="L4263" s="3">
        <v>148.54</v>
      </c>
      <c r="M4263" s="3">
        <v>148.54</v>
      </c>
      <c r="N4263" s="3">
        <v>0</v>
      </c>
      <c r="O4263" s="3">
        <v>0</v>
      </c>
      <c r="P4263" s="3">
        <v>148.54</v>
      </c>
      <c r="Q4263" s="3">
        <v>29.707999999999998</v>
      </c>
      <c r="R4263" s="1" t="s">
        <v>0</v>
      </c>
    </row>
    <row r="4264" spans="1:18" ht="15.5" x14ac:dyDescent="0.35">
      <c r="A4264" s="1">
        <v>41301064</v>
      </c>
      <c r="B4264" s="99" t="s">
        <v>140</v>
      </c>
      <c r="C4264" s="2" t="s">
        <v>13602</v>
      </c>
      <c r="D4264" s="2">
        <v>1</v>
      </c>
      <c r="E4264" s="1" t="s">
        <v>31</v>
      </c>
      <c r="F4264" s="2">
        <v>1</v>
      </c>
      <c r="G4264" s="2"/>
      <c r="H4264" s="2"/>
      <c r="I4264" s="2"/>
      <c r="J4264" s="2"/>
      <c r="K4264" s="2"/>
      <c r="L4264" s="3">
        <v>26.53</v>
      </c>
      <c r="M4264" s="3">
        <v>26.53</v>
      </c>
      <c r="N4264" s="3">
        <v>15.25</v>
      </c>
      <c r="O4264" s="3">
        <v>0</v>
      </c>
      <c r="P4264" s="3">
        <v>41.78</v>
      </c>
      <c r="Q4264" s="3">
        <v>8.3559999999999999</v>
      </c>
      <c r="R4264" s="1" t="s">
        <v>0</v>
      </c>
    </row>
    <row r="4265" spans="1:18" ht="15.5" x14ac:dyDescent="0.35">
      <c r="A4265" s="1">
        <v>41301072</v>
      </c>
      <c r="B4265" s="99" t="s">
        <v>139</v>
      </c>
      <c r="C4265" s="2" t="s">
        <v>13602</v>
      </c>
      <c r="D4265" s="2">
        <v>1</v>
      </c>
      <c r="E4265" s="1" t="s">
        <v>20</v>
      </c>
      <c r="F4265" s="2">
        <v>0.14000000000000001</v>
      </c>
      <c r="G4265" s="2"/>
      <c r="H4265" s="2"/>
      <c r="I4265" s="2"/>
      <c r="J4265" s="2"/>
      <c r="K4265" s="2"/>
      <c r="L4265" s="3">
        <v>39.79</v>
      </c>
      <c r="M4265" s="3">
        <v>39.79</v>
      </c>
      <c r="N4265" s="3">
        <v>2.14</v>
      </c>
      <c r="O4265" s="3">
        <v>0</v>
      </c>
      <c r="P4265" s="3">
        <v>41.93</v>
      </c>
      <c r="Q4265" s="3">
        <v>8.386000000000001</v>
      </c>
      <c r="R4265" s="1" t="s">
        <v>0</v>
      </c>
    </row>
    <row r="4266" spans="1:18" ht="15.5" x14ac:dyDescent="0.35">
      <c r="A4266" s="1">
        <v>41301080</v>
      </c>
      <c r="B4266" s="99" t="s">
        <v>138</v>
      </c>
      <c r="C4266" s="2" t="s">
        <v>13602</v>
      </c>
      <c r="D4266" s="2">
        <v>1</v>
      </c>
      <c r="E4266" s="1" t="s">
        <v>4</v>
      </c>
      <c r="F4266" s="2">
        <v>2.0699999999999998</v>
      </c>
      <c r="G4266" s="2"/>
      <c r="H4266" s="2"/>
      <c r="I4266" s="2"/>
      <c r="J4266" s="2"/>
      <c r="K4266" s="2"/>
      <c r="L4266" s="3">
        <v>84.88</v>
      </c>
      <c r="M4266" s="3">
        <v>84.88</v>
      </c>
      <c r="N4266" s="3">
        <v>31.57</v>
      </c>
      <c r="O4266" s="3">
        <v>0</v>
      </c>
      <c r="P4266" s="3">
        <v>116.45</v>
      </c>
      <c r="Q4266" s="3">
        <v>23.290000000000003</v>
      </c>
      <c r="R4266" s="1" t="s">
        <v>0</v>
      </c>
    </row>
    <row r="4267" spans="1:18" ht="15.5" x14ac:dyDescent="0.35">
      <c r="A4267" s="1">
        <v>41301099</v>
      </c>
      <c r="B4267" s="99" t="s">
        <v>137</v>
      </c>
      <c r="C4267" s="2" t="s">
        <v>13602</v>
      </c>
      <c r="D4267" s="2">
        <v>1</v>
      </c>
      <c r="E4267" s="1" t="s">
        <v>25</v>
      </c>
      <c r="F4267" s="2"/>
      <c r="G4267" s="2"/>
      <c r="H4267" s="2"/>
      <c r="I4267" s="2"/>
      <c r="J4267" s="2"/>
      <c r="K4267" s="2"/>
      <c r="L4267" s="3">
        <v>13.26</v>
      </c>
      <c r="M4267" s="3">
        <v>13.26</v>
      </c>
      <c r="N4267" s="3">
        <v>0</v>
      </c>
      <c r="O4267" s="3">
        <v>0</v>
      </c>
      <c r="P4267" s="3">
        <v>13.26</v>
      </c>
      <c r="Q4267" s="3">
        <v>2.6520000000000001</v>
      </c>
      <c r="R4267" s="1" t="s">
        <v>0</v>
      </c>
    </row>
    <row r="4268" spans="1:18" ht="15.5" x14ac:dyDescent="0.35">
      <c r="A4268" s="1">
        <v>41301102</v>
      </c>
      <c r="B4268" s="99" t="s">
        <v>136</v>
      </c>
      <c r="C4268" s="2" t="s">
        <v>13602</v>
      </c>
      <c r="D4268" s="2">
        <v>1</v>
      </c>
      <c r="E4268" s="1" t="s">
        <v>20</v>
      </c>
      <c r="F4268" s="2">
        <v>2.78</v>
      </c>
      <c r="G4268" s="2"/>
      <c r="H4268" s="2"/>
      <c r="I4268" s="2"/>
      <c r="J4268" s="2"/>
      <c r="K4268" s="2"/>
      <c r="L4268" s="3">
        <v>39.79</v>
      </c>
      <c r="M4268" s="3">
        <v>39.79</v>
      </c>
      <c r="N4268" s="3">
        <v>42.4</v>
      </c>
      <c r="O4268" s="3">
        <v>0</v>
      </c>
      <c r="P4268" s="3">
        <v>82.19</v>
      </c>
      <c r="Q4268" s="3">
        <v>16.437999999999999</v>
      </c>
      <c r="R4268" s="1" t="s">
        <v>0</v>
      </c>
    </row>
    <row r="4269" spans="1:18" ht="15.5" x14ac:dyDescent="0.35">
      <c r="A4269" s="1">
        <v>41301110</v>
      </c>
      <c r="B4269" s="99" t="s">
        <v>135</v>
      </c>
      <c r="C4269" s="2" t="s">
        <v>13602</v>
      </c>
      <c r="D4269" s="2">
        <v>1</v>
      </c>
      <c r="E4269" s="1" t="s">
        <v>13</v>
      </c>
      <c r="F4269" s="2"/>
      <c r="G4269" s="2"/>
      <c r="H4269" s="2"/>
      <c r="I4269" s="2"/>
      <c r="J4269" s="2"/>
      <c r="K4269" s="2"/>
      <c r="L4269" s="3">
        <v>148.54</v>
      </c>
      <c r="M4269" s="3">
        <v>148.54</v>
      </c>
      <c r="N4269" s="3">
        <v>0</v>
      </c>
      <c r="O4269" s="3">
        <v>0</v>
      </c>
      <c r="P4269" s="3">
        <v>148.54</v>
      </c>
      <c r="Q4269" s="3">
        <v>29.707999999999998</v>
      </c>
      <c r="R4269" s="1" t="s">
        <v>0</v>
      </c>
    </row>
    <row r="4270" spans="1:18" ht="15.5" x14ac:dyDescent="0.35">
      <c r="A4270" s="1">
        <v>30101123</v>
      </c>
      <c r="B4270" s="99" t="s">
        <v>134</v>
      </c>
      <c r="C4270" s="2" t="s">
        <v>13598</v>
      </c>
      <c r="D4270" s="2">
        <v>1</v>
      </c>
      <c r="E4270" s="1" t="s">
        <v>133</v>
      </c>
      <c r="F4270" s="2"/>
      <c r="G4270" s="2"/>
      <c r="H4270" s="2"/>
      <c r="I4270" s="2"/>
      <c r="J4270" s="2"/>
      <c r="K4270" s="2"/>
      <c r="L4270" s="3">
        <v>310.33999999999997</v>
      </c>
      <c r="M4270" s="3">
        <v>310.33999999999997</v>
      </c>
      <c r="N4270" s="3">
        <v>0</v>
      </c>
      <c r="O4270" s="3">
        <v>0</v>
      </c>
      <c r="P4270" s="3">
        <v>310.33999999999997</v>
      </c>
      <c r="Q4270" s="3">
        <v>62.067999999999998</v>
      </c>
      <c r="R4270" s="1" t="s">
        <v>132</v>
      </c>
    </row>
    <row r="4271" spans="1:18" ht="15.5" x14ac:dyDescent="0.35">
      <c r="A4271" s="1">
        <v>41301129</v>
      </c>
      <c r="B4271" s="99" t="s">
        <v>131</v>
      </c>
      <c r="C4271" s="2" t="s">
        <v>13602</v>
      </c>
      <c r="D4271" s="2">
        <v>1</v>
      </c>
      <c r="E4271" s="1" t="s">
        <v>34</v>
      </c>
      <c r="F4271" s="2">
        <v>0.87</v>
      </c>
      <c r="G4271" s="2"/>
      <c r="H4271" s="2"/>
      <c r="I4271" s="2"/>
      <c r="J4271" s="2"/>
      <c r="K4271" s="2"/>
      <c r="L4271" s="3">
        <v>71.62</v>
      </c>
      <c r="M4271" s="3">
        <v>71.62</v>
      </c>
      <c r="N4271" s="3">
        <v>13.27</v>
      </c>
      <c r="O4271" s="3">
        <v>0</v>
      </c>
      <c r="P4271" s="3">
        <v>84.89</v>
      </c>
      <c r="Q4271" s="3">
        <v>16.978000000000002</v>
      </c>
      <c r="R4271" s="1" t="s">
        <v>0</v>
      </c>
    </row>
    <row r="4272" spans="1:18" ht="15.5" x14ac:dyDescent="0.35">
      <c r="A4272" s="1">
        <v>41301137</v>
      </c>
      <c r="B4272" s="99" t="s">
        <v>130</v>
      </c>
      <c r="C4272" s="2" t="s">
        <v>13602</v>
      </c>
      <c r="D4272" s="2">
        <v>1</v>
      </c>
      <c r="E4272" s="1" t="s">
        <v>25</v>
      </c>
      <c r="F4272" s="2"/>
      <c r="G4272" s="2"/>
      <c r="H4272" s="2"/>
      <c r="I4272" s="2"/>
      <c r="J4272" s="2"/>
      <c r="K4272" s="2"/>
      <c r="L4272" s="3">
        <v>13.26</v>
      </c>
      <c r="M4272" s="3">
        <v>13.26</v>
      </c>
      <c r="N4272" s="3">
        <v>0</v>
      </c>
      <c r="O4272" s="3">
        <v>0</v>
      </c>
      <c r="P4272" s="3">
        <v>13.26</v>
      </c>
      <c r="Q4272" s="3">
        <v>2.6520000000000001</v>
      </c>
      <c r="R4272" s="1" t="s">
        <v>0</v>
      </c>
    </row>
    <row r="4273" spans="1:18" ht="15.5" x14ac:dyDescent="0.35">
      <c r="A4273" s="1">
        <v>41301145</v>
      </c>
      <c r="B4273" s="99" t="s">
        <v>129</v>
      </c>
      <c r="C4273" s="2" t="s">
        <v>13602</v>
      </c>
      <c r="D4273" s="2">
        <v>1</v>
      </c>
      <c r="E4273" s="1" t="s">
        <v>20</v>
      </c>
      <c r="F4273" s="2"/>
      <c r="G4273" s="2"/>
      <c r="H4273" s="2"/>
      <c r="I4273" s="2"/>
      <c r="J4273" s="2"/>
      <c r="K4273" s="2"/>
      <c r="L4273" s="3">
        <v>39.79</v>
      </c>
      <c r="M4273" s="3">
        <v>39.79</v>
      </c>
      <c r="N4273" s="3">
        <v>0</v>
      </c>
      <c r="O4273" s="3">
        <v>0</v>
      </c>
      <c r="P4273" s="3">
        <v>39.79</v>
      </c>
      <c r="Q4273" s="3">
        <v>7.9580000000000002</v>
      </c>
      <c r="R4273" s="1" t="s">
        <v>0</v>
      </c>
    </row>
    <row r="4274" spans="1:18" ht="15.5" x14ac:dyDescent="0.35">
      <c r="A4274" s="1">
        <v>41301153</v>
      </c>
      <c r="B4274" s="99" t="s">
        <v>128</v>
      </c>
      <c r="C4274" s="2" t="s">
        <v>13602</v>
      </c>
      <c r="D4274" s="2">
        <v>1</v>
      </c>
      <c r="E4274" s="1" t="s">
        <v>31</v>
      </c>
      <c r="F4274" s="2">
        <v>4.2300000000000004</v>
      </c>
      <c r="G4274" s="2"/>
      <c r="H4274" s="2"/>
      <c r="I4274" s="2"/>
      <c r="J4274" s="2"/>
      <c r="K4274" s="2"/>
      <c r="L4274" s="3">
        <v>26.53</v>
      </c>
      <c r="M4274" s="3">
        <v>26.53</v>
      </c>
      <c r="N4274" s="3">
        <v>64.510000000000005</v>
      </c>
      <c r="O4274" s="3">
        <v>0</v>
      </c>
      <c r="P4274" s="3">
        <v>91.04</v>
      </c>
      <c r="Q4274" s="3">
        <v>18.208000000000002</v>
      </c>
      <c r="R4274" s="1" t="s">
        <v>0</v>
      </c>
    </row>
    <row r="4275" spans="1:18" ht="15.5" x14ac:dyDescent="0.35">
      <c r="A4275" s="1">
        <v>41301161</v>
      </c>
      <c r="B4275" s="99" t="s">
        <v>127</v>
      </c>
      <c r="C4275" s="2" t="s">
        <v>13602</v>
      </c>
      <c r="D4275" s="2">
        <v>1</v>
      </c>
      <c r="E4275" s="1" t="s">
        <v>25</v>
      </c>
      <c r="F4275" s="2">
        <v>0.26</v>
      </c>
      <c r="G4275" s="2"/>
      <c r="H4275" s="2"/>
      <c r="I4275" s="2"/>
      <c r="J4275" s="2"/>
      <c r="K4275" s="2"/>
      <c r="L4275" s="3">
        <v>13.26</v>
      </c>
      <c r="M4275" s="3">
        <v>13.26</v>
      </c>
      <c r="N4275" s="3">
        <v>3.97</v>
      </c>
      <c r="O4275" s="3">
        <v>0</v>
      </c>
      <c r="P4275" s="3">
        <v>17.23</v>
      </c>
      <c r="Q4275" s="3">
        <v>3.4460000000000002</v>
      </c>
      <c r="R4275" s="1" t="s">
        <v>0</v>
      </c>
    </row>
    <row r="4276" spans="1:18" ht="15.5" x14ac:dyDescent="0.35">
      <c r="A4276" s="1">
        <v>41301170</v>
      </c>
      <c r="B4276" s="99" t="s">
        <v>126</v>
      </c>
      <c r="C4276" s="2" t="s">
        <v>13602</v>
      </c>
      <c r="D4276" s="2">
        <v>1</v>
      </c>
      <c r="E4276" s="1" t="s">
        <v>34</v>
      </c>
      <c r="F4276" s="2">
        <v>0.6</v>
      </c>
      <c r="G4276" s="2"/>
      <c r="H4276" s="2"/>
      <c r="I4276" s="2"/>
      <c r="J4276" s="2"/>
      <c r="K4276" s="2"/>
      <c r="L4276" s="3">
        <v>71.62</v>
      </c>
      <c r="M4276" s="3">
        <v>71.62</v>
      </c>
      <c r="N4276" s="3">
        <v>9.15</v>
      </c>
      <c r="O4276" s="3">
        <v>0</v>
      </c>
      <c r="P4276" s="3">
        <v>80.77</v>
      </c>
      <c r="Q4276" s="3">
        <v>16.154</v>
      </c>
      <c r="R4276" s="1" t="s">
        <v>0</v>
      </c>
    </row>
    <row r="4277" spans="1:18" ht="15.5" x14ac:dyDescent="0.35">
      <c r="A4277" s="1">
        <v>41301188</v>
      </c>
      <c r="B4277" s="99" t="s">
        <v>125</v>
      </c>
      <c r="C4277" s="2" t="s">
        <v>13602</v>
      </c>
      <c r="D4277" s="2">
        <v>1</v>
      </c>
      <c r="E4277" s="1" t="s">
        <v>31</v>
      </c>
      <c r="F4277" s="2"/>
      <c r="G4277" s="2"/>
      <c r="H4277" s="2"/>
      <c r="I4277" s="2"/>
      <c r="J4277" s="2"/>
      <c r="K4277" s="2"/>
      <c r="L4277" s="3">
        <v>26.53</v>
      </c>
      <c r="M4277" s="3">
        <v>26.53</v>
      </c>
      <c r="N4277" s="3">
        <v>0</v>
      </c>
      <c r="O4277" s="3">
        <v>0</v>
      </c>
      <c r="P4277" s="3">
        <v>26.53</v>
      </c>
      <c r="Q4277" s="3">
        <v>5.3060000000000009</v>
      </c>
      <c r="R4277" s="1" t="s">
        <v>0</v>
      </c>
    </row>
    <row r="4278" spans="1:18" ht="15.5" x14ac:dyDescent="0.35">
      <c r="A4278" s="1">
        <v>41301200</v>
      </c>
      <c r="B4278" s="99" t="s">
        <v>124</v>
      </c>
      <c r="C4278" s="2" t="s">
        <v>13602</v>
      </c>
      <c r="D4278" s="2">
        <v>1</v>
      </c>
      <c r="E4278" s="1" t="s">
        <v>31</v>
      </c>
      <c r="F4278" s="2">
        <v>0.14000000000000001</v>
      </c>
      <c r="G4278" s="2"/>
      <c r="H4278" s="2"/>
      <c r="I4278" s="2"/>
      <c r="J4278" s="2"/>
      <c r="K4278" s="2"/>
      <c r="L4278" s="3">
        <v>26.53</v>
      </c>
      <c r="M4278" s="3">
        <v>26.53</v>
      </c>
      <c r="N4278" s="3">
        <v>2.14</v>
      </c>
      <c r="O4278" s="3">
        <v>0</v>
      </c>
      <c r="P4278" s="3">
        <v>28.67</v>
      </c>
      <c r="Q4278" s="3">
        <v>5.7340000000000009</v>
      </c>
      <c r="R4278" s="1" t="s">
        <v>0</v>
      </c>
    </row>
    <row r="4279" spans="1:18" ht="15.5" x14ac:dyDescent="0.35">
      <c r="A4279" s="1">
        <v>41301218</v>
      </c>
      <c r="B4279" s="99" t="s">
        <v>123</v>
      </c>
      <c r="C4279" s="2" t="s">
        <v>13602</v>
      </c>
      <c r="D4279" s="2">
        <v>1</v>
      </c>
      <c r="E4279" s="1" t="s">
        <v>25</v>
      </c>
      <c r="F4279" s="2"/>
      <c r="G4279" s="2"/>
      <c r="H4279" s="2"/>
      <c r="I4279" s="2"/>
      <c r="J4279" s="2"/>
      <c r="K4279" s="2"/>
      <c r="L4279" s="3">
        <v>13.26</v>
      </c>
      <c r="M4279" s="3">
        <v>13.26</v>
      </c>
      <c r="N4279" s="3">
        <v>0</v>
      </c>
      <c r="O4279" s="3">
        <v>0</v>
      </c>
      <c r="P4279" s="3">
        <v>13.26</v>
      </c>
      <c r="Q4279" s="3">
        <v>2.6520000000000001</v>
      </c>
      <c r="R4279" s="1" t="s">
        <v>0</v>
      </c>
    </row>
    <row r="4280" spans="1:18" ht="15.5" x14ac:dyDescent="0.35">
      <c r="A4280" s="1">
        <v>41301226</v>
      </c>
      <c r="B4280" s="99" t="s">
        <v>122</v>
      </c>
      <c r="C4280" s="2" t="s">
        <v>13602</v>
      </c>
      <c r="D4280" s="2">
        <v>1</v>
      </c>
      <c r="E4280" s="1" t="s">
        <v>25</v>
      </c>
      <c r="F4280" s="2"/>
      <c r="G4280" s="2"/>
      <c r="H4280" s="2"/>
      <c r="I4280" s="2"/>
      <c r="J4280" s="2"/>
      <c r="K4280" s="2"/>
      <c r="L4280" s="3">
        <v>13.26</v>
      </c>
      <c r="M4280" s="3">
        <v>13.26</v>
      </c>
      <c r="N4280" s="3">
        <v>0</v>
      </c>
      <c r="O4280" s="3">
        <v>0</v>
      </c>
      <c r="P4280" s="3">
        <v>13.26</v>
      </c>
      <c r="Q4280" s="3">
        <v>2.6520000000000001</v>
      </c>
      <c r="R4280" s="1" t="s">
        <v>0</v>
      </c>
    </row>
    <row r="4281" spans="1:18" ht="15.5" x14ac:dyDescent="0.35">
      <c r="A4281" s="1">
        <v>41301234</v>
      </c>
      <c r="B4281" s="99" t="s">
        <v>121</v>
      </c>
      <c r="C4281" s="2" t="s">
        <v>13602</v>
      </c>
      <c r="D4281" s="2">
        <v>1</v>
      </c>
      <c r="E4281" s="1" t="s">
        <v>25</v>
      </c>
      <c r="F4281" s="2"/>
      <c r="G4281" s="2"/>
      <c r="H4281" s="2"/>
      <c r="I4281" s="2"/>
      <c r="J4281" s="2"/>
      <c r="K4281" s="2"/>
      <c r="L4281" s="3">
        <v>13.26</v>
      </c>
      <c r="M4281" s="3">
        <v>13.26</v>
      </c>
      <c r="N4281" s="3">
        <v>0</v>
      </c>
      <c r="O4281" s="3">
        <v>0</v>
      </c>
      <c r="P4281" s="3">
        <v>13.26</v>
      </c>
      <c r="Q4281" s="3">
        <v>2.6520000000000001</v>
      </c>
      <c r="R4281" s="1" t="s">
        <v>0</v>
      </c>
    </row>
    <row r="4282" spans="1:18" ht="15.5" x14ac:dyDescent="0.35">
      <c r="A4282" s="1">
        <v>41301242</v>
      </c>
      <c r="B4282" s="99" t="s">
        <v>120</v>
      </c>
      <c r="C4282" s="2" t="s">
        <v>13602</v>
      </c>
      <c r="D4282" s="2">
        <v>1</v>
      </c>
      <c r="E4282" s="1" t="s">
        <v>31</v>
      </c>
      <c r="F4282" s="2">
        <v>0.36</v>
      </c>
      <c r="G4282" s="2"/>
      <c r="H4282" s="2"/>
      <c r="I4282" s="2"/>
      <c r="J4282" s="2"/>
      <c r="K4282" s="2"/>
      <c r="L4282" s="3">
        <v>26.53</v>
      </c>
      <c r="M4282" s="3">
        <v>26.53</v>
      </c>
      <c r="N4282" s="3">
        <v>5.49</v>
      </c>
      <c r="O4282" s="3">
        <v>0</v>
      </c>
      <c r="P4282" s="3">
        <v>32.020000000000003</v>
      </c>
      <c r="Q4282" s="3">
        <v>6.4040000000000008</v>
      </c>
      <c r="R4282" s="1" t="s">
        <v>0</v>
      </c>
    </row>
    <row r="4283" spans="1:18" ht="15.5" x14ac:dyDescent="0.35">
      <c r="A4283" s="1">
        <v>41301250</v>
      </c>
      <c r="B4283" s="99" t="s">
        <v>119</v>
      </c>
      <c r="C4283" s="2" t="s">
        <v>13602</v>
      </c>
      <c r="D4283" s="2">
        <v>1</v>
      </c>
      <c r="E4283" s="1" t="s">
        <v>18</v>
      </c>
      <c r="F4283" s="2">
        <v>0.33</v>
      </c>
      <c r="G4283" s="2"/>
      <c r="H4283" s="2"/>
      <c r="I4283" s="2"/>
      <c r="J4283" s="2"/>
      <c r="K4283" s="2"/>
      <c r="L4283" s="3">
        <v>53.06</v>
      </c>
      <c r="M4283" s="3">
        <v>53.06</v>
      </c>
      <c r="N4283" s="3">
        <v>5.03</v>
      </c>
      <c r="O4283" s="3">
        <v>0</v>
      </c>
      <c r="P4283" s="3">
        <v>58.09</v>
      </c>
      <c r="Q4283" s="3">
        <v>11.618000000000002</v>
      </c>
      <c r="R4283" s="1" t="s">
        <v>0</v>
      </c>
    </row>
    <row r="4284" spans="1:18" ht="15.5" x14ac:dyDescent="0.35">
      <c r="A4284" s="1">
        <v>41301269</v>
      </c>
      <c r="B4284" s="99" t="s">
        <v>118</v>
      </c>
      <c r="C4284" s="2" t="s">
        <v>13602</v>
      </c>
      <c r="D4284" s="2">
        <v>1</v>
      </c>
      <c r="E4284" s="1" t="s">
        <v>4</v>
      </c>
      <c r="F4284" s="2">
        <v>3.56</v>
      </c>
      <c r="G4284" s="2"/>
      <c r="H4284" s="2"/>
      <c r="I4284" s="2"/>
      <c r="J4284" s="2"/>
      <c r="K4284" s="2"/>
      <c r="L4284" s="3">
        <v>84.88</v>
      </c>
      <c r="M4284" s="3">
        <v>84.88</v>
      </c>
      <c r="N4284" s="3">
        <v>54.29</v>
      </c>
      <c r="O4284" s="3">
        <v>0</v>
      </c>
      <c r="P4284" s="3">
        <v>139.16999999999999</v>
      </c>
      <c r="Q4284" s="3">
        <v>27.834</v>
      </c>
      <c r="R4284" s="1" t="s">
        <v>0</v>
      </c>
    </row>
    <row r="4285" spans="1:18" ht="15.5" x14ac:dyDescent="0.35">
      <c r="A4285" s="1">
        <v>41301277</v>
      </c>
      <c r="B4285" s="99" t="s">
        <v>117</v>
      </c>
      <c r="C4285" s="2" t="s">
        <v>13602</v>
      </c>
      <c r="D4285" s="2">
        <v>1</v>
      </c>
      <c r="E4285" s="1" t="s">
        <v>31</v>
      </c>
      <c r="F4285" s="2">
        <v>0.25</v>
      </c>
      <c r="G4285" s="2"/>
      <c r="H4285" s="2"/>
      <c r="I4285" s="2"/>
      <c r="J4285" s="2"/>
      <c r="K4285" s="2"/>
      <c r="L4285" s="3">
        <v>26.53</v>
      </c>
      <c r="M4285" s="3">
        <v>26.53</v>
      </c>
      <c r="N4285" s="3">
        <v>3.81</v>
      </c>
      <c r="O4285" s="3">
        <v>0</v>
      </c>
      <c r="P4285" s="3">
        <v>30.34</v>
      </c>
      <c r="Q4285" s="3">
        <v>6.0680000000000005</v>
      </c>
      <c r="R4285" s="1" t="s">
        <v>0</v>
      </c>
    </row>
    <row r="4286" spans="1:18" ht="15.5" x14ac:dyDescent="0.35">
      <c r="A4286" s="1">
        <v>41301285</v>
      </c>
      <c r="B4286" s="99" t="s">
        <v>116</v>
      </c>
      <c r="C4286" s="2" t="s">
        <v>13602</v>
      </c>
      <c r="D4286" s="2">
        <v>1</v>
      </c>
      <c r="E4286" s="1" t="s">
        <v>20</v>
      </c>
      <c r="F4286" s="2">
        <v>0.4</v>
      </c>
      <c r="G4286" s="2"/>
      <c r="H4286" s="2"/>
      <c r="I4286" s="2"/>
      <c r="J4286" s="2"/>
      <c r="K4286" s="2"/>
      <c r="L4286" s="3">
        <v>39.79</v>
      </c>
      <c r="M4286" s="3">
        <v>39.79</v>
      </c>
      <c r="N4286" s="3">
        <v>6.1</v>
      </c>
      <c r="O4286" s="3">
        <v>0</v>
      </c>
      <c r="P4286" s="3">
        <v>45.89</v>
      </c>
      <c r="Q4286" s="3">
        <v>9.1780000000000008</v>
      </c>
      <c r="R4286" s="1" t="s">
        <v>0</v>
      </c>
    </row>
    <row r="4287" spans="1:18" ht="15.5" x14ac:dyDescent="0.35">
      <c r="A4287" s="1">
        <v>41301307</v>
      </c>
      <c r="B4287" s="99" t="s">
        <v>115</v>
      </c>
      <c r="C4287" s="2" t="s">
        <v>13602</v>
      </c>
      <c r="D4287" s="2">
        <v>1</v>
      </c>
      <c r="E4287" s="1" t="s">
        <v>31</v>
      </c>
      <c r="F4287" s="2">
        <v>0.38</v>
      </c>
      <c r="G4287" s="2"/>
      <c r="H4287" s="2"/>
      <c r="I4287" s="2"/>
      <c r="J4287" s="2"/>
      <c r="K4287" s="2"/>
      <c r="L4287" s="3">
        <v>26.53</v>
      </c>
      <c r="M4287" s="3">
        <v>26.53</v>
      </c>
      <c r="N4287" s="3">
        <v>5.8</v>
      </c>
      <c r="O4287" s="3">
        <v>0</v>
      </c>
      <c r="P4287" s="3">
        <v>32.33</v>
      </c>
      <c r="Q4287" s="3">
        <v>6.4660000000000002</v>
      </c>
      <c r="R4287" s="1" t="s">
        <v>0</v>
      </c>
    </row>
    <row r="4288" spans="1:18" ht="15.5" x14ac:dyDescent="0.35">
      <c r="A4288" s="1">
        <v>41301315</v>
      </c>
      <c r="B4288" s="99" t="s">
        <v>114</v>
      </c>
      <c r="C4288" s="2" t="s">
        <v>13602</v>
      </c>
      <c r="D4288" s="2">
        <v>1</v>
      </c>
      <c r="E4288" s="1" t="s">
        <v>31</v>
      </c>
      <c r="F4288" s="2">
        <v>2.4300000000000002</v>
      </c>
      <c r="G4288" s="2"/>
      <c r="H4288" s="2"/>
      <c r="I4288" s="2"/>
      <c r="J4288" s="2"/>
      <c r="K4288" s="2"/>
      <c r="L4288" s="3">
        <v>26.53</v>
      </c>
      <c r="M4288" s="3">
        <v>26.53</v>
      </c>
      <c r="N4288" s="3">
        <v>37.06</v>
      </c>
      <c r="O4288" s="3">
        <v>0</v>
      </c>
      <c r="P4288" s="3">
        <v>63.59</v>
      </c>
      <c r="Q4288" s="3">
        <v>12.718000000000002</v>
      </c>
      <c r="R4288" s="1" t="s">
        <v>0</v>
      </c>
    </row>
    <row r="4289" spans="1:18" ht="15.5" x14ac:dyDescent="0.35">
      <c r="A4289" s="1">
        <v>41301323</v>
      </c>
      <c r="B4289" s="99" t="s">
        <v>113</v>
      </c>
      <c r="C4289" s="2" t="s">
        <v>13602</v>
      </c>
      <c r="D4289" s="2">
        <v>1</v>
      </c>
      <c r="E4289" s="1" t="s">
        <v>31</v>
      </c>
      <c r="F4289" s="2">
        <v>0.5</v>
      </c>
      <c r="G4289" s="2"/>
      <c r="H4289" s="2"/>
      <c r="I4289" s="2"/>
      <c r="J4289" s="2"/>
      <c r="K4289" s="2"/>
      <c r="L4289" s="3">
        <v>26.53</v>
      </c>
      <c r="M4289" s="3">
        <v>26.53</v>
      </c>
      <c r="N4289" s="3">
        <v>7.63</v>
      </c>
      <c r="O4289" s="3">
        <v>0</v>
      </c>
      <c r="P4289" s="3">
        <v>34.159999999999997</v>
      </c>
      <c r="Q4289" s="3">
        <v>6.8319999999999999</v>
      </c>
      <c r="R4289" s="1" t="s">
        <v>0</v>
      </c>
    </row>
    <row r="4290" spans="1:18" ht="15.5" x14ac:dyDescent="0.35">
      <c r="A4290" s="1">
        <v>41301331</v>
      </c>
      <c r="B4290" s="99" t="s">
        <v>112</v>
      </c>
      <c r="C4290" s="2" t="s">
        <v>13602</v>
      </c>
      <c r="D4290" s="2">
        <v>1</v>
      </c>
      <c r="E4290" s="1" t="s">
        <v>20</v>
      </c>
      <c r="F4290" s="2"/>
      <c r="G4290" s="2"/>
      <c r="H4290" s="2"/>
      <c r="I4290" s="2"/>
      <c r="J4290" s="2"/>
      <c r="K4290" s="2"/>
      <c r="L4290" s="3">
        <v>39.79</v>
      </c>
      <c r="M4290" s="3">
        <v>39.79</v>
      </c>
      <c r="N4290" s="3">
        <v>0</v>
      </c>
      <c r="O4290" s="3">
        <v>0</v>
      </c>
      <c r="P4290" s="3">
        <v>39.79</v>
      </c>
      <c r="Q4290" s="3">
        <v>7.9580000000000002</v>
      </c>
      <c r="R4290" s="1" t="s">
        <v>0</v>
      </c>
    </row>
    <row r="4291" spans="1:18" ht="15.5" x14ac:dyDescent="0.35">
      <c r="A4291" s="1">
        <v>41301340</v>
      </c>
      <c r="B4291" s="99" t="s">
        <v>111</v>
      </c>
      <c r="C4291" s="2" t="s">
        <v>13602</v>
      </c>
      <c r="D4291" s="2">
        <v>1</v>
      </c>
      <c r="E4291" s="1" t="s">
        <v>110</v>
      </c>
      <c r="F4291" s="2">
        <v>10.61</v>
      </c>
      <c r="G4291" s="2"/>
      <c r="H4291" s="2"/>
      <c r="I4291" s="2"/>
      <c r="J4291" s="2"/>
      <c r="K4291" s="2"/>
      <c r="L4291" s="3">
        <v>222.81</v>
      </c>
      <c r="M4291" s="3">
        <v>222.81</v>
      </c>
      <c r="N4291" s="3">
        <v>161.80000000000001</v>
      </c>
      <c r="O4291" s="3">
        <v>0</v>
      </c>
      <c r="P4291" s="3">
        <v>384.61</v>
      </c>
      <c r="Q4291" s="3">
        <v>76.922000000000011</v>
      </c>
      <c r="R4291" s="1" t="s">
        <v>0</v>
      </c>
    </row>
    <row r="4292" spans="1:18" ht="15.5" x14ac:dyDescent="0.35">
      <c r="A4292" s="1">
        <v>41301358</v>
      </c>
      <c r="B4292" s="99" t="s">
        <v>109</v>
      </c>
      <c r="C4292" s="2" t="s">
        <v>13602</v>
      </c>
      <c r="D4292" s="2">
        <v>1</v>
      </c>
      <c r="E4292" s="1" t="s">
        <v>20</v>
      </c>
      <c r="F4292" s="2">
        <v>1.38</v>
      </c>
      <c r="G4292" s="2"/>
      <c r="H4292" s="2"/>
      <c r="I4292" s="2"/>
      <c r="J4292" s="2"/>
      <c r="K4292" s="2"/>
      <c r="L4292" s="3">
        <v>39.79</v>
      </c>
      <c r="M4292" s="3">
        <v>39.79</v>
      </c>
      <c r="N4292" s="3">
        <v>21.05</v>
      </c>
      <c r="O4292" s="3">
        <v>0</v>
      </c>
      <c r="P4292" s="3">
        <v>60.84</v>
      </c>
      <c r="Q4292" s="3">
        <v>12.168000000000001</v>
      </c>
      <c r="R4292" s="1" t="s">
        <v>0</v>
      </c>
    </row>
    <row r="4293" spans="1:18" ht="15.5" x14ac:dyDescent="0.35">
      <c r="A4293" s="1">
        <v>41301366</v>
      </c>
      <c r="B4293" s="99" t="s">
        <v>108</v>
      </c>
      <c r="C4293" s="2" t="s">
        <v>13602</v>
      </c>
      <c r="D4293" s="2">
        <v>1</v>
      </c>
      <c r="E4293" s="1" t="s">
        <v>23</v>
      </c>
      <c r="F4293" s="2">
        <v>1</v>
      </c>
      <c r="G4293" s="2"/>
      <c r="H4293" s="2"/>
      <c r="I4293" s="2"/>
      <c r="J4293" s="2"/>
      <c r="K4293" s="2"/>
      <c r="L4293" s="3">
        <v>116.71</v>
      </c>
      <c r="M4293" s="3">
        <v>116.71</v>
      </c>
      <c r="N4293" s="3">
        <v>15.25</v>
      </c>
      <c r="O4293" s="3">
        <v>0</v>
      </c>
      <c r="P4293" s="3">
        <v>131.96</v>
      </c>
      <c r="Q4293" s="3">
        <v>26.392000000000003</v>
      </c>
      <c r="R4293" s="1" t="s">
        <v>0</v>
      </c>
    </row>
    <row r="4294" spans="1:18" ht="15.5" x14ac:dyDescent="0.35">
      <c r="A4294" s="1">
        <v>41301374</v>
      </c>
      <c r="B4294" s="99" t="s">
        <v>107</v>
      </c>
      <c r="C4294" s="2" t="s">
        <v>13602</v>
      </c>
      <c r="D4294" s="2">
        <v>1</v>
      </c>
      <c r="E4294" s="1" t="s">
        <v>20</v>
      </c>
      <c r="F4294" s="2">
        <v>2.78</v>
      </c>
      <c r="G4294" s="2"/>
      <c r="H4294" s="2"/>
      <c r="I4294" s="2"/>
      <c r="J4294" s="2"/>
      <c r="K4294" s="2"/>
      <c r="L4294" s="3">
        <v>39.79</v>
      </c>
      <c r="M4294" s="3">
        <v>39.79</v>
      </c>
      <c r="N4294" s="3">
        <v>42.4</v>
      </c>
      <c r="O4294" s="3">
        <v>0</v>
      </c>
      <c r="P4294" s="3">
        <v>82.19</v>
      </c>
      <c r="Q4294" s="3">
        <v>16.437999999999999</v>
      </c>
      <c r="R4294" s="1" t="s">
        <v>0</v>
      </c>
    </row>
    <row r="4295" spans="1:18" ht="15.5" x14ac:dyDescent="0.35">
      <c r="A4295" s="1">
        <v>41301382</v>
      </c>
      <c r="B4295" s="99" t="s">
        <v>106</v>
      </c>
      <c r="C4295" s="2" t="s">
        <v>13602</v>
      </c>
      <c r="D4295" s="2">
        <v>1</v>
      </c>
      <c r="E4295" s="1" t="s">
        <v>23</v>
      </c>
      <c r="F4295" s="2"/>
      <c r="G4295" s="2"/>
      <c r="H4295" s="2"/>
      <c r="I4295" s="2"/>
      <c r="J4295" s="2"/>
      <c r="K4295" s="2"/>
      <c r="L4295" s="3">
        <v>116.71</v>
      </c>
      <c r="M4295" s="3">
        <v>116.71</v>
      </c>
      <c r="N4295" s="3">
        <v>0</v>
      </c>
      <c r="O4295" s="3">
        <v>0</v>
      </c>
      <c r="P4295" s="3">
        <v>116.71</v>
      </c>
      <c r="Q4295" s="3">
        <v>23.341999999999999</v>
      </c>
      <c r="R4295" s="1" t="s">
        <v>0</v>
      </c>
    </row>
    <row r="4296" spans="1:18" ht="15.5" x14ac:dyDescent="0.35">
      <c r="A4296" s="1">
        <v>41301390</v>
      </c>
      <c r="B4296" s="99" t="s">
        <v>105</v>
      </c>
      <c r="C4296" s="2" t="s">
        <v>13602</v>
      </c>
      <c r="D4296" s="2">
        <v>0.5</v>
      </c>
      <c r="E4296" s="1" t="s">
        <v>25</v>
      </c>
      <c r="F4296" s="2"/>
      <c r="G4296" s="2"/>
      <c r="H4296" s="2"/>
      <c r="I4296" s="2"/>
      <c r="J4296" s="2"/>
      <c r="K4296" s="2"/>
      <c r="L4296" s="3">
        <v>13.26</v>
      </c>
      <c r="M4296" s="3">
        <v>6.63</v>
      </c>
      <c r="N4296" s="3">
        <v>0</v>
      </c>
      <c r="O4296" s="3">
        <v>0</v>
      </c>
      <c r="P4296" s="3">
        <v>6.63</v>
      </c>
      <c r="Q4296" s="3">
        <v>1.3260000000000001</v>
      </c>
      <c r="R4296" s="1" t="s">
        <v>0</v>
      </c>
    </row>
    <row r="4297" spans="1:18" ht="15.5" x14ac:dyDescent="0.35">
      <c r="A4297" s="1">
        <v>41301404</v>
      </c>
      <c r="B4297" s="99" t="s">
        <v>104</v>
      </c>
      <c r="C4297" s="2" t="s">
        <v>13602</v>
      </c>
      <c r="D4297" s="2">
        <v>1</v>
      </c>
      <c r="E4297" s="1" t="s">
        <v>25</v>
      </c>
      <c r="F4297" s="2"/>
      <c r="G4297" s="2"/>
      <c r="H4297" s="2"/>
      <c r="I4297" s="2"/>
      <c r="J4297" s="2"/>
      <c r="K4297" s="2"/>
      <c r="L4297" s="3">
        <v>13.26</v>
      </c>
      <c r="M4297" s="3">
        <v>13.26</v>
      </c>
      <c r="N4297" s="3">
        <v>0</v>
      </c>
      <c r="O4297" s="3">
        <v>0</v>
      </c>
      <c r="P4297" s="3">
        <v>13.26</v>
      </c>
      <c r="Q4297" s="3">
        <v>2.6520000000000001</v>
      </c>
      <c r="R4297" s="1" t="s">
        <v>0</v>
      </c>
    </row>
    <row r="4298" spans="1:18" ht="15.5" x14ac:dyDescent="0.35">
      <c r="A4298" s="1">
        <v>41301412</v>
      </c>
      <c r="B4298" s="99" t="s">
        <v>103</v>
      </c>
      <c r="C4298" s="2" t="s">
        <v>13602</v>
      </c>
      <c r="D4298" s="2">
        <v>1</v>
      </c>
      <c r="E4298" s="1" t="s">
        <v>31</v>
      </c>
      <c r="F4298" s="2">
        <v>1</v>
      </c>
      <c r="G4298" s="2"/>
      <c r="H4298" s="2"/>
      <c r="I4298" s="2"/>
      <c r="J4298" s="2"/>
      <c r="K4298" s="2"/>
      <c r="L4298" s="3">
        <v>26.53</v>
      </c>
      <c r="M4298" s="3">
        <v>26.53</v>
      </c>
      <c r="N4298" s="3">
        <v>15.25</v>
      </c>
      <c r="O4298" s="3">
        <v>0</v>
      </c>
      <c r="P4298" s="3">
        <v>41.78</v>
      </c>
      <c r="Q4298" s="3">
        <v>8.3559999999999999</v>
      </c>
      <c r="R4298" s="1" t="s">
        <v>0</v>
      </c>
    </row>
    <row r="4299" spans="1:18" ht="15.5" x14ac:dyDescent="0.35">
      <c r="A4299" s="1">
        <v>41301471</v>
      </c>
      <c r="B4299" s="99" t="s">
        <v>102</v>
      </c>
      <c r="C4299" s="2" t="s">
        <v>13602</v>
      </c>
      <c r="D4299" s="2">
        <v>1</v>
      </c>
      <c r="E4299" s="1" t="s">
        <v>20</v>
      </c>
      <c r="F4299" s="2"/>
      <c r="G4299" s="2"/>
      <c r="H4299" s="2"/>
      <c r="I4299" s="2"/>
      <c r="J4299" s="2"/>
      <c r="K4299" s="2"/>
      <c r="L4299" s="3">
        <v>39.79</v>
      </c>
      <c r="M4299" s="3">
        <v>39.79</v>
      </c>
      <c r="N4299" s="3">
        <v>0</v>
      </c>
      <c r="O4299" s="3">
        <v>0</v>
      </c>
      <c r="P4299" s="3">
        <v>39.79</v>
      </c>
      <c r="Q4299" s="3">
        <v>7.9580000000000002</v>
      </c>
      <c r="R4299" s="1" t="s">
        <v>0</v>
      </c>
    </row>
    <row r="4300" spans="1:18" ht="15.5" x14ac:dyDescent="0.35">
      <c r="A4300" s="1">
        <v>41301536</v>
      </c>
      <c r="B4300" s="99" t="s">
        <v>101</v>
      </c>
      <c r="C4300" s="2" t="s">
        <v>13602</v>
      </c>
      <c r="D4300" s="2">
        <v>1</v>
      </c>
      <c r="E4300" s="1" t="s">
        <v>34</v>
      </c>
      <c r="F4300" s="2">
        <v>2.78</v>
      </c>
      <c r="G4300" s="2"/>
      <c r="H4300" s="2"/>
      <c r="I4300" s="2"/>
      <c r="J4300" s="2"/>
      <c r="K4300" s="2"/>
      <c r="L4300" s="3">
        <v>71.62</v>
      </c>
      <c r="M4300" s="3">
        <v>71.62</v>
      </c>
      <c r="N4300" s="3">
        <v>42.4</v>
      </c>
      <c r="O4300" s="3">
        <v>0</v>
      </c>
      <c r="P4300" s="3">
        <v>114.02</v>
      </c>
      <c r="Q4300" s="3">
        <v>22.804000000000002</v>
      </c>
      <c r="R4300" s="1" t="s">
        <v>0</v>
      </c>
    </row>
    <row r="4301" spans="1:18" ht="15.5" x14ac:dyDescent="0.35">
      <c r="A4301" s="1">
        <v>41301544</v>
      </c>
      <c r="B4301" s="99" t="s">
        <v>100</v>
      </c>
      <c r="C4301" s="2" t="s">
        <v>13602</v>
      </c>
      <c r="D4301" s="2">
        <v>1</v>
      </c>
      <c r="E4301" s="1" t="s">
        <v>20</v>
      </c>
      <c r="F4301" s="2">
        <v>4.7119999999999997</v>
      </c>
      <c r="G4301" s="2"/>
      <c r="H4301" s="2"/>
      <c r="I4301" s="2"/>
      <c r="J4301" s="2"/>
      <c r="K4301" s="2"/>
      <c r="L4301" s="3">
        <v>39.79</v>
      </c>
      <c r="M4301" s="3">
        <v>39.79</v>
      </c>
      <c r="N4301" s="3">
        <v>71.86</v>
      </c>
      <c r="O4301" s="3">
        <v>0</v>
      </c>
      <c r="P4301" s="3">
        <v>111.65</v>
      </c>
      <c r="Q4301" s="3">
        <v>22.330000000000002</v>
      </c>
      <c r="R4301" s="1" t="s">
        <v>0</v>
      </c>
    </row>
    <row r="4302" spans="1:18" ht="15.5" x14ac:dyDescent="0.35">
      <c r="A4302" s="1">
        <v>41301552</v>
      </c>
      <c r="B4302" s="99" t="s">
        <v>99</v>
      </c>
      <c r="C4302" s="2" t="s">
        <v>13602</v>
      </c>
      <c r="D4302" s="2">
        <v>1</v>
      </c>
      <c r="E4302" s="1" t="s">
        <v>20</v>
      </c>
      <c r="F4302" s="2">
        <v>4.7119999999999997</v>
      </c>
      <c r="G4302" s="2"/>
      <c r="H4302" s="2"/>
      <c r="I4302" s="2"/>
      <c r="J4302" s="2"/>
      <c r="K4302" s="2"/>
      <c r="L4302" s="3">
        <v>39.79</v>
      </c>
      <c r="M4302" s="3">
        <v>39.79</v>
      </c>
      <c r="N4302" s="3">
        <v>71.86</v>
      </c>
      <c r="O4302" s="3">
        <v>0</v>
      </c>
      <c r="P4302" s="3">
        <v>111.65</v>
      </c>
      <c r="Q4302" s="3">
        <v>22.330000000000002</v>
      </c>
      <c r="R4302" s="1" t="s">
        <v>0</v>
      </c>
    </row>
    <row r="4303" spans="1:18" ht="15.5" x14ac:dyDescent="0.35">
      <c r="A4303" s="1">
        <v>41401018</v>
      </c>
      <c r="B4303" s="99" t="s">
        <v>97</v>
      </c>
      <c r="C4303" s="2" t="s">
        <v>13602</v>
      </c>
      <c r="D4303" s="2">
        <v>1</v>
      </c>
      <c r="E4303" s="1" t="s">
        <v>20</v>
      </c>
      <c r="F4303" s="2">
        <v>1.02</v>
      </c>
      <c r="G4303" s="2"/>
      <c r="H4303" s="2"/>
      <c r="I4303" s="2"/>
      <c r="J4303" s="2"/>
      <c r="K4303" s="2"/>
      <c r="L4303" s="3">
        <v>39.79</v>
      </c>
      <c r="M4303" s="3">
        <v>39.79</v>
      </c>
      <c r="N4303" s="3">
        <v>15.56</v>
      </c>
      <c r="O4303" s="3">
        <v>0</v>
      </c>
      <c r="P4303" s="3">
        <v>55.35</v>
      </c>
      <c r="Q4303" s="3">
        <v>11.07</v>
      </c>
      <c r="R4303" s="1" t="s">
        <v>0</v>
      </c>
    </row>
    <row r="4304" spans="1:18" ht="31" x14ac:dyDescent="0.35">
      <c r="A4304" s="1">
        <v>41401026</v>
      </c>
      <c r="B4304" s="99" t="s">
        <v>96</v>
      </c>
      <c r="C4304" s="2" t="s">
        <v>13602</v>
      </c>
      <c r="D4304" s="2">
        <v>1</v>
      </c>
      <c r="E4304" s="1" t="s">
        <v>20</v>
      </c>
      <c r="F4304" s="2"/>
      <c r="G4304" s="2"/>
      <c r="H4304" s="2"/>
      <c r="I4304" s="2"/>
      <c r="J4304" s="2"/>
      <c r="K4304" s="2"/>
      <c r="L4304" s="3">
        <v>39.79</v>
      </c>
      <c r="M4304" s="3">
        <v>39.79</v>
      </c>
      <c r="N4304" s="3">
        <v>0</v>
      </c>
      <c r="O4304" s="3">
        <v>0</v>
      </c>
      <c r="P4304" s="3">
        <v>39.79</v>
      </c>
      <c r="Q4304" s="3">
        <v>7.9580000000000002</v>
      </c>
      <c r="R4304" s="1" t="s">
        <v>0</v>
      </c>
    </row>
    <row r="4305" spans="1:18" ht="15.5" x14ac:dyDescent="0.35">
      <c r="A4305" s="1">
        <v>41401042</v>
      </c>
      <c r="B4305" s="99" t="s">
        <v>95</v>
      </c>
      <c r="C4305" s="2" t="s">
        <v>13602</v>
      </c>
      <c r="D4305" s="2">
        <v>1</v>
      </c>
      <c r="E4305" s="1" t="s">
        <v>18</v>
      </c>
      <c r="F4305" s="2">
        <v>4.875</v>
      </c>
      <c r="G4305" s="2"/>
      <c r="H4305" s="2"/>
      <c r="I4305" s="2"/>
      <c r="J4305" s="2"/>
      <c r="K4305" s="2"/>
      <c r="L4305" s="3">
        <v>53.06</v>
      </c>
      <c r="M4305" s="3">
        <v>53.06</v>
      </c>
      <c r="N4305" s="3">
        <v>74.34</v>
      </c>
      <c r="O4305" s="3">
        <v>0</v>
      </c>
      <c r="P4305" s="3">
        <v>127.4</v>
      </c>
      <c r="Q4305" s="3">
        <v>25.480000000000004</v>
      </c>
      <c r="R4305" s="1" t="s">
        <v>0</v>
      </c>
    </row>
    <row r="4306" spans="1:18" ht="15.5" x14ac:dyDescent="0.35">
      <c r="A4306" s="1">
        <v>41401050</v>
      </c>
      <c r="B4306" s="99" t="s">
        <v>94</v>
      </c>
      <c r="C4306" s="2" t="s">
        <v>13602</v>
      </c>
      <c r="D4306" s="2">
        <v>1</v>
      </c>
      <c r="E4306" s="1" t="s">
        <v>31</v>
      </c>
      <c r="F4306" s="2">
        <v>9.0999999999999998E-2</v>
      </c>
      <c r="G4306" s="2"/>
      <c r="H4306" s="2"/>
      <c r="I4306" s="2"/>
      <c r="J4306" s="2"/>
      <c r="K4306" s="2"/>
      <c r="L4306" s="3">
        <v>26.53</v>
      </c>
      <c r="M4306" s="3">
        <v>26.53</v>
      </c>
      <c r="N4306" s="3">
        <v>1.39</v>
      </c>
      <c r="O4306" s="3">
        <v>0</v>
      </c>
      <c r="P4306" s="3">
        <v>27.92</v>
      </c>
      <c r="Q4306" s="3">
        <v>5.5840000000000005</v>
      </c>
      <c r="R4306" s="1" t="s">
        <v>0</v>
      </c>
    </row>
    <row r="4307" spans="1:18" ht="15.5" x14ac:dyDescent="0.35">
      <c r="A4307" s="1">
        <v>41401069</v>
      </c>
      <c r="B4307" s="99" t="s">
        <v>93</v>
      </c>
      <c r="C4307" s="2" t="s">
        <v>13602</v>
      </c>
      <c r="D4307" s="2">
        <v>1</v>
      </c>
      <c r="E4307" s="1" t="s">
        <v>20</v>
      </c>
      <c r="F4307" s="2">
        <v>0.1</v>
      </c>
      <c r="G4307" s="2"/>
      <c r="H4307" s="2"/>
      <c r="I4307" s="2"/>
      <c r="J4307" s="2"/>
      <c r="K4307" s="2"/>
      <c r="L4307" s="3">
        <v>39.79</v>
      </c>
      <c r="M4307" s="3">
        <v>39.79</v>
      </c>
      <c r="N4307" s="3">
        <v>1.53</v>
      </c>
      <c r="O4307" s="3">
        <v>0</v>
      </c>
      <c r="P4307" s="3">
        <v>41.32</v>
      </c>
      <c r="Q4307" s="3">
        <v>8.2640000000000011</v>
      </c>
      <c r="R4307" s="1" t="s">
        <v>0</v>
      </c>
    </row>
    <row r="4308" spans="1:18" ht="15.5" x14ac:dyDescent="0.35">
      <c r="A4308" s="1">
        <v>41401077</v>
      </c>
      <c r="B4308" s="99" t="s">
        <v>92</v>
      </c>
      <c r="C4308" s="2" t="s">
        <v>13602</v>
      </c>
      <c r="D4308" s="2">
        <v>1</v>
      </c>
      <c r="E4308" s="1" t="s">
        <v>20</v>
      </c>
      <c r="F4308" s="2">
        <v>0.1</v>
      </c>
      <c r="G4308" s="2"/>
      <c r="H4308" s="2"/>
      <c r="I4308" s="2"/>
      <c r="J4308" s="2"/>
      <c r="K4308" s="2"/>
      <c r="L4308" s="3">
        <v>39.79</v>
      </c>
      <c r="M4308" s="3">
        <v>39.79</v>
      </c>
      <c r="N4308" s="3">
        <v>1.53</v>
      </c>
      <c r="O4308" s="3">
        <v>0</v>
      </c>
      <c r="P4308" s="3">
        <v>41.32</v>
      </c>
      <c r="Q4308" s="3">
        <v>8.2640000000000011</v>
      </c>
      <c r="R4308" s="1" t="s">
        <v>0</v>
      </c>
    </row>
    <row r="4309" spans="1:18" ht="15.5" x14ac:dyDescent="0.35">
      <c r="A4309" s="1">
        <v>41401085</v>
      </c>
      <c r="B4309" s="99" t="s">
        <v>91</v>
      </c>
      <c r="C4309" s="2" t="s">
        <v>13602</v>
      </c>
      <c r="D4309" s="2">
        <v>1</v>
      </c>
      <c r="E4309" s="1" t="s">
        <v>25</v>
      </c>
      <c r="F4309" s="2"/>
      <c r="G4309" s="2"/>
      <c r="H4309" s="2"/>
      <c r="I4309" s="2"/>
      <c r="J4309" s="2"/>
      <c r="K4309" s="2"/>
      <c r="L4309" s="3">
        <v>13.26</v>
      </c>
      <c r="M4309" s="3">
        <v>13.26</v>
      </c>
      <c r="N4309" s="3">
        <v>0</v>
      </c>
      <c r="O4309" s="3">
        <v>0</v>
      </c>
      <c r="P4309" s="3">
        <v>13.26</v>
      </c>
      <c r="Q4309" s="3">
        <v>2.6520000000000001</v>
      </c>
      <c r="R4309" s="1" t="s">
        <v>0</v>
      </c>
    </row>
    <row r="4310" spans="1:18" ht="15.5" x14ac:dyDescent="0.35">
      <c r="A4310" s="1">
        <v>41401093</v>
      </c>
      <c r="B4310" s="99" t="s">
        <v>90</v>
      </c>
      <c r="C4310" s="2" t="s">
        <v>13602</v>
      </c>
      <c r="D4310" s="2">
        <v>1</v>
      </c>
      <c r="E4310" s="1" t="s">
        <v>20</v>
      </c>
      <c r="F4310" s="2">
        <v>0.16200000000000001</v>
      </c>
      <c r="G4310" s="2"/>
      <c r="H4310" s="2"/>
      <c r="I4310" s="2"/>
      <c r="J4310" s="2"/>
      <c r="K4310" s="2"/>
      <c r="L4310" s="3">
        <v>39.79</v>
      </c>
      <c r="M4310" s="3">
        <v>39.79</v>
      </c>
      <c r="N4310" s="3">
        <v>2.4700000000000002</v>
      </c>
      <c r="O4310" s="3">
        <v>0</v>
      </c>
      <c r="P4310" s="3">
        <v>42.26</v>
      </c>
      <c r="Q4310" s="3">
        <v>8.452</v>
      </c>
      <c r="R4310" s="1" t="s">
        <v>0</v>
      </c>
    </row>
    <row r="4311" spans="1:18" ht="15.5" x14ac:dyDescent="0.35">
      <c r="A4311" s="1">
        <v>41401107</v>
      </c>
      <c r="B4311" s="99" t="s">
        <v>89</v>
      </c>
      <c r="C4311" s="2" t="s">
        <v>13602</v>
      </c>
      <c r="D4311" s="2">
        <v>1</v>
      </c>
      <c r="E4311" s="1" t="s">
        <v>13</v>
      </c>
      <c r="F4311" s="2">
        <v>3.2</v>
      </c>
      <c r="G4311" s="2"/>
      <c r="H4311" s="2"/>
      <c r="I4311" s="2"/>
      <c r="J4311" s="2"/>
      <c r="K4311" s="2"/>
      <c r="L4311" s="3">
        <v>148.54</v>
      </c>
      <c r="M4311" s="3">
        <v>148.54</v>
      </c>
      <c r="N4311" s="3">
        <v>48.8</v>
      </c>
      <c r="O4311" s="3">
        <v>0</v>
      </c>
      <c r="P4311" s="3">
        <v>197.34</v>
      </c>
      <c r="Q4311" s="3">
        <v>39.468000000000004</v>
      </c>
      <c r="R4311" s="1" t="s">
        <v>0</v>
      </c>
    </row>
    <row r="4312" spans="1:18" ht="15.5" x14ac:dyDescent="0.35">
      <c r="A4312" s="1">
        <v>41401115</v>
      </c>
      <c r="B4312" s="99" t="s">
        <v>88</v>
      </c>
      <c r="C4312" s="2" t="s">
        <v>13602</v>
      </c>
      <c r="D4312" s="2">
        <v>1</v>
      </c>
      <c r="E4312" s="1" t="s">
        <v>20</v>
      </c>
      <c r="F4312" s="2">
        <v>0.8</v>
      </c>
      <c r="G4312" s="2"/>
      <c r="H4312" s="2"/>
      <c r="I4312" s="2"/>
      <c r="J4312" s="2"/>
      <c r="K4312" s="2"/>
      <c r="L4312" s="3">
        <v>39.79</v>
      </c>
      <c r="M4312" s="3">
        <v>39.79</v>
      </c>
      <c r="N4312" s="3">
        <v>12.2</v>
      </c>
      <c r="O4312" s="3">
        <v>0</v>
      </c>
      <c r="P4312" s="3">
        <v>51.99</v>
      </c>
      <c r="Q4312" s="3">
        <v>10.398000000000001</v>
      </c>
      <c r="R4312" s="1" t="s">
        <v>0</v>
      </c>
    </row>
    <row r="4313" spans="1:18" ht="15.5" x14ac:dyDescent="0.35">
      <c r="A4313" s="1">
        <v>41401123</v>
      </c>
      <c r="B4313" s="99" t="s">
        <v>87</v>
      </c>
      <c r="C4313" s="2" t="s">
        <v>13602</v>
      </c>
      <c r="D4313" s="2">
        <v>1</v>
      </c>
      <c r="E4313" s="1" t="s">
        <v>20</v>
      </c>
      <c r="F4313" s="2"/>
      <c r="G4313" s="2"/>
      <c r="H4313" s="2"/>
      <c r="I4313" s="2"/>
      <c r="J4313" s="2"/>
      <c r="K4313" s="2"/>
      <c r="L4313" s="3">
        <v>39.79</v>
      </c>
      <c r="M4313" s="3">
        <v>39.79</v>
      </c>
      <c r="N4313" s="3">
        <v>0</v>
      </c>
      <c r="O4313" s="3">
        <v>0</v>
      </c>
      <c r="P4313" s="3">
        <v>39.79</v>
      </c>
      <c r="Q4313" s="3">
        <v>7.9580000000000002</v>
      </c>
      <c r="R4313" s="1" t="s">
        <v>0</v>
      </c>
    </row>
    <row r="4314" spans="1:18" ht="15.5" x14ac:dyDescent="0.35">
      <c r="A4314" s="1">
        <v>41401131</v>
      </c>
      <c r="B4314" s="99" t="s">
        <v>86</v>
      </c>
      <c r="C4314" s="2" t="s">
        <v>13602</v>
      </c>
      <c r="D4314" s="2">
        <v>1</v>
      </c>
      <c r="E4314" s="1" t="s">
        <v>18</v>
      </c>
      <c r="F4314" s="2"/>
      <c r="G4314" s="2"/>
      <c r="H4314" s="2"/>
      <c r="I4314" s="2"/>
      <c r="J4314" s="2"/>
      <c r="K4314" s="2"/>
      <c r="L4314" s="3">
        <v>53.06</v>
      </c>
      <c r="M4314" s="3">
        <v>53.06</v>
      </c>
      <c r="N4314" s="3">
        <v>0</v>
      </c>
      <c r="O4314" s="3">
        <v>0</v>
      </c>
      <c r="P4314" s="3">
        <v>53.06</v>
      </c>
      <c r="Q4314" s="3">
        <v>10.612000000000002</v>
      </c>
      <c r="R4314" s="1" t="s">
        <v>0</v>
      </c>
    </row>
    <row r="4315" spans="1:18" ht="15.5" x14ac:dyDescent="0.35">
      <c r="A4315" s="1">
        <v>41401140</v>
      </c>
      <c r="B4315" s="99" t="s">
        <v>85</v>
      </c>
      <c r="C4315" s="2" t="s">
        <v>13602</v>
      </c>
      <c r="D4315" s="2">
        <v>1</v>
      </c>
      <c r="E4315" s="1" t="s">
        <v>25</v>
      </c>
      <c r="F4315" s="2"/>
      <c r="G4315" s="2"/>
      <c r="H4315" s="2"/>
      <c r="I4315" s="2"/>
      <c r="J4315" s="2"/>
      <c r="K4315" s="2"/>
      <c r="L4315" s="3">
        <v>13.26</v>
      </c>
      <c r="M4315" s="3">
        <v>13.26</v>
      </c>
      <c r="N4315" s="3">
        <v>0</v>
      </c>
      <c r="O4315" s="3">
        <v>0</v>
      </c>
      <c r="P4315" s="3">
        <v>13.26</v>
      </c>
      <c r="Q4315" s="3">
        <v>2.6520000000000001</v>
      </c>
      <c r="R4315" s="1" t="s">
        <v>0</v>
      </c>
    </row>
    <row r="4316" spans="1:18" ht="15.5" x14ac:dyDescent="0.35">
      <c r="A4316" s="1">
        <v>41401158</v>
      </c>
      <c r="B4316" s="99" t="s">
        <v>84</v>
      </c>
      <c r="C4316" s="2" t="s">
        <v>13602</v>
      </c>
      <c r="D4316" s="2">
        <v>1</v>
      </c>
      <c r="E4316" s="1" t="s">
        <v>18</v>
      </c>
      <c r="F4316" s="2"/>
      <c r="G4316" s="2"/>
      <c r="H4316" s="2"/>
      <c r="I4316" s="2"/>
      <c r="J4316" s="2"/>
      <c r="K4316" s="2"/>
      <c r="L4316" s="3">
        <v>53.06</v>
      </c>
      <c r="M4316" s="3">
        <v>53.06</v>
      </c>
      <c r="N4316" s="3">
        <v>0</v>
      </c>
      <c r="O4316" s="3">
        <v>0</v>
      </c>
      <c r="P4316" s="3">
        <v>53.06</v>
      </c>
      <c r="Q4316" s="3">
        <v>10.612000000000002</v>
      </c>
      <c r="R4316" s="1" t="s">
        <v>0</v>
      </c>
    </row>
    <row r="4317" spans="1:18" ht="15.5" x14ac:dyDescent="0.35">
      <c r="A4317" s="1">
        <v>41401166</v>
      </c>
      <c r="B4317" s="99" t="s">
        <v>83</v>
      </c>
      <c r="C4317" s="2" t="s">
        <v>13602</v>
      </c>
      <c r="D4317" s="2">
        <v>1</v>
      </c>
      <c r="E4317" s="1" t="s">
        <v>18</v>
      </c>
      <c r="F4317" s="2"/>
      <c r="G4317" s="2"/>
      <c r="H4317" s="2"/>
      <c r="I4317" s="2"/>
      <c r="J4317" s="2"/>
      <c r="K4317" s="2"/>
      <c r="L4317" s="3">
        <v>53.06</v>
      </c>
      <c r="M4317" s="3">
        <v>53.06</v>
      </c>
      <c r="N4317" s="3">
        <v>0</v>
      </c>
      <c r="O4317" s="3">
        <v>0</v>
      </c>
      <c r="P4317" s="3">
        <v>53.06</v>
      </c>
      <c r="Q4317" s="3">
        <v>10.612000000000002</v>
      </c>
      <c r="R4317" s="1" t="s">
        <v>0</v>
      </c>
    </row>
    <row r="4318" spans="1:18" ht="15.5" x14ac:dyDescent="0.35">
      <c r="A4318" s="1">
        <v>41401174</v>
      </c>
      <c r="B4318" s="99" t="s">
        <v>82</v>
      </c>
      <c r="C4318" s="2" t="s">
        <v>13602</v>
      </c>
      <c r="D4318" s="2">
        <v>1</v>
      </c>
      <c r="E4318" s="1" t="s">
        <v>18</v>
      </c>
      <c r="F4318" s="2">
        <v>0.94</v>
      </c>
      <c r="G4318" s="2"/>
      <c r="H4318" s="2"/>
      <c r="I4318" s="2"/>
      <c r="J4318" s="2"/>
      <c r="K4318" s="2"/>
      <c r="L4318" s="3">
        <v>53.06</v>
      </c>
      <c r="M4318" s="3">
        <v>53.06</v>
      </c>
      <c r="N4318" s="3">
        <v>14.34</v>
      </c>
      <c r="O4318" s="3">
        <v>0</v>
      </c>
      <c r="P4318" s="3">
        <v>67.400000000000006</v>
      </c>
      <c r="Q4318" s="3">
        <v>13.480000000000002</v>
      </c>
      <c r="R4318" s="1" t="s">
        <v>0</v>
      </c>
    </row>
    <row r="4319" spans="1:18" ht="15.5" x14ac:dyDescent="0.35">
      <c r="A4319" s="1">
        <v>41401182</v>
      </c>
      <c r="B4319" s="99" t="s">
        <v>81</v>
      </c>
      <c r="C4319" s="2" t="s">
        <v>13602</v>
      </c>
      <c r="D4319" s="2">
        <v>1</v>
      </c>
      <c r="E4319" s="1" t="s">
        <v>18</v>
      </c>
      <c r="F4319" s="2">
        <v>0.94</v>
      </c>
      <c r="G4319" s="2"/>
      <c r="H4319" s="2"/>
      <c r="I4319" s="2"/>
      <c r="J4319" s="2"/>
      <c r="K4319" s="2"/>
      <c r="L4319" s="3">
        <v>53.06</v>
      </c>
      <c r="M4319" s="3">
        <v>53.06</v>
      </c>
      <c r="N4319" s="3">
        <v>14.34</v>
      </c>
      <c r="O4319" s="3">
        <v>0</v>
      </c>
      <c r="P4319" s="3">
        <v>67.400000000000006</v>
      </c>
      <c r="Q4319" s="3">
        <v>13.480000000000002</v>
      </c>
      <c r="R4319" s="1" t="s">
        <v>0</v>
      </c>
    </row>
    <row r="4320" spans="1:18" ht="31" x14ac:dyDescent="0.35">
      <c r="A4320" s="1">
        <v>41401190</v>
      </c>
      <c r="B4320" s="99" t="s">
        <v>80</v>
      </c>
      <c r="C4320" s="2" t="s">
        <v>13602</v>
      </c>
      <c r="D4320" s="2">
        <v>1</v>
      </c>
      <c r="E4320" s="1" t="s">
        <v>4</v>
      </c>
      <c r="F4320" s="2"/>
      <c r="G4320" s="2"/>
      <c r="H4320" s="2"/>
      <c r="I4320" s="2"/>
      <c r="J4320" s="2"/>
      <c r="K4320" s="2"/>
      <c r="L4320" s="3">
        <v>84.88</v>
      </c>
      <c r="M4320" s="3">
        <v>84.88</v>
      </c>
      <c r="N4320" s="3">
        <v>0</v>
      </c>
      <c r="O4320" s="3">
        <v>0</v>
      </c>
      <c r="P4320" s="3">
        <v>84.88</v>
      </c>
      <c r="Q4320" s="3">
        <v>16.975999999999999</v>
      </c>
      <c r="R4320" s="1" t="s">
        <v>0</v>
      </c>
    </row>
    <row r="4321" spans="1:18" ht="15.5" x14ac:dyDescent="0.35">
      <c r="A4321" s="1">
        <v>41401204</v>
      </c>
      <c r="B4321" s="99" t="s">
        <v>79</v>
      </c>
      <c r="C4321" s="2" t="s">
        <v>13602</v>
      </c>
      <c r="D4321" s="2">
        <v>1</v>
      </c>
      <c r="E4321" s="1" t="s">
        <v>18</v>
      </c>
      <c r="F4321" s="2"/>
      <c r="G4321" s="2"/>
      <c r="H4321" s="2"/>
      <c r="I4321" s="2"/>
      <c r="J4321" s="2"/>
      <c r="K4321" s="2"/>
      <c r="L4321" s="3">
        <v>53.06</v>
      </c>
      <c r="M4321" s="3">
        <v>53.06</v>
      </c>
      <c r="N4321" s="3">
        <v>0</v>
      </c>
      <c r="O4321" s="3">
        <v>0</v>
      </c>
      <c r="P4321" s="3">
        <v>53.06</v>
      </c>
      <c r="Q4321" s="3">
        <v>10.612000000000002</v>
      </c>
      <c r="R4321" s="1" t="s">
        <v>0</v>
      </c>
    </row>
    <row r="4322" spans="1:18" ht="15.5" x14ac:dyDescent="0.35">
      <c r="A4322" s="1">
        <v>41401212</v>
      </c>
      <c r="B4322" s="99" t="s">
        <v>78</v>
      </c>
      <c r="C4322" s="2" t="s">
        <v>13602</v>
      </c>
      <c r="D4322" s="2">
        <v>1</v>
      </c>
      <c r="E4322" s="1" t="s">
        <v>4</v>
      </c>
      <c r="F4322" s="2">
        <v>1.365</v>
      </c>
      <c r="G4322" s="2"/>
      <c r="H4322" s="2"/>
      <c r="I4322" s="2"/>
      <c r="J4322" s="2"/>
      <c r="K4322" s="2"/>
      <c r="L4322" s="3">
        <v>84.88</v>
      </c>
      <c r="M4322" s="3">
        <v>84.88</v>
      </c>
      <c r="N4322" s="3">
        <v>20.82</v>
      </c>
      <c r="O4322" s="3">
        <v>0</v>
      </c>
      <c r="P4322" s="3">
        <v>105.7</v>
      </c>
      <c r="Q4322" s="3">
        <v>21.14</v>
      </c>
      <c r="R4322" s="1" t="s">
        <v>0</v>
      </c>
    </row>
    <row r="4323" spans="1:18" ht="15.5" x14ac:dyDescent="0.35">
      <c r="A4323" s="1">
        <v>41401220</v>
      </c>
      <c r="B4323" s="99" t="s">
        <v>77</v>
      </c>
      <c r="C4323" s="2" t="s">
        <v>13602</v>
      </c>
      <c r="D4323" s="2">
        <v>1</v>
      </c>
      <c r="E4323" s="1" t="s">
        <v>13</v>
      </c>
      <c r="F4323" s="2">
        <v>10.952</v>
      </c>
      <c r="G4323" s="2"/>
      <c r="H4323" s="2"/>
      <c r="I4323" s="2"/>
      <c r="J4323" s="2"/>
      <c r="K4323" s="2"/>
      <c r="L4323" s="3">
        <v>148.54</v>
      </c>
      <c r="M4323" s="3">
        <v>148.54</v>
      </c>
      <c r="N4323" s="3">
        <v>167.02</v>
      </c>
      <c r="O4323" s="3">
        <v>0</v>
      </c>
      <c r="P4323" s="3">
        <v>315.56</v>
      </c>
      <c r="Q4323" s="3">
        <v>63.112000000000002</v>
      </c>
      <c r="R4323" s="1" t="s">
        <v>0</v>
      </c>
    </row>
    <row r="4324" spans="1:18" ht="15.5" x14ac:dyDescent="0.35">
      <c r="A4324" s="1">
        <v>41401239</v>
      </c>
      <c r="B4324" s="99" t="s">
        <v>76</v>
      </c>
      <c r="C4324" s="2" t="s">
        <v>13602</v>
      </c>
      <c r="D4324" s="2">
        <v>1</v>
      </c>
      <c r="E4324" s="1" t="s">
        <v>31</v>
      </c>
      <c r="F4324" s="2">
        <v>0.58499999999999996</v>
      </c>
      <c r="G4324" s="2"/>
      <c r="H4324" s="2"/>
      <c r="I4324" s="2"/>
      <c r="J4324" s="2"/>
      <c r="K4324" s="2"/>
      <c r="L4324" s="3">
        <v>26.53</v>
      </c>
      <c r="M4324" s="3">
        <v>26.53</v>
      </c>
      <c r="N4324" s="3">
        <v>8.92</v>
      </c>
      <c r="O4324" s="3">
        <v>0</v>
      </c>
      <c r="P4324" s="3">
        <v>35.450000000000003</v>
      </c>
      <c r="Q4324" s="3">
        <v>7.0900000000000007</v>
      </c>
      <c r="R4324" s="1" t="s">
        <v>0</v>
      </c>
    </row>
    <row r="4325" spans="1:18" ht="15.5" x14ac:dyDescent="0.35">
      <c r="A4325" s="1">
        <v>41401247</v>
      </c>
      <c r="B4325" s="99" t="s">
        <v>75</v>
      </c>
      <c r="C4325" s="2" t="s">
        <v>13602</v>
      </c>
      <c r="D4325" s="2">
        <v>1</v>
      </c>
      <c r="E4325" s="1" t="s">
        <v>31</v>
      </c>
      <c r="F4325" s="2"/>
      <c r="G4325" s="2"/>
      <c r="H4325" s="2"/>
      <c r="I4325" s="2"/>
      <c r="J4325" s="2"/>
      <c r="K4325" s="2"/>
      <c r="L4325" s="3">
        <v>26.53</v>
      </c>
      <c r="M4325" s="3">
        <v>26.53</v>
      </c>
      <c r="N4325" s="3">
        <v>0</v>
      </c>
      <c r="O4325" s="3">
        <v>0</v>
      </c>
      <c r="P4325" s="3">
        <v>26.53</v>
      </c>
      <c r="Q4325" s="3">
        <v>5.3060000000000009</v>
      </c>
      <c r="R4325" s="1" t="s">
        <v>0</v>
      </c>
    </row>
    <row r="4326" spans="1:18" ht="15.5" x14ac:dyDescent="0.35">
      <c r="A4326" s="1">
        <v>41401255</v>
      </c>
      <c r="B4326" s="99" t="s">
        <v>74</v>
      </c>
      <c r="C4326" s="2" t="s">
        <v>13602</v>
      </c>
      <c r="D4326" s="2">
        <v>1</v>
      </c>
      <c r="E4326" s="1" t="s">
        <v>25</v>
      </c>
      <c r="F4326" s="2"/>
      <c r="G4326" s="2"/>
      <c r="H4326" s="2"/>
      <c r="I4326" s="2"/>
      <c r="J4326" s="2"/>
      <c r="K4326" s="2"/>
      <c r="L4326" s="3">
        <v>13.26</v>
      </c>
      <c r="M4326" s="3">
        <v>13.26</v>
      </c>
      <c r="N4326" s="3">
        <v>0</v>
      </c>
      <c r="O4326" s="3">
        <v>0</v>
      </c>
      <c r="P4326" s="3">
        <v>13.26</v>
      </c>
      <c r="Q4326" s="3">
        <v>2.6520000000000001</v>
      </c>
      <c r="R4326" s="1" t="s">
        <v>0</v>
      </c>
    </row>
    <row r="4327" spans="1:18" ht="15.5" x14ac:dyDescent="0.35">
      <c r="A4327" s="1">
        <v>41401263</v>
      </c>
      <c r="B4327" s="99" t="s">
        <v>73</v>
      </c>
      <c r="C4327" s="2" t="s">
        <v>13602</v>
      </c>
      <c r="D4327" s="2">
        <v>1</v>
      </c>
      <c r="E4327" s="1" t="s">
        <v>4</v>
      </c>
      <c r="F4327" s="2">
        <v>1.95</v>
      </c>
      <c r="G4327" s="2"/>
      <c r="H4327" s="2"/>
      <c r="I4327" s="2"/>
      <c r="J4327" s="2"/>
      <c r="K4327" s="2"/>
      <c r="L4327" s="3">
        <v>84.88</v>
      </c>
      <c r="M4327" s="3">
        <v>84.88</v>
      </c>
      <c r="N4327" s="3">
        <v>29.74</v>
      </c>
      <c r="O4327" s="3">
        <v>0</v>
      </c>
      <c r="P4327" s="3">
        <v>114.62</v>
      </c>
      <c r="Q4327" s="3">
        <v>22.924000000000003</v>
      </c>
      <c r="R4327" s="1" t="s">
        <v>0</v>
      </c>
    </row>
    <row r="4328" spans="1:18" ht="15.5" x14ac:dyDescent="0.35">
      <c r="A4328" s="1">
        <v>41401271</v>
      </c>
      <c r="B4328" s="99" t="s">
        <v>72</v>
      </c>
      <c r="C4328" s="2" t="s">
        <v>13602</v>
      </c>
      <c r="D4328" s="2">
        <v>1</v>
      </c>
      <c r="E4328" s="1" t="s">
        <v>31</v>
      </c>
      <c r="F4328" s="2">
        <v>0.38</v>
      </c>
      <c r="G4328" s="2"/>
      <c r="H4328" s="2"/>
      <c r="I4328" s="2"/>
      <c r="J4328" s="2"/>
      <c r="K4328" s="2"/>
      <c r="L4328" s="3">
        <v>26.53</v>
      </c>
      <c r="M4328" s="3">
        <v>26.53</v>
      </c>
      <c r="N4328" s="3">
        <v>5.8</v>
      </c>
      <c r="O4328" s="3">
        <v>0</v>
      </c>
      <c r="P4328" s="3">
        <v>32.33</v>
      </c>
      <c r="Q4328" s="3">
        <v>6.4660000000000002</v>
      </c>
      <c r="R4328" s="1" t="s">
        <v>0</v>
      </c>
    </row>
    <row r="4329" spans="1:18" ht="15.5" x14ac:dyDescent="0.35">
      <c r="A4329" s="1">
        <v>41401280</v>
      </c>
      <c r="B4329" s="99" t="s">
        <v>71</v>
      </c>
      <c r="C4329" s="2" t="s">
        <v>13602</v>
      </c>
      <c r="D4329" s="2">
        <v>1</v>
      </c>
      <c r="E4329" s="1" t="s">
        <v>31</v>
      </c>
      <c r="F4329" s="2">
        <v>0.16200000000000001</v>
      </c>
      <c r="G4329" s="2"/>
      <c r="H4329" s="2"/>
      <c r="I4329" s="2"/>
      <c r="J4329" s="2"/>
      <c r="K4329" s="2"/>
      <c r="L4329" s="3">
        <v>26.53</v>
      </c>
      <c r="M4329" s="3">
        <v>26.53</v>
      </c>
      <c r="N4329" s="3">
        <v>2.4700000000000002</v>
      </c>
      <c r="O4329" s="3">
        <v>0</v>
      </c>
      <c r="P4329" s="3">
        <v>29</v>
      </c>
      <c r="Q4329" s="3">
        <v>5.8000000000000007</v>
      </c>
      <c r="R4329" s="1" t="s">
        <v>0</v>
      </c>
    </row>
    <row r="4330" spans="1:18" ht="15.5" x14ac:dyDescent="0.35">
      <c r="A4330" s="1">
        <v>41401298</v>
      </c>
      <c r="B4330" s="99" t="s">
        <v>70</v>
      </c>
      <c r="C4330" s="2" t="s">
        <v>13602</v>
      </c>
      <c r="D4330" s="2">
        <v>1</v>
      </c>
      <c r="E4330" s="1" t="s">
        <v>13</v>
      </c>
      <c r="F4330" s="2">
        <v>3.2</v>
      </c>
      <c r="G4330" s="2"/>
      <c r="H4330" s="2"/>
      <c r="I4330" s="2"/>
      <c r="J4330" s="2"/>
      <c r="K4330" s="2"/>
      <c r="L4330" s="3">
        <v>148.54</v>
      </c>
      <c r="M4330" s="3">
        <v>148.54</v>
      </c>
      <c r="N4330" s="3">
        <v>48.8</v>
      </c>
      <c r="O4330" s="3">
        <v>0</v>
      </c>
      <c r="P4330" s="3">
        <v>197.34</v>
      </c>
      <c r="Q4330" s="3">
        <v>39.468000000000004</v>
      </c>
      <c r="R4330" s="1" t="s">
        <v>0</v>
      </c>
    </row>
    <row r="4331" spans="1:18" ht="15.5" x14ac:dyDescent="0.35">
      <c r="A4331" s="1">
        <v>41401301</v>
      </c>
      <c r="B4331" s="99" t="s">
        <v>69</v>
      </c>
      <c r="C4331" s="2" t="s">
        <v>13602</v>
      </c>
      <c r="D4331" s="2">
        <v>1</v>
      </c>
      <c r="E4331" s="1" t="s">
        <v>31</v>
      </c>
      <c r="F4331" s="2">
        <v>8.6999999999999994E-2</v>
      </c>
      <c r="G4331" s="2"/>
      <c r="H4331" s="2"/>
      <c r="I4331" s="2"/>
      <c r="J4331" s="2"/>
      <c r="K4331" s="2"/>
      <c r="L4331" s="3">
        <v>26.53</v>
      </c>
      <c r="M4331" s="3">
        <v>26.53</v>
      </c>
      <c r="N4331" s="3">
        <v>1.33</v>
      </c>
      <c r="O4331" s="3">
        <v>0</v>
      </c>
      <c r="P4331" s="3">
        <v>27.86</v>
      </c>
      <c r="Q4331" s="3">
        <v>5.5720000000000001</v>
      </c>
      <c r="R4331" s="1" t="s">
        <v>0</v>
      </c>
    </row>
    <row r="4332" spans="1:18" ht="15.5" x14ac:dyDescent="0.35">
      <c r="A4332" s="1">
        <v>41401310</v>
      </c>
      <c r="B4332" s="99" t="s">
        <v>68</v>
      </c>
      <c r="C4332" s="2" t="s">
        <v>13602</v>
      </c>
      <c r="D4332" s="2">
        <v>1</v>
      </c>
      <c r="E4332" s="1" t="s">
        <v>20</v>
      </c>
      <c r="F4332" s="2"/>
      <c r="G4332" s="2"/>
      <c r="H4332" s="2"/>
      <c r="I4332" s="2"/>
      <c r="J4332" s="2"/>
      <c r="K4332" s="2"/>
      <c r="L4332" s="3">
        <v>39.79</v>
      </c>
      <c r="M4332" s="3">
        <v>39.79</v>
      </c>
      <c r="N4332" s="3">
        <v>0</v>
      </c>
      <c r="O4332" s="3">
        <v>0</v>
      </c>
      <c r="P4332" s="3">
        <v>39.79</v>
      </c>
      <c r="Q4332" s="3">
        <v>7.9580000000000002</v>
      </c>
      <c r="R4332" s="1" t="s">
        <v>0</v>
      </c>
    </row>
    <row r="4333" spans="1:18" ht="15.5" x14ac:dyDescent="0.35">
      <c r="A4333" s="1">
        <v>41401328</v>
      </c>
      <c r="B4333" s="99" t="s">
        <v>67</v>
      </c>
      <c r="C4333" s="2" t="s">
        <v>13602</v>
      </c>
      <c r="D4333" s="2">
        <v>1</v>
      </c>
      <c r="E4333" s="1" t="s">
        <v>20</v>
      </c>
      <c r="F4333" s="2"/>
      <c r="G4333" s="2"/>
      <c r="H4333" s="2"/>
      <c r="I4333" s="2"/>
      <c r="J4333" s="2"/>
      <c r="K4333" s="2"/>
      <c r="L4333" s="3">
        <v>39.79</v>
      </c>
      <c r="M4333" s="3">
        <v>39.79</v>
      </c>
      <c r="N4333" s="3">
        <v>0</v>
      </c>
      <c r="O4333" s="3">
        <v>0</v>
      </c>
      <c r="P4333" s="3">
        <v>39.79</v>
      </c>
      <c r="Q4333" s="3">
        <v>7.9580000000000002</v>
      </c>
      <c r="R4333" s="1" t="s">
        <v>0</v>
      </c>
    </row>
    <row r="4334" spans="1:18" ht="15.5" x14ac:dyDescent="0.35">
      <c r="A4334" s="1">
        <v>41401336</v>
      </c>
      <c r="B4334" s="99" t="s">
        <v>66</v>
      </c>
      <c r="C4334" s="2" t="s">
        <v>13602</v>
      </c>
      <c r="D4334" s="2">
        <v>1</v>
      </c>
      <c r="E4334" s="1" t="s">
        <v>20</v>
      </c>
      <c r="F4334" s="2"/>
      <c r="G4334" s="2"/>
      <c r="H4334" s="2"/>
      <c r="I4334" s="2"/>
      <c r="J4334" s="2"/>
      <c r="K4334" s="2"/>
      <c r="L4334" s="3">
        <v>39.79</v>
      </c>
      <c r="M4334" s="3">
        <v>39.79</v>
      </c>
      <c r="N4334" s="3">
        <v>0</v>
      </c>
      <c r="O4334" s="3">
        <v>0</v>
      </c>
      <c r="P4334" s="3">
        <v>39.79</v>
      </c>
      <c r="Q4334" s="3">
        <v>7.9580000000000002</v>
      </c>
      <c r="R4334" s="1" t="s">
        <v>0</v>
      </c>
    </row>
    <row r="4335" spans="1:18" ht="15.5" x14ac:dyDescent="0.35">
      <c r="A4335" s="1">
        <v>41401344</v>
      </c>
      <c r="B4335" s="99" t="s">
        <v>65</v>
      </c>
      <c r="C4335" s="2" t="s">
        <v>13602</v>
      </c>
      <c r="D4335" s="2">
        <v>1</v>
      </c>
      <c r="E4335" s="1" t="s">
        <v>25</v>
      </c>
      <c r="F4335" s="2"/>
      <c r="G4335" s="2"/>
      <c r="H4335" s="2"/>
      <c r="I4335" s="2"/>
      <c r="J4335" s="2"/>
      <c r="K4335" s="2"/>
      <c r="L4335" s="3">
        <v>13.26</v>
      </c>
      <c r="M4335" s="3">
        <v>13.26</v>
      </c>
      <c r="N4335" s="3">
        <v>0</v>
      </c>
      <c r="O4335" s="3">
        <v>0</v>
      </c>
      <c r="P4335" s="3">
        <v>13.26</v>
      </c>
      <c r="Q4335" s="3">
        <v>2.6520000000000001</v>
      </c>
      <c r="R4335" s="1" t="s">
        <v>0</v>
      </c>
    </row>
    <row r="4336" spans="1:18" ht="15.5" x14ac:dyDescent="0.35">
      <c r="A4336" s="1">
        <v>41401352</v>
      </c>
      <c r="B4336" s="99" t="s">
        <v>64</v>
      </c>
      <c r="C4336" s="2" t="s">
        <v>13602</v>
      </c>
      <c r="D4336" s="2">
        <v>1</v>
      </c>
      <c r="E4336" s="1" t="s">
        <v>25</v>
      </c>
      <c r="F4336" s="2"/>
      <c r="G4336" s="2"/>
      <c r="H4336" s="2"/>
      <c r="I4336" s="2"/>
      <c r="J4336" s="2"/>
      <c r="K4336" s="2"/>
      <c r="L4336" s="3">
        <v>13.26</v>
      </c>
      <c r="M4336" s="3">
        <v>13.26</v>
      </c>
      <c r="N4336" s="3">
        <v>0</v>
      </c>
      <c r="O4336" s="3">
        <v>0</v>
      </c>
      <c r="P4336" s="3">
        <v>13.26</v>
      </c>
      <c r="Q4336" s="3">
        <v>2.6520000000000001</v>
      </c>
      <c r="R4336" s="1" t="s">
        <v>0</v>
      </c>
    </row>
    <row r="4337" spans="1:18" ht="15.5" x14ac:dyDescent="0.35">
      <c r="A4337" s="1">
        <v>41401360</v>
      </c>
      <c r="B4337" s="99" t="s">
        <v>63</v>
      </c>
      <c r="C4337" s="2" t="s">
        <v>13602</v>
      </c>
      <c r="D4337" s="2">
        <v>1</v>
      </c>
      <c r="E4337" s="1" t="s">
        <v>20</v>
      </c>
      <c r="F4337" s="2"/>
      <c r="G4337" s="2"/>
      <c r="H4337" s="2"/>
      <c r="I4337" s="2"/>
      <c r="J4337" s="2"/>
      <c r="K4337" s="2"/>
      <c r="L4337" s="3">
        <v>39.79</v>
      </c>
      <c r="M4337" s="3">
        <v>39.79</v>
      </c>
      <c r="N4337" s="3">
        <v>0</v>
      </c>
      <c r="O4337" s="3">
        <v>0</v>
      </c>
      <c r="P4337" s="3">
        <v>39.79</v>
      </c>
      <c r="Q4337" s="3">
        <v>7.9580000000000002</v>
      </c>
      <c r="R4337" s="1" t="s">
        <v>0</v>
      </c>
    </row>
    <row r="4338" spans="1:18" ht="15.5" x14ac:dyDescent="0.35">
      <c r="A4338" s="1">
        <v>41401379</v>
      </c>
      <c r="B4338" s="99" t="s">
        <v>62</v>
      </c>
      <c r="C4338" s="2" t="s">
        <v>13602</v>
      </c>
      <c r="D4338" s="2">
        <v>1</v>
      </c>
      <c r="E4338" s="1" t="s">
        <v>20</v>
      </c>
      <c r="F4338" s="2"/>
      <c r="G4338" s="2"/>
      <c r="H4338" s="2"/>
      <c r="I4338" s="2"/>
      <c r="J4338" s="2"/>
      <c r="K4338" s="2"/>
      <c r="L4338" s="3">
        <v>39.79</v>
      </c>
      <c r="M4338" s="3">
        <v>39.79</v>
      </c>
      <c r="N4338" s="3">
        <v>0</v>
      </c>
      <c r="O4338" s="3">
        <v>0</v>
      </c>
      <c r="P4338" s="3">
        <v>39.79</v>
      </c>
      <c r="Q4338" s="3">
        <v>7.9580000000000002</v>
      </c>
      <c r="R4338" s="1" t="s">
        <v>0</v>
      </c>
    </row>
    <row r="4339" spans="1:18" ht="15.5" x14ac:dyDescent="0.35">
      <c r="A4339" s="1">
        <v>41401387</v>
      </c>
      <c r="B4339" s="99" t="s">
        <v>61</v>
      </c>
      <c r="C4339" s="2" t="s">
        <v>13602</v>
      </c>
      <c r="D4339" s="2">
        <v>1</v>
      </c>
      <c r="E4339" s="1" t="s">
        <v>20</v>
      </c>
      <c r="F4339" s="2"/>
      <c r="G4339" s="2"/>
      <c r="H4339" s="2"/>
      <c r="I4339" s="2"/>
      <c r="J4339" s="2"/>
      <c r="K4339" s="2"/>
      <c r="L4339" s="3">
        <v>39.79</v>
      </c>
      <c r="M4339" s="3">
        <v>39.79</v>
      </c>
      <c r="N4339" s="3">
        <v>0</v>
      </c>
      <c r="O4339" s="3">
        <v>0</v>
      </c>
      <c r="P4339" s="3">
        <v>39.79</v>
      </c>
      <c r="Q4339" s="3">
        <v>7.9580000000000002</v>
      </c>
      <c r="R4339" s="1" t="s">
        <v>0</v>
      </c>
    </row>
    <row r="4340" spans="1:18" ht="15.5" x14ac:dyDescent="0.35">
      <c r="A4340" s="1">
        <v>41401395</v>
      </c>
      <c r="B4340" s="99" t="s">
        <v>60</v>
      </c>
      <c r="C4340" s="2" t="s">
        <v>13602</v>
      </c>
      <c r="D4340" s="2">
        <v>1</v>
      </c>
      <c r="E4340" s="1" t="s">
        <v>20</v>
      </c>
      <c r="F4340" s="2"/>
      <c r="G4340" s="2"/>
      <c r="H4340" s="2"/>
      <c r="I4340" s="2"/>
      <c r="J4340" s="2"/>
      <c r="K4340" s="2"/>
      <c r="L4340" s="3">
        <v>39.79</v>
      </c>
      <c r="M4340" s="3">
        <v>39.79</v>
      </c>
      <c r="N4340" s="3">
        <v>0</v>
      </c>
      <c r="O4340" s="3">
        <v>0</v>
      </c>
      <c r="P4340" s="3">
        <v>39.79</v>
      </c>
      <c r="Q4340" s="3">
        <v>7.9580000000000002</v>
      </c>
      <c r="R4340" s="1" t="s">
        <v>0</v>
      </c>
    </row>
    <row r="4341" spans="1:18" ht="15.5" x14ac:dyDescent="0.35">
      <c r="A4341" s="1">
        <v>41401409</v>
      </c>
      <c r="B4341" s="99" t="s">
        <v>59</v>
      </c>
      <c r="C4341" s="2" t="s">
        <v>13602</v>
      </c>
      <c r="D4341" s="2">
        <v>1</v>
      </c>
      <c r="E4341" s="1" t="s">
        <v>20</v>
      </c>
      <c r="F4341" s="2"/>
      <c r="G4341" s="2"/>
      <c r="H4341" s="2"/>
      <c r="I4341" s="2"/>
      <c r="J4341" s="2"/>
      <c r="K4341" s="2"/>
      <c r="L4341" s="3">
        <v>39.79</v>
      </c>
      <c r="M4341" s="3">
        <v>39.79</v>
      </c>
      <c r="N4341" s="3">
        <v>0</v>
      </c>
      <c r="O4341" s="3">
        <v>0</v>
      </c>
      <c r="P4341" s="3">
        <v>39.79</v>
      </c>
      <c r="Q4341" s="3">
        <v>7.9580000000000002</v>
      </c>
      <c r="R4341" s="1" t="s">
        <v>0</v>
      </c>
    </row>
    <row r="4342" spans="1:18" ht="15.5" x14ac:dyDescent="0.35">
      <c r="A4342" s="1">
        <v>41401417</v>
      </c>
      <c r="B4342" s="99" t="s">
        <v>58</v>
      </c>
      <c r="C4342" s="2" t="s">
        <v>13602</v>
      </c>
      <c r="D4342" s="2">
        <v>1</v>
      </c>
      <c r="E4342" s="1" t="s">
        <v>20</v>
      </c>
      <c r="F4342" s="2"/>
      <c r="G4342" s="2"/>
      <c r="H4342" s="2"/>
      <c r="I4342" s="2"/>
      <c r="J4342" s="2"/>
      <c r="K4342" s="2"/>
      <c r="L4342" s="3">
        <v>39.79</v>
      </c>
      <c r="M4342" s="3">
        <v>39.79</v>
      </c>
      <c r="N4342" s="3">
        <v>0</v>
      </c>
      <c r="O4342" s="3">
        <v>0</v>
      </c>
      <c r="P4342" s="3">
        <v>39.79</v>
      </c>
      <c r="Q4342" s="3">
        <v>7.9580000000000002</v>
      </c>
      <c r="R4342" s="1" t="s">
        <v>0</v>
      </c>
    </row>
    <row r="4343" spans="1:18" ht="15.5" x14ac:dyDescent="0.35">
      <c r="A4343" s="1">
        <v>41401425</v>
      </c>
      <c r="B4343" s="99" t="s">
        <v>57</v>
      </c>
      <c r="C4343" s="2" t="s">
        <v>13602</v>
      </c>
      <c r="D4343" s="2">
        <v>1</v>
      </c>
      <c r="E4343" s="1" t="s">
        <v>4</v>
      </c>
      <c r="F4343" s="2"/>
      <c r="G4343" s="2"/>
      <c r="H4343" s="2"/>
      <c r="I4343" s="2"/>
      <c r="J4343" s="2"/>
      <c r="K4343" s="2"/>
      <c r="L4343" s="3">
        <v>84.88</v>
      </c>
      <c r="M4343" s="3">
        <v>84.88</v>
      </c>
      <c r="N4343" s="3">
        <v>0</v>
      </c>
      <c r="O4343" s="3">
        <v>0</v>
      </c>
      <c r="P4343" s="3">
        <v>84.88</v>
      </c>
      <c r="Q4343" s="3">
        <v>16.975999999999999</v>
      </c>
      <c r="R4343" s="1" t="s">
        <v>0</v>
      </c>
    </row>
    <row r="4344" spans="1:18" ht="15.5" x14ac:dyDescent="0.35">
      <c r="A4344" s="1">
        <v>41401433</v>
      </c>
      <c r="B4344" s="99" t="s">
        <v>56</v>
      </c>
      <c r="C4344" s="2" t="s">
        <v>13602</v>
      </c>
      <c r="D4344" s="2">
        <v>0.25</v>
      </c>
      <c r="E4344" s="1" t="s">
        <v>25</v>
      </c>
      <c r="F4344" s="2"/>
      <c r="G4344" s="2"/>
      <c r="H4344" s="2"/>
      <c r="I4344" s="2"/>
      <c r="J4344" s="2"/>
      <c r="K4344" s="2"/>
      <c r="L4344" s="3">
        <v>13.26</v>
      </c>
      <c r="M4344" s="3">
        <v>3.32</v>
      </c>
      <c r="N4344" s="3">
        <v>0</v>
      </c>
      <c r="O4344" s="3">
        <v>0</v>
      </c>
      <c r="P4344" s="3">
        <v>3.32</v>
      </c>
      <c r="Q4344" s="3">
        <v>0.66400000000000003</v>
      </c>
      <c r="R4344" s="1" t="s">
        <v>0</v>
      </c>
    </row>
    <row r="4345" spans="1:18" ht="15.5" x14ac:dyDescent="0.35">
      <c r="A4345" s="1">
        <v>41401441</v>
      </c>
      <c r="B4345" s="99" t="s">
        <v>55</v>
      </c>
      <c r="C4345" s="2" t="s">
        <v>13602</v>
      </c>
      <c r="D4345" s="2">
        <v>1</v>
      </c>
      <c r="E4345" s="1" t="s">
        <v>13</v>
      </c>
      <c r="F4345" s="2"/>
      <c r="G4345" s="2"/>
      <c r="H4345" s="2"/>
      <c r="I4345" s="2"/>
      <c r="J4345" s="2"/>
      <c r="K4345" s="2"/>
      <c r="L4345" s="3">
        <v>148.54</v>
      </c>
      <c r="M4345" s="3">
        <v>148.54</v>
      </c>
      <c r="N4345" s="3">
        <v>0</v>
      </c>
      <c r="O4345" s="3">
        <v>0</v>
      </c>
      <c r="P4345" s="3">
        <v>148.54</v>
      </c>
      <c r="Q4345" s="3">
        <v>29.707999999999998</v>
      </c>
      <c r="R4345" s="1" t="s">
        <v>0</v>
      </c>
    </row>
    <row r="4346" spans="1:18" ht="15.5" x14ac:dyDescent="0.35">
      <c r="A4346" s="1">
        <v>41401450</v>
      </c>
      <c r="B4346" s="99" t="s">
        <v>54</v>
      </c>
      <c r="C4346" s="2" t="s">
        <v>13602</v>
      </c>
      <c r="D4346" s="2">
        <v>0.3</v>
      </c>
      <c r="E4346" s="1" t="s">
        <v>25</v>
      </c>
      <c r="F4346" s="2"/>
      <c r="G4346" s="2"/>
      <c r="H4346" s="2"/>
      <c r="I4346" s="2"/>
      <c r="J4346" s="2"/>
      <c r="K4346" s="2"/>
      <c r="L4346" s="3">
        <v>13.26</v>
      </c>
      <c r="M4346" s="3">
        <v>3.98</v>
      </c>
      <c r="N4346" s="3">
        <v>0</v>
      </c>
      <c r="O4346" s="3">
        <v>0</v>
      </c>
      <c r="P4346" s="3">
        <v>3.98</v>
      </c>
      <c r="Q4346" s="3">
        <v>0.79600000000000004</v>
      </c>
      <c r="R4346" s="1" t="s">
        <v>0</v>
      </c>
    </row>
    <row r="4347" spans="1:18" ht="15.5" x14ac:dyDescent="0.35">
      <c r="A4347" s="1">
        <v>41401468</v>
      </c>
      <c r="B4347" s="99" t="s">
        <v>53</v>
      </c>
      <c r="C4347" s="2" t="s">
        <v>13602</v>
      </c>
      <c r="D4347" s="2">
        <v>1</v>
      </c>
      <c r="E4347" s="1" t="s">
        <v>31</v>
      </c>
      <c r="F4347" s="2"/>
      <c r="G4347" s="2"/>
      <c r="H4347" s="2"/>
      <c r="I4347" s="2"/>
      <c r="J4347" s="2"/>
      <c r="K4347" s="2"/>
      <c r="L4347" s="3">
        <v>26.53</v>
      </c>
      <c r="M4347" s="3">
        <v>26.53</v>
      </c>
      <c r="N4347" s="3">
        <v>0</v>
      </c>
      <c r="O4347" s="3">
        <v>0</v>
      </c>
      <c r="P4347" s="3">
        <v>26.53</v>
      </c>
      <c r="Q4347" s="3">
        <v>5.3060000000000009</v>
      </c>
      <c r="R4347" s="1" t="s">
        <v>0</v>
      </c>
    </row>
    <row r="4348" spans="1:18" ht="15.5" x14ac:dyDescent="0.35">
      <c r="A4348" s="1">
        <v>41401476</v>
      </c>
      <c r="B4348" s="99" t="s">
        <v>52</v>
      </c>
      <c r="C4348" s="2" t="s">
        <v>13602</v>
      </c>
      <c r="D4348" s="2">
        <v>1</v>
      </c>
      <c r="E4348" s="1" t="s">
        <v>23</v>
      </c>
      <c r="F4348" s="2">
        <v>2.9249999999999998</v>
      </c>
      <c r="G4348" s="2"/>
      <c r="H4348" s="2"/>
      <c r="I4348" s="2"/>
      <c r="J4348" s="2"/>
      <c r="K4348" s="2"/>
      <c r="L4348" s="3">
        <v>116.71</v>
      </c>
      <c r="M4348" s="3">
        <v>116.71</v>
      </c>
      <c r="N4348" s="3">
        <v>44.61</v>
      </c>
      <c r="O4348" s="3">
        <v>0</v>
      </c>
      <c r="P4348" s="3">
        <v>161.32</v>
      </c>
      <c r="Q4348" s="3">
        <v>32.264000000000003</v>
      </c>
      <c r="R4348" s="1" t="s">
        <v>0</v>
      </c>
    </row>
    <row r="4349" spans="1:18" ht="15.5" x14ac:dyDescent="0.35">
      <c r="A4349" s="1">
        <v>41401484</v>
      </c>
      <c r="B4349" s="99" t="s">
        <v>51</v>
      </c>
      <c r="C4349" s="2" t="s">
        <v>13602</v>
      </c>
      <c r="D4349" s="2">
        <v>1</v>
      </c>
      <c r="E4349" s="1" t="s">
        <v>18</v>
      </c>
      <c r="F4349" s="2">
        <v>1.365</v>
      </c>
      <c r="G4349" s="2"/>
      <c r="H4349" s="2"/>
      <c r="I4349" s="2"/>
      <c r="J4349" s="2"/>
      <c r="K4349" s="2"/>
      <c r="L4349" s="3">
        <v>53.06</v>
      </c>
      <c r="M4349" s="3">
        <v>53.06</v>
      </c>
      <c r="N4349" s="3">
        <v>20.82</v>
      </c>
      <c r="O4349" s="3">
        <v>0</v>
      </c>
      <c r="P4349" s="3">
        <v>73.88</v>
      </c>
      <c r="Q4349" s="3">
        <v>14.776</v>
      </c>
      <c r="R4349" s="1" t="s">
        <v>0</v>
      </c>
    </row>
    <row r="4350" spans="1:18" ht="15.5" x14ac:dyDescent="0.35">
      <c r="A4350" s="1">
        <v>41401492</v>
      </c>
      <c r="B4350" s="99" t="s">
        <v>50</v>
      </c>
      <c r="C4350" s="2" t="s">
        <v>13602</v>
      </c>
      <c r="D4350" s="2">
        <v>1</v>
      </c>
      <c r="E4350" s="1" t="s">
        <v>23</v>
      </c>
      <c r="F4350" s="2">
        <v>4.8529999999999998</v>
      </c>
      <c r="G4350" s="2"/>
      <c r="H4350" s="2"/>
      <c r="I4350" s="2"/>
      <c r="J4350" s="2"/>
      <c r="K4350" s="2"/>
      <c r="L4350" s="3">
        <v>116.71</v>
      </c>
      <c r="M4350" s="3">
        <v>116.71</v>
      </c>
      <c r="N4350" s="3">
        <v>74.010000000000005</v>
      </c>
      <c r="O4350" s="3">
        <v>0</v>
      </c>
      <c r="P4350" s="3">
        <v>190.72</v>
      </c>
      <c r="Q4350" s="3">
        <v>38.143999999999998</v>
      </c>
      <c r="R4350" s="1" t="s">
        <v>0</v>
      </c>
    </row>
    <row r="4351" spans="1:18" ht="15.5" x14ac:dyDescent="0.35">
      <c r="A4351" s="1">
        <v>41401514</v>
      </c>
      <c r="B4351" s="99" t="s">
        <v>49</v>
      </c>
      <c r="C4351" s="2" t="s">
        <v>13602</v>
      </c>
      <c r="D4351" s="2">
        <v>1</v>
      </c>
      <c r="E4351" s="1" t="s">
        <v>25</v>
      </c>
      <c r="F4351" s="2">
        <v>1.2829999999999999</v>
      </c>
      <c r="G4351" s="2"/>
      <c r="H4351" s="2"/>
      <c r="I4351" s="2"/>
      <c r="J4351" s="2"/>
      <c r="K4351" s="2"/>
      <c r="L4351" s="3">
        <v>13.26</v>
      </c>
      <c r="M4351" s="3">
        <v>13.26</v>
      </c>
      <c r="N4351" s="3">
        <v>19.57</v>
      </c>
      <c r="O4351" s="3">
        <v>0</v>
      </c>
      <c r="P4351" s="3">
        <v>32.83</v>
      </c>
      <c r="Q4351" s="3">
        <v>6.5659999999999998</v>
      </c>
      <c r="R4351" s="1" t="s">
        <v>0</v>
      </c>
    </row>
    <row r="4352" spans="1:18" ht="15.5" x14ac:dyDescent="0.35">
      <c r="A4352" s="1">
        <v>41401522</v>
      </c>
      <c r="B4352" s="99" t="s">
        <v>48</v>
      </c>
      <c r="C4352" s="2" t="s">
        <v>13602</v>
      </c>
      <c r="D4352" s="2">
        <v>1</v>
      </c>
      <c r="E4352" s="1" t="s">
        <v>20</v>
      </c>
      <c r="F4352" s="2"/>
      <c r="G4352" s="2"/>
      <c r="H4352" s="2"/>
      <c r="I4352" s="2"/>
      <c r="J4352" s="2"/>
      <c r="K4352" s="2"/>
      <c r="L4352" s="3">
        <v>39.79</v>
      </c>
      <c r="M4352" s="3">
        <v>39.79</v>
      </c>
      <c r="N4352" s="3">
        <v>0</v>
      </c>
      <c r="O4352" s="3">
        <v>0</v>
      </c>
      <c r="P4352" s="3">
        <v>39.79</v>
      </c>
      <c r="Q4352" s="3">
        <v>7.9580000000000002</v>
      </c>
      <c r="R4352" s="1" t="s">
        <v>0</v>
      </c>
    </row>
    <row r="4353" spans="1:18" ht="15.5" x14ac:dyDescent="0.35">
      <c r="A4353" s="1">
        <v>41401530</v>
      </c>
      <c r="B4353" s="99" t="s">
        <v>47</v>
      </c>
      <c r="C4353" s="2" t="s">
        <v>13602</v>
      </c>
      <c r="D4353" s="2">
        <v>1</v>
      </c>
      <c r="E4353" s="1" t="s">
        <v>20</v>
      </c>
      <c r="F4353" s="2"/>
      <c r="G4353" s="2"/>
      <c r="H4353" s="2"/>
      <c r="I4353" s="2"/>
      <c r="J4353" s="2"/>
      <c r="K4353" s="2"/>
      <c r="L4353" s="3">
        <v>39.79</v>
      </c>
      <c r="M4353" s="3">
        <v>39.79</v>
      </c>
      <c r="N4353" s="3">
        <v>0</v>
      </c>
      <c r="O4353" s="3">
        <v>0</v>
      </c>
      <c r="P4353" s="3">
        <v>39.79</v>
      </c>
      <c r="Q4353" s="3">
        <v>7.9580000000000002</v>
      </c>
      <c r="R4353" s="1" t="s">
        <v>0</v>
      </c>
    </row>
    <row r="4354" spans="1:18" ht="15.5" x14ac:dyDescent="0.35">
      <c r="A4354" s="1">
        <v>41401549</v>
      </c>
      <c r="B4354" s="99" t="s">
        <v>46</v>
      </c>
      <c r="C4354" s="2" t="s">
        <v>13602</v>
      </c>
      <c r="D4354" s="2">
        <v>1</v>
      </c>
      <c r="E4354" s="1" t="s">
        <v>18</v>
      </c>
      <c r="F4354" s="2">
        <v>11.1</v>
      </c>
      <c r="G4354" s="2"/>
      <c r="H4354" s="2"/>
      <c r="I4354" s="2"/>
      <c r="J4354" s="2"/>
      <c r="K4354" s="2"/>
      <c r="L4354" s="3">
        <v>53.06</v>
      </c>
      <c r="M4354" s="3">
        <v>53.06</v>
      </c>
      <c r="N4354" s="3">
        <v>169.28</v>
      </c>
      <c r="O4354" s="3">
        <v>0</v>
      </c>
      <c r="P4354" s="3">
        <v>222.34</v>
      </c>
      <c r="Q4354" s="3">
        <v>44.468000000000004</v>
      </c>
      <c r="R4354" s="1" t="s">
        <v>0</v>
      </c>
    </row>
    <row r="4355" spans="1:18" ht="15.5" x14ac:dyDescent="0.35">
      <c r="A4355" s="1">
        <v>41401557</v>
      </c>
      <c r="B4355" s="99" t="s">
        <v>45</v>
      </c>
      <c r="C4355" s="2" t="s">
        <v>13602</v>
      </c>
      <c r="D4355" s="2">
        <v>1</v>
      </c>
      <c r="E4355" s="1" t="s">
        <v>25</v>
      </c>
      <c r="F4355" s="2"/>
      <c r="G4355" s="2"/>
      <c r="H4355" s="2"/>
      <c r="I4355" s="2"/>
      <c r="J4355" s="2"/>
      <c r="K4355" s="2"/>
      <c r="L4355" s="3">
        <v>13.26</v>
      </c>
      <c r="M4355" s="3">
        <v>13.26</v>
      </c>
      <c r="N4355" s="3">
        <v>0</v>
      </c>
      <c r="O4355" s="3">
        <v>0</v>
      </c>
      <c r="P4355" s="3">
        <v>13.26</v>
      </c>
      <c r="Q4355" s="3">
        <v>2.6520000000000001</v>
      </c>
      <c r="R4355" s="1" t="s">
        <v>0</v>
      </c>
    </row>
    <row r="4356" spans="1:18" ht="15.5" x14ac:dyDescent="0.35">
      <c r="A4356" s="1">
        <v>41401565</v>
      </c>
      <c r="B4356" s="99" t="s">
        <v>44</v>
      </c>
      <c r="C4356" s="2" t="s">
        <v>13602</v>
      </c>
      <c r="D4356" s="2">
        <v>1</v>
      </c>
      <c r="E4356" s="1" t="s">
        <v>34</v>
      </c>
      <c r="F4356" s="2"/>
      <c r="G4356" s="2"/>
      <c r="H4356" s="2"/>
      <c r="I4356" s="2"/>
      <c r="J4356" s="2"/>
      <c r="K4356" s="2"/>
      <c r="L4356" s="3">
        <v>71.62</v>
      </c>
      <c r="M4356" s="3">
        <v>71.62</v>
      </c>
      <c r="N4356" s="3">
        <v>0</v>
      </c>
      <c r="O4356" s="3">
        <v>0</v>
      </c>
      <c r="P4356" s="3">
        <v>71.62</v>
      </c>
      <c r="Q4356" s="3">
        <v>14.324000000000002</v>
      </c>
      <c r="R4356" s="1" t="s">
        <v>0</v>
      </c>
    </row>
    <row r="4357" spans="1:18" ht="15.5" x14ac:dyDescent="0.35">
      <c r="A4357" s="1">
        <v>41401654</v>
      </c>
      <c r="B4357" s="99" t="s">
        <v>43</v>
      </c>
      <c r="C4357" s="2" t="s">
        <v>13602</v>
      </c>
      <c r="D4357" s="2">
        <v>1</v>
      </c>
      <c r="E4357" s="1" t="s">
        <v>34</v>
      </c>
      <c r="F4357" s="2"/>
      <c r="G4357" s="2"/>
      <c r="H4357" s="2"/>
      <c r="I4357" s="2"/>
      <c r="J4357" s="2"/>
      <c r="K4357" s="2"/>
      <c r="L4357" s="3">
        <v>71.62</v>
      </c>
      <c r="M4357" s="3">
        <v>71.62</v>
      </c>
      <c r="N4357" s="3">
        <v>0</v>
      </c>
      <c r="O4357" s="3">
        <v>0</v>
      </c>
      <c r="P4357" s="3">
        <v>71.62</v>
      </c>
      <c r="Q4357" s="3">
        <v>14.324000000000002</v>
      </c>
      <c r="R4357" s="1" t="s">
        <v>0</v>
      </c>
    </row>
    <row r="4358" spans="1:18" ht="15.5" x14ac:dyDescent="0.35">
      <c r="A4358" s="1">
        <v>41401662</v>
      </c>
      <c r="B4358" s="99" t="s">
        <v>42</v>
      </c>
      <c r="C4358" s="2" t="s">
        <v>13602</v>
      </c>
      <c r="D4358" s="2">
        <v>1</v>
      </c>
      <c r="E4358" s="1" t="s">
        <v>41</v>
      </c>
      <c r="F4358" s="2"/>
      <c r="G4358" s="2"/>
      <c r="H4358" s="2"/>
      <c r="I4358" s="2"/>
      <c r="J4358" s="2"/>
      <c r="K4358" s="2"/>
      <c r="L4358" s="3">
        <v>169.74</v>
      </c>
      <c r="M4358" s="3">
        <v>169.74</v>
      </c>
      <c r="N4358" s="3">
        <v>0</v>
      </c>
      <c r="O4358" s="3">
        <v>0</v>
      </c>
      <c r="P4358" s="3">
        <v>169.74</v>
      </c>
      <c r="Q4358" s="3">
        <v>33.948</v>
      </c>
      <c r="R4358" s="1" t="s">
        <v>0</v>
      </c>
    </row>
    <row r="4359" spans="1:18" ht="15.5" x14ac:dyDescent="0.35">
      <c r="A4359" s="1">
        <v>41401670</v>
      </c>
      <c r="B4359" s="99" t="s">
        <v>40</v>
      </c>
      <c r="C4359" s="2" t="s">
        <v>13602</v>
      </c>
      <c r="D4359" s="2">
        <v>1</v>
      </c>
      <c r="E4359" s="1" t="s">
        <v>31</v>
      </c>
      <c r="F4359" s="2"/>
      <c r="G4359" s="2"/>
      <c r="H4359" s="2"/>
      <c r="I4359" s="2"/>
      <c r="J4359" s="2"/>
      <c r="K4359" s="2"/>
      <c r="L4359" s="3">
        <v>26.53</v>
      </c>
      <c r="M4359" s="3">
        <v>26.53</v>
      </c>
      <c r="N4359" s="3">
        <v>0</v>
      </c>
      <c r="O4359" s="3">
        <v>0</v>
      </c>
      <c r="P4359" s="3">
        <v>26.53</v>
      </c>
      <c r="Q4359" s="3">
        <v>5.3060000000000009</v>
      </c>
      <c r="R4359" s="1" t="s">
        <v>0</v>
      </c>
    </row>
    <row r="4360" spans="1:18" ht="15.5" x14ac:dyDescent="0.35">
      <c r="A4360" s="1">
        <v>41401719</v>
      </c>
      <c r="B4360" s="99" t="s">
        <v>39</v>
      </c>
      <c r="C4360" s="2" t="s">
        <v>13602</v>
      </c>
      <c r="D4360" s="2">
        <v>1</v>
      </c>
      <c r="E4360" s="1" t="s">
        <v>31</v>
      </c>
      <c r="F4360" s="2"/>
      <c r="G4360" s="2"/>
      <c r="H4360" s="2"/>
      <c r="I4360" s="2"/>
      <c r="J4360" s="2"/>
      <c r="K4360" s="2"/>
      <c r="L4360" s="3">
        <v>26.53</v>
      </c>
      <c r="M4360" s="3">
        <v>26.53</v>
      </c>
      <c r="N4360" s="3">
        <v>0</v>
      </c>
      <c r="O4360" s="3">
        <v>0</v>
      </c>
      <c r="P4360" s="3">
        <v>26.53</v>
      </c>
      <c r="Q4360" s="3">
        <v>5.3060000000000009</v>
      </c>
      <c r="R4360" s="1" t="s">
        <v>0</v>
      </c>
    </row>
    <row r="4361" spans="1:18" ht="15.5" x14ac:dyDescent="0.35">
      <c r="A4361" s="1">
        <v>41501012</v>
      </c>
      <c r="B4361" s="99" t="s">
        <v>38</v>
      </c>
      <c r="C4361" s="2" t="s">
        <v>13602</v>
      </c>
      <c r="D4361" s="2">
        <v>1</v>
      </c>
      <c r="E4361" s="1" t="s">
        <v>4</v>
      </c>
      <c r="F4361" s="2">
        <v>0.52</v>
      </c>
      <c r="G4361" s="2"/>
      <c r="H4361" s="2"/>
      <c r="I4361" s="2"/>
      <c r="J4361" s="2"/>
      <c r="K4361" s="2"/>
      <c r="L4361" s="3">
        <v>84.88</v>
      </c>
      <c r="M4361" s="3">
        <v>84.88</v>
      </c>
      <c r="N4361" s="3">
        <v>7.93</v>
      </c>
      <c r="O4361" s="3">
        <v>0</v>
      </c>
      <c r="P4361" s="3">
        <v>92.81</v>
      </c>
      <c r="Q4361" s="3">
        <v>18.562000000000001</v>
      </c>
      <c r="R4361" s="1" t="s">
        <v>0</v>
      </c>
    </row>
    <row r="4362" spans="1:18" ht="15.5" x14ac:dyDescent="0.35">
      <c r="A4362" s="1">
        <v>41501020</v>
      </c>
      <c r="B4362" s="99" t="s">
        <v>37</v>
      </c>
      <c r="C4362" s="2" t="s">
        <v>13602</v>
      </c>
      <c r="D4362" s="2">
        <v>1</v>
      </c>
      <c r="E4362" s="1" t="s">
        <v>20</v>
      </c>
      <c r="F4362" s="2"/>
      <c r="G4362" s="2"/>
      <c r="H4362" s="2"/>
      <c r="I4362" s="2"/>
      <c r="J4362" s="2"/>
      <c r="K4362" s="2"/>
      <c r="L4362" s="3">
        <v>39.79</v>
      </c>
      <c r="M4362" s="3">
        <v>39.79</v>
      </c>
      <c r="N4362" s="3">
        <v>0</v>
      </c>
      <c r="O4362" s="3">
        <v>0</v>
      </c>
      <c r="P4362" s="3">
        <v>39.79</v>
      </c>
      <c r="Q4362" s="3">
        <v>7.9580000000000002</v>
      </c>
      <c r="R4362" s="1" t="s">
        <v>0</v>
      </c>
    </row>
    <row r="4363" spans="1:18" ht="15.5" x14ac:dyDescent="0.35">
      <c r="A4363" s="1">
        <v>41501047</v>
      </c>
      <c r="B4363" s="99" t="s">
        <v>36</v>
      </c>
      <c r="C4363" s="2" t="s">
        <v>13602</v>
      </c>
      <c r="D4363" s="2">
        <v>1</v>
      </c>
      <c r="E4363" s="1" t="s">
        <v>18</v>
      </c>
      <c r="F4363" s="2">
        <v>0.38</v>
      </c>
      <c r="G4363" s="2"/>
      <c r="H4363" s="2"/>
      <c r="I4363" s="2"/>
      <c r="J4363" s="2"/>
      <c r="K4363" s="2"/>
      <c r="L4363" s="3">
        <v>53.06</v>
      </c>
      <c r="M4363" s="3">
        <v>53.06</v>
      </c>
      <c r="N4363" s="3">
        <v>5.8</v>
      </c>
      <c r="O4363" s="3">
        <v>0</v>
      </c>
      <c r="P4363" s="3">
        <v>58.86</v>
      </c>
      <c r="Q4363" s="3">
        <v>11.772</v>
      </c>
      <c r="R4363" s="1" t="s">
        <v>0</v>
      </c>
    </row>
    <row r="4364" spans="1:18" ht="15.5" x14ac:dyDescent="0.35">
      <c r="A4364" s="1">
        <v>41501063</v>
      </c>
      <c r="B4364" s="99" t="s">
        <v>35</v>
      </c>
      <c r="C4364" s="2" t="s">
        <v>13602</v>
      </c>
      <c r="D4364" s="2">
        <v>1</v>
      </c>
      <c r="E4364" s="1" t="s">
        <v>34</v>
      </c>
      <c r="F4364" s="2">
        <v>1</v>
      </c>
      <c r="G4364" s="2"/>
      <c r="H4364" s="2"/>
      <c r="I4364" s="2"/>
      <c r="J4364" s="2"/>
      <c r="K4364" s="2"/>
      <c r="L4364" s="3">
        <v>71.62</v>
      </c>
      <c r="M4364" s="3">
        <v>71.62</v>
      </c>
      <c r="N4364" s="3">
        <v>15.25</v>
      </c>
      <c r="O4364" s="3">
        <v>0</v>
      </c>
      <c r="P4364" s="3">
        <v>86.87</v>
      </c>
      <c r="Q4364" s="3">
        <v>17.374000000000002</v>
      </c>
      <c r="R4364" s="1" t="s">
        <v>0</v>
      </c>
    </row>
    <row r="4365" spans="1:18" ht="15.5" x14ac:dyDescent="0.35">
      <c r="A4365" s="1">
        <v>41501071</v>
      </c>
      <c r="B4365" s="99" t="s">
        <v>33</v>
      </c>
      <c r="C4365" s="2" t="s">
        <v>13602</v>
      </c>
      <c r="D4365" s="2">
        <v>1</v>
      </c>
      <c r="E4365" s="1" t="s">
        <v>31</v>
      </c>
      <c r="F4365" s="2"/>
      <c r="G4365" s="2"/>
      <c r="H4365" s="2"/>
      <c r="I4365" s="2"/>
      <c r="J4365" s="2"/>
      <c r="K4365" s="2"/>
      <c r="L4365" s="3">
        <v>26.53</v>
      </c>
      <c r="M4365" s="3">
        <v>26.53</v>
      </c>
      <c r="N4365" s="3">
        <v>0</v>
      </c>
      <c r="O4365" s="3">
        <v>0</v>
      </c>
      <c r="P4365" s="3">
        <v>26.53</v>
      </c>
      <c r="Q4365" s="3">
        <v>5.3060000000000009</v>
      </c>
      <c r="R4365" s="1" t="s">
        <v>0</v>
      </c>
    </row>
    <row r="4366" spans="1:18" ht="15.5" x14ac:dyDescent="0.35">
      <c r="A4366" s="1">
        <v>41501080</v>
      </c>
      <c r="B4366" s="99" t="s">
        <v>32</v>
      </c>
      <c r="C4366" s="2" t="s">
        <v>13602</v>
      </c>
      <c r="D4366" s="2">
        <v>1</v>
      </c>
      <c r="E4366" s="1" t="s">
        <v>31</v>
      </c>
      <c r="F4366" s="2"/>
      <c r="G4366" s="2"/>
      <c r="H4366" s="2"/>
      <c r="I4366" s="2"/>
      <c r="J4366" s="2"/>
      <c r="K4366" s="2"/>
      <c r="L4366" s="3">
        <v>26.53</v>
      </c>
      <c r="M4366" s="3">
        <v>26.53</v>
      </c>
      <c r="N4366" s="3">
        <v>0</v>
      </c>
      <c r="O4366" s="3">
        <v>0</v>
      </c>
      <c r="P4366" s="3">
        <v>26.53</v>
      </c>
      <c r="Q4366" s="3">
        <v>5.3060000000000009</v>
      </c>
      <c r="R4366" s="1" t="s">
        <v>0</v>
      </c>
    </row>
    <row r="4367" spans="1:18" ht="15.5" x14ac:dyDescent="0.35">
      <c r="A4367" s="1">
        <v>41501098</v>
      </c>
      <c r="B4367" s="99" t="s">
        <v>30</v>
      </c>
      <c r="C4367" s="2" t="s">
        <v>13602</v>
      </c>
      <c r="D4367" s="2">
        <v>1</v>
      </c>
      <c r="E4367" s="1" t="s">
        <v>18</v>
      </c>
      <c r="F4367" s="2">
        <v>7.16</v>
      </c>
      <c r="G4367" s="2"/>
      <c r="H4367" s="2"/>
      <c r="I4367" s="2"/>
      <c r="J4367" s="2"/>
      <c r="K4367" s="2"/>
      <c r="L4367" s="3">
        <v>53.06</v>
      </c>
      <c r="M4367" s="3">
        <v>53.06</v>
      </c>
      <c r="N4367" s="3">
        <v>109.19</v>
      </c>
      <c r="O4367" s="3">
        <v>0</v>
      </c>
      <c r="P4367" s="3">
        <v>162.25</v>
      </c>
      <c r="Q4367" s="3">
        <v>32.450000000000003</v>
      </c>
      <c r="R4367" s="1" t="s">
        <v>0</v>
      </c>
    </row>
    <row r="4368" spans="1:18" ht="15.5" x14ac:dyDescent="0.35">
      <c r="A4368" s="1">
        <v>41501101</v>
      </c>
      <c r="B4368" s="99" t="s">
        <v>29</v>
      </c>
      <c r="C4368" s="2" t="s">
        <v>13602</v>
      </c>
      <c r="D4368" s="2">
        <v>1</v>
      </c>
      <c r="E4368" s="1" t="s">
        <v>20</v>
      </c>
      <c r="F4368" s="2"/>
      <c r="G4368" s="2"/>
      <c r="H4368" s="2"/>
      <c r="I4368" s="2"/>
      <c r="J4368" s="2"/>
      <c r="K4368" s="2"/>
      <c r="L4368" s="3">
        <v>39.79</v>
      </c>
      <c r="M4368" s="3">
        <v>39.79</v>
      </c>
      <c r="N4368" s="3">
        <v>0</v>
      </c>
      <c r="O4368" s="3">
        <v>0</v>
      </c>
      <c r="P4368" s="3">
        <v>39.79</v>
      </c>
      <c r="Q4368" s="3">
        <v>7.9580000000000002</v>
      </c>
      <c r="R4368" s="1" t="s">
        <v>0</v>
      </c>
    </row>
    <row r="4369" spans="1:18" ht="15.5" x14ac:dyDescent="0.35">
      <c r="A4369" s="1">
        <v>41501110</v>
      </c>
      <c r="B4369" s="99" t="s">
        <v>28</v>
      </c>
      <c r="C4369" s="2" t="s">
        <v>13602</v>
      </c>
      <c r="D4369" s="2">
        <v>1</v>
      </c>
      <c r="E4369" s="1" t="s">
        <v>18</v>
      </c>
      <c r="F4369" s="2">
        <v>1</v>
      </c>
      <c r="G4369" s="2"/>
      <c r="H4369" s="2"/>
      <c r="I4369" s="2"/>
      <c r="J4369" s="2"/>
      <c r="K4369" s="2"/>
      <c r="L4369" s="3">
        <v>53.06</v>
      </c>
      <c r="M4369" s="3">
        <v>53.06</v>
      </c>
      <c r="N4369" s="3">
        <v>15.25</v>
      </c>
      <c r="O4369" s="3">
        <v>0</v>
      </c>
      <c r="P4369" s="3">
        <v>68.31</v>
      </c>
      <c r="Q4369" s="3">
        <v>13.662000000000001</v>
      </c>
      <c r="R4369" s="1" t="s">
        <v>0</v>
      </c>
    </row>
    <row r="4370" spans="1:18" ht="15.5" x14ac:dyDescent="0.35">
      <c r="A4370" s="1">
        <v>41501128</v>
      </c>
      <c r="B4370" s="99" t="s">
        <v>27</v>
      </c>
      <c r="C4370" s="2" t="s">
        <v>13602</v>
      </c>
      <c r="D4370" s="2">
        <v>1</v>
      </c>
      <c r="E4370" s="1" t="s">
        <v>18</v>
      </c>
      <c r="F4370" s="2">
        <v>0.52</v>
      </c>
      <c r="G4370" s="2"/>
      <c r="H4370" s="2"/>
      <c r="I4370" s="2"/>
      <c r="J4370" s="2"/>
      <c r="K4370" s="2"/>
      <c r="L4370" s="3">
        <v>53.06</v>
      </c>
      <c r="M4370" s="3">
        <v>53.06</v>
      </c>
      <c r="N4370" s="3">
        <v>7.93</v>
      </c>
      <c r="O4370" s="3">
        <v>0</v>
      </c>
      <c r="P4370" s="3">
        <v>60.99</v>
      </c>
      <c r="Q4370" s="3">
        <v>12.198</v>
      </c>
      <c r="R4370" s="1" t="s">
        <v>0</v>
      </c>
    </row>
    <row r="4371" spans="1:18" ht="31" x14ac:dyDescent="0.35">
      <c r="A4371" s="1">
        <v>41501136</v>
      </c>
      <c r="B4371" s="99" t="s">
        <v>26</v>
      </c>
      <c r="C4371" s="2" t="s">
        <v>13602</v>
      </c>
      <c r="D4371" s="2">
        <v>1</v>
      </c>
      <c r="E4371" s="1" t="s">
        <v>25</v>
      </c>
      <c r="F4371" s="2"/>
      <c r="G4371" s="2"/>
      <c r="H4371" s="2"/>
      <c r="I4371" s="2"/>
      <c r="J4371" s="2"/>
      <c r="K4371" s="2"/>
      <c r="L4371" s="3">
        <v>13.26</v>
      </c>
      <c r="M4371" s="3">
        <v>13.26</v>
      </c>
      <c r="N4371" s="3">
        <v>0</v>
      </c>
      <c r="O4371" s="3">
        <v>0</v>
      </c>
      <c r="P4371" s="3">
        <v>13.26</v>
      </c>
      <c r="Q4371" s="3">
        <v>2.6520000000000001</v>
      </c>
      <c r="R4371" s="1" t="s">
        <v>0</v>
      </c>
    </row>
    <row r="4372" spans="1:18" ht="15.5" x14ac:dyDescent="0.35">
      <c r="A4372" s="1">
        <v>41501144</v>
      </c>
      <c r="B4372" s="99" t="s">
        <v>24</v>
      </c>
      <c r="C4372" s="2" t="s">
        <v>13602</v>
      </c>
      <c r="D4372" s="2">
        <v>1</v>
      </c>
      <c r="E4372" s="1" t="s">
        <v>23</v>
      </c>
      <c r="F4372" s="2">
        <v>8.8000000000000007</v>
      </c>
      <c r="G4372" s="2"/>
      <c r="H4372" s="2"/>
      <c r="I4372" s="2"/>
      <c r="J4372" s="2"/>
      <c r="K4372" s="2"/>
      <c r="L4372" s="3">
        <v>116.71</v>
      </c>
      <c r="M4372" s="3">
        <v>116.71</v>
      </c>
      <c r="N4372" s="3">
        <v>134.19999999999999</v>
      </c>
      <c r="O4372" s="3">
        <v>0</v>
      </c>
      <c r="P4372" s="3">
        <v>250.91</v>
      </c>
      <c r="Q4372" s="3">
        <v>50.182000000000002</v>
      </c>
      <c r="R4372" s="1" t="s">
        <v>0</v>
      </c>
    </row>
    <row r="4373" spans="1:18" ht="15.5" x14ac:dyDescent="0.35">
      <c r="A4373" s="1">
        <v>41501179</v>
      </c>
      <c r="B4373" s="99" t="s">
        <v>22</v>
      </c>
      <c r="C4373" s="2" t="s">
        <v>13602</v>
      </c>
      <c r="D4373" s="2">
        <v>1</v>
      </c>
      <c r="E4373" s="1" t="s">
        <v>18</v>
      </c>
      <c r="F4373" s="2">
        <v>1.8</v>
      </c>
      <c r="G4373" s="2"/>
      <c r="H4373" s="2"/>
      <c r="I4373" s="2"/>
      <c r="J4373" s="2"/>
      <c r="K4373" s="2"/>
      <c r="L4373" s="3">
        <v>53.06</v>
      </c>
      <c r="M4373" s="3">
        <v>53.06</v>
      </c>
      <c r="N4373" s="3">
        <v>27.45</v>
      </c>
      <c r="O4373" s="3">
        <v>0</v>
      </c>
      <c r="P4373" s="3">
        <v>80.510000000000005</v>
      </c>
      <c r="Q4373" s="3">
        <v>16.102</v>
      </c>
      <c r="R4373" s="1" t="s">
        <v>0</v>
      </c>
    </row>
    <row r="4374" spans="1:18" ht="15.5" x14ac:dyDescent="0.35">
      <c r="A4374" s="1">
        <v>41501187</v>
      </c>
      <c r="B4374" s="99" t="s">
        <v>21</v>
      </c>
      <c r="C4374" s="2" t="s">
        <v>13602</v>
      </c>
      <c r="D4374" s="2">
        <v>1</v>
      </c>
      <c r="E4374" s="1" t="s">
        <v>20</v>
      </c>
      <c r="F4374" s="2">
        <v>1.8</v>
      </c>
      <c r="G4374" s="2"/>
      <c r="H4374" s="2"/>
      <c r="I4374" s="2"/>
      <c r="J4374" s="2"/>
      <c r="K4374" s="2"/>
      <c r="L4374" s="3">
        <v>39.79</v>
      </c>
      <c r="M4374" s="3">
        <v>39.79</v>
      </c>
      <c r="N4374" s="3">
        <v>27.45</v>
      </c>
      <c r="O4374" s="3">
        <v>0</v>
      </c>
      <c r="P4374" s="3">
        <v>67.239999999999995</v>
      </c>
      <c r="Q4374" s="3">
        <v>13.448</v>
      </c>
      <c r="R4374" s="1" t="s">
        <v>0</v>
      </c>
    </row>
    <row r="4375" spans="1:18" ht="15.5" x14ac:dyDescent="0.35">
      <c r="A4375" s="1">
        <v>41501195</v>
      </c>
      <c r="B4375" s="99" t="s">
        <v>19</v>
      </c>
      <c r="C4375" s="2" t="s">
        <v>13602</v>
      </c>
      <c r="D4375" s="2">
        <v>1</v>
      </c>
      <c r="E4375" s="1" t="s">
        <v>18</v>
      </c>
      <c r="F4375" s="2">
        <v>1.8</v>
      </c>
      <c r="G4375" s="2"/>
      <c r="H4375" s="2"/>
      <c r="I4375" s="2"/>
      <c r="J4375" s="2"/>
      <c r="K4375" s="2"/>
      <c r="L4375" s="3">
        <v>53.06</v>
      </c>
      <c r="M4375" s="3">
        <v>53.06</v>
      </c>
      <c r="N4375" s="3">
        <v>27.45</v>
      </c>
      <c r="O4375" s="3">
        <v>0</v>
      </c>
      <c r="P4375" s="3">
        <v>80.510000000000005</v>
      </c>
      <c r="Q4375" s="3">
        <v>16.102</v>
      </c>
      <c r="R4375" s="1" t="s">
        <v>0</v>
      </c>
    </row>
    <row r="4376" spans="1:18" ht="15.5" x14ac:dyDescent="0.35">
      <c r="A4376" s="1">
        <v>41501209</v>
      </c>
      <c r="B4376" s="99" t="s">
        <v>17</v>
      </c>
      <c r="C4376" s="2" t="s">
        <v>13602</v>
      </c>
      <c r="D4376" s="2">
        <v>1</v>
      </c>
      <c r="E4376" s="1" t="s">
        <v>16</v>
      </c>
      <c r="F4376" s="2">
        <v>11.5</v>
      </c>
      <c r="G4376" s="2"/>
      <c r="H4376" s="2"/>
      <c r="I4376" s="2"/>
      <c r="J4376" s="2"/>
      <c r="K4376" s="2"/>
      <c r="L4376" s="3">
        <v>250.65</v>
      </c>
      <c r="M4376" s="3">
        <v>250.65</v>
      </c>
      <c r="N4376" s="3">
        <v>175.38</v>
      </c>
      <c r="O4376" s="3">
        <v>0</v>
      </c>
      <c r="P4376" s="3">
        <v>426.03</v>
      </c>
      <c r="Q4376" s="3">
        <v>85.206000000000003</v>
      </c>
      <c r="R4376" s="1" t="s">
        <v>0</v>
      </c>
    </row>
    <row r="4377" spans="1:18" ht="15.5" x14ac:dyDescent="0.35">
      <c r="A4377" s="1">
        <v>700010707</v>
      </c>
      <c r="B4377" s="99" t="s">
        <v>15</v>
      </c>
      <c r="C4377" s="2" t="s">
        <v>13595</v>
      </c>
      <c r="D4377" s="2">
        <v>1.3511507052709726</v>
      </c>
      <c r="E4377" s="1" t="s">
        <v>4</v>
      </c>
      <c r="F4377" s="2"/>
      <c r="G4377" s="2"/>
      <c r="H4377" s="2"/>
      <c r="I4377" s="2"/>
      <c r="J4377" s="2"/>
      <c r="K4377" s="2"/>
      <c r="L4377" s="3"/>
      <c r="M4377" s="3"/>
      <c r="N4377" s="3">
        <v>0</v>
      </c>
      <c r="O4377" s="3">
        <v>0</v>
      </c>
      <c r="P4377" s="3">
        <v>140.9</v>
      </c>
      <c r="Q4377" s="3">
        <v>28.180000000000003</v>
      </c>
      <c r="R4377" s="1" t="s">
        <v>0</v>
      </c>
    </row>
    <row r="4378" spans="1:18" ht="15.5" x14ac:dyDescent="0.35">
      <c r="A4378" s="1">
        <v>700020702</v>
      </c>
      <c r="B4378" s="99" t="s">
        <v>14</v>
      </c>
      <c r="C4378" s="2" t="s">
        <v>13595</v>
      </c>
      <c r="D4378" s="2">
        <v>1.0599799999999999</v>
      </c>
      <c r="E4378" s="1" t="s">
        <v>13</v>
      </c>
      <c r="F4378" s="2"/>
      <c r="G4378" s="2"/>
      <c r="H4378" s="2"/>
      <c r="I4378" s="2"/>
      <c r="J4378" s="2"/>
      <c r="K4378" s="2"/>
      <c r="L4378" s="3">
        <v>148.54</v>
      </c>
      <c r="M4378" s="3">
        <v>157.44999999999999</v>
      </c>
      <c r="N4378" s="3">
        <v>0</v>
      </c>
      <c r="O4378" s="3">
        <v>0</v>
      </c>
      <c r="P4378" s="3">
        <v>157.44999999999999</v>
      </c>
      <c r="Q4378" s="3">
        <v>31.49</v>
      </c>
      <c r="R4378" s="1" t="s">
        <v>0</v>
      </c>
    </row>
    <row r="4379" spans="1:18" ht="15.5" x14ac:dyDescent="0.35">
      <c r="A4379" s="1">
        <v>700010537</v>
      </c>
      <c r="B4379" s="99" t="s">
        <v>12</v>
      </c>
      <c r="C4379" s="2" t="s">
        <v>13595</v>
      </c>
      <c r="D4379" s="2"/>
      <c r="E4379" s="1"/>
      <c r="F4379" s="2"/>
      <c r="G4379" s="2"/>
      <c r="H4379" s="2"/>
      <c r="I4379" s="2"/>
      <c r="J4379" s="2"/>
      <c r="K4379" s="2"/>
      <c r="L4379" s="3"/>
      <c r="M4379" s="3"/>
      <c r="N4379" s="3">
        <v>0</v>
      </c>
      <c r="O4379" s="3">
        <v>0</v>
      </c>
      <c r="P4379" s="3">
        <v>140.9</v>
      </c>
      <c r="Q4379" s="3">
        <v>28.180000000000003</v>
      </c>
      <c r="R4379" s="1" t="s">
        <v>0</v>
      </c>
    </row>
    <row r="4380" spans="1:18" ht="15.5" x14ac:dyDescent="0.35">
      <c r="A4380" s="1">
        <v>700010800</v>
      </c>
      <c r="B4380" s="99" t="s">
        <v>11</v>
      </c>
      <c r="C4380" s="2" t="s">
        <v>13595</v>
      </c>
      <c r="D4380" s="2">
        <v>1.3511</v>
      </c>
      <c r="E4380" s="1" t="s">
        <v>4</v>
      </c>
      <c r="F4380" s="2"/>
      <c r="G4380" s="2"/>
      <c r="H4380" s="2"/>
      <c r="I4380" s="2"/>
      <c r="J4380" s="2"/>
      <c r="K4380" s="2"/>
      <c r="L4380" s="3"/>
      <c r="M4380" s="3"/>
      <c r="N4380" s="3">
        <v>0</v>
      </c>
      <c r="O4380" s="3">
        <v>0</v>
      </c>
      <c r="P4380" s="3">
        <v>130.19</v>
      </c>
      <c r="Q4380" s="3">
        <v>26.038</v>
      </c>
      <c r="R4380" s="1" t="s">
        <v>0</v>
      </c>
    </row>
    <row r="4381" spans="1:18" ht="15.5" x14ac:dyDescent="0.35">
      <c r="A4381" s="1">
        <v>700010731</v>
      </c>
      <c r="B4381" s="99" t="s">
        <v>10</v>
      </c>
      <c r="C4381" s="2" t="s">
        <v>13595</v>
      </c>
      <c r="D4381" s="2">
        <v>1.3511</v>
      </c>
      <c r="E4381" s="1" t="s">
        <v>4</v>
      </c>
      <c r="F4381" s="2"/>
      <c r="G4381" s="2"/>
      <c r="H4381" s="2"/>
      <c r="I4381" s="2"/>
      <c r="J4381" s="2"/>
      <c r="K4381" s="2"/>
      <c r="L4381" s="3"/>
      <c r="M4381" s="3"/>
      <c r="N4381" s="3">
        <v>0</v>
      </c>
      <c r="O4381" s="3">
        <v>0</v>
      </c>
      <c r="P4381" s="3">
        <v>130.19</v>
      </c>
      <c r="Q4381" s="3">
        <v>26.038</v>
      </c>
      <c r="R4381" s="1" t="s">
        <v>0</v>
      </c>
    </row>
    <row r="4382" spans="1:18" ht="15.5" x14ac:dyDescent="0.35">
      <c r="A4382" s="1">
        <v>700010740</v>
      </c>
      <c r="B4382" s="99" t="s">
        <v>9</v>
      </c>
      <c r="C4382" s="2" t="s">
        <v>13595</v>
      </c>
      <c r="D4382" s="2"/>
      <c r="E4382" s="1"/>
      <c r="F4382" s="2"/>
      <c r="G4382" s="2"/>
      <c r="H4382" s="2"/>
      <c r="I4382" s="2"/>
      <c r="J4382" s="2"/>
      <c r="K4382" s="2"/>
      <c r="L4382" s="3"/>
      <c r="M4382" s="3"/>
      <c r="N4382" s="3">
        <v>0</v>
      </c>
      <c r="O4382" s="3">
        <v>0</v>
      </c>
      <c r="P4382" s="3">
        <v>130.19</v>
      </c>
      <c r="Q4382" s="3">
        <v>26.038</v>
      </c>
      <c r="R4382" s="1" t="s">
        <v>0</v>
      </c>
    </row>
    <row r="4383" spans="1:18" ht="15.5" x14ac:dyDescent="0.35">
      <c r="A4383" s="1">
        <v>700010766</v>
      </c>
      <c r="B4383" s="99" t="s">
        <v>8</v>
      </c>
      <c r="C4383" s="2" t="s">
        <v>13595</v>
      </c>
      <c r="D4383" s="2"/>
      <c r="E4383" s="1"/>
      <c r="F4383" s="2"/>
      <c r="G4383" s="2"/>
      <c r="H4383" s="2"/>
      <c r="I4383" s="2"/>
      <c r="J4383" s="2"/>
      <c r="K4383" s="2"/>
      <c r="L4383" s="3"/>
      <c r="M4383" s="3"/>
      <c r="N4383" s="3">
        <v>0</v>
      </c>
      <c r="O4383" s="3">
        <v>0</v>
      </c>
      <c r="P4383" s="3">
        <v>130.19</v>
      </c>
      <c r="Q4383" s="3">
        <v>26.038</v>
      </c>
      <c r="R4383" s="1" t="s">
        <v>0</v>
      </c>
    </row>
    <row r="4384" spans="1:18" ht="15.5" x14ac:dyDescent="0.35">
      <c r="A4384" s="1">
        <v>700010499</v>
      </c>
      <c r="B4384" s="99" t="s">
        <v>7</v>
      </c>
      <c r="C4384" s="2" t="s">
        <v>13595</v>
      </c>
      <c r="D4384" s="2">
        <v>1.3511</v>
      </c>
      <c r="E4384" s="1" t="s">
        <v>4</v>
      </c>
      <c r="F4384" s="2"/>
      <c r="G4384" s="2"/>
      <c r="H4384" s="2"/>
      <c r="I4384" s="2"/>
      <c r="J4384" s="2"/>
      <c r="K4384" s="2"/>
      <c r="L4384" s="3"/>
      <c r="M4384" s="3"/>
      <c r="N4384" s="3">
        <v>0</v>
      </c>
      <c r="O4384" s="3">
        <v>0</v>
      </c>
      <c r="P4384" s="3">
        <v>130.19</v>
      </c>
      <c r="Q4384" s="3">
        <v>26.038</v>
      </c>
      <c r="R4384" s="1" t="s">
        <v>0</v>
      </c>
    </row>
    <row r="4385" spans="1:18" ht="15.5" x14ac:dyDescent="0.35">
      <c r="A4385" s="1">
        <v>700010294</v>
      </c>
      <c r="B4385" s="99" t="s">
        <v>6</v>
      </c>
      <c r="C4385" s="2" t="s">
        <v>13595</v>
      </c>
      <c r="D4385" s="2">
        <v>1.3511</v>
      </c>
      <c r="E4385" s="1" t="s">
        <v>4</v>
      </c>
      <c r="F4385" s="2"/>
      <c r="G4385" s="2"/>
      <c r="H4385" s="2"/>
      <c r="I4385" s="2"/>
      <c r="J4385" s="2"/>
      <c r="K4385" s="2"/>
      <c r="L4385" s="3"/>
      <c r="M4385" s="3"/>
      <c r="N4385" s="3">
        <v>0</v>
      </c>
      <c r="O4385" s="3">
        <v>0</v>
      </c>
      <c r="P4385" s="3">
        <v>130.19</v>
      </c>
      <c r="Q4385" s="3">
        <v>26.038</v>
      </c>
      <c r="R4385" s="1" t="s">
        <v>0</v>
      </c>
    </row>
    <row r="4386" spans="1:18" ht="15.5" x14ac:dyDescent="0.35">
      <c r="A4386" s="1">
        <v>700010723</v>
      </c>
      <c r="B4386" s="99" t="s">
        <v>5</v>
      </c>
      <c r="C4386" s="2" t="s">
        <v>13595</v>
      </c>
      <c r="D4386" s="2">
        <v>1.3511</v>
      </c>
      <c r="E4386" s="1" t="s">
        <v>4</v>
      </c>
      <c r="F4386" s="2"/>
      <c r="G4386" s="2"/>
      <c r="H4386" s="2"/>
      <c r="I4386" s="2"/>
      <c r="J4386" s="2"/>
      <c r="K4386" s="2"/>
      <c r="L4386" s="3"/>
      <c r="M4386" s="3"/>
      <c r="N4386" s="3">
        <v>0</v>
      </c>
      <c r="O4386" s="3">
        <v>0</v>
      </c>
      <c r="P4386" s="3">
        <v>130.19</v>
      </c>
      <c r="Q4386" s="3">
        <v>26.038</v>
      </c>
      <c r="R4386" s="1" t="s">
        <v>0</v>
      </c>
    </row>
    <row r="4387" spans="1:18" ht="15.5" x14ac:dyDescent="0.35">
      <c r="A4387" s="1">
        <v>700010138</v>
      </c>
      <c r="B4387" s="99" t="s">
        <v>3</v>
      </c>
      <c r="C4387" s="2" t="s">
        <v>13595</v>
      </c>
      <c r="D4387" s="2"/>
      <c r="E4387" s="1"/>
      <c r="F4387" s="2"/>
      <c r="G4387" s="2"/>
      <c r="H4387" s="2"/>
      <c r="I4387" s="2"/>
      <c r="J4387" s="2"/>
      <c r="K4387" s="2"/>
      <c r="L4387" s="3"/>
      <c r="M4387" s="3"/>
      <c r="N4387" s="3">
        <v>0</v>
      </c>
      <c r="O4387" s="3">
        <v>0</v>
      </c>
      <c r="P4387" s="3">
        <v>130.19</v>
      </c>
      <c r="Q4387" s="3">
        <v>26.038</v>
      </c>
      <c r="R4387" s="1" t="s">
        <v>0</v>
      </c>
    </row>
    <row r="4388" spans="1:18" ht="15.5" x14ac:dyDescent="0.35">
      <c r="A4388" s="1">
        <v>700010758</v>
      </c>
      <c r="B4388" s="99" t="s">
        <v>2</v>
      </c>
      <c r="C4388" s="2" t="s">
        <v>13595</v>
      </c>
      <c r="D4388" s="2"/>
      <c r="E4388" s="1"/>
      <c r="F4388" s="2"/>
      <c r="G4388" s="2"/>
      <c r="H4388" s="2"/>
      <c r="I4388" s="2"/>
      <c r="J4388" s="2"/>
      <c r="K4388" s="2"/>
      <c r="L4388" s="3"/>
      <c r="M4388" s="3"/>
      <c r="N4388" s="3">
        <v>0</v>
      </c>
      <c r="O4388" s="3">
        <v>0</v>
      </c>
      <c r="P4388" s="3">
        <v>130.19</v>
      </c>
      <c r="Q4388" s="3">
        <v>26.038</v>
      </c>
      <c r="R4388" s="1" t="s">
        <v>0</v>
      </c>
    </row>
    <row r="4389" spans="1:18" ht="15.5" x14ac:dyDescent="0.35">
      <c r="A4389" s="1">
        <v>700010456</v>
      </c>
      <c r="B4389" s="99" t="s">
        <v>1</v>
      </c>
      <c r="C4389" s="2" t="s">
        <v>13595</v>
      </c>
      <c r="D4389" s="2"/>
      <c r="E4389" s="1"/>
      <c r="F4389" s="2"/>
      <c r="G4389" s="2"/>
      <c r="H4389" s="2"/>
      <c r="I4389" s="2"/>
      <c r="J4389" s="2"/>
      <c r="K4389" s="2"/>
      <c r="L4389" s="3"/>
      <c r="M4389" s="3"/>
      <c r="N4389" s="3">
        <v>0</v>
      </c>
      <c r="O4389" s="3">
        <v>0</v>
      </c>
      <c r="P4389" s="3">
        <v>130.19</v>
      </c>
      <c r="Q4389" s="3">
        <v>26.038</v>
      </c>
      <c r="R4389" s="1" t="s">
        <v>0</v>
      </c>
    </row>
  </sheetData>
  <autoFilter ref="A1:R4389" xr:uid="{943A1E35-F055-4A33-94F7-E967E6379B63}"/>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640FD-7683-4069-A99D-5FAA14205A07}">
  <dimension ref="A1:D5"/>
  <sheetViews>
    <sheetView workbookViewId="0">
      <selection activeCell="A2" sqref="A2"/>
    </sheetView>
  </sheetViews>
  <sheetFormatPr defaultRowHeight="14.5" x14ac:dyDescent="0.35"/>
  <cols>
    <col min="1" max="1" width="11.1796875" bestFit="1" customWidth="1"/>
    <col min="2" max="2" width="46.26953125" bestFit="1" customWidth="1"/>
    <col min="3" max="3" width="9" bestFit="1" customWidth="1"/>
    <col min="4" max="4" width="9.453125" bestFit="1" customWidth="1"/>
  </cols>
  <sheetData>
    <row r="1" spans="1:4" x14ac:dyDescent="0.35">
      <c r="B1" s="93" t="s">
        <v>13583</v>
      </c>
      <c r="C1" s="93" t="s">
        <v>13584</v>
      </c>
      <c r="D1" s="93" t="s">
        <v>13585</v>
      </c>
    </row>
    <row r="2" spans="1:4" x14ac:dyDescent="0.35">
      <c r="A2" s="94" t="s">
        <v>13586</v>
      </c>
      <c r="B2" s="95" t="s">
        <v>4447</v>
      </c>
      <c r="C2" s="96">
        <v>10101012</v>
      </c>
      <c r="D2" s="96">
        <v>10106146</v>
      </c>
    </row>
    <row r="3" spans="1:4" x14ac:dyDescent="0.35">
      <c r="A3" s="94" t="s">
        <v>13587</v>
      </c>
      <c r="B3" s="95" t="s">
        <v>13588</v>
      </c>
      <c r="C3" s="96">
        <v>20000000</v>
      </c>
      <c r="D3" s="96">
        <v>29999999</v>
      </c>
    </row>
    <row r="4" spans="1:4" x14ac:dyDescent="0.35">
      <c r="A4" s="94" t="s">
        <v>13589</v>
      </c>
      <c r="B4" s="95" t="s">
        <v>13590</v>
      </c>
      <c r="C4" s="96">
        <v>30000000</v>
      </c>
      <c r="D4" s="96">
        <v>39999999</v>
      </c>
    </row>
    <row r="5" spans="1:4" x14ac:dyDescent="0.35">
      <c r="A5" s="94" t="s">
        <v>13591</v>
      </c>
      <c r="B5" s="95" t="s">
        <v>13592</v>
      </c>
      <c r="C5" s="96">
        <v>40000000</v>
      </c>
      <c r="D5" s="96">
        <v>49999999</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F345-7C3C-405D-9B5E-FACEA6DC1056}">
  <dimension ref="A1:S4608"/>
  <sheetViews>
    <sheetView workbookViewId="0">
      <selection activeCell="Q2" sqref="Q2"/>
    </sheetView>
  </sheetViews>
  <sheetFormatPr defaultRowHeight="14.5" x14ac:dyDescent="0.35"/>
  <cols>
    <col min="3" max="3" width="20.1796875" customWidth="1"/>
  </cols>
  <sheetData>
    <row r="1" spans="1:19" ht="42" x14ac:dyDescent="0.35">
      <c r="A1" s="47" t="s">
        <v>4424</v>
      </c>
      <c r="B1" s="47" t="s">
        <v>4424</v>
      </c>
      <c r="C1" s="47" t="s">
        <v>4423</v>
      </c>
      <c r="D1" s="48" t="s">
        <v>4422</v>
      </c>
      <c r="E1" s="48" t="s">
        <v>4421</v>
      </c>
      <c r="F1" s="48" t="s">
        <v>4420</v>
      </c>
      <c r="G1" s="48" t="s">
        <v>4419</v>
      </c>
      <c r="H1" s="48" t="s">
        <v>4418</v>
      </c>
      <c r="I1" s="48" t="s">
        <v>4417</v>
      </c>
      <c r="J1" s="48" t="s">
        <v>4416</v>
      </c>
      <c r="K1" s="48" t="s">
        <v>4415</v>
      </c>
      <c r="L1" s="48" t="s">
        <v>4414</v>
      </c>
      <c r="M1" s="48" t="s">
        <v>4413</v>
      </c>
      <c r="N1" s="48" t="s">
        <v>4412</v>
      </c>
      <c r="O1" s="48" t="s">
        <v>4411</v>
      </c>
      <c r="P1" s="49" t="s">
        <v>4410</v>
      </c>
      <c r="Q1" s="50" t="s">
        <v>4409</v>
      </c>
      <c r="R1" s="51"/>
      <c r="S1" s="51"/>
    </row>
    <row r="2" spans="1:19" ht="39" customHeight="1" x14ac:dyDescent="0.35">
      <c r="A2" s="126" t="s">
        <v>8977</v>
      </c>
      <c r="B2" s="126"/>
      <c r="C2" s="126"/>
      <c r="D2" s="126"/>
      <c r="E2" s="126"/>
      <c r="F2" s="126"/>
      <c r="G2" s="126"/>
      <c r="H2" s="126"/>
      <c r="I2" s="126"/>
      <c r="J2" s="126"/>
      <c r="K2" s="126"/>
      <c r="L2" s="126"/>
      <c r="M2" s="126"/>
      <c r="N2" s="126"/>
      <c r="O2" s="126"/>
      <c r="P2" s="126"/>
      <c r="Q2" s="52"/>
      <c r="R2" s="51"/>
      <c r="S2" s="51"/>
    </row>
    <row r="3" spans="1:19" ht="31" x14ac:dyDescent="0.35">
      <c r="A3" s="124" t="s">
        <v>8978</v>
      </c>
      <c r="B3" s="124"/>
      <c r="C3" s="124"/>
      <c r="D3" s="124"/>
      <c r="E3" s="124"/>
      <c r="F3" s="124"/>
      <c r="G3" s="124"/>
      <c r="H3" s="124"/>
      <c r="I3" s="124"/>
      <c r="J3" s="124"/>
      <c r="K3" s="124"/>
      <c r="L3" s="124"/>
      <c r="M3" s="124"/>
      <c r="N3" s="124"/>
      <c r="O3" s="124"/>
      <c r="P3" s="124"/>
      <c r="Q3" s="52"/>
      <c r="R3" s="51"/>
      <c r="S3" s="51"/>
    </row>
    <row r="4" spans="1:19" ht="21" x14ac:dyDescent="0.35">
      <c r="A4" s="53">
        <v>10101012</v>
      </c>
      <c r="B4" s="53" t="s">
        <v>8979</v>
      </c>
      <c r="C4" s="54" t="s">
        <v>4408</v>
      </c>
      <c r="D4" s="55">
        <v>1.232</v>
      </c>
      <c r="E4" s="55" t="s">
        <v>34</v>
      </c>
      <c r="F4" s="56"/>
      <c r="G4" s="56"/>
      <c r="H4" s="53"/>
      <c r="I4" s="53"/>
      <c r="J4" s="53"/>
      <c r="K4" s="57"/>
      <c r="L4" s="58"/>
      <c r="M4" s="58"/>
      <c r="N4" s="58">
        <f>IF(F4&gt;0,ROUND(F4*#REF!,2),0)</f>
        <v>0</v>
      </c>
      <c r="O4" s="58">
        <f>IF(J4&gt;0,ROUND(J4*#REF!,2),0)</f>
        <v>0</v>
      </c>
      <c r="P4" s="58">
        <v>98.21</v>
      </c>
      <c r="Q4" s="59" t="s">
        <v>0</v>
      </c>
      <c r="R4" s="51"/>
      <c r="S4" s="51"/>
    </row>
    <row r="5" spans="1:19" x14ac:dyDescent="0.35">
      <c r="A5" s="53">
        <v>10101020</v>
      </c>
      <c r="B5" s="53" t="s">
        <v>8980</v>
      </c>
      <c r="C5" s="54" t="s">
        <v>4407</v>
      </c>
      <c r="D5" s="60">
        <v>1</v>
      </c>
      <c r="E5" s="60" t="s">
        <v>23</v>
      </c>
      <c r="F5" s="56"/>
      <c r="G5" s="53"/>
      <c r="H5" s="53"/>
      <c r="I5" s="53"/>
      <c r="J5" s="53"/>
      <c r="K5" s="57"/>
      <c r="L5" s="58">
        <f>VLOOKUP(E5,PORTES2021,10,FALSE)</f>
        <v>116.71</v>
      </c>
      <c r="M5" s="58">
        <f>ROUND(D5*L5,2)</f>
        <v>116.71</v>
      </c>
      <c r="N5" s="58">
        <f>IF(F5&gt;0,ROUND(F5*#REF!,2),0)</f>
        <v>0</v>
      </c>
      <c r="O5" s="58">
        <f>IF(J5&gt;0,ROUND(J5*#REF!,2),0)</f>
        <v>0</v>
      </c>
      <c r="P5" s="58">
        <f>ROUND(M5+N5+O5,2)</f>
        <v>116.71</v>
      </c>
      <c r="Q5" s="59" t="s">
        <v>0</v>
      </c>
      <c r="R5" s="51"/>
      <c r="S5" s="51"/>
    </row>
    <row r="6" spans="1:19" x14ac:dyDescent="0.35">
      <c r="A6" s="53">
        <v>10101039</v>
      </c>
      <c r="B6" s="53" t="s">
        <v>8981</v>
      </c>
      <c r="C6" s="54" t="s">
        <v>4406</v>
      </c>
      <c r="D6" s="55">
        <v>1.232</v>
      </c>
      <c r="E6" s="55" t="s">
        <v>34</v>
      </c>
      <c r="F6" s="56"/>
      <c r="G6" s="53"/>
      <c r="H6" s="53"/>
      <c r="I6" s="53"/>
      <c r="J6" s="53"/>
      <c r="K6" s="57"/>
      <c r="L6" s="58"/>
      <c r="M6" s="58"/>
      <c r="N6" s="58">
        <f>IF(F6&gt;0,ROUND(F6*#REF!,2),0)</f>
        <v>0</v>
      </c>
      <c r="O6" s="58">
        <f>IF(J6&gt;0,ROUND(J6*#REF!,2),0)</f>
        <v>0</v>
      </c>
      <c r="P6" s="58">
        <v>98.21</v>
      </c>
      <c r="Q6" s="59" t="s">
        <v>0</v>
      </c>
      <c r="R6" s="51"/>
      <c r="S6" s="51"/>
    </row>
    <row r="7" spans="1:19" ht="31" x14ac:dyDescent="0.35">
      <c r="A7" s="124" t="s">
        <v>8982</v>
      </c>
      <c r="B7" s="124"/>
      <c r="C7" s="124"/>
      <c r="D7" s="124"/>
      <c r="E7" s="124"/>
      <c r="F7" s="124"/>
      <c r="G7" s="124"/>
      <c r="H7" s="124"/>
      <c r="I7" s="124"/>
      <c r="J7" s="124"/>
      <c r="K7" s="124"/>
      <c r="L7" s="124"/>
      <c r="M7" s="124"/>
      <c r="N7" s="124"/>
      <c r="O7" s="124"/>
      <c r="P7" s="124"/>
      <c r="Q7" s="52"/>
      <c r="R7" s="51"/>
      <c r="S7" s="51"/>
    </row>
    <row r="8" spans="1:19" ht="21" x14ac:dyDescent="0.35">
      <c r="A8" s="53">
        <v>10102019</v>
      </c>
      <c r="B8" s="53" t="s">
        <v>8983</v>
      </c>
      <c r="C8" s="54" t="s">
        <v>4405</v>
      </c>
      <c r="D8" s="60">
        <v>1.4302999999999999</v>
      </c>
      <c r="E8" s="60" t="s">
        <v>18</v>
      </c>
      <c r="F8" s="56"/>
      <c r="G8" s="53"/>
      <c r="H8" s="53"/>
      <c r="I8" s="53"/>
      <c r="J8" s="53"/>
      <c r="K8" s="57"/>
      <c r="L8" s="58">
        <f>VLOOKUP(E8,PORTES2021,10,FALSE)</f>
        <v>53.06</v>
      </c>
      <c r="M8" s="58">
        <f>ROUND(D8*L8,2)</f>
        <v>75.89</v>
      </c>
      <c r="N8" s="58">
        <f>IF(F8&gt;0,ROUND(F8*#REF!,2),0)</f>
        <v>0</v>
      </c>
      <c r="O8" s="58">
        <f>IF(J8&gt;0,ROUND(J8*#REF!,2),0)</f>
        <v>0</v>
      </c>
      <c r="P8" s="58">
        <f>ROUND(M8+N8+O8,2)</f>
        <v>75.89</v>
      </c>
      <c r="Q8" s="59" t="s">
        <v>0</v>
      </c>
      <c r="R8" s="51"/>
      <c r="S8" s="51"/>
    </row>
    <row r="9" spans="1:19" ht="31" x14ac:dyDescent="0.35">
      <c r="A9" s="124" t="s">
        <v>8984</v>
      </c>
      <c r="B9" s="124"/>
      <c r="C9" s="124"/>
      <c r="D9" s="124"/>
      <c r="E9" s="124"/>
      <c r="F9" s="124"/>
      <c r="G9" s="124"/>
      <c r="H9" s="124"/>
      <c r="I9" s="124"/>
      <c r="J9" s="124"/>
      <c r="K9" s="124"/>
      <c r="L9" s="124"/>
      <c r="M9" s="124"/>
      <c r="N9" s="124"/>
      <c r="O9" s="124"/>
      <c r="P9" s="124"/>
      <c r="Q9" s="52"/>
      <c r="R9" s="51"/>
      <c r="S9" s="51"/>
    </row>
    <row r="10" spans="1:19" ht="21" x14ac:dyDescent="0.35">
      <c r="A10" s="53">
        <v>10103015</v>
      </c>
      <c r="B10" s="53" t="s">
        <v>8985</v>
      </c>
      <c r="C10" s="54" t="s">
        <v>4404</v>
      </c>
      <c r="D10" s="60">
        <v>0.54449999999999998</v>
      </c>
      <c r="E10" s="60" t="s">
        <v>41</v>
      </c>
      <c r="F10" s="53"/>
      <c r="G10" s="53"/>
      <c r="H10" s="53"/>
      <c r="I10" s="53"/>
      <c r="J10" s="53"/>
      <c r="K10" s="57"/>
      <c r="L10" s="58">
        <f>VLOOKUP(E10,PORTES2021,10,FALSE)</f>
        <v>169.74</v>
      </c>
      <c r="M10" s="58">
        <f>ROUND(D10*L10,2)</f>
        <v>92.42</v>
      </c>
      <c r="N10" s="58">
        <f>IF(F10&gt;0,ROUND(F10*#REF!,2),0)</f>
        <v>0</v>
      </c>
      <c r="O10" s="58">
        <f>IF(J10&gt;0,ROUND(J10*#REF!,2),0)</f>
        <v>0</v>
      </c>
      <c r="P10" s="58">
        <f>ROUND(M10+N10+O10,2)</f>
        <v>92.42</v>
      </c>
      <c r="Q10" s="59" t="s">
        <v>0</v>
      </c>
      <c r="R10" s="51"/>
      <c r="S10" s="51"/>
    </row>
    <row r="11" spans="1:19" ht="31.5" x14ac:dyDescent="0.35">
      <c r="A11" s="53">
        <v>10103023</v>
      </c>
      <c r="B11" s="53" t="s">
        <v>8986</v>
      </c>
      <c r="C11" s="54" t="s">
        <v>4403</v>
      </c>
      <c r="D11" s="60">
        <v>0.53773000000000004</v>
      </c>
      <c r="E11" s="60" t="s">
        <v>16</v>
      </c>
      <c r="F11" s="53"/>
      <c r="G11" s="53"/>
      <c r="H11" s="53"/>
      <c r="I11" s="53"/>
      <c r="J11" s="53"/>
      <c r="K11" s="57"/>
      <c r="L11" s="58">
        <f>VLOOKUP(E11,PORTES2021,10,FALSE)</f>
        <v>250.65</v>
      </c>
      <c r="M11" s="58">
        <f>ROUND(D11*L11,2)</f>
        <v>134.78</v>
      </c>
      <c r="N11" s="58">
        <f>IF(F11&gt;0,ROUND(F11*#REF!,2),0)</f>
        <v>0</v>
      </c>
      <c r="O11" s="58">
        <f>IF(J11&gt;0,ROUND(J11*#REF!,2),0)</f>
        <v>0</v>
      </c>
      <c r="P11" s="58">
        <f>ROUND(M11+N11+O11,2)</f>
        <v>134.78</v>
      </c>
      <c r="Q11" s="59" t="s">
        <v>0</v>
      </c>
      <c r="R11" s="51"/>
      <c r="S11" s="51"/>
    </row>
    <row r="12" spans="1:19" ht="31.5" x14ac:dyDescent="0.35">
      <c r="A12" s="53">
        <v>10103031</v>
      </c>
      <c r="B12" s="53" t="s">
        <v>8987</v>
      </c>
      <c r="C12" s="54" t="s">
        <v>4402</v>
      </c>
      <c r="D12" s="60">
        <v>1</v>
      </c>
      <c r="E12" s="60" t="s">
        <v>311</v>
      </c>
      <c r="F12" s="53"/>
      <c r="G12" s="53"/>
      <c r="H12" s="53"/>
      <c r="I12" s="53"/>
      <c r="J12" s="53"/>
      <c r="K12" s="57"/>
      <c r="L12" s="58">
        <f>VLOOKUP(E12,PORTES2021,10,FALSE)</f>
        <v>291.76</v>
      </c>
      <c r="M12" s="58">
        <f>ROUND(D12*L12,2)</f>
        <v>291.76</v>
      </c>
      <c r="N12" s="58">
        <f>IF(F12&gt;0,ROUND(F12*#REF!,2),0)</f>
        <v>0</v>
      </c>
      <c r="O12" s="58">
        <f>IF(J12&gt;0,ROUND(J12*#REF!,2),0)</f>
        <v>0</v>
      </c>
      <c r="P12" s="58">
        <f>ROUND(M12+N12+O12,2)</f>
        <v>291.76</v>
      </c>
      <c r="Q12" s="59" t="s">
        <v>0</v>
      </c>
      <c r="R12" s="51"/>
      <c r="S12" s="51"/>
    </row>
    <row r="13" spans="1:19" ht="31" x14ac:dyDescent="0.35">
      <c r="A13" s="124" t="s">
        <v>8988</v>
      </c>
      <c r="B13" s="124"/>
      <c r="C13" s="124"/>
      <c r="D13" s="124"/>
      <c r="E13" s="124"/>
      <c r="F13" s="124"/>
      <c r="G13" s="124"/>
      <c r="H13" s="124"/>
      <c r="I13" s="124"/>
      <c r="J13" s="124"/>
      <c r="K13" s="124"/>
      <c r="L13" s="124"/>
      <c r="M13" s="124"/>
      <c r="N13" s="124"/>
      <c r="O13" s="124"/>
      <c r="P13" s="124"/>
      <c r="Q13" s="52"/>
      <c r="R13" s="51"/>
      <c r="S13" s="51"/>
    </row>
    <row r="14" spans="1:19" ht="21" x14ac:dyDescent="0.35">
      <c r="A14" s="53">
        <v>10104011</v>
      </c>
      <c r="B14" s="53" t="s">
        <v>8989</v>
      </c>
      <c r="C14" s="54" t="s">
        <v>4401</v>
      </c>
      <c r="D14" s="60">
        <v>1</v>
      </c>
      <c r="E14" s="60" t="s">
        <v>34</v>
      </c>
      <c r="F14" s="53"/>
      <c r="G14" s="53"/>
      <c r="H14" s="53"/>
      <c r="I14" s="53"/>
      <c r="J14" s="53"/>
      <c r="K14" s="57"/>
      <c r="L14" s="58">
        <f>VLOOKUP(E14,PORTES2021,10,FALSE)</f>
        <v>71.62</v>
      </c>
      <c r="M14" s="58">
        <f>ROUND(D14*L14,2)</f>
        <v>71.62</v>
      </c>
      <c r="N14" s="58">
        <f>IF(F14&gt;0,ROUND(F14*#REF!,2),0)</f>
        <v>0</v>
      </c>
      <c r="O14" s="58">
        <f>IF(J14&gt;0,ROUND(J14*#REF!,2),0)</f>
        <v>0</v>
      </c>
      <c r="P14" s="58">
        <f>ROUND(M14+N14+O14,2)</f>
        <v>71.62</v>
      </c>
      <c r="Q14" s="59" t="s">
        <v>0</v>
      </c>
      <c r="R14" s="51"/>
      <c r="S14" s="51"/>
    </row>
    <row r="15" spans="1:19" ht="42" x14ac:dyDescent="0.35">
      <c r="A15" s="53">
        <v>10104020</v>
      </c>
      <c r="B15" s="53" t="s">
        <v>8990</v>
      </c>
      <c r="C15" s="54" t="s">
        <v>4400</v>
      </c>
      <c r="D15" s="60">
        <v>1</v>
      </c>
      <c r="E15" s="60" t="s">
        <v>41</v>
      </c>
      <c r="F15" s="56"/>
      <c r="G15" s="53"/>
      <c r="H15" s="53"/>
      <c r="I15" s="53"/>
      <c r="J15" s="53"/>
      <c r="K15" s="57"/>
      <c r="L15" s="58">
        <f>VLOOKUP(E15,PORTES2021,10,FALSE)</f>
        <v>169.74</v>
      </c>
      <c r="M15" s="58">
        <f>ROUND(D15*L15,2)</f>
        <v>169.74</v>
      </c>
      <c r="N15" s="58">
        <f>IF(F15&gt;0,ROUND(F15*#REF!,2),0)</f>
        <v>0</v>
      </c>
      <c r="O15" s="58">
        <f>IF(J15&gt;0,ROUND(J15*#REF!,2),0)</f>
        <v>0</v>
      </c>
      <c r="P15" s="58">
        <f>ROUND(M15+N15+O15,2)</f>
        <v>169.74</v>
      </c>
      <c r="Q15" s="59" t="s">
        <v>0</v>
      </c>
      <c r="R15" s="51"/>
      <c r="S15" s="51"/>
    </row>
    <row r="16" spans="1:19" ht="31" x14ac:dyDescent="0.35">
      <c r="A16" s="124" t="s">
        <v>8991</v>
      </c>
      <c r="B16" s="124"/>
      <c r="C16" s="124"/>
      <c r="D16" s="124"/>
      <c r="E16" s="124"/>
      <c r="F16" s="124"/>
      <c r="G16" s="124"/>
      <c r="H16" s="124"/>
      <c r="I16" s="124"/>
      <c r="J16" s="124"/>
      <c r="K16" s="124"/>
      <c r="L16" s="124"/>
      <c r="M16" s="124"/>
      <c r="N16" s="124"/>
      <c r="O16" s="124"/>
      <c r="P16" s="124"/>
      <c r="Q16" s="52"/>
      <c r="R16" s="51"/>
      <c r="S16" s="51"/>
    </row>
    <row r="17" spans="1:19" ht="42" x14ac:dyDescent="0.35">
      <c r="A17" s="53">
        <v>10105034</v>
      </c>
      <c r="B17" s="53" t="s">
        <v>8992</v>
      </c>
      <c r="C17" s="54" t="s">
        <v>4399</v>
      </c>
      <c r="D17" s="60">
        <v>1</v>
      </c>
      <c r="E17" s="60" t="s">
        <v>41</v>
      </c>
      <c r="F17" s="56"/>
      <c r="G17" s="53"/>
      <c r="H17" s="53"/>
      <c r="I17" s="53"/>
      <c r="J17" s="53"/>
      <c r="K17" s="57"/>
      <c r="L17" s="58">
        <f>VLOOKUP(E17,PORTES2021,10,FALSE)</f>
        <v>169.74</v>
      </c>
      <c r="M17" s="58">
        <f t="shared" ref="M17:M28" si="0">ROUND(D17*L17,2)</f>
        <v>169.74</v>
      </c>
      <c r="N17" s="58">
        <f>IF(F17&gt;0,ROUND(F17*#REF!,2),0)</f>
        <v>0</v>
      </c>
      <c r="O17" s="58">
        <f>IF(J17&gt;0,ROUND(J17*#REF!,2),0)</f>
        <v>0</v>
      </c>
      <c r="P17" s="58">
        <f>M17+N17+O17</f>
        <v>169.74</v>
      </c>
      <c r="Q17" s="59" t="s">
        <v>132</v>
      </c>
      <c r="R17" s="51"/>
      <c r="S17" s="51"/>
    </row>
    <row r="18" spans="1:19" ht="42" x14ac:dyDescent="0.35">
      <c r="A18" s="53">
        <v>10105042</v>
      </c>
      <c r="B18" s="53" t="s">
        <v>8993</v>
      </c>
      <c r="C18" s="54" t="s">
        <v>4398</v>
      </c>
      <c r="D18" s="60">
        <v>1</v>
      </c>
      <c r="E18" s="60" t="s">
        <v>34</v>
      </c>
      <c r="F18" s="56"/>
      <c r="G18" s="53"/>
      <c r="H18" s="53"/>
      <c r="I18" s="53"/>
      <c r="J18" s="53"/>
      <c r="K18" s="57"/>
      <c r="L18" s="58">
        <f>VLOOKUP(E18,PORTES2021,10,FALSE)</f>
        <v>71.62</v>
      </c>
      <c r="M18" s="58">
        <f t="shared" si="0"/>
        <v>71.62</v>
      </c>
      <c r="N18" s="58">
        <f>IF(F18&gt;0,ROUND(F18*#REF!,2),0)</f>
        <v>0</v>
      </c>
      <c r="O18" s="58">
        <f>IF(J18&gt;0,ROUND(J18*#REF!,2),0)</f>
        <v>0</v>
      </c>
      <c r="P18" s="58">
        <f>M18+N18+O18</f>
        <v>71.62</v>
      </c>
      <c r="Q18" s="59" t="s">
        <v>132</v>
      </c>
      <c r="R18" s="51"/>
      <c r="S18" s="51"/>
    </row>
    <row r="19" spans="1:19" ht="42" x14ac:dyDescent="0.35">
      <c r="A19" s="53">
        <v>10105050</v>
      </c>
      <c r="B19" s="53" t="s">
        <v>8994</v>
      </c>
      <c r="C19" s="54" t="s">
        <v>4397</v>
      </c>
      <c r="D19" s="60">
        <v>1</v>
      </c>
      <c r="E19" s="60" t="s">
        <v>281</v>
      </c>
      <c r="F19" s="56"/>
      <c r="G19" s="53"/>
      <c r="H19" s="53"/>
      <c r="I19" s="53"/>
      <c r="J19" s="53"/>
      <c r="K19" s="57"/>
      <c r="L19" s="58">
        <f>VLOOKUP(E19,PORTES2021,10,FALSE)</f>
        <v>202.9</v>
      </c>
      <c r="M19" s="58">
        <f t="shared" si="0"/>
        <v>202.9</v>
      </c>
      <c r="N19" s="58">
        <f>IF(F19&gt;0,ROUND(F19*#REF!,2),0)</f>
        <v>0</v>
      </c>
      <c r="O19" s="58">
        <f>IF(J19&gt;0,ROUND(J19*#REF!,2),0)</f>
        <v>0</v>
      </c>
      <c r="P19" s="58">
        <f>ROUND(M19+N19+O19,2)</f>
        <v>202.9</v>
      </c>
      <c r="Q19" s="59" t="s">
        <v>132</v>
      </c>
      <c r="R19" s="51"/>
      <c r="S19" s="51"/>
    </row>
    <row r="20" spans="1:19" ht="31.5" x14ac:dyDescent="0.35">
      <c r="A20" s="53">
        <v>10105069</v>
      </c>
      <c r="B20" s="53" t="s">
        <v>8995</v>
      </c>
      <c r="C20" s="54" t="s">
        <v>4396</v>
      </c>
      <c r="D20" s="60">
        <v>1</v>
      </c>
      <c r="E20" s="60" t="s">
        <v>34</v>
      </c>
      <c r="F20" s="56"/>
      <c r="G20" s="53"/>
      <c r="H20" s="53"/>
      <c r="I20" s="53"/>
      <c r="J20" s="53"/>
      <c r="K20" s="57"/>
      <c r="L20" s="58">
        <f>VLOOKUP(E20,PORTES2021,10,FALSE)</f>
        <v>71.62</v>
      </c>
      <c r="M20" s="58">
        <f t="shared" si="0"/>
        <v>71.62</v>
      </c>
      <c r="N20" s="58">
        <f>IF(F20&gt;0,ROUND(F20*#REF!,2),0)</f>
        <v>0</v>
      </c>
      <c r="O20" s="58">
        <f>IF(J20&gt;0,ROUND(J20*#REF!,2),0)</f>
        <v>0</v>
      </c>
      <c r="P20" s="58">
        <f>ROUND(M20+N20+O20,2)</f>
        <v>71.62</v>
      </c>
      <c r="Q20" s="59" t="s">
        <v>132</v>
      </c>
      <c r="R20" s="51"/>
      <c r="S20" s="51"/>
    </row>
    <row r="21" spans="1:19" ht="52.5" x14ac:dyDescent="0.35">
      <c r="A21" s="53">
        <v>10105077</v>
      </c>
      <c r="B21" s="53" t="s">
        <v>8996</v>
      </c>
      <c r="C21" s="54" t="s">
        <v>4395</v>
      </c>
      <c r="D21" s="60">
        <v>1</v>
      </c>
      <c r="E21" s="60" t="s">
        <v>34</v>
      </c>
      <c r="F21" s="56"/>
      <c r="G21" s="53"/>
      <c r="H21" s="53"/>
      <c r="I21" s="53"/>
      <c r="J21" s="53"/>
      <c r="K21" s="57"/>
      <c r="L21" s="58">
        <f>VLOOKUP(E21,PORTES2021,10,FALSE)</f>
        <v>71.62</v>
      </c>
      <c r="M21" s="58">
        <f t="shared" si="0"/>
        <v>71.62</v>
      </c>
      <c r="N21" s="58">
        <f>IF(F21&gt;0,ROUND(F21*#REF!,2),0)</f>
        <v>0</v>
      </c>
      <c r="O21" s="58">
        <f>IF(J21&gt;0,ROUND(J21*#REF!,2),0)</f>
        <v>0</v>
      </c>
      <c r="P21" s="58">
        <f>ROUND(M21+N21+O21,2)</f>
        <v>71.62</v>
      </c>
      <c r="Q21" s="59" t="s">
        <v>132</v>
      </c>
      <c r="R21" s="51"/>
      <c r="S21" s="51"/>
    </row>
    <row r="22" spans="1:19" ht="31" x14ac:dyDescent="0.35">
      <c r="A22" s="125" t="s">
        <v>8997</v>
      </c>
      <c r="B22" s="125"/>
      <c r="C22" s="125"/>
      <c r="D22" s="125"/>
      <c r="E22" s="125"/>
      <c r="F22" s="125"/>
      <c r="G22" s="125"/>
      <c r="H22" s="125"/>
      <c r="I22" s="125"/>
      <c r="J22" s="125"/>
      <c r="K22" s="125"/>
      <c r="L22" s="125"/>
      <c r="M22" s="125"/>
      <c r="N22" s="125"/>
      <c r="O22" s="125"/>
      <c r="P22" s="125"/>
      <c r="Q22" s="52"/>
      <c r="R22" s="51"/>
      <c r="S22" s="51"/>
    </row>
    <row r="23" spans="1:19" x14ac:dyDescent="0.35">
      <c r="A23" s="53">
        <v>10106014</v>
      </c>
      <c r="B23" s="53" t="s">
        <v>8998</v>
      </c>
      <c r="C23" s="54" t="s">
        <v>4394</v>
      </c>
      <c r="D23" s="60">
        <v>1</v>
      </c>
      <c r="E23" s="60" t="s">
        <v>281</v>
      </c>
      <c r="F23" s="56"/>
      <c r="G23" s="53"/>
      <c r="H23" s="53"/>
      <c r="I23" s="53"/>
      <c r="J23" s="53"/>
      <c r="K23" s="57"/>
      <c r="L23" s="58">
        <f t="shared" ref="L23:L28" si="1">VLOOKUP(E23,PORTES2021,10,FALSE)</f>
        <v>202.9</v>
      </c>
      <c r="M23" s="58">
        <f t="shared" si="0"/>
        <v>202.9</v>
      </c>
      <c r="N23" s="58">
        <f>IF(F23&gt;0,ROUND(F23*#REF!,2),0)</f>
        <v>0</v>
      </c>
      <c r="O23" s="58">
        <f>IF(J23&gt;0,ROUND(J23*#REF!,2),0)</f>
        <v>0</v>
      </c>
      <c r="P23" s="58">
        <f t="shared" ref="P23:P28" si="2">ROUND(M23+N23+O23,2)</f>
        <v>202.9</v>
      </c>
      <c r="Q23" s="59" t="s">
        <v>0</v>
      </c>
      <c r="R23" s="51"/>
      <c r="S23" s="51"/>
    </row>
    <row r="24" spans="1:19" ht="21" x14ac:dyDescent="0.35">
      <c r="A24" s="53">
        <v>10106030</v>
      </c>
      <c r="B24" s="53" t="s">
        <v>8999</v>
      </c>
      <c r="C24" s="54" t="s">
        <v>4393</v>
      </c>
      <c r="D24" s="60">
        <v>1</v>
      </c>
      <c r="E24" s="60" t="s">
        <v>20</v>
      </c>
      <c r="F24" s="56"/>
      <c r="G24" s="53"/>
      <c r="H24" s="53"/>
      <c r="I24" s="53"/>
      <c r="J24" s="53"/>
      <c r="K24" s="57"/>
      <c r="L24" s="58">
        <f t="shared" si="1"/>
        <v>39.79</v>
      </c>
      <c r="M24" s="58">
        <f t="shared" si="0"/>
        <v>39.79</v>
      </c>
      <c r="N24" s="58">
        <f>IF(F24&gt;0,ROUND(F24*#REF!,2),0)</f>
        <v>0</v>
      </c>
      <c r="O24" s="58">
        <f>IF(J24&gt;0,ROUND(J24*#REF!,2),0)</f>
        <v>0</v>
      </c>
      <c r="P24" s="58">
        <f t="shared" si="2"/>
        <v>39.79</v>
      </c>
      <c r="Q24" s="59" t="s">
        <v>132</v>
      </c>
      <c r="R24" s="51"/>
      <c r="S24" s="51"/>
    </row>
    <row r="25" spans="1:19" ht="21" x14ac:dyDescent="0.35">
      <c r="A25" s="53">
        <v>10106049</v>
      </c>
      <c r="B25" s="53" t="s">
        <v>9000</v>
      </c>
      <c r="C25" s="54" t="s">
        <v>4392</v>
      </c>
      <c r="D25" s="60">
        <v>1</v>
      </c>
      <c r="E25" s="60" t="s">
        <v>34</v>
      </c>
      <c r="F25" s="56"/>
      <c r="G25" s="53"/>
      <c r="H25" s="53"/>
      <c r="I25" s="53"/>
      <c r="J25" s="53"/>
      <c r="K25" s="57"/>
      <c r="L25" s="58">
        <f t="shared" si="1"/>
        <v>71.62</v>
      </c>
      <c r="M25" s="58">
        <f t="shared" si="0"/>
        <v>71.62</v>
      </c>
      <c r="N25" s="58">
        <f>IF(F25&gt;0,ROUND(F25*#REF!,2),0)</f>
        <v>0</v>
      </c>
      <c r="O25" s="58">
        <f>IF(J25&gt;0,ROUND(J25*#REF!,2),0)</f>
        <v>0</v>
      </c>
      <c r="P25" s="58">
        <f t="shared" si="2"/>
        <v>71.62</v>
      </c>
      <c r="Q25" s="59" t="s">
        <v>132</v>
      </c>
      <c r="R25" s="51"/>
      <c r="S25" s="51"/>
    </row>
    <row r="26" spans="1:19" ht="52.5" x14ac:dyDescent="0.35">
      <c r="A26" s="53">
        <v>10106073</v>
      </c>
      <c r="B26" s="53" t="s">
        <v>9001</v>
      </c>
      <c r="C26" s="54" t="s">
        <v>4391</v>
      </c>
      <c r="D26" s="60">
        <v>1</v>
      </c>
      <c r="E26" s="60" t="s">
        <v>13</v>
      </c>
      <c r="F26" s="56"/>
      <c r="G26" s="53"/>
      <c r="H26" s="53"/>
      <c r="I26" s="53"/>
      <c r="J26" s="53"/>
      <c r="K26" s="57"/>
      <c r="L26" s="58">
        <f t="shared" si="1"/>
        <v>148.54</v>
      </c>
      <c r="M26" s="58">
        <f t="shared" si="0"/>
        <v>148.54</v>
      </c>
      <c r="N26" s="58">
        <f>IF(F26&gt;0,ROUND(F26*#REF!,2),0)</f>
        <v>0</v>
      </c>
      <c r="O26" s="58">
        <f>IF(J26&gt;0,ROUND(J26*#REF!,2),0)</f>
        <v>0</v>
      </c>
      <c r="P26" s="58">
        <f t="shared" si="2"/>
        <v>148.54</v>
      </c>
      <c r="Q26" s="59" t="s">
        <v>132</v>
      </c>
      <c r="R26" s="51"/>
      <c r="S26" s="51"/>
    </row>
    <row r="27" spans="1:19" ht="84" x14ac:dyDescent="0.35">
      <c r="A27" s="53">
        <v>10106120</v>
      </c>
      <c r="B27" s="53" t="s">
        <v>9002</v>
      </c>
      <c r="C27" s="54" t="s">
        <v>4390</v>
      </c>
      <c r="D27" s="60">
        <v>1</v>
      </c>
      <c r="E27" s="60" t="s">
        <v>34</v>
      </c>
      <c r="F27" s="56"/>
      <c r="G27" s="53"/>
      <c r="H27" s="53"/>
      <c r="I27" s="53"/>
      <c r="J27" s="53"/>
      <c r="K27" s="57"/>
      <c r="L27" s="58">
        <f t="shared" si="1"/>
        <v>71.62</v>
      </c>
      <c r="M27" s="58">
        <f t="shared" si="0"/>
        <v>71.62</v>
      </c>
      <c r="N27" s="58">
        <f>IF(F27&gt;0,ROUND(F27*#REF!,2),0)</f>
        <v>0</v>
      </c>
      <c r="O27" s="58">
        <f>IF(J27&gt;0,ROUND(J27*#REF!,2),0)</f>
        <v>0</v>
      </c>
      <c r="P27" s="58">
        <f t="shared" si="2"/>
        <v>71.62</v>
      </c>
      <c r="Q27" s="59" t="s">
        <v>132</v>
      </c>
      <c r="R27" s="51"/>
      <c r="S27" s="51"/>
    </row>
    <row r="28" spans="1:19" ht="21" x14ac:dyDescent="0.35">
      <c r="A28" s="53">
        <v>10106146</v>
      </c>
      <c r="B28" s="53" t="s">
        <v>9003</v>
      </c>
      <c r="C28" s="54" t="s">
        <v>4389</v>
      </c>
      <c r="D28" s="60">
        <v>1</v>
      </c>
      <c r="E28" s="61" t="s">
        <v>13</v>
      </c>
      <c r="F28" s="56"/>
      <c r="G28" s="53"/>
      <c r="H28" s="53"/>
      <c r="I28" s="53"/>
      <c r="J28" s="53"/>
      <c r="K28" s="57"/>
      <c r="L28" s="58">
        <f t="shared" si="1"/>
        <v>148.54</v>
      </c>
      <c r="M28" s="58">
        <f t="shared" si="0"/>
        <v>148.54</v>
      </c>
      <c r="N28" s="58">
        <f>IF(F28&gt;0,ROUND(F28*#REF!,2),0)</f>
        <v>0</v>
      </c>
      <c r="O28" s="58">
        <f>IF(J28&gt;0,ROUND(J28*#REF!,2),0)</f>
        <v>0</v>
      </c>
      <c r="P28" s="58">
        <f t="shared" si="2"/>
        <v>148.54</v>
      </c>
      <c r="Q28" s="59" t="s">
        <v>0</v>
      </c>
      <c r="R28" s="51"/>
      <c r="S28" s="51"/>
    </row>
    <row r="29" spans="1:19" ht="38.5" x14ac:dyDescent="0.35">
      <c r="A29" s="126" t="s">
        <v>9004</v>
      </c>
      <c r="B29" s="126"/>
      <c r="C29" s="126"/>
      <c r="D29" s="126"/>
      <c r="E29" s="126"/>
      <c r="F29" s="126"/>
      <c r="G29" s="126"/>
      <c r="H29" s="126"/>
      <c r="I29" s="126"/>
      <c r="J29" s="126"/>
      <c r="K29" s="126"/>
      <c r="L29" s="126"/>
      <c r="M29" s="126"/>
      <c r="N29" s="126"/>
      <c r="O29" s="126"/>
      <c r="P29" s="126"/>
      <c r="Q29" s="52"/>
      <c r="R29" s="51"/>
      <c r="S29" s="51"/>
    </row>
    <row r="30" spans="1:19" ht="31" x14ac:dyDescent="0.35">
      <c r="A30" s="124" t="s">
        <v>9005</v>
      </c>
      <c r="B30" s="124"/>
      <c r="C30" s="124"/>
      <c r="D30" s="124"/>
      <c r="E30" s="124"/>
      <c r="F30" s="124"/>
      <c r="G30" s="124"/>
      <c r="H30" s="124"/>
      <c r="I30" s="124"/>
      <c r="J30" s="124"/>
      <c r="K30" s="124"/>
      <c r="L30" s="124"/>
      <c r="M30" s="124"/>
      <c r="N30" s="124"/>
      <c r="O30" s="124"/>
      <c r="P30" s="124"/>
      <c r="Q30" s="52"/>
      <c r="R30" s="51"/>
      <c r="S30" s="51"/>
    </row>
    <row r="31" spans="1:19" ht="31.5" x14ac:dyDescent="0.35">
      <c r="A31" s="53">
        <v>20101015</v>
      </c>
      <c r="B31" s="53" t="s">
        <v>9006</v>
      </c>
      <c r="C31" s="54" t="s">
        <v>4388</v>
      </c>
      <c r="D31" s="60">
        <v>1</v>
      </c>
      <c r="E31" s="61" t="s">
        <v>34</v>
      </c>
      <c r="F31" s="56"/>
      <c r="G31" s="53"/>
      <c r="H31" s="53"/>
      <c r="I31" s="53"/>
      <c r="J31" s="53"/>
      <c r="K31" s="57"/>
      <c r="L31" s="58">
        <f t="shared" ref="L31:L41" si="3">VLOOKUP(E31,PORTES2021,10,FALSE)</f>
        <v>71.62</v>
      </c>
      <c r="M31" s="58">
        <f t="shared" ref="M31:M94" si="4">ROUND(D31*L31,2)</f>
        <v>71.62</v>
      </c>
      <c r="N31" s="58">
        <f>IF(F31&gt;0,ROUND(F31*#REF!,2),0)</f>
        <v>0</v>
      </c>
      <c r="O31" s="58">
        <f>IF(J31&gt;0,ROUND(J31*#REF!,2),0)</f>
        <v>0</v>
      </c>
      <c r="P31" s="58">
        <f t="shared" ref="P31:P94" si="5">ROUND(M31+N31+O31,2)</f>
        <v>71.62</v>
      </c>
      <c r="Q31" s="59" t="s">
        <v>0</v>
      </c>
      <c r="R31" s="51"/>
      <c r="S31" s="51"/>
    </row>
    <row r="32" spans="1:19" ht="21" x14ac:dyDescent="0.35">
      <c r="A32" s="53">
        <v>20101023</v>
      </c>
      <c r="B32" s="53" t="s">
        <v>9007</v>
      </c>
      <c r="C32" s="54" t="s">
        <v>4387</v>
      </c>
      <c r="D32" s="60">
        <v>1</v>
      </c>
      <c r="E32" s="61" t="s">
        <v>25</v>
      </c>
      <c r="F32" s="56"/>
      <c r="G32" s="53"/>
      <c r="H32" s="53"/>
      <c r="I32" s="53"/>
      <c r="J32" s="53"/>
      <c r="K32" s="57"/>
      <c r="L32" s="58">
        <f t="shared" si="3"/>
        <v>13.26</v>
      </c>
      <c r="M32" s="58">
        <f t="shared" si="4"/>
        <v>13.26</v>
      </c>
      <c r="N32" s="58">
        <f>IF(F32&gt;0,ROUND(F32*#REF!,2),0)</f>
        <v>0</v>
      </c>
      <c r="O32" s="58">
        <f>IF(J32&gt;0,ROUND(J32*#REF!,2),0)</f>
        <v>0</v>
      </c>
      <c r="P32" s="58">
        <f t="shared" si="5"/>
        <v>13.26</v>
      </c>
      <c r="Q32" s="59" t="s">
        <v>0</v>
      </c>
      <c r="R32" s="51"/>
      <c r="S32" s="51"/>
    </row>
    <row r="33" spans="1:19" ht="31.5" x14ac:dyDescent="0.35">
      <c r="A33" s="53">
        <v>20101082</v>
      </c>
      <c r="B33" s="53" t="s">
        <v>9008</v>
      </c>
      <c r="C33" s="54" t="s">
        <v>4386</v>
      </c>
      <c r="D33" s="60">
        <v>1</v>
      </c>
      <c r="E33" s="61" t="s">
        <v>34</v>
      </c>
      <c r="F33" s="56"/>
      <c r="G33" s="53"/>
      <c r="H33" s="53"/>
      <c r="I33" s="53"/>
      <c r="J33" s="53"/>
      <c r="K33" s="57"/>
      <c r="L33" s="58">
        <f t="shared" si="3"/>
        <v>71.62</v>
      </c>
      <c r="M33" s="58">
        <f t="shared" si="4"/>
        <v>71.62</v>
      </c>
      <c r="N33" s="58">
        <f>IF(F33&gt;0,ROUND(F33*#REF!,2),0)</f>
        <v>0</v>
      </c>
      <c r="O33" s="58">
        <f>IF(J33&gt;0,ROUND(J33*#REF!,2),0)</f>
        <v>0</v>
      </c>
      <c r="P33" s="58">
        <f t="shared" si="5"/>
        <v>71.62</v>
      </c>
      <c r="Q33" s="59" t="s">
        <v>0</v>
      </c>
      <c r="R33" s="51"/>
      <c r="S33" s="51"/>
    </row>
    <row r="34" spans="1:19" ht="31.5" x14ac:dyDescent="0.35">
      <c r="A34" s="53">
        <v>20101090</v>
      </c>
      <c r="B34" s="53" t="s">
        <v>9009</v>
      </c>
      <c r="C34" s="54" t="s">
        <v>4385</v>
      </c>
      <c r="D34" s="60">
        <v>1</v>
      </c>
      <c r="E34" s="61" t="s">
        <v>34</v>
      </c>
      <c r="F34" s="56"/>
      <c r="G34" s="53"/>
      <c r="H34" s="53"/>
      <c r="I34" s="53"/>
      <c r="J34" s="53"/>
      <c r="K34" s="57"/>
      <c r="L34" s="58">
        <f t="shared" si="3"/>
        <v>71.62</v>
      </c>
      <c r="M34" s="58">
        <f t="shared" si="4"/>
        <v>71.62</v>
      </c>
      <c r="N34" s="58">
        <f>IF(F34&gt;0,ROUND(F34*#REF!,2),0)</f>
        <v>0</v>
      </c>
      <c r="O34" s="58">
        <f>IF(J34&gt;0,ROUND(J34*#REF!,2),0)</f>
        <v>0</v>
      </c>
      <c r="P34" s="58">
        <f t="shared" si="5"/>
        <v>71.62</v>
      </c>
      <c r="Q34" s="59" t="s">
        <v>0</v>
      </c>
      <c r="R34" s="51"/>
      <c r="S34" s="51"/>
    </row>
    <row r="35" spans="1:19" ht="31.5" x14ac:dyDescent="0.35">
      <c r="A35" s="53">
        <v>20101104</v>
      </c>
      <c r="B35" s="53" t="s">
        <v>9010</v>
      </c>
      <c r="C35" s="54" t="s">
        <v>4384</v>
      </c>
      <c r="D35" s="60">
        <v>1</v>
      </c>
      <c r="E35" s="61" t="s">
        <v>31</v>
      </c>
      <c r="F35" s="56">
        <v>0.75</v>
      </c>
      <c r="G35" s="53"/>
      <c r="H35" s="53"/>
      <c r="I35" s="53"/>
      <c r="J35" s="53"/>
      <c r="K35" s="57"/>
      <c r="L35" s="58">
        <f t="shared" si="3"/>
        <v>26.53</v>
      </c>
      <c r="M35" s="58">
        <f t="shared" si="4"/>
        <v>26.53</v>
      </c>
      <c r="N35" s="58" t="e">
        <f>IF(F35&gt;0,ROUND(F35*#REF!,2),0)</f>
        <v>#REF!</v>
      </c>
      <c r="O35" s="58">
        <f>IF(J35&gt;0,ROUND(J35*#REF!,2),0)</f>
        <v>0</v>
      </c>
      <c r="P35" s="58" t="e">
        <f t="shared" si="5"/>
        <v>#REF!</v>
      </c>
      <c r="Q35" s="59" t="s">
        <v>0</v>
      </c>
      <c r="R35" s="51"/>
      <c r="S35" s="51"/>
    </row>
    <row r="36" spans="1:19" ht="31.5" x14ac:dyDescent="0.35">
      <c r="A36" s="53">
        <v>20101112</v>
      </c>
      <c r="B36" s="53" t="s">
        <v>9011</v>
      </c>
      <c r="C36" s="54" t="s">
        <v>4383</v>
      </c>
      <c r="D36" s="60">
        <v>1</v>
      </c>
      <c r="E36" s="61" t="s">
        <v>25</v>
      </c>
      <c r="F36" s="56"/>
      <c r="G36" s="53"/>
      <c r="H36" s="53"/>
      <c r="I36" s="53"/>
      <c r="J36" s="53"/>
      <c r="K36" s="57"/>
      <c r="L36" s="58">
        <f t="shared" si="3"/>
        <v>13.26</v>
      </c>
      <c r="M36" s="58">
        <f t="shared" si="4"/>
        <v>13.26</v>
      </c>
      <c r="N36" s="58">
        <f>IF(F36&gt;0,ROUND(F36*#REF!,2),0)</f>
        <v>0</v>
      </c>
      <c r="O36" s="58">
        <f>IF(J36&gt;0,ROUND(J36*#REF!,2),0)</f>
        <v>0</v>
      </c>
      <c r="P36" s="58">
        <f t="shared" si="5"/>
        <v>13.26</v>
      </c>
      <c r="Q36" s="59" t="s">
        <v>0</v>
      </c>
      <c r="R36" s="51"/>
      <c r="S36" s="51"/>
    </row>
    <row r="37" spans="1:19" ht="31.5" x14ac:dyDescent="0.35">
      <c r="A37" s="53">
        <v>20101171</v>
      </c>
      <c r="B37" s="53" t="s">
        <v>9012</v>
      </c>
      <c r="C37" s="54" t="s">
        <v>4382</v>
      </c>
      <c r="D37" s="60">
        <v>1</v>
      </c>
      <c r="E37" s="61" t="s">
        <v>4</v>
      </c>
      <c r="F37" s="56"/>
      <c r="G37" s="53"/>
      <c r="H37" s="53"/>
      <c r="I37" s="53"/>
      <c r="J37" s="53"/>
      <c r="K37" s="57"/>
      <c r="L37" s="58">
        <f t="shared" si="3"/>
        <v>84.88</v>
      </c>
      <c r="M37" s="58">
        <f t="shared" si="4"/>
        <v>84.88</v>
      </c>
      <c r="N37" s="58">
        <f>IF(F37&gt;0,ROUND(F37*#REF!,2),0)</f>
        <v>0</v>
      </c>
      <c r="O37" s="58">
        <f>IF(J37&gt;0,ROUND(J37*#REF!,2),0)</f>
        <v>0</v>
      </c>
      <c r="P37" s="58">
        <f t="shared" si="5"/>
        <v>84.88</v>
      </c>
      <c r="Q37" s="59" t="s">
        <v>0</v>
      </c>
      <c r="R37" s="51"/>
      <c r="S37" s="51"/>
    </row>
    <row r="38" spans="1:19" ht="21" x14ac:dyDescent="0.35">
      <c r="A38" s="53">
        <v>20101198</v>
      </c>
      <c r="B38" s="53" t="s">
        <v>9013</v>
      </c>
      <c r="C38" s="54" t="s">
        <v>4381</v>
      </c>
      <c r="D38" s="60">
        <v>1</v>
      </c>
      <c r="E38" s="61" t="s">
        <v>31</v>
      </c>
      <c r="F38" s="56"/>
      <c r="G38" s="53"/>
      <c r="H38" s="53"/>
      <c r="I38" s="53"/>
      <c r="J38" s="53"/>
      <c r="K38" s="57"/>
      <c r="L38" s="58">
        <f t="shared" si="3"/>
        <v>26.53</v>
      </c>
      <c r="M38" s="58">
        <f t="shared" si="4"/>
        <v>26.53</v>
      </c>
      <c r="N38" s="58">
        <f>IF(F38&gt;0,ROUND(F38*#REF!,2),0)</f>
        <v>0</v>
      </c>
      <c r="O38" s="58">
        <f>IF(J38&gt;0,ROUND(J38*#REF!,2),0)</f>
        <v>0</v>
      </c>
      <c r="P38" s="58">
        <f t="shared" si="5"/>
        <v>26.53</v>
      </c>
      <c r="Q38" s="59" t="s">
        <v>0</v>
      </c>
      <c r="R38" s="51"/>
      <c r="S38" s="51"/>
    </row>
    <row r="39" spans="1:19" ht="42" x14ac:dyDescent="0.35">
      <c r="A39" s="53">
        <v>20101201</v>
      </c>
      <c r="B39" s="53" t="s">
        <v>9014</v>
      </c>
      <c r="C39" s="54" t="s">
        <v>4380</v>
      </c>
      <c r="D39" s="60">
        <v>1</v>
      </c>
      <c r="E39" s="61" t="s">
        <v>34</v>
      </c>
      <c r="F39" s="56">
        <v>6</v>
      </c>
      <c r="G39" s="53"/>
      <c r="H39" s="53"/>
      <c r="I39" s="53"/>
      <c r="J39" s="53"/>
      <c r="K39" s="57"/>
      <c r="L39" s="58">
        <f t="shared" si="3"/>
        <v>71.62</v>
      </c>
      <c r="M39" s="58">
        <f t="shared" si="4"/>
        <v>71.62</v>
      </c>
      <c r="N39" s="58" t="e">
        <f>IF(F39&gt;0,ROUND(F39*#REF!,2),0)</f>
        <v>#REF!</v>
      </c>
      <c r="O39" s="58">
        <f>IF(J39&gt;0,ROUND(J39*#REF!,2),0)</f>
        <v>0</v>
      </c>
      <c r="P39" s="58" t="e">
        <f t="shared" si="5"/>
        <v>#REF!</v>
      </c>
      <c r="Q39" s="59" t="s">
        <v>0</v>
      </c>
      <c r="R39" s="51"/>
      <c r="S39" s="51"/>
    </row>
    <row r="40" spans="1:19" ht="42" x14ac:dyDescent="0.35">
      <c r="A40" s="53">
        <v>20101210</v>
      </c>
      <c r="B40" s="53" t="s">
        <v>9015</v>
      </c>
      <c r="C40" s="54" t="s">
        <v>4379</v>
      </c>
      <c r="D40" s="60">
        <v>1</v>
      </c>
      <c r="E40" s="61" t="s">
        <v>34</v>
      </c>
      <c r="F40" s="56"/>
      <c r="G40" s="53"/>
      <c r="H40" s="53"/>
      <c r="I40" s="53"/>
      <c r="J40" s="53"/>
      <c r="K40" s="57"/>
      <c r="L40" s="58">
        <f t="shared" si="3"/>
        <v>71.62</v>
      </c>
      <c r="M40" s="58">
        <f t="shared" si="4"/>
        <v>71.62</v>
      </c>
      <c r="N40" s="58">
        <f>IF(F40&gt;0,ROUND(F40*#REF!,2),0)</f>
        <v>0</v>
      </c>
      <c r="O40" s="58">
        <f>IF(J40&gt;0,ROUND(J40*#REF!,2),0)</f>
        <v>0</v>
      </c>
      <c r="P40" s="58">
        <f t="shared" si="5"/>
        <v>71.62</v>
      </c>
      <c r="Q40" s="59" t="s">
        <v>0</v>
      </c>
      <c r="R40" s="51"/>
      <c r="S40" s="51"/>
    </row>
    <row r="41" spans="1:19" ht="31.5" x14ac:dyDescent="0.35">
      <c r="A41" s="53">
        <v>20101228</v>
      </c>
      <c r="B41" s="53" t="s">
        <v>9016</v>
      </c>
      <c r="C41" s="54" t="s">
        <v>4378</v>
      </c>
      <c r="D41" s="60">
        <v>1</v>
      </c>
      <c r="E41" s="61" t="s">
        <v>34</v>
      </c>
      <c r="F41" s="56"/>
      <c r="G41" s="53"/>
      <c r="H41" s="53"/>
      <c r="I41" s="53"/>
      <c r="J41" s="53"/>
      <c r="K41" s="57"/>
      <c r="L41" s="58">
        <f t="shared" si="3"/>
        <v>71.62</v>
      </c>
      <c r="M41" s="58">
        <f t="shared" si="4"/>
        <v>71.62</v>
      </c>
      <c r="N41" s="58">
        <f>IF(F41&gt;0,ROUND(F41*#REF!,2),0)</f>
        <v>0</v>
      </c>
      <c r="O41" s="58">
        <f>IF(J41&gt;0,ROUND(J41*#REF!,2),0)</f>
        <v>0</v>
      </c>
      <c r="P41" s="58">
        <f t="shared" si="5"/>
        <v>71.62</v>
      </c>
      <c r="Q41" s="59" t="s">
        <v>0</v>
      </c>
      <c r="R41" s="51"/>
      <c r="S41" s="51"/>
    </row>
    <row r="42" spans="1:19" ht="31" x14ac:dyDescent="0.35">
      <c r="A42" s="125" t="s">
        <v>9017</v>
      </c>
      <c r="B42" s="125"/>
      <c r="C42" s="125"/>
      <c r="D42" s="125"/>
      <c r="E42" s="125"/>
      <c r="F42" s="125"/>
      <c r="G42" s="125"/>
      <c r="H42" s="125"/>
      <c r="I42" s="125"/>
      <c r="J42" s="125"/>
      <c r="K42" s="125"/>
      <c r="L42" s="125"/>
      <c r="M42" s="125"/>
      <c r="N42" s="125"/>
      <c r="O42" s="125"/>
      <c r="P42" s="125"/>
      <c r="Q42" s="52"/>
      <c r="R42" s="51"/>
      <c r="S42" s="51"/>
    </row>
    <row r="43" spans="1:19" ht="21" x14ac:dyDescent="0.35">
      <c r="A43" s="53">
        <v>20102011</v>
      </c>
      <c r="B43" s="53" t="s">
        <v>9018</v>
      </c>
      <c r="C43" s="54" t="s">
        <v>4377</v>
      </c>
      <c r="D43" s="60">
        <v>1</v>
      </c>
      <c r="E43" s="61" t="s">
        <v>18</v>
      </c>
      <c r="F43" s="56">
        <v>8.1</v>
      </c>
      <c r="G43" s="53"/>
      <c r="H43" s="53"/>
      <c r="I43" s="53"/>
      <c r="J43" s="53"/>
      <c r="K43" s="57"/>
      <c r="L43" s="58">
        <f>VLOOKUP(E43,PORTES2021,10,FALSE)</f>
        <v>53.06</v>
      </c>
      <c r="M43" s="58">
        <f t="shared" si="4"/>
        <v>53.06</v>
      </c>
      <c r="N43" s="58" t="e">
        <f>IF(F43&gt;0,ROUND(F43*#REF!,2),0)</f>
        <v>#REF!</v>
      </c>
      <c r="O43" s="58">
        <f>IF(J43&gt;0,ROUND(J43*#REF!,2),0)</f>
        <v>0</v>
      </c>
      <c r="P43" s="58" t="e">
        <f t="shared" si="5"/>
        <v>#REF!</v>
      </c>
      <c r="Q43" s="59" t="s">
        <v>0</v>
      </c>
      <c r="R43" s="51"/>
      <c r="S43" s="51"/>
    </row>
    <row r="44" spans="1:19" ht="21" x14ac:dyDescent="0.35">
      <c r="A44" s="53">
        <v>20102020</v>
      </c>
      <c r="B44" s="53" t="s">
        <v>9019</v>
      </c>
      <c r="C44" s="54" t="s">
        <v>4376</v>
      </c>
      <c r="D44" s="60">
        <v>1</v>
      </c>
      <c r="E44" s="61" t="s">
        <v>18</v>
      </c>
      <c r="F44" s="56">
        <v>12</v>
      </c>
      <c r="G44" s="53"/>
      <c r="H44" s="53"/>
      <c r="I44" s="53"/>
      <c r="J44" s="53"/>
      <c r="K44" s="57"/>
      <c r="L44" s="58">
        <f>VLOOKUP(E44,PORTES2021,10,FALSE)</f>
        <v>53.06</v>
      </c>
      <c r="M44" s="58">
        <f t="shared" si="4"/>
        <v>53.06</v>
      </c>
      <c r="N44" s="58" t="e">
        <f>IF(F44&gt;0,ROUND(F44*#REF!,2),0)</f>
        <v>#REF!</v>
      </c>
      <c r="O44" s="58">
        <f>IF(J44&gt;0,ROUND(J44*#REF!,2),0)</f>
        <v>0</v>
      </c>
      <c r="P44" s="58" t="e">
        <f t="shared" si="5"/>
        <v>#REF!</v>
      </c>
      <c r="Q44" s="59" t="s">
        <v>0</v>
      </c>
      <c r="R44" s="51"/>
      <c r="S44" s="51"/>
    </row>
    <row r="45" spans="1:19" ht="31.5" x14ac:dyDescent="0.35">
      <c r="A45" s="53">
        <v>20102038</v>
      </c>
      <c r="B45" s="53" t="s">
        <v>9020</v>
      </c>
      <c r="C45" s="54" t="s">
        <v>4375</v>
      </c>
      <c r="D45" s="60">
        <v>1</v>
      </c>
      <c r="E45" s="61" t="s">
        <v>18</v>
      </c>
      <c r="F45" s="56">
        <v>12</v>
      </c>
      <c r="G45" s="53"/>
      <c r="H45" s="53"/>
      <c r="I45" s="53"/>
      <c r="J45" s="53"/>
      <c r="K45" s="57"/>
      <c r="L45" s="58">
        <f>VLOOKUP(E45,PORTES2021,10,FALSE)</f>
        <v>53.06</v>
      </c>
      <c r="M45" s="58">
        <f t="shared" si="4"/>
        <v>53.06</v>
      </c>
      <c r="N45" s="58" t="e">
        <f>IF(F45&gt;0,ROUND(F45*#REF!,2),0)</f>
        <v>#REF!</v>
      </c>
      <c r="O45" s="58">
        <f>IF(J45&gt;0,ROUND(J45*#REF!,2),0)</f>
        <v>0</v>
      </c>
      <c r="P45" s="58" t="e">
        <f t="shared" si="5"/>
        <v>#REF!</v>
      </c>
      <c r="Q45" s="59" t="s">
        <v>0</v>
      </c>
      <c r="R45" s="51"/>
      <c r="S45" s="51"/>
    </row>
    <row r="46" spans="1:19" ht="21" x14ac:dyDescent="0.35">
      <c r="A46" s="53">
        <v>20102062</v>
      </c>
      <c r="B46" s="53" t="s">
        <v>9021</v>
      </c>
      <c r="C46" s="54" t="s">
        <v>4374</v>
      </c>
      <c r="D46" s="60">
        <v>1</v>
      </c>
      <c r="E46" s="61" t="s">
        <v>18</v>
      </c>
      <c r="F46" s="56">
        <v>30</v>
      </c>
      <c r="G46" s="53"/>
      <c r="H46" s="53"/>
      <c r="I46" s="53"/>
      <c r="J46" s="53"/>
      <c r="K46" s="57"/>
      <c r="L46" s="58">
        <f>VLOOKUP(E46,PORTES2021,10,FALSE)</f>
        <v>53.06</v>
      </c>
      <c r="M46" s="58">
        <f t="shared" si="4"/>
        <v>53.06</v>
      </c>
      <c r="N46" s="58" t="e">
        <f>IF(F46&gt;0,ROUND(F46*#REF!,2),0)</f>
        <v>#REF!</v>
      </c>
      <c r="O46" s="58">
        <f>IF(J46&gt;0,ROUND(J46*#REF!,2),0)</f>
        <v>0</v>
      </c>
      <c r="P46" s="58" t="e">
        <f t="shared" si="5"/>
        <v>#REF!</v>
      </c>
      <c r="Q46" s="59" t="s">
        <v>0</v>
      </c>
      <c r="R46" s="51"/>
      <c r="S46" s="51"/>
    </row>
    <row r="47" spans="1:19" x14ac:dyDescent="0.35">
      <c r="A47" s="53">
        <v>20102070</v>
      </c>
      <c r="B47" s="53" t="s">
        <v>9022</v>
      </c>
      <c r="C47" s="54" t="s">
        <v>4373</v>
      </c>
      <c r="D47" s="60">
        <v>1</v>
      </c>
      <c r="E47" s="61" t="s">
        <v>18</v>
      </c>
      <c r="F47" s="56">
        <v>12</v>
      </c>
      <c r="G47" s="53"/>
      <c r="H47" s="53"/>
      <c r="I47" s="53"/>
      <c r="J47" s="53"/>
      <c r="K47" s="57"/>
      <c r="L47" s="58">
        <f>VLOOKUP(E47,PORTES2021,10,FALSE)</f>
        <v>53.06</v>
      </c>
      <c r="M47" s="58">
        <f t="shared" si="4"/>
        <v>53.06</v>
      </c>
      <c r="N47" s="58" t="e">
        <f>IF(F47&gt;0,ROUND(F47*#REF!,2),0)</f>
        <v>#REF!</v>
      </c>
      <c r="O47" s="58">
        <f>IF(J47&gt;0,ROUND(J47*#REF!,2),0)</f>
        <v>0</v>
      </c>
      <c r="P47" s="58" t="e">
        <f t="shared" si="5"/>
        <v>#REF!</v>
      </c>
      <c r="Q47" s="59" t="s">
        <v>0</v>
      </c>
      <c r="R47" s="51"/>
      <c r="S47" s="51"/>
    </row>
    <row r="48" spans="1:19" ht="31" x14ac:dyDescent="0.35">
      <c r="A48" s="125" t="s">
        <v>9023</v>
      </c>
      <c r="B48" s="125"/>
      <c r="C48" s="125"/>
      <c r="D48" s="125"/>
      <c r="E48" s="125"/>
      <c r="F48" s="125"/>
      <c r="G48" s="125"/>
      <c r="H48" s="125"/>
      <c r="I48" s="125"/>
      <c r="J48" s="125"/>
      <c r="K48" s="125"/>
      <c r="L48" s="125"/>
      <c r="M48" s="125"/>
      <c r="N48" s="125"/>
      <c r="O48" s="125"/>
      <c r="P48" s="125"/>
      <c r="Q48" s="52"/>
      <c r="R48" s="51"/>
      <c r="S48" s="51"/>
    </row>
    <row r="49" spans="1:19" ht="42" x14ac:dyDescent="0.35">
      <c r="A49" s="53">
        <v>20103018</v>
      </c>
      <c r="B49" s="53" t="s">
        <v>9024</v>
      </c>
      <c r="C49" s="54" t="s">
        <v>4372</v>
      </c>
      <c r="D49" s="60">
        <v>1</v>
      </c>
      <c r="E49" s="61" t="s">
        <v>31</v>
      </c>
      <c r="F49" s="56"/>
      <c r="G49" s="53"/>
      <c r="H49" s="53"/>
      <c r="I49" s="53"/>
      <c r="J49" s="53"/>
      <c r="K49" s="57"/>
      <c r="L49" s="58">
        <f t="shared" ref="L49:L80" si="6">VLOOKUP(E49,PORTES2021,10,FALSE)</f>
        <v>26.53</v>
      </c>
      <c r="M49" s="58">
        <f t="shared" si="4"/>
        <v>26.53</v>
      </c>
      <c r="N49" s="58">
        <f>IF(F49&gt;0,ROUND(F49*#REF!,2),0)</f>
        <v>0</v>
      </c>
      <c r="O49" s="58">
        <f>IF(J49&gt;0,ROUND(J49*#REF!,2),0)</f>
        <v>0</v>
      </c>
      <c r="P49" s="58">
        <f t="shared" si="5"/>
        <v>26.53</v>
      </c>
      <c r="Q49" s="59" t="s">
        <v>132</v>
      </c>
      <c r="R49" s="51"/>
      <c r="S49" s="51"/>
    </row>
    <row r="50" spans="1:19" ht="21" x14ac:dyDescent="0.35">
      <c r="A50" s="53">
        <v>20103026</v>
      </c>
      <c r="B50" s="53" t="s">
        <v>9025</v>
      </c>
      <c r="C50" s="54" t="s">
        <v>4371</v>
      </c>
      <c r="D50" s="60">
        <v>1</v>
      </c>
      <c r="E50" s="61" t="s">
        <v>20</v>
      </c>
      <c r="F50" s="56">
        <v>0.71</v>
      </c>
      <c r="G50" s="53"/>
      <c r="H50" s="53"/>
      <c r="I50" s="53"/>
      <c r="J50" s="53"/>
      <c r="K50" s="57"/>
      <c r="L50" s="58">
        <f t="shared" si="6"/>
        <v>39.79</v>
      </c>
      <c r="M50" s="58">
        <f t="shared" si="4"/>
        <v>39.79</v>
      </c>
      <c r="N50" s="58" t="e">
        <f>IF(F50&gt;0,ROUND(F50*#REF!,2),0)</f>
        <v>#REF!</v>
      </c>
      <c r="O50" s="58">
        <f>IF(J50&gt;0,ROUND(J50*#REF!,2),0)</f>
        <v>0</v>
      </c>
      <c r="P50" s="58" t="e">
        <f t="shared" si="5"/>
        <v>#REF!</v>
      </c>
      <c r="Q50" s="59" t="s">
        <v>132</v>
      </c>
      <c r="R50" s="51"/>
      <c r="S50" s="51"/>
    </row>
    <row r="51" spans="1:19" ht="21" x14ac:dyDescent="0.35">
      <c r="A51" s="53">
        <v>20103034</v>
      </c>
      <c r="B51" s="53" t="s">
        <v>9026</v>
      </c>
      <c r="C51" s="54" t="s">
        <v>4370</v>
      </c>
      <c r="D51" s="60">
        <v>1</v>
      </c>
      <c r="E51" s="61" t="s">
        <v>20</v>
      </c>
      <c r="F51" s="56">
        <v>0.64</v>
      </c>
      <c r="G51" s="53"/>
      <c r="H51" s="53"/>
      <c r="I51" s="53"/>
      <c r="J51" s="53"/>
      <c r="K51" s="57"/>
      <c r="L51" s="58">
        <f t="shared" si="6"/>
        <v>39.79</v>
      </c>
      <c r="M51" s="58">
        <f t="shared" si="4"/>
        <v>39.79</v>
      </c>
      <c r="N51" s="58" t="e">
        <f>IF(F51&gt;0,ROUND(F51*#REF!,2),0)</f>
        <v>#REF!</v>
      </c>
      <c r="O51" s="58">
        <f>IF(J51&gt;0,ROUND(J51*#REF!,2),0)</f>
        <v>0</v>
      </c>
      <c r="P51" s="58" t="e">
        <f t="shared" si="5"/>
        <v>#REF!</v>
      </c>
      <c r="Q51" s="59" t="s">
        <v>132</v>
      </c>
      <c r="R51" s="51"/>
      <c r="S51" s="51"/>
    </row>
    <row r="52" spans="1:19" ht="21" x14ac:dyDescent="0.35">
      <c r="A52" s="53">
        <v>20103042</v>
      </c>
      <c r="B52" s="53" t="s">
        <v>9027</v>
      </c>
      <c r="C52" s="54" t="s">
        <v>4369</v>
      </c>
      <c r="D52" s="60">
        <v>1</v>
      </c>
      <c r="E52" s="61" t="s">
        <v>31</v>
      </c>
      <c r="F52" s="56">
        <v>0.47</v>
      </c>
      <c r="G52" s="53"/>
      <c r="H52" s="53"/>
      <c r="I52" s="53"/>
      <c r="J52" s="53"/>
      <c r="K52" s="57"/>
      <c r="L52" s="58">
        <f t="shared" si="6"/>
        <v>26.53</v>
      </c>
      <c r="M52" s="58">
        <f t="shared" si="4"/>
        <v>26.53</v>
      </c>
      <c r="N52" s="58" t="e">
        <f>IF(F52&gt;0,ROUND(F52*#REF!,2),0)</f>
        <v>#REF!</v>
      </c>
      <c r="O52" s="58">
        <f>IF(J52&gt;0,ROUND(J52*#REF!,2),0)</f>
        <v>0</v>
      </c>
      <c r="P52" s="58" t="e">
        <f t="shared" si="5"/>
        <v>#REF!</v>
      </c>
      <c r="Q52" s="59" t="s">
        <v>132</v>
      </c>
      <c r="R52" s="51"/>
      <c r="S52" s="51"/>
    </row>
    <row r="53" spans="1:19" ht="21" x14ac:dyDescent="0.35">
      <c r="A53" s="53">
        <v>20103050</v>
      </c>
      <c r="B53" s="53" t="s">
        <v>9028</v>
      </c>
      <c r="C53" s="54" t="s">
        <v>4368</v>
      </c>
      <c r="D53" s="60">
        <v>1</v>
      </c>
      <c r="E53" s="61" t="s">
        <v>31</v>
      </c>
      <c r="F53" s="56">
        <v>0.49</v>
      </c>
      <c r="G53" s="53"/>
      <c r="H53" s="53"/>
      <c r="I53" s="53"/>
      <c r="J53" s="53"/>
      <c r="K53" s="57"/>
      <c r="L53" s="58">
        <f t="shared" si="6"/>
        <v>26.53</v>
      </c>
      <c r="M53" s="58">
        <f t="shared" si="4"/>
        <v>26.53</v>
      </c>
      <c r="N53" s="58" t="e">
        <f>IF(F53&gt;0,ROUND(F53*#REF!,2),0)</f>
        <v>#REF!</v>
      </c>
      <c r="O53" s="58">
        <f>IF(J53&gt;0,ROUND(J53*#REF!,2),0)</f>
        <v>0</v>
      </c>
      <c r="P53" s="58" t="e">
        <f t="shared" si="5"/>
        <v>#REF!</v>
      </c>
      <c r="Q53" s="59" t="s">
        <v>132</v>
      </c>
      <c r="R53" s="51"/>
      <c r="S53" s="51"/>
    </row>
    <row r="54" spans="1:19" ht="42" x14ac:dyDescent="0.35">
      <c r="A54" s="53">
        <v>20103069</v>
      </c>
      <c r="B54" s="53" t="s">
        <v>9029</v>
      </c>
      <c r="C54" s="54" t="s">
        <v>4367</v>
      </c>
      <c r="D54" s="60">
        <v>1</v>
      </c>
      <c r="E54" s="61" t="s">
        <v>31</v>
      </c>
      <c r="F54" s="56">
        <v>0.3</v>
      </c>
      <c r="G54" s="53"/>
      <c r="H54" s="53"/>
      <c r="I54" s="53"/>
      <c r="J54" s="53"/>
      <c r="K54" s="57"/>
      <c r="L54" s="58">
        <f t="shared" si="6"/>
        <v>26.53</v>
      </c>
      <c r="M54" s="58">
        <f t="shared" si="4"/>
        <v>26.53</v>
      </c>
      <c r="N54" s="58" t="e">
        <f>IF(F54&gt;0,ROUND(F54*#REF!,2),0)</f>
        <v>#REF!</v>
      </c>
      <c r="O54" s="58">
        <f>IF(J54&gt;0,ROUND(J54*#REF!,2),0)</f>
        <v>0</v>
      </c>
      <c r="P54" s="58" t="e">
        <f t="shared" si="5"/>
        <v>#REF!</v>
      </c>
      <c r="Q54" s="59" t="s">
        <v>132</v>
      </c>
      <c r="R54" s="51"/>
      <c r="S54" s="51"/>
    </row>
    <row r="55" spans="1:19" x14ac:dyDescent="0.35">
      <c r="A55" s="53">
        <v>20103077</v>
      </c>
      <c r="B55" s="53" t="s">
        <v>9030</v>
      </c>
      <c r="C55" s="54" t="s">
        <v>4366</v>
      </c>
      <c r="D55" s="60">
        <v>1</v>
      </c>
      <c r="E55" s="61" t="s">
        <v>20</v>
      </c>
      <c r="F55" s="56">
        <v>0.23</v>
      </c>
      <c r="G55" s="53"/>
      <c r="H55" s="53"/>
      <c r="I55" s="53"/>
      <c r="J55" s="53"/>
      <c r="K55" s="57"/>
      <c r="L55" s="58">
        <f t="shared" si="6"/>
        <v>39.79</v>
      </c>
      <c r="M55" s="58">
        <f t="shared" si="4"/>
        <v>39.79</v>
      </c>
      <c r="N55" s="58" t="e">
        <f>IF(F55&gt;0,ROUND(F55*#REF!,2),0)</f>
        <v>#REF!</v>
      </c>
      <c r="O55" s="58">
        <f>IF(J55&gt;0,ROUND(J55*#REF!,2),0)</f>
        <v>0</v>
      </c>
      <c r="P55" s="58" t="e">
        <f t="shared" si="5"/>
        <v>#REF!</v>
      </c>
      <c r="Q55" s="59" t="s">
        <v>132</v>
      </c>
      <c r="R55" s="51"/>
      <c r="S55" s="51"/>
    </row>
    <row r="56" spans="1:19" ht="31.5" x14ac:dyDescent="0.35">
      <c r="A56" s="53">
        <v>20103093</v>
      </c>
      <c r="B56" s="53" t="s">
        <v>9031</v>
      </c>
      <c r="C56" s="54" t="s">
        <v>4365</v>
      </c>
      <c r="D56" s="60">
        <v>1</v>
      </c>
      <c r="E56" s="61" t="s">
        <v>31</v>
      </c>
      <c r="F56" s="56"/>
      <c r="G56" s="53"/>
      <c r="H56" s="53"/>
      <c r="I56" s="53"/>
      <c r="J56" s="53"/>
      <c r="K56" s="57"/>
      <c r="L56" s="58">
        <f t="shared" si="6"/>
        <v>26.53</v>
      </c>
      <c r="M56" s="58">
        <f t="shared" si="4"/>
        <v>26.53</v>
      </c>
      <c r="N56" s="58">
        <f>IF(F56&gt;0,ROUND(F56*#REF!,2),0)</f>
        <v>0</v>
      </c>
      <c r="O56" s="58">
        <f>IF(J56&gt;0,ROUND(J56*#REF!,2),0)</f>
        <v>0</v>
      </c>
      <c r="P56" s="58">
        <f t="shared" si="5"/>
        <v>26.53</v>
      </c>
      <c r="Q56" s="59" t="s">
        <v>132</v>
      </c>
      <c r="R56" s="51"/>
      <c r="S56" s="51"/>
    </row>
    <row r="57" spans="1:19" ht="21" x14ac:dyDescent="0.35">
      <c r="A57" s="53">
        <v>20103107</v>
      </c>
      <c r="B57" s="53" t="s">
        <v>9032</v>
      </c>
      <c r="C57" s="54" t="s">
        <v>4364</v>
      </c>
      <c r="D57" s="60">
        <v>1</v>
      </c>
      <c r="E57" s="61" t="s">
        <v>31</v>
      </c>
      <c r="F57" s="56"/>
      <c r="G57" s="53"/>
      <c r="H57" s="53"/>
      <c r="I57" s="53"/>
      <c r="J57" s="53"/>
      <c r="K57" s="57"/>
      <c r="L57" s="58">
        <f t="shared" si="6"/>
        <v>26.53</v>
      </c>
      <c r="M57" s="58">
        <f t="shared" si="4"/>
        <v>26.53</v>
      </c>
      <c r="N57" s="58">
        <f>IF(F57&gt;0,ROUND(F57*#REF!,2),0)</f>
        <v>0</v>
      </c>
      <c r="O57" s="58">
        <f>IF(J57&gt;0,ROUND(J57*#REF!,2),0)</f>
        <v>0</v>
      </c>
      <c r="P57" s="58">
        <f t="shared" si="5"/>
        <v>26.53</v>
      </c>
      <c r="Q57" s="59" t="s">
        <v>132</v>
      </c>
      <c r="R57" s="51"/>
      <c r="S57" s="51"/>
    </row>
    <row r="58" spans="1:19" ht="31.5" x14ac:dyDescent="0.35">
      <c r="A58" s="53">
        <v>20103115</v>
      </c>
      <c r="B58" s="53" t="s">
        <v>9033</v>
      </c>
      <c r="C58" s="54" t="s">
        <v>4363</v>
      </c>
      <c r="D58" s="60">
        <v>1</v>
      </c>
      <c r="E58" s="61" t="s">
        <v>31</v>
      </c>
      <c r="F58" s="56"/>
      <c r="G58" s="53"/>
      <c r="H58" s="53"/>
      <c r="I58" s="53"/>
      <c r="J58" s="53"/>
      <c r="K58" s="57"/>
      <c r="L58" s="58">
        <f t="shared" si="6"/>
        <v>26.53</v>
      </c>
      <c r="M58" s="58">
        <f t="shared" si="4"/>
        <v>26.53</v>
      </c>
      <c r="N58" s="58">
        <f>IF(F58&gt;0,ROUND(F58*#REF!,2),0)</f>
        <v>0</v>
      </c>
      <c r="O58" s="58">
        <f>IF(J58&gt;0,ROUND(J58*#REF!,2),0)</f>
        <v>0</v>
      </c>
      <c r="P58" s="58">
        <f t="shared" si="5"/>
        <v>26.53</v>
      </c>
      <c r="Q58" s="59" t="s">
        <v>132</v>
      </c>
      <c r="R58" s="51"/>
      <c r="S58" s="51"/>
    </row>
    <row r="59" spans="1:19" ht="31.5" x14ac:dyDescent="0.35">
      <c r="A59" s="53">
        <v>20103123</v>
      </c>
      <c r="B59" s="53" t="s">
        <v>9034</v>
      </c>
      <c r="C59" s="54" t="s">
        <v>4362</v>
      </c>
      <c r="D59" s="60">
        <v>1</v>
      </c>
      <c r="E59" s="61" t="s">
        <v>20</v>
      </c>
      <c r="F59" s="56"/>
      <c r="G59" s="53"/>
      <c r="H59" s="53"/>
      <c r="I59" s="53"/>
      <c r="J59" s="53"/>
      <c r="K59" s="57"/>
      <c r="L59" s="58">
        <f t="shared" si="6"/>
        <v>39.79</v>
      </c>
      <c r="M59" s="58">
        <f t="shared" si="4"/>
        <v>39.79</v>
      </c>
      <c r="N59" s="58">
        <f>IF(F59&gt;0,ROUND(F59*#REF!,2),0)</f>
        <v>0</v>
      </c>
      <c r="O59" s="58">
        <f>IF(J59&gt;0,ROUND(J59*#REF!,2),0)</f>
        <v>0</v>
      </c>
      <c r="P59" s="58">
        <f t="shared" si="5"/>
        <v>39.79</v>
      </c>
      <c r="Q59" s="59" t="s">
        <v>132</v>
      </c>
      <c r="R59" s="51"/>
      <c r="S59" s="51"/>
    </row>
    <row r="60" spans="1:19" x14ac:dyDescent="0.35">
      <c r="A60" s="53">
        <v>20103131</v>
      </c>
      <c r="B60" s="53" t="s">
        <v>9035</v>
      </c>
      <c r="C60" s="54" t="s">
        <v>4361</v>
      </c>
      <c r="D60" s="60">
        <v>1</v>
      </c>
      <c r="E60" s="61" t="s">
        <v>4</v>
      </c>
      <c r="F60" s="56">
        <v>0.42</v>
      </c>
      <c r="G60" s="53"/>
      <c r="H60" s="53"/>
      <c r="I60" s="53"/>
      <c r="J60" s="53"/>
      <c r="K60" s="57"/>
      <c r="L60" s="58">
        <f t="shared" si="6"/>
        <v>84.88</v>
      </c>
      <c r="M60" s="58">
        <f t="shared" si="4"/>
        <v>84.88</v>
      </c>
      <c r="N60" s="58" t="e">
        <f>IF(F60&gt;0,ROUND(F60*#REF!,2),0)</f>
        <v>#REF!</v>
      </c>
      <c r="O60" s="58">
        <f>IF(J60&gt;0,ROUND(J60*#REF!,2),0)</f>
        <v>0</v>
      </c>
      <c r="P60" s="58" t="e">
        <f t="shared" si="5"/>
        <v>#REF!</v>
      </c>
      <c r="Q60" s="59" t="s">
        <v>132</v>
      </c>
      <c r="R60" s="51"/>
      <c r="S60" s="51"/>
    </row>
    <row r="61" spans="1:19" ht="31.5" x14ac:dyDescent="0.35">
      <c r="A61" s="53">
        <v>20103140</v>
      </c>
      <c r="B61" s="53" t="s">
        <v>9036</v>
      </c>
      <c r="C61" s="54" t="s">
        <v>4360</v>
      </c>
      <c r="D61" s="60">
        <v>1</v>
      </c>
      <c r="E61" s="61" t="s">
        <v>281</v>
      </c>
      <c r="F61" s="56">
        <v>1.95</v>
      </c>
      <c r="G61" s="53"/>
      <c r="H61" s="53"/>
      <c r="I61" s="53"/>
      <c r="J61" s="53"/>
      <c r="K61" s="57"/>
      <c r="L61" s="58">
        <f t="shared" si="6"/>
        <v>202.9</v>
      </c>
      <c r="M61" s="58">
        <f t="shared" si="4"/>
        <v>202.9</v>
      </c>
      <c r="N61" s="58" t="e">
        <f>IF(F61&gt;0,ROUND(F61*#REF!,2),0)</f>
        <v>#REF!</v>
      </c>
      <c r="O61" s="58">
        <f>IF(J61&gt;0,ROUND(J61*#REF!,2),0)</f>
        <v>0</v>
      </c>
      <c r="P61" s="58" t="e">
        <f t="shared" si="5"/>
        <v>#REF!</v>
      </c>
      <c r="Q61" s="59" t="s">
        <v>132</v>
      </c>
      <c r="R61" s="51"/>
      <c r="S61" s="51"/>
    </row>
    <row r="62" spans="1:19" ht="31.5" x14ac:dyDescent="0.35">
      <c r="A62" s="53">
        <v>20103158</v>
      </c>
      <c r="B62" s="53" t="s">
        <v>9037</v>
      </c>
      <c r="C62" s="54" t="s">
        <v>4359</v>
      </c>
      <c r="D62" s="60">
        <v>1</v>
      </c>
      <c r="E62" s="61" t="s">
        <v>31</v>
      </c>
      <c r="F62" s="56">
        <v>0.42</v>
      </c>
      <c r="G62" s="53"/>
      <c r="H62" s="53"/>
      <c r="I62" s="53"/>
      <c r="J62" s="53"/>
      <c r="K62" s="57"/>
      <c r="L62" s="58">
        <f t="shared" si="6"/>
        <v>26.53</v>
      </c>
      <c r="M62" s="58">
        <f t="shared" si="4"/>
        <v>26.53</v>
      </c>
      <c r="N62" s="58" t="e">
        <f>IF(F62&gt;0,ROUND(F62*#REF!,2),0)</f>
        <v>#REF!</v>
      </c>
      <c r="O62" s="58">
        <f>IF(J62&gt;0,ROUND(J62*#REF!,2),0)</f>
        <v>0</v>
      </c>
      <c r="P62" s="58" t="e">
        <f t="shared" si="5"/>
        <v>#REF!</v>
      </c>
      <c r="Q62" s="59" t="s">
        <v>132</v>
      </c>
      <c r="R62" s="51"/>
      <c r="S62" s="51"/>
    </row>
    <row r="63" spans="1:19" x14ac:dyDescent="0.35">
      <c r="A63" s="53">
        <v>20103166</v>
      </c>
      <c r="B63" s="53" t="s">
        <v>9038</v>
      </c>
      <c r="C63" s="54" t="s">
        <v>4358</v>
      </c>
      <c r="D63" s="60">
        <v>1</v>
      </c>
      <c r="E63" s="61" t="s">
        <v>20</v>
      </c>
      <c r="F63" s="56">
        <v>6.3</v>
      </c>
      <c r="G63" s="53"/>
      <c r="H63" s="53"/>
      <c r="I63" s="53"/>
      <c r="J63" s="53"/>
      <c r="K63" s="57"/>
      <c r="L63" s="58">
        <f t="shared" si="6"/>
        <v>39.79</v>
      </c>
      <c r="M63" s="58">
        <f t="shared" si="4"/>
        <v>39.79</v>
      </c>
      <c r="N63" s="58" t="e">
        <f>IF(F63&gt;0,ROUND(F63*#REF!,2),0)</f>
        <v>#REF!</v>
      </c>
      <c r="O63" s="58">
        <f>IF(J63&gt;0,ROUND(J63*#REF!,2),0)</f>
        <v>0</v>
      </c>
      <c r="P63" s="58" t="e">
        <f t="shared" si="5"/>
        <v>#REF!</v>
      </c>
      <c r="Q63" s="59" t="s">
        <v>132</v>
      </c>
      <c r="R63" s="51"/>
      <c r="S63" s="51"/>
    </row>
    <row r="64" spans="1:19" x14ac:dyDescent="0.35">
      <c r="A64" s="53">
        <v>20103174</v>
      </c>
      <c r="B64" s="53" t="s">
        <v>9039</v>
      </c>
      <c r="C64" s="54" t="s">
        <v>4357</v>
      </c>
      <c r="D64" s="60">
        <v>1</v>
      </c>
      <c r="E64" s="61" t="s">
        <v>31</v>
      </c>
      <c r="F64" s="56">
        <v>5.5</v>
      </c>
      <c r="G64" s="53"/>
      <c r="H64" s="53"/>
      <c r="I64" s="53"/>
      <c r="J64" s="53"/>
      <c r="K64" s="57"/>
      <c r="L64" s="58">
        <f t="shared" si="6"/>
        <v>26.53</v>
      </c>
      <c r="M64" s="58">
        <f t="shared" si="4"/>
        <v>26.53</v>
      </c>
      <c r="N64" s="58" t="e">
        <f>IF(F64&gt;0,ROUND(F64*#REF!,2),0)</f>
        <v>#REF!</v>
      </c>
      <c r="O64" s="58">
        <f>IF(J64&gt;0,ROUND(J64*#REF!,2),0)</f>
        <v>0</v>
      </c>
      <c r="P64" s="58" t="e">
        <f t="shared" si="5"/>
        <v>#REF!</v>
      </c>
      <c r="Q64" s="59" t="s">
        <v>132</v>
      </c>
      <c r="R64" s="51"/>
      <c r="S64" s="51"/>
    </row>
    <row r="65" spans="1:19" ht="21" x14ac:dyDescent="0.35">
      <c r="A65" s="53">
        <v>20103182</v>
      </c>
      <c r="B65" s="53" t="s">
        <v>9040</v>
      </c>
      <c r="C65" s="54" t="s">
        <v>4356</v>
      </c>
      <c r="D65" s="60">
        <v>1</v>
      </c>
      <c r="E65" s="61" t="s">
        <v>31</v>
      </c>
      <c r="F65" s="56"/>
      <c r="G65" s="53"/>
      <c r="H65" s="53"/>
      <c r="I65" s="53"/>
      <c r="J65" s="53"/>
      <c r="K65" s="57"/>
      <c r="L65" s="58">
        <f t="shared" si="6"/>
        <v>26.53</v>
      </c>
      <c r="M65" s="58">
        <f t="shared" si="4"/>
        <v>26.53</v>
      </c>
      <c r="N65" s="58">
        <f>IF(F65&gt;0,ROUND(F65*#REF!,2),0)</f>
        <v>0</v>
      </c>
      <c r="O65" s="58">
        <f>IF(J65&gt;0,ROUND(J65*#REF!,2),0)</f>
        <v>0</v>
      </c>
      <c r="P65" s="58">
        <f t="shared" si="5"/>
        <v>26.53</v>
      </c>
      <c r="Q65" s="59" t="s">
        <v>132</v>
      </c>
      <c r="R65" s="51"/>
      <c r="S65" s="51"/>
    </row>
    <row r="66" spans="1:19" x14ac:dyDescent="0.35">
      <c r="A66" s="53">
        <v>20103190</v>
      </c>
      <c r="B66" s="53" t="s">
        <v>9041</v>
      </c>
      <c r="C66" s="54" t="s">
        <v>4355</v>
      </c>
      <c r="D66" s="60">
        <v>1</v>
      </c>
      <c r="E66" s="61" t="s">
        <v>31</v>
      </c>
      <c r="F66" s="56">
        <v>0.16</v>
      </c>
      <c r="G66" s="53"/>
      <c r="H66" s="53"/>
      <c r="I66" s="53"/>
      <c r="J66" s="53"/>
      <c r="K66" s="57"/>
      <c r="L66" s="58">
        <f t="shared" si="6"/>
        <v>26.53</v>
      </c>
      <c r="M66" s="58">
        <f t="shared" si="4"/>
        <v>26.53</v>
      </c>
      <c r="N66" s="58" t="e">
        <f>IF(F66&gt;0,ROUND(F66*#REF!,2),0)</f>
        <v>#REF!</v>
      </c>
      <c r="O66" s="58">
        <f>IF(J66&gt;0,ROUND(J66*#REF!,2),0)</f>
        <v>0</v>
      </c>
      <c r="P66" s="58" t="e">
        <f t="shared" si="5"/>
        <v>#REF!</v>
      </c>
      <c r="Q66" s="59" t="s">
        <v>132</v>
      </c>
      <c r="R66" s="51"/>
      <c r="S66" s="51"/>
    </row>
    <row r="67" spans="1:19" x14ac:dyDescent="0.35">
      <c r="A67" s="53">
        <v>20103204</v>
      </c>
      <c r="B67" s="53" t="s">
        <v>9042</v>
      </c>
      <c r="C67" s="54" t="s">
        <v>4354</v>
      </c>
      <c r="D67" s="60">
        <v>1</v>
      </c>
      <c r="E67" s="61" t="s">
        <v>20</v>
      </c>
      <c r="F67" s="56">
        <v>0.45</v>
      </c>
      <c r="G67" s="53"/>
      <c r="H67" s="53"/>
      <c r="I67" s="53"/>
      <c r="J67" s="53"/>
      <c r="K67" s="57"/>
      <c r="L67" s="58">
        <f t="shared" si="6"/>
        <v>39.79</v>
      </c>
      <c r="M67" s="58">
        <f t="shared" si="4"/>
        <v>39.79</v>
      </c>
      <c r="N67" s="58" t="e">
        <f>IF(F67&gt;0,ROUND(F67*#REF!,2),0)</f>
        <v>#REF!</v>
      </c>
      <c r="O67" s="58">
        <f>IF(J67&gt;0,ROUND(J67*#REF!,2),0)</f>
        <v>0</v>
      </c>
      <c r="P67" s="58" t="e">
        <f t="shared" si="5"/>
        <v>#REF!</v>
      </c>
      <c r="Q67" s="59" t="s">
        <v>132</v>
      </c>
      <c r="R67" s="51"/>
      <c r="S67" s="51"/>
    </row>
    <row r="68" spans="1:19" ht="21" x14ac:dyDescent="0.35">
      <c r="A68" s="53">
        <v>20103212</v>
      </c>
      <c r="B68" s="53" t="s">
        <v>9043</v>
      </c>
      <c r="C68" s="54" t="s">
        <v>4353</v>
      </c>
      <c r="D68" s="60">
        <v>1</v>
      </c>
      <c r="E68" s="61" t="s">
        <v>31</v>
      </c>
      <c r="F68" s="56">
        <v>1.1000000000000001</v>
      </c>
      <c r="G68" s="53"/>
      <c r="H68" s="53"/>
      <c r="I68" s="53"/>
      <c r="J68" s="53"/>
      <c r="K68" s="57"/>
      <c r="L68" s="58">
        <f t="shared" si="6"/>
        <v>26.53</v>
      </c>
      <c r="M68" s="58">
        <f t="shared" si="4"/>
        <v>26.53</v>
      </c>
      <c r="N68" s="58" t="e">
        <f>IF(F68&gt;0,ROUND(F68*#REF!,2),0)</f>
        <v>#REF!</v>
      </c>
      <c r="O68" s="58">
        <f>IF(J68&gt;0,ROUND(J68*#REF!,2),0)</f>
        <v>0</v>
      </c>
      <c r="P68" s="58" t="e">
        <f t="shared" si="5"/>
        <v>#REF!</v>
      </c>
      <c r="Q68" s="59" t="s">
        <v>132</v>
      </c>
      <c r="R68" s="51"/>
      <c r="S68" s="51"/>
    </row>
    <row r="69" spans="1:19" ht="21" x14ac:dyDescent="0.35">
      <c r="A69" s="53">
        <v>20103220</v>
      </c>
      <c r="B69" s="53" t="s">
        <v>9044</v>
      </c>
      <c r="C69" s="54" t="s">
        <v>4352</v>
      </c>
      <c r="D69" s="60">
        <v>1</v>
      </c>
      <c r="E69" s="61" t="s">
        <v>31</v>
      </c>
      <c r="F69" s="56">
        <v>0.44</v>
      </c>
      <c r="G69" s="53"/>
      <c r="H69" s="53"/>
      <c r="I69" s="53"/>
      <c r="J69" s="53"/>
      <c r="K69" s="57"/>
      <c r="L69" s="58">
        <f t="shared" si="6"/>
        <v>26.53</v>
      </c>
      <c r="M69" s="58">
        <f t="shared" si="4"/>
        <v>26.53</v>
      </c>
      <c r="N69" s="58" t="e">
        <f>IF(F69&gt;0,ROUND(F69*#REF!,2),0)</f>
        <v>#REF!</v>
      </c>
      <c r="O69" s="58">
        <f>IF(J69&gt;0,ROUND(J69*#REF!,2),0)</f>
        <v>0</v>
      </c>
      <c r="P69" s="58" t="e">
        <f t="shared" si="5"/>
        <v>#REF!</v>
      </c>
      <c r="Q69" s="59" t="s">
        <v>132</v>
      </c>
      <c r="R69" s="51"/>
      <c r="S69" s="51"/>
    </row>
    <row r="70" spans="1:19" ht="21" x14ac:dyDescent="0.35">
      <c r="A70" s="53">
        <v>20103239</v>
      </c>
      <c r="B70" s="53" t="s">
        <v>9045</v>
      </c>
      <c r="C70" s="54" t="s">
        <v>4351</v>
      </c>
      <c r="D70" s="60">
        <v>1</v>
      </c>
      <c r="E70" s="61" t="s">
        <v>25</v>
      </c>
      <c r="F70" s="56"/>
      <c r="G70" s="53"/>
      <c r="H70" s="53"/>
      <c r="I70" s="53"/>
      <c r="J70" s="53"/>
      <c r="K70" s="57"/>
      <c r="L70" s="58">
        <f t="shared" si="6"/>
        <v>13.26</v>
      </c>
      <c r="M70" s="58">
        <f t="shared" si="4"/>
        <v>13.26</v>
      </c>
      <c r="N70" s="58">
        <f>IF(F70&gt;0,ROUND(F70*#REF!,2),0)</f>
        <v>0</v>
      </c>
      <c r="O70" s="58">
        <f>IF(J70&gt;0,ROUND(J70*#REF!,2),0)</f>
        <v>0</v>
      </c>
      <c r="P70" s="58">
        <f t="shared" si="5"/>
        <v>13.26</v>
      </c>
      <c r="Q70" s="59" t="s">
        <v>132</v>
      </c>
      <c r="R70" s="51"/>
      <c r="S70" s="51"/>
    </row>
    <row r="71" spans="1:19" ht="31.5" x14ac:dyDescent="0.35">
      <c r="A71" s="53">
        <v>20103247</v>
      </c>
      <c r="B71" s="53" t="s">
        <v>9046</v>
      </c>
      <c r="C71" s="54" t="s">
        <v>4350</v>
      </c>
      <c r="D71" s="60">
        <v>1</v>
      </c>
      <c r="E71" s="61" t="s">
        <v>25</v>
      </c>
      <c r="F71" s="56">
        <v>0.44</v>
      </c>
      <c r="G71" s="53"/>
      <c r="H71" s="53"/>
      <c r="I71" s="53"/>
      <c r="J71" s="53"/>
      <c r="K71" s="57"/>
      <c r="L71" s="58">
        <f t="shared" si="6"/>
        <v>13.26</v>
      </c>
      <c r="M71" s="58">
        <f t="shared" si="4"/>
        <v>13.26</v>
      </c>
      <c r="N71" s="58" t="e">
        <f>IF(F71&gt;0,ROUND(F71*#REF!,2),0)</f>
        <v>#REF!</v>
      </c>
      <c r="O71" s="58">
        <f>IF(J71&gt;0,ROUND(J71*#REF!,2),0)</f>
        <v>0</v>
      </c>
      <c r="P71" s="58" t="e">
        <f t="shared" si="5"/>
        <v>#REF!</v>
      </c>
      <c r="Q71" s="59" t="s">
        <v>132</v>
      </c>
      <c r="R71" s="51"/>
      <c r="S71" s="51"/>
    </row>
    <row r="72" spans="1:19" ht="31.5" x14ac:dyDescent="0.35">
      <c r="A72" s="53">
        <v>20103255</v>
      </c>
      <c r="B72" s="53" t="s">
        <v>9047</v>
      </c>
      <c r="C72" s="54" t="s">
        <v>4349</v>
      </c>
      <c r="D72" s="60">
        <v>1</v>
      </c>
      <c r="E72" s="61" t="s">
        <v>31</v>
      </c>
      <c r="F72" s="56">
        <v>0.44</v>
      </c>
      <c r="G72" s="53"/>
      <c r="H72" s="53"/>
      <c r="I72" s="53"/>
      <c r="J72" s="53"/>
      <c r="K72" s="57"/>
      <c r="L72" s="58">
        <f t="shared" si="6"/>
        <v>26.53</v>
      </c>
      <c r="M72" s="58">
        <f t="shared" si="4"/>
        <v>26.53</v>
      </c>
      <c r="N72" s="58" t="e">
        <f>IF(F72&gt;0,ROUND(F72*#REF!,2),0)</f>
        <v>#REF!</v>
      </c>
      <c r="O72" s="58">
        <f>IF(J72&gt;0,ROUND(J72*#REF!,2),0)</f>
        <v>0</v>
      </c>
      <c r="P72" s="58" t="e">
        <f t="shared" si="5"/>
        <v>#REF!</v>
      </c>
      <c r="Q72" s="59" t="s">
        <v>132</v>
      </c>
      <c r="R72" s="51"/>
      <c r="S72" s="51"/>
    </row>
    <row r="73" spans="1:19" x14ac:dyDescent="0.35">
      <c r="A73" s="53">
        <v>20103263</v>
      </c>
      <c r="B73" s="53" t="s">
        <v>9048</v>
      </c>
      <c r="C73" s="54" t="s">
        <v>4348</v>
      </c>
      <c r="D73" s="60">
        <v>1</v>
      </c>
      <c r="E73" s="61" t="s">
        <v>18</v>
      </c>
      <c r="F73" s="56">
        <v>0.25</v>
      </c>
      <c r="G73" s="53"/>
      <c r="H73" s="53"/>
      <c r="I73" s="53"/>
      <c r="J73" s="53"/>
      <c r="K73" s="57"/>
      <c r="L73" s="58">
        <f t="shared" si="6"/>
        <v>53.06</v>
      </c>
      <c r="M73" s="58">
        <f t="shared" si="4"/>
        <v>53.06</v>
      </c>
      <c r="N73" s="58" t="e">
        <f>IF(F73&gt;0,ROUND(F73*#REF!,2),0)</f>
        <v>#REF!</v>
      </c>
      <c r="O73" s="58">
        <f>IF(J73&gt;0,ROUND(J73*#REF!,2),0)</f>
        <v>0</v>
      </c>
      <c r="P73" s="58" t="e">
        <f t="shared" si="5"/>
        <v>#REF!</v>
      </c>
      <c r="Q73" s="59" t="s">
        <v>132</v>
      </c>
      <c r="R73" s="51"/>
      <c r="S73" s="51"/>
    </row>
    <row r="74" spans="1:19" x14ac:dyDescent="0.35">
      <c r="A74" s="53">
        <v>20103271</v>
      </c>
      <c r="B74" s="53" t="s">
        <v>9049</v>
      </c>
      <c r="C74" s="54" t="s">
        <v>4347</v>
      </c>
      <c r="D74" s="60">
        <v>1</v>
      </c>
      <c r="E74" s="61" t="s">
        <v>18</v>
      </c>
      <c r="F74" s="56">
        <v>0.33</v>
      </c>
      <c r="G74" s="53"/>
      <c r="H74" s="53"/>
      <c r="I74" s="53"/>
      <c r="J74" s="53"/>
      <c r="K74" s="57"/>
      <c r="L74" s="58">
        <f t="shared" si="6"/>
        <v>53.06</v>
      </c>
      <c r="M74" s="58">
        <f t="shared" si="4"/>
        <v>53.06</v>
      </c>
      <c r="N74" s="58" t="e">
        <f>IF(F74&gt;0,ROUND(F74*#REF!,2),0)</f>
        <v>#REF!</v>
      </c>
      <c r="O74" s="58">
        <f>IF(J74&gt;0,ROUND(J74*#REF!,2),0)</f>
        <v>0</v>
      </c>
      <c r="P74" s="58" t="e">
        <f t="shared" si="5"/>
        <v>#REF!</v>
      </c>
      <c r="Q74" s="59" t="s">
        <v>132</v>
      </c>
      <c r="R74" s="51"/>
      <c r="S74" s="51"/>
    </row>
    <row r="75" spans="1:19" ht="21" x14ac:dyDescent="0.35">
      <c r="A75" s="53">
        <v>20103280</v>
      </c>
      <c r="B75" s="53" t="s">
        <v>9050</v>
      </c>
      <c r="C75" s="54" t="s">
        <v>4346</v>
      </c>
      <c r="D75" s="60">
        <v>1</v>
      </c>
      <c r="E75" s="61" t="s">
        <v>18</v>
      </c>
      <c r="F75" s="56">
        <v>0.35</v>
      </c>
      <c r="G75" s="53"/>
      <c r="H75" s="53"/>
      <c r="I75" s="53"/>
      <c r="J75" s="53"/>
      <c r="K75" s="57"/>
      <c r="L75" s="58">
        <f t="shared" si="6"/>
        <v>53.06</v>
      </c>
      <c r="M75" s="58">
        <f t="shared" si="4"/>
        <v>53.06</v>
      </c>
      <c r="N75" s="58" t="e">
        <f>IF(F75&gt;0,ROUND(F75*#REF!,2),0)</f>
        <v>#REF!</v>
      </c>
      <c r="O75" s="58">
        <f>IF(J75&gt;0,ROUND(J75*#REF!,2),0)</f>
        <v>0</v>
      </c>
      <c r="P75" s="58" t="e">
        <f t="shared" si="5"/>
        <v>#REF!</v>
      </c>
      <c r="Q75" s="59" t="s">
        <v>132</v>
      </c>
      <c r="R75" s="51"/>
      <c r="S75" s="51"/>
    </row>
    <row r="76" spans="1:19" x14ac:dyDescent="0.35">
      <c r="A76" s="53">
        <v>20103298</v>
      </c>
      <c r="B76" s="53" t="s">
        <v>9051</v>
      </c>
      <c r="C76" s="54" t="s">
        <v>4345</v>
      </c>
      <c r="D76" s="60">
        <v>1</v>
      </c>
      <c r="E76" s="61" t="s">
        <v>31</v>
      </c>
      <c r="F76" s="56">
        <v>0.42</v>
      </c>
      <c r="G76" s="53"/>
      <c r="H76" s="53"/>
      <c r="I76" s="53"/>
      <c r="J76" s="53"/>
      <c r="K76" s="57"/>
      <c r="L76" s="58">
        <f t="shared" si="6"/>
        <v>26.53</v>
      </c>
      <c r="M76" s="58">
        <f t="shared" si="4"/>
        <v>26.53</v>
      </c>
      <c r="N76" s="58" t="e">
        <f>IF(F76&gt;0,ROUND(F76*#REF!,2),0)</f>
        <v>#REF!</v>
      </c>
      <c r="O76" s="58">
        <f>IF(J76&gt;0,ROUND(J76*#REF!,2),0)</f>
        <v>0</v>
      </c>
      <c r="P76" s="58" t="e">
        <f t="shared" si="5"/>
        <v>#REF!</v>
      </c>
      <c r="Q76" s="59" t="s">
        <v>132</v>
      </c>
      <c r="R76" s="51"/>
      <c r="S76" s="51"/>
    </row>
    <row r="77" spans="1:19" ht="31.5" x14ac:dyDescent="0.35">
      <c r="A77" s="53">
        <v>20103301</v>
      </c>
      <c r="B77" s="53" t="s">
        <v>9052</v>
      </c>
      <c r="C77" s="54" t="s">
        <v>4344</v>
      </c>
      <c r="D77" s="60">
        <v>1</v>
      </c>
      <c r="E77" s="61" t="s">
        <v>23</v>
      </c>
      <c r="F77" s="56"/>
      <c r="G77" s="53"/>
      <c r="H77" s="53"/>
      <c r="I77" s="53"/>
      <c r="J77" s="53"/>
      <c r="K77" s="57"/>
      <c r="L77" s="58">
        <f t="shared" si="6"/>
        <v>116.71</v>
      </c>
      <c r="M77" s="58">
        <f t="shared" si="4"/>
        <v>116.71</v>
      </c>
      <c r="N77" s="58">
        <f>IF(F77&gt;0,ROUND(F77*#REF!,2),0)</f>
        <v>0</v>
      </c>
      <c r="O77" s="58">
        <f>IF(J77&gt;0,ROUND(J77*#REF!,2),0)</f>
        <v>0</v>
      </c>
      <c r="P77" s="58">
        <f t="shared" si="5"/>
        <v>116.71</v>
      </c>
      <c r="Q77" s="59" t="s">
        <v>132</v>
      </c>
      <c r="R77" s="51"/>
      <c r="S77" s="51"/>
    </row>
    <row r="78" spans="1:19" ht="42" x14ac:dyDescent="0.35">
      <c r="A78" s="53">
        <v>20103310</v>
      </c>
      <c r="B78" s="53" t="s">
        <v>9053</v>
      </c>
      <c r="C78" s="54" t="s">
        <v>4343</v>
      </c>
      <c r="D78" s="60">
        <v>1</v>
      </c>
      <c r="E78" s="61" t="s">
        <v>20</v>
      </c>
      <c r="F78" s="56">
        <v>0.4</v>
      </c>
      <c r="G78" s="53"/>
      <c r="H78" s="53"/>
      <c r="I78" s="53"/>
      <c r="J78" s="53"/>
      <c r="K78" s="57"/>
      <c r="L78" s="58">
        <f t="shared" si="6"/>
        <v>39.79</v>
      </c>
      <c r="M78" s="58">
        <f t="shared" si="4"/>
        <v>39.79</v>
      </c>
      <c r="N78" s="58" t="e">
        <f>IF(F78&gt;0,ROUND(F78*#REF!,2),0)</f>
        <v>#REF!</v>
      </c>
      <c r="O78" s="58">
        <f>IF(J78&gt;0,ROUND(J78*#REF!,2),0)</f>
        <v>0</v>
      </c>
      <c r="P78" s="58" t="e">
        <f t="shared" si="5"/>
        <v>#REF!</v>
      </c>
      <c r="Q78" s="59" t="s">
        <v>132</v>
      </c>
      <c r="R78" s="51"/>
      <c r="S78" s="51"/>
    </row>
    <row r="79" spans="1:19" ht="42" x14ac:dyDescent="0.35">
      <c r="A79" s="53">
        <v>20103328</v>
      </c>
      <c r="B79" s="53" t="s">
        <v>9054</v>
      </c>
      <c r="C79" s="54" t="s">
        <v>4342</v>
      </c>
      <c r="D79" s="60">
        <v>1</v>
      </c>
      <c r="E79" s="61" t="s">
        <v>20</v>
      </c>
      <c r="F79" s="56">
        <v>0.4</v>
      </c>
      <c r="G79" s="53"/>
      <c r="H79" s="53"/>
      <c r="I79" s="53"/>
      <c r="J79" s="53"/>
      <c r="K79" s="57"/>
      <c r="L79" s="58">
        <f t="shared" si="6"/>
        <v>39.79</v>
      </c>
      <c r="M79" s="58">
        <f t="shared" si="4"/>
        <v>39.79</v>
      </c>
      <c r="N79" s="58" t="e">
        <f>IF(F79&gt;0,ROUND(F79*#REF!,2),0)</f>
        <v>#REF!</v>
      </c>
      <c r="O79" s="58">
        <f>IF(J79&gt;0,ROUND(J79*#REF!,2),0)</f>
        <v>0</v>
      </c>
      <c r="P79" s="58" t="e">
        <f t="shared" si="5"/>
        <v>#REF!</v>
      </c>
      <c r="Q79" s="59" t="s">
        <v>132</v>
      </c>
      <c r="R79" s="51"/>
      <c r="S79" s="51"/>
    </row>
    <row r="80" spans="1:19" x14ac:dyDescent="0.35">
      <c r="A80" s="53">
        <v>20103336</v>
      </c>
      <c r="B80" s="53" t="s">
        <v>9055</v>
      </c>
      <c r="C80" s="54" t="s">
        <v>4341</v>
      </c>
      <c r="D80" s="60">
        <v>1</v>
      </c>
      <c r="E80" s="61" t="s">
        <v>34</v>
      </c>
      <c r="F80" s="56"/>
      <c r="G80" s="53"/>
      <c r="H80" s="53"/>
      <c r="I80" s="53"/>
      <c r="J80" s="53"/>
      <c r="K80" s="57"/>
      <c r="L80" s="58">
        <f t="shared" si="6"/>
        <v>71.62</v>
      </c>
      <c r="M80" s="58">
        <f t="shared" si="4"/>
        <v>71.62</v>
      </c>
      <c r="N80" s="58">
        <f>IF(F80&gt;0,ROUND(F80*#REF!,2),0)</f>
        <v>0</v>
      </c>
      <c r="O80" s="58">
        <f>IF(J80&gt;0,ROUND(J80*#REF!,2),0)</f>
        <v>0</v>
      </c>
      <c r="P80" s="58">
        <f t="shared" si="5"/>
        <v>71.62</v>
      </c>
      <c r="Q80" s="59" t="s">
        <v>132</v>
      </c>
      <c r="R80" s="51"/>
      <c r="S80" s="51"/>
    </row>
    <row r="81" spans="1:19" x14ac:dyDescent="0.35">
      <c r="A81" s="53">
        <v>20103344</v>
      </c>
      <c r="B81" s="53" t="s">
        <v>9056</v>
      </c>
      <c r="C81" s="54" t="s">
        <v>4340</v>
      </c>
      <c r="D81" s="60">
        <v>1</v>
      </c>
      <c r="E81" s="61" t="s">
        <v>20</v>
      </c>
      <c r="F81" s="56">
        <v>0.37</v>
      </c>
      <c r="G81" s="53"/>
      <c r="H81" s="53"/>
      <c r="I81" s="53"/>
      <c r="J81" s="53"/>
      <c r="K81" s="57"/>
      <c r="L81" s="58">
        <f t="shared" ref="L81:L112" si="7">VLOOKUP(E81,PORTES2021,10,FALSE)</f>
        <v>39.79</v>
      </c>
      <c r="M81" s="58">
        <f t="shared" si="4"/>
        <v>39.79</v>
      </c>
      <c r="N81" s="58" t="e">
        <f>IF(F81&gt;0,ROUND(F81*#REF!,2),0)</f>
        <v>#REF!</v>
      </c>
      <c r="O81" s="58">
        <f>IF(J81&gt;0,ROUND(J81*#REF!,2),0)</f>
        <v>0</v>
      </c>
      <c r="P81" s="58" t="e">
        <f t="shared" si="5"/>
        <v>#REF!</v>
      </c>
      <c r="Q81" s="59" t="s">
        <v>132</v>
      </c>
      <c r="R81" s="51"/>
      <c r="S81" s="51"/>
    </row>
    <row r="82" spans="1:19" ht="42" x14ac:dyDescent="0.35">
      <c r="A82" s="53">
        <v>20103360</v>
      </c>
      <c r="B82" s="53" t="s">
        <v>9057</v>
      </c>
      <c r="C82" s="54" t="s">
        <v>4339</v>
      </c>
      <c r="D82" s="60">
        <v>1</v>
      </c>
      <c r="E82" s="61" t="s">
        <v>20</v>
      </c>
      <c r="F82" s="56">
        <v>0.54</v>
      </c>
      <c r="G82" s="53"/>
      <c r="H82" s="53"/>
      <c r="I82" s="53"/>
      <c r="J82" s="53"/>
      <c r="K82" s="57"/>
      <c r="L82" s="58">
        <f t="shared" si="7"/>
        <v>39.79</v>
      </c>
      <c r="M82" s="58">
        <f t="shared" si="4"/>
        <v>39.79</v>
      </c>
      <c r="N82" s="58" t="e">
        <f>IF(F82&gt;0,ROUND(F82*#REF!,2),0)</f>
        <v>#REF!</v>
      </c>
      <c r="O82" s="58">
        <f>IF(J82&gt;0,ROUND(J82*#REF!,2),0)</f>
        <v>0</v>
      </c>
      <c r="P82" s="58" t="e">
        <f t="shared" si="5"/>
        <v>#REF!</v>
      </c>
      <c r="Q82" s="59" t="s">
        <v>132</v>
      </c>
      <c r="R82" s="51"/>
      <c r="S82" s="51"/>
    </row>
    <row r="83" spans="1:19" ht="42" x14ac:dyDescent="0.35">
      <c r="A83" s="53">
        <v>20103379</v>
      </c>
      <c r="B83" s="53" t="s">
        <v>9058</v>
      </c>
      <c r="C83" s="54" t="s">
        <v>4338</v>
      </c>
      <c r="D83" s="60">
        <v>1</v>
      </c>
      <c r="E83" s="61" t="s">
        <v>31</v>
      </c>
      <c r="F83" s="56"/>
      <c r="G83" s="53"/>
      <c r="H83" s="53"/>
      <c r="I83" s="53"/>
      <c r="J83" s="53"/>
      <c r="K83" s="57"/>
      <c r="L83" s="58">
        <f t="shared" si="7"/>
        <v>26.53</v>
      </c>
      <c r="M83" s="58">
        <f t="shared" si="4"/>
        <v>26.53</v>
      </c>
      <c r="N83" s="58">
        <f>IF(F83&gt;0,ROUND(F83*#REF!,2),0)</f>
        <v>0</v>
      </c>
      <c r="O83" s="58">
        <f>IF(J83&gt;0,ROUND(J83*#REF!,2),0)</f>
        <v>0</v>
      </c>
      <c r="P83" s="58">
        <f t="shared" si="5"/>
        <v>26.53</v>
      </c>
      <c r="Q83" s="59" t="s">
        <v>132</v>
      </c>
      <c r="R83" s="51"/>
      <c r="S83" s="51"/>
    </row>
    <row r="84" spans="1:19" ht="42" x14ac:dyDescent="0.35">
      <c r="A84" s="53">
        <v>20103387</v>
      </c>
      <c r="B84" s="53" t="s">
        <v>9059</v>
      </c>
      <c r="C84" s="54" t="s">
        <v>4337</v>
      </c>
      <c r="D84" s="60">
        <v>1</v>
      </c>
      <c r="E84" s="61" t="s">
        <v>31</v>
      </c>
      <c r="F84" s="56"/>
      <c r="G84" s="53"/>
      <c r="H84" s="53"/>
      <c r="I84" s="53"/>
      <c r="J84" s="53"/>
      <c r="K84" s="57"/>
      <c r="L84" s="58">
        <f t="shared" si="7"/>
        <v>26.53</v>
      </c>
      <c r="M84" s="58">
        <f t="shared" si="4"/>
        <v>26.53</v>
      </c>
      <c r="N84" s="58">
        <f>IF(F84&gt;0,ROUND(F84*#REF!,2),0)</f>
        <v>0</v>
      </c>
      <c r="O84" s="58">
        <f>IF(J84&gt;0,ROUND(J84*#REF!,2),0)</f>
        <v>0</v>
      </c>
      <c r="P84" s="58">
        <f t="shared" si="5"/>
        <v>26.53</v>
      </c>
      <c r="Q84" s="59" t="s">
        <v>132</v>
      </c>
      <c r="R84" s="51"/>
      <c r="S84" s="51"/>
    </row>
    <row r="85" spans="1:19" ht="42" x14ac:dyDescent="0.35">
      <c r="A85" s="53">
        <v>20103395</v>
      </c>
      <c r="B85" s="53" t="s">
        <v>9060</v>
      </c>
      <c r="C85" s="54" t="s">
        <v>4336</v>
      </c>
      <c r="D85" s="60">
        <v>1</v>
      </c>
      <c r="E85" s="61" t="s">
        <v>31</v>
      </c>
      <c r="F85" s="56"/>
      <c r="G85" s="53"/>
      <c r="H85" s="53"/>
      <c r="I85" s="53"/>
      <c r="J85" s="53"/>
      <c r="K85" s="57"/>
      <c r="L85" s="58">
        <f t="shared" si="7"/>
        <v>26.53</v>
      </c>
      <c r="M85" s="58">
        <f t="shared" si="4"/>
        <v>26.53</v>
      </c>
      <c r="N85" s="58">
        <f>IF(F85&gt;0,ROUND(F85*#REF!,2),0)</f>
        <v>0</v>
      </c>
      <c r="O85" s="58">
        <f>IF(J85&gt;0,ROUND(J85*#REF!,2),0)</f>
        <v>0</v>
      </c>
      <c r="P85" s="58">
        <f t="shared" si="5"/>
        <v>26.53</v>
      </c>
      <c r="Q85" s="59" t="s">
        <v>132</v>
      </c>
      <c r="R85" s="51"/>
      <c r="S85" s="51"/>
    </row>
    <row r="86" spans="1:19" ht="31.5" x14ac:dyDescent="0.35">
      <c r="A86" s="53">
        <v>20103409</v>
      </c>
      <c r="B86" s="53" t="s">
        <v>9061</v>
      </c>
      <c r="C86" s="54" t="s">
        <v>4335</v>
      </c>
      <c r="D86" s="60">
        <v>1</v>
      </c>
      <c r="E86" s="61" t="s">
        <v>31</v>
      </c>
      <c r="F86" s="56">
        <v>0.14000000000000001</v>
      </c>
      <c r="G86" s="53"/>
      <c r="H86" s="53"/>
      <c r="I86" s="53"/>
      <c r="J86" s="53"/>
      <c r="K86" s="57"/>
      <c r="L86" s="58">
        <f t="shared" si="7"/>
        <v>26.53</v>
      </c>
      <c r="M86" s="58">
        <f t="shared" si="4"/>
        <v>26.53</v>
      </c>
      <c r="N86" s="58" t="e">
        <f>IF(F86&gt;0,ROUND(F86*#REF!,2),0)</f>
        <v>#REF!</v>
      </c>
      <c r="O86" s="58">
        <f>IF(J86&gt;0,ROUND(J86*#REF!,2),0)</f>
        <v>0</v>
      </c>
      <c r="P86" s="58" t="e">
        <f t="shared" si="5"/>
        <v>#REF!</v>
      </c>
      <c r="Q86" s="59" t="s">
        <v>132</v>
      </c>
      <c r="R86" s="51"/>
      <c r="S86" s="51"/>
    </row>
    <row r="87" spans="1:19" ht="63" x14ac:dyDescent="0.35">
      <c r="A87" s="53">
        <v>20103417</v>
      </c>
      <c r="B87" s="53" t="s">
        <v>9062</v>
      </c>
      <c r="C87" s="54" t="s">
        <v>4334</v>
      </c>
      <c r="D87" s="60">
        <v>1</v>
      </c>
      <c r="E87" s="61" t="s">
        <v>20</v>
      </c>
      <c r="F87" s="56">
        <v>1.06</v>
      </c>
      <c r="G87" s="53"/>
      <c r="H87" s="53"/>
      <c r="I87" s="53"/>
      <c r="J87" s="53"/>
      <c r="K87" s="57"/>
      <c r="L87" s="58">
        <f t="shared" si="7"/>
        <v>39.79</v>
      </c>
      <c r="M87" s="58">
        <f t="shared" si="4"/>
        <v>39.79</v>
      </c>
      <c r="N87" s="58" t="e">
        <f>IF(F87&gt;0,ROUND(F87*#REF!,2),0)</f>
        <v>#REF!</v>
      </c>
      <c r="O87" s="58">
        <f>IF(J87&gt;0,ROUND(J87*#REF!,2),0)</f>
        <v>0</v>
      </c>
      <c r="P87" s="58" t="e">
        <f t="shared" si="5"/>
        <v>#REF!</v>
      </c>
      <c r="Q87" s="59" t="s">
        <v>132</v>
      </c>
      <c r="R87" s="51"/>
      <c r="S87" s="51"/>
    </row>
    <row r="88" spans="1:19" x14ac:dyDescent="0.35">
      <c r="A88" s="53">
        <v>20103425</v>
      </c>
      <c r="B88" s="53" t="s">
        <v>9063</v>
      </c>
      <c r="C88" s="54" t="s">
        <v>4333</v>
      </c>
      <c r="D88" s="60">
        <v>1</v>
      </c>
      <c r="E88" s="61" t="s">
        <v>18</v>
      </c>
      <c r="F88" s="56">
        <v>0.59</v>
      </c>
      <c r="G88" s="53"/>
      <c r="H88" s="53"/>
      <c r="I88" s="53"/>
      <c r="J88" s="53"/>
      <c r="K88" s="57"/>
      <c r="L88" s="58">
        <f t="shared" si="7"/>
        <v>53.06</v>
      </c>
      <c r="M88" s="58">
        <f t="shared" si="4"/>
        <v>53.06</v>
      </c>
      <c r="N88" s="58" t="e">
        <f>IF(F88&gt;0,ROUND(F88*#REF!,2),0)</f>
        <v>#REF!</v>
      </c>
      <c r="O88" s="58">
        <f>IF(J88&gt;0,ROUND(J88*#REF!,2),0)</f>
        <v>0</v>
      </c>
      <c r="P88" s="58" t="e">
        <f t="shared" si="5"/>
        <v>#REF!</v>
      </c>
      <c r="Q88" s="59" t="s">
        <v>132</v>
      </c>
      <c r="R88" s="51"/>
      <c r="S88" s="51"/>
    </row>
    <row r="89" spans="1:19" ht="21" x14ac:dyDescent="0.35">
      <c r="A89" s="53">
        <v>20103433</v>
      </c>
      <c r="B89" s="53" t="s">
        <v>9064</v>
      </c>
      <c r="C89" s="54" t="s">
        <v>4332</v>
      </c>
      <c r="D89" s="60">
        <v>1</v>
      </c>
      <c r="E89" s="61" t="s">
        <v>18</v>
      </c>
      <c r="F89" s="56">
        <v>0.45</v>
      </c>
      <c r="G89" s="53"/>
      <c r="H89" s="53"/>
      <c r="I89" s="53"/>
      <c r="J89" s="53"/>
      <c r="K89" s="57"/>
      <c r="L89" s="58">
        <f t="shared" si="7"/>
        <v>53.06</v>
      </c>
      <c r="M89" s="58">
        <f t="shared" si="4"/>
        <v>53.06</v>
      </c>
      <c r="N89" s="58" t="e">
        <f>IF(F89&gt;0,ROUND(F89*#REF!,2),0)</f>
        <v>#REF!</v>
      </c>
      <c r="O89" s="58">
        <f>IF(J89&gt;0,ROUND(J89*#REF!,2),0)</f>
        <v>0</v>
      </c>
      <c r="P89" s="58" t="e">
        <f t="shared" si="5"/>
        <v>#REF!</v>
      </c>
      <c r="Q89" s="59" t="s">
        <v>132</v>
      </c>
      <c r="R89" s="51"/>
      <c r="S89" s="51"/>
    </row>
    <row r="90" spans="1:19" x14ac:dyDescent="0.35">
      <c r="A90" s="53">
        <v>20103441</v>
      </c>
      <c r="B90" s="53" t="s">
        <v>9065</v>
      </c>
      <c r="C90" s="54" t="s">
        <v>4331</v>
      </c>
      <c r="D90" s="60">
        <v>1</v>
      </c>
      <c r="E90" s="61" t="s">
        <v>20</v>
      </c>
      <c r="F90" s="56">
        <v>0.66</v>
      </c>
      <c r="G90" s="53"/>
      <c r="H90" s="53"/>
      <c r="I90" s="53"/>
      <c r="J90" s="53"/>
      <c r="K90" s="57"/>
      <c r="L90" s="58">
        <f t="shared" si="7"/>
        <v>39.79</v>
      </c>
      <c r="M90" s="58">
        <f t="shared" si="4"/>
        <v>39.79</v>
      </c>
      <c r="N90" s="58" t="e">
        <f>IF(F90&gt;0,ROUND(F90*#REF!,2),0)</f>
        <v>#REF!</v>
      </c>
      <c r="O90" s="58">
        <f>IF(J90&gt;0,ROUND(J90*#REF!,2),0)</f>
        <v>0</v>
      </c>
      <c r="P90" s="58" t="e">
        <f t="shared" si="5"/>
        <v>#REF!</v>
      </c>
      <c r="Q90" s="59" t="s">
        <v>132</v>
      </c>
      <c r="R90" s="51"/>
      <c r="S90" s="51"/>
    </row>
    <row r="91" spans="1:19" x14ac:dyDescent="0.35">
      <c r="A91" s="53">
        <v>20103450</v>
      </c>
      <c r="B91" s="53" t="s">
        <v>9066</v>
      </c>
      <c r="C91" s="54" t="s">
        <v>4330</v>
      </c>
      <c r="D91" s="60">
        <v>1</v>
      </c>
      <c r="E91" s="61" t="s">
        <v>20</v>
      </c>
      <c r="F91" s="56">
        <v>0.52</v>
      </c>
      <c r="G91" s="53"/>
      <c r="H91" s="53"/>
      <c r="I91" s="53"/>
      <c r="J91" s="53"/>
      <c r="K91" s="57"/>
      <c r="L91" s="58">
        <f t="shared" si="7"/>
        <v>39.79</v>
      </c>
      <c r="M91" s="58">
        <f t="shared" si="4"/>
        <v>39.79</v>
      </c>
      <c r="N91" s="58" t="e">
        <f>IF(F91&gt;0,ROUND(F91*#REF!,2),0)</f>
        <v>#REF!</v>
      </c>
      <c r="O91" s="58">
        <f>IF(J91&gt;0,ROUND(J91*#REF!,2),0)</f>
        <v>0</v>
      </c>
      <c r="P91" s="58" t="e">
        <f t="shared" si="5"/>
        <v>#REF!</v>
      </c>
      <c r="Q91" s="59" t="s">
        <v>132</v>
      </c>
      <c r="R91" s="51"/>
      <c r="S91" s="51"/>
    </row>
    <row r="92" spans="1:19" x14ac:dyDescent="0.35">
      <c r="A92" s="53">
        <v>20103468</v>
      </c>
      <c r="B92" s="53" t="s">
        <v>9067</v>
      </c>
      <c r="C92" s="54" t="s">
        <v>4329</v>
      </c>
      <c r="D92" s="60">
        <v>1</v>
      </c>
      <c r="E92" s="61" t="s">
        <v>18</v>
      </c>
      <c r="F92" s="56">
        <v>0.23</v>
      </c>
      <c r="G92" s="53"/>
      <c r="H92" s="53"/>
      <c r="I92" s="53"/>
      <c r="J92" s="53"/>
      <c r="K92" s="57"/>
      <c r="L92" s="58">
        <f t="shared" si="7"/>
        <v>53.06</v>
      </c>
      <c r="M92" s="58">
        <f t="shared" si="4"/>
        <v>53.06</v>
      </c>
      <c r="N92" s="58" t="e">
        <f>IF(F92&gt;0,ROUND(F92*#REF!,2),0)</f>
        <v>#REF!</v>
      </c>
      <c r="O92" s="58">
        <f>IF(J92&gt;0,ROUND(J92*#REF!,2),0)</f>
        <v>0</v>
      </c>
      <c r="P92" s="58" t="e">
        <f t="shared" si="5"/>
        <v>#REF!</v>
      </c>
      <c r="Q92" s="59" t="s">
        <v>132</v>
      </c>
      <c r="R92" s="51"/>
      <c r="S92" s="51"/>
    </row>
    <row r="93" spans="1:19" ht="31.5" x14ac:dyDescent="0.35">
      <c r="A93" s="53">
        <v>20103476</v>
      </c>
      <c r="B93" s="53" t="s">
        <v>9068</v>
      </c>
      <c r="C93" s="54" t="s">
        <v>4328</v>
      </c>
      <c r="D93" s="60">
        <v>1</v>
      </c>
      <c r="E93" s="61" t="s">
        <v>20</v>
      </c>
      <c r="F93" s="56">
        <v>0.87</v>
      </c>
      <c r="G93" s="53"/>
      <c r="H93" s="53"/>
      <c r="I93" s="53"/>
      <c r="J93" s="53"/>
      <c r="K93" s="57"/>
      <c r="L93" s="58">
        <f t="shared" si="7"/>
        <v>39.79</v>
      </c>
      <c r="M93" s="58">
        <f t="shared" si="4"/>
        <v>39.79</v>
      </c>
      <c r="N93" s="58" t="e">
        <f>IF(F93&gt;0,ROUND(F93*#REF!,2),0)</f>
        <v>#REF!</v>
      </c>
      <c r="O93" s="58">
        <f>IF(J93&gt;0,ROUND(J93*#REF!,2),0)</f>
        <v>0</v>
      </c>
      <c r="P93" s="58" t="e">
        <f t="shared" si="5"/>
        <v>#REF!</v>
      </c>
      <c r="Q93" s="59" t="s">
        <v>132</v>
      </c>
      <c r="R93" s="51"/>
      <c r="S93" s="51"/>
    </row>
    <row r="94" spans="1:19" ht="21" x14ac:dyDescent="0.35">
      <c r="A94" s="53">
        <v>20103484</v>
      </c>
      <c r="B94" s="53" t="s">
        <v>9069</v>
      </c>
      <c r="C94" s="54" t="s">
        <v>4327</v>
      </c>
      <c r="D94" s="60">
        <v>1</v>
      </c>
      <c r="E94" s="61" t="s">
        <v>20</v>
      </c>
      <c r="F94" s="56">
        <v>0.47</v>
      </c>
      <c r="G94" s="53"/>
      <c r="H94" s="53"/>
      <c r="I94" s="53"/>
      <c r="J94" s="53"/>
      <c r="K94" s="57"/>
      <c r="L94" s="58">
        <f t="shared" si="7"/>
        <v>39.79</v>
      </c>
      <c r="M94" s="58">
        <f t="shared" si="4"/>
        <v>39.79</v>
      </c>
      <c r="N94" s="58" t="e">
        <f>IF(F94&gt;0,ROUND(F94*#REF!,2),0)</f>
        <v>#REF!</v>
      </c>
      <c r="O94" s="58">
        <f>IF(J94&gt;0,ROUND(J94*#REF!,2),0)</f>
        <v>0</v>
      </c>
      <c r="P94" s="58" t="e">
        <f t="shared" si="5"/>
        <v>#REF!</v>
      </c>
      <c r="Q94" s="59" t="s">
        <v>132</v>
      </c>
      <c r="R94" s="51"/>
      <c r="S94" s="51"/>
    </row>
    <row r="95" spans="1:19" ht="21" x14ac:dyDescent="0.35">
      <c r="A95" s="53">
        <v>20103492</v>
      </c>
      <c r="B95" s="53" t="s">
        <v>9070</v>
      </c>
      <c r="C95" s="54" t="s">
        <v>4326</v>
      </c>
      <c r="D95" s="60">
        <v>1</v>
      </c>
      <c r="E95" s="61" t="s">
        <v>18</v>
      </c>
      <c r="F95" s="56">
        <v>0.6</v>
      </c>
      <c r="G95" s="53"/>
      <c r="H95" s="53"/>
      <c r="I95" s="53"/>
      <c r="J95" s="53"/>
      <c r="K95" s="57"/>
      <c r="L95" s="58">
        <f t="shared" si="7"/>
        <v>53.06</v>
      </c>
      <c r="M95" s="58">
        <f t="shared" ref="M95:M149" si="8">ROUND(D95*L95,2)</f>
        <v>53.06</v>
      </c>
      <c r="N95" s="58" t="e">
        <f>IF(F95&gt;0,ROUND(F95*#REF!,2),0)</f>
        <v>#REF!</v>
      </c>
      <c r="O95" s="58">
        <f>IF(J95&gt;0,ROUND(J95*#REF!,2),0)</f>
        <v>0</v>
      </c>
      <c r="P95" s="58" t="e">
        <f t="shared" ref="P95:P149" si="9">ROUND(M95+N95+O95,2)</f>
        <v>#REF!</v>
      </c>
      <c r="Q95" s="59" t="s">
        <v>132</v>
      </c>
      <c r="R95" s="51"/>
      <c r="S95" s="51"/>
    </row>
    <row r="96" spans="1:19" ht="21" x14ac:dyDescent="0.35">
      <c r="A96" s="53">
        <v>20103506</v>
      </c>
      <c r="B96" s="53" t="s">
        <v>9071</v>
      </c>
      <c r="C96" s="54" t="s">
        <v>4325</v>
      </c>
      <c r="D96" s="60">
        <v>1</v>
      </c>
      <c r="E96" s="61" t="s">
        <v>20</v>
      </c>
      <c r="F96" s="56">
        <v>0.27</v>
      </c>
      <c r="G96" s="53"/>
      <c r="H96" s="53"/>
      <c r="I96" s="53"/>
      <c r="J96" s="53"/>
      <c r="K96" s="57"/>
      <c r="L96" s="58">
        <f t="shared" si="7"/>
        <v>39.79</v>
      </c>
      <c r="M96" s="58">
        <f t="shared" si="8"/>
        <v>39.79</v>
      </c>
      <c r="N96" s="58" t="e">
        <f>IF(F96&gt;0,ROUND(F96*#REF!,2),0)</f>
        <v>#REF!</v>
      </c>
      <c r="O96" s="58">
        <f>IF(J96&gt;0,ROUND(J96*#REF!,2),0)</f>
        <v>0</v>
      </c>
      <c r="P96" s="58" t="e">
        <f t="shared" si="9"/>
        <v>#REF!</v>
      </c>
      <c r="Q96" s="59" t="s">
        <v>132</v>
      </c>
      <c r="R96" s="51"/>
      <c r="S96" s="51"/>
    </row>
    <row r="97" spans="1:19" ht="21" x14ac:dyDescent="0.35">
      <c r="A97" s="53">
        <v>20103514</v>
      </c>
      <c r="B97" s="53" t="s">
        <v>9072</v>
      </c>
      <c r="C97" s="54" t="s">
        <v>4324</v>
      </c>
      <c r="D97" s="60">
        <v>1</v>
      </c>
      <c r="E97" s="61" t="s">
        <v>18</v>
      </c>
      <c r="F97" s="56">
        <v>1.56</v>
      </c>
      <c r="G97" s="53"/>
      <c r="H97" s="53"/>
      <c r="I97" s="53"/>
      <c r="J97" s="53"/>
      <c r="K97" s="57"/>
      <c r="L97" s="58">
        <f t="shared" si="7"/>
        <v>53.06</v>
      </c>
      <c r="M97" s="58">
        <f t="shared" si="8"/>
        <v>53.06</v>
      </c>
      <c r="N97" s="58" t="e">
        <f>IF(F97&gt;0,ROUND(F97*#REF!,2),0)</f>
        <v>#REF!</v>
      </c>
      <c r="O97" s="58">
        <f>IF(J97&gt;0,ROUND(J97*#REF!,2),0)</f>
        <v>0</v>
      </c>
      <c r="P97" s="58" t="e">
        <f t="shared" si="9"/>
        <v>#REF!</v>
      </c>
      <c r="Q97" s="59" t="s">
        <v>132</v>
      </c>
      <c r="R97" s="51"/>
      <c r="S97" s="51"/>
    </row>
    <row r="98" spans="1:19" ht="31.5" x14ac:dyDescent="0.35">
      <c r="A98" s="53">
        <v>20103522</v>
      </c>
      <c r="B98" s="53" t="s">
        <v>9073</v>
      </c>
      <c r="C98" s="54" t="s">
        <v>4323</v>
      </c>
      <c r="D98" s="60">
        <v>1</v>
      </c>
      <c r="E98" s="61" t="s">
        <v>20</v>
      </c>
      <c r="F98" s="56">
        <v>0.63</v>
      </c>
      <c r="G98" s="53"/>
      <c r="H98" s="53"/>
      <c r="I98" s="53"/>
      <c r="J98" s="53"/>
      <c r="K98" s="57"/>
      <c r="L98" s="58">
        <f t="shared" si="7"/>
        <v>39.79</v>
      </c>
      <c r="M98" s="58">
        <f t="shared" si="8"/>
        <v>39.79</v>
      </c>
      <c r="N98" s="58" t="e">
        <f>IF(F98&gt;0,ROUND(F98*#REF!,2),0)</f>
        <v>#REF!</v>
      </c>
      <c r="O98" s="58">
        <f>IF(J98&gt;0,ROUND(J98*#REF!,2),0)</f>
        <v>0</v>
      </c>
      <c r="P98" s="58" t="e">
        <f t="shared" si="9"/>
        <v>#REF!</v>
      </c>
      <c r="Q98" s="59" t="s">
        <v>132</v>
      </c>
      <c r="R98" s="51"/>
      <c r="S98" s="51"/>
    </row>
    <row r="99" spans="1:19" ht="31.5" x14ac:dyDescent="0.35">
      <c r="A99" s="53">
        <v>20103530</v>
      </c>
      <c r="B99" s="53" t="s">
        <v>9074</v>
      </c>
      <c r="C99" s="54" t="s">
        <v>4322</v>
      </c>
      <c r="D99" s="60">
        <v>1</v>
      </c>
      <c r="E99" s="61" t="s">
        <v>20</v>
      </c>
      <c r="F99" s="56">
        <v>0.9</v>
      </c>
      <c r="G99" s="53"/>
      <c r="H99" s="53"/>
      <c r="I99" s="53"/>
      <c r="J99" s="53"/>
      <c r="K99" s="57"/>
      <c r="L99" s="58">
        <f t="shared" si="7"/>
        <v>39.79</v>
      </c>
      <c r="M99" s="58">
        <f t="shared" si="8"/>
        <v>39.79</v>
      </c>
      <c r="N99" s="58" t="e">
        <f>IF(F99&gt;0,ROUND(F99*#REF!,2),0)</f>
        <v>#REF!</v>
      </c>
      <c r="O99" s="58">
        <f>IF(J99&gt;0,ROUND(J99*#REF!,2),0)</f>
        <v>0</v>
      </c>
      <c r="P99" s="58" t="e">
        <f t="shared" si="9"/>
        <v>#REF!</v>
      </c>
      <c r="Q99" s="59" t="s">
        <v>132</v>
      </c>
      <c r="R99" s="51"/>
      <c r="S99" s="51"/>
    </row>
    <row r="100" spans="1:19" ht="21" x14ac:dyDescent="0.35">
      <c r="A100" s="53">
        <v>20103549</v>
      </c>
      <c r="B100" s="53" t="s">
        <v>9075</v>
      </c>
      <c r="C100" s="54" t="s">
        <v>4321</v>
      </c>
      <c r="D100" s="60">
        <v>1</v>
      </c>
      <c r="E100" s="61" t="s">
        <v>20</v>
      </c>
      <c r="F100" s="56">
        <v>0.1</v>
      </c>
      <c r="G100" s="53"/>
      <c r="H100" s="53"/>
      <c r="I100" s="53"/>
      <c r="J100" s="53"/>
      <c r="K100" s="57"/>
      <c r="L100" s="58">
        <f t="shared" si="7"/>
        <v>39.79</v>
      </c>
      <c r="M100" s="58">
        <f t="shared" si="8"/>
        <v>39.79</v>
      </c>
      <c r="N100" s="58" t="e">
        <f>IF(F100&gt;0,ROUND(F100*#REF!,2),0)</f>
        <v>#REF!</v>
      </c>
      <c r="O100" s="58">
        <f>IF(J100&gt;0,ROUND(J100*#REF!,2),0)</f>
        <v>0</v>
      </c>
      <c r="P100" s="58" t="e">
        <f t="shared" si="9"/>
        <v>#REF!</v>
      </c>
      <c r="Q100" s="59" t="s">
        <v>132</v>
      </c>
      <c r="R100" s="51"/>
      <c r="S100" s="51"/>
    </row>
    <row r="101" spans="1:19" ht="31.5" x14ac:dyDescent="0.35">
      <c r="A101" s="53">
        <v>20103557</v>
      </c>
      <c r="B101" s="53" t="s">
        <v>9076</v>
      </c>
      <c r="C101" s="54" t="s">
        <v>4320</v>
      </c>
      <c r="D101" s="60">
        <v>1</v>
      </c>
      <c r="E101" s="61" t="s">
        <v>20</v>
      </c>
      <c r="F101" s="56">
        <v>0.1</v>
      </c>
      <c r="G101" s="53"/>
      <c r="H101" s="53"/>
      <c r="I101" s="53"/>
      <c r="J101" s="53"/>
      <c r="K101" s="57"/>
      <c r="L101" s="58">
        <f t="shared" si="7"/>
        <v>39.79</v>
      </c>
      <c r="M101" s="58">
        <f t="shared" si="8"/>
        <v>39.79</v>
      </c>
      <c r="N101" s="58" t="e">
        <f>IF(F101&gt;0,ROUND(F101*#REF!,2),0)</f>
        <v>#REF!</v>
      </c>
      <c r="O101" s="58">
        <f>IF(J101&gt;0,ROUND(J101*#REF!,2),0)</f>
        <v>0</v>
      </c>
      <c r="P101" s="58" t="e">
        <f t="shared" si="9"/>
        <v>#REF!</v>
      </c>
      <c r="Q101" s="59" t="s">
        <v>132</v>
      </c>
      <c r="R101" s="51"/>
      <c r="S101" s="51"/>
    </row>
    <row r="102" spans="1:19" x14ac:dyDescent="0.35">
      <c r="A102" s="53">
        <v>20103565</v>
      </c>
      <c r="B102" s="53" t="s">
        <v>9077</v>
      </c>
      <c r="C102" s="54" t="s">
        <v>4319</v>
      </c>
      <c r="D102" s="60">
        <v>1</v>
      </c>
      <c r="E102" s="61" t="s">
        <v>31</v>
      </c>
      <c r="F102" s="56">
        <v>0.46</v>
      </c>
      <c r="G102" s="53"/>
      <c r="H102" s="53"/>
      <c r="I102" s="53"/>
      <c r="J102" s="53"/>
      <c r="K102" s="57"/>
      <c r="L102" s="58">
        <f t="shared" si="7"/>
        <v>26.53</v>
      </c>
      <c r="M102" s="58">
        <f t="shared" si="8"/>
        <v>26.53</v>
      </c>
      <c r="N102" s="58" t="e">
        <f>IF(F102&gt;0,ROUND(F102*#REF!,2),0)</f>
        <v>#REF!</v>
      </c>
      <c r="O102" s="58">
        <f>IF(J102&gt;0,ROUND(J102*#REF!,2),0)</f>
        <v>0</v>
      </c>
      <c r="P102" s="58" t="e">
        <f t="shared" si="9"/>
        <v>#REF!</v>
      </c>
      <c r="Q102" s="59" t="s">
        <v>132</v>
      </c>
      <c r="R102" s="51"/>
      <c r="S102" s="51"/>
    </row>
    <row r="103" spans="1:19" ht="52.5" x14ac:dyDescent="0.35">
      <c r="A103" s="53">
        <v>20103573</v>
      </c>
      <c r="B103" s="53" t="s">
        <v>9078</v>
      </c>
      <c r="C103" s="54" t="s">
        <v>4318</v>
      </c>
      <c r="D103" s="60">
        <v>1</v>
      </c>
      <c r="E103" s="61" t="s">
        <v>25</v>
      </c>
      <c r="F103" s="56"/>
      <c r="G103" s="53"/>
      <c r="H103" s="53"/>
      <c r="I103" s="53"/>
      <c r="J103" s="53"/>
      <c r="K103" s="57"/>
      <c r="L103" s="58">
        <f t="shared" si="7"/>
        <v>13.26</v>
      </c>
      <c r="M103" s="58">
        <f t="shared" si="8"/>
        <v>13.26</v>
      </c>
      <c r="N103" s="58">
        <f>IF(F103&gt;0,ROUND(F103*#REF!,2),0)</f>
        <v>0</v>
      </c>
      <c r="O103" s="58">
        <f>IF(J103&gt;0,ROUND(J103*#REF!,2),0)</f>
        <v>0</v>
      </c>
      <c r="P103" s="58">
        <f t="shared" si="9"/>
        <v>13.26</v>
      </c>
      <c r="Q103" s="59" t="s">
        <v>132</v>
      </c>
      <c r="R103" s="51"/>
      <c r="S103" s="51"/>
    </row>
    <row r="104" spans="1:19" ht="52.5" x14ac:dyDescent="0.35">
      <c r="A104" s="53">
        <v>20103581</v>
      </c>
      <c r="B104" s="53" t="s">
        <v>9079</v>
      </c>
      <c r="C104" s="54" t="s">
        <v>4317</v>
      </c>
      <c r="D104" s="60">
        <v>1</v>
      </c>
      <c r="E104" s="61" t="s">
        <v>25</v>
      </c>
      <c r="F104" s="56"/>
      <c r="G104" s="53"/>
      <c r="H104" s="53"/>
      <c r="I104" s="53"/>
      <c r="J104" s="53"/>
      <c r="K104" s="57"/>
      <c r="L104" s="58">
        <f t="shared" si="7"/>
        <v>13.26</v>
      </c>
      <c r="M104" s="58">
        <f t="shared" si="8"/>
        <v>13.26</v>
      </c>
      <c r="N104" s="58">
        <f>IF(F104&gt;0,ROUND(F104*#REF!,2),0)</f>
        <v>0</v>
      </c>
      <c r="O104" s="58">
        <f>IF(J104&gt;0,ROUND(J104*#REF!,2),0)</f>
        <v>0</v>
      </c>
      <c r="P104" s="58">
        <f t="shared" si="9"/>
        <v>13.26</v>
      </c>
      <c r="Q104" s="59" t="s">
        <v>132</v>
      </c>
      <c r="R104" s="51"/>
      <c r="S104" s="51"/>
    </row>
    <row r="105" spans="1:19" ht="52.5" x14ac:dyDescent="0.35">
      <c r="A105" s="53">
        <v>20103590</v>
      </c>
      <c r="B105" s="53" t="s">
        <v>9080</v>
      </c>
      <c r="C105" s="54" t="s">
        <v>4316</v>
      </c>
      <c r="D105" s="60">
        <v>1</v>
      </c>
      <c r="E105" s="61" t="s">
        <v>25</v>
      </c>
      <c r="F105" s="56"/>
      <c r="G105" s="53"/>
      <c r="H105" s="53"/>
      <c r="I105" s="53"/>
      <c r="J105" s="53"/>
      <c r="K105" s="57"/>
      <c r="L105" s="58">
        <f t="shared" si="7"/>
        <v>13.26</v>
      </c>
      <c r="M105" s="58">
        <f t="shared" si="8"/>
        <v>13.26</v>
      </c>
      <c r="N105" s="58">
        <f>IF(F105&gt;0,ROUND(F105*#REF!,2),0)</f>
        <v>0</v>
      </c>
      <c r="O105" s="58">
        <f>IF(J105&gt;0,ROUND(J105*#REF!,2),0)</f>
        <v>0</v>
      </c>
      <c r="P105" s="58">
        <f t="shared" si="9"/>
        <v>13.26</v>
      </c>
      <c r="Q105" s="59" t="s">
        <v>132</v>
      </c>
      <c r="R105" s="51"/>
      <c r="S105" s="51"/>
    </row>
    <row r="106" spans="1:19" ht="52.5" x14ac:dyDescent="0.35">
      <c r="A106" s="53">
        <v>20103603</v>
      </c>
      <c r="B106" s="53" t="s">
        <v>9081</v>
      </c>
      <c r="C106" s="54" t="s">
        <v>4315</v>
      </c>
      <c r="D106" s="60">
        <v>1</v>
      </c>
      <c r="E106" s="61" t="s">
        <v>25</v>
      </c>
      <c r="F106" s="56"/>
      <c r="G106" s="53"/>
      <c r="H106" s="53"/>
      <c r="I106" s="53"/>
      <c r="J106" s="53"/>
      <c r="K106" s="57"/>
      <c r="L106" s="58">
        <f t="shared" si="7"/>
        <v>13.26</v>
      </c>
      <c r="M106" s="58">
        <f t="shared" si="8"/>
        <v>13.26</v>
      </c>
      <c r="N106" s="58">
        <f>IF(F106&gt;0,ROUND(F106*#REF!,2),0)</f>
        <v>0</v>
      </c>
      <c r="O106" s="58">
        <f>IF(J106&gt;0,ROUND(J106*#REF!,2),0)</f>
        <v>0</v>
      </c>
      <c r="P106" s="58">
        <f t="shared" si="9"/>
        <v>13.26</v>
      </c>
      <c r="Q106" s="59" t="s">
        <v>132</v>
      </c>
      <c r="R106" s="51"/>
      <c r="S106" s="51"/>
    </row>
    <row r="107" spans="1:19" ht="31.5" x14ac:dyDescent="0.35">
      <c r="A107" s="53">
        <v>20103611</v>
      </c>
      <c r="B107" s="53" t="s">
        <v>9082</v>
      </c>
      <c r="C107" s="54" t="s">
        <v>4314</v>
      </c>
      <c r="D107" s="60">
        <v>1</v>
      </c>
      <c r="E107" s="61" t="s">
        <v>20</v>
      </c>
      <c r="F107" s="56">
        <v>0.3</v>
      </c>
      <c r="G107" s="53"/>
      <c r="H107" s="53"/>
      <c r="I107" s="53"/>
      <c r="J107" s="53"/>
      <c r="K107" s="57"/>
      <c r="L107" s="58">
        <f t="shared" si="7"/>
        <v>39.79</v>
      </c>
      <c r="M107" s="58">
        <f t="shared" si="8"/>
        <v>39.79</v>
      </c>
      <c r="N107" s="58" t="e">
        <f>IF(F107&gt;0,ROUND(F107*#REF!,2),0)</f>
        <v>#REF!</v>
      </c>
      <c r="O107" s="58">
        <f>IF(J107&gt;0,ROUND(J107*#REF!,2),0)</f>
        <v>0</v>
      </c>
      <c r="P107" s="58" t="e">
        <f t="shared" si="9"/>
        <v>#REF!</v>
      </c>
      <c r="Q107" s="59" t="s">
        <v>132</v>
      </c>
      <c r="R107" s="51"/>
      <c r="S107" s="51"/>
    </row>
    <row r="108" spans="1:19" ht="21" x14ac:dyDescent="0.35">
      <c r="A108" s="53">
        <v>20103620</v>
      </c>
      <c r="B108" s="53" t="s">
        <v>9083</v>
      </c>
      <c r="C108" s="54" t="s">
        <v>4313</v>
      </c>
      <c r="D108" s="60">
        <v>1</v>
      </c>
      <c r="E108" s="61" t="s">
        <v>31</v>
      </c>
      <c r="F108" s="56">
        <v>0.76</v>
      </c>
      <c r="G108" s="53"/>
      <c r="H108" s="53"/>
      <c r="I108" s="53"/>
      <c r="J108" s="53"/>
      <c r="K108" s="57"/>
      <c r="L108" s="58">
        <f t="shared" si="7"/>
        <v>26.53</v>
      </c>
      <c r="M108" s="58">
        <f t="shared" si="8"/>
        <v>26.53</v>
      </c>
      <c r="N108" s="58" t="e">
        <f>IF(F108&gt;0,ROUND(F108*#REF!,2),0)</f>
        <v>#REF!</v>
      </c>
      <c r="O108" s="58">
        <f>IF(J108&gt;0,ROUND(J108*#REF!,2),0)</f>
        <v>0</v>
      </c>
      <c r="P108" s="58" t="e">
        <f t="shared" si="9"/>
        <v>#REF!</v>
      </c>
      <c r="Q108" s="59" t="s">
        <v>132</v>
      </c>
      <c r="R108" s="51"/>
      <c r="S108" s="51"/>
    </row>
    <row r="109" spans="1:19" ht="21" x14ac:dyDescent="0.35">
      <c r="A109" s="53">
        <v>20103638</v>
      </c>
      <c r="B109" s="53" t="s">
        <v>9084</v>
      </c>
      <c r="C109" s="54" t="s">
        <v>4312</v>
      </c>
      <c r="D109" s="60">
        <v>1</v>
      </c>
      <c r="E109" s="61" t="s">
        <v>20</v>
      </c>
      <c r="F109" s="56">
        <v>1</v>
      </c>
      <c r="G109" s="53"/>
      <c r="H109" s="53"/>
      <c r="I109" s="53"/>
      <c r="J109" s="53"/>
      <c r="K109" s="57"/>
      <c r="L109" s="58">
        <f t="shared" si="7"/>
        <v>39.79</v>
      </c>
      <c r="M109" s="58">
        <f t="shared" si="8"/>
        <v>39.79</v>
      </c>
      <c r="N109" s="58" t="e">
        <f>IF(F109&gt;0,ROUND(F109*#REF!,2),0)</f>
        <v>#REF!</v>
      </c>
      <c r="O109" s="58">
        <f>IF(J109&gt;0,ROUND(J109*#REF!,2),0)</f>
        <v>0</v>
      </c>
      <c r="P109" s="58" t="e">
        <f t="shared" si="9"/>
        <v>#REF!</v>
      </c>
      <c r="Q109" s="59" t="s">
        <v>132</v>
      </c>
      <c r="R109" s="51"/>
      <c r="S109" s="51"/>
    </row>
    <row r="110" spans="1:19" ht="21" x14ac:dyDescent="0.35">
      <c r="A110" s="53">
        <v>20103646</v>
      </c>
      <c r="B110" s="53" t="s">
        <v>9085</v>
      </c>
      <c r="C110" s="54" t="s">
        <v>4311</v>
      </c>
      <c r="D110" s="60">
        <v>1</v>
      </c>
      <c r="E110" s="61" t="s">
        <v>41</v>
      </c>
      <c r="F110" s="56">
        <v>8.3000000000000007</v>
      </c>
      <c r="G110" s="53"/>
      <c r="H110" s="53"/>
      <c r="I110" s="53"/>
      <c r="J110" s="53"/>
      <c r="K110" s="57"/>
      <c r="L110" s="58">
        <f t="shared" si="7"/>
        <v>169.74</v>
      </c>
      <c r="M110" s="58">
        <f t="shared" si="8"/>
        <v>169.74</v>
      </c>
      <c r="N110" s="58" t="e">
        <f>IF(F110&gt;0,ROUND(F110*#REF!,2),0)</f>
        <v>#REF!</v>
      </c>
      <c r="O110" s="58">
        <f>IF(J110&gt;0,ROUND(J110*#REF!,2),0)</f>
        <v>0</v>
      </c>
      <c r="P110" s="58" t="e">
        <f t="shared" si="9"/>
        <v>#REF!</v>
      </c>
      <c r="Q110" s="59" t="s">
        <v>132</v>
      </c>
      <c r="R110" s="51"/>
      <c r="S110" s="51"/>
    </row>
    <row r="111" spans="1:19" ht="21" x14ac:dyDescent="0.35">
      <c r="A111" s="53">
        <v>20103654</v>
      </c>
      <c r="B111" s="53" t="s">
        <v>9086</v>
      </c>
      <c r="C111" s="54" t="s">
        <v>4310</v>
      </c>
      <c r="D111" s="60">
        <v>1</v>
      </c>
      <c r="E111" s="61" t="s">
        <v>31</v>
      </c>
      <c r="F111" s="56">
        <v>0.34</v>
      </c>
      <c r="G111" s="53"/>
      <c r="H111" s="53"/>
      <c r="I111" s="53"/>
      <c r="J111" s="53"/>
      <c r="K111" s="57"/>
      <c r="L111" s="58">
        <f t="shared" si="7"/>
        <v>26.53</v>
      </c>
      <c r="M111" s="58">
        <f t="shared" si="8"/>
        <v>26.53</v>
      </c>
      <c r="N111" s="58" t="e">
        <f>IF(F111&gt;0,ROUND(F111*#REF!,2),0)</f>
        <v>#REF!</v>
      </c>
      <c r="O111" s="58">
        <f>IF(J111&gt;0,ROUND(J111*#REF!,2),0)</f>
        <v>0</v>
      </c>
      <c r="P111" s="58" t="e">
        <f t="shared" si="9"/>
        <v>#REF!</v>
      </c>
      <c r="Q111" s="59" t="s">
        <v>132</v>
      </c>
      <c r="R111" s="51"/>
      <c r="S111" s="51"/>
    </row>
    <row r="112" spans="1:19" ht="63" x14ac:dyDescent="0.35">
      <c r="A112" s="53">
        <v>20103662</v>
      </c>
      <c r="B112" s="53" t="s">
        <v>9087</v>
      </c>
      <c r="C112" s="54" t="s">
        <v>4309</v>
      </c>
      <c r="D112" s="60">
        <v>1</v>
      </c>
      <c r="E112" s="61" t="s">
        <v>31</v>
      </c>
      <c r="F112" s="56">
        <v>0.47</v>
      </c>
      <c r="G112" s="53"/>
      <c r="H112" s="53"/>
      <c r="I112" s="53"/>
      <c r="J112" s="53"/>
      <c r="K112" s="57"/>
      <c r="L112" s="58">
        <f t="shared" si="7"/>
        <v>26.53</v>
      </c>
      <c r="M112" s="58">
        <f t="shared" si="8"/>
        <v>26.53</v>
      </c>
      <c r="N112" s="58" t="e">
        <f>IF(F112&gt;0,ROUND(F112*#REF!,2),0)</f>
        <v>#REF!</v>
      </c>
      <c r="O112" s="58">
        <f>IF(J112&gt;0,ROUND(J112*#REF!,2),0)</f>
        <v>0</v>
      </c>
      <c r="P112" s="58" t="e">
        <f t="shared" si="9"/>
        <v>#REF!</v>
      </c>
      <c r="Q112" s="59" t="s">
        <v>132</v>
      </c>
      <c r="R112" s="51"/>
      <c r="S112" s="51"/>
    </row>
    <row r="113" spans="1:19" ht="63" x14ac:dyDescent="0.35">
      <c r="A113" s="53">
        <v>20103670</v>
      </c>
      <c r="B113" s="53" t="s">
        <v>9088</v>
      </c>
      <c r="C113" s="54" t="s">
        <v>4308</v>
      </c>
      <c r="D113" s="60">
        <v>1</v>
      </c>
      <c r="E113" s="61" t="s">
        <v>31</v>
      </c>
      <c r="F113" s="56">
        <v>0.7</v>
      </c>
      <c r="G113" s="53"/>
      <c r="H113" s="53"/>
      <c r="I113" s="53"/>
      <c r="J113" s="53"/>
      <c r="K113" s="57"/>
      <c r="L113" s="58">
        <f t="shared" ref="L113:L118" si="10">VLOOKUP(E113,PORTES2021,10,FALSE)</f>
        <v>26.53</v>
      </c>
      <c r="M113" s="58">
        <f t="shared" si="8"/>
        <v>26.53</v>
      </c>
      <c r="N113" s="58" t="e">
        <f>IF(F113&gt;0,ROUND(F113*#REF!,2),0)</f>
        <v>#REF!</v>
      </c>
      <c r="O113" s="58">
        <f>IF(J113&gt;0,ROUND(J113*#REF!,2),0)</f>
        <v>0</v>
      </c>
      <c r="P113" s="58" t="e">
        <f t="shared" si="9"/>
        <v>#REF!</v>
      </c>
      <c r="Q113" s="59" t="s">
        <v>132</v>
      </c>
      <c r="R113" s="51"/>
      <c r="S113" s="51"/>
    </row>
    <row r="114" spans="1:19" ht="21" x14ac:dyDescent="0.35">
      <c r="A114" s="53">
        <v>20103689</v>
      </c>
      <c r="B114" s="53" t="s">
        <v>9089</v>
      </c>
      <c r="C114" s="54" t="s">
        <v>4307</v>
      </c>
      <c r="D114" s="60">
        <v>1</v>
      </c>
      <c r="E114" s="61" t="s">
        <v>31</v>
      </c>
      <c r="F114" s="56">
        <v>0.62</v>
      </c>
      <c r="G114" s="53"/>
      <c r="H114" s="53"/>
      <c r="I114" s="53"/>
      <c r="J114" s="53"/>
      <c r="K114" s="57"/>
      <c r="L114" s="58">
        <f t="shared" si="10"/>
        <v>26.53</v>
      </c>
      <c r="M114" s="58">
        <f t="shared" si="8"/>
        <v>26.53</v>
      </c>
      <c r="N114" s="58" t="e">
        <f>IF(F114&gt;0,ROUND(F114*#REF!,2),0)</f>
        <v>#REF!</v>
      </c>
      <c r="O114" s="58">
        <f>IF(J114&gt;0,ROUND(J114*#REF!,2),0)</f>
        <v>0</v>
      </c>
      <c r="P114" s="58" t="e">
        <f t="shared" si="9"/>
        <v>#REF!</v>
      </c>
      <c r="Q114" s="59" t="s">
        <v>132</v>
      </c>
      <c r="R114" s="51"/>
      <c r="S114" s="51"/>
    </row>
    <row r="115" spans="1:19" ht="21" x14ac:dyDescent="0.35">
      <c r="A115" s="53">
        <v>20103697</v>
      </c>
      <c r="B115" s="53" t="s">
        <v>9090</v>
      </c>
      <c r="C115" s="54" t="s">
        <v>4306</v>
      </c>
      <c r="D115" s="60">
        <v>1</v>
      </c>
      <c r="E115" s="61" t="s">
        <v>31</v>
      </c>
      <c r="F115" s="56">
        <v>0.3</v>
      </c>
      <c r="G115" s="53"/>
      <c r="H115" s="53"/>
      <c r="I115" s="53"/>
      <c r="J115" s="53"/>
      <c r="K115" s="57"/>
      <c r="L115" s="58">
        <f t="shared" si="10"/>
        <v>26.53</v>
      </c>
      <c r="M115" s="58">
        <f t="shared" si="8"/>
        <v>26.53</v>
      </c>
      <c r="N115" s="58" t="e">
        <f>IF(F115&gt;0,ROUND(F115*#REF!,2),0)</f>
        <v>#REF!</v>
      </c>
      <c r="O115" s="58">
        <f>IF(J115&gt;0,ROUND(J115*#REF!,2),0)</f>
        <v>0</v>
      </c>
      <c r="P115" s="58" t="e">
        <f t="shared" si="9"/>
        <v>#REF!</v>
      </c>
      <c r="Q115" s="59" t="s">
        <v>132</v>
      </c>
      <c r="R115" s="51"/>
      <c r="S115" s="51"/>
    </row>
    <row r="116" spans="1:19" ht="21" x14ac:dyDescent="0.35">
      <c r="A116" s="53">
        <v>20103700</v>
      </c>
      <c r="B116" s="53" t="s">
        <v>9091</v>
      </c>
      <c r="C116" s="54" t="s">
        <v>4305</v>
      </c>
      <c r="D116" s="60">
        <v>1</v>
      </c>
      <c r="E116" s="61" t="s">
        <v>31</v>
      </c>
      <c r="F116" s="56">
        <v>1.56</v>
      </c>
      <c r="G116" s="53"/>
      <c r="H116" s="53"/>
      <c r="I116" s="53"/>
      <c r="J116" s="53"/>
      <c r="K116" s="57"/>
      <c r="L116" s="58">
        <f t="shared" si="10"/>
        <v>26.53</v>
      </c>
      <c r="M116" s="58">
        <f t="shared" si="8"/>
        <v>26.53</v>
      </c>
      <c r="N116" s="58" t="e">
        <f>IF(F116&gt;0,ROUND(F116*#REF!,2),0)</f>
        <v>#REF!</v>
      </c>
      <c r="O116" s="58">
        <f>IF(J116&gt;0,ROUND(J116*#REF!,2),0)</f>
        <v>0</v>
      </c>
      <c r="P116" s="58" t="e">
        <f t="shared" si="9"/>
        <v>#REF!</v>
      </c>
      <c r="Q116" s="59" t="s">
        <v>132</v>
      </c>
      <c r="R116" s="51"/>
      <c r="S116" s="51"/>
    </row>
    <row r="117" spans="1:19" x14ac:dyDescent="0.35">
      <c r="A117" s="53">
        <v>20103719</v>
      </c>
      <c r="B117" s="53" t="s">
        <v>9092</v>
      </c>
      <c r="C117" s="54" t="s">
        <v>4304</v>
      </c>
      <c r="D117" s="60">
        <v>1</v>
      </c>
      <c r="E117" s="61" t="s">
        <v>31</v>
      </c>
      <c r="F117" s="56">
        <v>0.3</v>
      </c>
      <c r="G117" s="53"/>
      <c r="H117" s="53"/>
      <c r="I117" s="53"/>
      <c r="J117" s="53"/>
      <c r="K117" s="57"/>
      <c r="L117" s="58">
        <f t="shared" si="10"/>
        <v>26.53</v>
      </c>
      <c r="M117" s="58">
        <f t="shared" si="8"/>
        <v>26.53</v>
      </c>
      <c r="N117" s="58" t="e">
        <f>IF(F117&gt;0,ROUND(F117*#REF!,2),0)</f>
        <v>#REF!</v>
      </c>
      <c r="O117" s="58">
        <f>IF(J117&gt;0,ROUND(J117*#REF!,2),0)</f>
        <v>0</v>
      </c>
      <c r="P117" s="58" t="e">
        <f t="shared" si="9"/>
        <v>#REF!</v>
      </c>
      <c r="Q117" s="59" t="s">
        <v>132</v>
      </c>
      <c r="R117" s="51"/>
      <c r="S117" s="51"/>
    </row>
    <row r="118" spans="1:19" ht="42" x14ac:dyDescent="0.35">
      <c r="A118" s="53">
        <v>20103727</v>
      </c>
      <c r="B118" s="53" t="s">
        <v>9093</v>
      </c>
      <c r="C118" s="54" t="s">
        <v>4303</v>
      </c>
      <c r="D118" s="60">
        <v>1</v>
      </c>
      <c r="E118" s="61" t="s">
        <v>20</v>
      </c>
      <c r="F118" s="56"/>
      <c r="G118" s="53"/>
      <c r="H118" s="53"/>
      <c r="I118" s="53"/>
      <c r="J118" s="53"/>
      <c r="K118" s="57"/>
      <c r="L118" s="58">
        <f t="shared" si="10"/>
        <v>39.79</v>
      </c>
      <c r="M118" s="58">
        <f t="shared" si="8"/>
        <v>39.79</v>
      </c>
      <c r="N118" s="58">
        <f>IF(F118&gt;0,ROUND(F118*#REF!,2),0)</f>
        <v>0</v>
      </c>
      <c r="O118" s="58">
        <f>IF(J118&gt;0,ROUND(J118*#REF!,2),0)</f>
        <v>0</v>
      </c>
      <c r="P118" s="58">
        <f t="shared" si="9"/>
        <v>39.79</v>
      </c>
      <c r="Q118" s="59" t="s">
        <v>132</v>
      </c>
      <c r="R118" s="51"/>
      <c r="S118" s="51"/>
    </row>
    <row r="119" spans="1:19" ht="31" x14ac:dyDescent="0.35">
      <c r="A119" s="125" t="s">
        <v>9094</v>
      </c>
      <c r="B119" s="125"/>
      <c r="C119" s="125"/>
      <c r="D119" s="125"/>
      <c r="E119" s="125"/>
      <c r="F119" s="125"/>
      <c r="G119" s="125"/>
      <c r="H119" s="125"/>
      <c r="I119" s="125"/>
      <c r="J119" s="125"/>
      <c r="K119" s="125"/>
      <c r="L119" s="125"/>
      <c r="M119" s="125"/>
      <c r="N119" s="125"/>
      <c r="O119" s="125"/>
      <c r="P119" s="125"/>
      <c r="Q119" s="52"/>
      <c r="R119" s="51"/>
      <c r="S119" s="51"/>
    </row>
    <row r="120" spans="1:19" x14ac:dyDescent="0.35">
      <c r="A120" s="53">
        <v>20104014</v>
      </c>
      <c r="B120" s="53" t="s">
        <v>9095</v>
      </c>
      <c r="C120" s="54" t="s">
        <v>4302</v>
      </c>
      <c r="D120" s="60">
        <v>1</v>
      </c>
      <c r="E120" s="61" t="s">
        <v>25</v>
      </c>
      <c r="F120" s="56"/>
      <c r="G120" s="53"/>
      <c r="H120" s="53"/>
      <c r="I120" s="53"/>
      <c r="J120" s="53"/>
      <c r="K120" s="57"/>
      <c r="L120" s="58">
        <f t="shared" ref="L120:L146" si="11">VLOOKUP(E120,PORTES2021,10,FALSE)</f>
        <v>13.26</v>
      </c>
      <c r="M120" s="58">
        <f t="shared" si="8"/>
        <v>13.26</v>
      </c>
      <c r="N120" s="58">
        <f>IF(F120&gt;0,ROUND(F120*#REF!,2),0)</f>
        <v>0</v>
      </c>
      <c r="O120" s="58">
        <f>IF(J120&gt;0,ROUND(J120*#REF!,2),0)</f>
        <v>0</v>
      </c>
      <c r="P120" s="58">
        <f t="shared" si="9"/>
        <v>13.26</v>
      </c>
      <c r="Q120" s="59" t="s">
        <v>132</v>
      </c>
      <c r="R120" s="51"/>
      <c r="S120" s="51"/>
    </row>
    <row r="121" spans="1:19" ht="42" x14ac:dyDescent="0.35">
      <c r="A121" s="53">
        <v>20104022</v>
      </c>
      <c r="B121" s="53" t="s">
        <v>9096</v>
      </c>
      <c r="C121" s="54" t="s">
        <v>4301</v>
      </c>
      <c r="D121" s="60">
        <v>1</v>
      </c>
      <c r="E121" s="61" t="s">
        <v>25</v>
      </c>
      <c r="F121" s="56"/>
      <c r="G121" s="53"/>
      <c r="H121" s="53"/>
      <c r="I121" s="53"/>
      <c r="J121" s="53"/>
      <c r="K121" s="57"/>
      <c r="L121" s="58">
        <f t="shared" si="11"/>
        <v>13.26</v>
      </c>
      <c r="M121" s="58">
        <f t="shared" si="8"/>
        <v>13.26</v>
      </c>
      <c r="N121" s="58">
        <f>IF(F121&gt;0,ROUND(F121*#REF!,2),0)</f>
        <v>0</v>
      </c>
      <c r="O121" s="58">
        <f>IF(J121&gt;0,ROUND(J121*#REF!,2),0)</f>
        <v>0</v>
      </c>
      <c r="P121" s="58">
        <f t="shared" si="9"/>
        <v>13.26</v>
      </c>
      <c r="Q121" s="59" t="s">
        <v>0</v>
      </c>
      <c r="R121" s="51"/>
      <c r="S121" s="51"/>
    </row>
    <row r="122" spans="1:19" ht="21" x14ac:dyDescent="0.35">
      <c r="A122" s="53">
        <v>20104049</v>
      </c>
      <c r="B122" s="53" t="s">
        <v>9097</v>
      </c>
      <c r="C122" s="54" t="s">
        <v>4300</v>
      </c>
      <c r="D122" s="60">
        <v>1</v>
      </c>
      <c r="E122" s="61" t="s">
        <v>20</v>
      </c>
      <c r="F122" s="56"/>
      <c r="G122" s="53"/>
      <c r="H122" s="53"/>
      <c r="I122" s="53"/>
      <c r="J122" s="53"/>
      <c r="K122" s="57"/>
      <c r="L122" s="58">
        <f t="shared" si="11"/>
        <v>39.79</v>
      </c>
      <c r="M122" s="58">
        <f t="shared" si="8"/>
        <v>39.79</v>
      </c>
      <c r="N122" s="58">
        <f>IF(F122&gt;0,ROUND(F122*#REF!,2),0)</f>
        <v>0</v>
      </c>
      <c r="O122" s="58">
        <f>IF(J122&gt;0,ROUND(J122*#REF!,2),0)</f>
        <v>0</v>
      </c>
      <c r="P122" s="58">
        <f t="shared" si="9"/>
        <v>39.79</v>
      </c>
      <c r="Q122" s="59" t="s">
        <v>132</v>
      </c>
      <c r="R122" s="51"/>
      <c r="S122" s="51"/>
    </row>
    <row r="123" spans="1:19" x14ac:dyDescent="0.35">
      <c r="A123" s="53">
        <v>20104065</v>
      </c>
      <c r="B123" s="53" t="s">
        <v>9098</v>
      </c>
      <c r="C123" s="54" t="s">
        <v>4299</v>
      </c>
      <c r="D123" s="60">
        <v>1</v>
      </c>
      <c r="E123" s="61" t="s">
        <v>31</v>
      </c>
      <c r="F123" s="56"/>
      <c r="G123" s="53"/>
      <c r="H123" s="53"/>
      <c r="I123" s="53"/>
      <c r="J123" s="53"/>
      <c r="K123" s="57"/>
      <c r="L123" s="58">
        <f t="shared" si="11"/>
        <v>26.53</v>
      </c>
      <c r="M123" s="58">
        <f t="shared" si="8"/>
        <v>26.53</v>
      </c>
      <c r="N123" s="58">
        <f>IF(F123&gt;0,ROUND(F123*#REF!,2),0)</f>
        <v>0</v>
      </c>
      <c r="O123" s="58">
        <f>IF(J123&gt;0,ROUND(J123*#REF!,2),0)</f>
        <v>0</v>
      </c>
      <c r="P123" s="58">
        <f t="shared" si="9"/>
        <v>26.53</v>
      </c>
      <c r="Q123" s="59" t="s">
        <v>0</v>
      </c>
      <c r="R123" s="51"/>
      <c r="S123" s="51"/>
    </row>
    <row r="124" spans="1:19" ht="21" x14ac:dyDescent="0.35">
      <c r="A124" s="53">
        <v>20104073</v>
      </c>
      <c r="B124" s="53" t="s">
        <v>9099</v>
      </c>
      <c r="C124" s="54" t="s">
        <v>4298</v>
      </c>
      <c r="D124" s="60">
        <v>1</v>
      </c>
      <c r="E124" s="61" t="s">
        <v>18</v>
      </c>
      <c r="F124" s="56"/>
      <c r="G124" s="53"/>
      <c r="H124" s="53"/>
      <c r="I124" s="53"/>
      <c r="J124" s="53"/>
      <c r="K124" s="57"/>
      <c r="L124" s="58">
        <f t="shared" si="11"/>
        <v>53.06</v>
      </c>
      <c r="M124" s="58">
        <f t="shared" si="8"/>
        <v>53.06</v>
      </c>
      <c r="N124" s="58">
        <f>IF(F124&gt;0,ROUND(F124*#REF!,2),0)</f>
        <v>0</v>
      </c>
      <c r="O124" s="58">
        <f>IF(J124&gt;0,ROUND(J124*#REF!,2),0)</f>
        <v>0</v>
      </c>
      <c r="P124" s="58">
        <f t="shared" si="9"/>
        <v>53.06</v>
      </c>
      <c r="Q124" s="59" t="s">
        <v>132</v>
      </c>
      <c r="R124" s="51"/>
      <c r="S124" s="51"/>
    </row>
    <row r="125" spans="1:19" ht="21" x14ac:dyDescent="0.35">
      <c r="A125" s="53">
        <v>20104081</v>
      </c>
      <c r="B125" s="53" t="s">
        <v>9100</v>
      </c>
      <c r="C125" s="54" t="s">
        <v>4297</v>
      </c>
      <c r="D125" s="60">
        <v>1</v>
      </c>
      <c r="E125" s="61" t="s">
        <v>25</v>
      </c>
      <c r="F125" s="56"/>
      <c r="G125" s="53"/>
      <c r="H125" s="53"/>
      <c r="I125" s="53"/>
      <c r="J125" s="53"/>
      <c r="K125" s="57"/>
      <c r="L125" s="58">
        <f t="shared" si="11"/>
        <v>13.26</v>
      </c>
      <c r="M125" s="58">
        <f t="shared" si="8"/>
        <v>13.26</v>
      </c>
      <c r="N125" s="58">
        <f>IF(F125&gt;0,ROUND(F125*#REF!,2),0)</f>
        <v>0</v>
      </c>
      <c r="O125" s="58">
        <f>IF(J125&gt;0,ROUND(J125*#REF!,2),0)</f>
        <v>0</v>
      </c>
      <c r="P125" s="58">
        <f t="shared" si="9"/>
        <v>13.26</v>
      </c>
      <c r="Q125" s="59" t="s">
        <v>132</v>
      </c>
      <c r="R125" s="51"/>
      <c r="S125" s="51"/>
    </row>
    <row r="126" spans="1:19" ht="21" x14ac:dyDescent="0.35">
      <c r="A126" s="53">
        <v>20104090</v>
      </c>
      <c r="B126" s="53" t="s">
        <v>9101</v>
      </c>
      <c r="C126" s="54" t="s">
        <v>4296</v>
      </c>
      <c r="D126" s="60">
        <v>1</v>
      </c>
      <c r="E126" s="61" t="s">
        <v>18</v>
      </c>
      <c r="F126" s="56"/>
      <c r="G126" s="53"/>
      <c r="H126" s="53"/>
      <c r="I126" s="53"/>
      <c r="J126" s="53"/>
      <c r="K126" s="57"/>
      <c r="L126" s="58">
        <f t="shared" si="11"/>
        <v>53.06</v>
      </c>
      <c r="M126" s="58">
        <f t="shared" si="8"/>
        <v>53.06</v>
      </c>
      <c r="N126" s="58">
        <f>IF(F126&gt;0,ROUND(F126*#REF!,2),0)</f>
        <v>0</v>
      </c>
      <c r="O126" s="58">
        <f>IF(J126&gt;0,ROUND(J126*#REF!,2),0)</f>
        <v>0</v>
      </c>
      <c r="P126" s="58">
        <f t="shared" si="9"/>
        <v>53.06</v>
      </c>
      <c r="Q126" s="59" t="s">
        <v>132</v>
      </c>
      <c r="R126" s="51"/>
      <c r="S126" s="51"/>
    </row>
    <row r="127" spans="1:19" ht="21" x14ac:dyDescent="0.35">
      <c r="A127" s="53">
        <v>20104103</v>
      </c>
      <c r="B127" s="53" t="s">
        <v>9102</v>
      </c>
      <c r="C127" s="54" t="s">
        <v>4295</v>
      </c>
      <c r="D127" s="60">
        <v>1</v>
      </c>
      <c r="E127" s="61" t="s">
        <v>25</v>
      </c>
      <c r="F127" s="56"/>
      <c r="G127" s="53"/>
      <c r="H127" s="53"/>
      <c r="I127" s="53"/>
      <c r="J127" s="53"/>
      <c r="K127" s="57"/>
      <c r="L127" s="58">
        <f t="shared" si="11"/>
        <v>13.26</v>
      </c>
      <c r="M127" s="58">
        <f t="shared" si="8"/>
        <v>13.26</v>
      </c>
      <c r="N127" s="58">
        <f>IF(F127&gt;0,ROUND(F127*#REF!,2),0)</f>
        <v>0</v>
      </c>
      <c r="O127" s="58">
        <f>IF(J127&gt;0,ROUND(J127*#REF!,2),0)</f>
        <v>0</v>
      </c>
      <c r="P127" s="58">
        <f t="shared" si="9"/>
        <v>13.26</v>
      </c>
      <c r="Q127" s="59" t="s">
        <v>132</v>
      </c>
      <c r="R127" s="51"/>
      <c r="S127" s="51"/>
    </row>
    <row r="128" spans="1:19" x14ac:dyDescent="0.35">
      <c r="A128" s="53">
        <v>20104111</v>
      </c>
      <c r="B128" s="53" t="s">
        <v>9103</v>
      </c>
      <c r="C128" s="54" t="s">
        <v>4294</v>
      </c>
      <c r="D128" s="60">
        <v>1</v>
      </c>
      <c r="E128" s="61" t="s">
        <v>4</v>
      </c>
      <c r="F128" s="56"/>
      <c r="G128" s="53"/>
      <c r="H128" s="53"/>
      <c r="I128" s="53"/>
      <c r="J128" s="53"/>
      <c r="K128" s="57"/>
      <c r="L128" s="58">
        <f t="shared" si="11"/>
        <v>84.88</v>
      </c>
      <c r="M128" s="58">
        <f t="shared" si="8"/>
        <v>84.88</v>
      </c>
      <c r="N128" s="58">
        <f>IF(F128&gt;0,ROUND(F128*#REF!,2),0)</f>
        <v>0</v>
      </c>
      <c r="O128" s="58">
        <f>IF(J128&gt;0,ROUND(J128*#REF!,2),0)</f>
        <v>0</v>
      </c>
      <c r="P128" s="58">
        <f t="shared" si="9"/>
        <v>84.88</v>
      </c>
      <c r="Q128" s="59" t="s">
        <v>132</v>
      </c>
      <c r="R128" s="51"/>
      <c r="S128" s="51"/>
    </row>
    <row r="129" spans="1:19" ht="21" x14ac:dyDescent="0.35">
      <c r="A129" s="53">
        <v>20104120</v>
      </c>
      <c r="B129" s="53" t="s">
        <v>9104</v>
      </c>
      <c r="C129" s="54" t="s">
        <v>4293</v>
      </c>
      <c r="D129" s="60">
        <v>1</v>
      </c>
      <c r="E129" s="61" t="s">
        <v>31</v>
      </c>
      <c r="F129" s="56"/>
      <c r="G129" s="53"/>
      <c r="H129" s="53"/>
      <c r="I129" s="53"/>
      <c r="J129" s="53"/>
      <c r="K129" s="57"/>
      <c r="L129" s="58">
        <f t="shared" si="11"/>
        <v>26.53</v>
      </c>
      <c r="M129" s="58">
        <f t="shared" si="8"/>
        <v>26.53</v>
      </c>
      <c r="N129" s="58">
        <f>IF(F129&gt;0,ROUND(F129*#REF!,2),0)</f>
        <v>0</v>
      </c>
      <c r="O129" s="58">
        <f>IF(J129&gt;0,ROUND(J129*#REF!,2),0)</f>
        <v>0</v>
      </c>
      <c r="P129" s="58">
        <f t="shared" si="9"/>
        <v>26.53</v>
      </c>
      <c r="Q129" s="59" t="s">
        <v>132</v>
      </c>
      <c r="R129" s="51"/>
      <c r="S129" s="51"/>
    </row>
    <row r="130" spans="1:19" ht="21" x14ac:dyDescent="0.35">
      <c r="A130" s="53">
        <v>20104138</v>
      </c>
      <c r="B130" s="53" t="s">
        <v>9105</v>
      </c>
      <c r="C130" s="54" t="s">
        <v>4292</v>
      </c>
      <c r="D130" s="60">
        <v>1</v>
      </c>
      <c r="E130" s="61" t="s">
        <v>4</v>
      </c>
      <c r="F130" s="56"/>
      <c r="G130" s="53"/>
      <c r="H130" s="53"/>
      <c r="I130" s="53"/>
      <c r="J130" s="53"/>
      <c r="K130" s="57"/>
      <c r="L130" s="58">
        <f t="shared" si="11"/>
        <v>84.88</v>
      </c>
      <c r="M130" s="58">
        <f t="shared" si="8"/>
        <v>84.88</v>
      </c>
      <c r="N130" s="58">
        <f>IF(F130&gt;0,ROUND(F130*#REF!,2),0)</f>
        <v>0</v>
      </c>
      <c r="O130" s="58">
        <f>IF(J130&gt;0,ROUND(J130*#REF!,2),0)</f>
        <v>0</v>
      </c>
      <c r="P130" s="58">
        <f t="shared" si="9"/>
        <v>84.88</v>
      </c>
      <c r="Q130" s="59" t="s">
        <v>132</v>
      </c>
      <c r="R130" s="51"/>
      <c r="S130" s="51"/>
    </row>
    <row r="131" spans="1:19" ht="21" x14ac:dyDescent="0.35">
      <c r="A131" s="53">
        <v>20104146</v>
      </c>
      <c r="B131" s="53" t="s">
        <v>9106</v>
      </c>
      <c r="C131" s="54" t="s">
        <v>4291</v>
      </c>
      <c r="D131" s="60">
        <v>1</v>
      </c>
      <c r="E131" s="61" t="s">
        <v>4</v>
      </c>
      <c r="F131" s="56"/>
      <c r="G131" s="53"/>
      <c r="H131" s="53"/>
      <c r="I131" s="53"/>
      <c r="J131" s="53"/>
      <c r="K131" s="57"/>
      <c r="L131" s="58">
        <f t="shared" si="11"/>
        <v>84.88</v>
      </c>
      <c r="M131" s="58">
        <f t="shared" si="8"/>
        <v>84.88</v>
      </c>
      <c r="N131" s="58">
        <f>IF(F131&gt;0,ROUND(F131*#REF!,2),0)</f>
        <v>0</v>
      </c>
      <c r="O131" s="58">
        <f>IF(J131&gt;0,ROUND(J131*#REF!,2),0)</f>
        <v>0</v>
      </c>
      <c r="P131" s="58">
        <f t="shared" si="9"/>
        <v>84.88</v>
      </c>
      <c r="Q131" s="59" t="s">
        <v>132</v>
      </c>
      <c r="R131" s="51"/>
      <c r="S131" s="51"/>
    </row>
    <row r="132" spans="1:19" x14ac:dyDescent="0.35">
      <c r="A132" s="53">
        <v>20104154</v>
      </c>
      <c r="B132" s="53" t="s">
        <v>9107</v>
      </c>
      <c r="C132" s="54" t="s">
        <v>4290</v>
      </c>
      <c r="D132" s="60">
        <v>1</v>
      </c>
      <c r="E132" s="61" t="s">
        <v>34</v>
      </c>
      <c r="F132" s="56"/>
      <c r="G132" s="53"/>
      <c r="H132" s="53"/>
      <c r="I132" s="53"/>
      <c r="J132" s="53"/>
      <c r="K132" s="57"/>
      <c r="L132" s="58">
        <f t="shared" si="11"/>
        <v>71.62</v>
      </c>
      <c r="M132" s="58">
        <f t="shared" si="8"/>
        <v>71.62</v>
      </c>
      <c r="N132" s="58">
        <f>IF(F132&gt;0,ROUND(F132*#REF!,2),0)</f>
        <v>0</v>
      </c>
      <c r="O132" s="58">
        <f>IF(J132&gt;0,ROUND(J132*#REF!,2),0)</f>
        <v>0</v>
      </c>
      <c r="P132" s="58">
        <f t="shared" si="9"/>
        <v>71.62</v>
      </c>
      <c r="Q132" s="59" t="s">
        <v>132</v>
      </c>
      <c r="R132" s="51"/>
      <c r="S132" s="51"/>
    </row>
    <row r="133" spans="1:19" ht="42" x14ac:dyDescent="0.35">
      <c r="A133" s="53">
        <v>20104170</v>
      </c>
      <c r="B133" s="53" t="s">
        <v>9108</v>
      </c>
      <c r="C133" s="54" t="s">
        <v>4289</v>
      </c>
      <c r="D133" s="60">
        <v>1</v>
      </c>
      <c r="E133" s="61" t="s">
        <v>41</v>
      </c>
      <c r="F133" s="56"/>
      <c r="G133" s="53"/>
      <c r="H133" s="53"/>
      <c r="I133" s="53"/>
      <c r="J133" s="53"/>
      <c r="K133" s="57"/>
      <c r="L133" s="58">
        <f t="shared" si="11"/>
        <v>169.74</v>
      </c>
      <c r="M133" s="58">
        <f t="shared" si="8"/>
        <v>169.74</v>
      </c>
      <c r="N133" s="58">
        <f>IF(F133&gt;0,ROUND(F133*#REF!,2),0)</f>
        <v>0</v>
      </c>
      <c r="O133" s="58">
        <f>IF(J133&gt;0,ROUND(J133*#REF!,2),0)</f>
        <v>0</v>
      </c>
      <c r="P133" s="58">
        <f t="shared" si="9"/>
        <v>169.74</v>
      </c>
      <c r="Q133" s="59" t="s">
        <v>132</v>
      </c>
      <c r="R133" s="51"/>
      <c r="S133" s="51"/>
    </row>
    <row r="134" spans="1:19" ht="31.5" x14ac:dyDescent="0.35">
      <c r="A134" s="53">
        <v>20104189</v>
      </c>
      <c r="B134" s="53" t="s">
        <v>9109</v>
      </c>
      <c r="C134" s="54" t="s">
        <v>4288</v>
      </c>
      <c r="D134" s="60">
        <v>1</v>
      </c>
      <c r="E134" s="61" t="s">
        <v>311</v>
      </c>
      <c r="F134" s="56">
        <v>9.2100000000000009</v>
      </c>
      <c r="G134" s="53"/>
      <c r="H134" s="53"/>
      <c r="I134" s="53"/>
      <c r="J134" s="53"/>
      <c r="K134" s="57"/>
      <c r="L134" s="58">
        <f t="shared" si="11"/>
        <v>291.76</v>
      </c>
      <c r="M134" s="58">
        <f t="shared" si="8"/>
        <v>291.76</v>
      </c>
      <c r="N134" s="58" t="e">
        <f>IF(F134&gt;0,ROUND(F134*#REF!,2),0)</f>
        <v>#REF!</v>
      </c>
      <c r="O134" s="58">
        <f>IF(J134&gt;0,ROUND(J134*#REF!,2),0)</f>
        <v>0</v>
      </c>
      <c r="P134" s="58" t="e">
        <f t="shared" si="9"/>
        <v>#REF!</v>
      </c>
      <c r="Q134" s="59" t="s">
        <v>132</v>
      </c>
      <c r="R134" s="51"/>
      <c r="S134" s="51"/>
    </row>
    <row r="135" spans="1:19" ht="21" x14ac:dyDescent="0.35">
      <c r="A135" s="53">
        <v>20104235</v>
      </c>
      <c r="B135" s="53" t="s">
        <v>9110</v>
      </c>
      <c r="C135" s="54" t="s">
        <v>4287</v>
      </c>
      <c r="D135" s="60">
        <v>1</v>
      </c>
      <c r="E135" s="61" t="s">
        <v>25</v>
      </c>
      <c r="F135" s="56"/>
      <c r="G135" s="53"/>
      <c r="H135" s="53"/>
      <c r="I135" s="53"/>
      <c r="J135" s="53"/>
      <c r="K135" s="57"/>
      <c r="L135" s="58">
        <f t="shared" si="11"/>
        <v>13.26</v>
      </c>
      <c r="M135" s="58">
        <f t="shared" si="8"/>
        <v>13.26</v>
      </c>
      <c r="N135" s="58">
        <f>IF(F135&gt;0,ROUND(F135*#REF!,2),0)</f>
        <v>0</v>
      </c>
      <c r="O135" s="58">
        <f>IF(J135&gt;0,ROUND(J135*#REF!,2),0)</f>
        <v>0</v>
      </c>
      <c r="P135" s="58">
        <f t="shared" si="9"/>
        <v>13.26</v>
      </c>
      <c r="Q135" s="59" t="s">
        <v>0</v>
      </c>
      <c r="R135" s="51"/>
      <c r="S135" s="51"/>
    </row>
    <row r="136" spans="1:19" ht="31.5" x14ac:dyDescent="0.35">
      <c r="A136" s="53">
        <v>20104243</v>
      </c>
      <c r="B136" s="53" t="s">
        <v>9111</v>
      </c>
      <c r="C136" s="54" t="s">
        <v>4286</v>
      </c>
      <c r="D136" s="60">
        <v>1</v>
      </c>
      <c r="E136" s="61" t="s">
        <v>409</v>
      </c>
      <c r="F136" s="56"/>
      <c r="G136" s="53"/>
      <c r="H136" s="53"/>
      <c r="I136" s="53"/>
      <c r="J136" s="53"/>
      <c r="K136" s="57"/>
      <c r="L136" s="58">
        <f t="shared" si="11"/>
        <v>438.97</v>
      </c>
      <c r="M136" s="58">
        <f t="shared" si="8"/>
        <v>438.97</v>
      </c>
      <c r="N136" s="58">
        <f>IF(F136&gt;0,ROUND(F136*#REF!,2),0)</f>
        <v>0</v>
      </c>
      <c r="O136" s="58">
        <f>IF(J136&gt;0,ROUND(J136*#REF!,2),0)</f>
        <v>0</v>
      </c>
      <c r="P136" s="58">
        <f t="shared" si="9"/>
        <v>438.97</v>
      </c>
      <c r="Q136" s="59" t="s">
        <v>132</v>
      </c>
      <c r="R136" s="51"/>
      <c r="S136" s="51"/>
    </row>
    <row r="137" spans="1:19" ht="42" x14ac:dyDescent="0.35">
      <c r="A137" s="53">
        <v>20104251</v>
      </c>
      <c r="B137" s="53" t="s">
        <v>9112</v>
      </c>
      <c r="C137" s="54" t="s">
        <v>4285</v>
      </c>
      <c r="D137" s="60">
        <v>1</v>
      </c>
      <c r="E137" s="61" t="s">
        <v>4</v>
      </c>
      <c r="F137" s="56"/>
      <c r="G137" s="53"/>
      <c r="H137" s="53"/>
      <c r="I137" s="53"/>
      <c r="J137" s="53"/>
      <c r="K137" s="57"/>
      <c r="L137" s="58">
        <f t="shared" si="11"/>
        <v>84.88</v>
      </c>
      <c r="M137" s="58">
        <f t="shared" si="8"/>
        <v>84.88</v>
      </c>
      <c r="N137" s="58">
        <f>IF(F137&gt;0,ROUND(F137*#REF!,2),0)</f>
        <v>0</v>
      </c>
      <c r="O137" s="58">
        <f>IF(J137&gt;0,ROUND(J137*#REF!,2),0)</f>
        <v>0</v>
      </c>
      <c r="P137" s="58">
        <f t="shared" si="9"/>
        <v>84.88</v>
      </c>
      <c r="Q137" s="59" t="s">
        <v>132</v>
      </c>
      <c r="R137" s="51"/>
      <c r="S137" s="51"/>
    </row>
    <row r="138" spans="1:19" ht="42" x14ac:dyDescent="0.35">
      <c r="A138" s="53">
        <v>20104260</v>
      </c>
      <c r="B138" s="53" t="s">
        <v>9113</v>
      </c>
      <c r="C138" s="54" t="s">
        <v>4284</v>
      </c>
      <c r="D138" s="60">
        <v>1</v>
      </c>
      <c r="E138" s="61" t="s">
        <v>16</v>
      </c>
      <c r="F138" s="56"/>
      <c r="G138" s="53"/>
      <c r="H138" s="53"/>
      <c r="I138" s="53"/>
      <c r="J138" s="53"/>
      <c r="K138" s="57"/>
      <c r="L138" s="58">
        <f t="shared" si="11"/>
        <v>250.65</v>
      </c>
      <c r="M138" s="58">
        <f t="shared" si="8"/>
        <v>250.65</v>
      </c>
      <c r="N138" s="58">
        <f>IF(F138&gt;0,ROUND(F138*#REF!,2),0)</f>
        <v>0</v>
      </c>
      <c r="O138" s="58">
        <f>IF(J138&gt;0,ROUND(J138*#REF!,2),0)</f>
        <v>0</v>
      </c>
      <c r="P138" s="58">
        <f t="shared" si="9"/>
        <v>250.65</v>
      </c>
      <c r="Q138" s="59" t="s">
        <v>132</v>
      </c>
      <c r="R138" s="51"/>
      <c r="S138" s="51"/>
    </row>
    <row r="139" spans="1:19" ht="73.5" x14ac:dyDescent="0.35">
      <c r="A139" s="53">
        <v>20104278</v>
      </c>
      <c r="B139" s="53" t="s">
        <v>9114</v>
      </c>
      <c r="C139" s="54" t="s">
        <v>4283</v>
      </c>
      <c r="D139" s="60">
        <v>1</v>
      </c>
      <c r="E139" s="61" t="s">
        <v>110</v>
      </c>
      <c r="F139" s="56"/>
      <c r="G139" s="53"/>
      <c r="H139" s="53"/>
      <c r="I139" s="53"/>
      <c r="J139" s="53"/>
      <c r="K139" s="57"/>
      <c r="L139" s="58">
        <f t="shared" si="11"/>
        <v>222.81</v>
      </c>
      <c r="M139" s="58">
        <f t="shared" si="8"/>
        <v>222.81</v>
      </c>
      <c r="N139" s="58">
        <f>IF(F139&gt;0,ROUND(F139*#REF!,2),0)</f>
        <v>0</v>
      </c>
      <c r="O139" s="58">
        <f>IF(J139&gt;0,ROUND(J139*#REF!,2),0)</f>
        <v>0</v>
      </c>
      <c r="P139" s="58">
        <f t="shared" si="9"/>
        <v>222.81</v>
      </c>
      <c r="Q139" s="59" t="s">
        <v>132</v>
      </c>
      <c r="R139" s="51"/>
      <c r="S139" s="51"/>
    </row>
    <row r="140" spans="1:19" ht="73.5" x14ac:dyDescent="0.35">
      <c r="A140" s="53">
        <v>20104286</v>
      </c>
      <c r="B140" s="53" t="s">
        <v>9115</v>
      </c>
      <c r="C140" s="54" t="s">
        <v>4282</v>
      </c>
      <c r="D140" s="60">
        <v>1</v>
      </c>
      <c r="E140" s="61" t="s">
        <v>18</v>
      </c>
      <c r="F140" s="56"/>
      <c r="G140" s="53"/>
      <c r="H140" s="53"/>
      <c r="I140" s="53"/>
      <c r="J140" s="53"/>
      <c r="K140" s="57"/>
      <c r="L140" s="58">
        <f t="shared" si="11"/>
        <v>53.06</v>
      </c>
      <c r="M140" s="58">
        <f t="shared" si="8"/>
        <v>53.06</v>
      </c>
      <c r="N140" s="58">
        <f>IF(F140&gt;0,ROUND(F140*#REF!,2),0)</f>
        <v>0</v>
      </c>
      <c r="O140" s="58">
        <f>IF(J140&gt;0,ROUND(J140*#REF!,2),0)</f>
        <v>0</v>
      </c>
      <c r="P140" s="58">
        <f t="shared" si="9"/>
        <v>53.06</v>
      </c>
      <c r="Q140" s="59" t="s">
        <v>132</v>
      </c>
      <c r="R140" s="51"/>
      <c r="S140" s="51"/>
    </row>
    <row r="141" spans="1:19" ht="31.5" x14ac:dyDescent="0.35">
      <c r="A141" s="53">
        <v>20104294</v>
      </c>
      <c r="B141" s="53" t="s">
        <v>9116</v>
      </c>
      <c r="C141" s="54" t="s">
        <v>4281</v>
      </c>
      <c r="D141" s="60">
        <v>1</v>
      </c>
      <c r="E141" s="61" t="s">
        <v>281</v>
      </c>
      <c r="F141" s="56"/>
      <c r="G141" s="53"/>
      <c r="H141" s="53"/>
      <c r="I141" s="53"/>
      <c r="J141" s="53"/>
      <c r="K141" s="57"/>
      <c r="L141" s="58">
        <f t="shared" si="11"/>
        <v>202.9</v>
      </c>
      <c r="M141" s="58">
        <f t="shared" si="8"/>
        <v>202.9</v>
      </c>
      <c r="N141" s="58">
        <f>IF(F141&gt;0,ROUND(F141*#REF!,2),0)</f>
        <v>0</v>
      </c>
      <c r="O141" s="58">
        <f>IF(J141&gt;0,ROUND(J141*#REF!,2),0)</f>
        <v>0</v>
      </c>
      <c r="P141" s="58">
        <f t="shared" si="9"/>
        <v>202.9</v>
      </c>
      <c r="Q141" s="59" t="s">
        <v>132</v>
      </c>
      <c r="R141" s="51"/>
      <c r="S141" s="51"/>
    </row>
    <row r="142" spans="1:19" ht="31.5" x14ac:dyDescent="0.35">
      <c r="A142" s="53">
        <v>20104308</v>
      </c>
      <c r="B142" s="53" t="s">
        <v>9117</v>
      </c>
      <c r="C142" s="54" t="s">
        <v>4280</v>
      </c>
      <c r="D142" s="60">
        <v>1</v>
      </c>
      <c r="E142" s="61" t="s">
        <v>20</v>
      </c>
      <c r="F142" s="56"/>
      <c r="G142" s="53"/>
      <c r="H142" s="53"/>
      <c r="I142" s="53"/>
      <c r="J142" s="53"/>
      <c r="K142" s="57"/>
      <c r="L142" s="58">
        <f t="shared" si="11"/>
        <v>39.79</v>
      </c>
      <c r="M142" s="58">
        <f t="shared" si="8"/>
        <v>39.79</v>
      </c>
      <c r="N142" s="58">
        <f>IF(F142&gt;0,ROUND(F142*#REF!,2),0)</f>
        <v>0</v>
      </c>
      <c r="O142" s="58">
        <f>IF(J142&gt;0,ROUND(J142*#REF!,2),0)</f>
        <v>0</v>
      </c>
      <c r="P142" s="58">
        <f t="shared" si="9"/>
        <v>39.79</v>
      </c>
      <c r="Q142" s="59" t="s">
        <v>132</v>
      </c>
      <c r="R142" s="51"/>
      <c r="S142" s="51"/>
    </row>
    <row r="143" spans="1:19" x14ac:dyDescent="0.35">
      <c r="A143" s="53">
        <v>20104316</v>
      </c>
      <c r="B143" s="53" t="s">
        <v>9118</v>
      </c>
      <c r="C143" s="54" t="s">
        <v>4279</v>
      </c>
      <c r="D143" s="60">
        <v>1</v>
      </c>
      <c r="E143" s="61" t="s">
        <v>31</v>
      </c>
      <c r="F143" s="56"/>
      <c r="G143" s="53"/>
      <c r="H143" s="53"/>
      <c r="I143" s="53"/>
      <c r="J143" s="53"/>
      <c r="K143" s="57"/>
      <c r="L143" s="58">
        <f t="shared" si="11"/>
        <v>26.53</v>
      </c>
      <c r="M143" s="58">
        <f t="shared" si="8"/>
        <v>26.53</v>
      </c>
      <c r="N143" s="58">
        <f>IF(F143&gt;0,ROUND(F143*#REF!,2),0)</f>
        <v>0</v>
      </c>
      <c r="O143" s="58">
        <f>IF(J143&gt;0,ROUND(J143*#REF!,2),0)</f>
        <v>0</v>
      </c>
      <c r="P143" s="58">
        <f t="shared" si="9"/>
        <v>26.53</v>
      </c>
      <c r="Q143" s="59" t="s">
        <v>0</v>
      </c>
      <c r="R143" s="51"/>
      <c r="S143" s="51"/>
    </row>
    <row r="144" spans="1:19" x14ac:dyDescent="0.35">
      <c r="A144" s="53">
        <v>20104324</v>
      </c>
      <c r="B144" s="53" t="s">
        <v>9119</v>
      </c>
      <c r="C144" s="54" t="s">
        <v>4278</v>
      </c>
      <c r="D144" s="60">
        <v>1</v>
      </c>
      <c r="E144" s="61" t="s">
        <v>31</v>
      </c>
      <c r="F144" s="56"/>
      <c r="G144" s="53"/>
      <c r="H144" s="53"/>
      <c r="I144" s="53"/>
      <c r="J144" s="53"/>
      <c r="K144" s="57"/>
      <c r="L144" s="58">
        <f t="shared" si="11"/>
        <v>26.53</v>
      </c>
      <c r="M144" s="58">
        <f t="shared" si="8"/>
        <v>26.53</v>
      </c>
      <c r="N144" s="58">
        <f>IF(F144&gt;0,ROUND(F144*#REF!,2),0)</f>
        <v>0</v>
      </c>
      <c r="O144" s="58">
        <f>IF(J144&gt;0,ROUND(J144*#REF!,2),0)</f>
        <v>0</v>
      </c>
      <c r="P144" s="58">
        <f t="shared" si="9"/>
        <v>26.53</v>
      </c>
      <c r="Q144" s="59" t="s">
        <v>0</v>
      </c>
      <c r="R144" s="51"/>
      <c r="S144" s="51"/>
    </row>
    <row r="145" spans="1:19" ht="21" x14ac:dyDescent="0.35">
      <c r="A145" s="53">
        <v>20104391</v>
      </c>
      <c r="B145" s="53" t="s">
        <v>9120</v>
      </c>
      <c r="C145" s="54" t="s">
        <v>4277</v>
      </c>
      <c r="D145" s="60">
        <v>1</v>
      </c>
      <c r="E145" s="61" t="s">
        <v>16</v>
      </c>
      <c r="F145" s="56"/>
      <c r="G145" s="53"/>
      <c r="H145" s="53"/>
      <c r="I145" s="53"/>
      <c r="J145" s="53"/>
      <c r="K145" s="57"/>
      <c r="L145" s="58">
        <f t="shared" si="11"/>
        <v>250.65</v>
      </c>
      <c r="M145" s="58">
        <f t="shared" si="8"/>
        <v>250.65</v>
      </c>
      <c r="N145" s="58">
        <f>IF(F145&gt;0,ROUND(F145*#REF!,2),0)</f>
        <v>0</v>
      </c>
      <c r="O145" s="58">
        <f>IF(J145&gt;0,ROUND(J145*#REF!,2),0)</f>
        <v>0</v>
      </c>
      <c r="P145" s="58">
        <f t="shared" si="9"/>
        <v>250.65</v>
      </c>
      <c r="Q145" s="59" t="s">
        <v>132</v>
      </c>
      <c r="R145" s="51"/>
      <c r="S145" s="51"/>
    </row>
    <row r="146" spans="1:19" ht="31.5" x14ac:dyDescent="0.35">
      <c r="A146" s="53">
        <v>20104413</v>
      </c>
      <c r="B146" s="53" t="s">
        <v>9121</v>
      </c>
      <c r="C146" s="54" t="s">
        <v>4276</v>
      </c>
      <c r="D146" s="60">
        <v>1</v>
      </c>
      <c r="E146" s="61" t="s">
        <v>41</v>
      </c>
      <c r="F146" s="56">
        <v>5.3</v>
      </c>
      <c r="G146" s="53"/>
      <c r="H146" s="53"/>
      <c r="I146" s="53"/>
      <c r="J146" s="53"/>
      <c r="K146" s="57"/>
      <c r="L146" s="58">
        <f t="shared" si="11"/>
        <v>169.74</v>
      </c>
      <c r="M146" s="58">
        <f t="shared" si="8"/>
        <v>169.74</v>
      </c>
      <c r="N146" s="58" t="e">
        <f>IF(F146&gt;0,ROUND(F146*#REF!,2),0)</f>
        <v>#REF!</v>
      </c>
      <c r="O146" s="58">
        <f>IF(J146&gt;0,ROUND(J146*#REF!,2),0)</f>
        <v>0</v>
      </c>
      <c r="P146" s="58" t="e">
        <f t="shared" si="9"/>
        <v>#REF!</v>
      </c>
      <c r="Q146" s="59" t="s">
        <v>132</v>
      </c>
      <c r="R146" s="51"/>
      <c r="S146" s="51"/>
    </row>
    <row r="147" spans="1:19" ht="31" x14ac:dyDescent="0.35">
      <c r="A147" s="125" t="s">
        <v>9122</v>
      </c>
      <c r="B147" s="125"/>
      <c r="C147" s="125"/>
      <c r="D147" s="125"/>
      <c r="E147" s="125"/>
      <c r="F147" s="125"/>
      <c r="G147" s="125"/>
      <c r="H147" s="125"/>
      <c r="I147" s="125"/>
      <c r="J147" s="125"/>
      <c r="K147" s="125"/>
      <c r="L147" s="125"/>
      <c r="M147" s="125"/>
      <c r="N147" s="125"/>
      <c r="O147" s="125"/>
      <c r="P147" s="125"/>
      <c r="Q147" s="52"/>
      <c r="R147" s="51"/>
      <c r="S147" s="51"/>
    </row>
    <row r="148" spans="1:19" ht="21" x14ac:dyDescent="0.35">
      <c r="A148" s="53">
        <v>20105010</v>
      </c>
      <c r="B148" s="53" t="s">
        <v>9123</v>
      </c>
      <c r="C148" s="54" t="s">
        <v>4275</v>
      </c>
      <c r="D148" s="60">
        <v>1</v>
      </c>
      <c r="E148" s="61" t="s">
        <v>446</v>
      </c>
      <c r="F148" s="56"/>
      <c r="G148" s="53"/>
      <c r="H148" s="53"/>
      <c r="I148" s="53"/>
      <c r="J148" s="53"/>
      <c r="K148" s="57"/>
      <c r="L148" s="58">
        <f>VLOOKUP(E148,PORTES2021,10,FALSE)</f>
        <v>1323.54</v>
      </c>
      <c r="M148" s="58">
        <f t="shared" si="8"/>
        <v>1323.54</v>
      </c>
      <c r="N148" s="58">
        <f>IF(F148&gt;0,ROUND(F148*#REF!,2),0)</f>
        <v>0</v>
      </c>
      <c r="O148" s="58">
        <f>IF(J148&gt;0,ROUND(J148*#REF!,2),0)</f>
        <v>0</v>
      </c>
      <c r="P148" s="58">
        <f t="shared" si="9"/>
        <v>1323.54</v>
      </c>
      <c r="Q148" s="59" t="s">
        <v>132</v>
      </c>
      <c r="R148" s="51"/>
      <c r="S148" s="51"/>
    </row>
    <row r="149" spans="1:19" ht="21" x14ac:dyDescent="0.35">
      <c r="A149" s="53">
        <v>20105029</v>
      </c>
      <c r="B149" s="53" t="s">
        <v>9124</v>
      </c>
      <c r="C149" s="54" t="s">
        <v>4274</v>
      </c>
      <c r="D149" s="60">
        <v>1</v>
      </c>
      <c r="E149" s="61" t="s">
        <v>148</v>
      </c>
      <c r="F149" s="56"/>
      <c r="G149" s="53"/>
      <c r="H149" s="53"/>
      <c r="I149" s="53"/>
      <c r="J149" s="53"/>
      <c r="K149" s="57"/>
      <c r="L149" s="58">
        <f>VLOOKUP(E149,PORTES2021,10,FALSE)</f>
        <v>689.63</v>
      </c>
      <c r="M149" s="58">
        <f t="shared" si="8"/>
        <v>689.63</v>
      </c>
      <c r="N149" s="58">
        <f>IF(F149&gt;0,ROUND(F149*#REF!,2),0)</f>
        <v>0</v>
      </c>
      <c r="O149" s="58">
        <f>IF(J149&gt;0,ROUND(J149*#REF!,2),0)</f>
        <v>0</v>
      </c>
      <c r="P149" s="58">
        <f t="shared" si="9"/>
        <v>689.63</v>
      </c>
      <c r="Q149" s="59" t="s">
        <v>132</v>
      </c>
      <c r="R149" s="51"/>
      <c r="S149" s="51"/>
    </row>
    <row r="150" spans="1:19" ht="31" x14ac:dyDescent="0.35">
      <c r="A150" s="124" t="s">
        <v>9125</v>
      </c>
      <c r="B150" s="124"/>
      <c r="C150" s="124"/>
      <c r="D150" s="124"/>
      <c r="E150" s="124"/>
      <c r="F150" s="124"/>
      <c r="G150" s="124"/>
      <c r="H150" s="124"/>
      <c r="I150" s="124"/>
      <c r="J150" s="124"/>
      <c r="K150" s="124"/>
      <c r="L150" s="124"/>
      <c r="M150" s="124"/>
      <c r="N150" s="124"/>
      <c r="O150" s="124"/>
      <c r="P150" s="124"/>
      <c r="Q150" s="52"/>
      <c r="R150" s="51"/>
      <c r="S150" s="51"/>
    </row>
    <row r="151" spans="1:19" ht="52.5" x14ac:dyDescent="0.35">
      <c r="A151" s="53">
        <v>20201010</v>
      </c>
      <c r="B151" s="53" t="s">
        <v>9126</v>
      </c>
      <c r="C151" s="54" t="s">
        <v>4273</v>
      </c>
      <c r="D151" s="60">
        <v>1</v>
      </c>
      <c r="E151" s="61" t="s">
        <v>186</v>
      </c>
      <c r="F151" s="56"/>
      <c r="G151" s="53"/>
      <c r="H151" s="53"/>
      <c r="I151" s="53"/>
      <c r="J151" s="53"/>
      <c r="K151" s="57"/>
      <c r="L151" s="58">
        <f t="shared" ref="L151:L162" si="12">VLOOKUP(E151,PORTES2021,10,FALSE)</f>
        <v>2950.77</v>
      </c>
      <c r="M151" s="58">
        <f t="shared" ref="M151:M162" si="13">ROUND(D151*L151,2)</f>
        <v>2950.77</v>
      </c>
      <c r="N151" s="58">
        <f>IF(F151&gt;0,ROUND(F151*#REF!,2),0)</f>
        <v>0</v>
      </c>
      <c r="O151" s="58">
        <f>IF(J151&gt;0,ROUND(J151*#REF!,2),0)</f>
        <v>0</v>
      </c>
      <c r="P151" s="58">
        <f t="shared" ref="P151:P162" si="14">ROUND(M151+N151+O151,2)</f>
        <v>2950.77</v>
      </c>
      <c r="Q151" s="59" t="s">
        <v>132</v>
      </c>
      <c r="R151" s="51"/>
      <c r="S151" s="51"/>
    </row>
    <row r="152" spans="1:19" x14ac:dyDescent="0.35">
      <c r="A152" s="53">
        <v>20201028</v>
      </c>
      <c r="B152" s="53" t="s">
        <v>9127</v>
      </c>
      <c r="C152" s="54" t="s">
        <v>4272</v>
      </c>
      <c r="D152" s="60">
        <v>1</v>
      </c>
      <c r="E152" s="61" t="s">
        <v>34</v>
      </c>
      <c r="F152" s="56"/>
      <c r="G152" s="53"/>
      <c r="H152" s="53"/>
      <c r="I152" s="53"/>
      <c r="J152" s="53"/>
      <c r="K152" s="57"/>
      <c r="L152" s="58">
        <f t="shared" si="12"/>
        <v>71.62</v>
      </c>
      <c r="M152" s="58">
        <f t="shared" si="13"/>
        <v>71.62</v>
      </c>
      <c r="N152" s="58">
        <f>IF(F152&gt;0,ROUND(F152*#REF!,2),0)</f>
        <v>0</v>
      </c>
      <c r="O152" s="58">
        <f>IF(J152&gt;0,ROUND(J152*#REF!,2),0)</f>
        <v>0</v>
      </c>
      <c r="P152" s="58">
        <f t="shared" si="14"/>
        <v>71.62</v>
      </c>
      <c r="Q152" s="59" t="s">
        <v>0</v>
      </c>
      <c r="R152" s="51"/>
      <c r="S152" s="51"/>
    </row>
    <row r="153" spans="1:19" ht="31.5" x14ac:dyDescent="0.35">
      <c r="A153" s="53">
        <v>20201036</v>
      </c>
      <c r="B153" s="53" t="s">
        <v>9128</v>
      </c>
      <c r="C153" s="54" t="s">
        <v>4271</v>
      </c>
      <c r="D153" s="60">
        <v>1</v>
      </c>
      <c r="E153" s="61" t="s">
        <v>23</v>
      </c>
      <c r="F153" s="56"/>
      <c r="G153" s="53"/>
      <c r="H153" s="53"/>
      <c r="I153" s="53"/>
      <c r="J153" s="53"/>
      <c r="K153" s="57"/>
      <c r="L153" s="58">
        <f t="shared" si="12"/>
        <v>116.71</v>
      </c>
      <c r="M153" s="58">
        <f t="shared" si="13"/>
        <v>116.71</v>
      </c>
      <c r="N153" s="58">
        <f>IF(F153&gt;0,ROUND(F153*#REF!,2),0)</f>
        <v>0</v>
      </c>
      <c r="O153" s="58">
        <f>IF(J153&gt;0,ROUND(J153*#REF!,2),0)</f>
        <v>0</v>
      </c>
      <c r="P153" s="58">
        <f t="shared" si="14"/>
        <v>116.71</v>
      </c>
      <c r="Q153" s="59" t="s">
        <v>0</v>
      </c>
      <c r="R153" s="51"/>
      <c r="S153" s="51"/>
    </row>
    <row r="154" spans="1:19" ht="52.5" x14ac:dyDescent="0.35">
      <c r="A154" s="53">
        <v>20201044</v>
      </c>
      <c r="B154" s="53" t="s">
        <v>9129</v>
      </c>
      <c r="C154" s="54" t="s">
        <v>4270</v>
      </c>
      <c r="D154" s="60">
        <v>1</v>
      </c>
      <c r="E154" s="61" t="s">
        <v>18</v>
      </c>
      <c r="F154" s="56"/>
      <c r="G154" s="53"/>
      <c r="H154" s="53"/>
      <c r="I154" s="53"/>
      <c r="J154" s="53"/>
      <c r="K154" s="57"/>
      <c r="L154" s="58">
        <f t="shared" si="12"/>
        <v>53.06</v>
      </c>
      <c r="M154" s="58">
        <f t="shared" si="13"/>
        <v>53.06</v>
      </c>
      <c r="N154" s="58">
        <f>IF(F154&gt;0,ROUND(F154*#REF!,2),0)</f>
        <v>0</v>
      </c>
      <c r="O154" s="58">
        <f>IF(J154&gt;0,ROUND(J154*#REF!,2),0)</f>
        <v>0</v>
      </c>
      <c r="P154" s="58">
        <f t="shared" si="14"/>
        <v>53.06</v>
      </c>
      <c r="Q154" s="59" t="s">
        <v>0</v>
      </c>
      <c r="R154" s="51"/>
      <c r="S154" s="51"/>
    </row>
    <row r="155" spans="1:19" ht="42" x14ac:dyDescent="0.35">
      <c r="A155" s="53">
        <v>20201052</v>
      </c>
      <c r="B155" s="53" t="s">
        <v>9130</v>
      </c>
      <c r="C155" s="54" t="s">
        <v>4269</v>
      </c>
      <c r="D155" s="60">
        <v>1</v>
      </c>
      <c r="E155" s="61" t="s">
        <v>4</v>
      </c>
      <c r="F155" s="56"/>
      <c r="G155" s="53"/>
      <c r="H155" s="53"/>
      <c r="I155" s="53"/>
      <c r="J155" s="53"/>
      <c r="K155" s="57"/>
      <c r="L155" s="58">
        <f t="shared" si="12"/>
        <v>84.88</v>
      </c>
      <c r="M155" s="58">
        <f t="shared" si="13"/>
        <v>84.88</v>
      </c>
      <c r="N155" s="58">
        <f>IF(F155&gt;0,ROUND(F155*#REF!,2),0)</f>
        <v>0</v>
      </c>
      <c r="O155" s="58">
        <f>IF(J155&gt;0,ROUND(J155*#REF!,2),0)</f>
        <v>0</v>
      </c>
      <c r="P155" s="58">
        <f t="shared" si="14"/>
        <v>84.88</v>
      </c>
      <c r="Q155" s="59" t="s">
        <v>0</v>
      </c>
      <c r="R155" s="51"/>
      <c r="S155" s="51"/>
    </row>
    <row r="156" spans="1:19" ht="31.5" x14ac:dyDescent="0.35">
      <c r="A156" s="53">
        <v>20201060</v>
      </c>
      <c r="B156" s="53" t="s">
        <v>9131</v>
      </c>
      <c r="C156" s="54" t="s">
        <v>4268</v>
      </c>
      <c r="D156" s="60">
        <v>1</v>
      </c>
      <c r="E156" s="61" t="s">
        <v>4</v>
      </c>
      <c r="F156" s="56"/>
      <c r="G156" s="53"/>
      <c r="H156" s="53"/>
      <c r="I156" s="53"/>
      <c r="J156" s="53"/>
      <c r="K156" s="57"/>
      <c r="L156" s="58">
        <f t="shared" si="12"/>
        <v>84.88</v>
      </c>
      <c r="M156" s="58">
        <f t="shared" si="13"/>
        <v>84.88</v>
      </c>
      <c r="N156" s="58">
        <f>IF(F156&gt;0,ROUND(F156*#REF!,2),0)</f>
        <v>0</v>
      </c>
      <c r="O156" s="58">
        <f>IF(J156&gt;0,ROUND(J156*#REF!,2),0)</f>
        <v>0</v>
      </c>
      <c r="P156" s="58">
        <f t="shared" si="14"/>
        <v>84.88</v>
      </c>
      <c r="Q156" s="59" t="s">
        <v>0</v>
      </c>
      <c r="R156" s="51"/>
      <c r="S156" s="51"/>
    </row>
    <row r="157" spans="1:19" ht="31.5" x14ac:dyDescent="0.35">
      <c r="A157" s="53">
        <v>20201079</v>
      </c>
      <c r="B157" s="53" t="s">
        <v>9132</v>
      </c>
      <c r="C157" s="54" t="s">
        <v>4267</v>
      </c>
      <c r="D157" s="60">
        <v>1</v>
      </c>
      <c r="E157" s="61" t="s">
        <v>186</v>
      </c>
      <c r="F157" s="56"/>
      <c r="G157" s="53"/>
      <c r="H157" s="53"/>
      <c r="I157" s="53"/>
      <c r="J157" s="53"/>
      <c r="K157" s="57"/>
      <c r="L157" s="58">
        <f t="shared" si="12"/>
        <v>2950.77</v>
      </c>
      <c r="M157" s="58">
        <f t="shared" si="13"/>
        <v>2950.77</v>
      </c>
      <c r="N157" s="58">
        <f>IF(F157&gt;0,ROUND(F157*#REF!,2),0)</f>
        <v>0</v>
      </c>
      <c r="O157" s="58">
        <f>IF(J157&gt;0,ROUND(J157*#REF!,2),0)</f>
        <v>0</v>
      </c>
      <c r="P157" s="58">
        <f t="shared" si="14"/>
        <v>2950.77</v>
      </c>
      <c r="Q157" s="59" t="s">
        <v>132</v>
      </c>
      <c r="R157" s="51"/>
      <c r="S157" s="51"/>
    </row>
    <row r="158" spans="1:19" ht="42" x14ac:dyDescent="0.35">
      <c r="A158" s="53">
        <v>20201087</v>
      </c>
      <c r="B158" s="53" t="s">
        <v>9133</v>
      </c>
      <c r="C158" s="54" t="s">
        <v>4266</v>
      </c>
      <c r="D158" s="60">
        <v>1</v>
      </c>
      <c r="E158" s="61" t="s">
        <v>41</v>
      </c>
      <c r="F158" s="56"/>
      <c r="G158" s="53"/>
      <c r="H158" s="53"/>
      <c r="I158" s="53"/>
      <c r="J158" s="53"/>
      <c r="K158" s="57"/>
      <c r="L158" s="58">
        <f t="shared" si="12"/>
        <v>169.74</v>
      </c>
      <c r="M158" s="58">
        <f t="shared" si="13"/>
        <v>169.74</v>
      </c>
      <c r="N158" s="58">
        <f>IF(F158&gt;0,ROUND(F158*#REF!,2),0)</f>
        <v>0</v>
      </c>
      <c r="O158" s="58">
        <f>IF(J158&gt;0,ROUND(J158*#REF!,2),0)</f>
        <v>0</v>
      </c>
      <c r="P158" s="58">
        <f t="shared" si="14"/>
        <v>169.74</v>
      </c>
      <c r="Q158" s="59" t="s">
        <v>0</v>
      </c>
      <c r="R158" s="51"/>
      <c r="S158" s="51"/>
    </row>
    <row r="159" spans="1:19" ht="31.5" x14ac:dyDescent="0.35">
      <c r="A159" s="53">
        <v>20201095</v>
      </c>
      <c r="B159" s="53" t="s">
        <v>9134</v>
      </c>
      <c r="C159" s="54" t="s">
        <v>4265</v>
      </c>
      <c r="D159" s="60">
        <v>1</v>
      </c>
      <c r="E159" s="61" t="s">
        <v>18</v>
      </c>
      <c r="F159" s="56"/>
      <c r="G159" s="53"/>
      <c r="H159" s="53"/>
      <c r="I159" s="53"/>
      <c r="J159" s="53"/>
      <c r="K159" s="57"/>
      <c r="L159" s="58">
        <f t="shared" si="12"/>
        <v>53.06</v>
      </c>
      <c r="M159" s="58">
        <f t="shared" si="13"/>
        <v>53.06</v>
      </c>
      <c r="N159" s="58">
        <f>IF(F159&gt;0,ROUND(F159*#REF!,2),0)</f>
        <v>0</v>
      </c>
      <c r="O159" s="58">
        <f>IF(J159&gt;0,ROUND(J159*#REF!,2),0)</f>
        <v>0</v>
      </c>
      <c r="P159" s="58">
        <f t="shared" si="14"/>
        <v>53.06</v>
      </c>
      <c r="Q159" s="59" t="s">
        <v>0</v>
      </c>
      <c r="R159" s="51"/>
      <c r="S159" s="51"/>
    </row>
    <row r="160" spans="1:19" x14ac:dyDescent="0.35">
      <c r="A160" s="53">
        <v>20201109</v>
      </c>
      <c r="B160" s="53" t="s">
        <v>9135</v>
      </c>
      <c r="C160" s="54" t="s">
        <v>4264</v>
      </c>
      <c r="D160" s="60">
        <v>1</v>
      </c>
      <c r="E160" s="61" t="s">
        <v>34</v>
      </c>
      <c r="F160" s="56"/>
      <c r="G160" s="53"/>
      <c r="H160" s="53"/>
      <c r="I160" s="53"/>
      <c r="J160" s="53"/>
      <c r="K160" s="57"/>
      <c r="L160" s="58">
        <f t="shared" si="12"/>
        <v>71.62</v>
      </c>
      <c r="M160" s="58">
        <f t="shared" si="13"/>
        <v>71.62</v>
      </c>
      <c r="N160" s="58">
        <f>IF(F160&gt;0,ROUND(F160*#REF!,2),0)</f>
        <v>0</v>
      </c>
      <c r="O160" s="58">
        <f>IF(J160&gt;0,ROUND(J160*#REF!,2),0)</f>
        <v>0</v>
      </c>
      <c r="P160" s="58">
        <f t="shared" si="14"/>
        <v>71.62</v>
      </c>
      <c r="Q160" s="59" t="s">
        <v>0</v>
      </c>
      <c r="R160" s="51"/>
      <c r="S160" s="51"/>
    </row>
    <row r="161" spans="1:19" ht="21" x14ac:dyDescent="0.35">
      <c r="A161" s="53">
        <v>20201117</v>
      </c>
      <c r="B161" s="53" t="s">
        <v>9136</v>
      </c>
      <c r="C161" s="54" t="s">
        <v>4263</v>
      </c>
      <c r="D161" s="60">
        <v>1</v>
      </c>
      <c r="E161" s="61" t="s">
        <v>23</v>
      </c>
      <c r="F161" s="56"/>
      <c r="G161" s="53"/>
      <c r="H161" s="53"/>
      <c r="I161" s="53"/>
      <c r="J161" s="53"/>
      <c r="K161" s="57"/>
      <c r="L161" s="58">
        <f t="shared" si="12"/>
        <v>116.71</v>
      </c>
      <c r="M161" s="58">
        <f t="shared" si="13"/>
        <v>116.71</v>
      </c>
      <c r="N161" s="58">
        <f>IF(F161&gt;0,ROUND(F161*#REF!,2),0)</f>
        <v>0</v>
      </c>
      <c r="O161" s="58">
        <f>IF(J161&gt;0,ROUND(J161*#REF!,2),0)</f>
        <v>0</v>
      </c>
      <c r="P161" s="58">
        <f t="shared" si="14"/>
        <v>116.71</v>
      </c>
      <c r="Q161" s="59" t="s">
        <v>0</v>
      </c>
      <c r="R161" s="51"/>
      <c r="S161" s="51"/>
    </row>
    <row r="162" spans="1:19" ht="21" x14ac:dyDescent="0.35">
      <c r="A162" s="53">
        <v>20201125</v>
      </c>
      <c r="B162" s="53" t="s">
        <v>9137</v>
      </c>
      <c r="C162" s="54" t="s">
        <v>4262</v>
      </c>
      <c r="D162" s="60">
        <v>1</v>
      </c>
      <c r="E162" s="61" t="s">
        <v>13</v>
      </c>
      <c r="F162" s="56"/>
      <c r="G162" s="53"/>
      <c r="H162" s="53"/>
      <c r="I162" s="53"/>
      <c r="J162" s="53"/>
      <c r="K162" s="57"/>
      <c r="L162" s="58">
        <f t="shared" si="12"/>
        <v>148.54</v>
      </c>
      <c r="M162" s="58">
        <f t="shared" si="13"/>
        <v>148.54</v>
      </c>
      <c r="N162" s="58">
        <f>IF(F162&gt;0,ROUND(F162*#REF!,2),0)</f>
        <v>0</v>
      </c>
      <c r="O162" s="58">
        <f>IF(J162&gt;0,ROUND(J162*#REF!,2),0)</f>
        <v>0</v>
      </c>
      <c r="P162" s="58">
        <f t="shared" si="14"/>
        <v>148.54</v>
      </c>
      <c r="Q162" s="59" t="s">
        <v>0</v>
      </c>
      <c r="R162" s="51"/>
      <c r="S162" s="51"/>
    </row>
    <row r="163" spans="1:19" ht="31" x14ac:dyDescent="0.35">
      <c r="A163" s="124" t="s">
        <v>9138</v>
      </c>
      <c r="B163" s="124"/>
      <c r="C163" s="124"/>
      <c r="D163" s="124"/>
      <c r="E163" s="124"/>
      <c r="F163" s="124"/>
      <c r="G163" s="124"/>
      <c r="H163" s="124"/>
      <c r="I163" s="124"/>
      <c r="J163" s="124"/>
      <c r="K163" s="124"/>
      <c r="L163" s="124"/>
      <c r="M163" s="124"/>
      <c r="N163" s="124"/>
      <c r="O163" s="124"/>
      <c r="P163" s="124"/>
      <c r="Q163" s="52"/>
      <c r="R163" s="51"/>
      <c r="S163" s="51"/>
    </row>
    <row r="164" spans="1:19" x14ac:dyDescent="0.35">
      <c r="A164" s="53">
        <v>20202016</v>
      </c>
      <c r="B164" s="53" t="s">
        <v>9139</v>
      </c>
      <c r="C164" s="54" t="s">
        <v>4261</v>
      </c>
      <c r="D164" s="60">
        <v>1</v>
      </c>
      <c r="E164" s="61" t="s">
        <v>31</v>
      </c>
      <c r="F164" s="56">
        <v>1.74</v>
      </c>
      <c r="G164" s="53"/>
      <c r="H164" s="53"/>
      <c r="I164" s="53"/>
      <c r="J164" s="53"/>
      <c r="K164" s="57"/>
      <c r="L164" s="58">
        <f t="shared" ref="L164:L169" si="15">VLOOKUP(E164,PORTES2021,10,FALSE)</f>
        <v>26.53</v>
      </c>
      <c r="M164" s="58">
        <f t="shared" ref="M164:M182" si="16">ROUND(D164*L164,2)</f>
        <v>26.53</v>
      </c>
      <c r="N164" s="58" t="e">
        <f>IF(F164&gt;0,ROUND(F164*#REF!,2),0)</f>
        <v>#REF!</v>
      </c>
      <c r="O164" s="58">
        <f>IF(J164&gt;0,ROUND(J164*#REF!,2),0)</f>
        <v>0</v>
      </c>
      <c r="P164" s="58" t="e">
        <f t="shared" ref="P164:P169" si="17">ROUND(M164+N164+O164,2)</f>
        <v>#REF!</v>
      </c>
      <c r="Q164" s="59" t="s">
        <v>0</v>
      </c>
      <c r="R164" s="51"/>
      <c r="S164" s="51"/>
    </row>
    <row r="165" spans="1:19" ht="21" x14ac:dyDescent="0.35">
      <c r="A165" s="53">
        <v>20202024</v>
      </c>
      <c r="B165" s="53" t="s">
        <v>9140</v>
      </c>
      <c r="C165" s="54" t="s">
        <v>4260</v>
      </c>
      <c r="D165" s="60">
        <v>1</v>
      </c>
      <c r="E165" s="61" t="s">
        <v>25</v>
      </c>
      <c r="F165" s="56"/>
      <c r="G165" s="53"/>
      <c r="H165" s="53"/>
      <c r="I165" s="53"/>
      <c r="J165" s="53"/>
      <c r="K165" s="57"/>
      <c r="L165" s="58">
        <f t="shared" si="15"/>
        <v>13.26</v>
      </c>
      <c r="M165" s="58">
        <f t="shared" si="16"/>
        <v>13.26</v>
      </c>
      <c r="N165" s="58">
        <f>IF(F165&gt;0,ROUND(F165*#REF!,2),0)</f>
        <v>0</v>
      </c>
      <c r="O165" s="58">
        <f>IF(J165&gt;0,ROUND(J165*#REF!,2),0)</f>
        <v>0</v>
      </c>
      <c r="P165" s="58">
        <f t="shared" si="17"/>
        <v>13.26</v>
      </c>
      <c r="Q165" s="59" t="s">
        <v>0</v>
      </c>
      <c r="R165" s="51"/>
      <c r="S165" s="51"/>
    </row>
    <row r="166" spans="1:19" ht="21" x14ac:dyDescent="0.35">
      <c r="A166" s="53">
        <v>20202032</v>
      </c>
      <c r="B166" s="53" t="s">
        <v>9141</v>
      </c>
      <c r="C166" s="54" t="s">
        <v>4259</v>
      </c>
      <c r="D166" s="60">
        <v>1</v>
      </c>
      <c r="E166" s="61" t="s">
        <v>18</v>
      </c>
      <c r="F166" s="56"/>
      <c r="G166" s="53"/>
      <c r="H166" s="53"/>
      <c r="I166" s="53"/>
      <c r="J166" s="53"/>
      <c r="K166" s="57"/>
      <c r="L166" s="58">
        <f t="shared" si="15"/>
        <v>53.06</v>
      </c>
      <c r="M166" s="58">
        <f t="shared" si="16"/>
        <v>53.06</v>
      </c>
      <c r="N166" s="58">
        <f>IF(F166&gt;0,ROUND(F166*#REF!,2),0)</f>
        <v>0</v>
      </c>
      <c r="O166" s="58">
        <f>IF(J166&gt;0,ROUND(J166*#REF!,2),0)</f>
        <v>0</v>
      </c>
      <c r="P166" s="58">
        <f t="shared" si="17"/>
        <v>53.06</v>
      </c>
      <c r="Q166" s="59" t="s">
        <v>0</v>
      </c>
      <c r="R166" s="51"/>
      <c r="S166" s="51"/>
    </row>
    <row r="167" spans="1:19" ht="21" x14ac:dyDescent="0.35">
      <c r="A167" s="53">
        <v>20202040</v>
      </c>
      <c r="B167" s="53" t="s">
        <v>9142</v>
      </c>
      <c r="C167" s="54" t="s">
        <v>4258</v>
      </c>
      <c r="D167" s="60">
        <v>1</v>
      </c>
      <c r="E167" s="61" t="s">
        <v>388</v>
      </c>
      <c r="F167" s="56">
        <v>32</v>
      </c>
      <c r="G167" s="53"/>
      <c r="H167" s="53"/>
      <c r="I167" s="53"/>
      <c r="J167" s="53"/>
      <c r="K167" s="57"/>
      <c r="L167" s="58">
        <f t="shared" si="15"/>
        <v>574.25</v>
      </c>
      <c r="M167" s="58">
        <f t="shared" si="16"/>
        <v>574.25</v>
      </c>
      <c r="N167" s="58" t="e">
        <f>IF(F167&gt;0,ROUND(F167*#REF!,2),0)</f>
        <v>#REF!</v>
      </c>
      <c r="O167" s="58">
        <f>IF(J167&gt;0,ROUND(J167*#REF!,2),0)</f>
        <v>0</v>
      </c>
      <c r="P167" s="58" t="e">
        <f t="shared" si="17"/>
        <v>#REF!</v>
      </c>
      <c r="Q167" s="59" t="s">
        <v>132</v>
      </c>
      <c r="R167" s="51"/>
      <c r="S167" s="51"/>
    </row>
    <row r="168" spans="1:19" ht="31.5" x14ac:dyDescent="0.35">
      <c r="A168" s="53">
        <v>20202059</v>
      </c>
      <c r="B168" s="53" t="s">
        <v>9143</v>
      </c>
      <c r="C168" s="54" t="s">
        <v>4257</v>
      </c>
      <c r="D168" s="60">
        <v>1</v>
      </c>
      <c r="E168" s="61" t="s">
        <v>34</v>
      </c>
      <c r="F168" s="56">
        <v>8.26</v>
      </c>
      <c r="G168" s="53"/>
      <c r="H168" s="53"/>
      <c r="I168" s="53"/>
      <c r="J168" s="53"/>
      <c r="K168" s="57"/>
      <c r="L168" s="58">
        <f t="shared" si="15"/>
        <v>71.62</v>
      </c>
      <c r="M168" s="58">
        <f t="shared" si="16"/>
        <v>71.62</v>
      </c>
      <c r="N168" s="58" t="e">
        <f>IF(F168&gt;0,ROUND(F168*#REF!,2),0)</f>
        <v>#REF!</v>
      </c>
      <c r="O168" s="58">
        <f>IF(J168&gt;0,ROUND(J168*#REF!,2),0)</f>
        <v>0</v>
      </c>
      <c r="P168" s="58" t="e">
        <f t="shared" si="17"/>
        <v>#REF!</v>
      </c>
      <c r="Q168" s="59" t="s">
        <v>132</v>
      </c>
      <c r="R168" s="51"/>
      <c r="S168" s="51"/>
    </row>
    <row r="169" spans="1:19" ht="21" x14ac:dyDescent="0.35">
      <c r="A169" s="53">
        <v>20202067</v>
      </c>
      <c r="B169" s="53" t="s">
        <v>9144</v>
      </c>
      <c r="C169" s="54" t="s">
        <v>4256</v>
      </c>
      <c r="D169" s="60">
        <v>1</v>
      </c>
      <c r="E169" s="61" t="s">
        <v>34</v>
      </c>
      <c r="F169" s="56"/>
      <c r="G169" s="53"/>
      <c r="H169" s="53"/>
      <c r="I169" s="53"/>
      <c r="J169" s="53"/>
      <c r="K169" s="57"/>
      <c r="L169" s="58">
        <f t="shared" si="15"/>
        <v>71.62</v>
      </c>
      <c r="M169" s="58">
        <f t="shared" si="16"/>
        <v>71.62</v>
      </c>
      <c r="N169" s="58">
        <f>IF(F169&gt;0,ROUND(F169*#REF!,2),0)</f>
        <v>0</v>
      </c>
      <c r="O169" s="58">
        <f>IF(J169&gt;0,ROUND(J169*#REF!,2),0)</f>
        <v>0</v>
      </c>
      <c r="P169" s="58">
        <f t="shared" si="17"/>
        <v>71.62</v>
      </c>
      <c r="Q169" s="59" t="s">
        <v>0</v>
      </c>
      <c r="R169" s="51"/>
      <c r="S169" s="51"/>
    </row>
    <row r="170" spans="1:19" ht="31" x14ac:dyDescent="0.35">
      <c r="A170" s="125" t="s">
        <v>9145</v>
      </c>
      <c r="B170" s="125"/>
      <c r="C170" s="125"/>
      <c r="D170" s="125"/>
      <c r="E170" s="125"/>
      <c r="F170" s="125"/>
      <c r="G170" s="125"/>
      <c r="H170" s="125"/>
      <c r="I170" s="125"/>
      <c r="J170" s="125"/>
      <c r="K170" s="125"/>
      <c r="L170" s="125"/>
      <c r="M170" s="125"/>
      <c r="N170" s="125"/>
      <c r="O170" s="125"/>
      <c r="P170" s="125"/>
      <c r="Q170" s="52"/>
      <c r="R170" s="51"/>
      <c r="S170" s="51"/>
    </row>
    <row r="171" spans="1:19" ht="42" x14ac:dyDescent="0.35">
      <c r="A171" s="53">
        <v>20203012</v>
      </c>
      <c r="B171" s="53" t="s">
        <v>9146</v>
      </c>
      <c r="C171" s="54" t="s">
        <v>4255</v>
      </c>
      <c r="D171" s="60">
        <v>1</v>
      </c>
      <c r="E171" s="61" t="s">
        <v>31</v>
      </c>
      <c r="F171" s="56">
        <v>0.44</v>
      </c>
      <c r="G171" s="53"/>
      <c r="H171" s="53"/>
      <c r="I171" s="53"/>
      <c r="J171" s="53"/>
      <c r="K171" s="57"/>
      <c r="L171" s="58">
        <f>VLOOKUP(E171,PORTES2021,10,FALSE)</f>
        <v>26.53</v>
      </c>
      <c r="M171" s="58">
        <f t="shared" si="16"/>
        <v>26.53</v>
      </c>
      <c r="N171" s="58" t="e">
        <f>IF(F171&gt;0,ROUND(F171*#REF!,2),0)</f>
        <v>#REF!</v>
      </c>
      <c r="O171" s="58">
        <f>IF(J171&gt;0,ROUND(J171*#REF!,2),0)</f>
        <v>0</v>
      </c>
      <c r="P171" s="58" t="e">
        <f>ROUND(M171+N171+O171,2)</f>
        <v>#REF!</v>
      </c>
      <c r="Q171" s="59" t="s">
        <v>0</v>
      </c>
      <c r="R171" s="51"/>
      <c r="S171" s="51"/>
    </row>
    <row r="172" spans="1:19" ht="31.5" x14ac:dyDescent="0.35">
      <c r="A172" s="53">
        <v>20203020</v>
      </c>
      <c r="B172" s="53" t="s">
        <v>9147</v>
      </c>
      <c r="C172" s="54" t="s">
        <v>4254</v>
      </c>
      <c r="D172" s="60">
        <v>1</v>
      </c>
      <c r="E172" s="61" t="s">
        <v>20</v>
      </c>
      <c r="F172" s="56"/>
      <c r="G172" s="53"/>
      <c r="H172" s="53"/>
      <c r="I172" s="53"/>
      <c r="J172" s="53"/>
      <c r="K172" s="57"/>
      <c r="L172" s="58">
        <f>VLOOKUP(E172,PORTES2021,10,FALSE)</f>
        <v>39.79</v>
      </c>
      <c r="M172" s="58">
        <f t="shared" si="16"/>
        <v>39.79</v>
      </c>
      <c r="N172" s="58">
        <f>IF(F172&gt;0,ROUND(F172*#REF!,2),0)</f>
        <v>0</v>
      </c>
      <c r="O172" s="58">
        <f>IF(J172&gt;0,ROUND(J172*#REF!,2),0)</f>
        <v>0</v>
      </c>
      <c r="P172" s="58">
        <f>ROUND(M172+N172+O172,2)</f>
        <v>39.79</v>
      </c>
      <c r="Q172" s="59" t="s">
        <v>0</v>
      </c>
      <c r="R172" s="51"/>
      <c r="S172" s="51"/>
    </row>
    <row r="173" spans="1:19" ht="31.5" x14ac:dyDescent="0.35">
      <c r="A173" s="53">
        <v>20203047</v>
      </c>
      <c r="B173" s="53" t="s">
        <v>9148</v>
      </c>
      <c r="C173" s="54" t="s">
        <v>4253</v>
      </c>
      <c r="D173" s="60">
        <v>1</v>
      </c>
      <c r="E173" s="61" t="s">
        <v>31</v>
      </c>
      <c r="F173" s="56">
        <v>0.3</v>
      </c>
      <c r="G173" s="53"/>
      <c r="H173" s="53"/>
      <c r="I173" s="53"/>
      <c r="J173" s="53"/>
      <c r="K173" s="57"/>
      <c r="L173" s="58">
        <f>VLOOKUP(E173,PORTES2021,10,FALSE)</f>
        <v>26.53</v>
      </c>
      <c r="M173" s="58">
        <f t="shared" si="16"/>
        <v>26.53</v>
      </c>
      <c r="N173" s="58" t="e">
        <f>IF(F173&gt;0,ROUND(F173*#REF!,2),0)</f>
        <v>#REF!</v>
      </c>
      <c r="O173" s="58">
        <f>IF(J173&gt;0,ROUND(J173*#REF!,2),0)</f>
        <v>0</v>
      </c>
      <c r="P173" s="58" t="e">
        <f>ROUND(M173+N173+O173,2)</f>
        <v>#REF!</v>
      </c>
      <c r="Q173" s="59" t="s">
        <v>0</v>
      </c>
      <c r="R173" s="51"/>
      <c r="S173" s="51"/>
    </row>
    <row r="174" spans="1:19" ht="42" x14ac:dyDescent="0.35">
      <c r="A174" s="53">
        <v>20203063</v>
      </c>
      <c r="B174" s="53" t="s">
        <v>9149</v>
      </c>
      <c r="C174" s="54" t="s">
        <v>4252</v>
      </c>
      <c r="D174" s="60">
        <v>1</v>
      </c>
      <c r="E174" s="61" t="s">
        <v>31</v>
      </c>
      <c r="F174" s="56">
        <v>1.06</v>
      </c>
      <c r="G174" s="53"/>
      <c r="H174" s="53"/>
      <c r="I174" s="53"/>
      <c r="J174" s="53"/>
      <c r="K174" s="57"/>
      <c r="L174" s="58">
        <f>VLOOKUP(E174,PORTES2021,10,FALSE)</f>
        <v>26.53</v>
      </c>
      <c r="M174" s="58">
        <f t="shared" si="16"/>
        <v>26.53</v>
      </c>
      <c r="N174" s="58" t="e">
        <f>IF(F174&gt;0,ROUND(F174*#REF!,2),0)</f>
        <v>#REF!</v>
      </c>
      <c r="O174" s="58">
        <f>IF(J174&gt;0,ROUND(J174*#REF!,2),0)</f>
        <v>0</v>
      </c>
      <c r="P174" s="58" t="e">
        <f>ROUND(M174+N174+O174,2)</f>
        <v>#REF!</v>
      </c>
      <c r="Q174" s="59" t="s">
        <v>0</v>
      </c>
      <c r="R174" s="51"/>
      <c r="S174" s="51"/>
    </row>
    <row r="175" spans="1:19" ht="31.5" x14ac:dyDescent="0.35">
      <c r="A175" s="53">
        <v>20203071</v>
      </c>
      <c r="B175" s="53" t="s">
        <v>9150</v>
      </c>
      <c r="C175" s="54" t="s">
        <v>4251</v>
      </c>
      <c r="D175" s="60">
        <v>1</v>
      </c>
      <c r="E175" s="61" t="s">
        <v>31</v>
      </c>
      <c r="F175" s="56">
        <v>1.06</v>
      </c>
      <c r="G175" s="53"/>
      <c r="H175" s="53"/>
      <c r="I175" s="53"/>
      <c r="J175" s="53"/>
      <c r="K175" s="57"/>
      <c r="L175" s="58">
        <f>VLOOKUP(E175,PORTES2021,10,FALSE)</f>
        <v>26.53</v>
      </c>
      <c r="M175" s="58">
        <f t="shared" si="16"/>
        <v>26.53</v>
      </c>
      <c r="N175" s="58" t="e">
        <f>IF(F175&gt;0,ROUND(F175*#REF!,2),0)</f>
        <v>#REF!</v>
      </c>
      <c r="O175" s="58">
        <f>IF(J175&gt;0,ROUND(J175*#REF!,2),0)</f>
        <v>0</v>
      </c>
      <c r="P175" s="58" t="e">
        <f>ROUND(M175+N175+O175,2)</f>
        <v>#REF!</v>
      </c>
      <c r="Q175" s="59" t="s">
        <v>0</v>
      </c>
      <c r="R175" s="51"/>
      <c r="S175" s="51"/>
    </row>
    <row r="176" spans="1:19" ht="31" x14ac:dyDescent="0.35">
      <c r="A176" s="125" t="s">
        <v>9151</v>
      </c>
      <c r="B176" s="125"/>
      <c r="C176" s="125"/>
      <c r="D176" s="125"/>
      <c r="E176" s="125"/>
      <c r="F176" s="125"/>
      <c r="G176" s="125"/>
      <c r="H176" s="125"/>
      <c r="I176" s="125"/>
      <c r="J176" s="125"/>
      <c r="K176" s="125"/>
      <c r="L176" s="125"/>
      <c r="M176" s="125"/>
      <c r="N176" s="125"/>
      <c r="O176" s="125"/>
      <c r="P176" s="125"/>
      <c r="Q176" s="52"/>
      <c r="R176" s="51"/>
      <c r="S176" s="51"/>
    </row>
    <row r="177" spans="1:19" ht="21" x14ac:dyDescent="0.35">
      <c r="A177" s="53">
        <v>20204027</v>
      </c>
      <c r="B177" s="53" t="s">
        <v>9152</v>
      </c>
      <c r="C177" s="54" t="s">
        <v>4250</v>
      </c>
      <c r="D177" s="60">
        <v>1</v>
      </c>
      <c r="E177" s="61" t="s">
        <v>4</v>
      </c>
      <c r="F177" s="56"/>
      <c r="G177" s="53"/>
      <c r="H177" s="53"/>
      <c r="I177" s="53"/>
      <c r="J177" s="53"/>
      <c r="K177" s="57"/>
      <c r="L177" s="58">
        <f t="shared" ref="L177:L182" si="18">VLOOKUP(E177,PORTES2021,10,FALSE)</f>
        <v>84.88</v>
      </c>
      <c r="M177" s="58">
        <f t="shared" si="16"/>
        <v>84.88</v>
      </c>
      <c r="N177" s="58">
        <f>IF(F177&gt;0,ROUND(F177*#REF!,2),0)</f>
        <v>0</v>
      </c>
      <c r="O177" s="58">
        <f>IF(J177&gt;0,ROUND(J177*#REF!,2),0)</f>
        <v>0</v>
      </c>
      <c r="P177" s="58">
        <f t="shared" ref="P177:P182" si="19">ROUND(M177+N177+O177,2)</f>
        <v>84.88</v>
      </c>
      <c r="Q177" s="59" t="s">
        <v>0</v>
      </c>
      <c r="R177" s="51"/>
      <c r="S177" s="51"/>
    </row>
    <row r="178" spans="1:19" ht="31.5" x14ac:dyDescent="0.35">
      <c r="A178" s="53">
        <v>20204035</v>
      </c>
      <c r="B178" s="53" t="s">
        <v>9153</v>
      </c>
      <c r="C178" s="54" t="s">
        <v>4249</v>
      </c>
      <c r="D178" s="60">
        <v>1</v>
      </c>
      <c r="E178" s="61" t="s">
        <v>4</v>
      </c>
      <c r="F178" s="56"/>
      <c r="G178" s="53"/>
      <c r="H178" s="53"/>
      <c r="I178" s="53"/>
      <c r="J178" s="53"/>
      <c r="K178" s="57"/>
      <c r="L178" s="58">
        <f t="shared" si="18"/>
        <v>84.88</v>
      </c>
      <c r="M178" s="58">
        <f t="shared" si="16"/>
        <v>84.88</v>
      </c>
      <c r="N178" s="58">
        <f>IF(F178&gt;0,ROUND(F178*#REF!,2),0)</f>
        <v>0</v>
      </c>
      <c r="O178" s="58">
        <f>IF(J178&gt;0,ROUND(J178*#REF!,2),0)</f>
        <v>0</v>
      </c>
      <c r="P178" s="58">
        <f t="shared" si="19"/>
        <v>84.88</v>
      </c>
      <c r="Q178" s="59" t="s">
        <v>0</v>
      </c>
      <c r="R178" s="51"/>
      <c r="S178" s="51"/>
    </row>
    <row r="179" spans="1:19" ht="21" x14ac:dyDescent="0.35">
      <c r="A179" s="53">
        <v>20204043</v>
      </c>
      <c r="B179" s="53" t="s">
        <v>9154</v>
      </c>
      <c r="C179" s="54" t="s">
        <v>4248</v>
      </c>
      <c r="D179" s="60">
        <v>1</v>
      </c>
      <c r="E179" s="61" t="s">
        <v>23</v>
      </c>
      <c r="F179" s="56"/>
      <c r="G179" s="53"/>
      <c r="H179" s="53"/>
      <c r="I179" s="53"/>
      <c r="J179" s="53"/>
      <c r="K179" s="57"/>
      <c r="L179" s="58">
        <f t="shared" si="18"/>
        <v>116.71</v>
      </c>
      <c r="M179" s="58">
        <f t="shared" si="16"/>
        <v>116.71</v>
      </c>
      <c r="N179" s="58">
        <f>IF(F179&gt;0,ROUND(F179*#REF!,2),0)</f>
        <v>0</v>
      </c>
      <c r="O179" s="58">
        <f>IF(J179&gt;0,ROUND(J179*#REF!,2),0)</f>
        <v>0</v>
      </c>
      <c r="P179" s="58">
        <f t="shared" si="19"/>
        <v>116.71</v>
      </c>
      <c r="Q179" s="59" t="s">
        <v>0</v>
      </c>
      <c r="R179" s="51"/>
      <c r="S179" s="51"/>
    </row>
    <row r="180" spans="1:19" ht="63" x14ac:dyDescent="0.35">
      <c r="A180" s="53">
        <v>20204086</v>
      </c>
      <c r="B180" s="53" t="s">
        <v>9155</v>
      </c>
      <c r="C180" s="54" t="s">
        <v>4247</v>
      </c>
      <c r="D180" s="60">
        <v>1</v>
      </c>
      <c r="E180" s="61" t="s">
        <v>383</v>
      </c>
      <c r="F180" s="56"/>
      <c r="G180" s="53"/>
      <c r="H180" s="53"/>
      <c r="I180" s="53"/>
      <c r="J180" s="53"/>
      <c r="K180" s="57"/>
      <c r="L180" s="58">
        <f t="shared" si="18"/>
        <v>649.84</v>
      </c>
      <c r="M180" s="58">
        <f t="shared" si="16"/>
        <v>649.84</v>
      </c>
      <c r="N180" s="58">
        <f>IF(F180&gt;0,ROUND(F180*#REF!,2),0)</f>
        <v>0</v>
      </c>
      <c r="O180" s="58">
        <f>IF(J180&gt;0,ROUND(J180*#REF!,2),0)</f>
        <v>0</v>
      </c>
      <c r="P180" s="58">
        <f t="shared" si="19"/>
        <v>649.84</v>
      </c>
      <c r="Q180" s="59" t="s">
        <v>0</v>
      </c>
      <c r="R180" s="51"/>
      <c r="S180" s="51"/>
    </row>
    <row r="181" spans="1:19" ht="21" x14ac:dyDescent="0.35">
      <c r="A181" s="53">
        <v>20204159</v>
      </c>
      <c r="B181" s="53" t="s">
        <v>9156</v>
      </c>
      <c r="C181" s="54" t="s">
        <v>4246</v>
      </c>
      <c r="D181" s="60">
        <v>1</v>
      </c>
      <c r="E181" s="61" t="s">
        <v>16</v>
      </c>
      <c r="F181" s="56"/>
      <c r="G181" s="53"/>
      <c r="H181" s="53"/>
      <c r="I181" s="53"/>
      <c r="J181" s="53"/>
      <c r="K181" s="57"/>
      <c r="L181" s="58">
        <f t="shared" si="18"/>
        <v>250.65</v>
      </c>
      <c r="M181" s="58">
        <f t="shared" si="16"/>
        <v>250.65</v>
      </c>
      <c r="N181" s="58">
        <f>IF(F181&gt;0,ROUND(F181*#REF!,2),0)</f>
        <v>0</v>
      </c>
      <c r="O181" s="58">
        <f>IF(J181&gt;0,ROUND(J181*#REF!,2),0)</f>
        <v>0</v>
      </c>
      <c r="P181" s="58">
        <f t="shared" si="19"/>
        <v>250.65</v>
      </c>
      <c r="Q181" s="59" t="s">
        <v>132</v>
      </c>
      <c r="R181" s="51"/>
      <c r="S181" s="51"/>
    </row>
    <row r="182" spans="1:19" ht="21" x14ac:dyDescent="0.35">
      <c r="A182" s="53">
        <v>20204167</v>
      </c>
      <c r="B182" s="53" t="s">
        <v>9157</v>
      </c>
      <c r="C182" s="54" t="s">
        <v>4245</v>
      </c>
      <c r="D182" s="60">
        <v>1</v>
      </c>
      <c r="E182" s="61" t="s">
        <v>16</v>
      </c>
      <c r="F182" s="56"/>
      <c r="G182" s="53"/>
      <c r="H182" s="53"/>
      <c r="I182" s="53"/>
      <c r="J182" s="53"/>
      <c r="K182" s="57"/>
      <c r="L182" s="58">
        <f t="shared" si="18"/>
        <v>250.65</v>
      </c>
      <c r="M182" s="58">
        <f t="shared" si="16"/>
        <v>250.65</v>
      </c>
      <c r="N182" s="58">
        <f>IF(F182&gt;0,ROUND(F182*#REF!,2),0)</f>
        <v>0</v>
      </c>
      <c r="O182" s="58">
        <f>IF(J182&gt;0,ROUND(J182*#REF!,2),0)</f>
        <v>0</v>
      </c>
      <c r="P182" s="58">
        <f t="shared" si="19"/>
        <v>250.65</v>
      </c>
      <c r="Q182" s="59" t="s">
        <v>132</v>
      </c>
      <c r="R182" s="51"/>
      <c r="S182" s="51"/>
    </row>
    <row r="183" spans="1:19" ht="38.5" x14ac:dyDescent="0.35">
      <c r="A183" s="126" t="s">
        <v>9158</v>
      </c>
      <c r="B183" s="126"/>
      <c r="C183" s="126"/>
      <c r="D183" s="126"/>
      <c r="E183" s="126"/>
      <c r="F183" s="126"/>
      <c r="G183" s="126"/>
      <c r="H183" s="126"/>
      <c r="I183" s="126"/>
      <c r="J183" s="126"/>
      <c r="K183" s="126"/>
      <c r="L183" s="126"/>
      <c r="M183" s="126"/>
      <c r="N183" s="126"/>
      <c r="O183" s="126"/>
      <c r="P183" s="126"/>
      <c r="Q183" s="52"/>
      <c r="R183" s="51"/>
      <c r="S183" s="51"/>
    </row>
    <row r="184" spans="1:19" ht="31" x14ac:dyDescent="0.35">
      <c r="A184" s="124" t="s">
        <v>9159</v>
      </c>
      <c r="B184" s="124"/>
      <c r="C184" s="124"/>
      <c r="D184" s="124"/>
      <c r="E184" s="124"/>
      <c r="F184" s="124"/>
      <c r="G184" s="124"/>
      <c r="H184" s="124"/>
      <c r="I184" s="124"/>
      <c r="J184" s="124"/>
      <c r="K184" s="124"/>
      <c r="L184" s="124"/>
      <c r="M184" s="124"/>
      <c r="N184" s="124"/>
      <c r="O184" s="124"/>
      <c r="P184" s="124"/>
      <c r="Q184" s="52"/>
      <c r="R184" s="51"/>
      <c r="S184" s="51"/>
    </row>
    <row r="185" spans="1:19" x14ac:dyDescent="0.35">
      <c r="A185" s="53">
        <v>30101018</v>
      </c>
      <c r="B185" s="53" t="s">
        <v>9160</v>
      </c>
      <c r="C185" s="54" t="s">
        <v>4244</v>
      </c>
      <c r="D185" s="60">
        <v>1</v>
      </c>
      <c r="E185" s="61" t="s">
        <v>41</v>
      </c>
      <c r="F185" s="56"/>
      <c r="G185" s="53"/>
      <c r="H185" s="53">
        <v>2</v>
      </c>
      <c r="I185" s="53"/>
      <c r="J185" s="53"/>
      <c r="K185" s="57"/>
      <c r="L185" s="58">
        <f t="shared" ref="L185:L216" si="20">VLOOKUP(E185,PORTES2021,10,FALSE)</f>
        <v>169.74</v>
      </c>
      <c r="M185" s="58">
        <f t="shared" ref="M185:M248" si="21">ROUND(D185*L185,2)</f>
        <v>169.74</v>
      </c>
      <c r="N185" s="58">
        <f>IF(F185&gt;0,ROUND(F185*#REF!,2),0)</f>
        <v>0</v>
      </c>
      <c r="O185" s="58">
        <f>IF(J185&gt;0,ROUND(J185*#REF!,2),0)</f>
        <v>0</v>
      </c>
      <c r="P185" s="58">
        <f t="shared" ref="P185:P248" si="22">ROUND(M185+N185+O185,2)</f>
        <v>169.74</v>
      </c>
      <c r="Q185" s="59" t="s">
        <v>132</v>
      </c>
      <c r="R185" s="51"/>
      <c r="S185" s="51"/>
    </row>
    <row r="186" spans="1:19" ht="21" x14ac:dyDescent="0.35">
      <c r="A186" s="53">
        <v>30101026</v>
      </c>
      <c r="B186" s="53" t="s">
        <v>9161</v>
      </c>
      <c r="C186" s="54" t="s">
        <v>4243</v>
      </c>
      <c r="D186" s="60">
        <v>1</v>
      </c>
      <c r="E186" s="61" t="s">
        <v>16</v>
      </c>
      <c r="F186" s="56"/>
      <c r="G186" s="53">
        <v>1</v>
      </c>
      <c r="H186" s="53">
        <v>3</v>
      </c>
      <c r="I186" s="53"/>
      <c r="J186" s="53"/>
      <c r="K186" s="57"/>
      <c r="L186" s="58">
        <f t="shared" si="20"/>
        <v>250.65</v>
      </c>
      <c r="M186" s="58">
        <f t="shared" si="21"/>
        <v>250.65</v>
      </c>
      <c r="N186" s="58">
        <f>IF(F186&gt;0,ROUND(F186*#REF!,2),0)</f>
        <v>0</v>
      </c>
      <c r="O186" s="58">
        <f>IF(J186&gt;0,ROUND(J186*#REF!,2),0)</f>
        <v>0</v>
      </c>
      <c r="P186" s="58">
        <f t="shared" si="22"/>
        <v>250.65</v>
      </c>
      <c r="Q186" s="59" t="s">
        <v>132</v>
      </c>
      <c r="R186" s="51"/>
      <c r="S186" s="51"/>
    </row>
    <row r="187" spans="1:19" ht="21" x14ac:dyDescent="0.35">
      <c r="A187" s="53">
        <v>30101034</v>
      </c>
      <c r="B187" s="53" t="s">
        <v>9162</v>
      </c>
      <c r="C187" s="54" t="s">
        <v>4242</v>
      </c>
      <c r="D187" s="60">
        <v>1</v>
      </c>
      <c r="E187" s="61" t="s">
        <v>311</v>
      </c>
      <c r="F187" s="56"/>
      <c r="G187" s="53">
        <v>1</v>
      </c>
      <c r="H187" s="53">
        <v>3</v>
      </c>
      <c r="I187" s="53"/>
      <c r="J187" s="53"/>
      <c r="K187" s="57"/>
      <c r="L187" s="58">
        <f t="shared" si="20"/>
        <v>291.76</v>
      </c>
      <c r="M187" s="58">
        <f t="shared" si="21"/>
        <v>291.76</v>
      </c>
      <c r="N187" s="58">
        <f>IF(F187&gt;0,ROUND(F187*#REF!,2),0)</f>
        <v>0</v>
      </c>
      <c r="O187" s="58">
        <f>IF(J187&gt;0,ROUND(J187*#REF!,2),0)</f>
        <v>0</v>
      </c>
      <c r="P187" s="58">
        <f t="shared" si="22"/>
        <v>291.76</v>
      </c>
      <c r="Q187" s="59" t="s">
        <v>132</v>
      </c>
      <c r="R187" s="51"/>
      <c r="S187" s="51"/>
    </row>
    <row r="188" spans="1:19" ht="21" x14ac:dyDescent="0.35">
      <c r="A188" s="53">
        <v>30101042</v>
      </c>
      <c r="B188" s="53" t="s">
        <v>9163</v>
      </c>
      <c r="C188" s="54" t="s">
        <v>4241</v>
      </c>
      <c r="D188" s="60">
        <v>1</v>
      </c>
      <c r="E188" s="61" t="s">
        <v>148</v>
      </c>
      <c r="F188" s="56"/>
      <c r="G188" s="53">
        <v>2</v>
      </c>
      <c r="H188" s="53">
        <v>3</v>
      </c>
      <c r="I188" s="53"/>
      <c r="J188" s="53"/>
      <c r="K188" s="57"/>
      <c r="L188" s="58">
        <f t="shared" si="20"/>
        <v>689.63</v>
      </c>
      <c r="M188" s="58">
        <f t="shared" si="21"/>
        <v>689.63</v>
      </c>
      <c r="N188" s="58">
        <f>IF(F188&gt;0,ROUND(F188*#REF!,2),0)</f>
        <v>0</v>
      </c>
      <c r="O188" s="58">
        <f>IF(J188&gt;0,ROUND(J188*#REF!,2),0)</f>
        <v>0</v>
      </c>
      <c r="P188" s="58">
        <f t="shared" si="22"/>
        <v>689.63</v>
      </c>
      <c r="Q188" s="59" t="s">
        <v>132</v>
      </c>
      <c r="R188" s="51"/>
      <c r="S188" s="51"/>
    </row>
    <row r="189" spans="1:19" ht="21" x14ac:dyDescent="0.35">
      <c r="A189" s="53">
        <v>30101050</v>
      </c>
      <c r="B189" s="53" t="s">
        <v>9164</v>
      </c>
      <c r="C189" s="54" t="s">
        <v>4240</v>
      </c>
      <c r="D189" s="60">
        <v>1</v>
      </c>
      <c r="E189" s="61" t="s">
        <v>281</v>
      </c>
      <c r="F189" s="56"/>
      <c r="G189" s="53">
        <v>1</v>
      </c>
      <c r="H189" s="53">
        <v>4</v>
      </c>
      <c r="I189" s="53"/>
      <c r="J189" s="53"/>
      <c r="K189" s="57"/>
      <c r="L189" s="58">
        <f t="shared" si="20"/>
        <v>202.9</v>
      </c>
      <c r="M189" s="58">
        <f t="shared" si="21"/>
        <v>202.9</v>
      </c>
      <c r="N189" s="58">
        <f>IF(F189&gt;0,ROUND(F189*#REF!,2),0)</f>
        <v>0</v>
      </c>
      <c r="O189" s="58">
        <f>IF(J189&gt;0,ROUND(J189*#REF!,2),0)</f>
        <v>0</v>
      </c>
      <c r="P189" s="58">
        <f t="shared" si="22"/>
        <v>202.9</v>
      </c>
      <c r="Q189" s="59" t="s">
        <v>132</v>
      </c>
      <c r="R189" s="51"/>
      <c r="S189" s="51"/>
    </row>
    <row r="190" spans="1:19" ht="21" x14ac:dyDescent="0.35">
      <c r="A190" s="53">
        <v>30101069</v>
      </c>
      <c r="B190" s="53" t="s">
        <v>9165</v>
      </c>
      <c r="C190" s="54" t="s">
        <v>4239</v>
      </c>
      <c r="D190" s="60">
        <v>1</v>
      </c>
      <c r="E190" s="61" t="s">
        <v>311</v>
      </c>
      <c r="F190" s="56"/>
      <c r="G190" s="53">
        <v>1</v>
      </c>
      <c r="H190" s="53">
        <v>2</v>
      </c>
      <c r="I190" s="53"/>
      <c r="J190" s="53"/>
      <c r="K190" s="57"/>
      <c r="L190" s="58">
        <f t="shared" si="20"/>
        <v>291.76</v>
      </c>
      <c r="M190" s="58">
        <f t="shared" si="21"/>
        <v>291.76</v>
      </c>
      <c r="N190" s="58">
        <f>IF(F190&gt;0,ROUND(F190*#REF!,2),0)</f>
        <v>0</v>
      </c>
      <c r="O190" s="58">
        <f>IF(J190&gt;0,ROUND(J190*#REF!,2),0)</f>
        <v>0</v>
      </c>
      <c r="P190" s="58">
        <f t="shared" si="22"/>
        <v>291.76</v>
      </c>
      <c r="Q190" s="59" t="s">
        <v>132</v>
      </c>
      <c r="R190" s="51"/>
      <c r="S190" s="51"/>
    </row>
    <row r="191" spans="1:19" ht="42" x14ac:dyDescent="0.35">
      <c r="A191" s="53">
        <v>30101077</v>
      </c>
      <c r="B191" s="53" t="s">
        <v>9166</v>
      </c>
      <c r="C191" s="54" t="s">
        <v>4238</v>
      </c>
      <c r="D191" s="60">
        <v>1</v>
      </c>
      <c r="E191" s="61" t="s">
        <v>34</v>
      </c>
      <c r="F191" s="56"/>
      <c r="G191" s="53">
        <v>1</v>
      </c>
      <c r="H191" s="53">
        <v>0</v>
      </c>
      <c r="I191" s="53"/>
      <c r="J191" s="53"/>
      <c r="K191" s="57"/>
      <c r="L191" s="58">
        <f t="shared" si="20"/>
        <v>71.62</v>
      </c>
      <c r="M191" s="58">
        <f t="shared" si="21"/>
        <v>71.62</v>
      </c>
      <c r="N191" s="58">
        <f>IF(F191&gt;0,ROUND(F191*#REF!,2),0)</f>
        <v>0</v>
      </c>
      <c r="O191" s="58">
        <f>IF(J191&gt;0,ROUND(J191*#REF!,2),0)</f>
        <v>0</v>
      </c>
      <c r="P191" s="58">
        <f t="shared" si="22"/>
        <v>71.62</v>
      </c>
      <c r="Q191" s="59" t="s">
        <v>0</v>
      </c>
      <c r="R191" s="51"/>
      <c r="S191" s="51"/>
    </row>
    <row r="192" spans="1:19" x14ac:dyDescent="0.35">
      <c r="A192" s="53">
        <v>30101085</v>
      </c>
      <c r="B192" s="53" t="s">
        <v>9167</v>
      </c>
      <c r="C192" s="54" t="s">
        <v>4237</v>
      </c>
      <c r="D192" s="60">
        <v>1</v>
      </c>
      <c r="E192" s="61" t="s">
        <v>34</v>
      </c>
      <c r="F192" s="56"/>
      <c r="G192" s="53"/>
      <c r="H192" s="53">
        <v>0</v>
      </c>
      <c r="I192" s="53"/>
      <c r="J192" s="53"/>
      <c r="K192" s="57"/>
      <c r="L192" s="58">
        <f t="shared" si="20"/>
        <v>71.62</v>
      </c>
      <c r="M192" s="58">
        <f t="shared" si="21"/>
        <v>71.62</v>
      </c>
      <c r="N192" s="58">
        <f>IF(F192&gt;0,ROUND(F192*#REF!,2),0)</f>
        <v>0</v>
      </c>
      <c r="O192" s="58">
        <f>IF(J192&gt;0,ROUND(J192*#REF!,2),0)</f>
        <v>0</v>
      </c>
      <c r="P192" s="58">
        <f t="shared" si="22"/>
        <v>71.62</v>
      </c>
      <c r="Q192" s="59" t="s">
        <v>0</v>
      </c>
      <c r="R192" s="51"/>
      <c r="S192" s="51"/>
    </row>
    <row r="193" spans="1:19" ht="21" x14ac:dyDescent="0.35">
      <c r="A193" s="53">
        <v>30101093</v>
      </c>
      <c r="B193" s="53" t="s">
        <v>9168</v>
      </c>
      <c r="C193" s="54" t="s">
        <v>4236</v>
      </c>
      <c r="D193" s="60">
        <v>1</v>
      </c>
      <c r="E193" s="61" t="s">
        <v>31</v>
      </c>
      <c r="F193" s="56"/>
      <c r="G193" s="53"/>
      <c r="H193" s="53">
        <v>0</v>
      </c>
      <c r="I193" s="53"/>
      <c r="J193" s="53"/>
      <c r="K193" s="57"/>
      <c r="L193" s="58">
        <f t="shared" si="20"/>
        <v>26.53</v>
      </c>
      <c r="M193" s="58">
        <f t="shared" si="21"/>
        <v>26.53</v>
      </c>
      <c r="N193" s="58">
        <f>IF(F193&gt;0,ROUND(F193*#REF!,2),0)</f>
        <v>0</v>
      </c>
      <c r="O193" s="58">
        <f>IF(J193&gt;0,ROUND(J193*#REF!,2),0)</f>
        <v>0</v>
      </c>
      <c r="P193" s="58">
        <f t="shared" si="22"/>
        <v>26.53</v>
      </c>
      <c r="Q193" s="59" t="s">
        <v>0</v>
      </c>
      <c r="R193" s="51"/>
      <c r="S193" s="51"/>
    </row>
    <row r="194" spans="1:19" ht="21" x14ac:dyDescent="0.35">
      <c r="A194" s="53">
        <v>30101107</v>
      </c>
      <c r="B194" s="53" t="s">
        <v>9169</v>
      </c>
      <c r="C194" s="54" t="s">
        <v>4235</v>
      </c>
      <c r="D194" s="60">
        <v>1</v>
      </c>
      <c r="E194" s="61" t="s">
        <v>18</v>
      </c>
      <c r="F194" s="56"/>
      <c r="G194" s="53"/>
      <c r="H194" s="53">
        <v>0</v>
      </c>
      <c r="I194" s="53"/>
      <c r="J194" s="53"/>
      <c r="K194" s="57"/>
      <c r="L194" s="58">
        <f t="shared" si="20"/>
        <v>53.06</v>
      </c>
      <c r="M194" s="58">
        <f t="shared" si="21"/>
        <v>53.06</v>
      </c>
      <c r="N194" s="58">
        <f>IF(F194&gt;0,ROUND(F194*#REF!,2),0)</f>
        <v>0</v>
      </c>
      <c r="O194" s="58">
        <f>IF(J194&gt;0,ROUND(J194*#REF!,2),0)</f>
        <v>0</v>
      </c>
      <c r="P194" s="58">
        <f t="shared" si="22"/>
        <v>53.06</v>
      </c>
      <c r="Q194" s="59" t="s">
        <v>132</v>
      </c>
      <c r="R194" s="51"/>
      <c r="S194" s="51"/>
    </row>
    <row r="195" spans="1:19" ht="21" x14ac:dyDescent="0.35">
      <c r="A195" s="53">
        <v>30101115</v>
      </c>
      <c r="B195" s="53" t="s">
        <v>9170</v>
      </c>
      <c r="C195" s="54" t="s">
        <v>4234</v>
      </c>
      <c r="D195" s="60">
        <v>1</v>
      </c>
      <c r="E195" s="61" t="s">
        <v>311</v>
      </c>
      <c r="F195" s="56"/>
      <c r="G195" s="53">
        <v>1</v>
      </c>
      <c r="H195" s="53">
        <v>3</v>
      </c>
      <c r="I195" s="53"/>
      <c r="J195" s="53"/>
      <c r="K195" s="57"/>
      <c r="L195" s="58">
        <f t="shared" si="20"/>
        <v>291.76</v>
      </c>
      <c r="M195" s="58">
        <f t="shared" si="21"/>
        <v>291.76</v>
      </c>
      <c r="N195" s="58">
        <f>IF(F195&gt;0,ROUND(F195*#REF!,2),0)</f>
        <v>0</v>
      </c>
      <c r="O195" s="58">
        <f>IF(J195&gt;0,ROUND(J195*#REF!,2),0)</f>
        <v>0</v>
      </c>
      <c r="P195" s="58">
        <f t="shared" si="22"/>
        <v>291.76</v>
      </c>
      <c r="Q195" s="59" t="s">
        <v>132</v>
      </c>
      <c r="R195" s="51"/>
      <c r="S195" s="51"/>
    </row>
    <row r="196" spans="1:19" ht="21" x14ac:dyDescent="0.35">
      <c r="A196" s="53">
        <v>30101140</v>
      </c>
      <c r="B196" s="53" t="s">
        <v>9171</v>
      </c>
      <c r="C196" s="54" t="s">
        <v>4233</v>
      </c>
      <c r="D196" s="60">
        <v>1</v>
      </c>
      <c r="E196" s="61" t="s">
        <v>393</v>
      </c>
      <c r="F196" s="56"/>
      <c r="G196" s="53">
        <v>2</v>
      </c>
      <c r="H196" s="53">
        <v>4</v>
      </c>
      <c r="I196" s="53"/>
      <c r="J196" s="53"/>
      <c r="K196" s="57"/>
      <c r="L196" s="58">
        <f t="shared" si="20"/>
        <v>883.25</v>
      </c>
      <c r="M196" s="58">
        <f t="shared" si="21"/>
        <v>883.25</v>
      </c>
      <c r="N196" s="58">
        <f>IF(F196&gt;0,ROUND(F196*#REF!,2),0)</f>
        <v>0</v>
      </c>
      <c r="O196" s="58">
        <f>IF(J196&gt;0,ROUND(J196*#REF!,2),0)</f>
        <v>0</v>
      </c>
      <c r="P196" s="58">
        <f t="shared" si="22"/>
        <v>883.25</v>
      </c>
      <c r="Q196" s="59" t="s">
        <v>132</v>
      </c>
      <c r="R196" s="51"/>
      <c r="S196" s="51"/>
    </row>
    <row r="197" spans="1:19" ht="42" x14ac:dyDescent="0.35">
      <c r="A197" s="53">
        <v>30101158</v>
      </c>
      <c r="B197" s="53" t="s">
        <v>9172</v>
      </c>
      <c r="C197" s="54" t="s">
        <v>4232</v>
      </c>
      <c r="D197" s="60">
        <v>1</v>
      </c>
      <c r="E197" s="61" t="s">
        <v>224</v>
      </c>
      <c r="F197" s="56"/>
      <c r="G197" s="53">
        <v>1</v>
      </c>
      <c r="H197" s="53">
        <v>5</v>
      </c>
      <c r="I197" s="53"/>
      <c r="J197" s="53"/>
      <c r="K197" s="57"/>
      <c r="L197" s="58">
        <f t="shared" si="20"/>
        <v>338.19</v>
      </c>
      <c r="M197" s="58">
        <f t="shared" si="21"/>
        <v>338.19</v>
      </c>
      <c r="N197" s="58">
        <f>IF(F197&gt;0,ROUND(F197*#REF!,2),0)</f>
        <v>0</v>
      </c>
      <c r="O197" s="58">
        <f>IF(J197&gt;0,ROUND(J197*#REF!,2),0)</f>
        <v>0</v>
      </c>
      <c r="P197" s="58">
        <f t="shared" si="22"/>
        <v>338.19</v>
      </c>
      <c r="Q197" s="59" t="s">
        <v>132</v>
      </c>
      <c r="R197" s="51"/>
      <c r="S197" s="51"/>
    </row>
    <row r="198" spans="1:19" ht="31.5" x14ac:dyDescent="0.35">
      <c r="A198" s="53">
        <v>30101166</v>
      </c>
      <c r="B198" s="53" t="s">
        <v>9173</v>
      </c>
      <c r="C198" s="54" t="s">
        <v>4231</v>
      </c>
      <c r="D198" s="60">
        <v>1</v>
      </c>
      <c r="E198" s="61" t="s">
        <v>484</v>
      </c>
      <c r="F198" s="56"/>
      <c r="G198" s="53">
        <v>2</v>
      </c>
      <c r="H198" s="53">
        <v>6</v>
      </c>
      <c r="I198" s="53"/>
      <c r="J198" s="53"/>
      <c r="K198" s="57"/>
      <c r="L198" s="58">
        <f t="shared" si="20"/>
        <v>802.34</v>
      </c>
      <c r="M198" s="58">
        <f t="shared" si="21"/>
        <v>802.34</v>
      </c>
      <c r="N198" s="58">
        <f>IF(F198&gt;0,ROUND(F198*#REF!,2),0)</f>
        <v>0</v>
      </c>
      <c r="O198" s="58">
        <f>IF(J198&gt;0,ROUND(J198*#REF!,2),0)</f>
        <v>0</v>
      </c>
      <c r="P198" s="58">
        <f t="shared" si="22"/>
        <v>802.34</v>
      </c>
      <c r="Q198" s="59" t="s">
        <v>132</v>
      </c>
      <c r="R198" s="51"/>
      <c r="S198" s="51"/>
    </row>
    <row r="199" spans="1:19" ht="63" x14ac:dyDescent="0.35">
      <c r="A199" s="53">
        <v>30101174</v>
      </c>
      <c r="B199" s="53" t="s">
        <v>9174</v>
      </c>
      <c r="C199" s="54" t="s">
        <v>4230</v>
      </c>
      <c r="D199" s="60">
        <v>1</v>
      </c>
      <c r="E199" s="61" t="s">
        <v>484</v>
      </c>
      <c r="F199" s="56"/>
      <c r="G199" s="53">
        <v>2</v>
      </c>
      <c r="H199" s="53">
        <v>4</v>
      </c>
      <c r="I199" s="53"/>
      <c r="J199" s="53"/>
      <c r="K199" s="57"/>
      <c r="L199" s="58">
        <f t="shared" si="20"/>
        <v>802.34</v>
      </c>
      <c r="M199" s="58">
        <f t="shared" si="21"/>
        <v>802.34</v>
      </c>
      <c r="N199" s="58">
        <f>IF(F199&gt;0,ROUND(F199*#REF!,2),0)</f>
        <v>0</v>
      </c>
      <c r="O199" s="58">
        <f>IF(J199&gt;0,ROUND(J199*#REF!,2),0)</f>
        <v>0</v>
      </c>
      <c r="P199" s="58">
        <f t="shared" si="22"/>
        <v>802.34</v>
      </c>
      <c r="Q199" s="59" t="s">
        <v>132</v>
      </c>
      <c r="R199" s="51"/>
      <c r="S199" s="51"/>
    </row>
    <row r="200" spans="1:19" ht="52.5" x14ac:dyDescent="0.35">
      <c r="A200" s="53">
        <v>30101182</v>
      </c>
      <c r="B200" s="53" t="s">
        <v>9175</v>
      </c>
      <c r="C200" s="54" t="s">
        <v>4229</v>
      </c>
      <c r="D200" s="60">
        <v>1</v>
      </c>
      <c r="E200" s="61" t="s">
        <v>484</v>
      </c>
      <c r="F200" s="56"/>
      <c r="G200" s="53">
        <v>2</v>
      </c>
      <c r="H200" s="53">
        <v>4</v>
      </c>
      <c r="I200" s="53"/>
      <c r="J200" s="53"/>
      <c r="K200" s="57"/>
      <c r="L200" s="58">
        <f t="shared" si="20"/>
        <v>802.34</v>
      </c>
      <c r="M200" s="58">
        <f t="shared" si="21"/>
        <v>802.34</v>
      </c>
      <c r="N200" s="58">
        <f>IF(F200&gt;0,ROUND(F200*#REF!,2),0)</f>
        <v>0</v>
      </c>
      <c r="O200" s="58">
        <f>IF(J200&gt;0,ROUND(J200*#REF!,2),0)</f>
        <v>0</v>
      </c>
      <c r="P200" s="58">
        <f t="shared" si="22"/>
        <v>802.34</v>
      </c>
      <c r="Q200" s="59" t="s">
        <v>132</v>
      </c>
      <c r="R200" s="51"/>
      <c r="S200" s="51"/>
    </row>
    <row r="201" spans="1:19" ht="42" x14ac:dyDescent="0.35">
      <c r="A201" s="53">
        <v>30101190</v>
      </c>
      <c r="B201" s="53" t="s">
        <v>9176</v>
      </c>
      <c r="C201" s="54" t="s">
        <v>4228</v>
      </c>
      <c r="D201" s="60">
        <v>1</v>
      </c>
      <c r="E201" s="61" t="s">
        <v>159</v>
      </c>
      <c r="F201" s="56"/>
      <c r="G201" s="53">
        <v>2</v>
      </c>
      <c r="H201" s="53">
        <v>4</v>
      </c>
      <c r="I201" s="53"/>
      <c r="J201" s="53"/>
      <c r="K201" s="57"/>
      <c r="L201" s="58">
        <f t="shared" si="20"/>
        <v>736.04</v>
      </c>
      <c r="M201" s="58">
        <f t="shared" si="21"/>
        <v>736.04</v>
      </c>
      <c r="N201" s="58">
        <f>IF(F201&gt;0,ROUND(F201*#REF!,2),0)</f>
        <v>0</v>
      </c>
      <c r="O201" s="58">
        <f>IF(J201&gt;0,ROUND(J201*#REF!,2),0)</f>
        <v>0</v>
      </c>
      <c r="P201" s="58">
        <f t="shared" si="22"/>
        <v>736.04</v>
      </c>
      <c r="Q201" s="59" t="s">
        <v>132</v>
      </c>
      <c r="R201" s="51"/>
      <c r="S201" s="51"/>
    </row>
    <row r="202" spans="1:19" ht="21" x14ac:dyDescent="0.35">
      <c r="A202" s="53">
        <v>30101204</v>
      </c>
      <c r="B202" s="53" t="s">
        <v>9177</v>
      </c>
      <c r="C202" s="54" t="s">
        <v>4227</v>
      </c>
      <c r="D202" s="60">
        <v>1</v>
      </c>
      <c r="E202" s="61" t="s">
        <v>13</v>
      </c>
      <c r="F202" s="56"/>
      <c r="G202" s="53"/>
      <c r="H202" s="53">
        <v>2</v>
      </c>
      <c r="I202" s="53"/>
      <c r="J202" s="53"/>
      <c r="K202" s="57"/>
      <c r="L202" s="58">
        <f t="shared" si="20"/>
        <v>148.54</v>
      </c>
      <c r="M202" s="58">
        <f t="shared" si="21"/>
        <v>148.54</v>
      </c>
      <c r="N202" s="58">
        <f>IF(F202&gt;0,ROUND(F202*#REF!,2),0)</f>
        <v>0</v>
      </c>
      <c r="O202" s="58">
        <f>IF(J202&gt;0,ROUND(J202*#REF!,2),0)</f>
        <v>0</v>
      </c>
      <c r="P202" s="58">
        <f t="shared" si="22"/>
        <v>148.54</v>
      </c>
      <c r="Q202" s="59" t="s">
        <v>132</v>
      </c>
      <c r="R202" s="51"/>
      <c r="S202" s="51"/>
    </row>
    <row r="203" spans="1:19" ht="31.5" x14ac:dyDescent="0.35">
      <c r="A203" s="53">
        <v>30101212</v>
      </c>
      <c r="B203" s="53" t="s">
        <v>9178</v>
      </c>
      <c r="C203" s="54" t="s">
        <v>4226</v>
      </c>
      <c r="D203" s="60">
        <v>1</v>
      </c>
      <c r="E203" s="61" t="s">
        <v>20</v>
      </c>
      <c r="F203" s="56"/>
      <c r="G203" s="53"/>
      <c r="H203" s="53">
        <v>1</v>
      </c>
      <c r="I203" s="53"/>
      <c r="J203" s="53"/>
      <c r="K203" s="57"/>
      <c r="L203" s="58">
        <f t="shared" si="20"/>
        <v>39.79</v>
      </c>
      <c r="M203" s="58">
        <f t="shared" si="21"/>
        <v>39.79</v>
      </c>
      <c r="N203" s="58">
        <f>IF(F203&gt;0,ROUND(F203*#REF!,2),0)</f>
        <v>0</v>
      </c>
      <c r="O203" s="58">
        <f>IF(J203&gt;0,ROUND(J203*#REF!,2),0)</f>
        <v>0</v>
      </c>
      <c r="P203" s="58">
        <f t="shared" si="22"/>
        <v>39.79</v>
      </c>
      <c r="Q203" s="59" t="s">
        <v>132</v>
      </c>
      <c r="R203" s="51"/>
      <c r="S203" s="51"/>
    </row>
    <row r="204" spans="1:19" ht="31.5" x14ac:dyDescent="0.35">
      <c r="A204" s="53">
        <v>30101220</v>
      </c>
      <c r="B204" s="53" t="s">
        <v>9179</v>
      </c>
      <c r="C204" s="54" t="s">
        <v>4225</v>
      </c>
      <c r="D204" s="60">
        <v>1</v>
      </c>
      <c r="E204" s="61" t="s">
        <v>4</v>
      </c>
      <c r="F204" s="56"/>
      <c r="G204" s="53"/>
      <c r="H204" s="53">
        <v>1</v>
      </c>
      <c r="I204" s="53"/>
      <c r="J204" s="53"/>
      <c r="K204" s="57"/>
      <c r="L204" s="58">
        <f t="shared" si="20"/>
        <v>84.88</v>
      </c>
      <c r="M204" s="58">
        <f t="shared" si="21"/>
        <v>84.88</v>
      </c>
      <c r="N204" s="58">
        <f>IF(F204&gt;0,ROUND(F204*#REF!,2),0)</f>
        <v>0</v>
      </c>
      <c r="O204" s="58">
        <f>IF(J204&gt;0,ROUND(J204*#REF!,2),0)</f>
        <v>0</v>
      </c>
      <c r="P204" s="58">
        <f t="shared" si="22"/>
        <v>84.88</v>
      </c>
      <c r="Q204" s="59" t="s">
        <v>132</v>
      </c>
      <c r="R204" s="51"/>
      <c r="S204" s="51"/>
    </row>
    <row r="205" spans="1:19" ht="21" x14ac:dyDescent="0.35">
      <c r="A205" s="53">
        <v>30101239</v>
      </c>
      <c r="B205" s="53" t="s">
        <v>9180</v>
      </c>
      <c r="C205" s="54" t="s">
        <v>4224</v>
      </c>
      <c r="D205" s="60">
        <v>1</v>
      </c>
      <c r="E205" s="61" t="s">
        <v>4</v>
      </c>
      <c r="F205" s="56"/>
      <c r="G205" s="53"/>
      <c r="H205" s="53">
        <v>1</v>
      </c>
      <c r="I205" s="53"/>
      <c r="J205" s="53"/>
      <c r="K205" s="57"/>
      <c r="L205" s="58">
        <f t="shared" si="20"/>
        <v>84.88</v>
      </c>
      <c r="M205" s="58">
        <f t="shared" si="21"/>
        <v>84.88</v>
      </c>
      <c r="N205" s="58">
        <f>IF(F205&gt;0,ROUND(F205*#REF!,2),0)</f>
        <v>0</v>
      </c>
      <c r="O205" s="58">
        <f>IF(J205&gt;0,ROUND(J205*#REF!,2),0)</f>
        <v>0</v>
      </c>
      <c r="P205" s="58">
        <f t="shared" si="22"/>
        <v>84.88</v>
      </c>
      <c r="Q205" s="59" t="s">
        <v>132</v>
      </c>
      <c r="R205" s="51"/>
      <c r="S205" s="51"/>
    </row>
    <row r="206" spans="1:19" ht="21" x14ac:dyDescent="0.35">
      <c r="A206" s="53">
        <v>30101247</v>
      </c>
      <c r="B206" s="53" t="s">
        <v>9181</v>
      </c>
      <c r="C206" s="54" t="s">
        <v>4223</v>
      </c>
      <c r="D206" s="60">
        <v>1</v>
      </c>
      <c r="E206" s="61" t="s">
        <v>23</v>
      </c>
      <c r="F206" s="56"/>
      <c r="G206" s="53"/>
      <c r="H206" s="53">
        <v>0</v>
      </c>
      <c r="I206" s="53"/>
      <c r="J206" s="53"/>
      <c r="K206" s="57"/>
      <c r="L206" s="58">
        <f t="shared" si="20"/>
        <v>116.71</v>
      </c>
      <c r="M206" s="58">
        <f t="shared" si="21"/>
        <v>116.71</v>
      </c>
      <c r="N206" s="58">
        <f>IF(F206&gt;0,ROUND(F206*#REF!,2),0)</f>
        <v>0</v>
      </c>
      <c r="O206" s="58">
        <f>IF(J206&gt;0,ROUND(J206*#REF!,2),0)</f>
        <v>0</v>
      </c>
      <c r="P206" s="58">
        <f t="shared" si="22"/>
        <v>116.71</v>
      </c>
      <c r="Q206" s="59" t="s">
        <v>132</v>
      </c>
      <c r="R206" s="51"/>
      <c r="S206" s="51"/>
    </row>
    <row r="207" spans="1:19" ht="21" x14ac:dyDescent="0.35">
      <c r="A207" s="53">
        <v>30101255</v>
      </c>
      <c r="B207" s="53" t="s">
        <v>9182</v>
      </c>
      <c r="C207" s="54" t="s">
        <v>4222</v>
      </c>
      <c r="D207" s="60">
        <v>1</v>
      </c>
      <c r="E207" s="61" t="s">
        <v>18</v>
      </c>
      <c r="F207" s="56"/>
      <c r="G207" s="53"/>
      <c r="H207" s="53">
        <v>0</v>
      </c>
      <c r="I207" s="53"/>
      <c r="J207" s="53"/>
      <c r="K207" s="57"/>
      <c r="L207" s="58">
        <f t="shared" si="20"/>
        <v>53.06</v>
      </c>
      <c r="M207" s="58">
        <f t="shared" si="21"/>
        <v>53.06</v>
      </c>
      <c r="N207" s="58">
        <f>IF(F207&gt;0,ROUND(F207*#REF!,2),0)</f>
        <v>0</v>
      </c>
      <c r="O207" s="58">
        <f>IF(J207&gt;0,ROUND(J207*#REF!,2),0)</f>
        <v>0</v>
      </c>
      <c r="P207" s="58">
        <f t="shared" si="22"/>
        <v>53.06</v>
      </c>
      <c r="Q207" s="59" t="s">
        <v>132</v>
      </c>
      <c r="R207" s="51"/>
      <c r="S207" s="51"/>
    </row>
    <row r="208" spans="1:19" ht="21" x14ac:dyDescent="0.35">
      <c r="A208" s="53">
        <v>30101263</v>
      </c>
      <c r="B208" s="53" t="s">
        <v>9183</v>
      </c>
      <c r="C208" s="54" t="s">
        <v>4221</v>
      </c>
      <c r="D208" s="60">
        <v>1</v>
      </c>
      <c r="E208" s="61" t="s">
        <v>16</v>
      </c>
      <c r="F208" s="56"/>
      <c r="G208" s="53"/>
      <c r="H208" s="53">
        <v>0</v>
      </c>
      <c r="I208" s="53"/>
      <c r="J208" s="53"/>
      <c r="K208" s="57"/>
      <c r="L208" s="58">
        <f t="shared" si="20"/>
        <v>250.65</v>
      </c>
      <c r="M208" s="58">
        <f t="shared" si="21"/>
        <v>250.65</v>
      </c>
      <c r="N208" s="58">
        <f>IF(F208&gt;0,ROUND(F208*#REF!,2),0)</f>
        <v>0</v>
      </c>
      <c r="O208" s="58">
        <f>IF(J208&gt;0,ROUND(J208*#REF!,2),0)</f>
        <v>0</v>
      </c>
      <c r="P208" s="58">
        <f t="shared" si="22"/>
        <v>250.65</v>
      </c>
      <c r="Q208" s="59" t="s">
        <v>132</v>
      </c>
      <c r="R208" s="51"/>
      <c r="S208" s="51"/>
    </row>
    <row r="209" spans="1:19" ht="21" x14ac:dyDescent="0.35">
      <c r="A209" s="53">
        <v>30101271</v>
      </c>
      <c r="B209" s="53" t="s">
        <v>9184</v>
      </c>
      <c r="C209" s="54" t="s">
        <v>4220</v>
      </c>
      <c r="D209" s="60">
        <v>1</v>
      </c>
      <c r="E209" s="61" t="s">
        <v>393</v>
      </c>
      <c r="F209" s="56"/>
      <c r="G209" s="53">
        <v>2</v>
      </c>
      <c r="H209" s="53">
        <v>5</v>
      </c>
      <c r="I209" s="53"/>
      <c r="J209" s="53"/>
      <c r="K209" s="57"/>
      <c r="L209" s="58">
        <f t="shared" si="20"/>
        <v>883.25</v>
      </c>
      <c r="M209" s="58">
        <f t="shared" si="21"/>
        <v>883.25</v>
      </c>
      <c r="N209" s="58">
        <f>IF(F209&gt;0,ROUND(F209*#REF!,2),0)</f>
        <v>0</v>
      </c>
      <c r="O209" s="58">
        <f>IF(J209&gt;0,ROUND(J209*#REF!,2),0)</f>
        <v>0</v>
      </c>
      <c r="P209" s="58">
        <f t="shared" si="22"/>
        <v>883.25</v>
      </c>
      <c r="Q209" s="59" t="s">
        <v>132</v>
      </c>
      <c r="R209" s="51"/>
      <c r="S209" s="51"/>
    </row>
    <row r="210" spans="1:19" ht="21" x14ac:dyDescent="0.35">
      <c r="A210" s="53">
        <v>30101280</v>
      </c>
      <c r="B210" s="53" t="s">
        <v>9185</v>
      </c>
      <c r="C210" s="54" t="s">
        <v>4219</v>
      </c>
      <c r="D210" s="60">
        <v>1</v>
      </c>
      <c r="E210" s="61" t="s">
        <v>41</v>
      </c>
      <c r="F210" s="56"/>
      <c r="G210" s="53"/>
      <c r="H210" s="53">
        <v>2</v>
      </c>
      <c r="I210" s="53"/>
      <c r="J210" s="53"/>
      <c r="K210" s="57"/>
      <c r="L210" s="58">
        <f t="shared" si="20"/>
        <v>169.74</v>
      </c>
      <c r="M210" s="58">
        <f t="shared" si="21"/>
        <v>169.74</v>
      </c>
      <c r="N210" s="58">
        <f>IF(F210&gt;0,ROUND(F210*#REF!,2),0)</f>
        <v>0</v>
      </c>
      <c r="O210" s="58">
        <f>IF(J210&gt;0,ROUND(J210*#REF!,2),0)</f>
        <v>0</v>
      </c>
      <c r="P210" s="58">
        <f t="shared" si="22"/>
        <v>169.74</v>
      </c>
      <c r="Q210" s="59" t="s">
        <v>132</v>
      </c>
      <c r="R210" s="51"/>
      <c r="S210" s="51"/>
    </row>
    <row r="211" spans="1:19" ht="42" x14ac:dyDescent="0.35">
      <c r="A211" s="53">
        <v>30101298</v>
      </c>
      <c r="B211" s="53" t="s">
        <v>9186</v>
      </c>
      <c r="C211" s="54" t="s">
        <v>4218</v>
      </c>
      <c r="D211" s="60">
        <v>1</v>
      </c>
      <c r="E211" s="61" t="s">
        <v>4</v>
      </c>
      <c r="F211" s="56"/>
      <c r="G211" s="53"/>
      <c r="H211" s="53">
        <v>0</v>
      </c>
      <c r="I211" s="53"/>
      <c r="J211" s="53"/>
      <c r="K211" s="57"/>
      <c r="L211" s="58">
        <f t="shared" si="20"/>
        <v>84.88</v>
      </c>
      <c r="M211" s="58">
        <f t="shared" si="21"/>
        <v>84.88</v>
      </c>
      <c r="N211" s="58">
        <f>IF(F211&gt;0,ROUND(F211*#REF!,2),0)</f>
        <v>0</v>
      </c>
      <c r="O211" s="58">
        <f>IF(J211&gt;0,ROUND(J211*#REF!,2),0)</f>
        <v>0</v>
      </c>
      <c r="P211" s="58">
        <f t="shared" si="22"/>
        <v>84.88</v>
      </c>
      <c r="Q211" s="59" t="s">
        <v>132</v>
      </c>
      <c r="R211" s="51"/>
      <c r="S211" s="51"/>
    </row>
    <row r="212" spans="1:19" x14ac:dyDescent="0.35">
      <c r="A212" s="53">
        <v>30101301</v>
      </c>
      <c r="B212" s="53" t="s">
        <v>9187</v>
      </c>
      <c r="C212" s="54" t="s">
        <v>4217</v>
      </c>
      <c r="D212" s="60">
        <v>1</v>
      </c>
      <c r="E212" s="61" t="s">
        <v>311</v>
      </c>
      <c r="F212" s="56"/>
      <c r="G212" s="53">
        <v>1</v>
      </c>
      <c r="H212" s="53">
        <v>2</v>
      </c>
      <c r="I212" s="53"/>
      <c r="J212" s="53"/>
      <c r="K212" s="57"/>
      <c r="L212" s="58">
        <f t="shared" si="20"/>
        <v>291.76</v>
      </c>
      <c r="M212" s="58">
        <f t="shared" si="21"/>
        <v>291.76</v>
      </c>
      <c r="N212" s="58">
        <f>IF(F212&gt;0,ROUND(F212*#REF!,2),0)</f>
        <v>0</v>
      </c>
      <c r="O212" s="58">
        <f>IF(J212&gt;0,ROUND(J212*#REF!,2),0)</f>
        <v>0</v>
      </c>
      <c r="P212" s="58">
        <f t="shared" si="22"/>
        <v>291.76</v>
      </c>
      <c r="Q212" s="59" t="s">
        <v>132</v>
      </c>
      <c r="R212" s="51"/>
      <c r="S212" s="51"/>
    </row>
    <row r="213" spans="1:19" x14ac:dyDescent="0.35">
      <c r="A213" s="53">
        <v>30101310</v>
      </c>
      <c r="B213" s="53" t="s">
        <v>9188</v>
      </c>
      <c r="C213" s="54" t="s">
        <v>4216</v>
      </c>
      <c r="D213" s="60">
        <v>1</v>
      </c>
      <c r="E213" s="61" t="s">
        <v>311</v>
      </c>
      <c r="F213" s="56"/>
      <c r="G213" s="53">
        <v>1</v>
      </c>
      <c r="H213" s="53">
        <v>2</v>
      </c>
      <c r="I213" s="53"/>
      <c r="J213" s="53"/>
      <c r="K213" s="57"/>
      <c r="L213" s="58">
        <f t="shared" si="20"/>
        <v>291.76</v>
      </c>
      <c r="M213" s="58">
        <f t="shared" si="21"/>
        <v>291.76</v>
      </c>
      <c r="N213" s="58">
        <f>IF(F213&gt;0,ROUND(F213*#REF!,2),0)</f>
        <v>0</v>
      </c>
      <c r="O213" s="58">
        <f>IF(J213&gt;0,ROUND(J213*#REF!,2),0)</f>
        <v>0</v>
      </c>
      <c r="P213" s="58">
        <f t="shared" si="22"/>
        <v>291.76</v>
      </c>
      <c r="Q213" s="59" t="s">
        <v>132</v>
      </c>
      <c r="R213" s="51"/>
      <c r="S213" s="51"/>
    </row>
    <row r="214" spans="1:19" x14ac:dyDescent="0.35">
      <c r="A214" s="53">
        <v>30101328</v>
      </c>
      <c r="B214" s="53" t="s">
        <v>9189</v>
      </c>
      <c r="C214" s="54" t="s">
        <v>4215</v>
      </c>
      <c r="D214" s="60">
        <v>1</v>
      </c>
      <c r="E214" s="61" t="s">
        <v>311</v>
      </c>
      <c r="F214" s="56"/>
      <c r="G214" s="53">
        <v>1</v>
      </c>
      <c r="H214" s="53">
        <v>2</v>
      </c>
      <c r="I214" s="53"/>
      <c r="J214" s="53"/>
      <c r="K214" s="57"/>
      <c r="L214" s="58">
        <f t="shared" si="20"/>
        <v>291.76</v>
      </c>
      <c r="M214" s="58">
        <f t="shared" si="21"/>
        <v>291.76</v>
      </c>
      <c r="N214" s="58">
        <f>IF(F214&gt;0,ROUND(F214*#REF!,2),0)</f>
        <v>0</v>
      </c>
      <c r="O214" s="58">
        <f>IF(J214&gt;0,ROUND(J214*#REF!,2),0)</f>
        <v>0</v>
      </c>
      <c r="P214" s="58">
        <f t="shared" si="22"/>
        <v>291.76</v>
      </c>
      <c r="Q214" s="59" t="s">
        <v>132</v>
      </c>
      <c r="R214" s="51"/>
      <c r="S214" s="51"/>
    </row>
    <row r="215" spans="1:19" ht="21" x14ac:dyDescent="0.35">
      <c r="A215" s="53">
        <v>30101336</v>
      </c>
      <c r="B215" s="53" t="s">
        <v>9190</v>
      </c>
      <c r="C215" s="54" t="s">
        <v>4214</v>
      </c>
      <c r="D215" s="60">
        <v>1</v>
      </c>
      <c r="E215" s="61" t="s">
        <v>311</v>
      </c>
      <c r="F215" s="56"/>
      <c r="G215" s="53">
        <v>2</v>
      </c>
      <c r="H215" s="53">
        <v>2</v>
      </c>
      <c r="I215" s="53"/>
      <c r="J215" s="53"/>
      <c r="K215" s="57"/>
      <c r="L215" s="58">
        <f t="shared" si="20"/>
        <v>291.76</v>
      </c>
      <c r="M215" s="58">
        <f t="shared" si="21"/>
        <v>291.76</v>
      </c>
      <c r="N215" s="58">
        <f>IF(F215&gt;0,ROUND(F215*#REF!,2),0)</f>
        <v>0</v>
      </c>
      <c r="O215" s="58">
        <f>IF(J215&gt;0,ROUND(J215*#REF!,2),0)</f>
        <v>0</v>
      </c>
      <c r="P215" s="58">
        <f t="shared" si="22"/>
        <v>291.76</v>
      </c>
      <c r="Q215" s="59" t="s">
        <v>132</v>
      </c>
      <c r="R215" s="51"/>
      <c r="S215" s="51"/>
    </row>
    <row r="216" spans="1:19" ht="21" x14ac:dyDescent="0.35">
      <c r="A216" s="53">
        <v>30101344</v>
      </c>
      <c r="B216" s="53" t="s">
        <v>9191</v>
      </c>
      <c r="C216" s="54" t="s">
        <v>4213</v>
      </c>
      <c r="D216" s="60">
        <v>1</v>
      </c>
      <c r="E216" s="61" t="s">
        <v>311</v>
      </c>
      <c r="F216" s="56"/>
      <c r="G216" s="53">
        <v>2</v>
      </c>
      <c r="H216" s="53">
        <v>2</v>
      </c>
      <c r="I216" s="53"/>
      <c r="J216" s="53"/>
      <c r="K216" s="57"/>
      <c r="L216" s="58">
        <f t="shared" si="20"/>
        <v>291.76</v>
      </c>
      <c r="M216" s="58">
        <f t="shared" si="21"/>
        <v>291.76</v>
      </c>
      <c r="N216" s="58">
        <f>IF(F216&gt;0,ROUND(F216*#REF!,2),0)</f>
        <v>0</v>
      </c>
      <c r="O216" s="58">
        <f>IF(J216&gt;0,ROUND(J216*#REF!,2),0)</f>
        <v>0</v>
      </c>
      <c r="P216" s="58">
        <f t="shared" si="22"/>
        <v>291.76</v>
      </c>
      <c r="Q216" s="59" t="s">
        <v>132</v>
      </c>
      <c r="R216" s="51"/>
      <c r="S216" s="51"/>
    </row>
    <row r="217" spans="1:19" ht="21" x14ac:dyDescent="0.35">
      <c r="A217" s="53">
        <v>30101352</v>
      </c>
      <c r="B217" s="53" t="s">
        <v>9192</v>
      </c>
      <c r="C217" s="54" t="s">
        <v>4212</v>
      </c>
      <c r="D217" s="60">
        <v>1</v>
      </c>
      <c r="E217" s="61" t="s">
        <v>18</v>
      </c>
      <c r="F217" s="56"/>
      <c r="G217" s="53"/>
      <c r="H217" s="53">
        <v>0</v>
      </c>
      <c r="I217" s="53"/>
      <c r="J217" s="53"/>
      <c r="K217" s="57"/>
      <c r="L217" s="58">
        <f t="shared" ref="L217:L248" si="23">VLOOKUP(E217,PORTES2021,10,FALSE)</f>
        <v>53.06</v>
      </c>
      <c r="M217" s="58">
        <f t="shared" si="21"/>
        <v>53.06</v>
      </c>
      <c r="N217" s="58">
        <f>IF(F217&gt;0,ROUND(F217*#REF!,2),0)</f>
        <v>0</v>
      </c>
      <c r="O217" s="58">
        <f>IF(J217&gt;0,ROUND(J217*#REF!,2),0)</f>
        <v>0</v>
      </c>
      <c r="P217" s="58">
        <f t="shared" si="22"/>
        <v>53.06</v>
      </c>
      <c r="Q217" s="59" t="s">
        <v>132</v>
      </c>
      <c r="R217" s="51"/>
      <c r="S217" s="51"/>
    </row>
    <row r="218" spans="1:19" ht="21" x14ac:dyDescent="0.35">
      <c r="A218" s="53">
        <v>30101360</v>
      </c>
      <c r="B218" s="53" t="s">
        <v>9193</v>
      </c>
      <c r="C218" s="54" t="s">
        <v>4211</v>
      </c>
      <c r="D218" s="60">
        <v>1</v>
      </c>
      <c r="E218" s="61" t="s">
        <v>224</v>
      </c>
      <c r="F218" s="56"/>
      <c r="G218" s="53">
        <v>2</v>
      </c>
      <c r="H218" s="53">
        <v>4</v>
      </c>
      <c r="I218" s="53"/>
      <c r="J218" s="53"/>
      <c r="K218" s="57"/>
      <c r="L218" s="58">
        <f t="shared" si="23"/>
        <v>338.19</v>
      </c>
      <c r="M218" s="58">
        <f t="shared" si="21"/>
        <v>338.19</v>
      </c>
      <c r="N218" s="58">
        <f>IF(F218&gt;0,ROUND(F218*#REF!,2),0)</f>
        <v>0</v>
      </c>
      <c r="O218" s="58">
        <f>IF(J218&gt;0,ROUND(J218*#REF!,2),0)</f>
        <v>0</v>
      </c>
      <c r="P218" s="58">
        <f t="shared" si="22"/>
        <v>338.19</v>
      </c>
      <c r="Q218" s="59" t="s">
        <v>132</v>
      </c>
      <c r="R218" s="51"/>
      <c r="S218" s="51"/>
    </row>
    <row r="219" spans="1:19" ht="21" x14ac:dyDescent="0.35">
      <c r="A219" s="53">
        <v>30101379</v>
      </c>
      <c r="B219" s="53" t="s">
        <v>9194</v>
      </c>
      <c r="C219" s="54" t="s">
        <v>4210</v>
      </c>
      <c r="D219" s="60">
        <v>1</v>
      </c>
      <c r="E219" s="61" t="s">
        <v>484</v>
      </c>
      <c r="F219" s="56"/>
      <c r="G219" s="53">
        <v>2</v>
      </c>
      <c r="H219" s="53">
        <v>5</v>
      </c>
      <c r="I219" s="53"/>
      <c r="J219" s="53"/>
      <c r="K219" s="57"/>
      <c r="L219" s="58">
        <f t="shared" si="23"/>
        <v>802.34</v>
      </c>
      <c r="M219" s="58">
        <f t="shared" si="21"/>
        <v>802.34</v>
      </c>
      <c r="N219" s="58">
        <f>IF(F219&gt;0,ROUND(F219*#REF!,2),0)</f>
        <v>0</v>
      </c>
      <c r="O219" s="58">
        <f>IF(J219&gt;0,ROUND(J219*#REF!,2),0)</f>
        <v>0</v>
      </c>
      <c r="P219" s="58">
        <f t="shared" si="22"/>
        <v>802.34</v>
      </c>
      <c r="Q219" s="59" t="s">
        <v>132</v>
      </c>
      <c r="R219" s="51"/>
      <c r="S219" s="51"/>
    </row>
    <row r="220" spans="1:19" ht="31.5" x14ac:dyDescent="0.35">
      <c r="A220" s="53">
        <v>30101387</v>
      </c>
      <c r="B220" s="53" t="s">
        <v>9195</v>
      </c>
      <c r="C220" s="54" t="s">
        <v>4209</v>
      </c>
      <c r="D220" s="60">
        <v>1</v>
      </c>
      <c r="E220" s="61" t="s">
        <v>13</v>
      </c>
      <c r="F220" s="56"/>
      <c r="G220" s="53"/>
      <c r="H220" s="53">
        <v>2</v>
      </c>
      <c r="I220" s="53"/>
      <c r="J220" s="53"/>
      <c r="K220" s="57"/>
      <c r="L220" s="58">
        <f t="shared" si="23"/>
        <v>148.54</v>
      </c>
      <c r="M220" s="58">
        <f t="shared" si="21"/>
        <v>148.54</v>
      </c>
      <c r="N220" s="58">
        <f>IF(F220&gt;0,ROUND(F220*#REF!,2),0)</f>
        <v>0</v>
      </c>
      <c r="O220" s="58">
        <f>IF(J220&gt;0,ROUND(J220*#REF!,2),0)</f>
        <v>0</v>
      </c>
      <c r="P220" s="58">
        <f t="shared" si="22"/>
        <v>148.54</v>
      </c>
      <c r="Q220" s="59" t="s">
        <v>132</v>
      </c>
      <c r="R220" s="51"/>
      <c r="S220" s="51"/>
    </row>
    <row r="221" spans="1:19" ht="21" x14ac:dyDescent="0.35">
      <c r="A221" s="53">
        <v>30101395</v>
      </c>
      <c r="B221" s="53" t="s">
        <v>9196</v>
      </c>
      <c r="C221" s="54" t="s">
        <v>4208</v>
      </c>
      <c r="D221" s="60">
        <v>1</v>
      </c>
      <c r="E221" s="61" t="s">
        <v>41</v>
      </c>
      <c r="F221" s="56"/>
      <c r="G221" s="53"/>
      <c r="H221" s="53">
        <v>0</v>
      </c>
      <c r="I221" s="53"/>
      <c r="J221" s="53"/>
      <c r="K221" s="57"/>
      <c r="L221" s="58">
        <f t="shared" si="23"/>
        <v>169.74</v>
      </c>
      <c r="M221" s="58">
        <f t="shared" si="21"/>
        <v>169.74</v>
      </c>
      <c r="N221" s="58">
        <f>IF(F221&gt;0,ROUND(F221*#REF!,2),0)</f>
        <v>0</v>
      </c>
      <c r="O221" s="58">
        <f>IF(J221&gt;0,ROUND(J221*#REF!,2),0)</f>
        <v>0</v>
      </c>
      <c r="P221" s="58">
        <f t="shared" si="22"/>
        <v>169.74</v>
      </c>
      <c r="Q221" s="59" t="s">
        <v>132</v>
      </c>
      <c r="R221" s="51"/>
      <c r="S221" s="51"/>
    </row>
    <row r="222" spans="1:19" ht="21" x14ac:dyDescent="0.35">
      <c r="A222" s="53">
        <v>30101409</v>
      </c>
      <c r="B222" s="53" t="s">
        <v>9197</v>
      </c>
      <c r="C222" s="54" t="s">
        <v>4207</v>
      </c>
      <c r="D222" s="60">
        <v>1</v>
      </c>
      <c r="E222" s="61" t="s">
        <v>281</v>
      </c>
      <c r="F222" s="56"/>
      <c r="G222" s="53"/>
      <c r="H222" s="53">
        <v>0</v>
      </c>
      <c r="I222" s="53"/>
      <c r="J222" s="53"/>
      <c r="K222" s="57"/>
      <c r="L222" s="58">
        <f t="shared" si="23"/>
        <v>202.9</v>
      </c>
      <c r="M222" s="58">
        <f t="shared" si="21"/>
        <v>202.9</v>
      </c>
      <c r="N222" s="58">
        <f>IF(F222&gt;0,ROUND(F222*#REF!,2),0)</f>
        <v>0</v>
      </c>
      <c r="O222" s="58">
        <f>IF(J222&gt;0,ROUND(J222*#REF!,2),0)</f>
        <v>0</v>
      </c>
      <c r="P222" s="58">
        <f t="shared" si="22"/>
        <v>202.9</v>
      </c>
      <c r="Q222" s="59" t="s">
        <v>132</v>
      </c>
      <c r="R222" s="51"/>
      <c r="S222" s="51"/>
    </row>
    <row r="223" spans="1:19" ht="21" x14ac:dyDescent="0.35">
      <c r="A223" s="53">
        <v>30101417</v>
      </c>
      <c r="B223" s="53" t="s">
        <v>9198</v>
      </c>
      <c r="C223" s="54" t="s">
        <v>4206</v>
      </c>
      <c r="D223" s="60">
        <v>1</v>
      </c>
      <c r="E223" s="61" t="s">
        <v>23</v>
      </c>
      <c r="F223" s="56"/>
      <c r="G223" s="53"/>
      <c r="H223" s="53">
        <v>0</v>
      </c>
      <c r="I223" s="53"/>
      <c r="J223" s="53"/>
      <c r="K223" s="57"/>
      <c r="L223" s="58">
        <f t="shared" si="23"/>
        <v>116.71</v>
      </c>
      <c r="M223" s="58">
        <f t="shared" si="21"/>
        <v>116.71</v>
      </c>
      <c r="N223" s="58">
        <f>IF(F223&gt;0,ROUND(F223*#REF!,2),0)</f>
        <v>0</v>
      </c>
      <c r="O223" s="58">
        <f>IF(J223&gt;0,ROUND(J223*#REF!,2),0)</f>
        <v>0</v>
      </c>
      <c r="P223" s="58">
        <f t="shared" si="22"/>
        <v>116.71</v>
      </c>
      <c r="Q223" s="59" t="s">
        <v>132</v>
      </c>
      <c r="R223" s="51"/>
      <c r="S223" s="51"/>
    </row>
    <row r="224" spans="1:19" x14ac:dyDescent="0.35">
      <c r="A224" s="53">
        <v>30101425</v>
      </c>
      <c r="B224" s="53" t="s">
        <v>9199</v>
      </c>
      <c r="C224" s="54" t="s">
        <v>4205</v>
      </c>
      <c r="D224" s="60">
        <v>1</v>
      </c>
      <c r="E224" s="61" t="s">
        <v>159</v>
      </c>
      <c r="F224" s="56"/>
      <c r="G224" s="53">
        <v>1</v>
      </c>
      <c r="H224" s="53">
        <v>3</v>
      </c>
      <c r="I224" s="53"/>
      <c r="J224" s="53"/>
      <c r="K224" s="57"/>
      <c r="L224" s="58">
        <f t="shared" si="23"/>
        <v>736.04</v>
      </c>
      <c r="M224" s="58">
        <f t="shared" si="21"/>
        <v>736.04</v>
      </c>
      <c r="N224" s="58">
        <f>IF(F224&gt;0,ROUND(F224*#REF!,2),0)</f>
        <v>0</v>
      </c>
      <c r="O224" s="58">
        <f>IF(J224&gt;0,ROUND(J224*#REF!,2),0)</f>
        <v>0</v>
      </c>
      <c r="P224" s="58">
        <f t="shared" si="22"/>
        <v>736.04</v>
      </c>
      <c r="Q224" s="59" t="s">
        <v>132</v>
      </c>
      <c r="R224" s="51"/>
      <c r="S224" s="51"/>
    </row>
    <row r="225" spans="1:19" ht="21" x14ac:dyDescent="0.35">
      <c r="A225" s="53">
        <v>30101433</v>
      </c>
      <c r="B225" s="53" t="s">
        <v>9200</v>
      </c>
      <c r="C225" s="54" t="s">
        <v>4204</v>
      </c>
      <c r="D225" s="60">
        <v>1</v>
      </c>
      <c r="E225" s="61" t="s">
        <v>2103</v>
      </c>
      <c r="F225" s="56"/>
      <c r="G225" s="53">
        <v>2</v>
      </c>
      <c r="H225" s="53">
        <v>5</v>
      </c>
      <c r="I225" s="53"/>
      <c r="J225" s="53"/>
      <c r="K225" s="57"/>
      <c r="L225" s="58">
        <f t="shared" si="23"/>
        <v>1452.19</v>
      </c>
      <c r="M225" s="58">
        <f t="shared" si="21"/>
        <v>1452.19</v>
      </c>
      <c r="N225" s="58">
        <f>IF(F225&gt;0,ROUND(F225*#REF!,2),0)</f>
        <v>0</v>
      </c>
      <c r="O225" s="58">
        <f>IF(J225&gt;0,ROUND(J225*#REF!,2),0)</f>
        <v>0</v>
      </c>
      <c r="P225" s="58">
        <f t="shared" si="22"/>
        <v>1452.19</v>
      </c>
      <c r="Q225" s="59" t="s">
        <v>132</v>
      </c>
      <c r="R225" s="51"/>
      <c r="S225" s="51"/>
    </row>
    <row r="226" spans="1:19" ht="21" x14ac:dyDescent="0.35">
      <c r="A226" s="53">
        <v>30101441</v>
      </c>
      <c r="B226" s="53" t="s">
        <v>9201</v>
      </c>
      <c r="C226" s="54" t="s">
        <v>4203</v>
      </c>
      <c r="D226" s="60">
        <v>1</v>
      </c>
      <c r="E226" s="61" t="s">
        <v>133</v>
      </c>
      <c r="F226" s="56"/>
      <c r="G226" s="53">
        <v>1</v>
      </c>
      <c r="H226" s="53">
        <v>2</v>
      </c>
      <c r="I226" s="53"/>
      <c r="J226" s="53"/>
      <c r="K226" s="57"/>
      <c r="L226" s="58">
        <f t="shared" si="23"/>
        <v>310.33999999999997</v>
      </c>
      <c r="M226" s="58">
        <f t="shared" si="21"/>
        <v>310.33999999999997</v>
      </c>
      <c r="N226" s="58">
        <f>IF(F226&gt;0,ROUND(F226*#REF!,2),0)</f>
        <v>0</v>
      </c>
      <c r="O226" s="58">
        <f>IF(J226&gt;0,ROUND(J226*#REF!,2),0)</f>
        <v>0</v>
      </c>
      <c r="P226" s="58">
        <f t="shared" si="22"/>
        <v>310.33999999999997</v>
      </c>
      <c r="Q226" s="59" t="s">
        <v>132</v>
      </c>
      <c r="R226" s="51"/>
      <c r="S226" s="51"/>
    </row>
    <row r="227" spans="1:19" ht="31.5" x14ac:dyDescent="0.35">
      <c r="A227" s="53">
        <v>30101450</v>
      </c>
      <c r="B227" s="53" t="s">
        <v>9202</v>
      </c>
      <c r="C227" s="54" t="s">
        <v>4202</v>
      </c>
      <c r="D227" s="60">
        <v>1</v>
      </c>
      <c r="E227" s="61" t="s">
        <v>151</v>
      </c>
      <c r="F227" s="56"/>
      <c r="G227" s="53">
        <v>1</v>
      </c>
      <c r="H227" s="53">
        <v>2</v>
      </c>
      <c r="I227" s="53"/>
      <c r="J227" s="53"/>
      <c r="K227" s="57"/>
      <c r="L227" s="58">
        <f t="shared" si="23"/>
        <v>270.54000000000002</v>
      </c>
      <c r="M227" s="58">
        <f t="shared" si="21"/>
        <v>270.54000000000002</v>
      </c>
      <c r="N227" s="58">
        <f>IF(F227&gt;0,ROUND(F227*#REF!,2),0)</f>
        <v>0</v>
      </c>
      <c r="O227" s="58">
        <f>IF(J227&gt;0,ROUND(J227*#REF!,2),0)</f>
        <v>0</v>
      </c>
      <c r="P227" s="58">
        <f t="shared" si="22"/>
        <v>270.54000000000002</v>
      </c>
      <c r="Q227" s="59" t="s">
        <v>132</v>
      </c>
      <c r="R227" s="51"/>
      <c r="S227" s="51"/>
    </row>
    <row r="228" spans="1:19" ht="21" x14ac:dyDescent="0.35">
      <c r="A228" s="53">
        <v>30101468</v>
      </c>
      <c r="B228" s="53" t="s">
        <v>9203</v>
      </c>
      <c r="C228" s="54" t="s">
        <v>4201</v>
      </c>
      <c r="D228" s="60">
        <v>1</v>
      </c>
      <c r="E228" s="61" t="s">
        <v>41</v>
      </c>
      <c r="F228" s="56"/>
      <c r="G228" s="53">
        <v>1</v>
      </c>
      <c r="H228" s="53">
        <v>0</v>
      </c>
      <c r="I228" s="53"/>
      <c r="J228" s="53"/>
      <c r="K228" s="57"/>
      <c r="L228" s="58">
        <f t="shared" si="23"/>
        <v>169.74</v>
      </c>
      <c r="M228" s="58">
        <f t="shared" si="21"/>
        <v>169.74</v>
      </c>
      <c r="N228" s="58">
        <f>IF(F228&gt;0,ROUND(F228*#REF!,2),0)</f>
        <v>0</v>
      </c>
      <c r="O228" s="58">
        <f>IF(J228&gt;0,ROUND(J228*#REF!,2),0)</f>
        <v>0</v>
      </c>
      <c r="P228" s="58">
        <f t="shared" si="22"/>
        <v>169.74</v>
      </c>
      <c r="Q228" s="59" t="s">
        <v>132</v>
      </c>
      <c r="R228" s="51"/>
      <c r="S228" s="51"/>
    </row>
    <row r="229" spans="1:19" ht="21" x14ac:dyDescent="0.35">
      <c r="A229" s="53">
        <v>30101476</v>
      </c>
      <c r="B229" s="53" t="s">
        <v>9204</v>
      </c>
      <c r="C229" s="54" t="s">
        <v>4200</v>
      </c>
      <c r="D229" s="60">
        <v>1</v>
      </c>
      <c r="E229" s="61" t="s">
        <v>311</v>
      </c>
      <c r="F229" s="56"/>
      <c r="G229" s="53">
        <v>1</v>
      </c>
      <c r="H229" s="53">
        <v>2</v>
      </c>
      <c r="I229" s="53"/>
      <c r="J229" s="53"/>
      <c r="K229" s="57"/>
      <c r="L229" s="58">
        <f t="shared" si="23"/>
        <v>291.76</v>
      </c>
      <c r="M229" s="58">
        <f t="shared" si="21"/>
        <v>291.76</v>
      </c>
      <c r="N229" s="58">
        <f>IF(F229&gt;0,ROUND(F229*#REF!,2),0)</f>
        <v>0</v>
      </c>
      <c r="O229" s="58">
        <f>IF(J229&gt;0,ROUND(J229*#REF!,2),0)</f>
        <v>0</v>
      </c>
      <c r="P229" s="58">
        <f t="shared" si="22"/>
        <v>291.76</v>
      </c>
      <c r="Q229" s="59" t="s">
        <v>132</v>
      </c>
      <c r="R229" s="51"/>
      <c r="S229" s="51"/>
    </row>
    <row r="230" spans="1:19" x14ac:dyDescent="0.35">
      <c r="A230" s="53">
        <v>30101484</v>
      </c>
      <c r="B230" s="53" t="s">
        <v>9205</v>
      </c>
      <c r="C230" s="54" t="s">
        <v>4199</v>
      </c>
      <c r="D230" s="60">
        <v>1</v>
      </c>
      <c r="E230" s="61" t="s">
        <v>34</v>
      </c>
      <c r="F230" s="56"/>
      <c r="G230" s="53"/>
      <c r="H230" s="53">
        <v>0</v>
      </c>
      <c r="I230" s="53"/>
      <c r="J230" s="53"/>
      <c r="K230" s="57"/>
      <c r="L230" s="58">
        <f t="shared" si="23"/>
        <v>71.62</v>
      </c>
      <c r="M230" s="58">
        <f t="shared" si="21"/>
        <v>71.62</v>
      </c>
      <c r="N230" s="58">
        <f>IF(F230&gt;0,ROUND(F230*#REF!,2),0)</f>
        <v>0</v>
      </c>
      <c r="O230" s="58">
        <f>IF(J230&gt;0,ROUND(J230*#REF!,2),0)</f>
        <v>0</v>
      </c>
      <c r="P230" s="58">
        <f t="shared" si="22"/>
        <v>71.62</v>
      </c>
      <c r="Q230" s="59" t="s">
        <v>132</v>
      </c>
      <c r="R230" s="51"/>
      <c r="S230" s="51"/>
    </row>
    <row r="231" spans="1:19" ht="31.5" x14ac:dyDescent="0.35">
      <c r="A231" s="53">
        <v>30101492</v>
      </c>
      <c r="B231" s="53" t="s">
        <v>9206</v>
      </c>
      <c r="C231" s="54" t="s">
        <v>4198</v>
      </c>
      <c r="D231" s="60">
        <v>1</v>
      </c>
      <c r="E231" s="61" t="s">
        <v>13</v>
      </c>
      <c r="F231" s="56"/>
      <c r="G231" s="53"/>
      <c r="H231" s="53">
        <v>0</v>
      </c>
      <c r="I231" s="53"/>
      <c r="J231" s="53"/>
      <c r="K231" s="57"/>
      <c r="L231" s="58">
        <f t="shared" si="23"/>
        <v>148.54</v>
      </c>
      <c r="M231" s="58">
        <f t="shared" si="21"/>
        <v>148.54</v>
      </c>
      <c r="N231" s="58">
        <f>IF(F231&gt;0,ROUND(F231*#REF!,2),0)</f>
        <v>0</v>
      </c>
      <c r="O231" s="58">
        <f>IF(J231&gt;0,ROUND(J231*#REF!,2),0)</f>
        <v>0</v>
      </c>
      <c r="P231" s="58">
        <f t="shared" si="22"/>
        <v>148.54</v>
      </c>
      <c r="Q231" s="59" t="s">
        <v>132</v>
      </c>
      <c r="R231" s="51"/>
      <c r="S231" s="51"/>
    </row>
    <row r="232" spans="1:19" ht="21" x14ac:dyDescent="0.35">
      <c r="A232" s="53">
        <v>30101506</v>
      </c>
      <c r="B232" s="53" t="s">
        <v>9207</v>
      </c>
      <c r="C232" s="54" t="s">
        <v>4197</v>
      </c>
      <c r="D232" s="60">
        <v>1</v>
      </c>
      <c r="E232" s="61" t="s">
        <v>4</v>
      </c>
      <c r="F232" s="56"/>
      <c r="G232" s="53"/>
      <c r="H232" s="53">
        <v>2</v>
      </c>
      <c r="I232" s="53"/>
      <c r="J232" s="53"/>
      <c r="K232" s="57"/>
      <c r="L232" s="58">
        <f t="shared" si="23"/>
        <v>84.88</v>
      </c>
      <c r="M232" s="58">
        <f t="shared" si="21"/>
        <v>84.88</v>
      </c>
      <c r="N232" s="58">
        <f>IF(F232&gt;0,ROUND(F232*#REF!,2),0)</f>
        <v>0</v>
      </c>
      <c r="O232" s="58">
        <f>IF(J232&gt;0,ROUND(J232*#REF!,2),0)</f>
        <v>0</v>
      </c>
      <c r="P232" s="58">
        <f t="shared" si="22"/>
        <v>84.88</v>
      </c>
      <c r="Q232" s="59" t="s">
        <v>132</v>
      </c>
      <c r="R232" s="51"/>
      <c r="S232" s="51"/>
    </row>
    <row r="233" spans="1:19" x14ac:dyDescent="0.35">
      <c r="A233" s="53">
        <v>30101514</v>
      </c>
      <c r="B233" s="53" t="s">
        <v>9208</v>
      </c>
      <c r="C233" s="54" t="s">
        <v>4196</v>
      </c>
      <c r="D233" s="60">
        <v>1</v>
      </c>
      <c r="E233" s="61" t="s">
        <v>20</v>
      </c>
      <c r="F233" s="56"/>
      <c r="G233" s="53"/>
      <c r="H233" s="53">
        <v>2</v>
      </c>
      <c r="I233" s="53"/>
      <c r="J233" s="53"/>
      <c r="K233" s="57"/>
      <c r="L233" s="58">
        <f t="shared" si="23"/>
        <v>39.79</v>
      </c>
      <c r="M233" s="58">
        <f t="shared" si="21"/>
        <v>39.79</v>
      </c>
      <c r="N233" s="58">
        <f>IF(F233&gt;0,ROUND(F233*#REF!,2),0)</f>
        <v>0</v>
      </c>
      <c r="O233" s="58">
        <f>IF(J233&gt;0,ROUND(J233*#REF!,2),0)</f>
        <v>0</v>
      </c>
      <c r="P233" s="58">
        <f t="shared" si="22"/>
        <v>39.79</v>
      </c>
      <c r="Q233" s="59" t="s">
        <v>132</v>
      </c>
      <c r="R233" s="51"/>
      <c r="S233" s="51"/>
    </row>
    <row r="234" spans="1:19" ht="31.5" x14ac:dyDescent="0.35">
      <c r="A234" s="53">
        <v>30101522</v>
      </c>
      <c r="B234" s="53" t="s">
        <v>9209</v>
      </c>
      <c r="C234" s="54" t="s">
        <v>4195</v>
      </c>
      <c r="D234" s="60">
        <v>1</v>
      </c>
      <c r="E234" s="61" t="s">
        <v>383</v>
      </c>
      <c r="F234" s="56"/>
      <c r="G234" s="53">
        <v>1</v>
      </c>
      <c r="H234" s="53">
        <v>3</v>
      </c>
      <c r="I234" s="53"/>
      <c r="J234" s="53"/>
      <c r="K234" s="57"/>
      <c r="L234" s="58">
        <f t="shared" si="23"/>
        <v>649.84</v>
      </c>
      <c r="M234" s="58">
        <f t="shared" si="21"/>
        <v>649.84</v>
      </c>
      <c r="N234" s="58">
        <f>IF(F234&gt;0,ROUND(F234*#REF!,2),0)</f>
        <v>0</v>
      </c>
      <c r="O234" s="58">
        <f>IF(J234&gt;0,ROUND(J234*#REF!,2),0)</f>
        <v>0</v>
      </c>
      <c r="P234" s="58">
        <f t="shared" si="22"/>
        <v>649.84</v>
      </c>
      <c r="Q234" s="59" t="s">
        <v>132</v>
      </c>
      <c r="R234" s="51"/>
      <c r="S234" s="51"/>
    </row>
    <row r="235" spans="1:19" ht="52.5" x14ac:dyDescent="0.35">
      <c r="A235" s="53">
        <v>30101530</v>
      </c>
      <c r="B235" s="53" t="s">
        <v>9210</v>
      </c>
      <c r="C235" s="54" t="s">
        <v>4194</v>
      </c>
      <c r="D235" s="60">
        <v>1</v>
      </c>
      <c r="E235" s="61" t="s">
        <v>484</v>
      </c>
      <c r="F235" s="56"/>
      <c r="G235" s="53">
        <v>1</v>
      </c>
      <c r="H235" s="53">
        <v>4</v>
      </c>
      <c r="I235" s="53"/>
      <c r="J235" s="53"/>
      <c r="K235" s="57"/>
      <c r="L235" s="58">
        <f t="shared" si="23"/>
        <v>802.34</v>
      </c>
      <c r="M235" s="58">
        <f t="shared" si="21"/>
        <v>802.34</v>
      </c>
      <c r="N235" s="58">
        <f>IF(F235&gt;0,ROUND(F235*#REF!,2),0)</f>
        <v>0</v>
      </c>
      <c r="O235" s="58">
        <f>IF(J235&gt;0,ROUND(J235*#REF!,2),0)</f>
        <v>0</v>
      </c>
      <c r="P235" s="58">
        <f t="shared" si="22"/>
        <v>802.34</v>
      </c>
      <c r="Q235" s="59" t="s">
        <v>132</v>
      </c>
      <c r="R235" s="51"/>
      <c r="S235" s="51"/>
    </row>
    <row r="236" spans="1:19" ht="31.5" x14ac:dyDescent="0.35">
      <c r="A236" s="53">
        <v>30101549</v>
      </c>
      <c r="B236" s="53" t="s">
        <v>9211</v>
      </c>
      <c r="C236" s="54" t="s">
        <v>4193</v>
      </c>
      <c r="D236" s="60">
        <v>1</v>
      </c>
      <c r="E236" s="61" t="s">
        <v>484</v>
      </c>
      <c r="F236" s="56"/>
      <c r="G236" s="53">
        <v>1</v>
      </c>
      <c r="H236" s="53">
        <v>4</v>
      </c>
      <c r="I236" s="53"/>
      <c r="J236" s="53"/>
      <c r="K236" s="57"/>
      <c r="L236" s="58">
        <f t="shared" si="23"/>
        <v>802.34</v>
      </c>
      <c r="M236" s="58">
        <f t="shared" si="21"/>
        <v>802.34</v>
      </c>
      <c r="N236" s="58">
        <f>IF(F236&gt;0,ROUND(F236*#REF!,2),0)</f>
        <v>0</v>
      </c>
      <c r="O236" s="58">
        <f>IF(J236&gt;0,ROUND(J236*#REF!,2),0)</f>
        <v>0</v>
      </c>
      <c r="P236" s="58">
        <f t="shared" si="22"/>
        <v>802.34</v>
      </c>
      <c r="Q236" s="59" t="s">
        <v>132</v>
      </c>
      <c r="R236" s="51"/>
      <c r="S236" s="51"/>
    </row>
    <row r="237" spans="1:19" ht="42" x14ac:dyDescent="0.35">
      <c r="A237" s="53">
        <v>30101557</v>
      </c>
      <c r="B237" s="53" t="s">
        <v>9212</v>
      </c>
      <c r="C237" s="54" t="s">
        <v>4192</v>
      </c>
      <c r="D237" s="60">
        <v>1</v>
      </c>
      <c r="E237" s="61" t="s">
        <v>484</v>
      </c>
      <c r="F237" s="56"/>
      <c r="G237" s="53">
        <v>1</v>
      </c>
      <c r="H237" s="53">
        <v>4</v>
      </c>
      <c r="I237" s="53"/>
      <c r="J237" s="53"/>
      <c r="K237" s="57"/>
      <c r="L237" s="58">
        <f t="shared" si="23"/>
        <v>802.34</v>
      </c>
      <c r="M237" s="58">
        <f t="shared" si="21"/>
        <v>802.34</v>
      </c>
      <c r="N237" s="58">
        <f>IF(F237&gt;0,ROUND(F237*#REF!,2),0)</f>
        <v>0</v>
      </c>
      <c r="O237" s="58">
        <f>IF(J237&gt;0,ROUND(J237*#REF!,2),0)</f>
        <v>0</v>
      </c>
      <c r="P237" s="58">
        <f t="shared" si="22"/>
        <v>802.34</v>
      </c>
      <c r="Q237" s="59" t="s">
        <v>132</v>
      </c>
      <c r="R237" s="51"/>
      <c r="S237" s="51"/>
    </row>
    <row r="238" spans="1:19" ht="31.5" x14ac:dyDescent="0.35">
      <c r="A238" s="53">
        <v>30101565</v>
      </c>
      <c r="B238" s="53" t="s">
        <v>9213</v>
      </c>
      <c r="C238" s="54" t="s">
        <v>4191</v>
      </c>
      <c r="D238" s="60">
        <v>1</v>
      </c>
      <c r="E238" s="61" t="s">
        <v>159</v>
      </c>
      <c r="F238" s="56"/>
      <c r="G238" s="53">
        <v>1</v>
      </c>
      <c r="H238" s="53">
        <v>4</v>
      </c>
      <c r="I238" s="53"/>
      <c r="J238" s="53"/>
      <c r="K238" s="57"/>
      <c r="L238" s="58">
        <f t="shared" si="23"/>
        <v>736.04</v>
      </c>
      <c r="M238" s="58">
        <f t="shared" si="21"/>
        <v>736.04</v>
      </c>
      <c r="N238" s="58">
        <f>IF(F238&gt;0,ROUND(F238*#REF!,2),0)</f>
        <v>0</v>
      </c>
      <c r="O238" s="58">
        <f>IF(J238&gt;0,ROUND(J238*#REF!,2),0)</f>
        <v>0</v>
      </c>
      <c r="P238" s="58">
        <f t="shared" si="22"/>
        <v>736.04</v>
      </c>
      <c r="Q238" s="59" t="s">
        <v>132</v>
      </c>
      <c r="R238" s="51"/>
      <c r="S238" s="51"/>
    </row>
    <row r="239" spans="1:19" ht="31.5" x14ac:dyDescent="0.35">
      <c r="A239" s="53">
        <v>30101573</v>
      </c>
      <c r="B239" s="53" t="s">
        <v>9214</v>
      </c>
      <c r="C239" s="54" t="s">
        <v>4190</v>
      </c>
      <c r="D239" s="60">
        <v>1</v>
      </c>
      <c r="E239" s="61" t="s">
        <v>159</v>
      </c>
      <c r="F239" s="56"/>
      <c r="G239" s="53">
        <v>1</v>
      </c>
      <c r="H239" s="53">
        <v>4</v>
      </c>
      <c r="I239" s="53"/>
      <c r="J239" s="53"/>
      <c r="K239" s="57"/>
      <c r="L239" s="58">
        <f t="shared" si="23"/>
        <v>736.04</v>
      </c>
      <c r="M239" s="58">
        <f t="shared" si="21"/>
        <v>736.04</v>
      </c>
      <c r="N239" s="58">
        <f>IF(F239&gt;0,ROUND(F239*#REF!,2),0)</f>
        <v>0</v>
      </c>
      <c r="O239" s="58">
        <f>IF(J239&gt;0,ROUND(J239*#REF!,2),0)</f>
        <v>0</v>
      </c>
      <c r="P239" s="58">
        <f t="shared" si="22"/>
        <v>736.04</v>
      </c>
      <c r="Q239" s="59" t="s">
        <v>132</v>
      </c>
      <c r="R239" s="51"/>
      <c r="S239" s="51"/>
    </row>
    <row r="240" spans="1:19" ht="31.5" x14ac:dyDescent="0.35">
      <c r="A240" s="53">
        <v>30101581</v>
      </c>
      <c r="B240" s="53" t="s">
        <v>9215</v>
      </c>
      <c r="C240" s="54" t="s">
        <v>4189</v>
      </c>
      <c r="D240" s="60">
        <v>1</v>
      </c>
      <c r="E240" s="61" t="s">
        <v>407</v>
      </c>
      <c r="F240" s="56"/>
      <c r="G240" s="53">
        <v>1</v>
      </c>
      <c r="H240" s="53"/>
      <c r="I240" s="53"/>
      <c r="J240" s="53"/>
      <c r="K240" s="57"/>
      <c r="L240" s="58">
        <f t="shared" si="23"/>
        <v>620.66</v>
      </c>
      <c r="M240" s="58">
        <f t="shared" si="21"/>
        <v>620.66</v>
      </c>
      <c r="N240" s="58">
        <f>IF(F240&gt;0,ROUND(F240*#REF!,2),0)</f>
        <v>0</v>
      </c>
      <c r="O240" s="58">
        <f>IF(J240&gt;0,ROUND(J240*#REF!,2),0)</f>
        <v>0</v>
      </c>
      <c r="P240" s="58">
        <f t="shared" si="22"/>
        <v>620.66</v>
      </c>
      <c r="Q240" s="59" t="s">
        <v>132</v>
      </c>
      <c r="R240" s="51"/>
      <c r="S240" s="51"/>
    </row>
    <row r="241" spans="1:19" x14ac:dyDescent="0.35">
      <c r="A241" s="53">
        <v>30101590</v>
      </c>
      <c r="B241" s="53" t="s">
        <v>9216</v>
      </c>
      <c r="C241" s="54" t="s">
        <v>4188</v>
      </c>
      <c r="D241" s="60">
        <v>1</v>
      </c>
      <c r="E241" s="61" t="s">
        <v>13</v>
      </c>
      <c r="F241" s="56"/>
      <c r="G241" s="53"/>
      <c r="H241" s="53">
        <v>0</v>
      </c>
      <c r="I241" s="53"/>
      <c r="J241" s="53"/>
      <c r="K241" s="57"/>
      <c r="L241" s="58">
        <f t="shared" si="23"/>
        <v>148.54</v>
      </c>
      <c r="M241" s="58">
        <f t="shared" si="21"/>
        <v>148.54</v>
      </c>
      <c r="N241" s="58">
        <f>IF(F241&gt;0,ROUND(F241*#REF!,2),0)</f>
        <v>0</v>
      </c>
      <c r="O241" s="58">
        <f>IF(J241&gt;0,ROUND(J241*#REF!,2),0)</f>
        <v>0</v>
      </c>
      <c r="P241" s="58">
        <f t="shared" si="22"/>
        <v>148.54</v>
      </c>
      <c r="Q241" s="59" t="s">
        <v>132</v>
      </c>
      <c r="R241" s="51"/>
      <c r="S241" s="51"/>
    </row>
    <row r="242" spans="1:19" ht="31.5" x14ac:dyDescent="0.35">
      <c r="A242" s="53">
        <v>30101603</v>
      </c>
      <c r="B242" s="53" t="s">
        <v>9217</v>
      </c>
      <c r="C242" s="54" t="s">
        <v>4187</v>
      </c>
      <c r="D242" s="60">
        <v>1</v>
      </c>
      <c r="E242" s="61" t="s">
        <v>34</v>
      </c>
      <c r="F242" s="56"/>
      <c r="G242" s="53">
        <v>1</v>
      </c>
      <c r="H242" s="53">
        <v>2</v>
      </c>
      <c r="I242" s="53"/>
      <c r="J242" s="53"/>
      <c r="K242" s="57"/>
      <c r="L242" s="58">
        <f t="shared" si="23"/>
        <v>71.62</v>
      </c>
      <c r="M242" s="58">
        <f t="shared" si="21"/>
        <v>71.62</v>
      </c>
      <c r="N242" s="58">
        <f>IF(F242&gt;0,ROUND(F242*#REF!,2),0)</f>
        <v>0</v>
      </c>
      <c r="O242" s="58">
        <f>IF(J242&gt;0,ROUND(J242*#REF!,2),0)</f>
        <v>0</v>
      </c>
      <c r="P242" s="58">
        <f t="shared" si="22"/>
        <v>71.62</v>
      </c>
      <c r="Q242" s="59" t="s">
        <v>132</v>
      </c>
      <c r="R242" s="51"/>
      <c r="S242" s="51"/>
    </row>
    <row r="243" spans="1:19" ht="21" x14ac:dyDescent="0.35">
      <c r="A243" s="53">
        <v>30101611</v>
      </c>
      <c r="B243" s="53" t="s">
        <v>9218</v>
      </c>
      <c r="C243" s="54" t="s">
        <v>4186</v>
      </c>
      <c r="D243" s="60">
        <v>1</v>
      </c>
      <c r="E243" s="61" t="s">
        <v>13</v>
      </c>
      <c r="F243" s="56"/>
      <c r="G243" s="53">
        <v>1</v>
      </c>
      <c r="H243" s="53">
        <v>2</v>
      </c>
      <c r="I243" s="53"/>
      <c r="J243" s="53"/>
      <c r="K243" s="57"/>
      <c r="L243" s="58">
        <f t="shared" si="23"/>
        <v>148.54</v>
      </c>
      <c r="M243" s="58">
        <f t="shared" si="21"/>
        <v>148.54</v>
      </c>
      <c r="N243" s="58">
        <f>IF(F243&gt;0,ROUND(F243*#REF!,2),0)</f>
        <v>0</v>
      </c>
      <c r="O243" s="58">
        <f>IF(J243&gt;0,ROUND(J243*#REF!,2),0)</f>
        <v>0</v>
      </c>
      <c r="P243" s="58">
        <f t="shared" si="22"/>
        <v>148.54</v>
      </c>
      <c r="Q243" s="59" t="s">
        <v>132</v>
      </c>
      <c r="R243" s="51"/>
      <c r="S243" s="51"/>
    </row>
    <row r="244" spans="1:19" ht="31.5" x14ac:dyDescent="0.35">
      <c r="A244" s="53">
        <v>30101620</v>
      </c>
      <c r="B244" s="53" t="s">
        <v>9219</v>
      </c>
      <c r="C244" s="54" t="s">
        <v>4185</v>
      </c>
      <c r="D244" s="60">
        <v>1</v>
      </c>
      <c r="E244" s="61" t="s">
        <v>34</v>
      </c>
      <c r="F244" s="56"/>
      <c r="G244" s="53"/>
      <c r="H244" s="53">
        <v>0</v>
      </c>
      <c r="I244" s="53"/>
      <c r="J244" s="53"/>
      <c r="K244" s="57"/>
      <c r="L244" s="58">
        <f t="shared" si="23"/>
        <v>71.62</v>
      </c>
      <c r="M244" s="58">
        <f t="shared" si="21"/>
        <v>71.62</v>
      </c>
      <c r="N244" s="58">
        <f>IF(F244&gt;0,ROUND(F244*#REF!,2),0)</f>
        <v>0</v>
      </c>
      <c r="O244" s="58">
        <f>IF(J244&gt;0,ROUND(J244*#REF!,2),0)</f>
        <v>0</v>
      </c>
      <c r="P244" s="58">
        <f t="shared" si="22"/>
        <v>71.62</v>
      </c>
      <c r="Q244" s="59" t="s">
        <v>0</v>
      </c>
      <c r="R244" s="51"/>
      <c r="S244" s="51"/>
    </row>
    <row r="245" spans="1:19" x14ac:dyDescent="0.35">
      <c r="A245" s="53">
        <v>30101638</v>
      </c>
      <c r="B245" s="53" t="s">
        <v>9220</v>
      </c>
      <c r="C245" s="54" t="s">
        <v>4184</v>
      </c>
      <c r="D245" s="60">
        <v>1</v>
      </c>
      <c r="E245" s="61" t="s">
        <v>23</v>
      </c>
      <c r="F245" s="56"/>
      <c r="G245" s="53"/>
      <c r="H245" s="53">
        <v>0</v>
      </c>
      <c r="I245" s="53"/>
      <c r="J245" s="53"/>
      <c r="K245" s="57"/>
      <c r="L245" s="58">
        <f t="shared" si="23"/>
        <v>116.71</v>
      </c>
      <c r="M245" s="58">
        <f t="shared" si="21"/>
        <v>116.71</v>
      </c>
      <c r="N245" s="58">
        <f>IF(F245&gt;0,ROUND(F245*#REF!,2),0)</f>
        <v>0</v>
      </c>
      <c r="O245" s="58">
        <f>IF(J245&gt;0,ROUND(J245*#REF!,2),0)</f>
        <v>0</v>
      </c>
      <c r="P245" s="58">
        <f t="shared" si="22"/>
        <v>116.71</v>
      </c>
      <c r="Q245" s="59" t="s">
        <v>0</v>
      </c>
      <c r="R245" s="51"/>
      <c r="S245" s="51"/>
    </row>
    <row r="246" spans="1:19" ht="31.5" x14ac:dyDescent="0.35">
      <c r="A246" s="53">
        <v>30101646</v>
      </c>
      <c r="B246" s="53" t="s">
        <v>9221</v>
      </c>
      <c r="C246" s="54" t="s">
        <v>4183</v>
      </c>
      <c r="D246" s="60">
        <v>1</v>
      </c>
      <c r="E246" s="61" t="s">
        <v>20</v>
      </c>
      <c r="F246" s="56"/>
      <c r="G246" s="53"/>
      <c r="H246" s="53">
        <v>0</v>
      </c>
      <c r="I246" s="53"/>
      <c r="J246" s="53"/>
      <c r="K246" s="57"/>
      <c r="L246" s="58">
        <f t="shared" si="23"/>
        <v>39.79</v>
      </c>
      <c r="M246" s="58">
        <f t="shared" si="21"/>
        <v>39.79</v>
      </c>
      <c r="N246" s="58">
        <f>IF(F246&gt;0,ROUND(F246*#REF!,2),0)</f>
        <v>0</v>
      </c>
      <c r="O246" s="58">
        <f>IF(J246&gt;0,ROUND(J246*#REF!,2),0)</f>
        <v>0</v>
      </c>
      <c r="P246" s="58">
        <f t="shared" si="22"/>
        <v>39.79</v>
      </c>
      <c r="Q246" s="59" t="s">
        <v>132</v>
      </c>
      <c r="R246" s="51"/>
      <c r="S246" s="51"/>
    </row>
    <row r="247" spans="1:19" x14ac:dyDescent="0.35">
      <c r="A247" s="53">
        <v>30101654</v>
      </c>
      <c r="B247" s="53" t="s">
        <v>9222</v>
      </c>
      <c r="C247" s="54" t="s">
        <v>4182</v>
      </c>
      <c r="D247" s="60">
        <v>1</v>
      </c>
      <c r="E247" s="61" t="s">
        <v>110</v>
      </c>
      <c r="F247" s="56"/>
      <c r="G247" s="53"/>
      <c r="H247" s="53">
        <v>2</v>
      </c>
      <c r="I247" s="53"/>
      <c r="J247" s="53"/>
      <c r="K247" s="57"/>
      <c r="L247" s="58">
        <f t="shared" si="23"/>
        <v>222.81</v>
      </c>
      <c r="M247" s="58">
        <f t="shared" si="21"/>
        <v>222.81</v>
      </c>
      <c r="N247" s="58">
        <f>IF(F247&gt;0,ROUND(F247*#REF!,2),0)</f>
        <v>0</v>
      </c>
      <c r="O247" s="58">
        <f>IF(J247&gt;0,ROUND(J247*#REF!,2),0)</f>
        <v>0</v>
      </c>
      <c r="P247" s="58">
        <f t="shared" si="22"/>
        <v>222.81</v>
      </c>
      <c r="Q247" s="59" t="s">
        <v>132</v>
      </c>
      <c r="R247" s="51"/>
      <c r="S247" s="51"/>
    </row>
    <row r="248" spans="1:19" ht="21" x14ac:dyDescent="0.35">
      <c r="A248" s="53">
        <v>30101662</v>
      </c>
      <c r="B248" s="53" t="s">
        <v>9223</v>
      </c>
      <c r="C248" s="54" t="s">
        <v>4181</v>
      </c>
      <c r="D248" s="60">
        <v>1</v>
      </c>
      <c r="E248" s="61" t="s">
        <v>23</v>
      </c>
      <c r="F248" s="56"/>
      <c r="G248" s="53"/>
      <c r="H248" s="53">
        <v>0</v>
      </c>
      <c r="I248" s="53"/>
      <c r="J248" s="53"/>
      <c r="K248" s="57"/>
      <c r="L248" s="58">
        <f t="shared" si="23"/>
        <v>116.71</v>
      </c>
      <c r="M248" s="58">
        <f t="shared" si="21"/>
        <v>116.71</v>
      </c>
      <c r="N248" s="58">
        <f>IF(F248&gt;0,ROUND(F248*#REF!,2),0)</f>
        <v>0</v>
      </c>
      <c r="O248" s="58">
        <f>IF(J248&gt;0,ROUND(J248*#REF!,2),0)</f>
        <v>0</v>
      </c>
      <c r="P248" s="58">
        <f t="shared" si="22"/>
        <v>116.71</v>
      </c>
      <c r="Q248" s="59" t="s">
        <v>132</v>
      </c>
      <c r="R248" s="51"/>
      <c r="S248" s="51"/>
    </row>
    <row r="249" spans="1:19" x14ac:dyDescent="0.35">
      <c r="A249" s="53">
        <v>30101670</v>
      </c>
      <c r="B249" s="53" t="s">
        <v>9224</v>
      </c>
      <c r="C249" s="54" t="s">
        <v>4180</v>
      </c>
      <c r="D249" s="60">
        <v>1</v>
      </c>
      <c r="E249" s="61" t="s">
        <v>281</v>
      </c>
      <c r="F249" s="56"/>
      <c r="G249" s="53">
        <v>1</v>
      </c>
      <c r="H249" s="53">
        <v>2</v>
      </c>
      <c r="I249" s="53"/>
      <c r="J249" s="53"/>
      <c r="K249" s="57"/>
      <c r="L249" s="58">
        <f t="shared" ref="L249:L274" si="24">VLOOKUP(E249,PORTES2021,10,FALSE)</f>
        <v>202.9</v>
      </c>
      <c r="M249" s="58">
        <f t="shared" ref="M249:M274" si="25">ROUND(D249*L249,2)</f>
        <v>202.9</v>
      </c>
      <c r="N249" s="58">
        <f>IF(F249&gt;0,ROUND(F249*#REF!,2),0)</f>
        <v>0</v>
      </c>
      <c r="O249" s="58">
        <f>IF(J249&gt;0,ROUND(J249*#REF!,2),0)</f>
        <v>0</v>
      </c>
      <c r="P249" s="58">
        <f t="shared" ref="P249:P274" si="26">ROUND(M249+N249+O249,2)</f>
        <v>202.9</v>
      </c>
      <c r="Q249" s="59" t="s">
        <v>132</v>
      </c>
      <c r="R249" s="51"/>
      <c r="S249" s="51"/>
    </row>
    <row r="250" spans="1:19" ht="21" x14ac:dyDescent="0.35">
      <c r="A250" s="53">
        <v>30101689</v>
      </c>
      <c r="B250" s="53" t="s">
        <v>9225</v>
      </c>
      <c r="C250" s="54" t="s">
        <v>4179</v>
      </c>
      <c r="D250" s="60">
        <v>1</v>
      </c>
      <c r="E250" s="61" t="s">
        <v>148</v>
      </c>
      <c r="F250" s="56"/>
      <c r="G250" s="53">
        <v>2</v>
      </c>
      <c r="H250" s="53">
        <v>5</v>
      </c>
      <c r="I250" s="53"/>
      <c r="J250" s="53"/>
      <c r="K250" s="57"/>
      <c r="L250" s="58">
        <f t="shared" si="24"/>
        <v>689.63</v>
      </c>
      <c r="M250" s="58">
        <f t="shared" si="25"/>
        <v>689.63</v>
      </c>
      <c r="N250" s="58">
        <f>IF(F250&gt;0,ROUND(F250*#REF!,2),0)</f>
        <v>0</v>
      </c>
      <c r="O250" s="58">
        <f>IF(J250&gt;0,ROUND(J250*#REF!,2),0)</f>
        <v>0</v>
      </c>
      <c r="P250" s="58">
        <f t="shared" si="26"/>
        <v>689.63</v>
      </c>
      <c r="Q250" s="59" t="s">
        <v>132</v>
      </c>
      <c r="R250" s="51"/>
      <c r="S250" s="51"/>
    </row>
    <row r="251" spans="1:19" ht="21" x14ac:dyDescent="0.35">
      <c r="A251" s="53">
        <v>30101697</v>
      </c>
      <c r="B251" s="53" t="s">
        <v>9226</v>
      </c>
      <c r="C251" s="54" t="s">
        <v>4178</v>
      </c>
      <c r="D251" s="60">
        <v>1</v>
      </c>
      <c r="E251" s="61" t="s">
        <v>148</v>
      </c>
      <c r="F251" s="56"/>
      <c r="G251" s="53">
        <v>2</v>
      </c>
      <c r="H251" s="53">
        <v>5</v>
      </c>
      <c r="I251" s="53"/>
      <c r="J251" s="53"/>
      <c r="K251" s="57"/>
      <c r="L251" s="58">
        <f t="shared" si="24"/>
        <v>689.63</v>
      </c>
      <c r="M251" s="58">
        <f t="shared" si="25"/>
        <v>689.63</v>
      </c>
      <c r="N251" s="58">
        <f>IF(F251&gt;0,ROUND(F251*#REF!,2),0)</f>
        <v>0</v>
      </c>
      <c r="O251" s="58">
        <f>IF(J251&gt;0,ROUND(J251*#REF!,2),0)</f>
        <v>0</v>
      </c>
      <c r="P251" s="58">
        <f t="shared" si="26"/>
        <v>689.63</v>
      </c>
      <c r="Q251" s="59" t="s">
        <v>132</v>
      </c>
      <c r="R251" s="51"/>
      <c r="S251" s="51"/>
    </row>
    <row r="252" spans="1:19" ht="21" x14ac:dyDescent="0.35">
      <c r="A252" s="53">
        <v>30101735</v>
      </c>
      <c r="B252" s="53" t="s">
        <v>9227</v>
      </c>
      <c r="C252" s="54" t="s">
        <v>4177</v>
      </c>
      <c r="D252" s="60">
        <v>1</v>
      </c>
      <c r="E252" s="61" t="s">
        <v>4</v>
      </c>
      <c r="F252" s="56"/>
      <c r="G252" s="53"/>
      <c r="H252" s="53">
        <v>0</v>
      </c>
      <c r="I252" s="53"/>
      <c r="J252" s="53"/>
      <c r="K252" s="57"/>
      <c r="L252" s="58">
        <f t="shared" si="24"/>
        <v>84.88</v>
      </c>
      <c r="M252" s="58">
        <f t="shared" si="25"/>
        <v>84.88</v>
      </c>
      <c r="N252" s="58">
        <f>IF(F252&gt;0,ROUND(F252*#REF!,2),0)</f>
        <v>0</v>
      </c>
      <c r="O252" s="58">
        <f>IF(J252&gt;0,ROUND(J252*#REF!,2),0)</f>
        <v>0</v>
      </c>
      <c r="P252" s="58">
        <f t="shared" si="26"/>
        <v>84.88</v>
      </c>
      <c r="Q252" s="59" t="s">
        <v>132</v>
      </c>
      <c r="R252" s="51"/>
      <c r="S252" s="51"/>
    </row>
    <row r="253" spans="1:19" ht="21" x14ac:dyDescent="0.35">
      <c r="A253" s="53">
        <v>30101743</v>
      </c>
      <c r="B253" s="53" t="s">
        <v>9228</v>
      </c>
      <c r="C253" s="54" t="s">
        <v>4176</v>
      </c>
      <c r="D253" s="60">
        <v>1</v>
      </c>
      <c r="E253" s="61" t="s">
        <v>311</v>
      </c>
      <c r="F253" s="56"/>
      <c r="G253" s="53">
        <v>2</v>
      </c>
      <c r="H253" s="53">
        <v>3</v>
      </c>
      <c r="I253" s="53"/>
      <c r="J253" s="53"/>
      <c r="K253" s="57"/>
      <c r="L253" s="58">
        <f t="shared" si="24"/>
        <v>291.76</v>
      </c>
      <c r="M253" s="58">
        <f t="shared" si="25"/>
        <v>291.76</v>
      </c>
      <c r="N253" s="58">
        <f>IF(F253&gt;0,ROUND(F253*#REF!,2),0)</f>
        <v>0</v>
      </c>
      <c r="O253" s="58">
        <f>IF(J253&gt;0,ROUND(J253*#REF!,2),0)</f>
        <v>0</v>
      </c>
      <c r="P253" s="58">
        <f t="shared" si="26"/>
        <v>291.76</v>
      </c>
      <c r="Q253" s="59" t="s">
        <v>132</v>
      </c>
      <c r="R253" s="51"/>
      <c r="S253" s="51"/>
    </row>
    <row r="254" spans="1:19" ht="31.5" x14ac:dyDescent="0.35">
      <c r="A254" s="53">
        <v>30101751</v>
      </c>
      <c r="B254" s="53" t="s">
        <v>9229</v>
      </c>
      <c r="C254" s="54" t="s">
        <v>4175</v>
      </c>
      <c r="D254" s="60">
        <v>1</v>
      </c>
      <c r="E254" s="61" t="s">
        <v>311</v>
      </c>
      <c r="F254" s="56"/>
      <c r="G254" s="53">
        <v>1</v>
      </c>
      <c r="H254" s="53">
        <v>3</v>
      </c>
      <c r="I254" s="53"/>
      <c r="J254" s="53"/>
      <c r="K254" s="57"/>
      <c r="L254" s="58">
        <f t="shared" si="24"/>
        <v>291.76</v>
      </c>
      <c r="M254" s="58">
        <f t="shared" si="25"/>
        <v>291.76</v>
      </c>
      <c r="N254" s="58">
        <f>IF(F254&gt;0,ROUND(F254*#REF!,2),0)</f>
        <v>0</v>
      </c>
      <c r="O254" s="58">
        <f>IF(J254&gt;0,ROUND(J254*#REF!,2),0)</f>
        <v>0</v>
      </c>
      <c r="P254" s="58">
        <f t="shared" si="26"/>
        <v>291.76</v>
      </c>
      <c r="Q254" s="59" t="s">
        <v>132</v>
      </c>
      <c r="R254" s="51"/>
      <c r="S254" s="51"/>
    </row>
    <row r="255" spans="1:19" ht="21" x14ac:dyDescent="0.35">
      <c r="A255" s="53">
        <v>30101760</v>
      </c>
      <c r="B255" s="53" t="s">
        <v>9230</v>
      </c>
      <c r="C255" s="54" t="s">
        <v>4174</v>
      </c>
      <c r="D255" s="60">
        <v>1</v>
      </c>
      <c r="E255" s="61" t="s">
        <v>311</v>
      </c>
      <c r="F255" s="56"/>
      <c r="G255" s="53">
        <v>2</v>
      </c>
      <c r="H255" s="53">
        <v>3</v>
      </c>
      <c r="I255" s="53"/>
      <c r="J255" s="53"/>
      <c r="K255" s="57"/>
      <c r="L255" s="58">
        <f t="shared" si="24"/>
        <v>291.76</v>
      </c>
      <c r="M255" s="58">
        <f t="shared" si="25"/>
        <v>291.76</v>
      </c>
      <c r="N255" s="58">
        <f>IF(F255&gt;0,ROUND(F255*#REF!,2),0)</f>
        <v>0</v>
      </c>
      <c r="O255" s="58">
        <f>IF(J255&gt;0,ROUND(J255*#REF!,2),0)</f>
        <v>0</v>
      </c>
      <c r="P255" s="58">
        <f t="shared" si="26"/>
        <v>291.76</v>
      </c>
      <c r="Q255" s="59" t="s">
        <v>132</v>
      </c>
      <c r="R255" s="51"/>
      <c r="S255" s="51"/>
    </row>
    <row r="256" spans="1:19" ht="21" x14ac:dyDescent="0.35">
      <c r="A256" s="53">
        <v>30101778</v>
      </c>
      <c r="B256" s="53" t="s">
        <v>9231</v>
      </c>
      <c r="C256" s="54" t="s">
        <v>4173</v>
      </c>
      <c r="D256" s="60">
        <v>1</v>
      </c>
      <c r="E256" s="61" t="s">
        <v>311</v>
      </c>
      <c r="F256" s="56"/>
      <c r="G256" s="53">
        <v>1</v>
      </c>
      <c r="H256" s="53">
        <v>3</v>
      </c>
      <c r="I256" s="53"/>
      <c r="J256" s="53"/>
      <c r="K256" s="57"/>
      <c r="L256" s="58">
        <f t="shared" si="24"/>
        <v>291.76</v>
      </c>
      <c r="M256" s="58">
        <f t="shared" si="25"/>
        <v>291.76</v>
      </c>
      <c r="N256" s="58">
        <f>IF(F256&gt;0,ROUND(F256*#REF!,2),0)</f>
        <v>0</v>
      </c>
      <c r="O256" s="58">
        <f>IF(J256&gt;0,ROUND(J256*#REF!,2),0)</f>
        <v>0</v>
      </c>
      <c r="P256" s="58">
        <f t="shared" si="26"/>
        <v>291.76</v>
      </c>
      <c r="Q256" s="59" t="s">
        <v>132</v>
      </c>
      <c r="R256" s="51"/>
      <c r="S256" s="51"/>
    </row>
    <row r="257" spans="1:19" ht="21" x14ac:dyDescent="0.35">
      <c r="A257" s="53">
        <v>30101786</v>
      </c>
      <c r="B257" s="53" t="s">
        <v>9232</v>
      </c>
      <c r="C257" s="54" t="s">
        <v>4172</v>
      </c>
      <c r="D257" s="60">
        <v>1</v>
      </c>
      <c r="E257" s="61" t="s">
        <v>311</v>
      </c>
      <c r="F257" s="56"/>
      <c r="G257" s="53">
        <v>1</v>
      </c>
      <c r="H257" s="53">
        <v>3</v>
      </c>
      <c r="I257" s="53"/>
      <c r="J257" s="53"/>
      <c r="K257" s="57"/>
      <c r="L257" s="58">
        <f t="shared" si="24"/>
        <v>291.76</v>
      </c>
      <c r="M257" s="58">
        <f t="shared" si="25"/>
        <v>291.76</v>
      </c>
      <c r="N257" s="58">
        <f>IF(F257&gt;0,ROUND(F257*#REF!,2),0)</f>
        <v>0</v>
      </c>
      <c r="O257" s="58">
        <f>IF(J257&gt;0,ROUND(J257*#REF!,2),0)</f>
        <v>0</v>
      </c>
      <c r="P257" s="58">
        <f t="shared" si="26"/>
        <v>291.76</v>
      </c>
      <c r="Q257" s="59" t="s">
        <v>132</v>
      </c>
      <c r="R257" s="51"/>
      <c r="S257" s="51"/>
    </row>
    <row r="258" spans="1:19" ht="21" x14ac:dyDescent="0.35">
      <c r="A258" s="53">
        <v>30101794</v>
      </c>
      <c r="B258" s="53" t="s">
        <v>9233</v>
      </c>
      <c r="C258" s="54" t="s">
        <v>4171</v>
      </c>
      <c r="D258" s="60">
        <v>1</v>
      </c>
      <c r="E258" s="61" t="s">
        <v>34</v>
      </c>
      <c r="F258" s="56"/>
      <c r="G258" s="53"/>
      <c r="H258" s="53">
        <v>0</v>
      </c>
      <c r="I258" s="53"/>
      <c r="J258" s="53"/>
      <c r="K258" s="57"/>
      <c r="L258" s="58">
        <f t="shared" si="24"/>
        <v>71.62</v>
      </c>
      <c r="M258" s="58">
        <f t="shared" si="25"/>
        <v>71.62</v>
      </c>
      <c r="N258" s="58">
        <f>IF(F258&gt;0,ROUND(F258*#REF!,2),0)</f>
        <v>0</v>
      </c>
      <c r="O258" s="58">
        <f>IF(J258&gt;0,ROUND(J258*#REF!,2),0)</f>
        <v>0</v>
      </c>
      <c r="P258" s="58">
        <f t="shared" si="26"/>
        <v>71.62</v>
      </c>
      <c r="Q258" s="59" t="s">
        <v>0</v>
      </c>
      <c r="R258" s="51"/>
      <c r="S258" s="51"/>
    </row>
    <row r="259" spans="1:19" x14ac:dyDescent="0.35">
      <c r="A259" s="53">
        <v>30101808</v>
      </c>
      <c r="B259" s="53" t="s">
        <v>9234</v>
      </c>
      <c r="C259" s="54" t="s">
        <v>4170</v>
      </c>
      <c r="D259" s="60">
        <v>1</v>
      </c>
      <c r="E259" s="61" t="s">
        <v>311</v>
      </c>
      <c r="F259" s="56"/>
      <c r="G259" s="53">
        <v>1</v>
      </c>
      <c r="H259" s="53">
        <v>3</v>
      </c>
      <c r="I259" s="53"/>
      <c r="J259" s="53"/>
      <c r="K259" s="57"/>
      <c r="L259" s="58">
        <f t="shared" si="24"/>
        <v>291.76</v>
      </c>
      <c r="M259" s="58">
        <f t="shared" si="25"/>
        <v>291.76</v>
      </c>
      <c r="N259" s="58">
        <f>IF(F259&gt;0,ROUND(F259*#REF!,2),0)</f>
        <v>0</v>
      </c>
      <c r="O259" s="58">
        <f>IF(J259&gt;0,ROUND(J259*#REF!,2),0)</f>
        <v>0</v>
      </c>
      <c r="P259" s="58">
        <f t="shared" si="26"/>
        <v>291.76</v>
      </c>
      <c r="Q259" s="59" t="s">
        <v>132</v>
      </c>
      <c r="R259" s="51"/>
      <c r="S259" s="51"/>
    </row>
    <row r="260" spans="1:19" ht="21" x14ac:dyDescent="0.35">
      <c r="A260" s="53">
        <v>30101816</v>
      </c>
      <c r="B260" s="53" t="s">
        <v>9235</v>
      </c>
      <c r="C260" s="54" t="s">
        <v>4169</v>
      </c>
      <c r="D260" s="60">
        <v>1</v>
      </c>
      <c r="E260" s="61" t="s">
        <v>311</v>
      </c>
      <c r="F260" s="56"/>
      <c r="G260" s="53">
        <v>1</v>
      </c>
      <c r="H260" s="53">
        <v>3</v>
      </c>
      <c r="I260" s="53"/>
      <c r="J260" s="53"/>
      <c r="K260" s="57"/>
      <c r="L260" s="58">
        <f t="shared" si="24"/>
        <v>291.76</v>
      </c>
      <c r="M260" s="58">
        <f t="shared" si="25"/>
        <v>291.76</v>
      </c>
      <c r="N260" s="58">
        <f>IF(F260&gt;0,ROUND(F260*#REF!,2),0)</f>
        <v>0</v>
      </c>
      <c r="O260" s="58">
        <f>IF(J260&gt;0,ROUND(J260*#REF!,2),0)</f>
        <v>0</v>
      </c>
      <c r="P260" s="58">
        <f t="shared" si="26"/>
        <v>291.76</v>
      </c>
      <c r="Q260" s="59" t="s">
        <v>132</v>
      </c>
      <c r="R260" s="51"/>
      <c r="S260" s="51"/>
    </row>
    <row r="261" spans="1:19" ht="21" x14ac:dyDescent="0.35">
      <c r="A261" s="53">
        <v>30101824</v>
      </c>
      <c r="B261" s="53" t="s">
        <v>9236</v>
      </c>
      <c r="C261" s="54" t="s">
        <v>4168</v>
      </c>
      <c r="D261" s="60">
        <v>1</v>
      </c>
      <c r="E261" s="61" t="s">
        <v>159</v>
      </c>
      <c r="F261" s="56"/>
      <c r="G261" s="53">
        <v>1</v>
      </c>
      <c r="H261" s="53">
        <v>3</v>
      </c>
      <c r="I261" s="53"/>
      <c r="J261" s="53"/>
      <c r="K261" s="57"/>
      <c r="L261" s="58">
        <f t="shared" si="24"/>
        <v>736.04</v>
      </c>
      <c r="M261" s="58">
        <f t="shared" si="25"/>
        <v>736.04</v>
      </c>
      <c r="N261" s="58">
        <f>IF(F261&gt;0,ROUND(F261*#REF!,2),0)</f>
        <v>0</v>
      </c>
      <c r="O261" s="58">
        <f>IF(J261&gt;0,ROUND(J261*#REF!,2),0)</f>
        <v>0</v>
      </c>
      <c r="P261" s="58">
        <f t="shared" si="26"/>
        <v>736.04</v>
      </c>
      <c r="Q261" s="59" t="s">
        <v>132</v>
      </c>
      <c r="R261" s="51"/>
      <c r="S261" s="51"/>
    </row>
    <row r="262" spans="1:19" ht="21" x14ac:dyDescent="0.35">
      <c r="A262" s="53">
        <v>30101832</v>
      </c>
      <c r="B262" s="53" t="s">
        <v>9237</v>
      </c>
      <c r="C262" s="54" t="s">
        <v>4167</v>
      </c>
      <c r="D262" s="60">
        <v>1</v>
      </c>
      <c r="E262" s="61" t="s">
        <v>393</v>
      </c>
      <c r="F262" s="56"/>
      <c r="G262" s="53">
        <v>2</v>
      </c>
      <c r="H262" s="53">
        <v>4</v>
      </c>
      <c r="I262" s="53"/>
      <c r="J262" s="53"/>
      <c r="K262" s="57"/>
      <c r="L262" s="58">
        <f t="shared" si="24"/>
        <v>883.25</v>
      </c>
      <c r="M262" s="58">
        <f t="shared" si="25"/>
        <v>883.25</v>
      </c>
      <c r="N262" s="58">
        <f>IF(F262&gt;0,ROUND(F262*#REF!,2),0)</f>
        <v>0</v>
      </c>
      <c r="O262" s="58">
        <f>IF(J262&gt;0,ROUND(J262*#REF!,2),0)</f>
        <v>0</v>
      </c>
      <c r="P262" s="58">
        <f t="shared" si="26"/>
        <v>883.25</v>
      </c>
      <c r="Q262" s="59" t="s">
        <v>132</v>
      </c>
      <c r="R262" s="51"/>
      <c r="S262" s="51"/>
    </row>
    <row r="263" spans="1:19" ht="21" x14ac:dyDescent="0.35">
      <c r="A263" s="53">
        <v>30101840</v>
      </c>
      <c r="B263" s="53" t="s">
        <v>9238</v>
      </c>
      <c r="C263" s="54" t="s">
        <v>4166</v>
      </c>
      <c r="D263" s="60">
        <v>1</v>
      </c>
      <c r="E263" s="61" t="s">
        <v>4</v>
      </c>
      <c r="F263" s="56"/>
      <c r="G263" s="53"/>
      <c r="H263" s="53">
        <v>0</v>
      </c>
      <c r="I263" s="53"/>
      <c r="J263" s="53"/>
      <c r="K263" s="57"/>
      <c r="L263" s="58">
        <f t="shared" si="24"/>
        <v>84.88</v>
      </c>
      <c r="M263" s="58">
        <f t="shared" si="25"/>
        <v>84.88</v>
      </c>
      <c r="N263" s="58">
        <f>IF(F263&gt;0,ROUND(F263*#REF!,2),0)</f>
        <v>0</v>
      </c>
      <c r="O263" s="58">
        <f>IF(J263&gt;0,ROUND(J263*#REF!,2),0)</f>
        <v>0</v>
      </c>
      <c r="P263" s="58">
        <f t="shared" si="26"/>
        <v>84.88</v>
      </c>
      <c r="Q263" s="59" t="s">
        <v>132</v>
      </c>
      <c r="R263" s="51"/>
      <c r="S263" s="51"/>
    </row>
    <row r="264" spans="1:19" ht="31.5" x14ac:dyDescent="0.35">
      <c r="A264" s="53">
        <v>30101859</v>
      </c>
      <c r="B264" s="53" t="s">
        <v>9239</v>
      </c>
      <c r="C264" s="54" t="s">
        <v>4165</v>
      </c>
      <c r="D264" s="60">
        <v>1</v>
      </c>
      <c r="E264" s="61" t="s">
        <v>18</v>
      </c>
      <c r="F264" s="56"/>
      <c r="G264" s="53"/>
      <c r="H264" s="53">
        <v>2</v>
      </c>
      <c r="I264" s="53"/>
      <c r="J264" s="53"/>
      <c r="K264" s="57"/>
      <c r="L264" s="58">
        <f t="shared" si="24"/>
        <v>53.06</v>
      </c>
      <c r="M264" s="58">
        <f t="shared" si="25"/>
        <v>53.06</v>
      </c>
      <c r="N264" s="58">
        <f>IF(F264&gt;0,ROUND(F264*#REF!,2),0)</f>
        <v>0</v>
      </c>
      <c r="O264" s="58">
        <f>IF(J264&gt;0,ROUND(J264*#REF!,2),0)</f>
        <v>0</v>
      </c>
      <c r="P264" s="58">
        <f t="shared" si="26"/>
        <v>53.06</v>
      </c>
      <c r="Q264" s="59" t="s">
        <v>132</v>
      </c>
      <c r="R264" s="51"/>
      <c r="S264" s="51"/>
    </row>
    <row r="265" spans="1:19" ht="21" x14ac:dyDescent="0.35">
      <c r="A265" s="53">
        <v>30101867</v>
      </c>
      <c r="B265" s="53" t="s">
        <v>9240</v>
      </c>
      <c r="C265" s="54" t="s">
        <v>4164</v>
      </c>
      <c r="D265" s="60">
        <v>1</v>
      </c>
      <c r="E265" s="61" t="s">
        <v>159</v>
      </c>
      <c r="F265" s="56"/>
      <c r="G265" s="53">
        <v>1</v>
      </c>
      <c r="H265" s="53">
        <v>4</v>
      </c>
      <c r="I265" s="53"/>
      <c r="J265" s="53"/>
      <c r="K265" s="57"/>
      <c r="L265" s="58">
        <f t="shared" si="24"/>
        <v>736.04</v>
      </c>
      <c r="M265" s="58">
        <f t="shared" si="25"/>
        <v>736.04</v>
      </c>
      <c r="N265" s="58">
        <f>IF(F265&gt;0,ROUND(F265*#REF!,2),0)</f>
        <v>0</v>
      </c>
      <c r="O265" s="58">
        <f>IF(J265&gt;0,ROUND(J265*#REF!,2),0)</f>
        <v>0</v>
      </c>
      <c r="P265" s="58">
        <f t="shared" si="26"/>
        <v>736.04</v>
      </c>
      <c r="Q265" s="59" t="s">
        <v>132</v>
      </c>
      <c r="R265" s="51"/>
      <c r="S265" s="51"/>
    </row>
    <row r="266" spans="1:19" ht="31.5" x14ac:dyDescent="0.35">
      <c r="A266" s="53">
        <v>30101875</v>
      </c>
      <c r="B266" s="53" t="s">
        <v>9241</v>
      </c>
      <c r="C266" s="54" t="s">
        <v>4163</v>
      </c>
      <c r="D266" s="60">
        <v>1</v>
      </c>
      <c r="E266" s="61" t="s">
        <v>159</v>
      </c>
      <c r="F266" s="56"/>
      <c r="G266" s="53">
        <v>1</v>
      </c>
      <c r="H266" s="53">
        <v>4</v>
      </c>
      <c r="I266" s="53"/>
      <c r="J266" s="53"/>
      <c r="K266" s="57"/>
      <c r="L266" s="58">
        <f t="shared" si="24"/>
        <v>736.04</v>
      </c>
      <c r="M266" s="58">
        <f t="shared" si="25"/>
        <v>736.04</v>
      </c>
      <c r="N266" s="58">
        <f>IF(F266&gt;0,ROUND(F266*#REF!,2),0)</f>
        <v>0</v>
      </c>
      <c r="O266" s="58">
        <f>IF(J266&gt;0,ROUND(J266*#REF!,2),0)</f>
        <v>0</v>
      </c>
      <c r="P266" s="58">
        <f t="shared" si="26"/>
        <v>736.04</v>
      </c>
      <c r="Q266" s="59" t="s">
        <v>132</v>
      </c>
      <c r="R266" s="51"/>
      <c r="S266" s="51"/>
    </row>
    <row r="267" spans="1:19" ht="31.5" x14ac:dyDescent="0.35">
      <c r="A267" s="53">
        <v>30101883</v>
      </c>
      <c r="B267" s="53" t="s">
        <v>9242</v>
      </c>
      <c r="C267" s="54" t="s">
        <v>4162</v>
      </c>
      <c r="D267" s="60">
        <v>1</v>
      </c>
      <c r="E267" s="61" t="s">
        <v>484</v>
      </c>
      <c r="F267" s="56"/>
      <c r="G267" s="53">
        <v>1</v>
      </c>
      <c r="H267" s="53">
        <v>5</v>
      </c>
      <c r="I267" s="53"/>
      <c r="J267" s="53"/>
      <c r="K267" s="57"/>
      <c r="L267" s="58">
        <f t="shared" si="24"/>
        <v>802.34</v>
      </c>
      <c r="M267" s="58">
        <f t="shared" si="25"/>
        <v>802.34</v>
      </c>
      <c r="N267" s="58">
        <f>IF(F267&gt;0,ROUND(F267*#REF!,2),0)</f>
        <v>0</v>
      </c>
      <c r="O267" s="58">
        <f>IF(J267&gt;0,ROUND(J267*#REF!,2),0)</f>
        <v>0</v>
      </c>
      <c r="P267" s="58">
        <f t="shared" si="26"/>
        <v>802.34</v>
      </c>
      <c r="Q267" s="59" t="s">
        <v>132</v>
      </c>
      <c r="R267" s="51"/>
      <c r="S267" s="51"/>
    </row>
    <row r="268" spans="1:19" x14ac:dyDescent="0.35">
      <c r="A268" s="53">
        <v>30101891</v>
      </c>
      <c r="B268" s="53" t="s">
        <v>9243</v>
      </c>
      <c r="C268" s="54" t="s">
        <v>4161</v>
      </c>
      <c r="D268" s="60">
        <v>1</v>
      </c>
      <c r="E268" s="61" t="s">
        <v>13</v>
      </c>
      <c r="F268" s="56"/>
      <c r="G268" s="53"/>
      <c r="H268" s="53">
        <v>2</v>
      </c>
      <c r="I268" s="53"/>
      <c r="J268" s="53"/>
      <c r="K268" s="57"/>
      <c r="L268" s="58">
        <f t="shared" si="24"/>
        <v>148.54</v>
      </c>
      <c r="M268" s="58">
        <f t="shared" si="25"/>
        <v>148.54</v>
      </c>
      <c r="N268" s="58">
        <f>IF(F268&gt;0,ROUND(F268*#REF!,2),0)</f>
        <v>0</v>
      </c>
      <c r="O268" s="58">
        <f>IF(J268&gt;0,ROUND(J268*#REF!,2),0)</f>
        <v>0</v>
      </c>
      <c r="P268" s="58">
        <f t="shared" si="26"/>
        <v>148.54</v>
      </c>
      <c r="Q268" s="59" t="s">
        <v>132</v>
      </c>
      <c r="R268" s="51"/>
      <c r="S268" s="51"/>
    </row>
    <row r="269" spans="1:19" ht="31.5" x14ac:dyDescent="0.35">
      <c r="A269" s="53">
        <v>30101905</v>
      </c>
      <c r="B269" s="53" t="s">
        <v>9244</v>
      </c>
      <c r="C269" s="54" t="s">
        <v>4160</v>
      </c>
      <c r="D269" s="60">
        <v>1</v>
      </c>
      <c r="E269" s="61" t="s">
        <v>18</v>
      </c>
      <c r="F269" s="56"/>
      <c r="G269" s="53"/>
      <c r="H269" s="53">
        <v>2</v>
      </c>
      <c r="I269" s="53"/>
      <c r="J269" s="53"/>
      <c r="K269" s="57"/>
      <c r="L269" s="58">
        <f t="shared" si="24"/>
        <v>53.06</v>
      </c>
      <c r="M269" s="58">
        <f t="shared" si="25"/>
        <v>53.06</v>
      </c>
      <c r="N269" s="58">
        <f>IF(F269&gt;0,ROUND(F269*#REF!,2),0)</f>
        <v>0</v>
      </c>
      <c r="O269" s="58">
        <f>IF(J269&gt;0,ROUND(J269*#REF!,2),0)</f>
        <v>0</v>
      </c>
      <c r="P269" s="58">
        <f t="shared" si="26"/>
        <v>53.06</v>
      </c>
      <c r="Q269" s="59" t="s">
        <v>132</v>
      </c>
      <c r="R269" s="51"/>
      <c r="S269" s="51"/>
    </row>
    <row r="270" spans="1:19" x14ac:dyDescent="0.35">
      <c r="A270" s="53">
        <v>30101913</v>
      </c>
      <c r="B270" s="53" t="s">
        <v>9245</v>
      </c>
      <c r="C270" s="54" t="s">
        <v>4159</v>
      </c>
      <c r="D270" s="60">
        <v>1</v>
      </c>
      <c r="E270" s="61" t="s">
        <v>281</v>
      </c>
      <c r="F270" s="56"/>
      <c r="G270" s="53">
        <v>1</v>
      </c>
      <c r="H270" s="53">
        <v>1</v>
      </c>
      <c r="I270" s="53"/>
      <c r="J270" s="53"/>
      <c r="K270" s="57"/>
      <c r="L270" s="58">
        <f t="shared" si="24"/>
        <v>202.9</v>
      </c>
      <c r="M270" s="58">
        <f t="shared" si="25"/>
        <v>202.9</v>
      </c>
      <c r="N270" s="58">
        <f>IF(F270&gt;0,ROUND(F270*#REF!,2),0)</f>
        <v>0</v>
      </c>
      <c r="O270" s="58">
        <f>IF(J270&gt;0,ROUND(J270*#REF!,2),0)</f>
        <v>0</v>
      </c>
      <c r="P270" s="58">
        <f t="shared" si="26"/>
        <v>202.9</v>
      </c>
      <c r="Q270" s="59" t="s">
        <v>132</v>
      </c>
      <c r="R270" s="51"/>
      <c r="S270" s="51"/>
    </row>
    <row r="271" spans="1:19" ht="42" x14ac:dyDescent="0.35">
      <c r="A271" s="53">
        <v>30101921</v>
      </c>
      <c r="B271" s="53" t="s">
        <v>9246</v>
      </c>
      <c r="C271" s="54" t="s">
        <v>4158</v>
      </c>
      <c r="D271" s="60">
        <v>1</v>
      </c>
      <c r="E271" s="61" t="s">
        <v>13</v>
      </c>
      <c r="F271" s="56"/>
      <c r="G271" s="53">
        <v>1</v>
      </c>
      <c r="H271" s="53">
        <v>0</v>
      </c>
      <c r="I271" s="53"/>
      <c r="J271" s="53"/>
      <c r="K271" s="57"/>
      <c r="L271" s="58">
        <f t="shared" si="24"/>
        <v>148.54</v>
      </c>
      <c r="M271" s="58">
        <f t="shared" si="25"/>
        <v>148.54</v>
      </c>
      <c r="N271" s="58">
        <f>IF(F271&gt;0,ROUND(F271*#REF!,2),0)</f>
        <v>0</v>
      </c>
      <c r="O271" s="58">
        <f>IF(J271&gt;0,ROUND(J271*#REF!,2),0)</f>
        <v>0</v>
      </c>
      <c r="P271" s="58">
        <f t="shared" si="26"/>
        <v>148.54</v>
      </c>
      <c r="Q271" s="59" t="s">
        <v>132</v>
      </c>
      <c r="R271" s="51"/>
      <c r="S271" s="51"/>
    </row>
    <row r="272" spans="1:19" ht="21" x14ac:dyDescent="0.35">
      <c r="A272" s="53">
        <v>30101930</v>
      </c>
      <c r="B272" s="53" t="s">
        <v>9247</v>
      </c>
      <c r="C272" s="54" t="s">
        <v>4157</v>
      </c>
      <c r="D272" s="60">
        <v>1</v>
      </c>
      <c r="E272" s="61" t="s">
        <v>34</v>
      </c>
      <c r="F272" s="56"/>
      <c r="G272" s="53"/>
      <c r="H272" s="53">
        <v>0</v>
      </c>
      <c r="I272" s="53"/>
      <c r="J272" s="53"/>
      <c r="K272" s="57"/>
      <c r="L272" s="58">
        <f t="shared" si="24"/>
        <v>71.62</v>
      </c>
      <c r="M272" s="58">
        <f t="shared" si="25"/>
        <v>71.62</v>
      </c>
      <c r="N272" s="58">
        <f>IF(F272&gt;0,ROUND(F272*#REF!,2),0)</f>
        <v>0</v>
      </c>
      <c r="O272" s="58">
        <f>IF(J272&gt;0,ROUND(J272*#REF!,2),0)</f>
        <v>0</v>
      </c>
      <c r="P272" s="58">
        <f t="shared" si="26"/>
        <v>71.62</v>
      </c>
      <c r="Q272" s="59" t="s">
        <v>132</v>
      </c>
      <c r="R272" s="51"/>
      <c r="S272" s="51"/>
    </row>
    <row r="273" spans="1:19" x14ac:dyDescent="0.35">
      <c r="A273" s="53">
        <v>30101948</v>
      </c>
      <c r="B273" s="53" t="s">
        <v>9248</v>
      </c>
      <c r="C273" s="54" t="s">
        <v>4156</v>
      </c>
      <c r="D273" s="60">
        <v>1</v>
      </c>
      <c r="E273" s="61" t="s">
        <v>23</v>
      </c>
      <c r="F273" s="56"/>
      <c r="G273" s="53">
        <v>1</v>
      </c>
      <c r="H273" s="53">
        <v>2</v>
      </c>
      <c r="I273" s="53"/>
      <c r="J273" s="53"/>
      <c r="K273" s="57"/>
      <c r="L273" s="58">
        <f t="shared" si="24"/>
        <v>116.71</v>
      </c>
      <c r="M273" s="58">
        <f t="shared" si="25"/>
        <v>116.71</v>
      </c>
      <c r="N273" s="58">
        <f>IF(F273&gt;0,ROUND(F273*#REF!,2),0)</f>
        <v>0</v>
      </c>
      <c r="O273" s="58">
        <f>IF(J273&gt;0,ROUND(J273*#REF!,2),0)</f>
        <v>0</v>
      </c>
      <c r="P273" s="58">
        <f t="shared" si="26"/>
        <v>116.71</v>
      </c>
      <c r="Q273" s="59" t="s">
        <v>132</v>
      </c>
      <c r="R273" s="51"/>
      <c r="S273" s="51"/>
    </row>
    <row r="274" spans="1:19" ht="21" x14ac:dyDescent="0.35">
      <c r="A274" s="53">
        <v>30101956</v>
      </c>
      <c r="B274" s="53" t="s">
        <v>9249</v>
      </c>
      <c r="C274" s="54" t="s">
        <v>4155</v>
      </c>
      <c r="D274" s="60">
        <v>1</v>
      </c>
      <c r="E274" s="61" t="s">
        <v>34</v>
      </c>
      <c r="F274" s="56"/>
      <c r="G274" s="53">
        <v>1</v>
      </c>
      <c r="H274" s="53">
        <v>2</v>
      </c>
      <c r="I274" s="53"/>
      <c r="J274" s="53"/>
      <c r="K274" s="57"/>
      <c r="L274" s="58">
        <f t="shared" si="24"/>
        <v>71.62</v>
      </c>
      <c r="M274" s="58">
        <f t="shared" si="25"/>
        <v>71.62</v>
      </c>
      <c r="N274" s="58">
        <f>IF(F274&gt;0,ROUND(F274*#REF!,2),0)</f>
        <v>0</v>
      </c>
      <c r="O274" s="58">
        <f>IF(J274&gt;0,ROUND(J274*#REF!,2),0)</f>
        <v>0</v>
      </c>
      <c r="P274" s="58">
        <f t="shared" si="26"/>
        <v>71.62</v>
      </c>
      <c r="Q274" s="59" t="s">
        <v>132</v>
      </c>
      <c r="R274" s="51"/>
      <c r="S274" s="51"/>
    </row>
    <row r="275" spans="1:19" ht="31" x14ac:dyDescent="0.35">
      <c r="A275" s="124" t="s">
        <v>9250</v>
      </c>
      <c r="B275" s="124"/>
      <c r="C275" s="124"/>
      <c r="D275" s="124"/>
      <c r="E275" s="124"/>
      <c r="F275" s="124"/>
      <c r="G275" s="124"/>
      <c r="H275" s="124"/>
      <c r="I275" s="124"/>
      <c r="J275" s="124"/>
      <c r="K275" s="124"/>
      <c r="L275" s="124"/>
      <c r="M275" s="124"/>
      <c r="N275" s="124"/>
      <c r="O275" s="124"/>
      <c r="P275" s="124"/>
      <c r="Q275" s="52"/>
      <c r="R275" s="51"/>
      <c r="S275" s="51"/>
    </row>
    <row r="276" spans="1:19" x14ac:dyDescent="0.35">
      <c r="A276" s="53">
        <v>30201012</v>
      </c>
      <c r="B276" s="53" t="s">
        <v>9251</v>
      </c>
      <c r="C276" s="54" t="s">
        <v>4154</v>
      </c>
      <c r="D276" s="60">
        <v>1</v>
      </c>
      <c r="E276" s="61" t="s">
        <v>34</v>
      </c>
      <c r="F276" s="56"/>
      <c r="G276" s="53"/>
      <c r="H276" s="53">
        <v>0</v>
      </c>
      <c r="I276" s="53"/>
      <c r="J276" s="53"/>
      <c r="K276" s="57"/>
      <c r="L276" s="58">
        <f t="shared" ref="L276:L286" si="27">VLOOKUP(E276,PORTES2021,10,FALSE)</f>
        <v>71.62</v>
      </c>
      <c r="M276" s="58">
        <f t="shared" ref="M276:M340" si="28">ROUND(D276*L276,2)</f>
        <v>71.62</v>
      </c>
      <c r="N276" s="58">
        <f>IF(F276&gt;0,ROUND(F276*#REF!,2),0)</f>
        <v>0</v>
      </c>
      <c r="O276" s="58">
        <f>IF(J276&gt;0,ROUND(J276*#REF!,2),0)</f>
        <v>0</v>
      </c>
      <c r="P276" s="58">
        <f t="shared" ref="P276:P286" si="29">ROUND(M276+N276+O276,2)</f>
        <v>71.62</v>
      </c>
      <c r="Q276" s="59" t="s">
        <v>132</v>
      </c>
      <c r="R276" s="51"/>
      <c r="S276" s="51"/>
    </row>
    <row r="277" spans="1:19" ht="21" x14ac:dyDescent="0.35">
      <c r="A277" s="53">
        <v>30201020</v>
      </c>
      <c r="B277" s="53" t="s">
        <v>9252</v>
      </c>
      <c r="C277" s="54" t="s">
        <v>4153</v>
      </c>
      <c r="D277" s="60">
        <v>1</v>
      </c>
      <c r="E277" s="61" t="s">
        <v>311</v>
      </c>
      <c r="F277" s="56"/>
      <c r="G277" s="53">
        <v>2</v>
      </c>
      <c r="H277" s="53">
        <v>3</v>
      </c>
      <c r="I277" s="53"/>
      <c r="J277" s="53"/>
      <c r="K277" s="57"/>
      <c r="L277" s="58">
        <f t="shared" si="27"/>
        <v>291.76</v>
      </c>
      <c r="M277" s="58">
        <f t="shared" si="28"/>
        <v>291.76</v>
      </c>
      <c r="N277" s="58">
        <f>IF(F277&gt;0,ROUND(F277*#REF!,2),0)</f>
        <v>0</v>
      </c>
      <c r="O277" s="58">
        <f>IF(J277&gt;0,ROUND(J277*#REF!,2),0)</f>
        <v>0</v>
      </c>
      <c r="P277" s="58">
        <f t="shared" si="29"/>
        <v>291.76</v>
      </c>
      <c r="Q277" s="59" t="s">
        <v>132</v>
      </c>
      <c r="R277" s="51"/>
      <c r="S277" s="51"/>
    </row>
    <row r="278" spans="1:19" ht="21" x14ac:dyDescent="0.35">
      <c r="A278" s="53">
        <v>30201039</v>
      </c>
      <c r="B278" s="53" t="s">
        <v>9253</v>
      </c>
      <c r="C278" s="54" t="s">
        <v>4152</v>
      </c>
      <c r="D278" s="60">
        <v>1</v>
      </c>
      <c r="E278" s="61" t="s">
        <v>388</v>
      </c>
      <c r="F278" s="56"/>
      <c r="G278" s="53">
        <v>2</v>
      </c>
      <c r="H278" s="53">
        <v>3</v>
      </c>
      <c r="I278" s="53"/>
      <c r="J278" s="53"/>
      <c r="K278" s="57"/>
      <c r="L278" s="58">
        <f t="shared" si="27"/>
        <v>574.25</v>
      </c>
      <c r="M278" s="58">
        <f t="shared" si="28"/>
        <v>574.25</v>
      </c>
      <c r="N278" s="58">
        <f>IF(F278&gt;0,ROUND(F278*#REF!,2),0)</f>
        <v>0</v>
      </c>
      <c r="O278" s="58">
        <f>IF(J278&gt;0,ROUND(J278*#REF!,2),0)</f>
        <v>0</v>
      </c>
      <c r="P278" s="58">
        <f t="shared" si="29"/>
        <v>574.25</v>
      </c>
      <c r="Q278" s="59" t="s">
        <v>132</v>
      </c>
      <c r="R278" s="51"/>
      <c r="S278" s="51"/>
    </row>
    <row r="279" spans="1:19" x14ac:dyDescent="0.35">
      <c r="A279" s="53">
        <v>30201047</v>
      </c>
      <c r="B279" s="53" t="s">
        <v>9254</v>
      </c>
      <c r="C279" s="54" t="s">
        <v>4151</v>
      </c>
      <c r="D279" s="60">
        <v>1</v>
      </c>
      <c r="E279" s="61" t="s">
        <v>396</v>
      </c>
      <c r="F279" s="56"/>
      <c r="G279" s="53">
        <v>2</v>
      </c>
      <c r="H279" s="53">
        <v>5</v>
      </c>
      <c r="I279" s="53"/>
      <c r="J279" s="53"/>
      <c r="K279" s="57"/>
      <c r="L279" s="58">
        <f t="shared" si="27"/>
        <v>1027.79</v>
      </c>
      <c r="M279" s="58">
        <f t="shared" si="28"/>
        <v>1027.79</v>
      </c>
      <c r="N279" s="58">
        <f>IF(F279&gt;0,ROUND(F279*#REF!,2),0)</f>
        <v>0</v>
      </c>
      <c r="O279" s="58">
        <f>IF(J279&gt;0,ROUND(J279*#REF!,2),0)</f>
        <v>0</v>
      </c>
      <c r="P279" s="58">
        <f t="shared" si="29"/>
        <v>1027.79</v>
      </c>
      <c r="Q279" s="59" t="s">
        <v>132</v>
      </c>
      <c r="R279" s="51"/>
      <c r="S279" s="51"/>
    </row>
    <row r="280" spans="1:19" x14ac:dyDescent="0.35">
      <c r="A280" s="53">
        <v>30201055</v>
      </c>
      <c r="B280" s="53" t="s">
        <v>9255</v>
      </c>
      <c r="C280" s="54" t="s">
        <v>4150</v>
      </c>
      <c r="D280" s="60">
        <v>1</v>
      </c>
      <c r="E280" s="61" t="s">
        <v>34</v>
      </c>
      <c r="F280" s="56"/>
      <c r="G280" s="53">
        <v>1</v>
      </c>
      <c r="H280" s="53">
        <v>0</v>
      </c>
      <c r="I280" s="53"/>
      <c r="J280" s="53"/>
      <c r="K280" s="57"/>
      <c r="L280" s="58">
        <f t="shared" si="27"/>
        <v>71.62</v>
      </c>
      <c r="M280" s="58">
        <f t="shared" si="28"/>
        <v>71.62</v>
      </c>
      <c r="N280" s="58">
        <f>IF(F280&gt;0,ROUND(F280*#REF!,2),0)</f>
        <v>0</v>
      </c>
      <c r="O280" s="58">
        <f>IF(J280&gt;0,ROUND(J280*#REF!,2),0)</f>
        <v>0</v>
      </c>
      <c r="P280" s="58">
        <f t="shared" si="29"/>
        <v>71.62</v>
      </c>
      <c r="Q280" s="59" t="s">
        <v>132</v>
      </c>
      <c r="R280" s="51"/>
      <c r="S280" s="51"/>
    </row>
    <row r="281" spans="1:19" x14ac:dyDescent="0.35">
      <c r="A281" s="53">
        <v>30201063</v>
      </c>
      <c r="B281" s="53" t="s">
        <v>9256</v>
      </c>
      <c r="C281" s="54" t="s">
        <v>4149</v>
      </c>
      <c r="D281" s="60">
        <v>1</v>
      </c>
      <c r="E281" s="61" t="s">
        <v>4</v>
      </c>
      <c r="F281" s="56"/>
      <c r="G281" s="53"/>
      <c r="H281" s="53">
        <v>0</v>
      </c>
      <c r="I281" s="53"/>
      <c r="J281" s="53"/>
      <c r="K281" s="57"/>
      <c r="L281" s="58">
        <f t="shared" si="27"/>
        <v>84.88</v>
      </c>
      <c r="M281" s="58">
        <f t="shared" si="28"/>
        <v>84.88</v>
      </c>
      <c r="N281" s="58">
        <f>IF(F281&gt;0,ROUND(F281*#REF!,2),0)</f>
        <v>0</v>
      </c>
      <c r="O281" s="58">
        <f>IF(J281&gt;0,ROUND(J281*#REF!,2),0)</f>
        <v>0</v>
      </c>
      <c r="P281" s="58">
        <f t="shared" si="29"/>
        <v>84.88</v>
      </c>
      <c r="Q281" s="59" t="s">
        <v>132</v>
      </c>
      <c r="R281" s="51"/>
      <c r="S281" s="51"/>
    </row>
    <row r="282" spans="1:19" ht="21" x14ac:dyDescent="0.35">
      <c r="A282" s="53">
        <v>30201071</v>
      </c>
      <c r="B282" s="53" t="s">
        <v>9257</v>
      </c>
      <c r="C282" s="54" t="s">
        <v>4148</v>
      </c>
      <c r="D282" s="60">
        <v>1</v>
      </c>
      <c r="E282" s="61" t="s">
        <v>484</v>
      </c>
      <c r="F282" s="56"/>
      <c r="G282" s="53">
        <v>1</v>
      </c>
      <c r="H282" s="53">
        <v>4</v>
      </c>
      <c r="I282" s="53"/>
      <c r="J282" s="53"/>
      <c r="K282" s="57"/>
      <c r="L282" s="58">
        <f t="shared" si="27"/>
        <v>802.34</v>
      </c>
      <c r="M282" s="58">
        <f t="shared" si="28"/>
        <v>802.34</v>
      </c>
      <c r="N282" s="58">
        <f>IF(F282&gt;0,ROUND(F282*#REF!,2),0)</f>
        <v>0</v>
      </c>
      <c r="O282" s="58">
        <f>IF(J282&gt;0,ROUND(J282*#REF!,2),0)</f>
        <v>0</v>
      </c>
      <c r="P282" s="58">
        <f t="shared" si="29"/>
        <v>802.34</v>
      </c>
      <c r="Q282" s="59" t="s">
        <v>132</v>
      </c>
      <c r="R282" s="51"/>
      <c r="S282" s="51"/>
    </row>
    <row r="283" spans="1:19" ht="21" x14ac:dyDescent="0.35">
      <c r="A283" s="53">
        <v>30201080</v>
      </c>
      <c r="B283" s="53" t="s">
        <v>9258</v>
      </c>
      <c r="C283" s="54" t="s">
        <v>4147</v>
      </c>
      <c r="D283" s="60">
        <v>1</v>
      </c>
      <c r="E283" s="61" t="s">
        <v>224</v>
      </c>
      <c r="F283" s="56"/>
      <c r="G283" s="53">
        <v>1</v>
      </c>
      <c r="H283" s="53">
        <v>3</v>
      </c>
      <c r="I283" s="53"/>
      <c r="J283" s="53"/>
      <c r="K283" s="57"/>
      <c r="L283" s="58">
        <f t="shared" si="27"/>
        <v>338.19</v>
      </c>
      <c r="M283" s="58">
        <f t="shared" si="28"/>
        <v>338.19</v>
      </c>
      <c r="N283" s="58">
        <f>IF(F283&gt;0,ROUND(F283*#REF!,2),0)</f>
        <v>0</v>
      </c>
      <c r="O283" s="58">
        <f>IF(J283&gt;0,ROUND(J283*#REF!,2),0)</f>
        <v>0</v>
      </c>
      <c r="P283" s="58">
        <f t="shared" si="29"/>
        <v>338.19</v>
      </c>
      <c r="Q283" s="59" t="s">
        <v>132</v>
      </c>
      <c r="R283" s="51"/>
      <c r="S283" s="51"/>
    </row>
    <row r="284" spans="1:19" x14ac:dyDescent="0.35">
      <c r="A284" s="53">
        <v>30201098</v>
      </c>
      <c r="B284" s="53" t="s">
        <v>9259</v>
      </c>
      <c r="C284" s="54" t="s">
        <v>4146</v>
      </c>
      <c r="D284" s="60">
        <v>1</v>
      </c>
      <c r="E284" s="61" t="s">
        <v>396</v>
      </c>
      <c r="F284" s="56"/>
      <c r="G284" s="53">
        <v>2</v>
      </c>
      <c r="H284" s="53">
        <v>5</v>
      </c>
      <c r="I284" s="53"/>
      <c r="J284" s="53"/>
      <c r="K284" s="57"/>
      <c r="L284" s="58">
        <f t="shared" si="27"/>
        <v>1027.79</v>
      </c>
      <c r="M284" s="58">
        <f t="shared" si="28"/>
        <v>1027.79</v>
      </c>
      <c r="N284" s="58">
        <f>IF(F284&gt;0,ROUND(F284*#REF!,2),0)</f>
        <v>0</v>
      </c>
      <c r="O284" s="58">
        <f>IF(J284&gt;0,ROUND(J284*#REF!,2),0)</f>
        <v>0</v>
      </c>
      <c r="P284" s="58">
        <f t="shared" si="29"/>
        <v>1027.79</v>
      </c>
      <c r="Q284" s="59" t="s">
        <v>132</v>
      </c>
      <c r="R284" s="51"/>
      <c r="S284" s="51"/>
    </row>
    <row r="285" spans="1:19" ht="21" x14ac:dyDescent="0.35">
      <c r="A285" s="53">
        <v>30201101</v>
      </c>
      <c r="B285" s="53" t="s">
        <v>9260</v>
      </c>
      <c r="C285" s="54" t="s">
        <v>4145</v>
      </c>
      <c r="D285" s="60">
        <v>1</v>
      </c>
      <c r="E285" s="61" t="s">
        <v>311</v>
      </c>
      <c r="F285" s="56"/>
      <c r="G285" s="53">
        <v>1</v>
      </c>
      <c r="H285" s="53">
        <v>3</v>
      </c>
      <c r="I285" s="53"/>
      <c r="J285" s="53"/>
      <c r="K285" s="57"/>
      <c r="L285" s="58">
        <f t="shared" si="27"/>
        <v>291.76</v>
      </c>
      <c r="M285" s="58">
        <f t="shared" si="28"/>
        <v>291.76</v>
      </c>
      <c r="N285" s="58">
        <f>IF(F285&gt;0,ROUND(F285*#REF!,2),0)</f>
        <v>0</v>
      </c>
      <c r="O285" s="58">
        <f>IF(J285&gt;0,ROUND(J285*#REF!,2),0)</f>
        <v>0</v>
      </c>
      <c r="P285" s="58">
        <f t="shared" si="29"/>
        <v>291.76</v>
      </c>
      <c r="Q285" s="59" t="s">
        <v>132</v>
      </c>
      <c r="R285" s="51"/>
      <c r="S285" s="51"/>
    </row>
    <row r="286" spans="1:19" ht="21" x14ac:dyDescent="0.35">
      <c r="A286" s="53">
        <v>30201110</v>
      </c>
      <c r="B286" s="53" t="s">
        <v>9261</v>
      </c>
      <c r="C286" s="54" t="s">
        <v>4144</v>
      </c>
      <c r="D286" s="60">
        <v>1</v>
      </c>
      <c r="E286" s="61" t="s">
        <v>311</v>
      </c>
      <c r="F286" s="56"/>
      <c r="G286" s="53">
        <v>1</v>
      </c>
      <c r="H286" s="53">
        <v>3</v>
      </c>
      <c r="I286" s="53"/>
      <c r="J286" s="53"/>
      <c r="K286" s="57"/>
      <c r="L286" s="58">
        <f t="shared" si="27"/>
        <v>291.76</v>
      </c>
      <c r="M286" s="58">
        <f t="shared" si="28"/>
        <v>291.76</v>
      </c>
      <c r="N286" s="58">
        <f>IF(F286&gt;0,ROUND(F286*#REF!,2),0)</f>
        <v>0</v>
      </c>
      <c r="O286" s="58">
        <f>IF(J286&gt;0,ROUND(J286*#REF!,2),0)</f>
        <v>0</v>
      </c>
      <c r="P286" s="58">
        <f t="shared" si="29"/>
        <v>291.76</v>
      </c>
      <c r="Q286" s="59" t="s">
        <v>132</v>
      </c>
      <c r="R286" s="51"/>
      <c r="S286" s="51"/>
    </row>
    <row r="287" spans="1:19" ht="31" x14ac:dyDescent="0.35">
      <c r="A287" s="125" t="s">
        <v>9262</v>
      </c>
      <c r="B287" s="125"/>
      <c r="C287" s="125"/>
      <c r="D287" s="125"/>
      <c r="E287" s="125"/>
      <c r="F287" s="125"/>
      <c r="G287" s="125"/>
      <c r="H287" s="125"/>
      <c r="I287" s="125"/>
      <c r="J287" s="125"/>
      <c r="K287" s="125"/>
      <c r="L287" s="125"/>
      <c r="M287" s="125"/>
      <c r="N287" s="125"/>
      <c r="O287" s="125"/>
      <c r="P287" s="125"/>
      <c r="Q287" s="52"/>
      <c r="R287" s="51"/>
      <c r="S287" s="51"/>
    </row>
    <row r="288" spans="1:19" ht="21" x14ac:dyDescent="0.35">
      <c r="A288" s="53">
        <v>30202019</v>
      </c>
      <c r="B288" s="53" t="s">
        <v>9263</v>
      </c>
      <c r="C288" s="54" t="s">
        <v>4143</v>
      </c>
      <c r="D288" s="60">
        <v>1</v>
      </c>
      <c r="E288" s="61" t="s">
        <v>159</v>
      </c>
      <c r="F288" s="56"/>
      <c r="G288" s="53">
        <v>1</v>
      </c>
      <c r="H288" s="53">
        <v>4</v>
      </c>
      <c r="I288" s="53"/>
      <c r="J288" s="53"/>
      <c r="K288" s="57"/>
      <c r="L288" s="58">
        <f t="shared" ref="L288:L302" si="30">VLOOKUP(E288,PORTES2021,10,FALSE)</f>
        <v>736.04</v>
      </c>
      <c r="M288" s="58">
        <f t="shared" si="28"/>
        <v>736.04</v>
      </c>
      <c r="N288" s="58">
        <f>IF(F288&gt;0,ROUND(F288*#REF!,2),0)</f>
        <v>0</v>
      </c>
      <c r="O288" s="58">
        <f>IF(J288&gt;0,ROUND(J288*#REF!,2),0)</f>
        <v>0</v>
      </c>
      <c r="P288" s="58">
        <f t="shared" ref="P288:P352" si="31">ROUND(M288+N288+O288,2)</f>
        <v>736.04</v>
      </c>
      <c r="Q288" s="59" t="s">
        <v>132</v>
      </c>
      <c r="R288" s="51"/>
      <c r="S288" s="51"/>
    </row>
    <row r="289" spans="1:19" x14ac:dyDescent="0.35">
      <c r="A289" s="53">
        <v>30202027</v>
      </c>
      <c r="B289" s="53" t="s">
        <v>9264</v>
      </c>
      <c r="C289" s="54" t="s">
        <v>4142</v>
      </c>
      <c r="D289" s="60">
        <v>1</v>
      </c>
      <c r="E289" s="61" t="s">
        <v>34</v>
      </c>
      <c r="F289" s="56"/>
      <c r="G289" s="53"/>
      <c r="H289" s="53">
        <v>0</v>
      </c>
      <c r="I289" s="53"/>
      <c r="J289" s="53"/>
      <c r="K289" s="57"/>
      <c r="L289" s="58">
        <f t="shared" si="30"/>
        <v>71.62</v>
      </c>
      <c r="M289" s="58">
        <f t="shared" si="28"/>
        <v>71.62</v>
      </c>
      <c r="N289" s="58">
        <f>IF(F289&gt;0,ROUND(F289*#REF!,2),0)</f>
        <v>0</v>
      </c>
      <c r="O289" s="58">
        <f>IF(J289&gt;0,ROUND(J289*#REF!,2),0)</f>
        <v>0</v>
      </c>
      <c r="P289" s="58">
        <f t="shared" si="31"/>
        <v>71.62</v>
      </c>
      <c r="Q289" s="59" t="s">
        <v>132</v>
      </c>
      <c r="R289" s="51"/>
      <c r="S289" s="51"/>
    </row>
    <row r="290" spans="1:19" ht="31.5" x14ac:dyDescent="0.35">
      <c r="A290" s="53">
        <v>30202035</v>
      </c>
      <c r="B290" s="53" t="s">
        <v>9265</v>
      </c>
      <c r="C290" s="54" t="s">
        <v>4141</v>
      </c>
      <c r="D290" s="60">
        <v>1</v>
      </c>
      <c r="E290" s="61" t="s">
        <v>383</v>
      </c>
      <c r="F290" s="56"/>
      <c r="G290" s="53">
        <v>3</v>
      </c>
      <c r="H290" s="53">
        <v>4</v>
      </c>
      <c r="I290" s="53"/>
      <c r="J290" s="53"/>
      <c r="K290" s="57"/>
      <c r="L290" s="58">
        <f t="shared" si="30"/>
        <v>649.84</v>
      </c>
      <c r="M290" s="58">
        <f t="shared" si="28"/>
        <v>649.84</v>
      </c>
      <c r="N290" s="58">
        <f>IF(F290&gt;0,ROUND(F290*#REF!,2),0)</f>
        <v>0</v>
      </c>
      <c r="O290" s="58">
        <f>IF(J290&gt;0,ROUND(J290*#REF!,2),0)</f>
        <v>0</v>
      </c>
      <c r="P290" s="58">
        <f t="shared" si="31"/>
        <v>649.84</v>
      </c>
      <c r="Q290" s="59" t="s">
        <v>132</v>
      </c>
      <c r="R290" s="51"/>
      <c r="S290" s="51"/>
    </row>
    <row r="291" spans="1:19" ht="21" x14ac:dyDescent="0.35">
      <c r="A291" s="53">
        <v>30202043</v>
      </c>
      <c r="B291" s="53" t="s">
        <v>9266</v>
      </c>
      <c r="C291" s="54" t="s">
        <v>4140</v>
      </c>
      <c r="D291" s="60">
        <v>1</v>
      </c>
      <c r="E291" s="61" t="s">
        <v>161</v>
      </c>
      <c r="F291" s="56"/>
      <c r="G291" s="53">
        <v>3</v>
      </c>
      <c r="H291" s="53">
        <v>5</v>
      </c>
      <c r="I291" s="53"/>
      <c r="J291" s="53"/>
      <c r="K291" s="57"/>
      <c r="L291" s="58">
        <f t="shared" si="30"/>
        <v>948.22</v>
      </c>
      <c r="M291" s="58">
        <f t="shared" si="28"/>
        <v>948.22</v>
      </c>
      <c r="N291" s="58">
        <f>IF(F291&gt;0,ROUND(F291*#REF!,2),0)</f>
        <v>0</v>
      </c>
      <c r="O291" s="58">
        <f>IF(J291&gt;0,ROUND(J291*#REF!,2),0)</f>
        <v>0</v>
      </c>
      <c r="P291" s="58">
        <f t="shared" si="31"/>
        <v>948.22</v>
      </c>
      <c r="Q291" s="59" t="s">
        <v>132</v>
      </c>
      <c r="R291" s="51"/>
      <c r="S291" s="51"/>
    </row>
    <row r="292" spans="1:19" ht="21" x14ac:dyDescent="0.35">
      <c r="A292" s="53">
        <v>30202051</v>
      </c>
      <c r="B292" s="53" t="s">
        <v>9267</v>
      </c>
      <c r="C292" s="54" t="s">
        <v>4139</v>
      </c>
      <c r="D292" s="60">
        <v>1</v>
      </c>
      <c r="E292" s="61" t="s">
        <v>311</v>
      </c>
      <c r="F292" s="56"/>
      <c r="G292" s="53">
        <v>1</v>
      </c>
      <c r="H292" s="53">
        <v>4</v>
      </c>
      <c r="I292" s="53"/>
      <c r="J292" s="53"/>
      <c r="K292" s="57"/>
      <c r="L292" s="58">
        <f t="shared" si="30"/>
        <v>291.76</v>
      </c>
      <c r="M292" s="58">
        <f t="shared" si="28"/>
        <v>291.76</v>
      </c>
      <c r="N292" s="58">
        <f>IF(F292&gt;0,ROUND(F292*#REF!,2),0)</f>
        <v>0</v>
      </c>
      <c r="O292" s="58">
        <f>IF(J292&gt;0,ROUND(J292*#REF!,2),0)</f>
        <v>0</v>
      </c>
      <c r="P292" s="58">
        <f t="shared" si="31"/>
        <v>291.76</v>
      </c>
      <c r="Q292" s="59" t="s">
        <v>132</v>
      </c>
      <c r="R292" s="51"/>
      <c r="S292" s="51"/>
    </row>
    <row r="293" spans="1:19" ht="21" x14ac:dyDescent="0.35">
      <c r="A293" s="53">
        <v>30202060</v>
      </c>
      <c r="B293" s="53" t="s">
        <v>9268</v>
      </c>
      <c r="C293" s="54" t="s">
        <v>4138</v>
      </c>
      <c r="D293" s="60">
        <v>1</v>
      </c>
      <c r="E293" s="61" t="s">
        <v>224</v>
      </c>
      <c r="F293" s="56"/>
      <c r="G293" s="53">
        <v>1</v>
      </c>
      <c r="H293" s="53">
        <v>3</v>
      </c>
      <c r="I293" s="53"/>
      <c r="J293" s="53"/>
      <c r="K293" s="57"/>
      <c r="L293" s="58">
        <f t="shared" si="30"/>
        <v>338.19</v>
      </c>
      <c r="M293" s="58">
        <f t="shared" si="28"/>
        <v>338.19</v>
      </c>
      <c r="N293" s="58">
        <f>IF(F293&gt;0,ROUND(F293*#REF!,2),0)</f>
        <v>0</v>
      </c>
      <c r="O293" s="58">
        <f>IF(J293&gt;0,ROUND(J293*#REF!,2),0)</f>
        <v>0</v>
      </c>
      <c r="P293" s="58">
        <f t="shared" si="31"/>
        <v>338.19</v>
      </c>
      <c r="Q293" s="59" t="s">
        <v>132</v>
      </c>
      <c r="R293" s="51"/>
      <c r="S293" s="51"/>
    </row>
    <row r="294" spans="1:19" ht="21" x14ac:dyDescent="0.35">
      <c r="A294" s="53">
        <v>30202078</v>
      </c>
      <c r="B294" s="53" t="s">
        <v>9269</v>
      </c>
      <c r="C294" s="54" t="s">
        <v>4137</v>
      </c>
      <c r="D294" s="60">
        <v>1</v>
      </c>
      <c r="E294" s="61" t="s">
        <v>161</v>
      </c>
      <c r="F294" s="56"/>
      <c r="G294" s="53">
        <v>3</v>
      </c>
      <c r="H294" s="53">
        <v>5</v>
      </c>
      <c r="I294" s="53"/>
      <c r="J294" s="53"/>
      <c r="K294" s="57"/>
      <c r="L294" s="58">
        <f t="shared" si="30"/>
        <v>948.22</v>
      </c>
      <c r="M294" s="58">
        <f t="shared" si="28"/>
        <v>948.22</v>
      </c>
      <c r="N294" s="58">
        <f>IF(F294&gt;0,ROUND(F294*#REF!,2),0)</f>
        <v>0</v>
      </c>
      <c r="O294" s="58">
        <f>IF(J294&gt;0,ROUND(J294*#REF!,2),0)</f>
        <v>0</v>
      </c>
      <c r="P294" s="58">
        <f t="shared" si="31"/>
        <v>948.22</v>
      </c>
      <c r="Q294" s="59" t="s">
        <v>132</v>
      </c>
      <c r="R294" s="51"/>
      <c r="S294" s="51"/>
    </row>
    <row r="295" spans="1:19" x14ac:dyDescent="0.35">
      <c r="A295" s="53">
        <v>30202086</v>
      </c>
      <c r="B295" s="53" t="s">
        <v>9270</v>
      </c>
      <c r="C295" s="54" t="s">
        <v>4136</v>
      </c>
      <c r="D295" s="60">
        <v>1</v>
      </c>
      <c r="E295" s="61" t="s">
        <v>161</v>
      </c>
      <c r="F295" s="56"/>
      <c r="G295" s="53">
        <v>2</v>
      </c>
      <c r="H295" s="53">
        <v>5</v>
      </c>
      <c r="I295" s="53"/>
      <c r="J295" s="53"/>
      <c r="K295" s="57"/>
      <c r="L295" s="58">
        <f t="shared" si="30"/>
        <v>948.22</v>
      </c>
      <c r="M295" s="58">
        <f t="shared" si="28"/>
        <v>948.22</v>
      </c>
      <c r="N295" s="58">
        <f>IF(F295&gt;0,ROUND(F295*#REF!,2),0)</f>
        <v>0</v>
      </c>
      <c r="O295" s="58">
        <f>IF(J295&gt;0,ROUND(J295*#REF!,2),0)</f>
        <v>0</v>
      </c>
      <c r="P295" s="58">
        <f t="shared" si="31"/>
        <v>948.22</v>
      </c>
      <c r="Q295" s="59" t="s">
        <v>132</v>
      </c>
      <c r="R295" s="51"/>
      <c r="S295" s="51"/>
    </row>
    <row r="296" spans="1:19" x14ac:dyDescent="0.35">
      <c r="A296" s="53">
        <v>30202094</v>
      </c>
      <c r="B296" s="53" t="s">
        <v>9271</v>
      </c>
      <c r="C296" s="54" t="s">
        <v>4135</v>
      </c>
      <c r="D296" s="60">
        <v>1</v>
      </c>
      <c r="E296" s="61" t="s">
        <v>161</v>
      </c>
      <c r="F296" s="56"/>
      <c r="G296" s="53">
        <v>1</v>
      </c>
      <c r="H296" s="53">
        <v>5</v>
      </c>
      <c r="I296" s="53"/>
      <c r="J296" s="53"/>
      <c r="K296" s="57"/>
      <c r="L296" s="58">
        <f t="shared" si="30"/>
        <v>948.22</v>
      </c>
      <c r="M296" s="58">
        <f t="shared" si="28"/>
        <v>948.22</v>
      </c>
      <c r="N296" s="58">
        <f>IF(F296&gt;0,ROUND(F296*#REF!,2),0)</f>
        <v>0</v>
      </c>
      <c r="O296" s="58">
        <f>IF(J296&gt;0,ROUND(J296*#REF!,2),0)</f>
        <v>0</v>
      </c>
      <c r="P296" s="58">
        <f t="shared" si="31"/>
        <v>948.22</v>
      </c>
      <c r="Q296" s="59" t="s">
        <v>132</v>
      </c>
      <c r="R296" s="51"/>
      <c r="S296" s="51"/>
    </row>
    <row r="297" spans="1:19" ht="21" x14ac:dyDescent="0.35">
      <c r="A297" s="53">
        <v>30202108</v>
      </c>
      <c r="B297" s="53" t="s">
        <v>9272</v>
      </c>
      <c r="C297" s="54" t="s">
        <v>4134</v>
      </c>
      <c r="D297" s="60">
        <v>1</v>
      </c>
      <c r="E297" s="61" t="s">
        <v>161</v>
      </c>
      <c r="F297" s="56"/>
      <c r="G297" s="53">
        <v>1</v>
      </c>
      <c r="H297" s="53">
        <v>5</v>
      </c>
      <c r="I297" s="53"/>
      <c r="J297" s="53"/>
      <c r="K297" s="57"/>
      <c r="L297" s="58">
        <f t="shared" si="30"/>
        <v>948.22</v>
      </c>
      <c r="M297" s="58">
        <f t="shared" si="28"/>
        <v>948.22</v>
      </c>
      <c r="N297" s="58">
        <f>IF(F297&gt;0,ROUND(F297*#REF!,2),0)</f>
        <v>0</v>
      </c>
      <c r="O297" s="58">
        <f>IF(J297&gt;0,ROUND(J297*#REF!,2),0)</f>
        <v>0</v>
      </c>
      <c r="P297" s="58">
        <f t="shared" si="31"/>
        <v>948.22</v>
      </c>
      <c r="Q297" s="59" t="s">
        <v>132</v>
      </c>
      <c r="R297" s="51"/>
      <c r="S297" s="51"/>
    </row>
    <row r="298" spans="1:19" ht="21" x14ac:dyDescent="0.35">
      <c r="A298" s="53">
        <v>30202116</v>
      </c>
      <c r="B298" s="53" t="s">
        <v>9273</v>
      </c>
      <c r="C298" s="54" t="s">
        <v>4133</v>
      </c>
      <c r="D298" s="60">
        <v>1</v>
      </c>
      <c r="E298" s="61" t="s">
        <v>393</v>
      </c>
      <c r="F298" s="56"/>
      <c r="G298" s="53">
        <v>2</v>
      </c>
      <c r="H298" s="53">
        <v>5</v>
      </c>
      <c r="I298" s="53"/>
      <c r="J298" s="53"/>
      <c r="K298" s="57"/>
      <c r="L298" s="58">
        <f t="shared" si="30"/>
        <v>883.25</v>
      </c>
      <c r="M298" s="58">
        <f t="shared" si="28"/>
        <v>883.25</v>
      </c>
      <c r="N298" s="58">
        <f>IF(F298&gt;0,ROUND(F298*#REF!,2),0)</f>
        <v>0</v>
      </c>
      <c r="O298" s="58">
        <f>IF(J298&gt;0,ROUND(J298*#REF!,2),0)</f>
        <v>0</v>
      </c>
      <c r="P298" s="58">
        <f t="shared" si="31"/>
        <v>883.25</v>
      </c>
      <c r="Q298" s="59" t="s">
        <v>132</v>
      </c>
      <c r="R298" s="51"/>
      <c r="S298" s="51"/>
    </row>
    <row r="299" spans="1:19" x14ac:dyDescent="0.35">
      <c r="A299" s="53">
        <v>30202124</v>
      </c>
      <c r="B299" s="53" t="s">
        <v>9274</v>
      </c>
      <c r="C299" s="54" t="s">
        <v>4132</v>
      </c>
      <c r="D299" s="60">
        <v>1</v>
      </c>
      <c r="E299" s="61" t="s">
        <v>159</v>
      </c>
      <c r="F299" s="56"/>
      <c r="G299" s="53">
        <v>1</v>
      </c>
      <c r="H299" s="53">
        <v>5</v>
      </c>
      <c r="I299" s="53"/>
      <c r="J299" s="53"/>
      <c r="K299" s="57"/>
      <c r="L299" s="58">
        <f t="shared" si="30"/>
        <v>736.04</v>
      </c>
      <c r="M299" s="58">
        <f t="shared" si="28"/>
        <v>736.04</v>
      </c>
      <c r="N299" s="58">
        <f>IF(F299&gt;0,ROUND(F299*#REF!,2),0)</f>
        <v>0</v>
      </c>
      <c r="O299" s="58">
        <f>IF(J299&gt;0,ROUND(J299*#REF!,2),0)</f>
        <v>0</v>
      </c>
      <c r="P299" s="58">
        <f t="shared" si="31"/>
        <v>736.04</v>
      </c>
      <c r="Q299" s="59" t="s">
        <v>132</v>
      </c>
      <c r="R299" s="51"/>
      <c r="S299" s="51"/>
    </row>
    <row r="300" spans="1:19" x14ac:dyDescent="0.35">
      <c r="A300" s="53">
        <v>30202132</v>
      </c>
      <c r="B300" s="53" t="s">
        <v>9275</v>
      </c>
      <c r="C300" s="54" t="s">
        <v>4131</v>
      </c>
      <c r="D300" s="60">
        <v>1</v>
      </c>
      <c r="E300" s="61" t="s">
        <v>393</v>
      </c>
      <c r="F300" s="56"/>
      <c r="G300" s="53">
        <v>1</v>
      </c>
      <c r="H300" s="53">
        <v>5</v>
      </c>
      <c r="I300" s="53"/>
      <c r="J300" s="53"/>
      <c r="K300" s="57"/>
      <c r="L300" s="58">
        <f t="shared" si="30"/>
        <v>883.25</v>
      </c>
      <c r="M300" s="58">
        <f t="shared" si="28"/>
        <v>883.25</v>
      </c>
      <c r="N300" s="58">
        <f>IF(F300&gt;0,ROUND(F300*#REF!,2),0)</f>
        <v>0</v>
      </c>
      <c r="O300" s="58">
        <f>IF(J300&gt;0,ROUND(J300*#REF!,2),0)</f>
        <v>0</v>
      </c>
      <c r="P300" s="58">
        <f t="shared" si="31"/>
        <v>883.25</v>
      </c>
      <c r="Q300" s="59" t="s">
        <v>132</v>
      </c>
      <c r="R300" s="51"/>
      <c r="S300" s="51"/>
    </row>
    <row r="301" spans="1:19" x14ac:dyDescent="0.35">
      <c r="A301" s="53">
        <v>30202140</v>
      </c>
      <c r="B301" s="53" t="s">
        <v>9276</v>
      </c>
      <c r="C301" s="54" t="s">
        <v>4130</v>
      </c>
      <c r="D301" s="60">
        <v>1</v>
      </c>
      <c r="E301" s="61" t="s">
        <v>409</v>
      </c>
      <c r="F301" s="56"/>
      <c r="G301" s="53">
        <v>1</v>
      </c>
      <c r="H301" s="53">
        <v>3</v>
      </c>
      <c r="I301" s="53"/>
      <c r="J301" s="53"/>
      <c r="K301" s="57"/>
      <c r="L301" s="58">
        <f t="shared" si="30"/>
        <v>438.97</v>
      </c>
      <c r="M301" s="58">
        <f t="shared" si="28"/>
        <v>438.97</v>
      </c>
      <c r="N301" s="58">
        <f>IF(F301&gt;0,ROUND(F301*#REF!,2),0)</f>
        <v>0</v>
      </c>
      <c r="O301" s="58">
        <f>IF(J301&gt;0,ROUND(J301*#REF!,2),0)</f>
        <v>0</v>
      </c>
      <c r="P301" s="58">
        <f t="shared" si="31"/>
        <v>438.97</v>
      </c>
      <c r="Q301" s="59" t="s">
        <v>132</v>
      </c>
      <c r="R301" s="51"/>
      <c r="S301" s="51"/>
    </row>
    <row r="302" spans="1:19" ht="42" x14ac:dyDescent="0.35">
      <c r="A302" s="53">
        <v>30202159</v>
      </c>
      <c r="B302" s="53" t="s">
        <v>9277</v>
      </c>
      <c r="C302" s="54" t="s">
        <v>4129</v>
      </c>
      <c r="D302" s="60">
        <v>1</v>
      </c>
      <c r="E302" s="61" t="s">
        <v>23</v>
      </c>
      <c r="F302" s="56"/>
      <c r="G302" s="53"/>
      <c r="H302" s="53"/>
      <c r="I302" s="53"/>
      <c r="J302" s="53"/>
      <c r="K302" s="57"/>
      <c r="L302" s="58">
        <f t="shared" si="30"/>
        <v>116.71</v>
      </c>
      <c r="M302" s="58">
        <f t="shared" si="28"/>
        <v>116.71</v>
      </c>
      <c r="N302" s="58">
        <f>IF(F302&gt;0,ROUND(F302*#REF!,2),0)</f>
        <v>0</v>
      </c>
      <c r="O302" s="58">
        <f>IF(J302&gt;0,ROUND(J302*#REF!,2),0)</f>
        <v>0</v>
      </c>
      <c r="P302" s="58">
        <f t="shared" si="31"/>
        <v>116.71</v>
      </c>
      <c r="Q302" s="59" t="s">
        <v>132</v>
      </c>
      <c r="R302" s="51"/>
      <c r="S302" s="51"/>
    </row>
    <row r="303" spans="1:19" ht="31" x14ac:dyDescent="0.35">
      <c r="A303" s="125" t="s">
        <v>9278</v>
      </c>
      <c r="B303" s="125"/>
      <c r="C303" s="125"/>
      <c r="D303" s="125"/>
      <c r="E303" s="125"/>
      <c r="F303" s="125"/>
      <c r="G303" s="125"/>
      <c r="H303" s="125"/>
      <c r="I303" s="125"/>
      <c r="J303" s="125"/>
      <c r="K303" s="125"/>
      <c r="L303" s="125"/>
      <c r="M303" s="125"/>
      <c r="N303" s="125"/>
      <c r="O303" s="125"/>
      <c r="P303" s="125"/>
      <c r="Q303" s="52"/>
      <c r="R303" s="51"/>
      <c r="S303" s="51"/>
    </row>
    <row r="304" spans="1:19" x14ac:dyDescent="0.35">
      <c r="A304" s="53">
        <v>30203015</v>
      </c>
      <c r="B304" s="53" t="s">
        <v>9279</v>
      </c>
      <c r="C304" s="54" t="s">
        <v>4128</v>
      </c>
      <c r="D304" s="60">
        <v>1</v>
      </c>
      <c r="E304" s="61" t="s">
        <v>4</v>
      </c>
      <c r="F304" s="56"/>
      <c r="G304" s="53"/>
      <c r="H304" s="53">
        <v>0</v>
      </c>
      <c r="I304" s="53"/>
      <c r="J304" s="53"/>
      <c r="K304" s="57"/>
      <c r="L304" s="58">
        <f>VLOOKUP(E304,PORTES2021,10,FALSE)</f>
        <v>84.88</v>
      </c>
      <c r="M304" s="58">
        <f t="shared" si="28"/>
        <v>84.88</v>
      </c>
      <c r="N304" s="58">
        <f>IF(F304&gt;0,ROUND(F304*#REF!,2),0)</f>
        <v>0</v>
      </c>
      <c r="O304" s="58">
        <f>IF(J304&gt;0,ROUND(J304*#REF!,2),0)</f>
        <v>0</v>
      </c>
      <c r="P304" s="58">
        <f t="shared" si="31"/>
        <v>84.88</v>
      </c>
      <c r="Q304" s="59" t="s">
        <v>132</v>
      </c>
      <c r="R304" s="51"/>
      <c r="S304" s="51"/>
    </row>
    <row r="305" spans="1:19" ht="21" x14ac:dyDescent="0.35">
      <c r="A305" s="53">
        <v>30203023</v>
      </c>
      <c r="B305" s="53" t="s">
        <v>9280</v>
      </c>
      <c r="C305" s="54" t="s">
        <v>4127</v>
      </c>
      <c r="D305" s="60">
        <v>1</v>
      </c>
      <c r="E305" s="61" t="s">
        <v>16</v>
      </c>
      <c r="F305" s="56"/>
      <c r="G305" s="53">
        <v>1</v>
      </c>
      <c r="H305" s="53">
        <v>3</v>
      </c>
      <c r="I305" s="53"/>
      <c r="J305" s="53"/>
      <c r="K305" s="57"/>
      <c r="L305" s="58">
        <f>VLOOKUP(E305,PORTES2021,10,FALSE)</f>
        <v>250.65</v>
      </c>
      <c r="M305" s="58">
        <f t="shared" si="28"/>
        <v>250.65</v>
      </c>
      <c r="N305" s="58">
        <f>IF(F305&gt;0,ROUND(F305*#REF!,2),0)</f>
        <v>0</v>
      </c>
      <c r="O305" s="58">
        <f>IF(J305&gt;0,ROUND(J305*#REF!,2),0)</f>
        <v>0</v>
      </c>
      <c r="P305" s="58">
        <f t="shared" si="31"/>
        <v>250.65</v>
      </c>
      <c r="Q305" s="59" t="s">
        <v>132</v>
      </c>
      <c r="R305" s="51"/>
      <c r="S305" s="51"/>
    </row>
    <row r="306" spans="1:19" x14ac:dyDescent="0.35">
      <c r="A306" s="53">
        <v>30203031</v>
      </c>
      <c r="B306" s="53" t="s">
        <v>9281</v>
      </c>
      <c r="C306" s="54" t="s">
        <v>4126</v>
      </c>
      <c r="D306" s="60">
        <v>1</v>
      </c>
      <c r="E306" s="61" t="s">
        <v>34</v>
      </c>
      <c r="F306" s="56"/>
      <c r="G306" s="53">
        <v>1</v>
      </c>
      <c r="H306" s="53">
        <v>2</v>
      </c>
      <c r="I306" s="53"/>
      <c r="J306" s="53"/>
      <c r="K306" s="57"/>
      <c r="L306" s="58">
        <f>VLOOKUP(E306,PORTES2021,10,FALSE)</f>
        <v>71.62</v>
      </c>
      <c r="M306" s="58">
        <f t="shared" si="28"/>
        <v>71.62</v>
      </c>
      <c r="N306" s="58">
        <f>IF(F306&gt;0,ROUND(F306*#REF!,2),0)</f>
        <v>0</v>
      </c>
      <c r="O306" s="58">
        <f>IF(J306&gt;0,ROUND(J306*#REF!,2),0)</f>
        <v>0</v>
      </c>
      <c r="P306" s="58">
        <f t="shared" si="31"/>
        <v>71.62</v>
      </c>
      <c r="Q306" s="59" t="s">
        <v>132</v>
      </c>
      <c r="R306" s="51"/>
      <c r="S306" s="51"/>
    </row>
    <row r="307" spans="1:19" ht="31" x14ac:dyDescent="0.35">
      <c r="A307" s="125" t="s">
        <v>9282</v>
      </c>
      <c r="B307" s="125"/>
      <c r="C307" s="125"/>
      <c r="D307" s="125"/>
      <c r="E307" s="125"/>
      <c r="F307" s="125"/>
      <c r="G307" s="125"/>
      <c r="H307" s="125"/>
      <c r="I307" s="125"/>
      <c r="J307" s="125"/>
      <c r="K307" s="125"/>
      <c r="L307" s="125"/>
      <c r="M307" s="125"/>
      <c r="N307" s="125"/>
      <c r="O307" s="125"/>
      <c r="P307" s="125"/>
      <c r="Q307" s="52"/>
      <c r="R307" s="51"/>
      <c r="S307" s="51"/>
    </row>
    <row r="308" spans="1:19" x14ac:dyDescent="0.35">
      <c r="A308" s="53">
        <v>30204011</v>
      </c>
      <c r="B308" s="53" t="s">
        <v>9283</v>
      </c>
      <c r="C308" s="54" t="s">
        <v>4125</v>
      </c>
      <c r="D308" s="60">
        <v>1</v>
      </c>
      <c r="E308" s="61" t="s">
        <v>13</v>
      </c>
      <c r="F308" s="56"/>
      <c r="G308" s="53">
        <v>1</v>
      </c>
      <c r="H308" s="53">
        <v>0</v>
      </c>
      <c r="I308" s="53"/>
      <c r="J308" s="53"/>
      <c r="K308" s="57"/>
      <c r="L308" s="58">
        <f t="shared" ref="L308:L317" si="32">VLOOKUP(E308,PORTES2021,10,FALSE)</f>
        <v>148.54</v>
      </c>
      <c r="M308" s="58">
        <f t="shared" si="28"/>
        <v>148.54</v>
      </c>
      <c r="N308" s="58">
        <f>IF(F308&gt;0,ROUND(F308*#REF!,2),0)</f>
        <v>0</v>
      </c>
      <c r="O308" s="58">
        <f>IF(J308&gt;0,ROUND(J308*#REF!,2),0)</f>
        <v>0</v>
      </c>
      <c r="P308" s="58">
        <f t="shared" si="31"/>
        <v>148.54</v>
      </c>
      <c r="Q308" s="59" t="s">
        <v>132</v>
      </c>
      <c r="R308" s="51"/>
      <c r="S308" s="51"/>
    </row>
    <row r="309" spans="1:19" ht="21" x14ac:dyDescent="0.35">
      <c r="A309" s="53">
        <v>30204020</v>
      </c>
      <c r="B309" s="53" t="s">
        <v>9284</v>
      </c>
      <c r="C309" s="54" t="s">
        <v>4124</v>
      </c>
      <c r="D309" s="60">
        <v>1</v>
      </c>
      <c r="E309" s="61" t="s">
        <v>388</v>
      </c>
      <c r="F309" s="56"/>
      <c r="G309" s="53">
        <v>1</v>
      </c>
      <c r="H309" s="53">
        <v>3</v>
      </c>
      <c r="I309" s="53"/>
      <c r="J309" s="53"/>
      <c r="K309" s="57"/>
      <c r="L309" s="58">
        <f t="shared" si="32"/>
        <v>574.25</v>
      </c>
      <c r="M309" s="58">
        <f t="shared" si="28"/>
        <v>574.25</v>
      </c>
      <c r="N309" s="58">
        <f>IF(F309&gt;0,ROUND(F309*#REF!,2),0)</f>
        <v>0</v>
      </c>
      <c r="O309" s="58">
        <f>IF(J309&gt;0,ROUND(J309*#REF!,2),0)</f>
        <v>0</v>
      </c>
      <c r="P309" s="58">
        <f t="shared" si="31"/>
        <v>574.25</v>
      </c>
      <c r="Q309" s="59" t="s">
        <v>132</v>
      </c>
      <c r="R309" s="51"/>
      <c r="S309" s="51"/>
    </row>
    <row r="310" spans="1:19" x14ac:dyDescent="0.35">
      <c r="A310" s="53">
        <v>30204038</v>
      </c>
      <c r="B310" s="53" t="s">
        <v>9285</v>
      </c>
      <c r="C310" s="54" t="s">
        <v>4123</v>
      </c>
      <c r="D310" s="60">
        <v>1</v>
      </c>
      <c r="E310" s="61" t="s">
        <v>281</v>
      </c>
      <c r="F310" s="56"/>
      <c r="G310" s="53">
        <v>1</v>
      </c>
      <c r="H310" s="53">
        <v>3</v>
      </c>
      <c r="I310" s="53"/>
      <c r="J310" s="53"/>
      <c r="K310" s="57"/>
      <c r="L310" s="58">
        <f t="shared" si="32"/>
        <v>202.9</v>
      </c>
      <c r="M310" s="58">
        <f t="shared" si="28"/>
        <v>202.9</v>
      </c>
      <c r="N310" s="58">
        <f>IF(F310&gt;0,ROUND(F310*#REF!,2),0)</f>
        <v>0</v>
      </c>
      <c r="O310" s="58">
        <f>IF(J310&gt;0,ROUND(J310*#REF!,2),0)</f>
        <v>0</v>
      </c>
      <c r="P310" s="58">
        <f t="shared" si="31"/>
        <v>202.9</v>
      </c>
      <c r="Q310" s="59" t="s">
        <v>132</v>
      </c>
      <c r="R310" s="51"/>
      <c r="S310" s="51"/>
    </row>
    <row r="311" spans="1:19" ht="21" x14ac:dyDescent="0.35">
      <c r="A311" s="53">
        <v>30204046</v>
      </c>
      <c r="B311" s="53" t="s">
        <v>9286</v>
      </c>
      <c r="C311" s="54" t="s">
        <v>4122</v>
      </c>
      <c r="D311" s="60">
        <v>1</v>
      </c>
      <c r="E311" s="61" t="s">
        <v>159</v>
      </c>
      <c r="F311" s="56"/>
      <c r="G311" s="53">
        <v>2</v>
      </c>
      <c r="H311" s="53">
        <v>5</v>
      </c>
      <c r="I311" s="53"/>
      <c r="J311" s="53"/>
      <c r="K311" s="57"/>
      <c r="L311" s="58">
        <f t="shared" si="32"/>
        <v>736.04</v>
      </c>
      <c r="M311" s="58">
        <f t="shared" si="28"/>
        <v>736.04</v>
      </c>
      <c r="N311" s="58">
        <f>IF(F311&gt;0,ROUND(F311*#REF!,2),0)</f>
        <v>0</v>
      </c>
      <c r="O311" s="58">
        <f>IF(J311&gt;0,ROUND(J311*#REF!,2),0)</f>
        <v>0</v>
      </c>
      <c r="P311" s="58">
        <f t="shared" si="31"/>
        <v>736.04</v>
      </c>
      <c r="Q311" s="59" t="s">
        <v>132</v>
      </c>
      <c r="R311" s="51"/>
      <c r="S311" s="51"/>
    </row>
    <row r="312" spans="1:19" ht="31.5" x14ac:dyDescent="0.35">
      <c r="A312" s="53">
        <v>30204054</v>
      </c>
      <c r="B312" s="53" t="s">
        <v>9287</v>
      </c>
      <c r="C312" s="54" t="s">
        <v>4121</v>
      </c>
      <c r="D312" s="60">
        <v>1</v>
      </c>
      <c r="E312" s="61" t="s">
        <v>161</v>
      </c>
      <c r="F312" s="56"/>
      <c r="G312" s="53">
        <v>2</v>
      </c>
      <c r="H312" s="53">
        <v>6</v>
      </c>
      <c r="I312" s="53"/>
      <c r="J312" s="53"/>
      <c r="K312" s="57"/>
      <c r="L312" s="58">
        <f t="shared" si="32"/>
        <v>948.22</v>
      </c>
      <c r="M312" s="58">
        <f t="shared" si="28"/>
        <v>948.22</v>
      </c>
      <c r="N312" s="58">
        <f>IF(F312&gt;0,ROUND(F312*#REF!,2),0)</f>
        <v>0</v>
      </c>
      <c r="O312" s="58">
        <f>IF(J312&gt;0,ROUND(J312*#REF!,2),0)</f>
        <v>0</v>
      </c>
      <c r="P312" s="58">
        <f t="shared" si="31"/>
        <v>948.22</v>
      </c>
      <c r="Q312" s="59" t="s">
        <v>132</v>
      </c>
      <c r="R312" s="51"/>
      <c r="S312" s="51"/>
    </row>
    <row r="313" spans="1:19" ht="21" x14ac:dyDescent="0.35">
      <c r="A313" s="53">
        <v>30204062</v>
      </c>
      <c r="B313" s="53" t="s">
        <v>9288</v>
      </c>
      <c r="C313" s="54" t="s">
        <v>4120</v>
      </c>
      <c r="D313" s="60">
        <v>1</v>
      </c>
      <c r="E313" s="61" t="s">
        <v>393</v>
      </c>
      <c r="F313" s="56"/>
      <c r="G313" s="53">
        <v>2</v>
      </c>
      <c r="H313" s="53">
        <v>5</v>
      </c>
      <c r="I313" s="53"/>
      <c r="J313" s="53"/>
      <c r="K313" s="57"/>
      <c r="L313" s="58">
        <f t="shared" si="32"/>
        <v>883.25</v>
      </c>
      <c r="M313" s="58">
        <f t="shared" si="28"/>
        <v>883.25</v>
      </c>
      <c r="N313" s="58">
        <f>IF(F313&gt;0,ROUND(F313*#REF!,2),0)</f>
        <v>0</v>
      </c>
      <c r="O313" s="58">
        <f>IF(J313&gt;0,ROUND(J313*#REF!,2),0)</f>
        <v>0</v>
      </c>
      <c r="P313" s="58">
        <f t="shared" si="31"/>
        <v>883.25</v>
      </c>
      <c r="Q313" s="59" t="s">
        <v>132</v>
      </c>
      <c r="R313" s="51"/>
      <c r="S313" s="51"/>
    </row>
    <row r="314" spans="1:19" ht="21" x14ac:dyDescent="0.35">
      <c r="A314" s="53">
        <v>30204070</v>
      </c>
      <c r="B314" s="53" t="s">
        <v>9289</v>
      </c>
      <c r="C314" s="54" t="s">
        <v>4119</v>
      </c>
      <c r="D314" s="60">
        <v>1</v>
      </c>
      <c r="E314" s="61" t="s">
        <v>155</v>
      </c>
      <c r="F314" s="56"/>
      <c r="G314" s="53">
        <v>2</v>
      </c>
      <c r="H314" s="53">
        <v>6</v>
      </c>
      <c r="I314" s="53"/>
      <c r="J314" s="53"/>
      <c r="K314" s="57"/>
      <c r="L314" s="58">
        <f t="shared" si="32"/>
        <v>1206.83</v>
      </c>
      <c r="M314" s="58">
        <f t="shared" si="28"/>
        <v>1206.83</v>
      </c>
      <c r="N314" s="58">
        <f>IF(F314&gt;0,ROUND(F314*#REF!,2),0)</f>
        <v>0</v>
      </c>
      <c r="O314" s="58">
        <f>IF(J314&gt;0,ROUND(J314*#REF!,2),0)</f>
        <v>0</v>
      </c>
      <c r="P314" s="58">
        <f t="shared" si="31"/>
        <v>1206.83</v>
      </c>
      <c r="Q314" s="59" t="s">
        <v>132</v>
      </c>
      <c r="R314" s="51"/>
      <c r="S314" s="51"/>
    </row>
    <row r="315" spans="1:19" ht="31.5" x14ac:dyDescent="0.35">
      <c r="A315" s="53">
        <v>30204089</v>
      </c>
      <c r="B315" s="53" t="s">
        <v>9290</v>
      </c>
      <c r="C315" s="54" t="s">
        <v>4118</v>
      </c>
      <c r="D315" s="60">
        <v>1</v>
      </c>
      <c r="E315" s="61" t="s">
        <v>388</v>
      </c>
      <c r="F315" s="56"/>
      <c r="G315" s="53">
        <v>1</v>
      </c>
      <c r="H315" s="53">
        <v>5</v>
      </c>
      <c r="I315" s="53"/>
      <c r="J315" s="53"/>
      <c r="K315" s="57"/>
      <c r="L315" s="58">
        <f t="shared" si="32"/>
        <v>574.25</v>
      </c>
      <c r="M315" s="58">
        <f t="shared" si="28"/>
        <v>574.25</v>
      </c>
      <c r="N315" s="58">
        <f>IF(F315&gt;0,ROUND(F315*#REF!,2),0)</f>
        <v>0</v>
      </c>
      <c r="O315" s="58">
        <f>IF(J315&gt;0,ROUND(J315*#REF!,2),0)</f>
        <v>0</v>
      </c>
      <c r="P315" s="58">
        <f t="shared" si="31"/>
        <v>574.25</v>
      </c>
      <c r="Q315" s="59" t="s">
        <v>132</v>
      </c>
      <c r="R315" s="51"/>
      <c r="S315" s="51"/>
    </row>
    <row r="316" spans="1:19" ht="31.5" x14ac:dyDescent="0.35">
      <c r="A316" s="53">
        <v>30204097</v>
      </c>
      <c r="B316" s="53" t="s">
        <v>9291</v>
      </c>
      <c r="C316" s="54" t="s">
        <v>4117</v>
      </c>
      <c r="D316" s="60">
        <v>1</v>
      </c>
      <c r="E316" s="61" t="s">
        <v>281</v>
      </c>
      <c r="F316" s="56"/>
      <c r="G316" s="53">
        <v>1</v>
      </c>
      <c r="H316" s="53">
        <v>3</v>
      </c>
      <c r="I316" s="53"/>
      <c r="J316" s="53"/>
      <c r="K316" s="57"/>
      <c r="L316" s="58">
        <f t="shared" si="32"/>
        <v>202.9</v>
      </c>
      <c r="M316" s="58">
        <f t="shared" si="28"/>
        <v>202.9</v>
      </c>
      <c r="N316" s="58">
        <f>IF(F316&gt;0,ROUND(F316*#REF!,2),0)</f>
        <v>0</v>
      </c>
      <c r="O316" s="58">
        <f>IF(J316&gt;0,ROUND(J316*#REF!,2),0)</f>
        <v>0</v>
      </c>
      <c r="P316" s="58">
        <f t="shared" si="31"/>
        <v>202.9</v>
      </c>
      <c r="Q316" s="59" t="s">
        <v>132</v>
      </c>
      <c r="R316" s="51"/>
      <c r="S316" s="51"/>
    </row>
    <row r="317" spans="1:19" ht="21" x14ac:dyDescent="0.35">
      <c r="A317" s="53">
        <v>30204100</v>
      </c>
      <c r="B317" s="53" t="s">
        <v>9292</v>
      </c>
      <c r="C317" s="54" t="s">
        <v>4116</v>
      </c>
      <c r="D317" s="60">
        <v>1</v>
      </c>
      <c r="E317" s="61" t="s">
        <v>16</v>
      </c>
      <c r="F317" s="56"/>
      <c r="G317" s="53">
        <v>1</v>
      </c>
      <c r="H317" s="53">
        <v>3</v>
      </c>
      <c r="I317" s="53"/>
      <c r="J317" s="53"/>
      <c r="K317" s="57"/>
      <c r="L317" s="58">
        <f t="shared" si="32"/>
        <v>250.65</v>
      </c>
      <c r="M317" s="58">
        <f t="shared" si="28"/>
        <v>250.65</v>
      </c>
      <c r="N317" s="58">
        <f>IF(F317&gt;0,ROUND(F317*#REF!,2),0)</f>
        <v>0</v>
      </c>
      <c r="O317" s="58">
        <f>IF(J317&gt;0,ROUND(J317*#REF!,2),0)</f>
        <v>0</v>
      </c>
      <c r="P317" s="58">
        <f t="shared" si="31"/>
        <v>250.65</v>
      </c>
      <c r="Q317" s="59" t="s">
        <v>132</v>
      </c>
      <c r="R317" s="51"/>
      <c r="S317" s="51"/>
    </row>
    <row r="318" spans="1:19" ht="31" x14ac:dyDescent="0.35">
      <c r="A318" s="125" t="s">
        <v>9293</v>
      </c>
      <c r="B318" s="125"/>
      <c r="C318" s="125"/>
      <c r="D318" s="125"/>
      <c r="E318" s="125"/>
      <c r="F318" s="125"/>
      <c r="G318" s="125"/>
      <c r="H318" s="125"/>
      <c r="I318" s="125"/>
      <c r="J318" s="125"/>
      <c r="K318" s="125"/>
      <c r="L318" s="125"/>
      <c r="M318" s="125"/>
      <c r="N318" s="125"/>
      <c r="O318" s="125"/>
      <c r="P318" s="125"/>
      <c r="Q318" s="52"/>
      <c r="R318" s="51"/>
      <c r="S318" s="51"/>
    </row>
    <row r="319" spans="1:19" ht="21" x14ac:dyDescent="0.35">
      <c r="A319" s="53">
        <v>30205018</v>
      </c>
      <c r="B319" s="53" t="s">
        <v>9294</v>
      </c>
      <c r="C319" s="54" t="s">
        <v>4115</v>
      </c>
      <c r="D319" s="60">
        <v>1</v>
      </c>
      <c r="E319" s="61" t="s">
        <v>13</v>
      </c>
      <c r="F319" s="56"/>
      <c r="G319" s="53">
        <v>1</v>
      </c>
      <c r="H319" s="53">
        <v>1</v>
      </c>
      <c r="I319" s="53"/>
      <c r="J319" s="53"/>
      <c r="K319" s="57"/>
      <c r="L319" s="58">
        <f t="shared" ref="L319:L343" si="33">VLOOKUP(E319,PORTES2021,10,FALSE)</f>
        <v>148.54</v>
      </c>
      <c r="M319" s="58">
        <f t="shared" si="28"/>
        <v>148.54</v>
      </c>
      <c r="N319" s="58">
        <f>IF(F319&gt;0,ROUND(F319*#REF!,2),0)</f>
        <v>0</v>
      </c>
      <c r="O319" s="58">
        <f>IF(J319&gt;0,ROUND(J319*#REF!,2),0)</f>
        <v>0</v>
      </c>
      <c r="P319" s="58">
        <f t="shared" si="31"/>
        <v>148.54</v>
      </c>
      <c r="Q319" s="59" t="s">
        <v>132</v>
      </c>
      <c r="R319" s="51"/>
      <c r="S319" s="51"/>
    </row>
    <row r="320" spans="1:19" ht="21" x14ac:dyDescent="0.35">
      <c r="A320" s="53">
        <v>30205026</v>
      </c>
      <c r="B320" s="53" t="s">
        <v>9295</v>
      </c>
      <c r="C320" s="54" t="s">
        <v>4114</v>
      </c>
      <c r="D320" s="60">
        <v>1</v>
      </c>
      <c r="E320" s="61" t="s">
        <v>311</v>
      </c>
      <c r="F320" s="56"/>
      <c r="G320" s="53">
        <v>1</v>
      </c>
      <c r="H320" s="53">
        <v>4</v>
      </c>
      <c r="I320" s="53"/>
      <c r="J320" s="53"/>
      <c r="K320" s="57"/>
      <c r="L320" s="58">
        <f t="shared" si="33"/>
        <v>291.76</v>
      </c>
      <c r="M320" s="58">
        <f t="shared" si="28"/>
        <v>291.76</v>
      </c>
      <c r="N320" s="58">
        <f>IF(F320&gt;0,ROUND(F320*#REF!,2),0)</f>
        <v>0</v>
      </c>
      <c r="O320" s="58">
        <f>IF(J320&gt;0,ROUND(J320*#REF!,2),0)</f>
        <v>0</v>
      </c>
      <c r="P320" s="58">
        <f t="shared" si="31"/>
        <v>291.76</v>
      </c>
      <c r="Q320" s="59" t="s">
        <v>132</v>
      </c>
      <c r="R320" s="51"/>
      <c r="S320" s="51"/>
    </row>
    <row r="321" spans="1:19" x14ac:dyDescent="0.35">
      <c r="A321" s="53">
        <v>30205034</v>
      </c>
      <c r="B321" s="53" t="s">
        <v>9296</v>
      </c>
      <c r="C321" s="54" t="s">
        <v>4113</v>
      </c>
      <c r="D321" s="60">
        <v>1</v>
      </c>
      <c r="E321" s="61" t="s">
        <v>409</v>
      </c>
      <c r="F321" s="56"/>
      <c r="G321" s="53">
        <v>1</v>
      </c>
      <c r="H321" s="53">
        <v>3</v>
      </c>
      <c r="I321" s="53"/>
      <c r="J321" s="53"/>
      <c r="K321" s="57"/>
      <c r="L321" s="58">
        <f t="shared" si="33"/>
        <v>438.97</v>
      </c>
      <c r="M321" s="58">
        <f t="shared" si="28"/>
        <v>438.97</v>
      </c>
      <c r="N321" s="58">
        <f>IF(F321&gt;0,ROUND(F321*#REF!,2),0)</f>
        <v>0</v>
      </c>
      <c r="O321" s="58">
        <f>IF(J321&gt;0,ROUND(J321*#REF!,2),0)</f>
        <v>0</v>
      </c>
      <c r="P321" s="58">
        <f t="shared" si="31"/>
        <v>438.97</v>
      </c>
      <c r="Q321" s="59" t="s">
        <v>132</v>
      </c>
      <c r="R321" s="51"/>
      <c r="S321" s="51"/>
    </row>
    <row r="322" spans="1:19" x14ac:dyDescent="0.35">
      <c r="A322" s="53">
        <v>30205042</v>
      </c>
      <c r="B322" s="53" t="s">
        <v>9297</v>
      </c>
      <c r="C322" s="54" t="s">
        <v>4112</v>
      </c>
      <c r="D322" s="60">
        <v>1</v>
      </c>
      <c r="E322" s="61" t="s">
        <v>311</v>
      </c>
      <c r="F322" s="56"/>
      <c r="G322" s="53"/>
      <c r="H322" s="53">
        <v>2</v>
      </c>
      <c r="I322" s="53"/>
      <c r="J322" s="53"/>
      <c r="K322" s="57"/>
      <c r="L322" s="58">
        <f t="shared" si="33"/>
        <v>291.76</v>
      </c>
      <c r="M322" s="58">
        <f t="shared" si="28"/>
        <v>291.76</v>
      </c>
      <c r="N322" s="58">
        <f>IF(F322&gt;0,ROUND(F322*#REF!,2),0)</f>
        <v>0</v>
      </c>
      <c r="O322" s="58">
        <f>IF(J322&gt;0,ROUND(J322*#REF!,2),0)</f>
        <v>0</v>
      </c>
      <c r="P322" s="58">
        <f t="shared" si="31"/>
        <v>291.76</v>
      </c>
      <c r="Q322" s="59" t="s">
        <v>132</v>
      </c>
      <c r="R322" s="51"/>
      <c r="S322" s="51"/>
    </row>
    <row r="323" spans="1:19" x14ac:dyDescent="0.35">
      <c r="A323" s="53">
        <v>30205050</v>
      </c>
      <c r="B323" s="53" t="s">
        <v>9298</v>
      </c>
      <c r="C323" s="54" t="s">
        <v>4111</v>
      </c>
      <c r="D323" s="60">
        <v>1</v>
      </c>
      <c r="E323" s="61" t="s">
        <v>311</v>
      </c>
      <c r="F323" s="56"/>
      <c r="G323" s="53">
        <v>1</v>
      </c>
      <c r="H323" s="53">
        <v>2</v>
      </c>
      <c r="I323" s="53"/>
      <c r="J323" s="53"/>
      <c r="K323" s="57"/>
      <c r="L323" s="58">
        <f t="shared" si="33"/>
        <v>291.76</v>
      </c>
      <c r="M323" s="58">
        <f t="shared" si="28"/>
        <v>291.76</v>
      </c>
      <c r="N323" s="58">
        <f>IF(F323&gt;0,ROUND(F323*#REF!,2),0)</f>
        <v>0</v>
      </c>
      <c r="O323" s="58">
        <f>IF(J323&gt;0,ROUND(J323*#REF!,2),0)</f>
        <v>0</v>
      </c>
      <c r="P323" s="58">
        <f t="shared" si="31"/>
        <v>291.76</v>
      </c>
      <c r="Q323" s="59" t="s">
        <v>132</v>
      </c>
      <c r="R323" s="51"/>
      <c r="S323" s="51"/>
    </row>
    <row r="324" spans="1:19" x14ac:dyDescent="0.35">
      <c r="A324" s="53">
        <v>30205069</v>
      </c>
      <c r="B324" s="53" t="s">
        <v>9299</v>
      </c>
      <c r="C324" s="54" t="s">
        <v>4110</v>
      </c>
      <c r="D324" s="60">
        <v>1</v>
      </c>
      <c r="E324" s="61" t="s">
        <v>311</v>
      </c>
      <c r="F324" s="56"/>
      <c r="G324" s="53">
        <v>1</v>
      </c>
      <c r="H324" s="53">
        <v>3</v>
      </c>
      <c r="I324" s="53"/>
      <c r="J324" s="53"/>
      <c r="K324" s="57"/>
      <c r="L324" s="58">
        <f t="shared" si="33"/>
        <v>291.76</v>
      </c>
      <c r="M324" s="58">
        <f t="shared" si="28"/>
        <v>291.76</v>
      </c>
      <c r="N324" s="58">
        <f>IF(F324&gt;0,ROUND(F324*#REF!,2),0)</f>
        <v>0</v>
      </c>
      <c r="O324" s="58">
        <f>IF(J324&gt;0,ROUND(J324*#REF!,2),0)</f>
        <v>0</v>
      </c>
      <c r="P324" s="58">
        <f t="shared" si="31"/>
        <v>291.76</v>
      </c>
      <c r="Q324" s="59" t="s">
        <v>132</v>
      </c>
      <c r="R324" s="51"/>
      <c r="S324" s="51"/>
    </row>
    <row r="325" spans="1:19" ht="21" x14ac:dyDescent="0.35">
      <c r="A325" s="53">
        <v>30205077</v>
      </c>
      <c r="B325" s="53" t="s">
        <v>9300</v>
      </c>
      <c r="C325" s="54" t="s">
        <v>4109</v>
      </c>
      <c r="D325" s="60">
        <v>1</v>
      </c>
      <c r="E325" s="61" t="s">
        <v>13</v>
      </c>
      <c r="F325" s="56"/>
      <c r="G325" s="53">
        <v>1</v>
      </c>
      <c r="H325" s="53">
        <v>2</v>
      </c>
      <c r="I325" s="53"/>
      <c r="J325" s="53"/>
      <c r="K325" s="57"/>
      <c r="L325" s="58">
        <f t="shared" si="33"/>
        <v>148.54</v>
      </c>
      <c r="M325" s="58">
        <f t="shared" si="28"/>
        <v>148.54</v>
      </c>
      <c r="N325" s="58">
        <f>IF(F325&gt;0,ROUND(F325*#REF!,2),0)</f>
        <v>0</v>
      </c>
      <c r="O325" s="58">
        <f>IF(J325&gt;0,ROUND(J325*#REF!,2),0)</f>
        <v>0</v>
      </c>
      <c r="P325" s="58">
        <f t="shared" si="31"/>
        <v>148.54</v>
      </c>
      <c r="Q325" s="59" t="s">
        <v>132</v>
      </c>
      <c r="R325" s="51"/>
      <c r="S325" s="51"/>
    </row>
    <row r="326" spans="1:19" ht="21" x14ac:dyDescent="0.35">
      <c r="A326" s="53">
        <v>30205085</v>
      </c>
      <c r="B326" s="53" t="s">
        <v>9301</v>
      </c>
      <c r="C326" s="54" t="s">
        <v>4108</v>
      </c>
      <c r="D326" s="60">
        <v>1</v>
      </c>
      <c r="E326" s="61" t="s">
        <v>20</v>
      </c>
      <c r="F326" s="56"/>
      <c r="G326" s="53"/>
      <c r="H326" s="53">
        <v>0</v>
      </c>
      <c r="I326" s="53"/>
      <c r="J326" s="53"/>
      <c r="K326" s="57"/>
      <c r="L326" s="58">
        <f t="shared" si="33"/>
        <v>39.79</v>
      </c>
      <c r="M326" s="58">
        <f t="shared" si="28"/>
        <v>39.79</v>
      </c>
      <c r="N326" s="58">
        <f>IF(F326&gt;0,ROUND(F326*#REF!,2),0)</f>
        <v>0</v>
      </c>
      <c r="O326" s="58">
        <f>IF(J326&gt;0,ROUND(J326*#REF!,2),0)</f>
        <v>0</v>
      </c>
      <c r="P326" s="58">
        <f t="shared" si="31"/>
        <v>39.79</v>
      </c>
      <c r="Q326" s="59" t="s">
        <v>132</v>
      </c>
      <c r="R326" s="51"/>
      <c r="S326" s="51"/>
    </row>
    <row r="327" spans="1:19" ht="21" x14ac:dyDescent="0.35">
      <c r="A327" s="53">
        <v>30205093</v>
      </c>
      <c r="B327" s="53" t="s">
        <v>9302</v>
      </c>
      <c r="C327" s="54" t="s">
        <v>4107</v>
      </c>
      <c r="D327" s="60">
        <v>1</v>
      </c>
      <c r="E327" s="61" t="s">
        <v>13</v>
      </c>
      <c r="F327" s="56"/>
      <c r="G327" s="53"/>
      <c r="H327" s="53">
        <v>0</v>
      </c>
      <c r="I327" s="53"/>
      <c r="J327" s="53"/>
      <c r="K327" s="57"/>
      <c r="L327" s="58">
        <f t="shared" si="33"/>
        <v>148.54</v>
      </c>
      <c r="M327" s="58">
        <f t="shared" si="28"/>
        <v>148.54</v>
      </c>
      <c r="N327" s="58">
        <f>IF(F327&gt;0,ROUND(F327*#REF!,2),0)</f>
        <v>0</v>
      </c>
      <c r="O327" s="58">
        <f>IF(J327&gt;0,ROUND(J327*#REF!,2),0)</f>
        <v>0</v>
      </c>
      <c r="P327" s="58">
        <f t="shared" si="31"/>
        <v>148.54</v>
      </c>
      <c r="Q327" s="59" t="s">
        <v>132</v>
      </c>
      <c r="R327" s="51"/>
      <c r="S327" s="51"/>
    </row>
    <row r="328" spans="1:19" ht="21" x14ac:dyDescent="0.35">
      <c r="A328" s="53">
        <v>30205107</v>
      </c>
      <c r="B328" s="53" t="s">
        <v>9303</v>
      </c>
      <c r="C328" s="54" t="s">
        <v>4106</v>
      </c>
      <c r="D328" s="60">
        <v>1</v>
      </c>
      <c r="E328" s="61" t="s">
        <v>281</v>
      </c>
      <c r="F328" s="56"/>
      <c r="G328" s="53"/>
      <c r="H328" s="53">
        <v>1</v>
      </c>
      <c r="I328" s="53"/>
      <c r="J328" s="53"/>
      <c r="K328" s="57"/>
      <c r="L328" s="58">
        <f t="shared" si="33"/>
        <v>202.9</v>
      </c>
      <c r="M328" s="58">
        <f t="shared" si="28"/>
        <v>202.9</v>
      </c>
      <c r="N328" s="58">
        <f>IF(F328&gt;0,ROUND(F328*#REF!,2),0)</f>
        <v>0</v>
      </c>
      <c r="O328" s="58">
        <f>IF(J328&gt;0,ROUND(J328*#REF!,2),0)</f>
        <v>0</v>
      </c>
      <c r="P328" s="58">
        <f t="shared" si="31"/>
        <v>202.9</v>
      </c>
      <c r="Q328" s="59" t="s">
        <v>132</v>
      </c>
      <c r="R328" s="51"/>
      <c r="S328" s="51"/>
    </row>
    <row r="329" spans="1:19" x14ac:dyDescent="0.35">
      <c r="A329" s="53">
        <v>30205115</v>
      </c>
      <c r="B329" s="53" t="s">
        <v>9304</v>
      </c>
      <c r="C329" s="54" t="s">
        <v>4105</v>
      </c>
      <c r="D329" s="60">
        <v>1</v>
      </c>
      <c r="E329" s="61" t="s">
        <v>110</v>
      </c>
      <c r="F329" s="56"/>
      <c r="G329" s="53">
        <v>1</v>
      </c>
      <c r="H329" s="53">
        <v>3</v>
      </c>
      <c r="I329" s="53"/>
      <c r="J329" s="53"/>
      <c r="K329" s="57"/>
      <c r="L329" s="58">
        <f t="shared" si="33"/>
        <v>222.81</v>
      </c>
      <c r="M329" s="58">
        <f t="shared" si="28"/>
        <v>222.81</v>
      </c>
      <c r="N329" s="58">
        <f>IF(F329&gt;0,ROUND(F329*#REF!,2),0)</f>
        <v>0</v>
      </c>
      <c r="O329" s="58">
        <f>IF(J329&gt;0,ROUND(J329*#REF!,2),0)</f>
        <v>0</v>
      </c>
      <c r="P329" s="58">
        <f t="shared" si="31"/>
        <v>222.81</v>
      </c>
      <c r="Q329" s="59" t="s">
        <v>132</v>
      </c>
      <c r="R329" s="51"/>
      <c r="S329" s="51"/>
    </row>
    <row r="330" spans="1:19" x14ac:dyDescent="0.35">
      <c r="A330" s="53">
        <v>30205140</v>
      </c>
      <c r="B330" s="53" t="s">
        <v>9305</v>
      </c>
      <c r="C330" s="54" t="s">
        <v>4104</v>
      </c>
      <c r="D330" s="60">
        <v>1</v>
      </c>
      <c r="E330" s="61" t="s">
        <v>398</v>
      </c>
      <c r="F330" s="56"/>
      <c r="G330" s="53">
        <v>3</v>
      </c>
      <c r="H330" s="53">
        <v>5</v>
      </c>
      <c r="I330" s="53"/>
      <c r="J330" s="53"/>
      <c r="K330" s="57"/>
      <c r="L330" s="58">
        <f t="shared" si="33"/>
        <v>1140.53</v>
      </c>
      <c r="M330" s="58">
        <f t="shared" si="28"/>
        <v>1140.53</v>
      </c>
      <c r="N330" s="58">
        <f>IF(F330&gt;0,ROUND(F330*#REF!,2),0)</f>
        <v>0</v>
      </c>
      <c r="O330" s="58">
        <f>IF(J330&gt;0,ROUND(J330*#REF!,2),0)</f>
        <v>0</v>
      </c>
      <c r="P330" s="58">
        <f t="shared" si="31"/>
        <v>1140.53</v>
      </c>
      <c r="Q330" s="59" t="s">
        <v>132</v>
      </c>
      <c r="R330" s="51"/>
      <c r="S330" s="51"/>
    </row>
    <row r="331" spans="1:19" ht="21" x14ac:dyDescent="0.35">
      <c r="A331" s="53">
        <v>30205158</v>
      </c>
      <c r="B331" s="53" t="s">
        <v>9306</v>
      </c>
      <c r="C331" s="54" t="s">
        <v>4103</v>
      </c>
      <c r="D331" s="60">
        <v>1</v>
      </c>
      <c r="E331" s="61" t="s">
        <v>165</v>
      </c>
      <c r="F331" s="56"/>
      <c r="G331" s="53">
        <v>3</v>
      </c>
      <c r="H331" s="53">
        <v>7</v>
      </c>
      <c r="I331" s="53"/>
      <c r="J331" s="53"/>
      <c r="K331" s="57"/>
      <c r="L331" s="58">
        <f t="shared" si="33"/>
        <v>1617.95</v>
      </c>
      <c r="M331" s="58">
        <f t="shared" si="28"/>
        <v>1617.95</v>
      </c>
      <c r="N331" s="58">
        <f>IF(F331&gt;0,ROUND(F331*#REF!,2),0)</f>
        <v>0</v>
      </c>
      <c r="O331" s="58">
        <f>IF(J331&gt;0,ROUND(J331*#REF!,2),0)</f>
        <v>0</v>
      </c>
      <c r="P331" s="58">
        <f t="shared" si="31"/>
        <v>1617.95</v>
      </c>
      <c r="Q331" s="59" t="s">
        <v>132</v>
      </c>
      <c r="R331" s="51"/>
      <c r="S331" s="51"/>
    </row>
    <row r="332" spans="1:19" x14ac:dyDescent="0.35">
      <c r="A332" s="53">
        <v>30205166</v>
      </c>
      <c r="B332" s="53" t="s">
        <v>9307</v>
      </c>
      <c r="C332" s="54" t="s">
        <v>4102</v>
      </c>
      <c r="D332" s="60">
        <v>1</v>
      </c>
      <c r="E332" s="61" t="s">
        <v>393</v>
      </c>
      <c r="F332" s="56"/>
      <c r="G332" s="53">
        <v>3</v>
      </c>
      <c r="H332" s="53">
        <v>5</v>
      </c>
      <c r="I332" s="53"/>
      <c r="J332" s="53"/>
      <c r="K332" s="57"/>
      <c r="L332" s="58">
        <f t="shared" si="33"/>
        <v>883.25</v>
      </c>
      <c r="M332" s="58">
        <f t="shared" si="28"/>
        <v>883.25</v>
      </c>
      <c r="N332" s="58">
        <f>IF(F332&gt;0,ROUND(F332*#REF!,2),0)</f>
        <v>0</v>
      </c>
      <c r="O332" s="58">
        <f>IF(J332&gt;0,ROUND(J332*#REF!,2),0)</f>
        <v>0</v>
      </c>
      <c r="P332" s="58">
        <f t="shared" si="31"/>
        <v>883.25</v>
      </c>
      <c r="Q332" s="59" t="s">
        <v>132</v>
      </c>
      <c r="R332" s="51"/>
      <c r="S332" s="51"/>
    </row>
    <row r="333" spans="1:19" ht="21" x14ac:dyDescent="0.35">
      <c r="A333" s="53">
        <v>30205174</v>
      </c>
      <c r="B333" s="53" t="s">
        <v>9308</v>
      </c>
      <c r="C333" s="54" t="s">
        <v>4101</v>
      </c>
      <c r="D333" s="60">
        <v>1</v>
      </c>
      <c r="E333" s="61" t="s">
        <v>388</v>
      </c>
      <c r="F333" s="56"/>
      <c r="G333" s="53">
        <v>2</v>
      </c>
      <c r="H333" s="53">
        <v>4</v>
      </c>
      <c r="I333" s="53"/>
      <c r="J333" s="53"/>
      <c r="K333" s="57"/>
      <c r="L333" s="58">
        <f t="shared" si="33"/>
        <v>574.25</v>
      </c>
      <c r="M333" s="58">
        <f t="shared" si="28"/>
        <v>574.25</v>
      </c>
      <c r="N333" s="58">
        <f>IF(F333&gt;0,ROUND(F333*#REF!,2),0)</f>
        <v>0</v>
      </c>
      <c r="O333" s="58">
        <f>IF(J333&gt;0,ROUND(J333*#REF!,2),0)</f>
        <v>0</v>
      </c>
      <c r="P333" s="58">
        <f t="shared" si="31"/>
        <v>574.25</v>
      </c>
      <c r="Q333" s="59" t="s">
        <v>132</v>
      </c>
      <c r="R333" s="51"/>
      <c r="S333" s="51"/>
    </row>
    <row r="334" spans="1:19" ht="31.5" x14ac:dyDescent="0.35">
      <c r="A334" s="53">
        <v>30205182</v>
      </c>
      <c r="B334" s="53" t="s">
        <v>9309</v>
      </c>
      <c r="C334" s="54" t="s">
        <v>4100</v>
      </c>
      <c r="D334" s="60">
        <v>1</v>
      </c>
      <c r="E334" s="61" t="s">
        <v>148</v>
      </c>
      <c r="F334" s="56"/>
      <c r="G334" s="53">
        <v>3</v>
      </c>
      <c r="H334" s="53">
        <v>6</v>
      </c>
      <c r="I334" s="53"/>
      <c r="J334" s="53"/>
      <c r="K334" s="57"/>
      <c r="L334" s="58">
        <f t="shared" si="33"/>
        <v>689.63</v>
      </c>
      <c r="M334" s="58">
        <f t="shared" si="28"/>
        <v>689.63</v>
      </c>
      <c r="N334" s="58">
        <f>IF(F334&gt;0,ROUND(F334*#REF!,2),0)</f>
        <v>0</v>
      </c>
      <c r="O334" s="58">
        <f>IF(J334&gt;0,ROUND(J334*#REF!,2),0)</f>
        <v>0</v>
      </c>
      <c r="P334" s="58">
        <f t="shared" si="31"/>
        <v>689.63</v>
      </c>
      <c r="Q334" s="59" t="s">
        <v>132</v>
      </c>
      <c r="R334" s="51"/>
      <c r="S334" s="51"/>
    </row>
    <row r="335" spans="1:19" ht="21" x14ac:dyDescent="0.35">
      <c r="A335" s="53">
        <v>30205190</v>
      </c>
      <c r="B335" s="53" t="s">
        <v>9310</v>
      </c>
      <c r="C335" s="54" t="s">
        <v>4099</v>
      </c>
      <c r="D335" s="60">
        <v>1</v>
      </c>
      <c r="E335" s="61" t="s">
        <v>393</v>
      </c>
      <c r="F335" s="56"/>
      <c r="G335" s="53">
        <v>3</v>
      </c>
      <c r="H335" s="53">
        <v>6</v>
      </c>
      <c r="I335" s="53"/>
      <c r="J335" s="53"/>
      <c r="K335" s="57"/>
      <c r="L335" s="58">
        <f t="shared" si="33"/>
        <v>883.25</v>
      </c>
      <c r="M335" s="58">
        <f t="shared" si="28"/>
        <v>883.25</v>
      </c>
      <c r="N335" s="58">
        <f>IF(F335&gt;0,ROUND(F335*#REF!,2),0)</f>
        <v>0</v>
      </c>
      <c r="O335" s="58">
        <f>IF(J335&gt;0,ROUND(J335*#REF!,2),0)</f>
        <v>0</v>
      </c>
      <c r="P335" s="58">
        <f t="shared" si="31"/>
        <v>883.25</v>
      </c>
      <c r="Q335" s="59" t="s">
        <v>132</v>
      </c>
      <c r="R335" s="51"/>
      <c r="S335" s="51"/>
    </row>
    <row r="336" spans="1:19" ht="21" x14ac:dyDescent="0.35">
      <c r="A336" s="53">
        <v>30205204</v>
      </c>
      <c r="B336" s="53" t="s">
        <v>9311</v>
      </c>
      <c r="C336" s="54" t="s">
        <v>4098</v>
      </c>
      <c r="D336" s="60">
        <v>1</v>
      </c>
      <c r="E336" s="61" t="s">
        <v>398</v>
      </c>
      <c r="F336" s="56"/>
      <c r="G336" s="53">
        <v>3</v>
      </c>
      <c r="H336" s="53">
        <v>5</v>
      </c>
      <c r="I336" s="53"/>
      <c r="J336" s="53"/>
      <c r="K336" s="57"/>
      <c r="L336" s="58">
        <f t="shared" si="33"/>
        <v>1140.53</v>
      </c>
      <c r="M336" s="58">
        <f t="shared" si="28"/>
        <v>1140.53</v>
      </c>
      <c r="N336" s="58">
        <f>IF(F336&gt;0,ROUND(F336*#REF!,2),0)</f>
        <v>0</v>
      </c>
      <c r="O336" s="58">
        <f>IF(J336&gt;0,ROUND(J336*#REF!,2),0)</f>
        <v>0</v>
      </c>
      <c r="P336" s="58">
        <f t="shared" si="31"/>
        <v>1140.53</v>
      </c>
      <c r="Q336" s="59" t="s">
        <v>132</v>
      </c>
      <c r="R336" s="51"/>
      <c r="S336" s="51"/>
    </row>
    <row r="337" spans="1:19" ht="21" x14ac:dyDescent="0.35">
      <c r="A337" s="53">
        <v>30205212</v>
      </c>
      <c r="B337" s="53" t="s">
        <v>9312</v>
      </c>
      <c r="C337" s="54" t="s">
        <v>4097</v>
      </c>
      <c r="D337" s="60">
        <v>1</v>
      </c>
      <c r="E337" s="61" t="s">
        <v>311</v>
      </c>
      <c r="F337" s="56"/>
      <c r="G337" s="53">
        <v>1</v>
      </c>
      <c r="H337" s="53">
        <v>5</v>
      </c>
      <c r="I337" s="53"/>
      <c r="J337" s="53"/>
      <c r="K337" s="57"/>
      <c r="L337" s="58">
        <f t="shared" si="33"/>
        <v>291.76</v>
      </c>
      <c r="M337" s="58">
        <f t="shared" si="28"/>
        <v>291.76</v>
      </c>
      <c r="N337" s="58">
        <f>IF(F337&gt;0,ROUND(F337*#REF!,2),0)</f>
        <v>0</v>
      </c>
      <c r="O337" s="58">
        <f>IF(J337&gt;0,ROUND(J337*#REF!,2),0)</f>
        <v>0</v>
      </c>
      <c r="P337" s="58">
        <f t="shared" si="31"/>
        <v>291.76</v>
      </c>
      <c r="Q337" s="59" t="s">
        <v>132</v>
      </c>
      <c r="R337" s="51"/>
      <c r="S337" s="51"/>
    </row>
    <row r="338" spans="1:19" x14ac:dyDescent="0.35">
      <c r="A338" s="53">
        <v>30205220</v>
      </c>
      <c r="B338" s="53" t="s">
        <v>9313</v>
      </c>
      <c r="C338" s="54" t="s">
        <v>4096</v>
      </c>
      <c r="D338" s="60">
        <v>1</v>
      </c>
      <c r="E338" s="61" t="s">
        <v>110</v>
      </c>
      <c r="F338" s="56"/>
      <c r="G338" s="53">
        <v>1</v>
      </c>
      <c r="H338" s="53">
        <v>3</v>
      </c>
      <c r="I338" s="53"/>
      <c r="J338" s="53"/>
      <c r="K338" s="57"/>
      <c r="L338" s="58">
        <f t="shared" si="33"/>
        <v>222.81</v>
      </c>
      <c r="M338" s="58">
        <f t="shared" si="28"/>
        <v>222.81</v>
      </c>
      <c r="N338" s="58">
        <f>IF(F338&gt;0,ROUND(F338*#REF!,2),0)</f>
        <v>0</v>
      </c>
      <c r="O338" s="58">
        <f>IF(J338&gt;0,ROUND(J338*#REF!,2),0)</f>
        <v>0</v>
      </c>
      <c r="P338" s="58">
        <f t="shared" si="31"/>
        <v>222.81</v>
      </c>
      <c r="Q338" s="59" t="s">
        <v>132</v>
      </c>
      <c r="R338" s="51"/>
      <c r="S338" s="51"/>
    </row>
    <row r="339" spans="1:19" ht="21" x14ac:dyDescent="0.35">
      <c r="A339" s="53">
        <v>30205239</v>
      </c>
      <c r="B339" s="53" t="s">
        <v>9314</v>
      </c>
      <c r="C339" s="54" t="s">
        <v>4095</v>
      </c>
      <c r="D339" s="60">
        <v>1</v>
      </c>
      <c r="E339" s="61" t="s">
        <v>388</v>
      </c>
      <c r="F339" s="56"/>
      <c r="G339" s="53">
        <v>1</v>
      </c>
      <c r="H339" s="53">
        <v>4</v>
      </c>
      <c r="I339" s="53"/>
      <c r="J339" s="53"/>
      <c r="K339" s="57"/>
      <c r="L339" s="58">
        <f t="shared" si="33"/>
        <v>574.25</v>
      </c>
      <c r="M339" s="58">
        <f t="shared" si="28"/>
        <v>574.25</v>
      </c>
      <c r="N339" s="58">
        <f>IF(F339&gt;0,ROUND(F339*#REF!,2),0)</f>
        <v>0</v>
      </c>
      <c r="O339" s="58">
        <f>IF(J339&gt;0,ROUND(J339*#REF!,2),0)</f>
        <v>0</v>
      </c>
      <c r="P339" s="58">
        <f t="shared" si="31"/>
        <v>574.25</v>
      </c>
      <c r="Q339" s="59" t="s">
        <v>132</v>
      </c>
      <c r="R339" s="51"/>
      <c r="S339" s="51"/>
    </row>
    <row r="340" spans="1:19" ht="21" x14ac:dyDescent="0.35">
      <c r="A340" s="53">
        <v>30205247</v>
      </c>
      <c r="B340" s="53" t="s">
        <v>9315</v>
      </c>
      <c r="C340" s="54" t="s">
        <v>4094</v>
      </c>
      <c r="D340" s="60">
        <v>1</v>
      </c>
      <c r="E340" s="61" t="s">
        <v>159</v>
      </c>
      <c r="F340" s="56"/>
      <c r="G340" s="53">
        <v>1</v>
      </c>
      <c r="H340" s="53">
        <v>5</v>
      </c>
      <c r="I340" s="53"/>
      <c r="J340" s="53"/>
      <c r="K340" s="57"/>
      <c r="L340" s="58">
        <f t="shared" si="33"/>
        <v>736.04</v>
      </c>
      <c r="M340" s="58">
        <f t="shared" si="28"/>
        <v>736.04</v>
      </c>
      <c r="N340" s="58">
        <f>IF(F340&gt;0,ROUND(F340*#REF!,2),0)</f>
        <v>0</v>
      </c>
      <c r="O340" s="58">
        <f>IF(J340&gt;0,ROUND(J340*#REF!,2),0)</f>
        <v>0</v>
      </c>
      <c r="P340" s="58">
        <f t="shared" si="31"/>
        <v>736.04</v>
      </c>
      <c r="Q340" s="59" t="s">
        <v>132</v>
      </c>
      <c r="R340" s="51"/>
      <c r="S340" s="51"/>
    </row>
    <row r="341" spans="1:19" ht="21" x14ac:dyDescent="0.35">
      <c r="A341" s="53">
        <v>30205263</v>
      </c>
      <c r="B341" s="53" t="s">
        <v>9316</v>
      </c>
      <c r="C341" s="54" t="s">
        <v>4093</v>
      </c>
      <c r="D341" s="60">
        <v>1</v>
      </c>
      <c r="E341" s="61" t="s">
        <v>159</v>
      </c>
      <c r="F341" s="56"/>
      <c r="G341" s="53">
        <v>1</v>
      </c>
      <c r="H341" s="53">
        <v>5</v>
      </c>
      <c r="I341" s="53"/>
      <c r="J341" s="53"/>
      <c r="K341" s="57"/>
      <c r="L341" s="58">
        <f t="shared" si="33"/>
        <v>736.04</v>
      </c>
      <c r="M341" s="58">
        <f>ROUND(D341*L341,2)</f>
        <v>736.04</v>
      </c>
      <c r="N341" s="58">
        <f>IF(F341&gt;0,ROUND(F341*#REF!,2),0)</f>
        <v>0</v>
      </c>
      <c r="O341" s="58">
        <f>IF(J341&gt;0,ROUND(J341*#REF!,2),0)</f>
        <v>0</v>
      </c>
      <c r="P341" s="58">
        <f t="shared" si="31"/>
        <v>736.04</v>
      </c>
      <c r="Q341" s="59" t="s">
        <v>132</v>
      </c>
      <c r="R341" s="51"/>
      <c r="S341" s="51"/>
    </row>
    <row r="342" spans="1:19" ht="21" x14ac:dyDescent="0.35">
      <c r="A342" s="53">
        <v>30205271</v>
      </c>
      <c r="B342" s="53" t="s">
        <v>9317</v>
      </c>
      <c r="C342" s="54" t="s">
        <v>4092</v>
      </c>
      <c r="D342" s="60">
        <v>1</v>
      </c>
      <c r="E342" s="61" t="s">
        <v>448</v>
      </c>
      <c r="F342" s="56">
        <v>33.799999999999997</v>
      </c>
      <c r="G342" s="53"/>
      <c r="H342" s="53">
        <v>3</v>
      </c>
      <c r="I342" s="53"/>
      <c r="J342" s="53"/>
      <c r="K342" s="57"/>
      <c r="L342" s="58">
        <f t="shared" si="33"/>
        <v>371.34</v>
      </c>
      <c r="M342" s="58">
        <f>ROUND(D342*L342,2)</f>
        <v>371.34</v>
      </c>
      <c r="N342" s="58" t="e">
        <f>IF(F342&gt;0,ROUND(F342*#REF!,2),0)</f>
        <v>#REF!</v>
      </c>
      <c r="O342" s="58">
        <f>IF(J342&gt;0,ROUND(J342*#REF!,2),0)</f>
        <v>0</v>
      </c>
      <c r="P342" s="58" t="e">
        <f t="shared" si="31"/>
        <v>#REF!</v>
      </c>
      <c r="Q342" s="59" t="s">
        <v>132</v>
      </c>
      <c r="R342" s="51"/>
      <c r="S342" s="51"/>
    </row>
    <row r="343" spans="1:19" ht="21" x14ac:dyDescent="0.35">
      <c r="A343" s="53">
        <v>30205280</v>
      </c>
      <c r="B343" s="53" t="s">
        <v>9318</v>
      </c>
      <c r="C343" s="54" t="s">
        <v>4091</v>
      </c>
      <c r="D343" s="60">
        <v>1</v>
      </c>
      <c r="E343" s="61" t="s">
        <v>446</v>
      </c>
      <c r="F343" s="56">
        <v>38.5</v>
      </c>
      <c r="G343" s="53">
        <v>3</v>
      </c>
      <c r="H343" s="53">
        <v>6</v>
      </c>
      <c r="I343" s="53"/>
      <c r="J343" s="53"/>
      <c r="K343" s="57"/>
      <c r="L343" s="58">
        <f t="shared" si="33"/>
        <v>1323.54</v>
      </c>
      <c r="M343" s="58">
        <f>D343*L343</f>
        <v>1323.54</v>
      </c>
      <c r="N343" s="58" t="e">
        <f>IF(F343&gt;0,ROUND(F343*#REF!,2),0)</f>
        <v>#REF!</v>
      </c>
      <c r="O343" s="58">
        <f>IF(J343&gt;0,ROUND(J343*#REF!,2),0)</f>
        <v>0</v>
      </c>
      <c r="P343" s="58" t="e">
        <f t="shared" si="31"/>
        <v>#REF!</v>
      </c>
      <c r="Q343" s="59" t="s">
        <v>132</v>
      </c>
      <c r="R343" s="51"/>
      <c r="S343" s="51"/>
    </row>
    <row r="344" spans="1:19" ht="31" x14ac:dyDescent="0.35">
      <c r="A344" s="125" t="s">
        <v>9319</v>
      </c>
      <c r="B344" s="125"/>
      <c r="C344" s="125"/>
      <c r="D344" s="125"/>
      <c r="E344" s="125"/>
      <c r="F344" s="125"/>
      <c r="G344" s="125"/>
      <c r="H344" s="125"/>
      <c r="I344" s="125"/>
      <c r="J344" s="125"/>
      <c r="K344" s="125"/>
      <c r="L344" s="125"/>
      <c r="M344" s="125"/>
      <c r="N344" s="125"/>
      <c r="O344" s="125"/>
      <c r="P344" s="125"/>
      <c r="Q344" s="52"/>
      <c r="R344" s="51"/>
      <c r="S344" s="51"/>
    </row>
    <row r="345" spans="1:19" x14ac:dyDescent="0.35">
      <c r="A345" s="53">
        <v>30206014</v>
      </c>
      <c r="B345" s="53" t="s">
        <v>9320</v>
      </c>
      <c r="C345" s="54" t="s">
        <v>4090</v>
      </c>
      <c r="D345" s="60">
        <v>1</v>
      </c>
      <c r="E345" s="61" t="s">
        <v>16</v>
      </c>
      <c r="F345" s="56"/>
      <c r="G345" s="53">
        <v>1</v>
      </c>
      <c r="H345" s="53">
        <v>3</v>
      </c>
      <c r="I345" s="53"/>
      <c r="J345" s="53"/>
      <c r="K345" s="57"/>
      <c r="L345" s="58">
        <f t="shared" ref="L345:L367" si="34">VLOOKUP(E345,PORTES2021,10,FALSE)</f>
        <v>250.65</v>
      </c>
      <c r="M345" s="58">
        <f t="shared" ref="M345:M404" si="35">ROUND(D345*L345,2)</f>
        <v>250.65</v>
      </c>
      <c r="N345" s="58">
        <f>IF(F345&gt;0,ROUND(F345*#REF!,2),0)</f>
        <v>0</v>
      </c>
      <c r="O345" s="58">
        <f>IF(J345&gt;0,ROUND(J345*#REF!,2),0)</f>
        <v>0</v>
      </c>
      <c r="P345" s="58">
        <f t="shared" si="31"/>
        <v>250.65</v>
      </c>
      <c r="Q345" s="59" t="s">
        <v>132</v>
      </c>
      <c r="R345" s="51"/>
      <c r="S345" s="51"/>
    </row>
    <row r="346" spans="1:19" x14ac:dyDescent="0.35">
      <c r="A346" s="53">
        <v>30206022</v>
      </c>
      <c r="B346" s="53" t="s">
        <v>9321</v>
      </c>
      <c r="C346" s="54" t="s">
        <v>4089</v>
      </c>
      <c r="D346" s="60">
        <v>1</v>
      </c>
      <c r="E346" s="61" t="s">
        <v>224</v>
      </c>
      <c r="F346" s="56"/>
      <c r="G346" s="53">
        <v>1</v>
      </c>
      <c r="H346" s="53">
        <v>3</v>
      </c>
      <c r="I346" s="53"/>
      <c r="J346" s="53"/>
      <c r="K346" s="57"/>
      <c r="L346" s="58">
        <f t="shared" si="34"/>
        <v>338.19</v>
      </c>
      <c r="M346" s="58">
        <f t="shared" si="35"/>
        <v>338.19</v>
      </c>
      <c r="N346" s="58">
        <f>IF(F346&gt;0,ROUND(F346*#REF!,2),0)</f>
        <v>0</v>
      </c>
      <c r="O346" s="58">
        <f>IF(J346&gt;0,ROUND(J346*#REF!,2),0)</f>
        <v>0</v>
      </c>
      <c r="P346" s="58">
        <f t="shared" si="31"/>
        <v>338.19</v>
      </c>
      <c r="Q346" s="59" t="s">
        <v>132</v>
      </c>
      <c r="R346" s="51"/>
      <c r="S346" s="51"/>
    </row>
    <row r="347" spans="1:19" ht="21" x14ac:dyDescent="0.35">
      <c r="A347" s="53">
        <v>30206030</v>
      </c>
      <c r="B347" s="53" t="s">
        <v>9322</v>
      </c>
      <c r="C347" s="54" t="s">
        <v>4088</v>
      </c>
      <c r="D347" s="60">
        <v>1</v>
      </c>
      <c r="E347" s="61" t="s">
        <v>407</v>
      </c>
      <c r="F347" s="56"/>
      <c r="G347" s="53">
        <v>1</v>
      </c>
      <c r="H347" s="53">
        <v>4</v>
      </c>
      <c r="I347" s="53"/>
      <c r="J347" s="53"/>
      <c r="K347" s="57"/>
      <c r="L347" s="58">
        <f t="shared" si="34"/>
        <v>620.66</v>
      </c>
      <c r="M347" s="58">
        <f t="shared" si="35"/>
        <v>620.66</v>
      </c>
      <c r="N347" s="58">
        <f>IF(F347&gt;0,ROUND(F347*#REF!,2),0)</f>
        <v>0</v>
      </c>
      <c r="O347" s="58">
        <f>IF(J347&gt;0,ROUND(J347*#REF!,2),0)</f>
        <v>0</v>
      </c>
      <c r="P347" s="58">
        <f t="shared" si="31"/>
        <v>620.66</v>
      </c>
      <c r="Q347" s="59" t="s">
        <v>132</v>
      </c>
      <c r="R347" s="51"/>
      <c r="S347" s="51"/>
    </row>
    <row r="348" spans="1:19" ht="31.5" x14ac:dyDescent="0.35">
      <c r="A348" s="53">
        <v>30206049</v>
      </c>
      <c r="B348" s="53" t="s">
        <v>9323</v>
      </c>
      <c r="C348" s="54" t="s">
        <v>4087</v>
      </c>
      <c r="D348" s="60">
        <v>1</v>
      </c>
      <c r="E348" s="61" t="s">
        <v>407</v>
      </c>
      <c r="F348" s="56"/>
      <c r="G348" s="53">
        <v>2</v>
      </c>
      <c r="H348" s="53">
        <v>6</v>
      </c>
      <c r="I348" s="53"/>
      <c r="J348" s="53"/>
      <c r="K348" s="57"/>
      <c r="L348" s="58">
        <f t="shared" si="34"/>
        <v>620.66</v>
      </c>
      <c r="M348" s="58">
        <f t="shared" si="35"/>
        <v>620.66</v>
      </c>
      <c r="N348" s="58">
        <f>IF(F348&gt;0,ROUND(F348*#REF!,2),0)</f>
        <v>0</v>
      </c>
      <c r="O348" s="58">
        <f>IF(J348&gt;0,ROUND(J348*#REF!,2),0)</f>
        <v>0</v>
      </c>
      <c r="P348" s="58">
        <f t="shared" si="31"/>
        <v>620.66</v>
      </c>
      <c r="Q348" s="59" t="s">
        <v>132</v>
      </c>
      <c r="R348" s="51"/>
      <c r="S348" s="51"/>
    </row>
    <row r="349" spans="1:19" ht="21" x14ac:dyDescent="0.35">
      <c r="A349" s="53">
        <v>30206065</v>
      </c>
      <c r="B349" s="53" t="s">
        <v>9324</v>
      </c>
      <c r="C349" s="54" t="s">
        <v>4086</v>
      </c>
      <c r="D349" s="60">
        <v>1</v>
      </c>
      <c r="E349" s="61" t="s">
        <v>224</v>
      </c>
      <c r="F349" s="56"/>
      <c r="G349" s="53">
        <v>1</v>
      </c>
      <c r="H349" s="53">
        <v>4</v>
      </c>
      <c r="I349" s="53"/>
      <c r="J349" s="53"/>
      <c r="K349" s="57"/>
      <c r="L349" s="58">
        <f t="shared" si="34"/>
        <v>338.19</v>
      </c>
      <c r="M349" s="58">
        <f t="shared" si="35"/>
        <v>338.19</v>
      </c>
      <c r="N349" s="58">
        <f>IF(F349&gt;0,ROUND(F349*#REF!,2),0)</f>
        <v>0</v>
      </c>
      <c r="O349" s="58">
        <f>IF(J349&gt;0,ROUND(J349*#REF!,2),0)</f>
        <v>0</v>
      </c>
      <c r="P349" s="58">
        <f t="shared" si="31"/>
        <v>338.19</v>
      </c>
      <c r="Q349" s="59" t="s">
        <v>132</v>
      </c>
      <c r="R349" s="51"/>
      <c r="S349" s="51"/>
    </row>
    <row r="350" spans="1:19" ht="21" x14ac:dyDescent="0.35">
      <c r="A350" s="53">
        <v>30206103</v>
      </c>
      <c r="B350" s="53" t="s">
        <v>9325</v>
      </c>
      <c r="C350" s="54" t="s">
        <v>4085</v>
      </c>
      <c r="D350" s="60">
        <v>1</v>
      </c>
      <c r="E350" s="61" t="s">
        <v>110</v>
      </c>
      <c r="F350" s="56"/>
      <c r="G350" s="53">
        <v>1</v>
      </c>
      <c r="H350" s="53">
        <v>1</v>
      </c>
      <c r="I350" s="53"/>
      <c r="J350" s="53"/>
      <c r="K350" s="57"/>
      <c r="L350" s="58">
        <f t="shared" si="34"/>
        <v>222.81</v>
      </c>
      <c r="M350" s="58">
        <f t="shared" si="35"/>
        <v>222.81</v>
      </c>
      <c r="N350" s="58">
        <f>IF(F350&gt;0,ROUND(F350*#REF!,2),0)</f>
        <v>0</v>
      </c>
      <c r="O350" s="58">
        <f>IF(J350&gt;0,ROUND(J350*#REF!,2),0)</f>
        <v>0</v>
      </c>
      <c r="P350" s="58">
        <f t="shared" si="31"/>
        <v>222.81</v>
      </c>
      <c r="Q350" s="59" t="s">
        <v>132</v>
      </c>
      <c r="R350" s="51"/>
      <c r="S350" s="51"/>
    </row>
    <row r="351" spans="1:19" x14ac:dyDescent="0.35">
      <c r="A351" s="53">
        <v>30206120</v>
      </c>
      <c r="B351" s="53" t="s">
        <v>9326</v>
      </c>
      <c r="C351" s="54" t="s">
        <v>4084</v>
      </c>
      <c r="D351" s="60">
        <v>1</v>
      </c>
      <c r="E351" s="61" t="s">
        <v>393</v>
      </c>
      <c r="F351" s="56"/>
      <c r="G351" s="53">
        <v>3</v>
      </c>
      <c r="H351" s="53">
        <v>5</v>
      </c>
      <c r="I351" s="53"/>
      <c r="J351" s="53"/>
      <c r="K351" s="57"/>
      <c r="L351" s="58">
        <f t="shared" si="34"/>
        <v>883.25</v>
      </c>
      <c r="M351" s="58">
        <f t="shared" si="35"/>
        <v>883.25</v>
      </c>
      <c r="N351" s="58">
        <f>IF(F351&gt;0,ROUND(F351*#REF!,2),0)</f>
        <v>0</v>
      </c>
      <c r="O351" s="58">
        <f>IF(J351&gt;0,ROUND(J351*#REF!,2),0)</f>
        <v>0</v>
      </c>
      <c r="P351" s="58">
        <f t="shared" si="31"/>
        <v>883.25</v>
      </c>
      <c r="Q351" s="59" t="s">
        <v>132</v>
      </c>
      <c r="R351" s="51"/>
      <c r="S351" s="51"/>
    </row>
    <row r="352" spans="1:19" x14ac:dyDescent="0.35">
      <c r="A352" s="53">
        <v>30206138</v>
      </c>
      <c r="B352" s="53" t="s">
        <v>9327</v>
      </c>
      <c r="C352" s="54" t="s">
        <v>4083</v>
      </c>
      <c r="D352" s="60">
        <v>1</v>
      </c>
      <c r="E352" s="61" t="s">
        <v>398</v>
      </c>
      <c r="F352" s="56"/>
      <c r="G352" s="53">
        <v>2</v>
      </c>
      <c r="H352" s="53">
        <v>5</v>
      </c>
      <c r="I352" s="53"/>
      <c r="J352" s="53"/>
      <c r="K352" s="57"/>
      <c r="L352" s="58">
        <f t="shared" si="34"/>
        <v>1140.53</v>
      </c>
      <c r="M352" s="58">
        <f t="shared" si="35"/>
        <v>1140.53</v>
      </c>
      <c r="N352" s="58">
        <f>IF(F352&gt;0,ROUND(F352*#REF!,2),0)</f>
        <v>0</v>
      </c>
      <c r="O352" s="58">
        <f>IF(J352&gt;0,ROUND(J352*#REF!,2),0)</f>
        <v>0</v>
      </c>
      <c r="P352" s="58">
        <f t="shared" si="31"/>
        <v>1140.53</v>
      </c>
      <c r="Q352" s="59" t="s">
        <v>132</v>
      </c>
      <c r="R352" s="51"/>
      <c r="S352" s="51"/>
    </row>
    <row r="353" spans="1:19" ht="21" x14ac:dyDescent="0.35">
      <c r="A353" s="53">
        <v>30206170</v>
      </c>
      <c r="B353" s="53" t="s">
        <v>9328</v>
      </c>
      <c r="C353" s="54" t="s">
        <v>4082</v>
      </c>
      <c r="D353" s="60">
        <v>1</v>
      </c>
      <c r="E353" s="61" t="s">
        <v>409</v>
      </c>
      <c r="F353" s="56"/>
      <c r="G353" s="53">
        <v>2</v>
      </c>
      <c r="H353" s="53">
        <v>4</v>
      </c>
      <c r="I353" s="53"/>
      <c r="J353" s="53"/>
      <c r="K353" s="57"/>
      <c r="L353" s="58">
        <f t="shared" si="34"/>
        <v>438.97</v>
      </c>
      <c r="M353" s="58">
        <f t="shared" si="35"/>
        <v>438.97</v>
      </c>
      <c r="N353" s="58">
        <f>IF(F353&gt;0,ROUND(F353*#REF!,2),0)</f>
        <v>0</v>
      </c>
      <c r="O353" s="58">
        <f>IF(J353&gt;0,ROUND(J353*#REF!,2),0)</f>
        <v>0</v>
      </c>
      <c r="P353" s="58">
        <f t="shared" ref="P353:P367" si="36">ROUND(M353+N353+O353,2)</f>
        <v>438.97</v>
      </c>
      <c r="Q353" s="59" t="s">
        <v>132</v>
      </c>
      <c r="R353" s="51"/>
      <c r="S353" s="51"/>
    </row>
    <row r="354" spans="1:19" x14ac:dyDescent="0.35">
      <c r="A354" s="53">
        <v>30206200</v>
      </c>
      <c r="B354" s="53" t="s">
        <v>9329</v>
      </c>
      <c r="C354" s="54" t="s">
        <v>4081</v>
      </c>
      <c r="D354" s="60">
        <v>1</v>
      </c>
      <c r="E354" s="61" t="s">
        <v>159</v>
      </c>
      <c r="F354" s="56"/>
      <c r="G354" s="53">
        <v>2</v>
      </c>
      <c r="H354" s="53">
        <v>4</v>
      </c>
      <c r="I354" s="53"/>
      <c r="J354" s="53"/>
      <c r="K354" s="57"/>
      <c r="L354" s="58">
        <f t="shared" si="34"/>
        <v>736.04</v>
      </c>
      <c r="M354" s="58">
        <f t="shared" si="35"/>
        <v>736.04</v>
      </c>
      <c r="N354" s="58">
        <f>IF(F354&gt;0,ROUND(F354*#REF!,2),0)</f>
        <v>0</v>
      </c>
      <c r="O354" s="58">
        <f>IF(J354&gt;0,ROUND(J354*#REF!,2),0)</f>
        <v>0</v>
      </c>
      <c r="P354" s="58">
        <f t="shared" si="36"/>
        <v>736.04</v>
      </c>
      <c r="Q354" s="59" t="s">
        <v>132</v>
      </c>
      <c r="R354" s="51"/>
      <c r="S354" s="51"/>
    </row>
    <row r="355" spans="1:19" ht="21" x14ac:dyDescent="0.35">
      <c r="A355" s="53">
        <v>30206219</v>
      </c>
      <c r="B355" s="53" t="s">
        <v>9330</v>
      </c>
      <c r="C355" s="54" t="s">
        <v>4080</v>
      </c>
      <c r="D355" s="60">
        <v>1</v>
      </c>
      <c r="E355" s="61" t="s">
        <v>224</v>
      </c>
      <c r="F355" s="56"/>
      <c r="G355" s="53">
        <v>1</v>
      </c>
      <c r="H355" s="53">
        <v>4</v>
      </c>
      <c r="I355" s="53"/>
      <c r="J355" s="53"/>
      <c r="K355" s="57"/>
      <c r="L355" s="58">
        <f t="shared" si="34"/>
        <v>338.19</v>
      </c>
      <c r="M355" s="58">
        <f t="shared" si="35"/>
        <v>338.19</v>
      </c>
      <c r="N355" s="58">
        <f>IF(F355&gt;0,ROUND(F355*#REF!,2),0)</f>
        <v>0</v>
      </c>
      <c r="O355" s="58">
        <f>IF(J355&gt;0,ROUND(J355*#REF!,2),0)</f>
        <v>0</v>
      </c>
      <c r="P355" s="58">
        <f t="shared" si="36"/>
        <v>338.19</v>
      </c>
      <c r="Q355" s="59" t="s">
        <v>132</v>
      </c>
      <c r="R355" s="51"/>
      <c r="S355" s="51"/>
    </row>
    <row r="356" spans="1:19" ht="31.5" x14ac:dyDescent="0.35">
      <c r="A356" s="53">
        <v>30206227</v>
      </c>
      <c r="B356" s="53" t="s">
        <v>9331</v>
      </c>
      <c r="C356" s="54" t="s">
        <v>4079</v>
      </c>
      <c r="D356" s="60">
        <v>1</v>
      </c>
      <c r="E356" s="61" t="s">
        <v>311</v>
      </c>
      <c r="F356" s="56"/>
      <c r="G356" s="53">
        <v>1</v>
      </c>
      <c r="H356" s="53">
        <v>3</v>
      </c>
      <c r="I356" s="53"/>
      <c r="J356" s="53"/>
      <c r="K356" s="57"/>
      <c r="L356" s="58">
        <f t="shared" si="34"/>
        <v>291.76</v>
      </c>
      <c r="M356" s="58">
        <f t="shared" si="35"/>
        <v>291.76</v>
      </c>
      <c r="N356" s="58">
        <f>IF(F356&gt;0,ROUND(F356*#REF!,2),0)</f>
        <v>0</v>
      </c>
      <c r="O356" s="58">
        <f>IF(J356&gt;0,ROUND(J356*#REF!,2),0)</f>
        <v>0</v>
      </c>
      <c r="P356" s="58">
        <f t="shared" si="36"/>
        <v>291.76</v>
      </c>
      <c r="Q356" s="59" t="s">
        <v>132</v>
      </c>
      <c r="R356" s="51"/>
      <c r="S356" s="51"/>
    </row>
    <row r="357" spans="1:19" ht="31.5" x14ac:dyDescent="0.35">
      <c r="A357" s="53">
        <v>30206235</v>
      </c>
      <c r="B357" s="53" t="s">
        <v>9332</v>
      </c>
      <c r="C357" s="54" t="s">
        <v>4078</v>
      </c>
      <c r="D357" s="60">
        <v>1</v>
      </c>
      <c r="E357" s="61" t="s">
        <v>224</v>
      </c>
      <c r="F357" s="56"/>
      <c r="G357" s="53">
        <v>1</v>
      </c>
      <c r="H357" s="53">
        <v>3</v>
      </c>
      <c r="I357" s="53"/>
      <c r="J357" s="53"/>
      <c r="K357" s="57"/>
      <c r="L357" s="58">
        <f t="shared" si="34"/>
        <v>338.19</v>
      </c>
      <c r="M357" s="58">
        <f t="shared" si="35"/>
        <v>338.19</v>
      </c>
      <c r="N357" s="58">
        <f>IF(F357&gt;0,ROUND(F357*#REF!,2),0)</f>
        <v>0</v>
      </c>
      <c r="O357" s="58">
        <f>IF(J357&gt;0,ROUND(J357*#REF!,2),0)</f>
        <v>0</v>
      </c>
      <c r="P357" s="58">
        <f t="shared" si="36"/>
        <v>338.19</v>
      </c>
      <c r="Q357" s="59" t="s">
        <v>132</v>
      </c>
      <c r="R357" s="51"/>
      <c r="S357" s="51"/>
    </row>
    <row r="358" spans="1:19" ht="21" x14ac:dyDescent="0.35">
      <c r="A358" s="53">
        <v>30206243</v>
      </c>
      <c r="B358" s="53" t="s">
        <v>9333</v>
      </c>
      <c r="C358" s="54" t="s">
        <v>4077</v>
      </c>
      <c r="D358" s="60">
        <v>1</v>
      </c>
      <c r="E358" s="61" t="s">
        <v>224</v>
      </c>
      <c r="F358" s="56"/>
      <c r="G358" s="53">
        <v>1</v>
      </c>
      <c r="H358" s="53">
        <v>4</v>
      </c>
      <c r="I358" s="53"/>
      <c r="J358" s="53"/>
      <c r="K358" s="57"/>
      <c r="L358" s="58">
        <f t="shared" si="34"/>
        <v>338.19</v>
      </c>
      <c r="M358" s="58">
        <f t="shared" si="35"/>
        <v>338.19</v>
      </c>
      <c r="N358" s="58">
        <f>IF(F358&gt;0,ROUND(F358*#REF!,2),0)</f>
        <v>0</v>
      </c>
      <c r="O358" s="58">
        <f>IF(J358&gt;0,ROUND(J358*#REF!,2),0)</f>
        <v>0</v>
      </c>
      <c r="P358" s="58">
        <f t="shared" si="36"/>
        <v>338.19</v>
      </c>
      <c r="Q358" s="59" t="s">
        <v>132</v>
      </c>
      <c r="R358" s="51"/>
      <c r="S358" s="51"/>
    </row>
    <row r="359" spans="1:19" ht="21" x14ac:dyDescent="0.35">
      <c r="A359" s="53">
        <v>30206251</v>
      </c>
      <c r="B359" s="53" t="s">
        <v>9334</v>
      </c>
      <c r="C359" s="54" t="s">
        <v>4076</v>
      </c>
      <c r="D359" s="60">
        <v>1</v>
      </c>
      <c r="E359" s="61" t="s">
        <v>224</v>
      </c>
      <c r="F359" s="56"/>
      <c r="G359" s="53">
        <v>1</v>
      </c>
      <c r="H359" s="53">
        <v>3</v>
      </c>
      <c r="I359" s="53"/>
      <c r="J359" s="53"/>
      <c r="K359" s="57"/>
      <c r="L359" s="58">
        <f t="shared" si="34"/>
        <v>338.19</v>
      </c>
      <c r="M359" s="58">
        <f t="shared" si="35"/>
        <v>338.19</v>
      </c>
      <c r="N359" s="58">
        <f>IF(F359&gt;0,ROUND(F359*#REF!,2),0)</f>
        <v>0</v>
      </c>
      <c r="O359" s="58">
        <f>IF(J359&gt;0,ROUND(J359*#REF!,2),0)</f>
        <v>0</v>
      </c>
      <c r="P359" s="58">
        <f t="shared" si="36"/>
        <v>338.19</v>
      </c>
      <c r="Q359" s="59" t="s">
        <v>132</v>
      </c>
      <c r="R359" s="51"/>
      <c r="S359" s="51"/>
    </row>
    <row r="360" spans="1:19" ht="21" x14ac:dyDescent="0.35">
      <c r="A360" s="53">
        <v>30206260</v>
      </c>
      <c r="B360" s="53" t="s">
        <v>9335</v>
      </c>
      <c r="C360" s="54" t="s">
        <v>4075</v>
      </c>
      <c r="D360" s="60">
        <v>1</v>
      </c>
      <c r="E360" s="61" t="s">
        <v>311</v>
      </c>
      <c r="F360" s="56"/>
      <c r="G360" s="53">
        <v>1</v>
      </c>
      <c r="H360" s="53">
        <v>3</v>
      </c>
      <c r="I360" s="53"/>
      <c r="J360" s="53"/>
      <c r="K360" s="57"/>
      <c r="L360" s="58">
        <f t="shared" si="34"/>
        <v>291.76</v>
      </c>
      <c r="M360" s="58">
        <f t="shared" si="35"/>
        <v>291.76</v>
      </c>
      <c r="N360" s="58">
        <f>IF(F360&gt;0,ROUND(F360*#REF!,2),0)</f>
        <v>0</v>
      </c>
      <c r="O360" s="58">
        <f>IF(J360&gt;0,ROUND(J360*#REF!,2),0)</f>
        <v>0</v>
      </c>
      <c r="P360" s="58">
        <f t="shared" si="36"/>
        <v>291.76</v>
      </c>
      <c r="Q360" s="59" t="s">
        <v>132</v>
      </c>
      <c r="R360" s="51"/>
      <c r="S360" s="51"/>
    </row>
    <row r="361" spans="1:19" ht="31.5" x14ac:dyDescent="0.35">
      <c r="A361" s="53">
        <v>30206278</v>
      </c>
      <c r="B361" s="53" t="s">
        <v>9336</v>
      </c>
      <c r="C361" s="54" t="s">
        <v>4074</v>
      </c>
      <c r="D361" s="60">
        <v>1</v>
      </c>
      <c r="E361" s="61" t="s">
        <v>224</v>
      </c>
      <c r="F361" s="56"/>
      <c r="G361" s="53">
        <v>1</v>
      </c>
      <c r="H361" s="53">
        <v>3</v>
      </c>
      <c r="I361" s="53"/>
      <c r="J361" s="53"/>
      <c r="K361" s="57"/>
      <c r="L361" s="58">
        <f t="shared" si="34"/>
        <v>338.19</v>
      </c>
      <c r="M361" s="58">
        <f t="shared" si="35"/>
        <v>338.19</v>
      </c>
      <c r="N361" s="58">
        <f>IF(F361&gt;0,ROUND(F361*#REF!,2),0)</f>
        <v>0</v>
      </c>
      <c r="O361" s="58">
        <f>IF(J361&gt;0,ROUND(J361*#REF!,2),0)</f>
        <v>0</v>
      </c>
      <c r="P361" s="58">
        <f t="shared" si="36"/>
        <v>338.19</v>
      </c>
      <c r="Q361" s="59" t="s">
        <v>132</v>
      </c>
      <c r="R361" s="51"/>
      <c r="S361" s="51"/>
    </row>
    <row r="362" spans="1:19" ht="21" x14ac:dyDescent="0.35">
      <c r="A362" s="53">
        <v>30206294</v>
      </c>
      <c r="B362" s="53" t="s">
        <v>9337</v>
      </c>
      <c r="C362" s="54" t="s">
        <v>4073</v>
      </c>
      <c r="D362" s="60">
        <v>1</v>
      </c>
      <c r="E362" s="61" t="s">
        <v>311</v>
      </c>
      <c r="F362" s="56"/>
      <c r="G362" s="53">
        <v>2</v>
      </c>
      <c r="H362" s="53">
        <v>4</v>
      </c>
      <c r="I362" s="53"/>
      <c r="J362" s="53"/>
      <c r="K362" s="57"/>
      <c r="L362" s="58">
        <f t="shared" si="34"/>
        <v>291.76</v>
      </c>
      <c r="M362" s="58">
        <f t="shared" si="35"/>
        <v>291.76</v>
      </c>
      <c r="N362" s="58">
        <f>IF(F362&gt;0,ROUND(F362*#REF!,2),0)</f>
        <v>0</v>
      </c>
      <c r="O362" s="58">
        <f>IF(J362&gt;0,ROUND(J362*#REF!,2),0)</f>
        <v>0</v>
      </c>
      <c r="P362" s="58">
        <f t="shared" si="36"/>
        <v>291.76</v>
      </c>
      <c r="Q362" s="59" t="s">
        <v>132</v>
      </c>
      <c r="R362" s="51"/>
      <c r="S362" s="51"/>
    </row>
    <row r="363" spans="1:19" ht="21" x14ac:dyDescent="0.35">
      <c r="A363" s="53">
        <v>30206308</v>
      </c>
      <c r="B363" s="53" t="s">
        <v>9338</v>
      </c>
      <c r="C363" s="54" t="s">
        <v>4072</v>
      </c>
      <c r="D363" s="60">
        <v>1</v>
      </c>
      <c r="E363" s="61" t="s">
        <v>383</v>
      </c>
      <c r="F363" s="56"/>
      <c r="G363" s="53">
        <v>1</v>
      </c>
      <c r="H363" s="53">
        <v>4</v>
      </c>
      <c r="I363" s="53"/>
      <c r="J363" s="53"/>
      <c r="K363" s="57"/>
      <c r="L363" s="58">
        <f t="shared" si="34"/>
        <v>649.84</v>
      </c>
      <c r="M363" s="58">
        <f t="shared" si="35"/>
        <v>649.84</v>
      </c>
      <c r="N363" s="58">
        <f>IF(F363&gt;0,ROUND(F363*#REF!,2),0)</f>
        <v>0</v>
      </c>
      <c r="O363" s="58">
        <f>IF(J363&gt;0,ROUND(J363*#REF!,2),0)</f>
        <v>0</v>
      </c>
      <c r="P363" s="58">
        <f t="shared" si="36"/>
        <v>649.84</v>
      </c>
      <c r="Q363" s="59" t="s">
        <v>132</v>
      </c>
      <c r="R363" s="51"/>
      <c r="S363" s="51"/>
    </row>
    <row r="364" spans="1:19" x14ac:dyDescent="0.35">
      <c r="A364" s="53">
        <v>30206316</v>
      </c>
      <c r="B364" s="53" t="s">
        <v>9339</v>
      </c>
      <c r="C364" s="54" t="s">
        <v>4071</v>
      </c>
      <c r="D364" s="60">
        <v>1</v>
      </c>
      <c r="E364" s="61" t="s">
        <v>224</v>
      </c>
      <c r="F364" s="56"/>
      <c r="G364" s="53">
        <v>1</v>
      </c>
      <c r="H364" s="53">
        <v>4</v>
      </c>
      <c r="I364" s="53"/>
      <c r="J364" s="53"/>
      <c r="K364" s="57"/>
      <c r="L364" s="58">
        <f t="shared" si="34"/>
        <v>338.19</v>
      </c>
      <c r="M364" s="58">
        <f t="shared" si="35"/>
        <v>338.19</v>
      </c>
      <c r="N364" s="58">
        <f>IF(F364&gt;0,ROUND(F364*#REF!,2),0)</f>
        <v>0</v>
      </c>
      <c r="O364" s="58">
        <f>IF(J364&gt;0,ROUND(J364*#REF!,2),0)</f>
        <v>0</v>
      </c>
      <c r="P364" s="58">
        <f t="shared" si="36"/>
        <v>338.19</v>
      </c>
      <c r="Q364" s="59" t="s">
        <v>132</v>
      </c>
      <c r="R364" s="51"/>
      <c r="S364" s="51"/>
    </row>
    <row r="365" spans="1:19" x14ac:dyDescent="0.35">
      <c r="A365" s="53">
        <v>30206324</v>
      </c>
      <c r="B365" s="53" t="s">
        <v>9340</v>
      </c>
      <c r="C365" s="54" t="s">
        <v>4070</v>
      </c>
      <c r="D365" s="60">
        <v>1</v>
      </c>
      <c r="E365" s="61" t="s">
        <v>224</v>
      </c>
      <c r="F365" s="56"/>
      <c r="G365" s="53">
        <v>1</v>
      </c>
      <c r="H365" s="53">
        <v>4</v>
      </c>
      <c r="I365" s="53"/>
      <c r="J365" s="53"/>
      <c r="K365" s="57"/>
      <c r="L365" s="58">
        <f t="shared" si="34"/>
        <v>338.19</v>
      </c>
      <c r="M365" s="58">
        <f t="shared" si="35"/>
        <v>338.19</v>
      </c>
      <c r="N365" s="58">
        <f>IF(F365&gt;0,ROUND(F365*#REF!,2),0)</f>
        <v>0</v>
      </c>
      <c r="O365" s="58">
        <f>IF(J365&gt;0,ROUND(J365*#REF!,2),0)</f>
        <v>0</v>
      </c>
      <c r="P365" s="58">
        <f t="shared" si="36"/>
        <v>338.19</v>
      </c>
      <c r="Q365" s="59" t="s">
        <v>132</v>
      </c>
      <c r="R365" s="51"/>
      <c r="S365" s="51"/>
    </row>
    <row r="366" spans="1:19" ht="21" x14ac:dyDescent="0.35">
      <c r="A366" s="53">
        <v>30206359</v>
      </c>
      <c r="B366" s="53" t="s">
        <v>9341</v>
      </c>
      <c r="C366" s="54" t="s">
        <v>4069</v>
      </c>
      <c r="D366" s="60">
        <v>1</v>
      </c>
      <c r="E366" s="61" t="s">
        <v>159</v>
      </c>
      <c r="F366" s="56"/>
      <c r="G366" s="53">
        <v>3</v>
      </c>
      <c r="H366" s="53">
        <v>7</v>
      </c>
      <c r="I366" s="53"/>
      <c r="J366" s="53"/>
      <c r="K366" s="57"/>
      <c r="L366" s="58">
        <f t="shared" si="34"/>
        <v>736.04</v>
      </c>
      <c r="M366" s="58">
        <f t="shared" si="35"/>
        <v>736.04</v>
      </c>
      <c r="N366" s="58">
        <f>IF(F366&gt;0,ROUND(F366*#REF!,2),0)</f>
        <v>0</v>
      </c>
      <c r="O366" s="58">
        <f>IF(J366&gt;0,ROUND(J366*#REF!,2),0)</f>
        <v>0</v>
      </c>
      <c r="P366" s="58">
        <f t="shared" si="36"/>
        <v>736.04</v>
      </c>
      <c r="Q366" s="59" t="s">
        <v>132</v>
      </c>
      <c r="R366" s="51"/>
      <c r="S366" s="51"/>
    </row>
    <row r="367" spans="1:19" ht="21" x14ac:dyDescent="0.35">
      <c r="A367" s="53">
        <v>30206367</v>
      </c>
      <c r="B367" s="53" t="s">
        <v>9342</v>
      </c>
      <c r="C367" s="54" t="s">
        <v>4068</v>
      </c>
      <c r="D367" s="60">
        <v>1</v>
      </c>
      <c r="E367" s="61" t="s">
        <v>388</v>
      </c>
      <c r="F367" s="56"/>
      <c r="G367" s="53">
        <v>2</v>
      </c>
      <c r="H367" s="53">
        <v>3</v>
      </c>
      <c r="I367" s="53"/>
      <c r="J367" s="53"/>
      <c r="K367" s="57"/>
      <c r="L367" s="58">
        <f t="shared" si="34"/>
        <v>574.25</v>
      </c>
      <c r="M367" s="58">
        <f t="shared" si="35"/>
        <v>574.25</v>
      </c>
      <c r="N367" s="58">
        <f>IF(F367&gt;0,ROUND(F367*#REF!,2),0)</f>
        <v>0</v>
      </c>
      <c r="O367" s="58">
        <f>IF(J367&gt;0,ROUND(J367*#REF!,2),0)</f>
        <v>0</v>
      </c>
      <c r="P367" s="58">
        <f t="shared" si="36"/>
        <v>574.25</v>
      </c>
      <c r="Q367" s="59" t="s">
        <v>132</v>
      </c>
      <c r="R367" s="51"/>
      <c r="S367" s="51"/>
    </row>
    <row r="368" spans="1:19" ht="31" x14ac:dyDescent="0.35">
      <c r="A368" s="125" t="s">
        <v>9343</v>
      </c>
      <c r="B368" s="125"/>
      <c r="C368" s="125"/>
      <c r="D368" s="125"/>
      <c r="E368" s="125"/>
      <c r="F368" s="125"/>
      <c r="G368" s="125"/>
      <c r="H368" s="125"/>
      <c r="I368" s="125"/>
      <c r="J368" s="125"/>
      <c r="K368" s="125"/>
      <c r="L368" s="125"/>
      <c r="M368" s="125"/>
      <c r="N368" s="125"/>
      <c r="O368" s="125"/>
      <c r="P368" s="125"/>
      <c r="Q368" s="52"/>
      <c r="R368" s="51"/>
      <c r="S368" s="51"/>
    </row>
    <row r="369" spans="1:19" ht="21" x14ac:dyDescent="0.35">
      <c r="A369" s="53">
        <v>30207010</v>
      </c>
      <c r="B369" s="53" t="s">
        <v>9344</v>
      </c>
      <c r="C369" s="54" t="s">
        <v>4067</v>
      </c>
      <c r="D369" s="60">
        <v>1</v>
      </c>
      <c r="E369" s="61" t="s">
        <v>224</v>
      </c>
      <c r="F369" s="56"/>
      <c r="G369" s="53">
        <v>1</v>
      </c>
      <c r="H369" s="53">
        <v>1</v>
      </c>
      <c r="I369" s="53"/>
      <c r="J369" s="53"/>
      <c r="K369" s="57"/>
      <c r="L369" s="58">
        <f t="shared" ref="L369:L390" si="37">VLOOKUP(E369,PORTES2021,10,FALSE)</f>
        <v>338.19</v>
      </c>
      <c r="M369" s="58">
        <f t="shared" si="35"/>
        <v>338.19</v>
      </c>
      <c r="N369" s="58">
        <f>IF(F369&gt;0,ROUND(F369*#REF!,2),0)</f>
        <v>0</v>
      </c>
      <c r="O369" s="58">
        <f>IF(J369&gt;0,ROUND(J369*#REF!,2),0)</f>
        <v>0</v>
      </c>
      <c r="P369" s="58">
        <f t="shared" ref="P369:P390" si="38">ROUND(M369+N369+O369,2)</f>
        <v>338.19</v>
      </c>
      <c r="Q369" s="59" t="s">
        <v>132</v>
      </c>
      <c r="R369" s="51"/>
      <c r="S369" s="51"/>
    </row>
    <row r="370" spans="1:19" ht="21" x14ac:dyDescent="0.35">
      <c r="A370" s="53">
        <v>30207029</v>
      </c>
      <c r="B370" s="53" t="s">
        <v>9345</v>
      </c>
      <c r="C370" s="54" t="s">
        <v>4066</v>
      </c>
      <c r="D370" s="60">
        <v>1</v>
      </c>
      <c r="E370" s="61" t="s">
        <v>159</v>
      </c>
      <c r="F370" s="56"/>
      <c r="G370" s="53">
        <v>1</v>
      </c>
      <c r="H370" s="53">
        <v>3</v>
      </c>
      <c r="I370" s="53"/>
      <c r="J370" s="53"/>
      <c r="K370" s="57"/>
      <c r="L370" s="58">
        <f t="shared" si="37"/>
        <v>736.04</v>
      </c>
      <c r="M370" s="58">
        <f t="shared" si="35"/>
        <v>736.04</v>
      </c>
      <c r="N370" s="58">
        <f>IF(F370&gt;0,ROUND(F370*#REF!,2),0)</f>
        <v>0</v>
      </c>
      <c r="O370" s="58">
        <f>IF(J370&gt;0,ROUND(J370*#REF!,2),0)</f>
        <v>0</v>
      </c>
      <c r="P370" s="58">
        <f t="shared" si="38"/>
        <v>736.04</v>
      </c>
      <c r="Q370" s="59" t="s">
        <v>132</v>
      </c>
      <c r="R370" s="51"/>
      <c r="S370" s="51"/>
    </row>
    <row r="371" spans="1:19" ht="21" x14ac:dyDescent="0.35">
      <c r="A371" s="53">
        <v>30207037</v>
      </c>
      <c r="B371" s="53" t="s">
        <v>9346</v>
      </c>
      <c r="C371" s="54" t="s">
        <v>4065</v>
      </c>
      <c r="D371" s="60">
        <v>1</v>
      </c>
      <c r="E371" s="61" t="s">
        <v>148</v>
      </c>
      <c r="F371" s="56"/>
      <c r="G371" s="53">
        <v>1</v>
      </c>
      <c r="H371" s="53">
        <v>3</v>
      </c>
      <c r="I371" s="53"/>
      <c r="J371" s="53"/>
      <c r="K371" s="57"/>
      <c r="L371" s="58">
        <f t="shared" si="37"/>
        <v>689.63</v>
      </c>
      <c r="M371" s="58">
        <f t="shared" si="35"/>
        <v>689.63</v>
      </c>
      <c r="N371" s="58">
        <f>IF(F371&gt;0,ROUND(F371*#REF!,2),0)</f>
        <v>0</v>
      </c>
      <c r="O371" s="58">
        <f>IF(J371&gt;0,ROUND(J371*#REF!,2),0)</f>
        <v>0</v>
      </c>
      <c r="P371" s="58">
        <f t="shared" si="38"/>
        <v>689.63</v>
      </c>
      <c r="Q371" s="59" t="s">
        <v>132</v>
      </c>
      <c r="R371" s="51"/>
      <c r="S371" s="51"/>
    </row>
    <row r="372" spans="1:19" ht="21" x14ac:dyDescent="0.35">
      <c r="A372" s="53">
        <v>30207045</v>
      </c>
      <c r="B372" s="53" t="s">
        <v>9347</v>
      </c>
      <c r="C372" s="54" t="s">
        <v>4064</v>
      </c>
      <c r="D372" s="60">
        <v>1</v>
      </c>
      <c r="E372" s="61" t="s">
        <v>148</v>
      </c>
      <c r="F372" s="56"/>
      <c r="G372" s="53">
        <v>1</v>
      </c>
      <c r="H372" s="53">
        <v>3</v>
      </c>
      <c r="I372" s="53"/>
      <c r="J372" s="53"/>
      <c r="K372" s="57"/>
      <c r="L372" s="58">
        <f t="shared" si="37"/>
        <v>689.63</v>
      </c>
      <c r="M372" s="58">
        <f t="shared" si="35"/>
        <v>689.63</v>
      </c>
      <c r="N372" s="58">
        <f>IF(F372&gt;0,ROUND(F372*#REF!,2),0)</f>
        <v>0</v>
      </c>
      <c r="O372" s="58">
        <f>IF(J372&gt;0,ROUND(J372*#REF!,2),0)</f>
        <v>0</v>
      </c>
      <c r="P372" s="58">
        <f t="shared" si="38"/>
        <v>689.63</v>
      </c>
      <c r="Q372" s="59" t="s">
        <v>132</v>
      </c>
      <c r="R372" s="51"/>
      <c r="S372" s="51"/>
    </row>
    <row r="373" spans="1:19" ht="31.5" x14ac:dyDescent="0.35">
      <c r="A373" s="53">
        <v>30207061</v>
      </c>
      <c r="B373" s="53" t="s">
        <v>9348</v>
      </c>
      <c r="C373" s="54" t="s">
        <v>4063</v>
      </c>
      <c r="D373" s="60">
        <v>1</v>
      </c>
      <c r="E373" s="61" t="s">
        <v>311</v>
      </c>
      <c r="F373" s="56"/>
      <c r="G373" s="53">
        <v>1</v>
      </c>
      <c r="H373" s="53">
        <v>2</v>
      </c>
      <c r="I373" s="53"/>
      <c r="J373" s="53"/>
      <c r="K373" s="57"/>
      <c r="L373" s="58">
        <f t="shared" si="37"/>
        <v>291.76</v>
      </c>
      <c r="M373" s="58">
        <f t="shared" si="35"/>
        <v>291.76</v>
      </c>
      <c r="N373" s="58">
        <f>IF(F373&gt;0,ROUND(F373*#REF!,2),0)</f>
        <v>0</v>
      </c>
      <c r="O373" s="58">
        <f>IF(J373&gt;0,ROUND(J373*#REF!,2),0)</f>
        <v>0</v>
      </c>
      <c r="P373" s="58">
        <f t="shared" si="38"/>
        <v>291.76</v>
      </c>
      <c r="Q373" s="59" t="s">
        <v>132</v>
      </c>
      <c r="R373" s="51"/>
      <c r="S373" s="51"/>
    </row>
    <row r="374" spans="1:19" ht="21" x14ac:dyDescent="0.35">
      <c r="A374" s="53">
        <v>30207070</v>
      </c>
      <c r="B374" s="53" t="s">
        <v>9349</v>
      </c>
      <c r="C374" s="54" t="s">
        <v>4062</v>
      </c>
      <c r="D374" s="60">
        <v>1</v>
      </c>
      <c r="E374" s="61" t="s">
        <v>159</v>
      </c>
      <c r="F374" s="56"/>
      <c r="G374" s="53">
        <v>1</v>
      </c>
      <c r="H374" s="53">
        <v>3</v>
      </c>
      <c r="I374" s="53"/>
      <c r="J374" s="53"/>
      <c r="K374" s="57"/>
      <c r="L374" s="58">
        <f t="shared" si="37"/>
        <v>736.04</v>
      </c>
      <c r="M374" s="58">
        <f t="shared" si="35"/>
        <v>736.04</v>
      </c>
      <c r="N374" s="58">
        <f>IF(F374&gt;0,ROUND(F374*#REF!,2),0)</f>
        <v>0</v>
      </c>
      <c r="O374" s="58">
        <f>IF(J374&gt;0,ROUND(J374*#REF!,2),0)</f>
        <v>0</v>
      </c>
      <c r="P374" s="58">
        <f t="shared" si="38"/>
        <v>736.04</v>
      </c>
      <c r="Q374" s="59" t="s">
        <v>132</v>
      </c>
      <c r="R374" s="51"/>
      <c r="S374" s="51"/>
    </row>
    <row r="375" spans="1:19" ht="31.5" x14ac:dyDescent="0.35">
      <c r="A375" s="53">
        <v>30207088</v>
      </c>
      <c r="B375" s="53" t="s">
        <v>9350</v>
      </c>
      <c r="C375" s="54" t="s">
        <v>4061</v>
      </c>
      <c r="D375" s="60">
        <v>1</v>
      </c>
      <c r="E375" s="61" t="s">
        <v>148</v>
      </c>
      <c r="F375" s="56"/>
      <c r="G375" s="53">
        <v>1</v>
      </c>
      <c r="H375" s="53">
        <v>3</v>
      </c>
      <c r="I375" s="53"/>
      <c r="J375" s="53"/>
      <c r="K375" s="57"/>
      <c r="L375" s="58">
        <f t="shared" si="37"/>
        <v>689.63</v>
      </c>
      <c r="M375" s="58">
        <f t="shared" si="35"/>
        <v>689.63</v>
      </c>
      <c r="N375" s="58">
        <f>IF(F375&gt;0,ROUND(F375*#REF!,2),0)</f>
        <v>0</v>
      </c>
      <c r="O375" s="58">
        <f>IF(J375&gt;0,ROUND(J375*#REF!,2),0)</f>
        <v>0</v>
      </c>
      <c r="P375" s="58">
        <f t="shared" si="38"/>
        <v>689.63</v>
      </c>
      <c r="Q375" s="59" t="s">
        <v>132</v>
      </c>
      <c r="R375" s="51"/>
      <c r="S375" s="51"/>
    </row>
    <row r="376" spans="1:19" ht="42" x14ac:dyDescent="0.35">
      <c r="A376" s="53">
        <v>30207096</v>
      </c>
      <c r="B376" s="53" t="s">
        <v>9351</v>
      </c>
      <c r="C376" s="54" t="s">
        <v>4060</v>
      </c>
      <c r="D376" s="60">
        <v>1</v>
      </c>
      <c r="E376" s="61" t="s">
        <v>159</v>
      </c>
      <c r="F376" s="56"/>
      <c r="G376" s="53">
        <v>2</v>
      </c>
      <c r="H376" s="53">
        <v>4</v>
      </c>
      <c r="I376" s="53"/>
      <c r="J376" s="53"/>
      <c r="K376" s="57"/>
      <c r="L376" s="58">
        <f t="shared" si="37"/>
        <v>736.04</v>
      </c>
      <c r="M376" s="58">
        <f t="shared" si="35"/>
        <v>736.04</v>
      </c>
      <c r="N376" s="58">
        <f>IF(F376&gt;0,ROUND(F376*#REF!,2),0)</f>
        <v>0</v>
      </c>
      <c r="O376" s="58">
        <f>IF(J376&gt;0,ROUND(J376*#REF!,2),0)</f>
        <v>0</v>
      </c>
      <c r="P376" s="58">
        <f t="shared" si="38"/>
        <v>736.04</v>
      </c>
      <c r="Q376" s="59" t="s">
        <v>132</v>
      </c>
      <c r="R376" s="51"/>
      <c r="S376" s="51"/>
    </row>
    <row r="377" spans="1:19" ht="21" x14ac:dyDescent="0.35">
      <c r="A377" s="53">
        <v>30207100</v>
      </c>
      <c r="B377" s="53" t="s">
        <v>9352</v>
      </c>
      <c r="C377" s="54" t="s">
        <v>4059</v>
      </c>
      <c r="D377" s="60">
        <v>1</v>
      </c>
      <c r="E377" s="61" t="s">
        <v>484</v>
      </c>
      <c r="F377" s="56"/>
      <c r="G377" s="53">
        <v>1</v>
      </c>
      <c r="H377" s="53">
        <v>5</v>
      </c>
      <c r="I377" s="53"/>
      <c r="J377" s="53"/>
      <c r="K377" s="57"/>
      <c r="L377" s="58">
        <f t="shared" si="37"/>
        <v>802.34</v>
      </c>
      <c r="M377" s="58">
        <f t="shared" si="35"/>
        <v>802.34</v>
      </c>
      <c r="N377" s="58">
        <f>IF(F377&gt;0,ROUND(F377*#REF!,2),0)</f>
        <v>0</v>
      </c>
      <c r="O377" s="58">
        <f>IF(J377&gt;0,ROUND(J377*#REF!,2),0)</f>
        <v>0</v>
      </c>
      <c r="P377" s="58">
        <f t="shared" si="38"/>
        <v>802.34</v>
      </c>
      <c r="Q377" s="59" t="s">
        <v>132</v>
      </c>
      <c r="R377" s="51"/>
      <c r="S377" s="51"/>
    </row>
    <row r="378" spans="1:19" ht="42" x14ac:dyDescent="0.35">
      <c r="A378" s="53">
        <v>30207118</v>
      </c>
      <c r="B378" s="53" t="s">
        <v>9353</v>
      </c>
      <c r="C378" s="54" t="s">
        <v>4058</v>
      </c>
      <c r="D378" s="60">
        <v>1</v>
      </c>
      <c r="E378" s="61" t="s">
        <v>393</v>
      </c>
      <c r="F378" s="56"/>
      <c r="G378" s="53">
        <v>2</v>
      </c>
      <c r="H378" s="53">
        <v>5</v>
      </c>
      <c r="I378" s="53"/>
      <c r="J378" s="53"/>
      <c r="K378" s="57"/>
      <c r="L378" s="58">
        <f t="shared" si="37"/>
        <v>883.25</v>
      </c>
      <c r="M378" s="58">
        <f t="shared" si="35"/>
        <v>883.25</v>
      </c>
      <c r="N378" s="58">
        <f>IF(F378&gt;0,ROUND(F378*#REF!,2),0)</f>
        <v>0</v>
      </c>
      <c r="O378" s="58">
        <f>IF(J378&gt;0,ROUND(J378*#REF!,2),0)</f>
        <v>0</v>
      </c>
      <c r="P378" s="58">
        <f t="shared" si="38"/>
        <v>883.25</v>
      </c>
      <c r="Q378" s="59" t="s">
        <v>132</v>
      </c>
      <c r="R378" s="51"/>
      <c r="S378" s="51"/>
    </row>
    <row r="379" spans="1:19" ht="42" x14ac:dyDescent="0.35">
      <c r="A379" s="53">
        <v>30207126</v>
      </c>
      <c r="B379" s="53" t="s">
        <v>9354</v>
      </c>
      <c r="C379" s="54" t="s">
        <v>4057</v>
      </c>
      <c r="D379" s="60">
        <v>1</v>
      </c>
      <c r="E379" s="61" t="s">
        <v>396</v>
      </c>
      <c r="F379" s="56"/>
      <c r="G379" s="53">
        <v>2</v>
      </c>
      <c r="H379" s="53">
        <v>5</v>
      </c>
      <c r="I379" s="53"/>
      <c r="J379" s="53"/>
      <c r="K379" s="57"/>
      <c r="L379" s="58">
        <f t="shared" si="37"/>
        <v>1027.79</v>
      </c>
      <c r="M379" s="58">
        <f t="shared" si="35"/>
        <v>1027.79</v>
      </c>
      <c r="N379" s="58">
        <f>IF(F379&gt;0,ROUND(F379*#REF!,2),0)</f>
        <v>0</v>
      </c>
      <c r="O379" s="58">
        <f>IF(J379&gt;0,ROUND(J379*#REF!,2),0)</f>
        <v>0</v>
      </c>
      <c r="P379" s="58">
        <f t="shared" si="38"/>
        <v>1027.79</v>
      </c>
      <c r="Q379" s="59" t="s">
        <v>132</v>
      </c>
      <c r="R379" s="51"/>
      <c r="S379" s="51"/>
    </row>
    <row r="380" spans="1:19" ht="21" x14ac:dyDescent="0.35">
      <c r="A380" s="53">
        <v>30207134</v>
      </c>
      <c r="B380" s="53" t="s">
        <v>9355</v>
      </c>
      <c r="C380" s="54" t="s">
        <v>4056</v>
      </c>
      <c r="D380" s="60">
        <v>1</v>
      </c>
      <c r="E380" s="61" t="s">
        <v>311</v>
      </c>
      <c r="F380" s="56"/>
      <c r="G380" s="53">
        <v>1</v>
      </c>
      <c r="H380" s="53">
        <v>2</v>
      </c>
      <c r="I380" s="53"/>
      <c r="J380" s="53"/>
      <c r="K380" s="57"/>
      <c r="L380" s="58">
        <f t="shared" si="37"/>
        <v>291.76</v>
      </c>
      <c r="M380" s="58">
        <f t="shared" si="35"/>
        <v>291.76</v>
      </c>
      <c r="N380" s="58">
        <f>IF(F380&gt;0,ROUND(F380*#REF!,2),0)</f>
        <v>0</v>
      </c>
      <c r="O380" s="58">
        <f>IF(J380&gt;0,ROUND(J380*#REF!,2),0)</f>
        <v>0</v>
      </c>
      <c r="P380" s="58">
        <f t="shared" si="38"/>
        <v>291.76</v>
      </c>
      <c r="Q380" s="59" t="s">
        <v>132</v>
      </c>
      <c r="R380" s="51"/>
      <c r="S380" s="51"/>
    </row>
    <row r="381" spans="1:19" ht="52.5" x14ac:dyDescent="0.35">
      <c r="A381" s="53">
        <v>30207142</v>
      </c>
      <c r="B381" s="53" t="s">
        <v>9356</v>
      </c>
      <c r="C381" s="54" t="s">
        <v>4055</v>
      </c>
      <c r="D381" s="60">
        <v>1</v>
      </c>
      <c r="E381" s="61" t="s">
        <v>159</v>
      </c>
      <c r="F381" s="56"/>
      <c r="G381" s="53">
        <v>2</v>
      </c>
      <c r="H381" s="53">
        <v>3</v>
      </c>
      <c r="I381" s="53"/>
      <c r="J381" s="53"/>
      <c r="K381" s="57"/>
      <c r="L381" s="58">
        <f t="shared" si="37"/>
        <v>736.04</v>
      </c>
      <c r="M381" s="58">
        <f t="shared" si="35"/>
        <v>736.04</v>
      </c>
      <c r="N381" s="58">
        <f>IF(F381&gt;0,ROUND(F381*#REF!,2),0)</f>
        <v>0</v>
      </c>
      <c r="O381" s="58">
        <f>IF(J381&gt;0,ROUND(J381*#REF!,2),0)</f>
        <v>0</v>
      </c>
      <c r="P381" s="58">
        <f t="shared" si="38"/>
        <v>736.04</v>
      </c>
      <c r="Q381" s="59" t="s">
        <v>132</v>
      </c>
      <c r="R381" s="51"/>
      <c r="S381" s="51"/>
    </row>
    <row r="382" spans="1:19" ht="52.5" x14ac:dyDescent="0.35">
      <c r="A382" s="53">
        <v>30207150</v>
      </c>
      <c r="B382" s="53" t="s">
        <v>9357</v>
      </c>
      <c r="C382" s="54" t="s">
        <v>4054</v>
      </c>
      <c r="D382" s="60">
        <v>1</v>
      </c>
      <c r="E382" s="61" t="s">
        <v>484</v>
      </c>
      <c r="F382" s="56"/>
      <c r="G382" s="53">
        <v>2</v>
      </c>
      <c r="H382" s="53">
        <v>4</v>
      </c>
      <c r="I382" s="53"/>
      <c r="J382" s="53"/>
      <c r="K382" s="57"/>
      <c r="L382" s="58">
        <f t="shared" si="37"/>
        <v>802.34</v>
      </c>
      <c r="M382" s="58">
        <f t="shared" si="35"/>
        <v>802.34</v>
      </c>
      <c r="N382" s="58">
        <f>IF(F382&gt;0,ROUND(F382*#REF!,2),0)</f>
        <v>0</v>
      </c>
      <c r="O382" s="58">
        <f>IF(J382&gt;0,ROUND(J382*#REF!,2),0)</f>
        <v>0</v>
      </c>
      <c r="P382" s="58">
        <f t="shared" si="38"/>
        <v>802.34</v>
      </c>
      <c r="Q382" s="59" t="s">
        <v>132</v>
      </c>
      <c r="R382" s="51"/>
      <c r="S382" s="51"/>
    </row>
    <row r="383" spans="1:19" ht="42" x14ac:dyDescent="0.35">
      <c r="A383" s="53">
        <v>30207169</v>
      </c>
      <c r="B383" s="53" t="s">
        <v>9358</v>
      </c>
      <c r="C383" s="54" t="s">
        <v>4053</v>
      </c>
      <c r="D383" s="60">
        <v>1</v>
      </c>
      <c r="E383" s="61" t="s">
        <v>159</v>
      </c>
      <c r="F383" s="56"/>
      <c r="G383" s="53">
        <v>1</v>
      </c>
      <c r="H383" s="53">
        <v>4</v>
      </c>
      <c r="I383" s="53"/>
      <c r="J383" s="53"/>
      <c r="K383" s="57"/>
      <c r="L383" s="58">
        <f t="shared" si="37"/>
        <v>736.04</v>
      </c>
      <c r="M383" s="58">
        <f t="shared" si="35"/>
        <v>736.04</v>
      </c>
      <c r="N383" s="58">
        <f>IF(F383&gt;0,ROUND(F383*#REF!,2),0)</f>
        <v>0</v>
      </c>
      <c r="O383" s="58">
        <f>IF(J383&gt;0,ROUND(J383*#REF!,2),0)</f>
        <v>0</v>
      </c>
      <c r="P383" s="58">
        <f t="shared" si="38"/>
        <v>736.04</v>
      </c>
      <c r="Q383" s="59" t="s">
        <v>132</v>
      </c>
      <c r="R383" s="51"/>
      <c r="S383" s="51"/>
    </row>
    <row r="384" spans="1:19" ht="42" x14ac:dyDescent="0.35">
      <c r="A384" s="53">
        <v>30207177</v>
      </c>
      <c r="B384" s="53" t="s">
        <v>9359</v>
      </c>
      <c r="C384" s="54" t="s">
        <v>4052</v>
      </c>
      <c r="D384" s="60">
        <v>1</v>
      </c>
      <c r="E384" s="61" t="s">
        <v>159</v>
      </c>
      <c r="F384" s="56"/>
      <c r="G384" s="53">
        <v>2</v>
      </c>
      <c r="H384" s="53">
        <v>5</v>
      </c>
      <c r="I384" s="53"/>
      <c r="J384" s="53"/>
      <c r="K384" s="57"/>
      <c r="L384" s="58">
        <f t="shared" si="37"/>
        <v>736.04</v>
      </c>
      <c r="M384" s="58">
        <f t="shared" si="35"/>
        <v>736.04</v>
      </c>
      <c r="N384" s="58">
        <f>IF(F384&gt;0,ROUND(F384*#REF!,2),0)</f>
        <v>0</v>
      </c>
      <c r="O384" s="58">
        <f>IF(J384&gt;0,ROUND(J384*#REF!,2),0)</f>
        <v>0</v>
      </c>
      <c r="P384" s="58">
        <f t="shared" si="38"/>
        <v>736.04</v>
      </c>
      <c r="Q384" s="59" t="s">
        <v>132</v>
      </c>
      <c r="R384" s="51"/>
      <c r="S384" s="51"/>
    </row>
    <row r="385" spans="1:19" ht="42" x14ac:dyDescent="0.35">
      <c r="A385" s="53">
        <v>30207185</v>
      </c>
      <c r="B385" s="53" t="s">
        <v>9360</v>
      </c>
      <c r="C385" s="54" t="s">
        <v>4051</v>
      </c>
      <c r="D385" s="60">
        <v>1</v>
      </c>
      <c r="E385" s="61" t="s">
        <v>161</v>
      </c>
      <c r="F385" s="56"/>
      <c r="G385" s="53">
        <v>2</v>
      </c>
      <c r="H385" s="53">
        <v>5</v>
      </c>
      <c r="I385" s="53"/>
      <c r="J385" s="53"/>
      <c r="K385" s="57"/>
      <c r="L385" s="58">
        <f t="shared" si="37"/>
        <v>948.22</v>
      </c>
      <c r="M385" s="58">
        <f t="shared" si="35"/>
        <v>948.22</v>
      </c>
      <c r="N385" s="58">
        <f>IF(F385&gt;0,ROUND(F385*#REF!,2),0)</f>
        <v>0</v>
      </c>
      <c r="O385" s="58">
        <f>IF(J385&gt;0,ROUND(J385*#REF!,2),0)</f>
        <v>0</v>
      </c>
      <c r="P385" s="58">
        <f t="shared" si="38"/>
        <v>948.22</v>
      </c>
      <c r="Q385" s="59" t="s">
        <v>132</v>
      </c>
      <c r="R385" s="51"/>
      <c r="S385" s="51"/>
    </row>
    <row r="386" spans="1:19" ht="52.5" x14ac:dyDescent="0.35">
      <c r="A386" s="53">
        <v>30207193</v>
      </c>
      <c r="B386" s="53" t="s">
        <v>9361</v>
      </c>
      <c r="C386" s="54" t="s">
        <v>4050</v>
      </c>
      <c r="D386" s="60">
        <v>1</v>
      </c>
      <c r="E386" s="61" t="s">
        <v>398</v>
      </c>
      <c r="F386" s="56"/>
      <c r="G386" s="53">
        <v>2</v>
      </c>
      <c r="H386" s="53">
        <v>5</v>
      </c>
      <c r="I386" s="53"/>
      <c r="J386" s="53"/>
      <c r="K386" s="57"/>
      <c r="L386" s="58">
        <f t="shared" si="37"/>
        <v>1140.53</v>
      </c>
      <c r="M386" s="58">
        <f t="shared" si="35"/>
        <v>1140.53</v>
      </c>
      <c r="N386" s="58">
        <f>IF(F386&gt;0,ROUND(F386*#REF!,2),0)</f>
        <v>0</v>
      </c>
      <c r="O386" s="58">
        <f>IF(J386&gt;0,ROUND(J386*#REF!,2),0)</f>
        <v>0</v>
      </c>
      <c r="P386" s="58">
        <f t="shared" si="38"/>
        <v>1140.53</v>
      </c>
      <c r="Q386" s="59" t="s">
        <v>132</v>
      </c>
      <c r="R386" s="51"/>
      <c r="S386" s="51"/>
    </row>
    <row r="387" spans="1:19" ht="52.5" x14ac:dyDescent="0.35">
      <c r="A387" s="53">
        <v>30207207</v>
      </c>
      <c r="B387" s="53" t="s">
        <v>9362</v>
      </c>
      <c r="C387" s="54" t="s">
        <v>4049</v>
      </c>
      <c r="D387" s="60">
        <v>1</v>
      </c>
      <c r="E387" s="61" t="s">
        <v>398</v>
      </c>
      <c r="F387" s="56"/>
      <c r="G387" s="53">
        <v>2</v>
      </c>
      <c r="H387" s="53">
        <v>6</v>
      </c>
      <c r="I387" s="53"/>
      <c r="J387" s="53"/>
      <c r="K387" s="57"/>
      <c r="L387" s="58">
        <f t="shared" si="37"/>
        <v>1140.53</v>
      </c>
      <c r="M387" s="58">
        <f t="shared" si="35"/>
        <v>1140.53</v>
      </c>
      <c r="N387" s="58">
        <f>IF(F387&gt;0,ROUND(F387*#REF!,2),0)</f>
        <v>0</v>
      </c>
      <c r="O387" s="58">
        <f>IF(J387&gt;0,ROUND(J387*#REF!,2),0)</f>
        <v>0</v>
      </c>
      <c r="P387" s="58">
        <f t="shared" si="38"/>
        <v>1140.53</v>
      </c>
      <c r="Q387" s="59" t="s">
        <v>132</v>
      </c>
      <c r="R387" s="51"/>
      <c r="S387" s="51"/>
    </row>
    <row r="388" spans="1:19" ht="21" x14ac:dyDescent="0.35">
      <c r="A388" s="53">
        <v>30207215</v>
      </c>
      <c r="B388" s="53" t="s">
        <v>9363</v>
      </c>
      <c r="C388" s="54" t="s">
        <v>4048</v>
      </c>
      <c r="D388" s="60">
        <v>1</v>
      </c>
      <c r="E388" s="61" t="s">
        <v>13</v>
      </c>
      <c r="F388" s="56"/>
      <c r="G388" s="53"/>
      <c r="H388" s="53">
        <v>2</v>
      </c>
      <c r="I388" s="53"/>
      <c r="J388" s="53"/>
      <c r="K388" s="57"/>
      <c r="L388" s="58">
        <f t="shared" si="37"/>
        <v>148.54</v>
      </c>
      <c r="M388" s="58">
        <f t="shared" si="35"/>
        <v>148.54</v>
      </c>
      <c r="N388" s="58">
        <f>IF(F388&gt;0,ROUND(F388*#REF!,2),0)</f>
        <v>0</v>
      </c>
      <c r="O388" s="58">
        <f>IF(J388&gt;0,ROUND(J388*#REF!,2),0)</f>
        <v>0</v>
      </c>
      <c r="P388" s="58">
        <f t="shared" si="38"/>
        <v>148.54</v>
      </c>
      <c r="Q388" s="59" t="s">
        <v>132</v>
      </c>
      <c r="R388" s="51"/>
      <c r="S388" s="51"/>
    </row>
    <row r="389" spans="1:19" ht="21" x14ac:dyDescent="0.35">
      <c r="A389" s="53">
        <v>30207223</v>
      </c>
      <c r="B389" s="53" t="s">
        <v>9364</v>
      </c>
      <c r="C389" s="54" t="s">
        <v>4047</v>
      </c>
      <c r="D389" s="60">
        <v>1</v>
      </c>
      <c r="E389" s="61" t="s">
        <v>16</v>
      </c>
      <c r="F389" s="56"/>
      <c r="G389" s="53"/>
      <c r="H389" s="53">
        <v>0</v>
      </c>
      <c r="I389" s="53"/>
      <c r="J389" s="53"/>
      <c r="K389" s="57"/>
      <c r="L389" s="58">
        <f t="shared" si="37"/>
        <v>250.65</v>
      </c>
      <c r="M389" s="58">
        <f t="shared" si="35"/>
        <v>250.65</v>
      </c>
      <c r="N389" s="58">
        <f>IF(F389&gt;0,ROUND(F389*#REF!,2),0)</f>
        <v>0</v>
      </c>
      <c r="O389" s="58">
        <f>IF(J389&gt;0,ROUND(J389*#REF!,2),0)</f>
        <v>0</v>
      </c>
      <c r="P389" s="58">
        <f t="shared" si="38"/>
        <v>250.65</v>
      </c>
      <c r="Q389" s="59" t="s">
        <v>132</v>
      </c>
      <c r="R389" s="51"/>
      <c r="S389" s="51"/>
    </row>
    <row r="390" spans="1:19" x14ac:dyDescent="0.35">
      <c r="A390" s="53">
        <v>30207231</v>
      </c>
      <c r="B390" s="53" t="s">
        <v>9365</v>
      </c>
      <c r="C390" s="54" t="s">
        <v>4046</v>
      </c>
      <c r="D390" s="60">
        <v>1</v>
      </c>
      <c r="E390" s="61" t="s">
        <v>281</v>
      </c>
      <c r="F390" s="56"/>
      <c r="G390" s="53">
        <v>1</v>
      </c>
      <c r="H390" s="53">
        <v>2</v>
      </c>
      <c r="I390" s="53"/>
      <c r="J390" s="53"/>
      <c r="K390" s="57"/>
      <c r="L390" s="58">
        <f t="shared" si="37"/>
        <v>202.9</v>
      </c>
      <c r="M390" s="58">
        <f t="shared" si="35"/>
        <v>202.9</v>
      </c>
      <c r="N390" s="58">
        <f>IF(F390&gt;0,ROUND(F390*#REF!,2),0)</f>
        <v>0</v>
      </c>
      <c r="O390" s="58">
        <f>IF(J390&gt;0,ROUND(J390*#REF!,2),0)</f>
        <v>0</v>
      </c>
      <c r="P390" s="58">
        <f t="shared" si="38"/>
        <v>202.9</v>
      </c>
      <c r="Q390" s="59" t="s">
        <v>132</v>
      </c>
      <c r="R390" s="51"/>
      <c r="S390" s="51"/>
    </row>
    <row r="391" spans="1:19" ht="31" x14ac:dyDescent="0.35">
      <c r="A391" s="125" t="s">
        <v>9366</v>
      </c>
      <c r="B391" s="125"/>
      <c r="C391" s="125"/>
      <c r="D391" s="125"/>
      <c r="E391" s="125"/>
      <c r="F391" s="125"/>
      <c r="G391" s="125"/>
      <c r="H391" s="125"/>
      <c r="I391" s="125"/>
      <c r="J391" s="125"/>
      <c r="K391" s="125"/>
      <c r="L391" s="125"/>
      <c r="M391" s="125"/>
      <c r="N391" s="125"/>
      <c r="O391" s="125"/>
      <c r="P391" s="125"/>
      <c r="Q391" s="52"/>
      <c r="R391" s="51"/>
      <c r="S391" s="51"/>
    </row>
    <row r="392" spans="1:19" ht="31.5" x14ac:dyDescent="0.35">
      <c r="A392" s="53">
        <v>30208017</v>
      </c>
      <c r="B392" s="53" t="s">
        <v>9367</v>
      </c>
      <c r="C392" s="54" t="s">
        <v>4045</v>
      </c>
      <c r="D392" s="60">
        <v>1</v>
      </c>
      <c r="E392" s="61" t="s">
        <v>484</v>
      </c>
      <c r="F392" s="56"/>
      <c r="G392" s="53">
        <v>2</v>
      </c>
      <c r="H392" s="53">
        <v>5</v>
      </c>
      <c r="I392" s="53"/>
      <c r="J392" s="53"/>
      <c r="K392" s="57"/>
      <c r="L392" s="58">
        <f t="shared" ref="L392:L404" si="39">VLOOKUP(E392,PORTES2021,10,FALSE)</f>
        <v>802.34</v>
      </c>
      <c r="M392" s="58">
        <f t="shared" si="35"/>
        <v>802.34</v>
      </c>
      <c r="N392" s="58">
        <f>IF(F392&gt;0,ROUND(F392*#REF!,2),0)</f>
        <v>0</v>
      </c>
      <c r="O392" s="58">
        <f>IF(J392&gt;0,ROUND(J392*#REF!,2),0)</f>
        <v>0</v>
      </c>
      <c r="P392" s="58">
        <f t="shared" ref="P392:P404" si="40">ROUND(M392+N392+O392,2)</f>
        <v>802.34</v>
      </c>
      <c r="Q392" s="59" t="s">
        <v>132</v>
      </c>
      <c r="R392" s="51"/>
      <c r="S392" s="51"/>
    </row>
    <row r="393" spans="1:19" ht="31.5" x14ac:dyDescent="0.35">
      <c r="A393" s="53">
        <v>30208025</v>
      </c>
      <c r="B393" s="53" t="s">
        <v>9368</v>
      </c>
      <c r="C393" s="54" t="s">
        <v>4044</v>
      </c>
      <c r="D393" s="60">
        <v>1</v>
      </c>
      <c r="E393" s="61" t="s">
        <v>484</v>
      </c>
      <c r="F393" s="56"/>
      <c r="G393" s="53">
        <v>2</v>
      </c>
      <c r="H393" s="53">
        <v>5</v>
      </c>
      <c r="I393" s="53"/>
      <c r="J393" s="53"/>
      <c r="K393" s="57"/>
      <c r="L393" s="58">
        <f t="shared" si="39"/>
        <v>802.34</v>
      </c>
      <c r="M393" s="58">
        <f t="shared" si="35"/>
        <v>802.34</v>
      </c>
      <c r="N393" s="58">
        <f>IF(F393&gt;0,ROUND(F393*#REF!,2),0)</f>
        <v>0</v>
      </c>
      <c r="O393" s="58">
        <f>IF(J393&gt;0,ROUND(J393*#REF!,2),0)</f>
        <v>0</v>
      </c>
      <c r="P393" s="58">
        <f t="shared" si="40"/>
        <v>802.34</v>
      </c>
      <c r="Q393" s="59" t="s">
        <v>132</v>
      </c>
      <c r="R393" s="51"/>
      <c r="S393" s="51"/>
    </row>
    <row r="394" spans="1:19" x14ac:dyDescent="0.35">
      <c r="A394" s="53">
        <v>30208033</v>
      </c>
      <c r="B394" s="53" t="s">
        <v>9369</v>
      </c>
      <c r="C394" s="54" t="s">
        <v>4043</v>
      </c>
      <c r="D394" s="60">
        <v>1</v>
      </c>
      <c r="E394" s="61" t="s">
        <v>484</v>
      </c>
      <c r="F394" s="56"/>
      <c r="G394" s="53">
        <v>1</v>
      </c>
      <c r="H394" s="53">
        <v>3</v>
      </c>
      <c r="I394" s="53"/>
      <c r="J394" s="53"/>
      <c r="K394" s="57"/>
      <c r="L394" s="58">
        <f t="shared" si="39"/>
        <v>802.34</v>
      </c>
      <c r="M394" s="58">
        <f t="shared" si="35"/>
        <v>802.34</v>
      </c>
      <c r="N394" s="58">
        <f>IF(F394&gt;0,ROUND(F394*#REF!,2),0)</f>
        <v>0</v>
      </c>
      <c r="O394" s="58">
        <f>IF(J394&gt;0,ROUND(J394*#REF!,2),0)</f>
        <v>0</v>
      </c>
      <c r="P394" s="58">
        <f t="shared" si="40"/>
        <v>802.34</v>
      </c>
      <c r="Q394" s="59" t="s">
        <v>132</v>
      </c>
      <c r="R394" s="51"/>
      <c r="S394" s="51"/>
    </row>
    <row r="395" spans="1:19" ht="21" x14ac:dyDescent="0.35">
      <c r="A395" s="53">
        <v>30208041</v>
      </c>
      <c r="B395" s="53" t="s">
        <v>9370</v>
      </c>
      <c r="C395" s="54" t="s">
        <v>4042</v>
      </c>
      <c r="D395" s="60">
        <v>1</v>
      </c>
      <c r="E395" s="61" t="s">
        <v>484</v>
      </c>
      <c r="F395" s="56"/>
      <c r="G395" s="53">
        <v>1</v>
      </c>
      <c r="H395" s="53">
        <v>4</v>
      </c>
      <c r="I395" s="53"/>
      <c r="J395" s="53"/>
      <c r="K395" s="57"/>
      <c r="L395" s="58">
        <f t="shared" si="39"/>
        <v>802.34</v>
      </c>
      <c r="M395" s="58">
        <f t="shared" si="35"/>
        <v>802.34</v>
      </c>
      <c r="N395" s="58">
        <f>IF(F395&gt;0,ROUND(F395*#REF!,2),0)</f>
        <v>0</v>
      </c>
      <c r="O395" s="58">
        <f>IF(J395&gt;0,ROUND(J395*#REF!,2),0)</f>
        <v>0</v>
      </c>
      <c r="P395" s="58">
        <f t="shared" si="40"/>
        <v>802.34</v>
      </c>
      <c r="Q395" s="59" t="s">
        <v>132</v>
      </c>
      <c r="R395" s="51"/>
      <c r="S395" s="51"/>
    </row>
    <row r="396" spans="1:19" x14ac:dyDescent="0.35">
      <c r="A396" s="53">
        <v>30208050</v>
      </c>
      <c r="B396" s="53" t="s">
        <v>9371</v>
      </c>
      <c r="C396" s="54" t="s">
        <v>4041</v>
      </c>
      <c r="D396" s="60">
        <v>1</v>
      </c>
      <c r="E396" s="61" t="s">
        <v>484</v>
      </c>
      <c r="F396" s="56"/>
      <c r="G396" s="53">
        <v>1</v>
      </c>
      <c r="H396" s="53">
        <v>4</v>
      </c>
      <c r="I396" s="53"/>
      <c r="J396" s="53"/>
      <c r="K396" s="57"/>
      <c r="L396" s="58">
        <f t="shared" si="39"/>
        <v>802.34</v>
      </c>
      <c r="M396" s="58">
        <f t="shared" si="35"/>
        <v>802.34</v>
      </c>
      <c r="N396" s="58">
        <f>IF(F396&gt;0,ROUND(F396*#REF!,2),0)</f>
        <v>0</v>
      </c>
      <c r="O396" s="58">
        <f>IF(J396&gt;0,ROUND(J396*#REF!,2),0)</f>
        <v>0</v>
      </c>
      <c r="P396" s="58">
        <f t="shared" si="40"/>
        <v>802.34</v>
      </c>
      <c r="Q396" s="59" t="s">
        <v>132</v>
      </c>
      <c r="R396" s="51"/>
      <c r="S396" s="51"/>
    </row>
    <row r="397" spans="1:19" x14ac:dyDescent="0.35">
      <c r="A397" s="53">
        <v>30208068</v>
      </c>
      <c r="B397" s="53" t="s">
        <v>9372</v>
      </c>
      <c r="C397" s="54" t="s">
        <v>4040</v>
      </c>
      <c r="D397" s="60">
        <v>1</v>
      </c>
      <c r="E397" s="61" t="s">
        <v>161</v>
      </c>
      <c r="F397" s="56"/>
      <c r="G397" s="53">
        <v>2</v>
      </c>
      <c r="H397" s="53">
        <v>5</v>
      </c>
      <c r="I397" s="53"/>
      <c r="J397" s="53"/>
      <c r="K397" s="57"/>
      <c r="L397" s="58">
        <f t="shared" si="39"/>
        <v>948.22</v>
      </c>
      <c r="M397" s="58">
        <f t="shared" si="35"/>
        <v>948.22</v>
      </c>
      <c r="N397" s="58">
        <f>IF(F397&gt;0,ROUND(F397*#REF!,2),0)</f>
        <v>0</v>
      </c>
      <c r="O397" s="58">
        <f>IF(J397&gt;0,ROUND(J397*#REF!,2),0)</f>
        <v>0</v>
      </c>
      <c r="P397" s="58">
        <f t="shared" si="40"/>
        <v>948.22</v>
      </c>
      <c r="Q397" s="59" t="s">
        <v>132</v>
      </c>
      <c r="R397" s="51"/>
      <c r="S397" s="51"/>
    </row>
    <row r="398" spans="1:19" ht="21" x14ac:dyDescent="0.35">
      <c r="A398" s="53">
        <v>30208076</v>
      </c>
      <c r="B398" s="53" t="s">
        <v>9373</v>
      </c>
      <c r="C398" s="54" t="s">
        <v>4039</v>
      </c>
      <c r="D398" s="60">
        <v>1</v>
      </c>
      <c r="E398" s="61" t="s">
        <v>396</v>
      </c>
      <c r="F398" s="56"/>
      <c r="G398" s="53">
        <v>2</v>
      </c>
      <c r="H398" s="53">
        <v>5</v>
      </c>
      <c r="I398" s="53"/>
      <c r="J398" s="53"/>
      <c r="K398" s="57"/>
      <c r="L398" s="58">
        <f t="shared" si="39"/>
        <v>1027.79</v>
      </c>
      <c r="M398" s="58">
        <f t="shared" si="35"/>
        <v>1027.79</v>
      </c>
      <c r="N398" s="58">
        <f>IF(F398&gt;0,ROUND(F398*#REF!,2),0)</f>
        <v>0</v>
      </c>
      <c r="O398" s="58">
        <f>IF(J398&gt;0,ROUND(J398*#REF!,2),0)</f>
        <v>0</v>
      </c>
      <c r="P398" s="58">
        <f t="shared" si="40"/>
        <v>1027.79</v>
      </c>
      <c r="Q398" s="59" t="s">
        <v>132</v>
      </c>
      <c r="R398" s="51"/>
      <c r="S398" s="51"/>
    </row>
    <row r="399" spans="1:19" ht="21" x14ac:dyDescent="0.35">
      <c r="A399" s="53">
        <v>30208084</v>
      </c>
      <c r="B399" s="53" t="s">
        <v>9374</v>
      </c>
      <c r="C399" s="54" t="s">
        <v>4038</v>
      </c>
      <c r="D399" s="60">
        <v>1</v>
      </c>
      <c r="E399" s="61" t="s">
        <v>398</v>
      </c>
      <c r="F399" s="56"/>
      <c r="G399" s="53">
        <v>3</v>
      </c>
      <c r="H399" s="53">
        <v>6</v>
      </c>
      <c r="I399" s="53"/>
      <c r="J399" s="53"/>
      <c r="K399" s="57"/>
      <c r="L399" s="58">
        <f t="shared" si="39"/>
        <v>1140.53</v>
      </c>
      <c r="M399" s="58">
        <f t="shared" si="35"/>
        <v>1140.53</v>
      </c>
      <c r="N399" s="58">
        <f>IF(F399&gt;0,ROUND(F399*#REF!,2),0)</f>
        <v>0</v>
      </c>
      <c r="O399" s="58">
        <f>IF(J399&gt;0,ROUND(J399*#REF!,2),0)</f>
        <v>0</v>
      </c>
      <c r="P399" s="58">
        <f t="shared" si="40"/>
        <v>1140.53</v>
      </c>
      <c r="Q399" s="59" t="s">
        <v>132</v>
      </c>
      <c r="R399" s="51"/>
      <c r="S399" s="51"/>
    </row>
    <row r="400" spans="1:19" ht="31.5" x14ac:dyDescent="0.35">
      <c r="A400" s="53">
        <v>30208092</v>
      </c>
      <c r="B400" s="53" t="s">
        <v>9375</v>
      </c>
      <c r="C400" s="54" t="s">
        <v>4037</v>
      </c>
      <c r="D400" s="60">
        <v>1</v>
      </c>
      <c r="E400" s="61" t="s">
        <v>224</v>
      </c>
      <c r="F400" s="56"/>
      <c r="G400" s="53">
        <v>1</v>
      </c>
      <c r="H400" s="53">
        <v>2</v>
      </c>
      <c r="I400" s="53"/>
      <c r="J400" s="53"/>
      <c r="K400" s="57"/>
      <c r="L400" s="58">
        <f t="shared" si="39"/>
        <v>338.19</v>
      </c>
      <c r="M400" s="58">
        <f t="shared" si="35"/>
        <v>338.19</v>
      </c>
      <c r="N400" s="58">
        <f>IF(F400&gt;0,ROUND(F400*#REF!,2),0)</f>
        <v>0</v>
      </c>
      <c r="O400" s="58">
        <f>IF(J400&gt;0,ROUND(J400*#REF!,2),0)</f>
        <v>0</v>
      </c>
      <c r="P400" s="58">
        <f t="shared" si="40"/>
        <v>338.19</v>
      </c>
      <c r="Q400" s="59" t="s">
        <v>132</v>
      </c>
      <c r="R400" s="51"/>
      <c r="S400" s="51"/>
    </row>
    <row r="401" spans="1:19" ht="21" x14ac:dyDescent="0.35">
      <c r="A401" s="53">
        <v>30208106</v>
      </c>
      <c r="B401" s="53" t="s">
        <v>9376</v>
      </c>
      <c r="C401" s="54" t="s">
        <v>4036</v>
      </c>
      <c r="D401" s="60">
        <v>1</v>
      </c>
      <c r="E401" s="61" t="s">
        <v>396</v>
      </c>
      <c r="F401" s="56"/>
      <c r="G401" s="53">
        <v>2</v>
      </c>
      <c r="H401" s="53">
        <v>5</v>
      </c>
      <c r="I401" s="53"/>
      <c r="J401" s="53"/>
      <c r="K401" s="57"/>
      <c r="L401" s="58">
        <f t="shared" si="39"/>
        <v>1027.79</v>
      </c>
      <c r="M401" s="58">
        <f t="shared" si="35"/>
        <v>1027.79</v>
      </c>
      <c r="N401" s="58">
        <f>IF(F401&gt;0,ROUND(F401*#REF!,2),0)</f>
        <v>0</v>
      </c>
      <c r="O401" s="58">
        <f>IF(J401&gt;0,ROUND(J401*#REF!,2),0)</f>
        <v>0</v>
      </c>
      <c r="P401" s="58">
        <f t="shared" si="40"/>
        <v>1027.79</v>
      </c>
      <c r="Q401" s="59" t="s">
        <v>132</v>
      </c>
      <c r="R401" s="51"/>
      <c r="S401" s="51"/>
    </row>
    <row r="402" spans="1:19" ht="31.5" x14ac:dyDescent="0.35">
      <c r="A402" s="53">
        <v>30208114</v>
      </c>
      <c r="B402" s="53" t="s">
        <v>9377</v>
      </c>
      <c r="C402" s="54" t="s">
        <v>4035</v>
      </c>
      <c r="D402" s="60">
        <v>1</v>
      </c>
      <c r="E402" s="61" t="s">
        <v>398</v>
      </c>
      <c r="F402" s="56"/>
      <c r="G402" s="53">
        <v>3</v>
      </c>
      <c r="H402" s="53">
        <v>6</v>
      </c>
      <c r="I402" s="53"/>
      <c r="J402" s="53"/>
      <c r="K402" s="57"/>
      <c r="L402" s="58">
        <f t="shared" si="39"/>
        <v>1140.53</v>
      </c>
      <c r="M402" s="58">
        <f t="shared" si="35"/>
        <v>1140.53</v>
      </c>
      <c r="N402" s="58">
        <f>IF(F402&gt;0,ROUND(F402*#REF!,2),0)</f>
        <v>0</v>
      </c>
      <c r="O402" s="58">
        <f>IF(J402&gt;0,ROUND(J402*#REF!,2),0)</f>
        <v>0</v>
      </c>
      <c r="P402" s="58">
        <f t="shared" si="40"/>
        <v>1140.53</v>
      </c>
      <c r="Q402" s="59" t="s">
        <v>132</v>
      </c>
      <c r="R402" s="51"/>
      <c r="S402" s="51"/>
    </row>
    <row r="403" spans="1:19" ht="31.5" x14ac:dyDescent="0.35">
      <c r="A403" s="53">
        <v>30208122</v>
      </c>
      <c r="B403" s="53" t="s">
        <v>9378</v>
      </c>
      <c r="C403" s="54" t="s">
        <v>4034</v>
      </c>
      <c r="D403" s="60">
        <v>1</v>
      </c>
      <c r="E403" s="61" t="s">
        <v>398</v>
      </c>
      <c r="F403" s="56"/>
      <c r="G403" s="53">
        <v>1</v>
      </c>
      <c r="H403" s="53">
        <v>4</v>
      </c>
      <c r="I403" s="53"/>
      <c r="J403" s="53"/>
      <c r="K403" s="57"/>
      <c r="L403" s="58">
        <f t="shared" si="39"/>
        <v>1140.53</v>
      </c>
      <c r="M403" s="58">
        <f t="shared" si="35"/>
        <v>1140.53</v>
      </c>
      <c r="N403" s="58">
        <f>IF(F403&gt;0,ROUND(F403*#REF!,2),0)</f>
        <v>0</v>
      </c>
      <c r="O403" s="58">
        <f>IF(J403&gt;0,ROUND(J403*#REF!,2),0)</f>
        <v>0</v>
      </c>
      <c r="P403" s="58">
        <f t="shared" si="40"/>
        <v>1140.53</v>
      </c>
      <c r="Q403" s="59" t="s">
        <v>132</v>
      </c>
      <c r="R403" s="51"/>
      <c r="S403" s="51"/>
    </row>
    <row r="404" spans="1:19" ht="52.5" x14ac:dyDescent="0.35">
      <c r="A404" s="53">
        <v>30208130</v>
      </c>
      <c r="B404" s="53" t="s">
        <v>9379</v>
      </c>
      <c r="C404" s="54" t="s">
        <v>4033</v>
      </c>
      <c r="D404" s="60">
        <v>1</v>
      </c>
      <c r="E404" s="61" t="s">
        <v>155</v>
      </c>
      <c r="F404" s="56"/>
      <c r="G404" s="53">
        <v>3</v>
      </c>
      <c r="H404" s="53">
        <v>6</v>
      </c>
      <c r="I404" s="53"/>
      <c r="J404" s="53"/>
      <c r="K404" s="57"/>
      <c r="L404" s="58">
        <f t="shared" si="39"/>
        <v>1206.83</v>
      </c>
      <c r="M404" s="58">
        <f t="shared" si="35"/>
        <v>1206.83</v>
      </c>
      <c r="N404" s="58">
        <f>IF(F404&gt;0,ROUND(F404*#REF!,2),0)</f>
        <v>0</v>
      </c>
      <c r="O404" s="58">
        <f>IF(J404&gt;0,ROUND(J404*#REF!,2),0)</f>
        <v>0</v>
      </c>
      <c r="P404" s="58">
        <f t="shared" si="40"/>
        <v>1206.83</v>
      </c>
      <c r="Q404" s="59" t="s">
        <v>132</v>
      </c>
      <c r="R404" s="51"/>
      <c r="S404" s="51"/>
    </row>
    <row r="405" spans="1:19" ht="31" x14ac:dyDescent="0.35">
      <c r="A405" s="125" t="s">
        <v>9380</v>
      </c>
      <c r="B405" s="125"/>
      <c r="C405" s="125"/>
      <c r="D405" s="125"/>
      <c r="E405" s="125"/>
      <c r="F405" s="125"/>
      <c r="G405" s="125"/>
      <c r="H405" s="125"/>
      <c r="I405" s="125"/>
      <c r="J405" s="125"/>
      <c r="K405" s="125"/>
      <c r="L405" s="125"/>
      <c r="M405" s="125"/>
      <c r="N405" s="125"/>
      <c r="O405" s="125"/>
      <c r="P405" s="125"/>
      <c r="Q405" s="52"/>
      <c r="R405" s="51"/>
      <c r="S405" s="51"/>
    </row>
    <row r="406" spans="1:19" x14ac:dyDescent="0.35">
      <c r="A406" s="53">
        <v>30209013</v>
      </c>
      <c r="B406" s="53" t="s">
        <v>9381</v>
      </c>
      <c r="C406" s="54" t="s">
        <v>4032</v>
      </c>
      <c r="D406" s="60">
        <v>1</v>
      </c>
      <c r="E406" s="61" t="s">
        <v>161</v>
      </c>
      <c r="F406" s="56"/>
      <c r="G406" s="53">
        <v>2</v>
      </c>
      <c r="H406" s="53">
        <v>5</v>
      </c>
      <c r="I406" s="53"/>
      <c r="J406" s="53"/>
      <c r="K406" s="57"/>
      <c r="L406" s="58">
        <f>VLOOKUP(E406,PORTES2021,10,FALSE)</f>
        <v>948.22</v>
      </c>
      <c r="M406" s="58">
        <f>D406*L406</f>
        <v>948.22</v>
      </c>
      <c r="N406" s="58">
        <f>IF(F406&gt;0,ROUND(F406*#REF!,2),0)</f>
        <v>0</v>
      </c>
      <c r="O406" s="58">
        <f>IF(J406&gt;0,ROUND(J406*#REF!,2),0)</f>
        <v>0</v>
      </c>
      <c r="P406" s="58">
        <f>ROUND(M406+N406+O406,2)</f>
        <v>948.22</v>
      </c>
      <c r="Q406" s="59" t="s">
        <v>132</v>
      </c>
      <c r="R406" s="51"/>
      <c r="S406" s="51"/>
    </row>
    <row r="407" spans="1:19" x14ac:dyDescent="0.35">
      <c r="A407" s="53">
        <v>30209021</v>
      </c>
      <c r="B407" s="53" t="s">
        <v>9382</v>
      </c>
      <c r="C407" s="54" t="s">
        <v>4031</v>
      </c>
      <c r="D407" s="60">
        <v>1</v>
      </c>
      <c r="E407" s="61" t="s">
        <v>393</v>
      </c>
      <c r="F407" s="56"/>
      <c r="G407" s="53">
        <v>2</v>
      </c>
      <c r="H407" s="53">
        <v>5</v>
      </c>
      <c r="I407" s="53"/>
      <c r="J407" s="53"/>
      <c r="K407" s="57"/>
      <c r="L407" s="58">
        <f>VLOOKUP(E407,PORTES2021,10,FALSE)</f>
        <v>883.25</v>
      </c>
      <c r="M407" s="58">
        <f>D407*L407</f>
        <v>883.25</v>
      </c>
      <c r="N407" s="58">
        <f>IF(F407&gt;0,ROUND(F407*#REF!,2),0)</f>
        <v>0</v>
      </c>
      <c r="O407" s="58">
        <f>IF(J407&gt;0,ROUND(J407*#REF!,2),0)</f>
        <v>0</v>
      </c>
      <c r="P407" s="58">
        <f>ROUND(M407+N407+O407,2)</f>
        <v>883.25</v>
      </c>
      <c r="Q407" s="59" t="s">
        <v>132</v>
      </c>
      <c r="R407" s="51"/>
      <c r="S407" s="51"/>
    </row>
    <row r="408" spans="1:19" ht="21" x14ac:dyDescent="0.35">
      <c r="A408" s="53">
        <v>30209030</v>
      </c>
      <c r="B408" s="53" t="s">
        <v>9383</v>
      </c>
      <c r="C408" s="54" t="s">
        <v>4030</v>
      </c>
      <c r="D408" s="60">
        <v>1</v>
      </c>
      <c r="E408" s="61" t="s">
        <v>159</v>
      </c>
      <c r="F408" s="56"/>
      <c r="G408" s="53">
        <v>1</v>
      </c>
      <c r="H408" s="53">
        <v>3</v>
      </c>
      <c r="I408" s="53"/>
      <c r="J408" s="53"/>
      <c r="K408" s="57"/>
      <c r="L408" s="58">
        <f>VLOOKUP(E408,PORTES2021,10,FALSE)</f>
        <v>736.04</v>
      </c>
      <c r="M408" s="58">
        <f>D408*L408</f>
        <v>736.04</v>
      </c>
      <c r="N408" s="58">
        <f>IF(F408&gt;0,ROUND(F408*#REF!,2),0)</f>
        <v>0</v>
      </c>
      <c r="O408" s="58">
        <f>IF(J408&gt;0,ROUND(J408*#REF!,2),0)</f>
        <v>0</v>
      </c>
      <c r="P408" s="58">
        <f>ROUND(M408+N408+O408,2)</f>
        <v>736.04</v>
      </c>
      <c r="Q408" s="59" t="s">
        <v>132</v>
      </c>
      <c r="R408" s="51"/>
      <c r="S408" s="51"/>
    </row>
    <row r="409" spans="1:19" x14ac:dyDescent="0.35">
      <c r="A409" s="53">
        <v>30209048</v>
      </c>
      <c r="B409" s="53" t="s">
        <v>9384</v>
      </c>
      <c r="C409" s="54" t="s">
        <v>4029</v>
      </c>
      <c r="D409" s="60">
        <v>1</v>
      </c>
      <c r="E409" s="61" t="s">
        <v>396</v>
      </c>
      <c r="F409" s="56"/>
      <c r="G409" s="53">
        <v>2</v>
      </c>
      <c r="H409" s="53">
        <v>5</v>
      </c>
      <c r="I409" s="53"/>
      <c r="J409" s="53"/>
      <c r="K409" s="57"/>
      <c r="L409" s="58">
        <f>VLOOKUP(E409,PORTES2021,10,FALSE)</f>
        <v>1027.79</v>
      </c>
      <c r="M409" s="58">
        <f>D409*L409</f>
        <v>1027.79</v>
      </c>
      <c r="N409" s="58">
        <f>IF(F409&gt;0,ROUND(F409*#REF!,2),0)</f>
        <v>0</v>
      </c>
      <c r="O409" s="58">
        <f>IF(J409&gt;0,ROUND(J409*#REF!,2),0)</f>
        <v>0</v>
      </c>
      <c r="P409" s="58">
        <f>ROUND(M409+N409+O409,2)</f>
        <v>1027.79</v>
      </c>
      <c r="Q409" s="59" t="s">
        <v>132</v>
      </c>
      <c r="R409" s="51"/>
      <c r="S409" s="51"/>
    </row>
    <row r="410" spans="1:19" ht="21" x14ac:dyDescent="0.35">
      <c r="A410" s="53">
        <v>30209056</v>
      </c>
      <c r="B410" s="53" t="s">
        <v>9385</v>
      </c>
      <c r="C410" s="54" t="s">
        <v>4028</v>
      </c>
      <c r="D410" s="60">
        <v>1</v>
      </c>
      <c r="E410" s="61" t="s">
        <v>396</v>
      </c>
      <c r="F410" s="56"/>
      <c r="G410" s="53">
        <v>2</v>
      </c>
      <c r="H410" s="53">
        <v>5</v>
      </c>
      <c r="I410" s="53"/>
      <c r="J410" s="53"/>
      <c r="K410" s="57"/>
      <c r="L410" s="58">
        <f>VLOOKUP(E410,PORTES2021,10,FALSE)</f>
        <v>1027.79</v>
      </c>
      <c r="M410" s="58">
        <f>D410*L410</f>
        <v>1027.79</v>
      </c>
      <c r="N410" s="58">
        <f>IF(F410&gt;0,ROUND(F410*#REF!,2),0)</f>
        <v>0</v>
      </c>
      <c r="O410" s="58">
        <f>IF(J410&gt;0,ROUND(J410*#REF!,2),0)</f>
        <v>0</v>
      </c>
      <c r="P410" s="58">
        <f>ROUND(M410+N410+O410,2)</f>
        <v>1027.79</v>
      </c>
      <c r="Q410" s="59" t="s">
        <v>132</v>
      </c>
      <c r="R410" s="51"/>
      <c r="S410" s="51"/>
    </row>
    <row r="411" spans="1:19" ht="31" x14ac:dyDescent="0.35">
      <c r="A411" s="125" t="s">
        <v>9386</v>
      </c>
      <c r="B411" s="125"/>
      <c r="C411" s="125"/>
      <c r="D411" s="125"/>
      <c r="E411" s="125"/>
      <c r="F411" s="125"/>
      <c r="G411" s="125"/>
      <c r="H411" s="125"/>
      <c r="I411" s="125"/>
      <c r="J411" s="125"/>
      <c r="K411" s="125"/>
      <c r="L411" s="125"/>
      <c r="M411" s="125"/>
      <c r="N411" s="125"/>
      <c r="O411" s="125"/>
      <c r="P411" s="125"/>
      <c r="Q411" s="52"/>
      <c r="R411" s="51"/>
      <c r="S411" s="51"/>
    </row>
    <row r="412" spans="1:19" ht="21" x14ac:dyDescent="0.35">
      <c r="A412" s="53">
        <v>30210011</v>
      </c>
      <c r="B412" s="53" t="s">
        <v>9387</v>
      </c>
      <c r="C412" s="54" t="s">
        <v>4027</v>
      </c>
      <c r="D412" s="60">
        <v>1</v>
      </c>
      <c r="E412" s="61" t="s">
        <v>484</v>
      </c>
      <c r="F412" s="56"/>
      <c r="G412" s="53">
        <v>1</v>
      </c>
      <c r="H412" s="53">
        <v>5</v>
      </c>
      <c r="I412" s="53"/>
      <c r="J412" s="53"/>
      <c r="K412" s="57"/>
      <c r="L412" s="58">
        <f t="shared" ref="L412:L423" si="41">VLOOKUP(E412,PORTES2021,10,FALSE)</f>
        <v>802.34</v>
      </c>
      <c r="M412" s="58">
        <f t="shared" ref="M412:M469" si="42">ROUND(D412*L412,2)</f>
        <v>802.34</v>
      </c>
      <c r="N412" s="58">
        <f>IF(F412&gt;0,ROUND(F412*#REF!,2),0)</f>
        <v>0</v>
      </c>
      <c r="O412" s="58">
        <f>IF(J412&gt;0,ROUND(J412*#REF!,2),0)</f>
        <v>0</v>
      </c>
      <c r="P412" s="58">
        <f t="shared" ref="P412:P423" si="43">ROUND(M412+N412+O412,2)</f>
        <v>802.34</v>
      </c>
      <c r="Q412" s="59" t="s">
        <v>132</v>
      </c>
      <c r="R412" s="51"/>
      <c r="S412" s="51"/>
    </row>
    <row r="413" spans="1:19" ht="42" x14ac:dyDescent="0.35">
      <c r="A413" s="53">
        <v>30210020</v>
      </c>
      <c r="B413" s="53" t="s">
        <v>9388</v>
      </c>
      <c r="C413" s="54" t="s">
        <v>4026</v>
      </c>
      <c r="D413" s="60">
        <v>1</v>
      </c>
      <c r="E413" s="61" t="s">
        <v>484</v>
      </c>
      <c r="F413" s="56"/>
      <c r="G413" s="53">
        <v>1</v>
      </c>
      <c r="H413" s="53">
        <v>5</v>
      </c>
      <c r="I413" s="53"/>
      <c r="J413" s="53"/>
      <c r="K413" s="57"/>
      <c r="L413" s="58">
        <f t="shared" si="41"/>
        <v>802.34</v>
      </c>
      <c r="M413" s="58">
        <f t="shared" si="42"/>
        <v>802.34</v>
      </c>
      <c r="N413" s="58">
        <f>IF(F413&gt;0,ROUND(F413*#REF!,2),0)</f>
        <v>0</v>
      </c>
      <c r="O413" s="58">
        <f>IF(J413&gt;0,ROUND(J413*#REF!,2),0)</f>
        <v>0</v>
      </c>
      <c r="P413" s="58">
        <f t="shared" si="43"/>
        <v>802.34</v>
      </c>
      <c r="Q413" s="59" t="s">
        <v>132</v>
      </c>
      <c r="R413" s="51"/>
      <c r="S413" s="51"/>
    </row>
    <row r="414" spans="1:19" ht="31.5" x14ac:dyDescent="0.35">
      <c r="A414" s="53">
        <v>30210038</v>
      </c>
      <c r="B414" s="53" t="s">
        <v>9389</v>
      </c>
      <c r="C414" s="54" t="s">
        <v>4025</v>
      </c>
      <c r="D414" s="60">
        <v>1</v>
      </c>
      <c r="E414" s="61" t="s">
        <v>484</v>
      </c>
      <c r="F414" s="56"/>
      <c r="G414" s="53">
        <v>2</v>
      </c>
      <c r="H414" s="53">
        <v>5</v>
      </c>
      <c r="I414" s="53"/>
      <c r="J414" s="53"/>
      <c r="K414" s="57"/>
      <c r="L414" s="58">
        <f t="shared" si="41"/>
        <v>802.34</v>
      </c>
      <c r="M414" s="58">
        <f t="shared" si="42"/>
        <v>802.34</v>
      </c>
      <c r="N414" s="58">
        <f>IF(F414&gt;0,ROUND(F414*#REF!,2),0)</f>
        <v>0</v>
      </c>
      <c r="O414" s="58">
        <f>IF(J414&gt;0,ROUND(J414*#REF!,2),0)</f>
        <v>0</v>
      </c>
      <c r="P414" s="58">
        <f t="shared" si="43"/>
        <v>802.34</v>
      </c>
      <c r="Q414" s="59" t="s">
        <v>132</v>
      </c>
      <c r="R414" s="51"/>
      <c r="S414" s="51"/>
    </row>
    <row r="415" spans="1:19" ht="31.5" x14ac:dyDescent="0.35">
      <c r="A415" s="53">
        <v>30210046</v>
      </c>
      <c r="B415" s="53" t="s">
        <v>9390</v>
      </c>
      <c r="C415" s="54" t="s">
        <v>4024</v>
      </c>
      <c r="D415" s="60">
        <v>1</v>
      </c>
      <c r="E415" s="61" t="s">
        <v>484</v>
      </c>
      <c r="F415" s="56"/>
      <c r="G415" s="53">
        <v>2</v>
      </c>
      <c r="H415" s="53">
        <v>5</v>
      </c>
      <c r="I415" s="53"/>
      <c r="J415" s="53"/>
      <c r="K415" s="57"/>
      <c r="L415" s="58">
        <f t="shared" si="41"/>
        <v>802.34</v>
      </c>
      <c r="M415" s="58">
        <f t="shared" si="42"/>
        <v>802.34</v>
      </c>
      <c r="N415" s="58">
        <f>IF(F415&gt;0,ROUND(F415*#REF!,2),0)</f>
        <v>0</v>
      </c>
      <c r="O415" s="58">
        <f>IF(J415&gt;0,ROUND(J415*#REF!,2),0)</f>
        <v>0</v>
      </c>
      <c r="P415" s="58">
        <f t="shared" si="43"/>
        <v>802.34</v>
      </c>
      <c r="Q415" s="59" t="s">
        <v>132</v>
      </c>
      <c r="R415" s="51"/>
      <c r="S415" s="51"/>
    </row>
    <row r="416" spans="1:19" ht="31.5" x14ac:dyDescent="0.35">
      <c r="A416" s="53">
        <v>30210054</v>
      </c>
      <c r="B416" s="53" t="s">
        <v>9391</v>
      </c>
      <c r="C416" s="54" t="s">
        <v>4023</v>
      </c>
      <c r="D416" s="60">
        <v>1</v>
      </c>
      <c r="E416" s="61" t="s">
        <v>2103</v>
      </c>
      <c r="F416" s="56"/>
      <c r="G416" s="53">
        <v>2</v>
      </c>
      <c r="H416" s="53">
        <v>6</v>
      </c>
      <c r="I416" s="53"/>
      <c r="J416" s="53"/>
      <c r="K416" s="57"/>
      <c r="L416" s="58">
        <f t="shared" si="41"/>
        <v>1452.19</v>
      </c>
      <c r="M416" s="58">
        <f t="shared" si="42"/>
        <v>1452.19</v>
      </c>
      <c r="N416" s="58">
        <f>IF(F416&gt;0,ROUND(F416*#REF!,2),0)</f>
        <v>0</v>
      </c>
      <c r="O416" s="58">
        <f>IF(J416&gt;0,ROUND(J416*#REF!,2),0)</f>
        <v>0</v>
      </c>
      <c r="P416" s="58">
        <f t="shared" si="43"/>
        <v>1452.19</v>
      </c>
      <c r="Q416" s="59" t="s">
        <v>132</v>
      </c>
      <c r="R416" s="51"/>
      <c r="S416" s="51"/>
    </row>
    <row r="417" spans="1:19" ht="31.5" x14ac:dyDescent="0.35">
      <c r="A417" s="53">
        <v>30210062</v>
      </c>
      <c r="B417" s="53" t="s">
        <v>9392</v>
      </c>
      <c r="C417" s="54" t="s">
        <v>4022</v>
      </c>
      <c r="D417" s="60">
        <v>1</v>
      </c>
      <c r="E417" s="61" t="s">
        <v>2103</v>
      </c>
      <c r="F417" s="56"/>
      <c r="G417" s="53">
        <v>1</v>
      </c>
      <c r="H417" s="53">
        <v>6</v>
      </c>
      <c r="I417" s="53"/>
      <c r="J417" s="53"/>
      <c r="K417" s="57"/>
      <c r="L417" s="58">
        <f t="shared" si="41"/>
        <v>1452.19</v>
      </c>
      <c r="M417" s="58">
        <f t="shared" si="42"/>
        <v>1452.19</v>
      </c>
      <c r="N417" s="58">
        <f>IF(F417&gt;0,ROUND(F417*#REF!,2),0)</f>
        <v>0</v>
      </c>
      <c r="O417" s="58">
        <f>IF(J417&gt;0,ROUND(J417*#REF!,2),0)</f>
        <v>0</v>
      </c>
      <c r="P417" s="58">
        <f t="shared" si="43"/>
        <v>1452.19</v>
      </c>
      <c r="Q417" s="59" t="s">
        <v>132</v>
      </c>
      <c r="R417" s="51"/>
      <c r="S417" s="51"/>
    </row>
    <row r="418" spans="1:19" ht="31.5" x14ac:dyDescent="0.35">
      <c r="A418" s="53">
        <v>30210070</v>
      </c>
      <c r="B418" s="53" t="s">
        <v>9393</v>
      </c>
      <c r="C418" s="54" t="s">
        <v>4021</v>
      </c>
      <c r="D418" s="60">
        <v>1</v>
      </c>
      <c r="E418" s="61" t="s">
        <v>159</v>
      </c>
      <c r="F418" s="56"/>
      <c r="G418" s="53">
        <v>1</v>
      </c>
      <c r="H418" s="53">
        <v>6</v>
      </c>
      <c r="I418" s="53"/>
      <c r="J418" s="53"/>
      <c r="K418" s="57"/>
      <c r="L418" s="58">
        <f t="shared" si="41"/>
        <v>736.04</v>
      </c>
      <c r="M418" s="58">
        <f t="shared" si="42"/>
        <v>736.04</v>
      </c>
      <c r="N418" s="58">
        <f>IF(F418&gt;0,ROUND(F418*#REF!,2),0)</f>
        <v>0</v>
      </c>
      <c r="O418" s="58">
        <f>IF(J418&gt;0,ROUND(J418*#REF!,2),0)</f>
        <v>0</v>
      </c>
      <c r="P418" s="58">
        <f t="shared" si="43"/>
        <v>736.04</v>
      </c>
      <c r="Q418" s="59" t="s">
        <v>132</v>
      </c>
      <c r="R418" s="51"/>
      <c r="S418" s="51"/>
    </row>
    <row r="419" spans="1:19" ht="21" x14ac:dyDescent="0.35">
      <c r="A419" s="53">
        <v>30210089</v>
      </c>
      <c r="B419" s="53" t="s">
        <v>9394</v>
      </c>
      <c r="C419" s="54" t="s">
        <v>4020</v>
      </c>
      <c r="D419" s="60">
        <v>1</v>
      </c>
      <c r="E419" s="61" t="s">
        <v>159</v>
      </c>
      <c r="F419" s="56"/>
      <c r="G419" s="53">
        <v>1</v>
      </c>
      <c r="H419" s="53">
        <v>6</v>
      </c>
      <c r="I419" s="53"/>
      <c r="J419" s="53"/>
      <c r="K419" s="57"/>
      <c r="L419" s="58">
        <f t="shared" si="41"/>
        <v>736.04</v>
      </c>
      <c r="M419" s="58">
        <f t="shared" si="42"/>
        <v>736.04</v>
      </c>
      <c r="N419" s="58">
        <f>IF(F419&gt;0,ROUND(F419*#REF!,2),0)</f>
        <v>0</v>
      </c>
      <c r="O419" s="58">
        <f>IF(J419&gt;0,ROUND(J419*#REF!,2),0)</f>
        <v>0</v>
      </c>
      <c r="P419" s="58">
        <f t="shared" si="43"/>
        <v>736.04</v>
      </c>
      <c r="Q419" s="59" t="s">
        <v>132</v>
      </c>
      <c r="R419" s="51"/>
      <c r="S419" s="51"/>
    </row>
    <row r="420" spans="1:19" ht="21" x14ac:dyDescent="0.35">
      <c r="A420" s="53">
        <v>30210097</v>
      </c>
      <c r="B420" s="53" t="s">
        <v>9395</v>
      </c>
      <c r="C420" s="54" t="s">
        <v>4019</v>
      </c>
      <c r="D420" s="60">
        <v>1</v>
      </c>
      <c r="E420" s="61" t="s">
        <v>159</v>
      </c>
      <c r="F420" s="56"/>
      <c r="G420" s="53">
        <v>1</v>
      </c>
      <c r="H420" s="53">
        <v>6</v>
      </c>
      <c r="I420" s="53"/>
      <c r="J420" s="53"/>
      <c r="K420" s="57"/>
      <c r="L420" s="58">
        <f t="shared" si="41"/>
        <v>736.04</v>
      </c>
      <c r="M420" s="58">
        <f t="shared" si="42"/>
        <v>736.04</v>
      </c>
      <c r="N420" s="58">
        <f>IF(F420&gt;0,ROUND(F420*#REF!,2),0)</f>
        <v>0</v>
      </c>
      <c r="O420" s="58">
        <f>IF(J420&gt;0,ROUND(J420*#REF!,2),0)</f>
        <v>0</v>
      </c>
      <c r="P420" s="58">
        <f t="shared" si="43"/>
        <v>736.04</v>
      </c>
      <c r="Q420" s="59" t="s">
        <v>132</v>
      </c>
      <c r="R420" s="51"/>
      <c r="S420" s="51"/>
    </row>
    <row r="421" spans="1:19" ht="21" x14ac:dyDescent="0.35">
      <c r="A421" s="53">
        <v>30210100</v>
      </c>
      <c r="B421" s="53" t="s">
        <v>9396</v>
      </c>
      <c r="C421" s="54" t="s">
        <v>4018</v>
      </c>
      <c r="D421" s="60">
        <v>1</v>
      </c>
      <c r="E421" s="61" t="s">
        <v>393</v>
      </c>
      <c r="F421" s="56"/>
      <c r="G421" s="53">
        <v>1</v>
      </c>
      <c r="H421" s="53">
        <v>6</v>
      </c>
      <c r="I421" s="53"/>
      <c r="J421" s="53"/>
      <c r="K421" s="57"/>
      <c r="L421" s="58">
        <f t="shared" si="41"/>
        <v>883.25</v>
      </c>
      <c r="M421" s="58">
        <f t="shared" si="42"/>
        <v>883.25</v>
      </c>
      <c r="N421" s="58">
        <f>IF(F421&gt;0,ROUND(F421*#REF!,2),0)</f>
        <v>0</v>
      </c>
      <c r="O421" s="58">
        <f>IF(J421&gt;0,ROUND(J421*#REF!,2),0)</f>
        <v>0</v>
      </c>
      <c r="P421" s="58">
        <f t="shared" si="43"/>
        <v>883.25</v>
      </c>
      <c r="Q421" s="59" t="s">
        <v>132</v>
      </c>
      <c r="R421" s="51"/>
      <c r="S421" s="51"/>
    </row>
    <row r="422" spans="1:19" ht="21" x14ac:dyDescent="0.35">
      <c r="A422" s="53">
        <v>30210119</v>
      </c>
      <c r="B422" s="53" t="s">
        <v>9397</v>
      </c>
      <c r="C422" s="54" t="s">
        <v>4017</v>
      </c>
      <c r="D422" s="60">
        <v>1</v>
      </c>
      <c r="E422" s="61" t="s">
        <v>281</v>
      </c>
      <c r="F422" s="56"/>
      <c r="G422" s="53">
        <v>1</v>
      </c>
      <c r="H422" s="53">
        <v>2</v>
      </c>
      <c r="I422" s="53"/>
      <c r="J422" s="53"/>
      <c r="K422" s="57"/>
      <c r="L422" s="58">
        <f t="shared" si="41"/>
        <v>202.9</v>
      </c>
      <c r="M422" s="58">
        <f t="shared" si="42"/>
        <v>202.9</v>
      </c>
      <c r="N422" s="58">
        <f>IF(F422&gt;0,ROUND(F422*#REF!,2),0)</f>
        <v>0</v>
      </c>
      <c r="O422" s="58">
        <f>IF(J422&gt;0,ROUND(J422*#REF!,2),0)</f>
        <v>0</v>
      </c>
      <c r="P422" s="58">
        <f t="shared" si="43"/>
        <v>202.9</v>
      </c>
      <c r="Q422" s="59" t="s">
        <v>132</v>
      </c>
      <c r="R422" s="51"/>
      <c r="S422" s="51"/>
    </row>
    <row r="423" spans="1:19" ht="21" x14ac:dyDescent="0.35">
      <c r="A423" s="53">
        <v>30210127</v>
      </c>
      <c r="B423" s="53" t="s">
        <v>9398</v>
      </c>
      <c r="C423" s="54" t="s">
        <v>4016</v>
      </c>
      <c r="D423" s="60">
        <v>1</v>
      </c>
      <c r="E423" s="61" t="s">
        <v>41</v>
      </c>
      <c r="F423" s="56"/>
      <c r="G423" s="53">
        <v>1</v>
      </c>
      <c r="H423" s="53">
        <v>3</v>
      </c>
      <c r="I423" s="53"/>
      <c r="J423" s="53"/>
      <c r="K423" s="57"/>
      <c r="L423" s="58">
        <f t="shared" si="41"/>
        <v>169.74</v>
      </c>
      <c r="M423" s="58">
        <f t="shared" si="42"/>
        <v>169.74</v>
      </c>
      <c r="N423" s="58">
        <f>IF(F423&gt;0,ROUND(F423*#REF!,2),0)</f>
        <v>0</v>
      </c>
      <c r="O423" s="58">
        <f>IF(J423&gt;0,ROUND(J423*#REF!,2),0)</f>
        <v>0</v>
      </c>
      <c r="P423" s="58">
        <f t="shared" si="43"/>
        <v>169.74</v>
      </c>
      <c r="Q423" s="59" t="s">
        <v>132</v>
      </c>
      <c r="R423" s="51"/>
      <c r="S423" s="51"/>
    </row>
    <row r="424" spans="1:19" ht="31" x14ac:dyDescent="0.35">
      <c r="A424" s="125" t="s">
        <v>9399</v>
      </c>
      <c r="B424" s="125"/>
      <c r="C424" s="125"/>
      <c r="D424" s="125"/>
      <c r="E424" s="125"/>
      <c r="F424" s="125"/>
      <c r="G424" s="125"/>
      <c r="H424" s="125"/>
      <c r="I424" s="125"/>
      <c r="J424" s="125"/>
      <c r="K424" s="125"/>
      <c r="L424" s="125"/>
      <c r="M424" s="125"/>
      <c r="N424" s="125"/>
      <c r="O424" s="125"/>
      <c r="P424" s="125"/>
      <c r="Q424" s="52"/>
      <c r="R424" s="51"/>
      <c r="S424" s="51"/>
    </row>
    <row r="425" spans="1:19" x14ac:dyDescent="0.35">
      <c r="A425" s="53">
        <v>30211018</v>
      </c>
      <c r="B425" s="53" t="s">
        <v>9400</v>
      </c>
      <c r="C425" s="54" t="s">
        <v>4015</v>
      </c>
      <c r="D425" s="60">
        <v>1</v>
      </c>
      <c r="E425" s="61" t="s">
        <v>281</v>
      </c>
      <c r="F425" s="56"/>
      <c r="G425" s="53">
        <v>1</v>
      </c>
      <c r="H425" s="53">
        <v>1</v>
      </c>
      <c r="I425" s="53"/>
      <c r="J425" s="53"/>
      <c r="K425" s="57"/>
      <c r="L425" s="58">
        <f>VLOOKUP(E425,PORTES2021,10,FALSE)</f>
        <v>202.9</v>
      </c>
      <c r="M425" s="58">
        <f t="shared" si="42"/>
        <v>202.9</v>
      </c>
      <c r="N425" s="58">
        <f>IF(F425&gt;0,ROUND(F425*#REF!,2),0)</f>
        <v>0</v>
      </c>
      <c r="O425" s="58">
        <f>IF(J425&gt;0,ROUND(J425*#REF!,2),0)</f>
        <v>0</v>
      </c>
      <c r="P425" s="58">
        <f>ROUND(M425+N425+O425,2)</f>
        <v>202.9</v>
      </c>
      <c r="Q425" s="59" t="s">
        <v>132</v>
      </c>
      <c r="R425" s="51"/>
      <c r="S425" s="51"/>
    </row>
    <row r="426" spans="1:19" ht="31.5" x14ac:dyDescent="0.35">
      <c r="A426" s="53">
        <v>30211034</v>
      </c>
      <c r="B426" s="53" t="s">
        <v>9401</v>
      </c>
      <c r="C426" s="54" t="s">
        <v>4014</v>
      </c>
      <c r="D426" s="60">
        <v>1</v>
      </c>
      <c r="E426" s="61" t="s">
        <v>484</v>
      </c>
      <c r="F426" s="56"/>
      <c r="G426" s="53">
        <v>3</v>
      </c>
      <c r="H426" s="53">
        <v>5</v>
      </c>
      <c r="I426" s="53"/>
      <c r="J426" s="53"/>
      <c r="K426" s="57"/>
      <c r="L426" s="58">
        <f>VLOOKUP(E426,PORTES2021,10,FALSE)</f>
        <v>802.34</v>
      </c>
      <c r="M426" s="58">
        <f t="shared" si="42"/>
        <v>802.34</v>
      </c>
      <c r="N426" s="58">
        <f>IF(F426&gt;0,ROUND(F426*#REF!,2),0)</f>
        <v>0</v>
      </c>
      <c r="O426" s="58">
        <f>IF(J426&gt;0,ROUND(J426*#REF!,2),0)</f>
        <v>0</v>
      </c>
      <c r="P426" s="58">
        <f>ROUND(M426+N426+O426,2)</f>
        <v>802.34</v>
      </c>
      <c r="Q426" s="59" t="s">
        <v>132</v>
      </c>
      <c r="R426" s="51"/>
      <c r="S426" s="51"/>
    </row>
    <row r="427" spans="1:19" ht="31.5" x14ac:dyDescent="0.35">
      <c r="A427" s="53">
        <v>30211042</v>
      </c>
      <c r="B427" s="53" t="s">
        <v>9402</v>
      </c>
      <c r="C427" s="54" t="s">
        <v>4013</v>
      </c>
      <c r="D427" s="60">
        <v>1</v>
      </c>
      <c r="E427" s="61" t="s">
        <v>484</v>
      </c>
      <c r="F427" s="56"/>
      <c r="G427" s="53">
        <v>2</v>
      </c>
      <c r="H427" s="53">
        <v>4</v>
      </c>
      <c r="I427" s="53"/>
      <c r="J427" s="53"/>
      <c r="K427" s="57"/>
      <c r="L427" s="58">
        <f>VLOOKUP(E427,PORTES2021,10,FALSE)</f>
        <v>802.34</v>
      </c>
      <c r="M427" s="58">
        <f t="shared" si="42"/>
        <v>802.34</v>
      </c>
      <c r="N427" s="58">
        <f>IF(F427&gt;0,ROUND(F427*#REF!,2),0)</f>
        <v>0</v>
      </c>
      <c r="O427" s="58">
        <f>IF(J427&gt;0,ROUND(J427*#REF!,2),0)</f>
        <v>0</v>
      </c>
      <c r="P427" s="58">
        <f>ROUND(M427+N427+O427,2)</f>
        <v>802.34</v>
      </c>
      <c r="Q427" s="59" t="s">
        <v>132</v>
      </c>
      <c r="R427" s="51"/>
      <c r="S427" s="51"/>
    </row>
    <row r="428" spans="1:19" x14ac:dyDescent="0.35">
      <c r="A428" s="53">
        <v>30211050</v>
      </c>
      <c r="B428" s="53" t="s">
        <v>9403</v>
      </c>
      <c r="C428" s="54" t="s">
        <v>4012</v>
      </c>
      <c r="D428" s="60">
        <v>1</v>
      </c>
      <c r="E428" s="61" t="s">
        <v>161</v>
      </c>
      <c r="F428" s="56"/>
      <c r="G428" s="53">
        <v>2</v>
      </c>
      <c r="H428" s="53">
        <v>5</v>
      </c>
      <c r="I428" s="53"/>
      <c r="J428" s="53"/>
      <c r="K428" s="57"/>
      <c r="L428" s="58">
        <f>VLOOKUP(E428,PORTES2021,10,FALSE)</f>
        <v>948.22</v>
      </c>
      <c r="M428" s="58">
        <f t="shared" si="42"/>
        <v>948.22</v>
      </c>
      <c r="N428" s="58">
        <f>IF(F428&gt;0,ROUND(F428*#REF!,2),0)</f>
        <v>0</v>
      </c>
      <c r="O428" s="58">
        <f>IF(J428&gt;0,ROUND(J428*#REF!,2),0)</f>
        <v>0</v>
      </c>
      <c r="P428" s="58">
        <f>ROUND(M428+N428+O428,2)</f>
        <v>948.22</v>
      </c>
      <c r="Q428" s="59" t="s">
        <v>132</v>
      </c>
      <c r="R428" s="51"/>
      <c r="S428" s="51"/>
    </row>
    <row r="429" spans="1:19" ht="31" x14ac:dyDescent="0.35">
      <c r="A429" s="125" t="s">
        <v>9404</v>
      </c>
      <c r="B429" s="125"/>
      <c r="C429" s="125"/>
      <c r="D429" s="125"/>
      <c r="E429" s="125"/>
      <c r="F429" s="125"/>
      <c r="G429" s="125"/>
      <c r="H429" s="125"/>
      <c r="I429" s="125"/>
      <c r="J429" s="125"/>
      <c r="K429" s="125"/>
      <c r="L429" s="125"/>
      <c r="M429" s="125"/>
      <c r="N429" s="125"/>
      <c r="O429" s="125"/>
      <c r="P429" s="125"/>
      <c r="Q429" s="52"/>
      <c r="R429" s="51"/>
      <c r="S429" s="51"/>
    </row>
    <row r="430" spans="1:19" x14ac:dyDescent="0.35">
      <c r="A430" s="53">
        <v>30212014</v>
      </c>
      <c r="B430" s="53" t="s">
        <v>9405</v>
      </c>
      <c r="C430" s="54" t="s">
        <v>4011</v>
      </c>
      <c r="D430" s="60">
        <v>1</v>
      </c>
      <c r="E430" s="61" t="s">
        <v>388</v>
      </c>
      <c r="F430" s="56"/>
      <c r="G430" s="53">
        <v>2</v>
      </c>
      <c r="H430" s="53">
        <v>4</v>
      </c>
      <c r="I430" s="53"/>
      <c r="J430" s="53"/>
      <c r="K430" s="57"/>
      <c r="L430" s="58">
        <f t="shared" ref="L430:L448" si="44">VLOOKUP(E430,PORTES2021,10,FALSE)</f>
        <v>574.25</v>
      </c>
      <c r="M430" s="58">
        <f t="shared" si="42"/>
        <v>574.25</v>
      </c>
      <c r="N430" s="58">
        <f>IF(F430&gt;0,ROUND(F430*#REF!,2),0)</f>
        <v>0</v>
      </c>
      <c r="O430" s="58">
        <f>IF(J430&gt;0,ROUND(J430*#REF!,2),0)</f>
        <v>0</v>
      </c>
      <c r="P430" s="58">
        <f t="shared" ref="P430:P448" si="45">ROUND(M430+N430+O430,2)</f>
        <v>574.25</v>
      </c>
      <c r="Q430" s="59" t="s">
        <v>132</v>
      </c>
      <c r="R430" s="51"/>
      <c r="S430" s="51"/>
    </row>
    <row r="431" spans="1:19" ht="21" x14ac:dyDescent="0.35">
      <c r="A431" s="53">
        <v>30212022</v>
      </c>
      <c r="B431" s="53" t="s">
        <v>9406</v>
      </c>
      <c r="C431" s="54" t="s">
        <v>4010</v>
      </c>
      <c r="D431" s="60">
        <v>1</v>
      </c>
      <c r="E431" s="61" t="s">
        <v>224</v>
      </c>
      <c r="F431" s="56"/>
      <c r="G431" s="53">
        <v>1</v>
      </c>
      <c r="H431" s="53">
        <v>2</v>
      </c>
      <c r="I431" s="53"/>
      <c r="J431" s="53"/>
      <c r="K431" s="57"/>
      <c r="L431" s="58">
        <f t="shared" si="44"/>
        <v>338.19</v>
      </c>
      <c r="M431" s="58">
        <f t="shared" si="42"/>
        <v>338.19</v>
      </c>
      <c r="N431" s="58">
        <f>IF(F431&gt;0,ROUND(F431*#REF!,2),0)</f>
        <v>0</v>
      </c>
      <c r="O431" s="58">
        <f>IF(J431&gt;0,ROUND(J431*#REF!,2),0)</f>
        <v>0</v>
      </c>
      <c r="P431" s="58">
        <f t="shared" si="45"/>
        <v>338.19</v>
      </c>
      <c r="Q431" s="59" t="s">
        <v>132</v>
      </c>
      <c r="R431" s="51"/>
      <c r="S431" s="51"/>
    </row>
    <row r="432" spans="1:19" ht="21" x14ac:dyDescent="0.35">
      <c r="A432" s="53">
        <v>30212030</v>
      </c>
      <c r="B432" s="53" t="s">
        <v>9407</v>
      </c>
      <c r="C432" s="54" t="s">
        <v>4009</v>
      </c>
      <c r="D432" s="60">
        <v>1</v>
      </c>
      <c r="E432" s="61" t="s">
        <v>159</v>
      </c>
      <c r="F432" s="56"/>
      <c r="G432" s="53">
        <v>2</v>
      </c>
      <c r="H432" s="53">
        <v>4</v>
      </c>
      <c r="I432" s="53"/>
      <c r="J432" s="53"/>
      <c r="K432" s="57"/>
      <c r="L432" s="58">
        <f t="shared" si="44"/>
        <v>736.04</v>
      </c>
      <c r="M432" s="58">
        <f t="shared" si="42"/>
        <v>736.04</v>
      </c>
      <c r="N432" s="58">
        <f>IF(F432&gt;0,ROUND(F432*#REF!,2),0)</f>
        <v>0</v>
      </c>
      <c r="O432" s="58">
        <f>IF(J432&gt;0,ROUND(J432*#REF!,2),0)</f>
        <v>0</v>
      </c>
      <c r="P432" s="58">
        <f t="shared" si="45"/>
        <v>736.04</v>
      </c>
      <c r="Q432" s="59" t="s">
        <v>132</v>
      </c>
      <c r="R432" s="51"/>
      <c r="S432" s="51"/>
    </row>
    <row r="433" spans="1:19" ht="21" x14ac:dyDescent="0.35">
      <c r="A433" s="53">
        <v>30212049</v>
      </c>
      <c r="B433" s="53" t="s">
        <v>9408</v>
      </c>
      <c r="C433" s="54" t="s">
        <v>4008</v>
      </c>
      <c r="D433" s="60">
        <v>1</v>
      </c>
      <c r="E433" s="61" t="s">
        <v>393</v>
      </c>
      <c r="F433" s="56"/>
      <c r="G433" s="53">
        <v>2</v>
      </c>
      <c r="H433" s="53">
        <v>5</v>
      </c>
      <c r="I433" s="53"/>
      <c r="J433" s="53"/>
      <c r="K433" s="57"/>
      <c r="L433" s="58">
        <f t="shared" si="44"/>
        <v>883.25</v>
      </c>
      <c r="M433" s="58">
        <f t="shared" si="42"/>
        <v>883.25</v>
      </c>
      <c r="N433" s="58">
        <f>IF(F433&gt;0,ROUND(F433*#REF!,2),0)</f>
        <v>0</v>
      </c>
      <c r="O433" s="58">
        <f>IF(J433&gt;0,ROUND(J433*#REF!,2),0)</f>
        <v>0</v>
      </c>
      <c r="P433" s="58">
        <f t="shared" si="45"/>
        <v>883.25</v>
      </c>
      <c r="Q433" s="59" t="s">
        <v>132</v>
      </c>
      <c r="R433" s="51"/>
      <c r="S433" s="51"/>
    </row>
    <row r="434" spans="1:19" ht="21" x14ac:dyDescent="0.35">
      <c r="A434" s="53">
        <v>30212057</v>
      </c>
      <c r="B434" s="53" t="s">
        <v>9409</v>
      </c>
      <c r="C434" s="54" t="s">
        <v>4007</v>
      </c>
      <c r="D434" s="60">
        <v>1</v>
      </c>
      <c r="E434" s="61" t="s">
        <v>388</v>
      </c>
      <c r="F434" s="56"/>
      <c r="G434" s="53">
        <v>2</v>
      </c>
      <c r="H434" s="53">
        <v>3</v>
      </c>
      <c r="I434" s="53"/>
      <c r="J434" s="53"/>
      <c r="K434" s="57"/>
      <c r="L434" s="58">
        <f t="shared" si="44"/>
        <v>574.25</v>
      </c>
      <c r="M434" s="58">
        <f t="shared" si="42"/>
        <v>574.25</v>
      </c>
      <c r="N434" s="58">
        <f>IF(F434&gt;0,ROUND(F434*#REF!,2),0)</f>
        <v>0</v>
      </c>
      <c r="O434" s="58">
        <f>IF(J434&gt;0,ROUND(J434*#REF!,2),0)</f>
        <v>0</v>
      </c>
      <c r="P434" s="58">
        <f t="shared" si="45"/>
        <v>574.25</v>
      </c>
      <c r="Q434" s="59" t="s">
        <v>132</v>
      </c>
      <c r="R434" s="51"/>
      <c r="S434" s="51"/>
    </row>
    <row r="435" spans="1:19" x14ac:dyDescent="0.35">
      <c r="A435" s="53">
        <v>30212065</v>
      </c>
      <c r="B435" s="53" t="s">
        <v>9410</v>
      </c>
      <c r="C435" s="54" t="s">
        <v>4006</v>
      </c>
      <c r="D435" s="60">
        <v>1</v>
      </c>
      <c r="E435" s="61" t="s">
        <v>388</v>
      </c>
      <c r="F435" s="56"/>
      <c r="G435" s="53">
        <v>1</v>
      </c>
      <c r="H435" s="53">
        <v>3</v>
      </c>
      <c r="I435" s="53"/>
      <c r="J435" s="53"/>
      <c r="K435" s="57"/>
      <c r="L435" s="58">
        <f t="shared" si="44"/>
        <v>574.25</v>
      </c>
      <c r="M435" s="58">
        <f t="shared" si="42"/>
        <v>574.25</v>
      </c>
      <c r="N435" s="58">
        <f>IF(F435&gt;0,ROUND(F435*#REF!,2),0)</f>
        <v>0</v>
      </c>
      <c r="O435" s="58">
        <f>IF(J435&gt;0,ROUND(J435*#REF!,2),0)</f>
        <v>0</v>
      </c>
      <c r="P435" s="58">
        <f t="shared" si="45"/>
        <v>574.25</v>
      </c>
      <c r="Q435" s="59" t="s">
        <v>132</v>
      </c>
      <c r="R435" s="51"/>
      <c r="S435" s="51"/>
    </row>
    <row r="436" spans="1:19" x14ac:dyDescent="0.35">
      <c r="A436" s="53">
        <v>30212073</v>
      </c>
      <c r="B436" s="53" t="s">
        <v>9411</v>
      </c>
      <c r="C436" s="54" t="s">
        <v>4005</v>
      </c>
      <c r="D436" s="60">
        <v>1</v>
      </c>
      <c r="E436" s="61" t="s">
        <v>388</v>
      </c>
      <c r="F436" s="56"/>
      <c r="G436" s="53">
        <v>1</v>
      </c>
      <c r="H436" s="53">
        <v>3</v>
      </c>
      <c r="I436" s="53"/>
      <c r="J436" s="53"/>
      <c r="K436" s="57"/>
      <c r="L436" s="58">
        <f t="shared" si="44"/>
        <v>574.25</v>
      </c>
      <c r="M436" s="58">
        <f t="shared" si="42"/>
        <v>574.25</v>
      </c>
      <c r="N436" s="58">
        <f>IF(F436&gt;0,ROUND(F436*#REF!,2),0)</f>
        <v>0</v>
      </c>
      <c r="O436" s="58">
        <f>IF(J436&gt;0,ROUND(J436*#REF!,2),0)</f>
        <v>0</v>
      </c>
      <c r="P436" s="58">
        <f t="shared" si="45"/>
        <v>574.25</v>
      </c>
      <c r="Q436" s="59" t="s">
        <v>132</v>
      </c>
      <c r="R436" s="51"/>
      <c r="S436" s="51"/>
    </row>
    <row r="437" spans="1:19" ht="21" x14ac:dyDescent="0.35">
      <c r="A437" s="53">
        <v>30212081</v>
      </c>
      <c r="B437" s="53" t="s">
        <v>9412</v>
      </c>
      <c r="C437" s="54" t="s">
        <v>4004</v>
      </c>
      <c r="D437" s="60">
        <v>1</v>
      </c>
      <c r="E437" s="61" t="s">
        <v>497</v>
      </c>
      <c r="F437" s="56"/>
      <c r="G437" s="53">
        <v>2</v>
      </c>
      <c r="H437" s="53">
        <v>3</v>
      </c>
      <c r="I437" s="53"/>
      <c r="J437" s="53"/>
      <c r="K437" s="57"/>
      <c r="L437" s="58">
        <f t="shared" si="44"/>
        <v>485.38</v>
      </c>
      <c r="M437" s="58">
        <f t="shared" si="42"/>
        <v>485.38</v>
      </c>
      <c r="N437" s="58">
        <f>IF(F437&gt;0,ROUND(F437*#REF!,2),0)</f>
        <v>0</v>
      </c>
      <c r="O437" s="58">
        <f>IF(J437&gt;0,ROUND(J437*#REF!,2),0)</f>
        <v>0</v>
      </c>
      <c r="P437" s="58">
        <f t="shared" si="45"/>
        <v>485.38</v>
      </c>
      <c r="Q437" s="59" t="s">
        <v>132</v>
      </c>
      <c r="R437" s="51"/>
      <c r="S437" s="51"/>
    </row>
    <row r="438" spans="1:19" x14ac:dyDescent="0.35">
      <c r="A438" s="53">
        <v>30212090</v>
      </c>
      <c r="B438" s="53" t="s">
        <v>9413</v>
      </c>
      <c r="C438" s="54" t="s">
        <v>4003</v>
      </c>
      <c r="D438" s="60">
        <v>1</v>
      </c>
      <c r="E438" s="61" t="s">
        <v>224</v>
      </c>
      <c r="F438" s="56"/>
      <c r="G438" s="53">
        <v>1</v>
      </c>
      <c r="H438" s="53">
        <v>2</v>
      </c>
      <c r="I438" s="53"/>
      <c r="J438" s="53"/>
      <c r="K438" s="57"/>
      <c r="L438" s="58">
        <f t="shared" si="44"/>
        <v>338.19</v>
      </c>
      <c r="M438" s="58">
        <f t="shared" si="42"/>
        <v>338.19</v>
      </c>
      <c r="N438" s="58">
        <f>IF(F438&gt;0,ROUND(F438*#REF!,2),0)</f>
        <v>0</v>
      </c>
      <c r="O438" s="58">
        <f>IF(J438&gt;0,ROUND(J438*#REF!,2),0)</f>
        <v>0</v>
      </c>
      <c r="P438" s="58">
        <f t="shared" si="45"/>
        <v>338.19</v>
      </c>
      <c r="Q438" s="59" t="s">
        <v>132</v>
      </c>
      <c r="R438" s="51"/>
      <c r="S438" s="51"/>
    </row>
    <row r="439" spans="1:19" x14ac:dyDescent="0.35">
      <c r="A439" s="53">
        <v>30212103</v>
      </c>
      <c r="B439" s="53" t="s">
        <v>9414</v>
      </c>
      <c r="C439" s="54" t="s">
        <v>4002</v>
      </c>
      <c r="D439" s="60">
        <v>1</v>
      </c>
      <c r="E439" s="61" t="s">
        <v>13</v>
      </c>
      <c r="F439" s="56"/>
      <c r="G439" s="53">
        <v>1</v>
      </c>
      <c r="H439" s="53">
        <v>1</v>
      </c>
      <c r="I439" s="53"/>
      <c r="J439" s="53"/>
      <c r="K439" s="57"/>
      <c r="L439" s="58">
        <f t="shared" si="44"/>
        <v>148.54</v>
      </c>
      <c r="M439" s="58">
        <f t="shared" si="42"/>
        <v>148.54</v>
      </c>
      <c r="N439" s="58">
        <f>IF(F439&gt;0,ROUND(F439*#REF!,2),0)</f>
        <v>0</v>
      </c>
      <c r="O439" s="58">
        <f>IF(J439&gt;0,ROUND(J439*#REF!,2),0)</f>
        <v>0</v>
      </c>
      <c r="P439" s="58">
        <f t="shared" si="45"/>
        <v>148.54</v>
      </c>
      <c r="Q439" s="59" t="s">
        <v>132</v>
      </c>
      <c r="R439" s="51"/>
      <c r="S439" s="51"/>
    </row>
    <row r="440" spans="1:19" ht="21" x14ac:dyDescent="0.35">
      <c r="A440" s="53">
        <v>30212111</v>
      </c>
      <c r="B440" s="53" t="s">
        <v>9415</v>
      </c>
      <c r="C440" s="54" t="s">
        <v>4001</v>
      </c>
      <c r="D440" s="60">
        <v>1</v>
      </c>
      <c r="E440" s="61" t="s">
        <v>155</v>
      </c>
      <c r="F440" s="56"/>
      <c r="G440" s="53">
        <v>1</v>
      </c>
      <c r="H440" s="53">
        <v>5</v>
      </c>
      <c r="I440" s="53"/>
      <c r="J440" s="53"/>
      <c r="K440" s="57"/>
      <c r="L440" s="58">
        <f t="shared" si="44"/>
        <v>1206.83</v>
      </c>
      <c r="M440" s="58">
        <f t="shared" si="42"/>
        <v>1206.83</v>
      </c>
      <c r="N440" s="58">
        <f>IF(F440&gt;0,ROUND(F440*#REF!,2),0)</f>
        <v>0</v>
      </c>
      <c r="O440" s="58">
        <f>IF(J440&gt;0,ROUND(J440*#REF!,2),0)</f>
        <v>0</v>
      </c>
      <c r="P440" s="58">
        <f t="shared" si="45"/>
        <v>1206.83</v>
      </c>
      <c r="Q440" s="59" t="s">
        <v>132</v>
      </c>
      <c r="R440" s="51"/>
      <c r="S440" s="51"/>
    </row>
    <row r="441" spans="1:19" x14ac:dyDescent="0.35">
      <c r="A441" s="53">
        <v>30212120</v>
      </c>
      <c r="B441" s="53" t="s">
        <v>9416</v>
      </c>
      <c r="C441" s="54" t="s">
        <v>4000</v>
      </c>
      <c r="D441" s="60">
        <v>1</v>
      </c>
      <c r="E441" s="61" t="s">
        <v>34</v>
      </c>
      <c r="F441" s="56"/>
      <c r="G441" s="53"/>
      <c r="H441" s="53">
        <v>0</v>
      </c>
      <c r="I441" s="53"/>
      <c r="J441" s="53"/>
      <c r="K441" s="57"/>
      <c r="L441" s="58">
        <f t="shared" si="44"/>
        <v>71.62</v>
      </c>
      <c r="M441" s="58">
        <f t="shared" si="42"/>
        <v>71.62</v>
      </c>
      <c r="N441" s="58">
        <f>IF(F441&gt;0,ROUND(F441*#REF!,2),0)</f>
        <v>0</v>
      </c>
      <c r="O441" s="58">
        <f>IF(J441&gt;0,ROUND(J441*#REF!,2),0)</f>
        <v>0</v>
      </c>
      <c r="P441" s="58">
        <f t="shared" si="45"/>
        <v>71.62</v>
      </c>
      <c r="Q441" s="59" t="s">
        <v>132</v>
      </c>
      <c r="R441" s="51"/>
      <c r="S441" s="51"/>
    </row>
    <row r="442" spans="1:19" ht="21" x14ac:dyDescent="0.35">
      <c r="A442" s="53">
        <v>30212138</v>
      </c>
      <c r="B442" s="53" t="s">
        <v>9417</v>
      </c>
      <c r="C442" s="54" t="s">
        <v>3999</v>
      </c>
      <c r="D442" s="60">
        <v>1</v>
      </c>
      <c r="E442" s="61" t="s">
        <v>393</v>
      </c>
      <c r="F442" s="56"/>
      <c r="G442" s="53">
        <v>1</v>
      </c>
      <c r="H442" s="53">
        <v>5</v>
      </c>
      <c r="I442" s="53"/>
      <c r="J442" s="53"/>
      <c r="K442" s="57"/>
      <c r="L442" s="58">
        <f t="shared" si="44"/>
        <v>883.25</v>
      </c>
      <c r="M442" s="58">
        <f t="shared" si="42"/>
        <v>883.25</v>
      </c>
      <c r="N442" s="58">
        <f>IF(F442&gt;0,ROUND(F442*#REF!,2),0)</f>
        <v>0</v>
      </c>
      <c r="O442" s="58">
        <f>IF(J442&gt;0,ROUND(J442*#REF!,2),0)</f>
        <v>0</v>
      </c>
      <c r="P442" s="58">
        <f t="shared" si="45"/>
        <v>883.25</v>
      </c>
      <c r="Q442" s="59" t="s">
        <v>132</v>
      </c>
      <c r="R442" s="51"/>
      <c r="S442" s="51"/>
    </row>
    <row r="443" spans="1:19" ht="21" x14ac:dyDescent="0.35">
      <c r="A443" s="53">
        <v>30212146</v>
      </c>
      <c r="B443" s="53" t="s">
        <v>9418</v>
      </c>
      <c r="C443" s="54" t="s">
        <v>3998</v>
      </c>
      <c r="D443" s="60">
        <v>1</v>
      </c>
      <c r="E443" s="61" t="s">
        <v>398</v>
      </c>
      <c r="F443" s="56"/>
      <c r="G443" s="53">
        <v>2</v>
      </c>
      <c r="H443" s="53">
        <v>5</v>
      </c>
      <c r="I443" s="53"/>
      <c r="J443" s="53"/>
      <c r="K443" s="57"/>
      <c r="L443" s="58">
        <f t="shared" si="44"/>
        <v>1140.53</v>
      </c>
      <c r="M443" s="58">
        <f t="shared" si="42"/>
        <v>1140.53</v>
      </c>
      <c r="N443" s="58">
        <f>IF(F443&gt;0,ROUND(F443*#REF!,2),0)</f>
        <v>0</v>
      </c>
      <c r="O443" s="58">
        <f>IF(J443&gt;0,ROUND(J443*#REF!,2),0)</f>
        <v>0</v>
      </c>
      <c r="P443" s="58">
        <f t="shared" si="45"/>
        <v>1140.53</v>
      </c>
      <c r="Q443" s="59" t="s">
        <v>132</v>
      </c>
      <c r="R443" s="51"/>
      <c r="S443" s="51"/>
    </row>
    <row r="444" spans="1:19" ht="21" x14ac:dyDescent="0.35">
      <c r="A444" s="53">
        <v>30212154</v>
      </c>
      <c r="B444" s="53" t="s">
        <v>9419</v>
      </c>
      <c r="C444" s="54" t="s">
        <v>3997</v>
      </c>
      <c r="D444" s="60">
        <v>1</v>
      </c>
      <c r="E444" s="61" t="s">
        <v>159</v>
      </c>
      <c r="F444" s="56"/>
      <c r="G444" s="53">
        <v>2</v>
      </c>
      <c r="H444" s="53">
        <v>5</v>
      </c>
      <c r="I444" s="53"/>
      <c r="J444" s="53"/>
      <c r="K444" s="57"/>
      <c r="L444" s="58">
        <f t="shared" si="44"/>
        <v>736.04</v>
      </c>
      <c r="M444" s="58">
        <f t="shared" si="42"/>
        <v>736.04</v>
      </c>
      <c r="N444" s="58">
        <f>IF(F444&gt;0,ROUND(F444*#REF!,2),0)</f>
        <v>0</v>
      </c>
      <c r="O444" s="58">
        <f>IF(J444&gt;0,ROUND(J444*#REF!,2),0)</f>
        <v>0</v>
      </c>
      <c r="P444" s="58">
        <f t="shared" si="45"/>
        <v>736.04</v>
      </c>
      <c r="Q444" s="59" t="s">
        <v>132</v>
      </c>
      <c r="R444" s="51"/>
      <c r="S444" s="51"/>
    </row>
    <row r="445" spans="1:19" ht="31.5" x14ac:dyDescent="0.35">
      <c r="A445" s="53">
        <v>30212162</v>
      </c>
      <c r="B445" s="53" t="s">
        <v>9420</v>
      </c>
      <c r="C445" s="54" t="s">
        <v>3996</v>
      </c>
      <c r="D445" s="60">
        <v>1</v>
      </c>
      <c r="E445" s="61" t="s">
        <v>484</v>
      </c>
      <c r="F445" s="56"/>
      <c r="G445" s="53">
        <v>1</v>
      </c>
      <c r="H445" s="53">
        <v>5</v>
      </c>
      <c r="I445" s="53"/>
      <c r="J445" s="53"/>
      <c r="K445" s="57"/>
      <c r="L445" s="58">
        <f t="shared" si="44"/>
        <v>802.34</v>
      </c>
      <c r="M445" s="58">
        <f t="shared" si="42"/>
        <v>802.34</v>
      </c>
      <c r="N445" s="58">
        <f>IF(F445&gt;0,ROUND(F445*#REF!,2),0)</f>
        <v>0</v>
      </c>
      <c r="O445" s="58">
        <f>IF(J445&gt;0,ROUND(J445*#REF!,2),0)</f>
        <v>0</v>
      </c>
      <c r="P445" s="58">
        <f t="shared" si="45"/>
        <v>802.34</v>
      </c>
      <c r="Q445" s="59" t="s">
        <v>132</v>
      </c>
      <c r="R445" s="51"/>
      <c r="S445" s="51"/>
    </row>
    <row r="446" spans="1:19" ht="21" x14ac:dyDescent="0.35">
      <c r="A446" s="53">
        <v>30212170</v>
      </c>
      <c r="B446" s="53" t="s">
        <v>9421</v>
      </c>
      <c r="C446" s="54" t="s">
        <v>3995</v>
      </c>
      <c r="D446" s="60">
        <v>1</v>
      </c>
      <c r="E446" s="61" t="s">
        <v>159</v>
      </c>
      <c r="F446" s="56"/>
      <c r="G446" s="53">
        <v>1</v>
      </c>
      <c r="H446" s="53">
        <v>4</v>
      </c>
      <c r="I446" s="53"/>
      <c r="J446" s="53"/>
      <c r="K446" s="57"/>
      <c r="L446" s="58">
        <f t="shared" si="44"/>
        <v>736.04</v>
      </c>
      <c r="M446" s="58">
        <f t="shared" si="42"/>
        <v>736.04</v>
      </c>
      <c r="N446" s="58">
        <f>IF(F446&gt;0,ROUND(F446*#REF!,2),0)</f>
        <v>0</v>
      </c>
      <c r="O446" s="58">
        <f>IF(J446&gt;0,ROUND(J446*#REF!,2),0)</f>
        <v>0</v>
      </c>
      <c r="P446" s="58">
        <f t="shared" si="45"/>
        <v>736.04</v>
      </c>
      <c r="Q446" s="59" t="s">
        <v>132</v>
      </c>
      <c r="R446" s="51"/>
      <c r="S446" s="51"/>
    </row>
    <row r="447" spans="1:19" ht="21" x14ac:dyDescent="0.35">
      <c r="A447" s="53">
        <v>30212189</v>
      </c>
      <c r="B447" s="53" t="s">
        <v>9422</v>
      </c>
      <c r="C447" s="54" t="s">
        <v>3994</v>
      </c>
      <c r="D447" s="60">
        <v>1</v>
      </c>
      <c r="E447" s="61" t="s">
        <v>388</v>
      </c>
      <c r="F447" s="56"/>
      <c r="G447" s="53">
        <v>2</v>
      </c>
      <c r="H447" s="53">
        <v>4</v>
      </c>
      <c r="I447" s="53"/>
      <c r="J447" s="53"/>
      <c r="K447" s="57"/>
      <c r="L447" s="58">
        <f t="shared" si="44"/>
        <v>574.25</v>
      </c>
      <c r="M447" s="58">
        <f t="shared" si="42"/>
        <v>574.25</v>
      </c>
      <c r="N447" s="58">
        <f>IF(F447&gt;0,ROUND(F447*#REF!,2),0)</f>
        <v>0</v>
      </c>
      <c r="O447" s="58">
        <f>IF(J447&gt;0,ROUND(J447*#REF!,2),0)</f>
        <v>0</v>
      </c>
      <c r="P447" s="58">
        <f t="shared" si="45"/>
        <v>574.25</v>
      </c>
      <c r="Q447" s="59" t="s">
        <v>132</v>
      </c>
      <c r="R447" s="51"/>
      <c r="S447" s="51"/>
    </row>
    <row r="448" spans="1:19" ht="21" x14ac:dyDescent="0.35">
      <c r="A448" s="53">
        <v>30212197</v>
      </c>
      <c r="B448" s="53" t="s">
        <v>9423</v>
      </c>
      <c r="C448" s="54" t="s">
        <v>3993</v>
      </c>
      <c r="D448" s="60">
        <v>1</v>
      </c>
      <c r="E448" s="61" t="s">
        <v>311</v>
      </c>
      <c r="F448" s="56"/>
      <c r="G448" s="53">
        <v>1</v>
      </c>
      <c r="H448" s="53">
        <v>3</v>
      </c>
      <c r="I448" s="53"/>
      <c r="J448" s="53"/>
      <c r="K448" s="57"/>
      <c r="L448" s="58">
        <f t="shared" si="44"/>
        <v>291.76</v>
      </c>
      <c r="M448" s="58">
        <f t="shared" si="42"/>
        <v>291.76</v>
      </c>
      <c r="N448" s="58">
        <f>IF(F448&gt;0,ROUND(F448*#REF!,2),0)</f>
        <v>0</v>
      </c>
      <c r="O448" s="58">
        <f>IF(J448&gt;0,ROUND(J448*#REF!,2),0)</f>
        <v>0</v>
      </c>
      <c r="P448" s="58">
        <f t="shared" si="45"/>
        <v>291.76</v>
      </c>
      <c r="Q448" s="59" t="s">
        <v>132</v>
      </c>
      <c r="R448" s="51"/>
      <c r="S448" s="51"/>
    </row>
    <row r="449" spans="1:19" ht="31" x14ac:dyDescent="0.35">
      <c r="A449" s="125" t="s">
        <v>9424</v>
      </c>
      <c r="B449" s="125"/>
      <c r="C449" s="125"/>
      <c r="D449" s="125"/>
      <c r="E449" s="125"/>
      <c r="F449" s="125"/>
      <c r="G449" s="125"/>
      <c r="H449" s="125"/>
      <c r="I449" s="125"/>
      <c r="J449" s="125"/>
      <c r="K449" s="125"/>
      <c r="L449" s="125"/>
      <c r="M449" s="125"/>
      <c r="N449" s="125"/>
      <c r="O449" s="125"/>
      <c r="P449" s="125"/>
      <c r="Q449" s="52"/>
      <c r="R449" s="51"/>
      <c r="S449" s="51"/>
    </row>
    <row r="450" spans="1:19" x14ac:dyDescent="0.35">
      <c r="A450" s="53">
        <v>30213010</v>
      </c>
      <c r="B450" s="53" t="s">
        <v>9425</v>
      </c>
      <c r="C450" s="54" t="s">
        <v>3992</v>
      </c>
      <c r="D450" s="60">
        <v>1</v>
      </c>
      <c r="E450" s="61" t="s">
        <v>23</v>
      </c>
      <c r="F450" s="56"/>
      <c r="G450" s="53"/>
      <c r="H450" s="53">
        <v>0</v>
      </c>
      <c r="I450" s="53"/>
      <c r="J450" s="53"/>
      <c r="K450" s="57"/>
      <c r="L450" s="58">
        <f>VLOOKUP(E450,PORTES2021,10,FALSE)</f>
        <v>116.71</v>
      </c>
      <c r="M450" s="58">
        <f t="shared" si="42"/>
        <v>116.71</v>
      </c>
      <c r="N450" s="58">
        <f>IF(F450&gt;0,ROUND(F450*#REF!,2),0)</f>
        <v>0</v>
      </c>
      <c r="O450" s="58">
        <f>IF(J450&gt;0,ROUND(J450*#REF!,2),0)</f>
        <v>0</v>
      </c>
      <c r="P450" s="58">
        <f>ROUND(M450+N450+O450,2)</f>
        <v>116.71</v>
      </c>
      <c r="Q450" s="59" t="s">
        <v>132</v>
      </c>
      <c r="R450" s="51"/>
      <c r="S450" s="51"/>
    </row>
    <row r="451" spans="1:19" ht="21" x14ac:dyDescent="0.35">
      <c r="A451" s="53">
        <v>30213029</v>
      </c>
      <c r="B451" s="53" t="s">
        <v>9426</v>
      </c>
      <c r="C451" s="54" t="s">
        <v>3991</v>
      </c>
      <c r="D451" s="60">
        <v>1</v>
      </c>
      <c r="E451" s="61" t="s">
        <v>396</v>
      </c>
      <c r="F451" s="56"/>
      <c r="G451" s="53">
        <v>3</v>
      </c>
      <c r="H451" s="53">
        <v>5</v>
      </c>
      <c r="I451" s="53"/>
      <c r="J451" s="53"/>
      <c r="K451" s="57"/>
      <c r="L451" s="58">
        <f>VLOOKUP(E451,PORTES2021,10,FALSE)</f>
        <v>1027.79</v>
      </c>
      <c r="M451" s="58">
        <f t="shared" si="42"/>
        <v>1027.79</v>
      </c>
      <c r="N451" s="58">
        <f>IF(F451&gt;0,ROUND(F451*#REF!,2),0)</f>
        <v>0</v>
      </c>
      <c r="O451" s="58">
        <f>IF(J451&gt;0,ROUND(J451*#REF!,2),0)</f>
        <v>0</v>
      </c>
      <c r="P451" s="58">
        <f>ROUND(M451+N451+O451,2)</f>
        <v>1027.79</v>
      </c>
      <c r="Q451" s="59" t="s">
        <v>132</v>
      </c>
      <c r="R451" s="51"/>
      <c r="S451" s="51"/>
    </row>
    <row r="452" spans="1:19" x14ac:dyDescent="0.35">
      <c r="A452" s="53">
        <v>30213037</v>
      </c>
      <c r="B452" s="53" t="s">
        <v>9427</v>
      </c>
      <c r="C452" s="54" t="s">
        <v>3990</v>
      </c>
      <c r="D452" s="60">
        <v>1</v>
      </c>
      <c r="E452" s="61" t="s">
        <v>311</v>
      </c>
      <c r="F452" s="56"/>
      <c r="G452" s="53">
        <v>2</v>
      </c>
      <c r="H452" s="53">
        <v>4</v>
      </c>
      <c r="I452" s="53"/>
      <c r="J452" s="53"/>
      <c r="K452" s="57"/>
      <c r="L452" s="58">
        <f>VLOOKUP(E452,PORTES2021,10,FALSE)</f>
        <v>291.76</v>
      </c>
      <c r="M452" s="58">
        <f t="shared" si="42"/>
        <v>291.76</v>
      </c>
      <c r="N452" s="58">
        <f>IF(F452&gt;0,ROUND(F452*#REF!,2),0)</f>
        <v>0</v>
      </c>
      <c r="O452" s="58">
        <f>IF(J452&gt;0,ROUND(J452*#REF!,2),0)</f>
        <v>0</v>
      </c>
      <c r="P452" s="58">
        <f>ROUND(M452+N452+O452,2)</f>
        <v>291.76</v>
      </c>
      <c r="Q452" s="59" t="s">
        <v>132</v>
      </c>
      <c r="R452" s="51"/>
      <c r="S452" s="51"/>
    </row>
    <row r="453" spans="1:19" x14ac:dyDescent="0.35">
      <c r="A453" s="53">
        <v>30213045</v>
      </c>
      <c r="B453" s="53" t="s">
        <v>9428</v>
      </c>
      <c r="C453" s="54" t="s">
        <v>3989</v>
      </c>
      <c r="D453" s="60">
        <v>1</v>
      </c>
      <c r="E453" s="61" t="s">
        <v>388</v>
      </c>
      <c r="F453" s="56"/>
      <c r="G453" s="53">
        <v>2</v>
      </c>
      <c r="H453" s="53">
        <v>4</v>
      </c>
      <c r="I453" s="53"/>
      <c r="J453" s="53"/>
      <c r="K453" s="57"/>
      <c r="L453" s="58">
        <f>VLOOKUP(E453,PORTES2021,10,FALSE)</f>
        <v>574.25</v>
      </c>
      <c r="M453" s="58">
        <f t="shared" si="42"/>
        <v>574.25</v>
      </c>
      <c r="N453" s="58">
        <f>IF(F453&gt;0,ROUND(F453*#REF!,2),0)</f>
        <v>0</v>
      </c>
      <c r="O453" s="58">
        <f>IF(J453&gt;0,ROUND(J453*#REF!,2),0)</f>
        <v>0</v>
      </c>
      <c r="P453" s="58">
        <f>ROUND(M453+N453+O453,2)</f>
        <v>574.25</v>
      </c>
      <c r="Q453" s="59" t="s">
        <v>132</v>
      </c>
      <c r="R453" s="51"/>
      <c r="S453" s="51"/>
    </row>
    <row r="454" spans="1:19" x14ac:dyDescent="0.35">
      <c r="A454" s="53">
        <v>30213053</v>
      </c>
      <c r="B454" s="53" t="s">
        <v>9429</v>
      </c>
      <c r="C454" s="54" t="s">
        <v>3988</v>
      </c>
      <c r="D454" s="60">
        <v>1</v>
      </c>
      <c r="E454" s="61" t="s">
        <v>159</v>
      </c>
      <c r="F454" s="56"/>
      <c r="G454" s="53">
        <v>2</v>
      </c>
      <c r="H454" s="53">
        <v>5</v>
      </c>
      <c r="I454" s="53"/>
      <c r="J454" s="53"/>
      <c r="K454" s="57"/>
      <c r="L454" s="58">
        <f>VLOOKUP(E454,PORTES2021,10,FALSE)</f>
        <v>736.04</v>
      </c>
      <c r="M454" s="58">
        <f t="shared" si="42"/>
        <v>736.04</v>
      </c>
      <c r="N454" s="58">
        <f>IF(F454&gt;0,ROUND(F454*#REF!,2),0)</f>
        <v>0</v>
      </c>
      <c r="O454" s="58">
        <f>IF(J454&gt;0,ROUND(J454*#REF!,2),0)</f>
        <v>0</v>
      </c>
      <c r="P454" s="58">
        <f>ROUND(M454+N454+O454,2)</f>
        <v>736.04</v>
      </c>
      <c r="Q454" s="59" t="s">
        <v>132</v>
      </c>
      <c r="R454" s="51"/>
      <c r="S454" s="51"/>
    </row>
    <row r="455" spans="1:19" ht="31" x14ac:dyDescent="0.35">
      <c r="A455" s="125" t="s">
        <v>9430</v>
      </c>
      <c r="B455" s="125"/>
      <c r="C455" s="125"/>
      <c r="D455" s="125"/>
      <c r="E455" s="125"/>
      <c r="F455" s="125"/>
      <c r="G455" s="125"/>
      <c r="H455" s="125"/>
      <c r="I455" s="125"/>
      <c r="J455" s="125"/>
      <c r="K455" s="125"/>
      <c r="L455" s="125"/>
      <c r="M455" s="125"/>
      <c r="N455" s="125"/>
      <c r="O455" s="125"/>
      <c r="P455" s="125"/>
      <c r="Q455" s="52"/>
      <c r="R455" s="51"/>
      <c r="S455" s="51"/>
    </row>
    <row r="456" spans="1:19" x14ac:dyDescent="0.35">
      <c r="A456" s="53">
        <v>30214017</v>
      </c>
      <c r="B456" s="53" t="s">
        <v>9431</v>
      </c>
      <c r="C456" s="54" t="s">
        <v>3987</v>
      </c>
      <c r="D456" s="60">
        <v>1</v>
      </c>
      <c r="E456" s="61" t="s">
        <v>409</v>
      </c>
      <c r="F456" s="56"/>
      <c r="G456" s="53">
        <v>1</v>
      </c>
      <c r="H456" s="53">
        <v>1</v>
      </c>
      <c r="I456" s="53"/>
      <c r="J456" s="53"/>
      <c r="K456" s="57"/>
      <c r="L456" s="58">
        <f>VLOOKUP(E456,PORTES2021,10,FALSE)</f>
        <v>438.97</v>
      </c>
      <c r="M456" s="58">
        <f t="shared" si="42"/>
        <v>438.97</v>
      </c>
      <c r="N456" s="58">
        <f>IF(F456&gt;0,ROUND(F456*#REF!,2),0)</f>
        <v>0</v>
      </c>
      <c r="O456" s="58">
        <f>IF(J456&gt;0,ROUND(J456*#REF!,2),0)</f>
        <v>0</v>
      </c>
      <c r="P456" s="58">
        <f>ROUND(M456+N456+O456,2)</f>
        <v>438.97</v>
      </c>
      <c r="Q456" s="59" t="s">
        <v>132</v>
      </c>
      <c r="R456" s="51"/>
      <c r="S456" s="51"/>
    </row>
    <row r="457" spans="1:19" ht="21" x14ac:dyDescent="0.35">
      <c r="A457" s="53">
        <v>30214025</v>
      </c>
      <c r="B457" s="53" t="s">
        <v>9432</v>
      </c>
      <c r="C457" s="54" t="s">
        <v>3986</v>
      </c>
      <c r="D457" s="60">
        <v>1</v>
      </c>
      <c r="E457" s="61" t="s">
        <v>396</v>
      </c>
      <c r="F457" s="56"/>
      <c r="G457" s="53">
        <v>2</v>
      </c>
      <c r="H457" s="53">
        <v>5</v>
      </c>
      <c r="I457" s="53"/>
      <c r="J457" s="53"/>
      <c r="K457" s="57"/>
      <c r="L457" s="58">
        <f>VLOOKUP(E457,PORTES2021,10,FALSE)</f>
        <v>1027.79</v>
      </c>
      <c r="M457" s="58">
        <f t="shared" si="42"/>
        <v>1027.79</v>
      </c>
      <c r="N457" s="58">
        <f>IF(F457&gt;0,ROUND(F457*#REF!,2),0)</f>
        <v>0</v>
      </c>
      <c r="O457" s="58">
        <f>IF(J457&gt;0,ROUND(J457*#REF!,2),0)</f>
        <v>0</v>
      </c>
      <c r="P457" s="58">
        <f>ROUND(M457+N457+O457,2)</f>
        <v>1027.79</v>
      </c>
      <c r="Q457" s="59" t="s">
        <v>132</v>
      </c>
      <c r="R457" s="51"/>
      <c r="S457" s="51"/>
    </row>
    <row r="458" spans="1:19" ht="21" x14ac:dyDescent="0.35">
      <c r="A458" s="53">
        <v>30214033</v>
      </c>
      <c r="B458" s="53" t="s">
        <v>9433</v>
      </c>
      <c r="C458" s="54" t="s">
        <v>3985</v>
      </c>
      <c r="D458" s="60">
        <v>1</v>
      </c>
      <c r="E458" s="61" t="s">
        <v>311</v>
      </c>
      <c r="F458" s="56"/>
      <c r="G458" s="53">
        <v>1</v>
      </c>
      <c r="H458" s="53">
        <v>4</v>
      </c>
      <c r="I458" s="53"/>
      <c r="J458" s="53"/>
      <c r="K458" s="57"/>
      <c r="L458" s="58">
        <f>VLOOKUP(E458,PORTES2021,10,FALSE)</f>
        <v>291.76</v>
      </c>
      <c r="M458" s="58">
        <f t="shared" si="42"/>
        <v>291.76</v>
      </c>
      <c r="N458" s="58">
        <f>IF(F458&gt;0,ROUND(F458*#REF!,2),0)</f>
        <v>0</v>
      </c>
      <c r="O458" s="58">
        <f>IF(J458&gt;0,ROUND(J458*#REF!,2),0)</f>
        <v>0</v>
      </c>
      <c r="P458" s="58">
        <f>ROUND(M458+N458+O458,2)</f>
        <v>291.76</v>
      </c>
      <c r="Q458" s="59" t="s">
        <v>132</v>
      </c>
      <c r="R458" s="51"/>
      <c r="S458" s="51"/>
    </row>
    <row r="459" spans="1:19" ht="21" x14ac:dyDescent="0.35">
      <c r="A459" s="53">
        <v>30214041</v>
      </c>
      <c r="B459" s="53" t="s">
        <v>9434</v>
      </c>
      <c r="C459" s="54" t="s">
        <v>3984</v>
      </c>
      <c r="D459" s="60">
        <v>1</v>
      </c>
      <c r="E459" s="61" t="s">
        <v>159</v>
      </c>
      <c r="F459" s="56"/>
      <c r="G459" s="53">
        <v>2</v>
      </c>
      <c r="H459" s="53">
        <v>4</v>
      </c>
      <c r="I459" s="53"/>
      <c r="J459" s="53"/>
      <c r="K459" s="57"/>
      <c r="L459" s="58">
        <f>VLOOKUP(E459,PORTES2021,10,FALSE)</f>
        <v>736.04</v>
      </c>
      <c r="M459" s="58">
        <f t="shared" si="42"/>
        <v>736.04</v>
      </c>
      <c r="N459" s="58">
        <f>IF(F459&gt;0,ROUND(F459*#REF!,2),0)</f>
        <v>0</v>
      </c>
      <c r="O459" s="58">
        <f>IF(J459&gt;0,ROUND(J459*#REF!,2),0)</f>
        <v>0</v>
      </c>
      <c r="P459" s="58">
        <f>ROUND(M459+N459+O459,2)</f>
        <v>736.04</v>
      </c>
      <c r="Q459" s="59" t="s">
        <v>132</v>
      </c>
      <c r="R459" s="51"/>
      <c r="S459" s="51"/>
    </row>
    <row r="460" spans="1:19" ht="21" x14ac:dyDescent="0.35">
      <c r="A460" s="53">
        <v>30214050</v>
      </c>
      <c r="B460" s="53" t="s">
        <v>9435</v>
      </c>
      <c r="C460" s="54" t="s">
        <v>3983</v>
      </c>
      <c r="D460" s="60">
        <v>1</v>
      </c>
      <c r="E460" s="61" t="s">
        <v>161</v>
      </c>
      <c r="F460" s="56"/>
      <c r="G460" s="53">
        <v>2</v>
      </c>
      <c r="H460" s="53">
        <v>4</v>
      </c>
      <c r="I460" s="53"/>
      <c r="J460" s="53"/>
      <c r="K460" s="57"/>
      <c r="L460" s="58">
        <f>VLOOKUP(E460,PORTES2021,10,FALSE)</f>
        <v>948.22</v>
      </c>
      <c r="M460" s="58">
        <f t="shared" si="42"/>
        <v>948.22</v>
      </c>
      <c r="N460" s="58">
        <f>IF(F460&gt;0,ROUND(F460*#REF!,2),0)</f>
        <v>0</v>
      </c>
      <c r="O460" s="58">
        <f>IF(J460&gt;0,ROUND(J460*#REF!,2),0)</f>
        <v>0</v>
      </c>
      <c r="P460" s="58">
        <f>ROUND(M460+N460+O460,2)</f>
        <v>948.22</v>
      </c>
      <c r="Q460" s="59" t="s">
        <v>132</v>
      </c>
      <c r="R460" s="51"/>
      <c r="S460" s="51"/>
    </row>
    <row r="461" spans="1:19" ht="31" x14ac:dyDescent="0.35">
      <c r="A461" s="125" t="s">
        <v>9436</v>
      </c>
      <c r="B461" s="125"/>
      <c r="C461" s="125"/>
      <c r="D461" s="125"/>
      <c r="E461" s="125"/>
      <c r="F461" s="125"/>
      <c r="G461" s="125"/>
      <c r="H461" s="125"/>
      <c r="I461" s="125"/>
      <c r="J461" s="125"/>
      <c r="K461" s="125"/>
      <c r="L461" s="125"/>
      <c r="M461" s="125"/>
      <c r="N461" s="125"/>
      <c r="O461" s="125"/>
      <c r="P461" s="125"/>
      <c r="Q461" s="52"/>
      <c r="R461" s="51"/>
      <c r="S461" s="51"/>
    </row>
    <row r="462" spans="1:19" x14ac:dyDescent="0.35">
      <c r="A462" s="53">
        <v>30215013</v>
      </c>
      <c r="B462" s="53" t="s">
        <v>9437</v>
      </c>
      <c r="C462" s="54" t="s">
        <v>3982</v>
      </c>
      <c r="D462" s="60">
        <v>1</v>
      </c>
      <c r="E462" s="61" t="s">
        <v>159</v>
      </c>
      <c r="F462" s="56"/>
      <c r="G462" s="53">
        <v>1</v>
      </c>
      <c r="H462" s="53">
        <v>4</v>
      </c>
      <c r="I462" s="53"/>
      <c r="J462" s="53"/>
      <c r="K462" s="57"/>
      <c r="L462" s="58">
        <f t="shared" ref="L462:L469" si="46">VLOOKUP(E462,PORTES2021,10,FALSE)</f>
        <v>736.04</v>
      </c>
      <c r="M462" s="58">
        <f t="shared" si="42"/>
        <v>736.04</v>
      </c>
      <c r="N462" s="58">
        <f>IF(F462&gt;0,ROUND(F462*#REF!,2),0)</f>
        <v>0</v>
      </c>
      <c r="O462" s="58">
        <f>IF(J462&gt;0,ROUND(J462*#REF!,2),0)</f>
        <v>0</v>
      </c>
      <c r="P462" s="58">
        <f t="shared" ref="P462:P469" si="47">ROUND(M462+N462+O462,2)</f>
        <v>736.04</v>
      </c>
      <c r="Q462" s="59" t="s">
        <v>132</v>
      </c>
      <c r="R462" s="51"/>
      <c r="S462" s="51"/>
    </row>
    <row r="463" spans="1:19" x14ac:dyDescent="0.35">
      <c r="A463" s="53">
        <v>30215021</v>
      </c>
      <c r="B463" s="53" t="s">
        <v>9438</v>
      </c>
      <c r="C463" s="54" t="s">
        <v>3981</v>
      </c>
      <c r="D463" s="60">
        <v>1</v>
      </c>
      <c r="E463" s="61" t="s">
        <v>393</v>
      </c>
      <c r="F463" s="56"/>
      <c r="G463" s="53">
        <v>2</v>
      </c>
      <c r="H463" s="53">
        <v>5</v>
      </c>
      <c r="I463" s="53"/>
      <c r="J463" s="53"/>
      <c r="K463" s="57"/>
      <c r="L463" s="58">
        <f t="shared" si="46"/>
        <v>883.25</v>
      </c>
      <c r="M463" s="58">
        <f t="shared" si="42"/>
        <v>883.25</v>
      </c>
      <c r="N463" s="58">
        <f>IF(F463&gt;0,ROUND(F463*#REF!,2),0)</f>
        <v>0</v>
      </c>
      <c r="O463" s="58">
        <f>IF(J463&gt;0,ROUND(J463*#REF!,2),0)</f>
        <v>0</v>
      </c>
      <c r="P463" s="58">
        <f t="shared" si="47"/>
        <v>883.25</v>
      </c>
      <c r="Q463" s="59" t="s">
        <v>132</v>
      </c>
      <c r="R463" s="51"/>
      <c r="S463" s="51"/>
    </row>
    <row r="464" spans="1:19" ht="21" x14ac:dyDescent="0.35">
      <c r="A464" s="53">
        <v>30215030</v>
      </c>
      <c r="B464" s="53" t="s">
        <v>9439</v>
      </c>
      <c r="C464" s="54" t="s">
        <v>3980</v>
      </c>
      <c r="D464" s="60">
        <v>1</v>
      </c>
      <c r="E464" s="61" t="s">
        <v>159</v>
      </c>
      <c r="F464" s="56"/>
      <c r="G464" s="53">
        <v>2</v>
      </c>
      <c r="H464" s="53">
        <v>4</v>
      </c>
      <c r="I464" s="53"/>
      <c r="J464" s="53"/>
      <c r="K464" s="57"/>
      <c r="L464" s="58">
        <f t="shared" si="46"/>
        <v>736.04</v>
      </c>
      <c r="M464" s="58">
        <f t="shared" si="42"/>
        <v>736.04</v>
      </c>
      <c r="N464" s="58">
        <f>IF(F464&gt;0,ROUND(F464*#REF!,2),0)</f>
        <v>0</v>
      </c>
      <c r="O464" s="58">
        <f>IF(J464&gt;0,ROUND(J464*#REF!,2),0)</f>
        <v>0</v>
      </c>
      <c r="P464" s="58">
        <f t="shared" si="47"/>
        <v>736.04</v>
      </c>
      <c r="Q464" s="59" t="s">
        <v>132</v>
      </c>
      <c r="R464" s="51"/>
      <c r="S464" s="51"/>
    </row>
    <row r="465" spans="1:19" ht="21" x14ac:dyDescent="0.35">
      <c r="A465" s="53">
        <v>30215048</v>
      </c>
      <c r="B465" s="53" t="s">
        <v>9440</v>
      </c>
      <c r="C465" s="54" t="s">
        <v>3979</v>
      </c>
      <c r="D465" s="60">
        <v>1</v>
      </c>
      <c r="E465" s="61" t="s">
        <v>155</v>
      </c>
      <c r="F465" s="56"/>
      <c r="G465" s="53">
        <v>2</v>
      </c>
      <c r="H465" s="53">
        <v>7</v>
      </c>
      <c r="I465" s="53"/>
      <c r="J465" s="53"/>
      <c r="K465" s="57"/>
      <c r="L465" s="58">
        <f t="shared" si="46"/>
        <v>1206.83</v>
      </c>
      <c r="M465" s="58">
        <f t="shared" si="42"/>
        <v>1206.83</v>
      </c>
      <c r="N465" s="58">
        <f>IF(F465&gt;0,ROUND(F465*#REF!,2),0)</f>
        <v>0</v>
      </c>
      <c r="O465" s="58">
        <f>IF(J465&gt;0,ROUND(J465*#REF!,2),0)</f>
        <v>0</v>
      </c>
      <c r="P465" s="58">
        <f t="shared" si="47"/>
        <v>1206.83</v>
      </c>
      <c r="Q465" s="59" t="s">
        <v>132</v>
      </c>
      <c r="R465" s="51"/>
      <c r="S465" s="51"/>
    </row>
    <row r="466" spans="1:19" x14ac:dyDescent="0.35">
      <c r="A466" s="53">
        <v>30215056</v>
      </c>
      <c r="B466" s="53" t="s">
        <v>9441</v>
      </c>
      <c r="C466" s="54" t="s">
        <v>3978</v>
      </c>
      <c r="D466" s="60">
        <v>1</v>
      </c>
      <c r="E466" s="61" t="s">
        <v>388</v>
      </c>
      <c r="F466" s="56"/>
      <c r="G466" s="53">
        <v>1</v>
      </c>
      <c r="H466" s="53">
        <v>3</v>
      </c>
      <c r="I466" s="53"/>
      <c r="J466" s="53"/>
      <c r="K466" s="57"/>
      <c r="L466" s="58">
        <f t="shared" si="46"/>
        <v>574.25</v>
      </c>
      <c r="M466" s="58">
        <f t="shared" si="42"/>
        <v>574.25</v>
      </c>
      <c r="N466" s="58">
        <f>IF(F466&gt;0,ROUND(F466*#REF!,2),0)</f>
        <v>0</v>
      </c>
      <c r="O466" s="58">
        <f>IF(J466&gt;0,ROUND(J466*#REF!,2),0)</f>
        <v>0</v>
      </c>
      <c r="P466" s="58">
        <f t="shared" si="47"/>
        <v>574.25</v>
      </c>
      <c r="Q466" s="59" t="s">
        <v>132</v>
      </c>
      <c r="R466" s="51"/>
      <c r="S466" s="51"/>
    </row>
    <row r="467" spans="1:19" ht="21" x14ac:dyDescent="0.35">
      <c r="A467" s="53">
        <v>30215072</v>
      </c>
      <c r="B467" s="53" t="s">
        <v>9442</v>
      </c>
      <c r="C467" s="54" t="s">
        <v>3977</v>
      </c>
      <c r="D467" s="60">
        <v>1</v>
      </c>
      <c r="E467" s="61" t="s">
        <v>148</v>
      </c>
      <c r="F467" s="56"/>
      <c r="G467" s="53">
        <v>1</v>
      </c>
      <c r="H467" s="53">
        <v>5</v>
      </c>
      <c r="I467" s="53"/>
      <c r="J467" s="53"/>
      <c r="K467" s="57"/>
      <c r="L467" s="58">
        <f t="shared" si="46"/>
        <v>689.63</v>
      </c>
      <c r="M467" s="58">
        <f t="shared" si="42"/>
        <v>689.63</v>
      </c>
      <c r="N467" s="58">
        <f>IF(F467&gt;0,ROUND(F467*#REF!,2),0)</f>
        <v>0</v>
      </c>
      <c r="O467" s="58">
        <f>IF(J467&gt;0,ROUND(J467*#REF!,2),0)</f>
        <v>0</v>
      </c>
      <c r="P467" s="58">
        <f t="shared" si="47"/>
        <v>689.63</v>
      </c>
      <c r="Q467" s="59" t="s">
        <v>132</v>
      </c>
      <c r="R467" s="51"/>
      <c r="S467" s="51"/>
    </row>
    <row r="468" spans="1:19" ht="21" x14ac:dyDescent="0.35">
      <c r="A468" s="53">
        <v>30215080</v>
      </c>
      <c r="B468" s="53" t="s">
        <v>9443</v>
      </c>
      <c r="C468" s="54" t="s">
        <v>3976</v>
      </c>
      <c r="D468" s="60">
        <v>1</v>
      </c>
      <c r="E468" s="61" t="s">
        <v>484</v>
      </c>
      <c r="F468" s="56"/>
      <c r="G468" s="53">
        <v>2</v>
      </c>
      <c r="H468" s="53">
        <v>5</v>
      </c>
      <c r="I468" s="53"/>
      <c r="J468" s="53"/>
      <c r="K468" s="57"/>
      <c r="L468" s="58">
        <f t="shared" si="46"/>
        <v>802.34</v>
      </c>
      <c r="M468" s="58">
        <f t="shared" si="42"/>
        <v>802.34</v>
      </c>
      <c r="N468" s="58">
        <f>IF(F468&gt;0,ROUND(F468*#REF!,2),0)</f>
        <v>0</v>
      </c>
      <c r="O468" s="58">
        <f>IF(J468&gt;0,ROUND(J468*#REF!,2),0)</f>
        <v>0</v>
      </c>
      <c r="P468" s="58">
        <f t="shared" si="47"/>
        <v>802.34</v>
      </c>
      <c r="Q468" s="59" t="s">
        <v>132</v>
      </c>
      <c r="R468" s="51"/>
      <c r="S468" s="51"/>
    </row>
    <row r="469" spans="1:19" ht="21" x14ac:dyDescent="0.35">
      <c r="A469" s="53">
        <v>30215099</v>
      </c>
      <c r="B469" s="53" t="s">
        <v>9444</v>
      </c>
      <c r="C469" s="54" t="s">
        <v>3975</v>
      </c>
      <c r="D469" s="60">
        <v>1</v>
      </c>
      <c r="E469" s="61" t="s">
        <v>383</v>
      </c>
      <c r="F469" s="56"/>
      <c r="G469" s="53">
        <v>2</v>
      </c>
      <c r="H469" s="53">
        <v>4</v>
      </c>
      <c r="I469" s="53"/>
      <c r="J469" s="53"/>
      <c r="K469" s="57"/>
      <c r="L469" s="58">
        <f t="shared" si="46"/>
        <v>649.84</v>
      </c>
      <c r="M469" s="58">
        <f t="shared" si="42"/>
        <v>649.84</v>
      </c>
      <c r="N469" s="58">
        <f>IF(F469&gt;0,ROUND(F469*#REF!,2),0)</f>
        <v>0</v>
      </c>
      <c r="O469" s="58">
        <f>IF(J469&gt;0,ROUND(J469*#REF!,2),0)</f>
        <v>0</v>
      </c>
      <c r="P469" s="58">
        <f t="shared" si="47"/>
        <v>649.84</v>
      </c>
      <c r="Q469" s="59" t="s">
        <v>132</v>
      </c>
      <c r="R469" s="51"/>
      <c r="S469" s="51"/>
    </row>
    <row r="470" spans="1:19" ht="31" x14ac:dyDescent="0.35">
      <c r="A470" s="124" t="s">
        <v>9445</v>
      </c>
      <c r="B470" s="124"/>
      <c r="C470" s="124"/>
      <c r="D470" s="124"/>
      <c r="E470" s="124"/>
      <c r="F470" s="124"/>
      <c r="G470" s="124"/>
      <c r="H470" s="124"/>
      <c r="I470" s="124"/>
      <c r="J470" s="124"/>
      <c r="K470" s="124"/>
      <c r="L470" s="124"/>
      <c r="M470" s="124"/>
      <c r="N470" s="124"/>
      <c r="O470" s="124"/>
      <c r="P470" s="124"/>
      <c r="Q470" s="52"/>
      <c r="R470" s="51"/>
      <c r="S470" s="51"/>
    </row>
    <row r="471" spans="1:19" ht="21" x14ac:dyDescent="0.35">
      <c r="A471" s="53">
        <v>30301017</v>
      </c>
      <c r="B471" s="53" t="s">
        <v>9446</v>
      </c>
      <c r="C471" s="54" t="s">
        <v>3974</v>
      </c>
      <c r="D471" s="60">
        <v>1</v>
      </c>
      <c r="E471" s="61" t="s">
        <v>34</v>
      </c>
      <c r="F471" s="56"/>
      <c r="G471" s="53"/>
      <c r="H471" s="53">
        <v>0</v>
      </c>
      <c r="I471" s="53"/>
      <c r="J471" s="53"/>
      <c r="K471" s="57"/>
      <c r="L471" s="58">
        <f t="shared" ref="L471:L497" si="48">VLOOKUP(E471,PORTES2021,10,FALSE)</f>
        <v>71.62</v>
      </c>
      <c r="M471" s="58">
        <f t="shared" ref="M471:M537" si="49">ROUND(D471*L471,2)</f>
        <v>71.62</v>
      </c>
      <c r="N471" s="58">
        <f>IF(F471&gt;0,ROUND(F471*#REF!,2),0)</f>
        <v>0</v>
      </c>
      <c r="O471" s="58">
        <f>IF(J471&gt;0,ROUND(J471*#REF!,2),0)</f>
        <v>0</v>
      </c>
      <c r="P471" s="58">
        <f t="shared" ref="P471:P497" si="50">ROUND(M471+N471+O471,2)</f>
        <v>71.62</v>
      </c>
      <c r="Q471" s="59" t="s">
        <v>0</v>
      </c>
      <c r="R471" s="51"/>
      <c r="S471" s="51"/>
    </row>
    <row r="472" spans="1:19" x14ac:dyDescent="0.35">
      <c r="A472" s="53">
        <v>30301025</v>
      </c>
      <c r="B472" s="53" t="s">
        <v>9447</v>
      </c>
      <c r="C472" s="54" t="s">
        <v>3973</v>
      </c>
      <c r="D472" s="60">
        <v>1</v>
      </c>
      <c r="E472" s="61" t="s">
        <v>34</v>
      </c>
      <c r="F472" s="56"/>
      <c r="G472" s="53"/>
      <c r="H472" s="53">
        <v>0</v>
      </c>
      <c r="I472" s="53"/>
      <c r="J472" s="53"/>
      <c r="K472" s="57"/>
      <c r="L472" s="58">
        <f t="shared" si="48"/>
        <v>71.62</v>
      </c>
      <c r="M472" s="58">
        <f t="shared" si="49"/>
        <v>71.62</v>
      </c>
      <c r="N472" s="58">
        <f>IF(F472&gt;0,ROUND(F472*#REF!,2),0)</f>
        <v>0</v>
      </c>
      <c r="O472" s="58">
        <f>IF(J472&gt;0,ROUND(J472*#REF!,2),0)</f>
        <v>0</v>
      </c>
      <c r="P472" s="58">
        <f t="shared" si="50"/>
        <v>71.62</v>
      </c>
      <c r="Q472" s="59" t="s">
        <v>0</v>
      </c>
      <c r="R472" s="51"/>
      <c r="S472" s="51"/>
    </row>
    <row r="473" spans="1:19" x14ac:dyDescent="0.35">
      <c r="A473" s="53">
        <v>30301033</v>
      </c>
      <c r="B473" s="53" t="s">
        <v>9448</v>
      </c>
      <c r="C473" s="54" t="s">
        <v>3972</v>
      </c>
      <c r="D473" s="60">
        <v>1</v>
      </c>
      <c r="E473" s="61" t="s">
        <v>13</v>
      </c>
      <c r="F473" s="56"/>
      <c r="G473" s="53"/>
      <c r="H473" s="53">
        <v>1</v>
      </c>
      <c r="I473" s="53"/>
      <c r="J473" s="53"/>
      <c r="K473" s="57"/>
      <c r="L473" s="58">
        <f t="shared" si="48"/>
        <v>148.54</v>
      </c>
      <c r="M473" s="58">
        <f t="shared" si="49"/>
        <v>148.54</v>
      </c>
      <c r="N473" s="58">
        <f>IF(F473&gt;0,ROUND(F473*#REF!,2),0)</f>
        <v>0</v>
      </c>
      <c r="O473" s="58">
        <f>IF(J473&gt;0,ROUND(J473*#REF!,2),0)</f>
        <v>0</v>
      </c>
      <c r="P473" s="58">
        <f t="shared" si="50"/>
        <v>148.54</v>
      </c>
      <c r="Q473" s="59" t="s">
        <v>132</v>
      </c>
      <c r="R473" s="51"/>
      <c r="S473" s="51"/>
    </row>
    <row r="474" spans="1:19" x14ac:dyDescent="0.35">
      <c r="A474" s="53">
        <v>30301041</v>
      </c>
      <c r="B474" s="53" t="s">
        <v>9449</v>
      </c>
      <c r="C474" s="54" t="s">
        <v>3971</v>
      </c>
      <c r="D474" s="60">
        <v>1</v>
      </c>
      <c r="E474" s="61" t="s">
        <v>34</v>
      </c>
      <c r="F474" s="56"/>
      <c r="G474" s="53"/>
      <c r="H474" s="53">
        <v>0</v>
      </c>
      <c r="I474" s="53"/>
      <c r="J474" s="53"/>
      <c r="K474" s="57"/>
      <c r="L474" s="58">
        <f t="shared" si="48"/>
        <v>71.62</v>
      </c>
      <c r="M474" s="58">
        <f t="shared" si="49"/>
        <v>71.62</v>
      </c>
      <c r="N474" s="58">
        <f>IF(F474&gt;0,ROUND(F474*#REF!,2),0)</f>
        <v>0</v>
      </c>
      <c r="O474" s="58">
        <f>IF(J474&gt;0,ROUND(J474*#REF!,2),0)</f>
        <v>0</v>
      </c>
      <c r="P474" s="58">
        <f t="shared" si="50"/>
        <v>71.62</v>
      </c>
      <c r="Q474" s="59" t="s">
        <v>132</v>
      </c>
      <c r="R474" s="51"/>
      <c r="S474" s="51"/>
    </row>
    <row r="475" spans="1:19" x14ac:dyDescent="0.35">
      <c r="A475" s="53">
        <v>30301050</v>
      </c>
      <c r="B475" s="53" t="s">
        <v>9450</v>
      </c>
      <c r="C475" s="54" t="s">
        <v>3970</v>
      </c>
      <c r="D475" s="60">
        <v>1</v>
      </c>
      <c r="E475" s="61" t="s">
        <v>110</v>
      </c>
      <c r="F475" s="56"/>
      <c r="G475" s="53">
        <v>1</v>
      </c>
      <c r="H475" s="53">
        <v>2</v>
      </c>
      <c r="I475" s="53"/>
      <c r="J475" s="53"/>
      <c r="K475" s="57"/>
      <c r="L475" s="58">
        <f t="shared" si="48"/>
        <v>222.81</v>
      </c>
      <c r="M475" s="58">
        <f t="shared" si="49"/>
        <v>222.81</v>
      </c>
      <c r="N475" s="58">
        <f>IF(F475&gt;0,ROUND(F475*#REF!,2),0)</f>
        <v>0</v>
      </c>
      <c r="O475" s="58">
        <f>IF(J475&gt;0,ROUND(J475*#REF!,2),0)</f>
        <v>0</v>
      </c>
      <c r="P475" s="58">
        <f t="shared" si="50"/>
        <v>222.81</v>
      </c>
      <c r="Q475" s="59" t="s">
        <v>132</v>
      </c>
      <c r="R475" s="51"/>
      <c r="S475" s="51"/>
    </row>
    <row r="476" spans="1:19" x14ac:dyDescent="0.35">
      <c r="A476" s="53">
        <v>30301068</v>
      </c>
      <c r="B476" s="53" t="s">
        <v>9451</v>
      </c>
      <c r="C476" s="54" t="s">
        <v>3969</v>
      </c>
      <c r="D476" s="60">
        <v>1</v>
      </c>
      <c r="E476" s="61" t="s">
        <v>110</v>
      </c>
      <c r="F476" s="56"/>
      <c r="G476" s="53"/>
      <c r="H476" s="53">
        <v>2</v>
      </c>
      <c r="I476" s="53"/>
      <c r="J476" s="53"/>
      <c r="K476" s="57"/>
      <c r="L476" s="58">
        <f t="shared" si="48"/>
        <v>222.81</v>
      </c>
      <c r="M476" s="58">
        <f t="shared" si="49"/>
        <v>222.81</v>
      </c>
      <c r="N476" s="58">
        <f>IF(F476&gt;0,ROUND(F476*#REF!,2),0)</f>
        <v>0</v>
      </c>
      <c r="O476" s="58">
        <f>IF(J476&gt;0,ROUND(J476*#REF!,2),0)</f>
        <v>0</v>
      </c>
      <c r="P476" s="58">
        <f t="shared" si="50"/>
        <v>222.81</v>
      </c>
      <c r="Q476" s="59" t="s">
        <v>132</v>
      </c>
      <c r="R476" s="51"/>
      <c r="S476" s="51"/>
    </row>
    <row r="477" spans="1:19" x14ac:dyDescent="0.35">
      <c r="A477" s="53">
        <v>30301076</v>
      </c>
      <c r="B477" s="53" t="s">
        <v>9452</v>
      </c>
      <c r="C477" s="54" t="s">
        <v>3968</v>
      </c>
      <c r="D477" s="60">
        <v>1</v>
      </c>
      <c r="E477" s="61" t="s">
        <v>377</v>
      </c>
      <c r="F477" s="56"/>
      <c r="G477" s="53">
        <v>1</v>
      </c>
      <c r="H477" s="53">
        <v>3</v>
      </c>
      <c r="I477" s="53"/>
      <c r="J477" s="53"/>
      <c r="K477" s="57"/>
      <c r="L477" s="58">
        <f t="shared" si="48"/>
        <v>405.81</v>
      </c>
      <c r="M477" s="58">
        <f t="shared" si="49"/>
        <v>405.81</v>
      </c>
      <c r="N477" s="58">
        <f>IF(F477&gt;0,ROUND(F477*#REF!,2),0)</f>
        <v>0</v>
      </c>
      <c r="O477" s="58">
        <f>IF(J477&gt;0,ROUND(J477*#REF!,2),0)</f>
        <v>0</v>
      </c>
      <c r="P477" s="58">
        <f t="shared" si="50"/>
        <v>405.81</v>
      </c>
      <c r="Q477" s="59" t="s">
        <v>132</v>
      </c>
      <c r="R477" s="51"/>
      <c r="S477" s="51"/>
    </row>
    <row r="478" spans="1:19" ht="21" x14ac:dyDescent="0.35">
      <c r="A478" s="53">
        <v>30301084</v>
      </c>
      <c r="B478" s="53" t="s">
        <v>9453</v>
      </c>
      <c r="C478" s="54" t="s">
        <v>3967</v>
      </c>
      <c r="D478" s="60">
        <v>1</v>
      </c>
      <c r="E478" s="61" t="s">
        <v>409</v>
      </c>
      <c r="F478" s="56"/>
      <c r="G478" s="53">
        <v>1</v>
      </c>
      <c r="H478" s="53">
        <v>2</v>
      </c>
      <c r="I478" s="53"/>
      <c r="J478" s="53"/>
      <c r="K478" s="57"/>
      <c r="L478" s="58">
        <f t="shared" si="48"/>
        <v>438.97</v>
      </c>
      <c r="M478" s="58">
        <f t="shared" si="49"/>
        <v>438.97</v>
      </c>
      <c r="N478" s="58">
        <f>IF(F478&gt;0,ROUND(F478*#REF!,2),0)</f>
        <v>0</v>
      </c>
      <c r="O478" s="58">
        <f>IF(J478&gt;0,ROUND(J478*#REF!,2),0)</f>
        <v>0</v>
      </c>
      <c r="P478" s="58">
        <f t="shared" si="50"/>
        <v>438.97</v>
      </c>
      <c r="Q478" s="59" t="s">
        <v>132</v>
      </c>
      <c r="R478" s="51"/>
      <c r="S478" s="51"/>
    </row>
    <row r="479" spans="1:19" ht="21" x14ac:dyDescent="0.35">
      <c r="A479" s="53">
        <v>30301092</v>
      </c>
      <c r="B479" s="53" t="s">
        <v>9454</v>
      </c>
      <c r="C479" s="54" t="s">
        <v>3966</v>
      </c>
      <c r="D479" s="60">
        <v>1</v>
      </c>
      <c r="E479" s="61" t="s">
        <v>311</v>
      </c>
      <c r="F479" s="56"/>
      <c r="G479" s="53">
        <v>1</v>
      </c>
      <c r="H479" s="53">
        <v>3</v>
      </c>
      <c r="I479" s="53"/>
      <c r="J479" s="53"/>
      <c r="K479" s="57"/>
      <c r="L479" s="58">
        <f t="shared" si="48"/>
        <v>291.76</v>
      </c>
      <c r="M479" s="58">
        <f t="shared" si="49"/>
        <v>291.76</v>
      </c>
      <c r="N479" s="58">
        <f>IF(F479&gt;0,ROUND(F479*#REF!,2),0)</f>
        <v>0</v>
      </c>
      <c r="O479" s="58">
        <f>IF(J479&gt;0,ROUND(J479*#REF!,2),0)</f>
        <v>0</v>
      </c>
      <c r="P479" s="58">
        <f t="shared" si="50"/>
        <v>291.76</v>
      </c>
      <c r="Q479" s="59" t="s">
        <v>132</v>
      </c>
      <c r="R479" s="51"/>
      <c r="S479" s="51"/>
    </row>
    <row r="480" spans="1:19" ht="21" x14ac:dyDescent="0.35">
      <c r="A480" s="53">
        <v>30301106</v>
      </c>
      <c r="B480" s="53" t="s">
        <v>9455</v>
      </c>
      <c r="C480" s="54" t="s">
        <v>3965</v>
      </c>
      <c r="D480" s="60">
        <v>1</v>
      </c>
      <c r="E480" s="61" t="s">
        <v>409</v>
      </c>
      <c r="F480" s="56"/>
      <c r="G480" s="53">
        <v>1</v>
      </c>
      <c r="H480" s="53">
        <v>2</v>
      </c>
      <c r="I480" s="53"/>
      <c r="J480" s="53"/>
      <c r="K480" s="57"/>
      <c r="L480" s="58">
        <f t="shared" si="48"/>
        <v>438.97</v>
      </c>
      <c r="M480" s="58">
        <f t="shared" si="49"/>
        <v>438.97</v>
      </c>
      <c r="N480" s="58">
        <f>IF(F480&gt;0,ROUND(F480*#REF!,2),0)</f>
        <v>0</v>
      </c>
      <c r="O480" s="58">
        <f>IF(J480&gt;0,ROUND(J480*#REF!,2),0)</f>
        <v>0</v>
      </c>
      <c r="P480" s="58">
        <f t="shared" si="50"/>
        <v>438.97</v>
      </c>
      <c r="Q480" s="59" t="s">
        <v>132</v>
      </c>
      <c r="R480" s="51"/>
      <c r="S480" s="51"/>
    </row>
    <row r="481" spans="1:19" ht="21" x14ac:dyDescent="0.35">
      <c r="A481" s="53">
        <v>30301114</v>
      </c>
      <c r="B481" s="53" t="s">
        <v>9456</v>
      </c>
      <c r="C481" s="54" t="s">
        <v>3964</v>
      </c>
      <c r="D481" s="60">
        <v>1</v>
      </c>
      <c r="E481" s="61" t="s">
        <v>448</v>
      </c>
      <c r="F481" s="56"/>
      <c r="G481" s="53">
        <v>1</v>
      </c>
      <c r="H481" s="53">
        <v>2</v>
      </c>
      <c r="I481" s="53"/>
      <c r="J481" s="53"/>
      <c r="K481" s="57"/>
      <c r="L481" s="58">
        <f t="shared" si="48"/>
        <v>371.34</v>
      </c>
      <c r="M481" s="58">
        <f t="shared" si="49"/>
        <v>371.34</v>
      </c>
      <c r="N481" s="58">
        <f>IF(F481&gt;0,ROUND(F481*#REF!,2),0)</f>
        <v>0</v>
      </c>
      <c r="O481" s="58">
        <f>IF(J481&gt;0,ROUND(J481*#REF!,2),0)</f>
        <v>0</v>
      </c>
      <c r="P481" s="58">
        <f t="shared" si="50"/>
        <v>371.34</v>
      </c>
      <c r="Q481" s="59" t="s">
        <v>132</v>
      </c>
      <c r="R481" s="51"/>
      <c r="S481" s="51"/>
    </row>
    <row r="482" spans="1:19" x14ac:dyDescent="0.35">
      <c r="A482" s="53">
        <v>30301122</v>
      </c>
      <c r="B482" s="53" t="s">
        <v>9457</v>
      </c>
      <c r="C482" s="54" t="s">
        <v>3963</v>
      </c>
      <c r="D482" s="60">
        <v>1</v>
      </c>
      <c r="E482" s="61" t="s">
        <v>20</v>
      </c>
      <c r="F482" s="56"/>
      <c r="G482" s="53"/>
      <c r="H482" s="53">
        <v>0</v>
      </c>
      <c r="I482" s="53"/>
      <c r="J482" s="53"/>
      <c r="K482" s="57"/>
      <c r="L482" s="58">
        <f t="shared" si="48"/>
        <v>39.79</v>
      </c>
      <c r="M482" s="58">
        <f t="shared" si="49"/>
        <v>39.79</v>
      </c>
      <c r="N482" s="58">
        <f>IF(F482&gt;0,ROUND(F482*#REF!,2),0)</f>
        <v>0</v>
      </c>
      <c r="O482" s="58">
        <f>IF(J482&gt;0,ROUND(J482*#REF!,2),0)</f>
        <v>0</v>
      </c>
      <c r="P482" s="58">
        <f t="shared" si="50"/>
        <v>39.79</v>
      </c>
      <c r="Q482" s="59" t="s">
        <v>0</v>
      </c>
      <c r="R482" s="51"/>
      <c r="S482" s="51"/>
    </row>
    <row r="483" spans="1:19" ht="21" x14ac:dyDescent="0.35">
      <c r="A483" s="53">
        <v>30301130</v>
      </c>
      <c r="B483" s="53" t="s">
        <v>9458</v>
      </c>
      <c r="C483" s="54" t="s">
        <v>3962</v>
      </c>
      <c r="D483" s="60">
        <v>1</v>
      </c>
      <c r="E483" s="61" t="s">
        <v>41</v>
      </c>
      <c r="F483" s="56"/>
      <c r="G483" s="53">
        <v>1</v>
      </c>
      <c r="H483" s="53">
        <v>2</v>
      </c>
      <c r="I483" s="53"/>
      <c r="J483" s="53"/>
      <c r="K483" s="57"/>
      <c r="L483" s="58">
        <f t="shared" si="48"/>
        <v>169.74</v>
      </c>
      <c r="M483" s="58">
        <f t="shared" si="49"/>
        <v>169.74</v>
      </c>
      <c r="N483" s="58">
        <f>IF(F483&gt;0,ROUND(F483*#REF!,2),0)</f>
        <v>0</v>
      </c>
      <c r="O483" s="58">
        <f>IF(J483&gt;0,ROUND(J483*#REF!,2),0)</f>
        <v>0</v>
      </c>
      <c r="P483" s="58">
        <f t="shared" si="50"/>
        <v>169.74</v>
      </c>
      <c r="Q483" s="59" t="s">
        <v>132</v>
      </c>
      <c r="R483" s="51"/>
      <c r="S483" s="51"/>
    </row>
    <row r="484" spans="1:19" ht="21" x14ac:dyDescent="0.35">
      <c r="A484" s="53">
        <v>30301149</v>
      </c>
      <c r="B484" s="53" t="s">
        <v>9459</v>
      </c>
      <c r="C484" s="54" t="s">
        <v>3961</v>
      </c>
      <c r="D484" s="60">
        <v>1</v>
      </c>
      <c r="E484" s="61" t="s">
        <v>409</v>
      </c>
      <c r="F484" s="56"/>
      <c r="G484" s="53">
        <v>1</v>
      </c>
      <c r="H484" s="53">
        <v>3</v>
      </c>
      <c r="I484" s="53"/>
      <c r="J484" s="53"/>
      <c r="K484" s="57"/>
      <c r="L484" s="58">
        <f t="shared" si="48"/>
        <v>438.97</v>
      </c>
      <c r="M484" s="58">
        <f t="shared" si="49"/>
        <v>438.97</v>
      </c>
      <c r="N484" s="58">
        <f>IF(F484&gt;0,ROUND(F484*#REF!,2),0)</f>
        <v>0</v>
      </c>
      <c r="O484" s="58">
        <f>IF(J484&gt;0,ROUND(J484*#REF!,2),0)</f>
        <v>0</v>
      </c>
      <c r="P484" s="58">
        <f t="shared" si="50"/>
        <v>438.97</v>
      </c>
      <c r="Q484" s="59" t="s">
        <v>132</v>
      </c>
      <c r="R484" s="51"/>
      <c r="S484" s="51"/>
    </row>
    <row r="485" spans="1:19" x14ac:dyDescent="0.35">
      <c r="A485" s="53">
        <v>30301157</v>
      </c>
      <c r="B485" s="53" t="s">
        <v>9460</v>
      </c>
      <c r="C485" s="54" t="s">
        <v>3960</v>
      </c>
      <c r="D485" s="60">
        <v>1</v>
      </c>
      <c r="E485" s="61" t="s">
        <v>448</v>
      </c>
      <c r="F485" s="56"/>
      <c r="G485" s="53">
        <v>1</v>
      </c>
      <c r="H485" s="53">
        <v>2</v>
      </c>
      <c r="I485" s="53"/>
      <c r="J485" s="53"/>
      <c r="K485" s="57"/>
      <c r="L485" s="58">
        <f t="shared" si="48"/>
        <v>371.34</v>
      </c>
      <c r="M485" s="58">
        <f t="shared" si="49"/>
        <v>371.34</v>
      </c>
      <c r="N485" s="58">
        <f>IF(F485&gt;0,ROUND(F485*#REF!,2),0)</f>
        <v>0</v>
      </c>
      <c r="O485" s="58">
        <f>IF(J485&gt;0,ROUND(J485*#REF!,2),0)</f>
        <v>0</v>
      </c>
      <c r="P485" s="58">
        <f t="shared" si="50"/>
        <v>371.34</v>
      </c>
      <c r="Q485" s="59" t="s">
        <v>132</v>
      </c>
      <c r="R485" s="51"/>
      <c r="S485" s="51"/>
    </row>
    <row r="486" spans="1:19" ht="31.5" x14ac:dyDescent="0.35">
      <c r="A486" s="53">
        <v>30301165</v>
      </c>
      <c r="B486" s="53" t="s">
        <v>9461</v>
      </c>
      <c r="C486" s="54" t="s">
        <v>3959</v>
      </c>
      <c r="D486" s="60">
        <v>1</v>
      </c>
      <c r="E486" s="61" t="s">
        <v>448</v>
      </c>
      <c r="F486" s="56"/>
      <c r="G486" s="53">
        <v>1</v>
      </c>
      <c r="H486" s="53">
        <v>3</v>
      </c>
      <c r="I486" s="53"/>
      <c r="J486" s="53"/>
      <c r="K486" s="57"/>
      <c r="L486" s="58">
        <f t="shared" si="48"/>
        <v>371.34</v>
      </c>
      <c r="M486" s="58">
        <f t="shared" si="49"/>
        <v>371.34</v>
      </c>
      <c r="N486" s="58">
        <f>IF(F486&gt;0,ROUND(F486*#REF!,2),0)</f>
        <v>0</v>
      </c>
      <c r="O486" s="58">
        <f>IF(J486&gt;0,ROUND(J486*#REF!,2),0)</f>
        <v>0</v>
      </c>
      <c r="P486" s="58">
        <f t="shared" si="50"/>
        <v>371.34</v>
      </c>
      <c r="Q486" s="59" t="s">
        <v>132</v>
      </c>
      <c r="R486" s="51"/>
      <c r="S486" s="51"/>
    </row>
    <row r="487" spans="1:19" ht="31.5" x14ac:dyDescent="0.35">
      <c r="A487" s="53">
        <v>30301173</v>
      </c>
      <c r="B487" s="53" t="s">
        <v>9462</v>
      </c>
      <c r="C487" s="54" t="s">
        <v>3958</v>
      </c>
      <c r="D487" s="60">
        <v>1</v>
      </c>
      <c r="E487" s="61" t="s">
        <v>409</v>
      </c>
      <c r="F487" s="56"/>
      <c r="G487" s="53">
        <v>2</v>
      </c>
      <c r="H487" s="53">
        <v>4</v>
      </c>
      <c r="I487" s="53"/>
      <c r="J487" s="53"/>
      <c r="K487" s="57"/>
      <c r="L487" s="58">
        <f t="shared" si="48"/>
        <v>438.97</v>
      </c>
      <c r="M487" s="58">
        <f t="shared" si="49"/>
        <v>438.97</v>
      </c>
      <c r="N487" s="58">
        <f>IF(F487&gt;0,ROUND(F487*#REF!,2),0)</f>
        <v>0</v>
      </c>
      <c r="O487" s="58">
        <f>IF(J487&gt;0,ROUND(J487*#REF!,2),0)</f>
        <v>0</v>
      </c>
      <c r="P487" s="58">
        <f t="shared" si="50"/>
        <v>438.97</v>
      </c>
      <c r="Q487" s="59" t="s">
        <v>132</v>
      </c>
      <c r="R487" s="51"/>
      <c r="S487" s="51"/>
    </row>
    <row r="488" spans="1:19" ht="21" x14ac:dyDescent="0.35">
      <c r="A488" s="53">
        <v>30301181</v>
      </c>
      <c r="B488" s="53" t="s">
        <v>9463</v>
      </c>
      <c r="C488" s="54" t="s">
        <v>3957</v>
      </c>
      <c r="D488" s="60">
        <v>1</v>
      </c>
      <c r="E488" s="61" t="s">
        <v>409</v>
      </c>
      <c r="F488" s="56"/>
      <c r="G488" s="53">
        <v>1</v>
      </c>
      <c r="H488" s="53">
        <v>2</v>
      </c>
      <c r="I488" s="53"/>
      <c r="J488" s="53"/>
      <c r="K488" s="57"/>
      <c r="L488" s="58">
        <f t="shared" si="48"/>
        <v>438.97</v>
      </c>
      <c r="M488" s="58">
        <f t="shared" si="49"/>
        <v>438.97</v>
      </c>
      <c r="N488" s="58">
        <f>IF(F488&gt;0,ROUND(F488*#REF!,2),0)</f>
        <v>0</v>
      </c>
      <c r="O488" s="58">
        <f>IF(J488&gt;0,ROUND(J488*#REF!,2),0)</f>
        <v>0</v>
      </c>
      <c r="P488" s="58">
        <f t="shared" si="50"/>
        <v>438.97</v>
      </c>
      <c r="Q488" s="59" t="s">
        <v>132</v>
      </c>
      <c r="R488" s="51"/>
      <c r="S488" s="51"/>
    </row>
    <row r="489" spans="1:19" ht="21" x14ac:dyDescent="0.35">
      <c r="A489" s="53">
        <v>30301190</v>
      </c>
      <c r="B489" s="53" t="s">
        <v>9464</v>
      </c>
      <c r="C489" s="54" t="s">
        <v>3956</v>
      </c>
      <c r="D489" s="60">
        <v>1</v>
      </c>
      <c r="E489" s="61" t="s">
        <v>110</v>
      </c>
      <c r="F489" s="56"/>
      <c r="G489" s="53">
        <v>2</v>
      </c>
      <c r="H489" s="53">
        <v>3</v>
      </c>
      <c r="I489" s="53"/>
      <c r="J489" s="53"/>
      <c r="K489" s="57"/>
      <c r="L489" s="58">
        <f t="shared" si="48"/>
        <v>222.81</v>
      </c>
      <c r="M489" s="58">
        <f t="shared" si="49"/>
        <v>222.81</v>
      </c>
      <c r="N489" s="58">
        <f>IF(F489&gt;0,ROUND(F489*#REF!,2),0)</f>
        <v>0</v>
      </c>
      <c r="O489" s="58">
        <f>IF(J489&gt;0,ROUND(J489*#REF!,2),0)</f>
        <v>0</v>
      </c>
      <c r="P489" s="58">
        <f t="shared" si="50"/>
        <v>222.81</v>
      </c>
      <c r="Q489" s="59" t="s">
        <v>132</v>
      </c>
      <c r="R489" s="51"/>
      <c r="S489" s="51"/>
    </row>
    <row r="490" spans="1:19" x14ac:dyDescent="0.35">
      <c r="A490" s="53">
        <v>30301203</v>
      </c>
      <c r="B490" s="53" t="s">
        <v>9465</v>
      </c>
      <c r="C490" s="54" t="s">
        <v>3955</v>
      </c>
      <c r="D490" s="60">
        <v>1</v>
      </c>
      <c r="E490" s="61" t="s">
        <v>409</v>
      </c>
      <c r="F490" s="56"/>
      <c r="G490" s="53">
        <v>1</v>
      </c>
      <c r="H490" s="53">
        <v>3</v>
      </c>
      <c r="I490" s="53"/>
      <c r="J490" s="53"/>
      <c r="K490" s="57"/>
      <c r="L490" s="58">
        <f t="shared" si="48"/>
        <v>438.97</v>
      </c>
      <c r="M490" s="58">
        <f t="shared" si="49"/>
        <v>438.97</v>
      </c>
      <c r="N490" s="58">
        <f>IF(F490&gt;0,ROUND(F490*#REF!,2),0)</f>
        <v>0</v>
      </c>
      <c r="O490" s="58">
        <f>IF(J490&gt;0,ROUND(J490*#REF!,2),0)</f>
        <v>0</v>
      </c>
      <c r="P490" s="58">
        <f t="shared" si="50"/>
        <v>438.97</v>
      </c>
      <c r="Q490" s="59" t="s">
        <v>132</v>
      </c>
      <c r="R490" s="51"/>
      <c r="S490" s="51"/>
    </row>
    <row r="491" spans="1:19" ht="21" x14ac:dyDescent="0.35">
      <c r="A491" s="53">
        <v>30301211</v>
      </c>
      <c r="B491" s="53" t="s">
        <v>9466</v>
      </c>
      <c r="C491" s="54" t="s">
        <v>3954</v>
      </c>
      <c r="D491" s="60">
        <v>1</v>
      </c>
      <c r="E491" s="61" t="s">
        <v>448</v>
      </c>
      <c r="F491" s="56"/>
      <c r="G491" s="53">
        <v>1</v>
      </c>
      <c r="H491" s="53">
        <v>2</v>
      </c>
      <c r="I491" s="53"/>
      <c r="J491" s="53"/>
      <c r="K491" s="57"/>
      <c r="L491" s="58">
        <f t="shared" si="48"/>
        <v>371.34</v>
      </c>
      <c r="M491" s="58">
        <f t="shared" si="49"/>
        <v>371.34</v>
      </c>
      <c r="N491" s="58">
        <f>IF(F491&gt;0,ROUND(F491*#REF!,2),0)</f>
        <v>0</v>
      </c>
      <c r="O491" s="58">
        <f>IF(J491&gt;0,ROUND(J491*#REF!,2),0)</f>
        <v>0</v>
      </c>
      <c r="P491" s="58">
        <f t="shared" si="50"/>
        <v>371.34</v>
      </c>
      <c r="Q491" s="59" t="s">
        <v>132</v>
      </c>
      <c r="R491" s="51"/>
      <c r="S491" s="51"/>
    </row>
    <row r="492" spans="1:19" x14ac:dyDescent="0.35">
      <c r="A492" s="53">
        <v>30301220</v>
      </c>
      <c r="B492" s="53" t="s">
        <v>9467</v>
      </c>
      <c r="C492" s="54" t="s">
        <v>3953</v>
      </c>
      <c r="D492" s="60">
        <v>1</v>
      </c>
      <c r="E492" s="61" t="s">
        <v>409</v>
      </c>
      <c r="F492" s="56"/>
      <c r="G492" s="53">
        <v>1</v>
      </c>
      <c r="H492" s="53">
        <v>4</v>
      </c>
      <c r="I492" s="53"/>
      <c r="J492" s="53"/>
      <c r="K492" s="57"/>
      <c r="L492" s="58">
        <f t="shared" si="48"/>
        <v>438.97</v>
      </c>
      <c r="M492" s="58">
        <f t="shared" si="49"/>
        <v>438.97</v>
      </c>
      <c r="N492" s="58">
        <f>IF(F492&gt;0,ROUND(F492*#REF!,2),0)</f>
        <v>0</v>
      </c>
      <c r="O492" s="58">
        <f>IF(J492&gt;0,ROUND(J492*#REF!,2),0)</f>
        <v>0</v>
      </c>
      <c r="P492" s="58">
        <f t="shared" si="50"/>
        <v>438.97</v>
      </c>
      <c r="Q492" s="59" t="s">
        <v>132</v>
      </c>
      <c r="R492" s="51"/>
      <c r="S492" s="51"/>
    </row>
    <row r="493" spans="1:19" x14ac:dyDescent="0.35">
      <c r="A493" s="53">
        <v>30301238</v>
      </c>
      <c r="B493" s="53" t="s">
        <v>9468</v>
      </c>
      <c r="C493" s="54" t="s">
        <v>3952</v>
      </c>
      <c r="D493" s="60">
        <v>1</v>
      </c>
      <c r="E493" s="61" t="s">
        <v>13</v>
      </c>
      <c r="F493" s="56"/>
      <c r="G493" s="53">
        <v>1</v>
      </c>
      <c r="H493" s="53">
        <v>0</v>
      </c>
      <c r="I493" s="53"/>
      <c r="J493" s="53"/>
      <c r="K493" s="57"/>
      <c r="L493" s="58">
        <f t="shared" si="48"/>
        <v>148.54</v>
      </c>
      <c r="M493" s="58">
        <f t="shared" si="49"/>
        <v>148.54</v>
      </c>
      <c r="N493" s="58">
        <f>IF(F493&gt;0,ROUND(F493*#REF!,2),0)</f>
        <v>0</v>
      </c>
      <c r="O493" s="58">
        <f>IF(J493&gt;0,ROUND(J493*#REF!,2),0)</f>
        <v>0</v>
      </c>
      <c r="P493" s="58">
        <f t="shared" si="50"/>
        <v>148.54</v>
      </c>
      <c r="Q493" s="59" t="s">
        <v>132</v>
      </c>
      <c r="R493" s="51"/>
      <c r="S493" s="51"/>
    </row>
    <row r="494" spans="1:19" x14ac:dyDescent="0.35">
      <c r="A494" s="53">
        <v>30301246</v>
      </c>
      <c r="B494" s="53" t="s">
        <v>9469</v>
      </c>
      <c r="C494" s="54" t="s">
        <v>3951</v>
      </c>
      <c r="D494" s="60">
        <v>1</v>
      </c>
      <c r="E494" s="61" t="s">
        <v>110</v>
      </c>
      <c r="F494" s="56"/>
      <c r="G494" s="53"/>
      <c r="H494" s="53">
        <v>3</v>
      </c>
      <c r="I494" s="53"/>
      <c r="J494" s="53"/>
      <c r="K494" s="57"/>
      <c r="L494" s="58">
        <f t="shared" si="48"/>
        <v>222.81</v>
      </c>
      <c r="M494" s="58">
        <f t="shared" si="49"/>
        <v>222.81</v>
      </c>
      <c r="N494" s="58">
        <f>IF(F494&gt;0,ROUND(F494*#REF!,2),0)</f>
        <v>0</v>
      </c>
      <c r="O494" s="58">
        <f>IF(J494&gt;0,ROUND(J494*#REF!,2),0)</f>
        <v>0</v>
      </c>
      <c r="P494" s="58">
        <f t="shared" si="50"/>
        <v>222.81</v>
      </c>
      <c r="Q494" s="59" t="s">
        <v>132</v>
      </c>
      <c r="R494" s="51"/>
      <c r="S494" s="51"/>
    </row>
    <row r="495" spans="1:19" ht="21" x14ac:dyDescent="0.35">
      <c r="A495" s="53">
        <v>30301254</v>
      </c>
      <c r="B495" s="53" t="s">
        <v>9470</v>
      </c>
      <c r="C495" s="54" t="s">
        <v>3950</v>
      </c>
      <c r="D495" s="60">
        <v>1</v>
      </c>
      <c r="E495" s="61" t="s">
        <v>448</v>
      </c>
      <c r="F495" s="56"/>
      <c r="G495" s="53">
        <v>1</v>
      </c>
      <c r="H495" s="53">
        <v>3</v>
      </c>
      <c r="I495" s="53"/>
      <c r="J495" s="53"/>
      <c r="K495" s="57"/>
      <c r="L495" s="58">
        <f t="shared" si="48"/>
        <v>371.34</v>
      </c>
      <c r="M495" s="58">
        <f t="shared" si="49"/>
        <v>371.34</v>
      </c>
      <c r="N495" s="58">
        <f>IF(F495&gt;0,ROUND(F495*#REF!,2),0)</f>
        <v>0</v>
      </c>
      <c r="O495" s="58">
        <f>IF(J495&gt;0,ROUND(J495*#REF!,2),0)</f>
        <v>0</v>
      </c>
      <c r="P495" s="58">
        <f t="shared" si="50"/>
        <v>371.34</v>
      </c>
      <c r="Q495" s="59" t="s">
        <v>132</v>
      </c>
      <c r="R495" s="51"/>
      <c r="S495" s="51"/>
    </row>
    <row r="496" spans="1:19" x14ac:dyDescent="0.35">
      <c r="A496" s="53">
        <v>30301262</v>
      </c>
      <c r="B496" s="53" t="s">
        <v>9471</v>
      </c>
      <c r="C496" s="54" t="s">
        <v>3949</v>
      </c>
      <c r="D496" s="60">
        <v>1</v>
      </c>
      <c r="E496" s="61" t="s">
        <v>311</v>
      </c>
      <c r="F496" s="56"/>
      <c r="G496" s="53"/>
      <c r="H496" s="53">
        <v>3</v>
      </c>
      <c r="I496" s="53"/>
      <c r="J496" s="53"/>
      <c r="K496" s="57"/>
      <c r="L496" s="58">
        <f t="shared" si="48"/>
        <v>291.76</v>
      </c>
      <c r="M496" s="58">
        <f t="shared" si="49"/>
        <v>291.76</v>
      </c>
      <c r="N496" s="58">
        <f>IF(F496&gt;0,ROUND(F496*#REF!,2),0)</f>
        <v>0</v>
      </c>
      <c r="O496" s="58">
        <f>IF(J496&gt;0,ROUND(J496*#REF!,2),0)</f>
        <v>0</v>
      </c>
      <c r="P496" s="58">
        <f t="shared" si="50"/>
        <v>291.76</v>
      </c>
      <c r="Q496" s="59" t="s">
        <v>132</v>
      </c>
      <c r="R496" s="51"/>
      <c r="S496" s="51"/>
    </row>
    <row r="497" spans="1:19" ht="21" x14ac:dyDescent="0.35">
      <c r="A497" s="53">
        <v>30301270</v>
      </c>
      <c r="B497" s="53" t="s">
        <v>9472</v>
      </c>
      <c r="C497" s="54" t="s">
        <v>3948</v>
      </c>
      <c r="D497" s="60">
        <v>1</v>
      </c>
      <c r="E497" s="61" t="s">
        <v>110</v>
      </c>
      <c r="F497" s="56"/>
      <c r="G497" s="53"/>
      <c r="H497" s="53">
        <v>0</v>
      </c>
      <c r="I497" s="53"/>
      <c r="J497" s="53"/>
      <c r="K497" s="57"/>
      <c r="L497" s="58">
        <f t="shared" si="48"/>
        <v>222.81</v>
      </c>
      <c r="M497" s="58">
        <f t="shared" si="49"/>
        <v>222.81</v>
      </c>
      <c r="N497" s="58">
        <f>IF(F497&gt;0,ROUND(F497*#REF!,2),0)</f>
        <v>0</v>
      </c>
      <c r="O497" s="58">
        <f>IF(J497&gt;0,ROUND(J497*#REF!,2),0)</f>
        <v>0</v>
      </c>
      <c r="P497" s="58">
        <f t="shared" si="50"/>
        <v>222.81</v>
      </c>
      <c r="Q497" s="59" t="s">
        <v>132</v>
      </c>
      <c r="R497" s="51"/>
      <c r="S497" s="51"/>
    </row>
    <row r="498" spans="1:19" ht="31" x14ac:dyDescent="0.35">
      <c r="A498" s="125" t="s">
        <v>9473</v>
      </c>
      <c r="B498" s="125"/>
      <c r="C498" s="125"/>
      <c r="D498" s="125"/>
      <c r="E498" s="125"/>
      <c r="F498" s="125"/>
      <c r="G498" s="125"/>
      <c r="H498" s="125"/>
      <c r="I498" s="125"/>
      <c r="J498" s="125"/>
      <c r="K498" s="125"/>
      <c r="L498" s="125"/>
      <c r="M498" s="125"/>
      <c r="N498" s="125"/>
      <c r="O498" s="125"/>
      <c r="P498" s="125"/>
      <c r="Q498" s="52"/>
      <c r="R498" s="51"/>
      <c r="S498" s="51"/>
    </row>
    <row r="499" spans="1:19" x14ac:dyDescent="0.35">
      <c r="A499" s="53">
        <v>30302013</v>
      </c>
      <c r="B499" s="53" t="s">
        <v>9474</v>
      </c>
      <c r="C499" s="54" t="s">
        <v>3947</v>
      </c>
      <c r="D499" s="60">
        <v>1</v>
      </c>
      <c r="E499" s="61" t="s">
        <v>407</v>
      </c>
      <c r="F499" s="56"/>
      <c r="G499" s="53">
        <v>1</v>
      </c>
      <c r="H499" s="53">
        <v>4</v>
      </c>
      <c r="I499" s="53"/>
      <c r="J499" s="53"/>
      <c r="K499" s="57"/>
      <c r="L499" s="58">
        <f t="shared" ref="L499:L511" si="51">VLOOKUP(E499,PORTES2021,10,FALSE)</f>
        <v>620.66</v>
      </c>
      <c r="M499" s="58">
        <f t="shared" si="49"/>
        <v>620.66</v>
      </c>
      <c r="N499" s="58">
        <f>IF(F499&gt;0,ROUND(F499*#REF!,2),0)</f>
        <v>0</v>
      </c>
      <c r="O499" s="58">
        <f>IF(J499&gt;0,ROUND(J499*#REF!,2),0)</f>
        <v>0</v>
      </c>
      <c r="P499" s="58">
        <f t="shared" ref="P499:P511" si="52">ROUND(M499+N499+O499,2)</f>
        <v>620.66</v>
      </c>
      <c r="Q499" s="59" t="s">
        <v>132</v>
      </c>
      <c r="R499" s="51"/>
      <c r="S499" s="51"/>
    </row>
    <row r="500" spans="1:19" ht="21" x14ac:dyDescent="0.35">
      <c r="A500" s="53">
        <v>30302021</v>
      </c>
      <c r="B500" s="53" t="s">
        <v>9475</v>
      </c>
      <c r="C500" s="54" t="s">
        <v>3946</v>
      </c>
      <c r="D500" s="60">
        <v>1</v>
      </c>
      <c r="E500" s="61" t="s">
        <v>484</v>
      </c>
      <c r="F500" s="56"/>
      <c r="G500" s="53">
        <v>1</v>
      </c>
      <c r="H500" s="53">
        <v>5</v>
      </c>
      <c r="I500" s="53"/>
      <c r="J500" s="53"/>
      <c r="K500" s="57"/>
      <c r="L500" s="58">
        <f t="shared" si="51"/>
        <v>802.34</v>
      </c>
      <c r="M500" s="58">
        <f t="shared" si="49"/>
        <v>802.34</v>
      </c>
      <c r="N500" s="58">
        <f>IF(F500&gt;0,ROUND(F500*#REF!,2),0)</f>
        <v>0</v>
      </c>
      <c r="O500" s="58">
        <f>IF(J500&gt;0,ROUND(J500*#REF!,2),0)</f>
        <v>0</v>
      </c>
      <c r="P500" s="58">
        <f t="shared" si="52"/>
        <v>802.34</v>
      </c>
      <c r="Q500" s="59" t="s">
        <v>132</v>
      </c>
      <c r="R500" s="51"/>
      <c r="S500" s="51"/>
    </row>
    <row r="501" spans="1:19" x14ac:dyDescent="0.35">
      <c r="A501" s="53">
        <v>30302030</v>
      </c>
      <c r="B501" s="53" t="s">
        <v>9476</v>
      </c>
      <c r="C501" s="54" t="s">
        <v>3945</v>
      </c>
      <c r="D501" s="60">
        <v>1</v>
      </c>
      <c r="E501" s="61" t="s">
        <v>159</v>
      </c>
      <c r="F501" s="56"/>
      <c r="G501" s="53">
        <v>2</v>
      </c>
      <c r="H501" s="53">
        <v>5</v>
      </c>
      <c r="I501" s="53"/>
      <c r="J501" s="53"/>
      <c r="K501" s="57"/>
      <c r="L501" s="58">
        <f t="shared" si="51"/>
        <v>736.04</v>
      </c>
      <c r="M501" s="58">
        <f t="shared" si="49"/>
        <v>736.04</v>
      </c>
      <c r="N501" s="58">
        <f>IF(F501&gt;0,ROUND(F501*#REF!,2),0)</f>
        <v>0</v>
      </c>
      <c r="O501" s="58">
        <f>IF(J501&gt;0,ROUND(J501*#REF!,2),0)</f>
        <v>0</v>
      </c>
      <c r="P501" s="58">
        <f t="shared" si="52"/>
        <v>736.04</v>
      </c>
      <c r="Q501" s="59" t="s">
        <v>132</v>
      </c>
      <c r="R501" s="51"/>
      <c r="S501" s="51"/>
    </row>
    <row r="502" spans="1:19" x14ac:dyDescent="0.35">
      <c r="A502" s="53">
        <v>30302048</v>
      </c>
      <c r="B502" s="53" t="s">
        <v>9477</v>
      </c>
      <c r="C502" s="54" t="s">
        <v>3944</v>
      </c>
      <c r="D502" s="60">
        <v>1</v>
      </c>
      <c r="E502" s="61" t="s">
        <v>393</v>
      </c>
      <c r="F502" s="56"/>
      <c r="G502" s="53">
        <v>1</v>
      </c>
      <c r="H502" s="53">
        <v>5</v>
      </c>
      <c r="I502" s="53"/>
      <c r="J502" s="53"/>
      <c r="K502" s="57"/>
      <c r="L502" s="58">
        <f t="shared" si="51"/>
        <v>883.25</v>
      </c>
      <c r="M502" s="58">
        <f t="shared" si="49"/>
        <v>883.25</v>
      </c>
      <c r="N502" s="58">
        <f>IF(F502&gt;0,ROUND(F502*#REF!,2),0)</f>
        <v>0</v>
      </c>
      <c r="O502" s="58">
        <f>IF(J502&gt;0,ROUND(J502*#REF!,2),0)</f>
        <v>0</v>
      </c>
      <c r="P502" s="58">
        <f t="shared" si="52"/>
        <v>883.25</v>
      </c>
      <c r="Q502" s="59" t="s">
        <v>132</v>
      </c>
      <c r="R502" s="51"/>
      <c r="S502" s="51"/>
    </row>
    <row r="503" spans="1:19" ht="52.5" x14ac:dyDescent="0.35">
      <c r="A503" s="53">
        <v>30302056</v>
      </c>
      <c r="B503" s="53" t="s">
        <v>9478</v>
      </c>
      <c r="C503" s="54" t="s">
        <v>3943</v>
      </c>
      <c r="D503" s="60">
        <v>1</v>
      </c>
      <c r="E503" s="61" t="s">
        <v>446</v>
      </c>
      <c r="F503" s="56"/>
      <c r="G503" s="53">
        <v>4</v>
      </c>
      <c r="H503" s="53">
        <v>7</v>
      </c>
      <c r="I503" s="53"/>
      <c r="J503" s="53"/>
      <c r="K503" s="57"/>
      <c r="L503" s="58">
        <f t="shared" si="51"/>
        <v>1323.54</v>
      </c>
      <c r="M503" s="58">
        <f t="shared" si="49"/>
        <v>1323.54</v>
      </c>
      <c r="N503" s="58">
        <f>IF(F503&gt;0,ROUND(F503*#REF!,2),0)</f>
        <v>0</v>
      </c>
      <c r="O503" s="58">
        <f>IF(J503&gt;0,ROUND(J503*#REF!,2),0)</f>
        <v>0</v>
      </c>
      <c r="P503" s="58">
        <f t="shared" si="52"/>
        <v>1323.54</v>
      </c>
      <c r="Q503" s="59" t="s">
        <v>132</v>
      </c>
      <c r="R503" s="51"/>
      <c r="S503" s="51"/>
    </row>
    <row r="504" spans="1:19" ht="21" x14ac:dyDescent="0.35">
      <c r="A504" s="53">
        <v>30302064</v>
      </c>
      <c r="B504" s="53" t="s">
        <v>9479</v>
      </c>
      <c r="C504" s="54" t="s">
        <v>3942</v>
      </c>
      <c r="D504" s="60">
        <v>1</v>
      </c>
      <c r="E504" s="61" t="s">
        <v>159</v>
      </c>
      <c r="F504" s="56"/>
      <c r="G504" s="53">
        <v>1</v>
      </c>
      <c r="H504" s="53">
        <v>3</v>
      </c>
      <c r="I504" s="53"/>
      <c r="J504" s="53"/>
      <c r="K504" s="57"/>
      <c r="L504" s="58">
        <f t="shared" si="51"/>
        <v>736.04</v>
      </c>
      <c r="M504" s="58">
        <f t="shared" si="49"/>
        <v>736.04</v>
      </c>
      <c r="N504" s="58">
        <f>IF(F504&gt;0,ROUND(F504*#REF!,2),0)</f>
        <v>0</v>
      </c>
      <c r="O504" s="58">
        <f>IF(J504&gt;0,ROUND(J504*#REF!,2),0)</f>
        <v>0</v>
      </c>
      <c r="P504" s="58">
        <f t="shared" si="52"/>
        <v>736.04</v>
      </c>
      <c r="Q504" s="59" t="s">
        <v>132</v>
      </c>
      <c r="R504" s="51"/>
      <c r="S504" s="51"/>
    </row>
    <row r="505" spans="1:19" ht="21" x14ac:dyDescent="0.35">
      <c r="A505" s="53">
        <v>30302072</v>
      </c>
      <c r="B505" s="53" t="s">
        <v>9480</v>
      </c>
      <c r="C505" s="54" t="s">
        <v>3941</v>
      </c>
      <c r="D505" s="60">
        <v>1</v>
      </c>
      <c r="E505" s="61" t="s">
        <v>393</v>
      </c>
      <c r="F505" s="56"/>
      <c r="G505" s="53">
        <v>1</v>
      </c>
      <c r="H505" s="53">
        <v>4</v>
      </c>
      <c r="I505" s="53"/>
      <c r="J505" s="53"/>
      <c r="K505" s="57"/>
      <c r="L505" s="58">
        <f t="shared" si="51"/>
        <v>883.25</v>
      </c>
      <c r="M505" s="58">
        <f t="shared" si="49"/>
        <v>883.25</v>
      </c>
      <c r="N505" s="58">
        <f>IF(F505&gt;0,ROUND(F505*#REF!,2),0)</f>
        <v>0</v>
      </c>
      <c r="O505" s="58">
        <f>IF(J505&gt;0,ROUND(J505*#REF!,2),0)</f>
        <v>0</v>
      </c>
      <c r="P505" s="58">
        <f t="shared" si="52"/>
        <v>883.25</v>
      </c>
      <c r="Q505" s="59" t="s">
        <v>132</v>
      </c>
      <c r="R505" s="51"/>
      <c r="S505" s="51"/>
    </row>
    <row r="506" spans="1:19" x14ac:dyDescent="0.35">
      <c r="A506" s="53">
        <v>30302080</v>
      </c>
      <c r="B506" s="53" t="s">
        <v>9481</v>
      </c>
      <c r="C506" s="54" t="s">
        <v>3940</v>
      </c>
      <c r="D506" s="60">
        <v>1</v>
      </c>
      <c r="E506" s="61" t="s">
        <v>133</v>
      </c>
      <c r="F506" s="56"/>
      <c r="G506" s="53">
        <v>1</v>
      </c>
      <c r="H506" s="53">
        <v>3</v>
      </c>
      <c r="I506" s="53"/>
      <c r="J506" s="53"/>
      <c r="K506" s="57"/>
      <c r="L506" s="58">
        <f t="shared" si="51"/>
        <v>310.33999999999997</v>
      </c>
      <c r="M506" s="58">
        <f t="shared" si="49"/>
        <v>310.33999999999997</v>
      </c>
      <c r="N506" s="58">
        <f>IF(F506&gt;0,ROUND(F506*#REF!,2),0)</f>
        <v>0</v>
      </c>
      <c r="O506" s="58">
        <f>IF(J506&gt;0,ROUND(J506*#REF!,2),0)</f>
        <v>0</v>
      </c>
      <c r="P506" s="58">
        <f t="shared" si="52"/>
        <v>310.33999999999997</v>
      </c>
      <c r="Q506" s="59" t="s">
        <v>132</v>
      </c>
      <c r="R506" s="51"/>
      <c r="S506" s="51"/>
    </row>
    <row r="507" spans="1:19" ht="21" x14ac:dyDescent="0.35">
      <c r="A507" s="53">
        <v>30302099</v>
      </c>
      <c r="B507" s="53" t="s">
        <v>9482</v>
      </c>
      <c r="C507" s="54" t="s">
        <v>3939</v>
      </c>
      <c r="D507" s="60">
        <v>1</v>
      </c>
      <c r="E507" s="61" t="s">
        <v>446</v>
      </c>
      <c r="F507" s="56"/>
      <c r="G507" s="53">
        <v>2</v>
      </c>
      <c r="H507" s="53">
        <v>7</v>
      </c>
      <c r="I507" s="53"/>
      <c r="J507" s="53"/>
      <c r="K507" s="57"/>
      <c r="L507" s="58">
        <f t="shared" si="51"/>
        <v>1323.54</v>
      </c>
      <c r="M507" s="58">
        <f t="shared" si="49"/>
        <v>1323.54</v>
      </c>
      <c r="N507" s="58">
        <f>IF(F507&gt;0,ROUND(F507*#REF!,2),0)</f>
        <v>0</v>
      </c>
      <c r="O507" s="58">
        <f>IF(J507&gt;0,ROUND(J507*#REF!,2),0)</f>
        <v>0</v>
      </c>
      <c r="P507" s="58">
        <f t="shared" si="52"/>
        <v>1323.54</v>
      </c>
      <c r="Q507" s="59" t="s">
        <v>132</v>
      </c>
      <c r="R507" s="51"/>
      <c r="S507" s="51"/>
    </row>
    <row r="508" spans="1:19" ht="21" x14ac:dyDescent="0.35">
      <c r="A508" s="53">
        <v>30302102</v>
      </c>
      <c r="B508" s="53" t="s">
        <v>9483</v>
      </c>
      <c r="C508" s="54" t="s">
        <v>3938</v>
      </c>
      <c r="D508" s="60">
        <v>1</v>
      </c>
      <c r="E508" s="61" t="s">
        <v>484</v>
      </c>
      <c r="F508" s="56"/>
      <c r="G508" s="53">
        <v>1</v>
      </c>
      <c r="H508" s="53">
        <v>5</v>
      </c>
      <c r="I508" s="53"/>
      <c r="J508" s="53"/>
      <c r="K508" s="57"/>
      <c r="L508" s="58">
        <f t="shared" si="51"/>
        <v>802.34</v>
      </c>
      <c r="M508" s="58">
        <f t="shared" si="49"/>
        <v>802.34</v>
      </c>
      <c r="N508" s="58">
        <f>IF(F508&gt;0,ROUND(F508*#REF!,2),0)</f>
        <v>0</v>
      </c>
      <c r="O508" s="58">
        <f>IF(J508&gt;0,ROUND(J508*#REF!,2),0)</f>
        <v>0</v>
      </c>
      <c r="P508" s="58">
        <f t="shared" si="52"/>
        <v>802.34</v>
      </c>
      <c r="Q508" s="59" t="s">
        <v>132</v>
      </c>
      <c r="R508" s="51"/>
      <c r="S508" s="51"/>
    </row>
    <row r="509" spans="1:19" ht="21" x14ac:dyDescent="0.35">
      <c r="A509" s="53">
        <v>30302110</v>
      </c>
      <c r="B509" s="53" t="s">
        <v>9484</v>
      </c>
      <c r="C509" s="54" t="s">
        <v>3937</v>
      </c>
      <c r="D509" s="60">
        <v>1</v>
      </c>
      <c r="E509" s="61" t="s">
        <v>148</v>
      </c>
      <c r="F509" s="56"/>
      <c r="G509" s="53">
        <v>1</v>
      </c>
      <c r="H509" s="53">
        <v>4</v>
      </c>
      <c r="I509" s="53"/>
      <c r="J509" s="53"/>
      <c r="K509" s="57"/>
      <c r="L509" s="58">
        <f t="shared" si="51"/>
        <v>689.63</v>
      </c>
      <c r="M509" s="58">
        <f t="shared" si="49"/>
        <v>689.63</v>
      </c>
      <c r="N509" s="58">
        <f>IF(F509&gt;0,ROUND(F509*#REF!,2),0)</f>
        <v>0</v>
      </c>
      <c r="O509" s="58">
        <f>IF(J509&gt;0,ROUND(J509*#REF!,2),0)</f>
        <v>0</v>
      </c>
      <c r="P509" s="58">
        <f t="shared" si="52"/>
        <v>689.63</v>
      </c>
      <c r="Q509" s="59" t="s">
        <v>132</v>
      </c>
      <c r="R509" s="51"/>
      <c r="S509" s="51"/>
    </row>
    <row r="510" spans="1:19" ht="21" x14ac:dyDescent="0.35">
      <c r="A510" s="53">
        <v>30302129</v>
      </c>
      <c r="B510" s="53" t="s">
        <v>9485</v>
      </c>
      <c r="C510" s="54" t="s">
        <v>3936</v>
      </c>
      <c r="D510" s="60">
        <v>1</v>
      </c>
      <c r="E510" s="61" t="s">
        <v>484</v>
      </c>
      <c r="F510" s="56"/>
      <c r="G510" s="53">
        <v>1</v>
      </c>
      <c r="H510" s="53">
        <v>5</v>
      </c>
      <c r="I510" s="53"/>
      <c r="J510" s="53"/>
      <c r="K510" s="57"/>
      <c r="L510" s="58">
        <f t="shared" si="51"/>
        <v>802.34</v>
      </c>
      <c r="M510" s="58">
        <f t="shared" si="49"/>
        <v>802.34</v>
      </c>
      <c r="N510" s="58">
        <f>IF(F510&gt;0,ROUND(F510*#REF!,2),0)</f>
        <v>0</v>
      </c>
      <c r="O510" s="58">
        <f>IF(J510&gt;0,ROUND(J510*#REF!,2),0)</f>
        <v>0</v>
      </c>
      <c r="P510" s="58">
        <f t="shared" si="52"/>
        <v>802.34</v>
      </c>
      <c r="Q510" s="59" t="s">
        <v>132</v>
      </c>
      <c r="R510" s="51"/>
      <c r="S510" s="51"/>
    </row>
    <row r="511" spans="1:19" x14ac:dyDescent="0.35">
      <c r="A511" s="53">
        <v>30302137</v>
      </c>
      <c r="B511" s="53" t="s">
        <v>9486</v>
      </c>
      <c r="C511" s="54" t="s">
        <v>3935</v>
      </c>
      <c r="D511" s="60">
        <v>1</v>
      </c>
      <c r="E511" s="61" t="s">
        <v>393</v>
      </c>
      <c r="F511" s="56"/>
      <c r="G511" s="53">
        <v>1</v>
      </c>
      <c r="H511" s="53">
        <v>5</v>
      </c>
      <c r="I511" s="53"/>
      <c r="J511" s="53"/>
      <c r="K511" s="57"/>
      <c r="L511" s="58">
        <f t="shared" si="51"/>
        <v>883.25</v>
      </c>
      <c r="M511" s="58">
        <f t="shared" si="49"/>
        <v>883.25</v>
      </c>
      <c r="N511" s="58">
        <f>IF(F511&gt;0,ROUND(F511*#REF!,2),0)</f>
        <v>0</v>
      </c>
      <c r="O511" s="58">
        <f>IF(J511&gt;0,ROUND(J511*#REF!,2),0)</f>
        <v>0</v>
      </c>
      <c r="P511" s="58">
        <f t="shared" si="52"/>
        <v>883.25</v>
      </c>
      <c r="Q511" s="59" t="s">
        <v>132</v>
      </c>
      <c r="R511" s="51"/>
      <c r="S511" s="51"/>
    </row>
    <row r="512" spans="1:19" ht="31" x14ac:dyDescent="0.35">
      <c r="A512" s="125" t="s">
        <v>9487</v>
      </c>
      <c r="B512" s="125"/>
      <c r="C512" s="125"/>
      <c r="D512" s="125"/>
      <c r="E512" s="125"/>
      <c r="F512" s="125"/>
      <c r="G512" s="125"/>
      <c r="H512" s="125"/>
      <c r="I512" s="125"/>
      <c r="J512" s="125"/>
      <c r="K512" s="125"/>
      <c r="L512" s="125"/>
      <c r="M512" s="125"/>
      <c r="N512" s="125"/>
      <c r="O512" s="125"/>
      <c r="P512" s="125"/>
      <c r="Q512" s="52"/>
      <c r="R512" s="51"/>
      <c r="S512" s="51"/>
    </row>
    <row r="513" spans="1:19" x14ac:dyDescent="0.35">
      <c r="A513" s="53">
        <v>30303010</v>
      </c>
      <c r="B513" s="53" t="s">
        <v>9488</v>
      </c>
      <c r="C513" s="54" t="s">
        <v>3934</v>
      </c>
      <c r="D513" s="60">
        <v>1</v>
      </c>
      <c r="E513" s="61" t="s">
        <v>110</v>
      </c>
      <c r="F513" s="56"/>
      <c r="G513" s="53">
        <v>1</v>
      </c>
      <c r="H513" s="53">
        <v>3</v>
      </c>
      <c r="I513" s="53"/>
      <c r="J513" s="53"/>
      <c r="K513" s="57"/>
      <c r="L513" s="58">
        <f t="shared" ref="L513:L523" si="53">VLOOKUP(E513,PORTES2021,10,FALSE)</f>
        <v>222.81</v>
      </c>
      <c r="M513" s="58">
        <f t="shared" si="49"/>
        <v>222.81</v>
      </c>
      <c r="N513" s="58">
        <f>IF(F513&gt;0,ROUND(F513*#REF!,2),0)</f>
        <v>0</v>
      </c>
      <c r="O513" s="58">
        <f>IF(J513&gt;0,ROUND(J513*#REF!,2),0)</f>
        <v>0</v>
      </c>
      <c r="P513" s="58">
        <f t="shared" ref="P513:P523" si="54">ROUND(M513+N513+O513,2)</f>
        <v>222.81</v>
      </c>
      <c r="Q513" s="59" t="s">
        <v>132</v>
      </c>
      <c r="R513" s="51"/>
      <c r="S513" s="51"/>
    </row>
    <row r="514" spans="1:19" x14ac:dyDescent="0.35">
      <c r="A514" s="53">
        <v>30303028</v>
      </c>
      <c r="B514" s="53" t="s">
        <v>9489</v>
      </c>
      <c r="C514" s="54" t="s">
        <v>3933</v>
      </c>
      <c r="D514" s="60">
        <v>1</v>
      </c>
      <c r="E514" s="61" t="s">
        <v>18</v>
      </c>
      <c r="F514" s="56"/>
      <c r="G514" s="53"/>
      <c r="H514" s="53">
        <v>1</v>
      </c>
      <c r="I514" s="53"/>
      <c r="J514" s="53"/>
      <c r="K514" s="57"/>
      <c r="L514" s="58">
        <f t="shared" si="53"/>
        <v>53.06</v>
      </c>
      <c r="M514" s="58">
        <f t="shared" si="49"/>
        <v>53.06</v>
      </c>
      <c r="N514" s="58">
        <f>IF(F514&gt;0,ROUND(F514*#REF!,2),0)</f>
        <v>0</v>
      </c>
      <c r="O514" s="58">
        <f>IF(J514&gt;0,ROUND(J514*#REF!,2),0)</f>
        <v>0</v>
      </c>
      <c r="P514" s="58">
        <f t="shared" si="54"/>
        <v>53.06</v>
      </c>
      <c r="Q514" s="59" t="s">
        <v>132</v>
      </c>
      <c r="R514" s="51"/>
      <c r="S514" s="51"/>
    </row>
    <row r="515" spans="1:19" x14ac:dyDescent="0.35">
      <c r="A515" s="53">
        <v>30303036</v>
      </c>
      <c r="B515" s="53" t="s">
        <v>9490</v>
      </c>
      <c r="C515" s="54" t="s">
        <v>3932</v>
      </c>
      <c r="D515" s="60">
        <v>1</v>
      </c>
      <c r="E515" s="61" t="s">
        <v>41</v>
      </c>
      <c r="F515" s="56"/>
      <c r="G515" s="53"/>
      <c r="H515" s="53">
        <v>3</v>
      </c>
      <c r="I515" s="53"/>
      <c r="J515" s="53"/>
      <c r="K515" s="57"/>
      <c r="L515" s="58">
        <f t="shared" si="53"/>
        <v>169.74</v>
      </c>
      <c r="M515" s="58">
        <f t="shared" si="49"/>
        <v>169.74</v>
      </c>
      <c r="N515" s="58">
        <f>IF(F515&gt;0,ROUND(F515*#REF!,2),0)</f>
        <v>0</v>
      </c>
      <c r="O515" s="58">
        <f>IF(J515&gt;0,ROUND(J515*#REF!,2),0)</f>
        <v>0</v>
      </c>
      <c r="P515" s="58">
        <f t="shared" si="54"/>
        <v>169.74</v>
      </c>
      <c r="Q515" s="59" t="s">
        <v>132</v>
      </c>
      <c r="R515" s="51"/>
      <c r="S515" s="51"/>
    </row>
    <row r="516" spans="1:19" x14ac:dyDescent="0.35">
      <c r="A516" s="53">
        <v>30303044</v>
      </c>
      <c r="B516" s="53" t="s">
        <v>9491</v>
      </c>
      <c r="C516" s="54" t="s">
        <v>3931</v>
      </c>
      <c r="D516" s="60">
        <v>1</v>
      </c>
      <c r="E516" s="61" t="s">
        <v>31</v>
      </c>
      <c r="F516" s="56"/>
      <c r="G516" s="53"/>
      <c r="H516" s="53">
        <v>0</v>
      </c>
      <c r="I516" s="53"/>
      <c r="J516" s="53"/>
      <c r="K516" s="57"/>
      <c r="L516" s="58">
        <f t="shared" si="53"/>
        <v>26.53</v>
      </c>
      <c r="M516" s="58">
        <f t="shared" si="49"/>
        <v>26.53</v>
      </c>
      <c r="N516" s="58">
        <f>IF(F516&gt;0,ROUND(F516*#REF!,2),0)</f>
        <v>0</v>
      </c>
      <c r="O516" s="58">
        <f>IF(J516&gt;0,ROUND(J516*#REF!,2),0)</f>
        <v>0</v>
      </c>
      <c r="P516" s="58">
        <f t="shared" si="54"/>
        <v>26.53</v>
      </c>
      <c r="Q516" s="59" t="s">
        <v>132</v>
      </c>
      <c r="R516" s="51"/>
      <c r="S516" s="51"/>
    </row>
    <row r="517" spans="1:19" x14ac:dyDescent="0.35">
      <c r="A517" s="53">
        <v>30303052</v>
      </c>
      <c r="B517" s="53" t="s">
        <v>9492</v>
      </c>
      <c r="C517" s="54" t="s">
        <v>3930</v>
      </c>
      <c r="D517" s="60">
        <v>1</v>
      </c>
      <c r="E517" s="61" t="s">
        <v>16</v>
      </c>
      <c r="F517" s="56"/>
      <c r="G517" s="53">
        <v>1</v>
      </c>
      <c r="H517" s="53">
        <v>3</v>
      </c>
      <c r="I517" s="53"/>
      <c r="J517" s="53"/>
      <c r="K517" s="57"/>
      <c r="L517" s="58">
        <f t="shared" si="53"/>
        <v>250.65</v>
      </c>
      <c r="M517" s="58">
        <f t="shared" si="49"/>
        <v>250.65</v>
      </c>
      <c r="N517" s="58">
        <f>IF(F517&gt;0,ROUND(F517*#REF!,2),0)</f>
        <v>0</v>
      </c>
      <c r="O517" s="58">
        <f>IF(J517&gt;0,ROUND(J517*#REF!,2),0)</f>
        <v>0</v>
      </c>
      <c r="P517" s="58">
        <f t="shared" si="54"/>
        <v>250.65</v>
      </c>
      <c r="Q517" s="59" t="s">
        <v>132</v>
      </c>
      <c r="R517" s="51"/>
      <c r="S517" s="51"/>
    </row>
    <row r="518" spans="1:19" x14ac:dyDescent="0.35">
      <c r="A518" s="53">
        <v>30303060</v>
      </c>
      <c r="B518" s="53" t="s">
        <v>9493</v>
      </c>
      <c r="C518" s="54" t="s">
        <v>3929</v>
      </c>
      <c r="D518" s="60">
        <v>1</v>
      </c>
      <c r="E518" s="61" t="s">
        <v>41</v>
      </c>
      <c r="F518" s="56"/>
      <c r="G518" s="53"/>
      <c r="H518" s="53">
        <v>0</v>
      </c>
      <c r="I518" s="53"/>
      <c r="J518" s="53"/>
      <c r="K518" s="57"/>
      <c r="L518" s="58">
        <f t="shared" si="53"/>
        <v>169.74</v>
      </c>
      <c r="M518" s="58">
        <f t="shared" si="49"/>
        <v>169.74</v>
      </c>
      <c r="N518" s="58">
        <f>IF(F518&gt;0,ROUND(F518*#REF!,2),0)</f>
        <v>0</v>
      </c>
      <c r="O518" s="58">
        <f>IF(J518&gt;0,ROUND(J518*#REF!,2),0)</f>
        <v>0</v>
      </c>
      <c r="P518" s="58">
        <f t="shared" si="54"/>
        <v>169.74</v>
      </c>
      <c r="Q518" s="59" t="s">
        <v>132</v>
      </c>
      <c r="R518" s="51"/>
      <c r="S518" s="51"/>
    </row>
    <row r="519" spans="1:19" x14ac:dyDescent="0.35">
      <c r="A519" s="53">
        <v>30303079</v>
      </c>
      <c r="B519" s="53" t="s">
        <v>9494</v>
      </c>
      <c r="C519" s="54" t="s">
        <v>3928</v>
      </c>
      <c r="D519" s="60">
        <v>1</v>
      </c>
      <c r="E519" s="61" t="s">
        <v>448</v>
      </c>
      <c r="F519" s="56"/>
      <c r="G519" s="53">
        <v>1</v>
      </c>
      <c r="H519" s="53">
        <v>3</v>
      </c>
      <c r="I519" s="53"/>
      <c r="J519" s="53"/>
      <c r="K519" s="57"/>
      <c r="L519" s="58">
        <f t="shared" si="53"/>
        <v>371.34</v>
      </c>
      <c r="M519" s="58">
        <f t="shared" si="49"/>
        <v>371.34</v>
      </c>
      <c r="N519" s="58">
        <f>IF(F519&gt;0,ROUND(F519*#REF!,2),0)</f>
        <v>0</v>
      </c>
      <c r="O519" s="58">
        <f>IF(J519&gt;0,ROUND(J519*#REF!,2),0)</f>
        <v>0</v>
      </c>
      <c r="P519" s="58">
        <f t="shared" si="54"/>
        <v>371.34</v>
      </c>
      <c r="Q519" s="59" t="s">
        <v>132</v>
      </c>
      <c r="R519" s="51"/>
      <c r="S519" s="51"/>
    </row>
    <row r="520" spans="1:19" x14ac:dyDescent="0.35">
      <c r="A520" s="53">
        <v>30303087</v>
      </c>
      <c r="B520" s="53" t="s">
        <v>9495</v>
      </c>
      <c r="C520" s="54" t="s">
        <v>3927</v>
      </c>
      <c r="D520" s="60">
        <v>1</v>
      </c>
      <c r="E520" s="61" t="s">
        <v>23</v>
      </c>
      <c r="F520" s="56"/>
      <c r="G520" s="53"/>
      <c r="H520" s="53">
        <v>0</v>
      </c>
      <c r="I520" s="53"/>
      <c r="J520" s="53"/>
      <c r="K520" s="57"/>
      <c r="L520" s="58">
        <f t="shared" si="53"/>
        <v>116.71</v>
      </c>
      <c r="M520" s="58">
        <f t="shared" si="49"/>
        <v>116.71</v>
      </c>
      <c r="N520" s="58">
        <f>IF(F520&gt;0,ROUND(F520*#REF!,2),0)</f>
        <v>0</v>
      </c>
      <c r="O520" s="58">
        <f>IF(J520&gt;0,ROUND(J520*#REF!,2),0)</f>
        <v>0</v>
      </c>
      <c r="P520" s="58">
        <f t="shared" si="54"/>
        <v>116.71</v>
      </c>
      <c r="Q520" s="59" t="s">
        <v>132</v>
      </c>
      <c r="R520" s="51"/>
      <c r="S520" s="51"/>
    </row>
    <row r="521" spans="1:19" x14ac:dyDescent="0.35">
      <c r="A521" s="53">
        <v>30303095</v>
      </c>
      <c r="B521" s="53" t="s">
        <v>9496</v>
      </c>
      <c r="C521" s="54" t="s">
        <v>3926</v>
      </c>
      <c r="D521" s="60">
        <v>1</v>
      </c>
      <c r="E521" s="61" t="s">
        <v>388</v>
      </c>
      <c r="F521" s="56"/>
      <c r="G521" s="53">
        <v>1</v>
      </c>
      <c r="H521" s="53">
        <v>5</v>
      </c>
      <c r="I521" s="53"/>
      <c r="J521" s="53"/>
      <c r="K521" s="57"/>
      <c r="L521" s="58">
        <f t="shared" si="53"/>
        <v>574.25</v>
      </c>
      <c r="M521" s="58">
        <f t="shared" si="49"/>
        <v>574.25</v>
      </c>
      <c r="N521" s="58">
        <f>IF(F521&gt;0,ROUND(F521*#REF!,2),0)</f>
        <v>0</v>
      </c>
      <c r="O521" s="58">
        <f>IF(J521&gt;0,ROUND(J521*#REF!,2),0)</f>
        <v>0</v>
      </c>
      <c r="P521" s="58">
        <f t="shared" si="54"/>
        <v>574.25</v>
      </c>
      <c r="Q521" s="59" t="s">
        <v>132</v>
      </c>
      <c r="R521" s="51"/>
      <c r="S521" s="51"/>
    </row>
    <row r="522" spans="1:19" x14ac:dyDescent="0.35">
      <c r="A522" s="53">
        <v>30303109</v>
      </c>
      <c r="B522" s="53" t="s">
        <v>9497</v>
      </c>
      <c r="C522" s="54" t="s">
        <v>3925</v>
      </c>
      <c r="D522" s="60">
        <v>1</v>
      </c>
      <c r="E522" s="61" t="s">
        <v>41</v>
      </c>
      <c r="F522" s="56"/>
      <c r="G522" s="53"/>
      <c r="H522" s="53">
        <v>0</v>
      </c>
      <c r="I522" s="53"/>
      <c r="J522" s="53"/>
      <c r="K522" s="57"/>
      <c r="L522" s="58">
        <f t="shared" si="53"/>
        <v>169.74</v>
      </c>
      <c r="M522" s="58">
        <f t="shared" si="49"/>
        <v>169.74</v>
      </c>
      <c r="N522" s="58">
        <f>IF(F522&gt;0,ROUND(F522*#REF!,2),0)</f>
        <v>0</v>
      </c>
      <c r="O522" s="58">
        <f>IF(J522&gt;0,ROUND(J522*#REF!,2),0)</f>
        <v>0</v>
      </c>
      <c r="P522" s="58">
        <f t="shared" si="54"/>
        <v>169.74</v>
      </c>
      <c r="Q522" s="59" t="s">
        <v>132</v>
      </c>
      <c r="R522" s="51"/>
      <c r="S522" s="51"/>
    </row>
    <row r="523" spans="1:19" x14ac:dyDescent="0.35">
      <c r="A523" s="53">
        <v>30303117</v>
      </c>
      <c r="B523" s="53" t="s">
        <v>9498</v>
      </c>
      <c r="C523" s="54" t="s">
        <v>3924</v>
      </c>
      <c r="D523" s="60">
        <v>1</v>
      </c>
      <c r="E523" s="61" t="s">
        <v>151</v>
      </c>
      <c r="F523" s="56">
        <v>0.99</v>
      </c>
      <c r="G523" s="53">
        <v>1</v>
      </c>
      <c r="H523" s="53">
        <v>2</v>
      </c>
      <c r="I523" s="53"/>
      <c r="J523" s="53"/>
      <c r="K523" s="57"/>
      <c r="L523" s="58">
        <f t="shared" si="53"/>
        <v>270.54000000000002</v>
      </c>
      <c r="M523" s="58">
        <f t="shared" si="49"/>
        <v>270.54000000000002</v>
      </c>
      <c r="N523" s="58" t="e">
        <f>IF(F523&gt;0,ROUND(F523*#REF!,2),0)</f>
        <v>#REF!</v>
      </c>
      <c r="O523" s="58">
        <f>IF(J523&gt;0,ROUND(J523*#REF!,2),0)</f>
        <v>0</v>
      </c>
      <c r="P523" s="58" t="e">
        <f t="shared" si="54"/>
        <v>#REF!</v>
      </c>
      <c r="Q523" s="59" t="s">
        <v>132</v>
      </c>
      <c r="R523" s="51"/>
      <c r="S523" s="51"/>
    </row>
    <row r="524" spans="1:19" ht="31" x14ac:dyDescent="0.35">
      <c r="A524" s="125" t="s">
        <v>9499</v>
      </c>
      <c r="B524" s="125"/>
      <c r="C524" s="125"/>
      <c r="D524" s="125"/>
      <c r="E524" s="125"/>
      <c r="F524" s="125"/>
      <c r="G524" s="125"/>
      <c r="H524" s="125"/>
      <c r="I524" s="125"/>
      <c r="J524" s="125"/>
      <c r="K524" s="125"/>
      <c r="L524" s="125"/>
      <c r="M524" s="125"/>
      <c r="N524" s="125"/>
      <c r="O524" s="125"/>
      <c r="P524" s="125"/>
      <c r="Q524" s="52"/>
      <c r="R524" s="51"/>
      <c r="S524" s="51"/>
    </row>
    <row r="525" spans="1:19" x14ac:dyDescent="0.35">
      <c r="A525" s="53">
        <v>30304016</v>
      </c>
      <c r="B525" s="53" t="s">
        <v>9500</v>
      </c>
      <c r="C525" s="54" t="s">
        <v>3923</v>
      </c>
      <c r="D525" s="60">
        <v>1</v>
      </c>
      <c r="E525" s="61" t="s">
        <v>18</v>
      </c>
      <c r="F525" s="56"/>
      <c r="G525" s="53"/>
      <c r="H525" s="53">
        <v>0</v>
      </c>
      <c r="I525" s="53"/>
      <c r="J525" s="53"/>
      <c r="K525" s="57"/>
      <c r="L525" s="58">
        <f t="shared" ref="L525:L534" si="55">VLOOKUP(E525,PORTES2021,10,FALSE)</f>
        <v>53.06</v>
      </c>
      <c r="M525" s="58">
        <f t="shared" si="49"/>
        <v>53.06</v>
      </c>
      <c r="N525" s="58">
        <f>IF(F525&gt;0,ROUND(F525*#REF!,2),0)</f>
        <v>0</v>
      </c>
      <c r="O525" s="58">
        <f>IF(J525&gt;0,ROUND(J525*#REF!,2),0)</f>
        <v>0</v>
      </c>
      <c r="P525" s="58">
        <f t="shared" ref="P525:P534" si="56">ROUND(M525+N525+O525,2)</f>
        <v>53.06</v>
      </c>
      <c r="Q525" s="59" t="s">
        <v>0</v>
      </c>
      <c r="R525" s="51"/>
      <c r="S525" s="51"/>
    </row>
    <row r="526" spans="1:19" ht="21" x14ac:dyDescent="0.35">
      <c r="A526" s="53">
        <v>30304024</v>
      </c>
      <c r="B526" s="53" t="s">
        <v>9501</v>
      </c>
      <c r="C526" s="54" t="s">
        <v>3922</v>
      </c>
      <c r="D526" s="60">
        <v>1</v>
      </c>
      <c r="E526" s="61" t="s">
        <v>41</v>
      </c>
      <c r="F526" s="56"/>
      <c r="G526" s="53"/>
      <c r="H526" s="53">
        <v>3</v>
      </c>
      <c r="I526" s="53"/>
      <c r="J526" s="53"/>
      <c r="K526" s="57"/>
      <c r="L526" s="58">
        <f t="shared" si="55"/>
        <v>169.74</v>
      </c>
      <c r="M526" s="58">
        <f t="shared" si="49"/>
        <v>169.74</v>
      </c>
      <c r="N526" s="58">
        <f>IF(F526&gt;0,ROUND(F526*#REF!,2),0)</f>
        <v>0</v>
      </c>
      <c r="O526" s="58">
        <f>IF(J526&gt;0,ROUND(J526*#REF!,2),0)</f>
        <v>0</v>
      </c>
      <c r="P526" s="58">
        <f t="shared" si="56"/>
        <v>169.74</v>
      </c>
      <c r="Q526" s="59" t="s">
        <v>132</v>
      </c>
      <c r="R526" s="51"/>
      <c r="S526" s="51"/>
    </row>
    <row r="527" spans="1:19" ht="21" x14ac:dyDescent="0.35">
      <c r="A527" s="53">
        <v>30304032</v>
      </c>
      <c r="B527" s="53" t="s">
        <v>9502</v>
      </c>
      <c r="C527" s="54" t="s">
        <v>3921</v>
      </c>
      <c r="D527" s="60">
        <v>1</v>
      </c>
      <c r="E527" s="61" t="s">
        <v>18</v>
      </c>
      <c r="F527" s="56"/>
      <c r="G527" s="53"/>
      <c r="H527" s="53">
        <v>3</v>
      </c>
      <c r="I527" s="53"/>
      <c r="J527" s="53"/>
      <c r="K527" s="57"/>
      <c r="L527" s="58">
        <f t="shared" si="55"/>
        <v>53.06</v>
      </c>
      <c r="M527" s="58">
        <f t="shared" si="49"/>
        <v>53.06</v>
      </c>
      <c r="N527" s="58">
        <f>IF(F527&gt;0,ROUND(F527*#REF!,2),0)</f>
        <v>0</v>
      </c>
      <c r="O527" s="58">
        <f>IF(J527&gt;0,ROUND(J527*#REF!,2),0)</f>
        <v>0</v>
      </c>
      <c r="P527" s="58">
        <f t="shared" si="56"/>
        <v>53.06</v>
      </c>
      <c r="Q527" s="59" t="s">
        <v>0</v>
      </c>
      <c r="R527" s="51"/>
      <c r="S527" s="51"/>
    </row>
    <row r="528" spans="1:19" ht="21" x14ac:dyDescent="0.35">
      <c r="A528" s="53">
        <v>30304040</v>
      </c>
      <c r="B528" s="53" t="s">
        <v>9503</v>
      </c>
      <c r="C528" s="54" t="s">
        <v>3920</v>
      </c>
      <c r="D528" s="60">
        <v>1</v>
      </c>
      <c r="E528" s="61" t="s">
        <v>388</v>
      </c>
      <c r="F528" s="56">
        <v>31.33</v>
      </c>
      <c r="G528" s="53">
        <v>1</v>
      </c>
      <c r="H528" s="53">
        <v>3</v>
      </c>
      <c r="I528" s="53"/>
      <c r="J528" s="53"/>
      <c r="K528" s="57"/>
      <c r="L528" s="58">
        <f t="shared" si="55"/>
        <v>574.25</v>
      </c>
      <c r="M528" s="58">
        <f t="shared" si="49"/>
        <v>574.25</v>
      </c>
      <c r="N528" s="58" t="e">
        <f>IF(F528&gt;0,ROUND(F528*#REF!,2),0)</f>
        <v>#REF!</v>
      </c>
      <c r="O528" s="58">
        <f>IF(J528&gt;0,ROUND(J528*#REF!,2),0)</f>
        <v>0</v>
      </c>
      <c r="P528" s="58" t="e">
        <f t="shared" si="56"/>
        <v>#REF!</v>
      </c>
      <c r="Q528" s="59" t="s">
        <v>132</v>
      </c>
      <c r="R528" s="51"/>
      <c r="S528" s="51"/>
    </row>
    <row r="529" spans="1:19" x14ac:dyDescent="0.35">
      <c r="A529" s="53">
        <v>30304059</v>
      </c>
      <c r="B529" s="53" t="s">
        <v>9504</v>
      </c>
      <c r="C529" s="54" t="s">
        <v>3919</v>
      </c>
      <c r="D529" s="60">
        <v>1</v>
      </c>
      <c r="E529" s="61" t="s">
        <v>41</v>
      </c>
      <c r="F529" s="56"/>
      <c r="G529" s="53"/>
      <c r="H529" s="53">
        <v>0</v>
      </c>
      <c r="I529" s="53"/>
      <c r="J529" s="53"/>
      <c r="K529" s="57"/>
      <c r="L529" s="58">
        <f t="shared" si="55"/>
        <v>169.74</v>
      </c>
      <c r="M529" s="58">
        <f t="shared" si="49"/>
        <v>169.74</v>
      </c>
      <c r="N529" s="58">
        <f>IF(F529&gt;0,ROUND(F529*#REF!,2),0)</f>
        <v>0</v>
      </c>
      <c r="O529" s="58">
        <f>IF(J529&gt;0,ROUND(J529*#REF!,2),0)</f>
        <v>0</v>
      </c>
      <c r="P529" s="58">
        <f t="shared" si="56"/>
        <v>169.74</v>
      </c>
      <c r="Q529" s="59" t="s">
        <v>132</v>
      </c>
      <c r="R529" s="51"/>
      <c r="S529" s="51"/>
    </row>
    <row r="530" spans="1:19" ht="21" x14ac:dyDescent="0.35">
      <c r="A530" s="53">
        <v>30304067</v>
      </c>
      <c r="B530" s="53" t="s">
        <v>9505</v>
      </c>
      <c r="C530" s="54" t="s">
        <v>3918</v>
      </c>
      <c r="D530" s="60">
        <v>1</v>
      </c>
      <c r="E530" s="61" t="s">
        <v>133</v>
      </c>
      <c r="F530" s="56"/>
      <c r="G530" s="53">
        <v>1</v>
      </c>
      <c r="H530" s="53">
        <v>3</v>
      </c>
      <c r="I530" s="53"/>
      <c r="J530" s="53"/>
      <c r="K530" s="57"/>
      <c r="L530" s="58">
        <f t="shared" si="55"/>
        <v>310.33999999999997</v>
      </c>
      <c r="M530" s="58">
        <f t="shared" si="49"/>
        <v>310.33999999999997</v>
      </c>
      <c r="N530" s="58">
        <f>IF(F530&gt;0,ROUND(F530*#REF!,2),0)</f>
        <v>0</v>
      </c>
      <c r="O530" s="58">
        <f>IF(J530&gt;0,ROUND(J530*#REF!,2),0)</f>
        <v>0</v>
      </c>
      <c r="P530" s="58">
        <f t="shared" si="56"/>
        <v>310.33999999999997</v>
      </c>
      <c r="Q530" s="59" t="s">
        <v>132</v>
      </c>
      <c r="R530" s="51"/>
      <c r="S530" s="51"/>
    </row>
    <row r="531" spans="1:19" x14ac:dyDescent="0.35">
      <c r="A531" s="53">
        <v>30304075</v>
      </c>
      <c r="B531" s="53" t="s">
        <v>9506</v>
      </c>
      <c r="C531" s="54" t="s">
        <v>3917</v>
      </c>
      <c r="D531" s="60">
        <v>1</v>
      </c>
      <c r="E531" s="61" t="s">
        <v>388</v>
      </c>
      <c r="F531" s="56"/>
      <c r="G531" s="53">
        <v>1</v>
      </c>
      <c r="H531" s="53">
        <v>3</v>
      </c>
      <c r="I531" s="53"/>
      <c r="J531" s="53"/>
      <c r="K531" s="57"/>
      <c r="L531" s="58">
        <f t="shared" si="55"/>
        <v>574.25</v>
      </c>
      <c r="M531" s="58">
        <f t="shared" si="49"/>
        <v>574.25</v>
      </c>
      <c r="N531" s="58">
        <f>IF(F531&gt;0,ROUND(F531*#REF!,2),0)</f>
        <v>0</v>
      </c>
      <c r="O531" s="58">
        <f>IF(J531&gt;0,ROUND(J531*#REF!,2),0)</f>
        <v>0</v>
      </c>
      <c r="P531" s="58">
        <f t="shared" si="56"/>
        <v>574.25</v>
      </c>
      <c r="Q531" s="59" t="s">
        <v>132</v>
      </c>
      <c r="R531" s="51"/>
      <c r="S531" s="51"/>
    </row>
    <row r="532" spans="1:19" x14ac:dyDescent="0.35">
      <c r="A532" s="53">
        <v>30304083</v>
      </c>
      <c r="B532" s="53" t="s">
        <v>9507</v>
      </c>
      <c r="C532" s="54" t="s">
        <v>3916</v>
      </c>
      <c r="D532" s="60">
        <v>1</v>
      </c>
      <c r="E532" s="61" t="s">
        <v>398</v>
      </c>
      <c r="F532" s="56"/>
      <c r="G532" s="53">
        <v>1</v>
      </c>
      <c r="H532" s="53">
        <v>3</v>
      </c>
      <c r="I532" s="53"/>
      <c r="J532" s="53"/>
      <c r="K532" s="57"/>
      <c r="L532" s="58">
        <f t="shared" si="55"/>
        <v>1140.53</v>
      </c>
      <c r="M532" s="58">
        <f t="shared" si="49"/>
        <v>1140.53</v>
      </c>
      <c r="N532" s="58">
        <f>IF(F532&gt;0,ROUND(F532*#REF!,2),0)</f>
        <v>0</v>
      </c>
      <c r="O532" s="58">
        <f>IF(J532&gt;0,ROUND(J532*#REF!,2),0)</f>
        <v>0</v>
      </c>
      <c r="P532" s="58">
        <f t="shared" si="56"/>
        <v>1140.53</v>
      </c>
      <c r="Q532" s="59" t="s">
        <v>132</v>
      </c>
      <c r="R532" s="51"/>
      <c r="S532" s="51"/>
    </row>
    <row r="533" spans="1:19" ht="21" x14ac:dyDescent="0.35">
      <c r="A533" s="53">
        <v>30304091</v>
      </c>
      <c r="B533" s="53" t="s">
        <v>9508</v>
      </c>
      <c r="C533" s="54" t="s">
        <v>3915</v>
      </c>
      <c r="D533" s="60">
        <v>1</v>
      </c>
      <c r="E533" s="61" t="s">
        <v>388</v>
      </c>
      <c r="F533" s="56">
        <v>31.33</v>
      </c>
      <c r="G533" s="53"/>
      <c r="H533" s="53">
        <v>0</v>
      </c>
      <c r="I533" s="53"/>
      <c r="J533" s="53"/>
      <c r="K533" s="57"/>
      <c r="L533" s="58">
        <f t="shared" si="55"/>
        <v>574.25</v>
      </c>
      <c r="M533" s="58">
        <f t="shared" si="49"/>
        <v>574.25</v>
      </c>
      <c r="N533" s="58" t="e">
        <f>IF(F533&gt;0,ROUND(F533*#REF!,2),0)</f>
        <v>#REF!</v>
      </c>
      <c r="O533" s="58">
        <f>IF(J533&gt;0,ROUND(J533*#REF!,2),0)</f>
        <v>0</v>
      </c>
      <c r="P533" s="58" t="e">
        <f t="shared" si="56"/>
        <v>#REF!</v>
      </c>
      <c r="Q533" s="59" t="s">
        <v>132</v>
      </c>
      <c r="R533" s="51"/>
      <c r="S533" s="51"/>
    </row>
    <row r="534" spans="1:19" ht="21" x14ac:dyDescent="0.35">
      <c r="A534" s="53">
        <v>30304105</v>
      </c>
      <c r="B534" s="53" t="s">
        <v>9509</v>
      </c>
      <c r="C534" s="54" t="s">
        <v>3914</v>
      </c>
      <c r="D534" s="60">
        <v>1</v>
      </c>
      <c r="E534" s="61" t="s">
        <v>393</v>
      </c>
      <c r="F534" s="56">
        <v>34.47</v>
      </c>
      <c r="G534" s="53"/>
      <c r="H534" s="53">
        <v>0</v>
      </c>
      <c r="I534" s="53"/>
      <c r="J534" s="53"/>
      <c r="K534" s="57"/>
      <c r="L534" s="58">
        <f t="shared" si="55"/>
        <v>883.25</v>
      </c>
      <c r="M534" s="58">
        <f t="shared" si="49"/>
        <v>883.25</v>
      </c>
      <c r="N534" s="58" t="e">
        <f>IF(F534&gt;0,ROUND(F534*#REF!,2),0)</f>
        <v>#REF!</v>
      </c>
      <c r="O534" s="58">
        <f>IF(J534&gt;0,ROUND(J534*#REF!,2),0)</f>
        <v>0</v>
      </c>
      <c r="P534" s="58" t="e">
        <f t="shared" si="56"/>
        <v>#REF!</v>
      </c>
      <c r="Q534" s="59" t="s">
        <v>132</v>
      </c>
      <c r="R534" s="51"/>
      <c r="S534" s="51"/>
    </row>
    <row r="535" spans="1:19" ht="31" x14ac:dyDescent="0.35">
      <c r="A535" s="125" t="s">
        <v>9510</v>
      </c>
      <c r="B535" s="125"/>
      <c r="C535" s="125"/>
      <c r="D535" s="125"/>
      <c r="E535" s="125"/>
      <c r="F535" s="125"/>
      <c r="G535" s="125"/>
      <c r="H535" s="125"/>
      <c r="I535" s="125"/>
      <c r="J535" s="125"/>
      <c r="K535" s="125"/>
      <c r="L535" s="125"/>
      <c r="M535" s="125"/>
      <c r="N535" s="125"/>
      <c r="O535" s="125"/>
      <c r="P535" s="125"/>
      <c r="Q535" s="52"/>
      <c r="R535" s="51"/>
      <c r="S535" s="51"/>
    </row>
    <row r="536" spans="1:19" x14ac:dyDescent="0.35">
      <c r="A536" s="53">
        <v>30305012</v>
      </c>
      <c r="B536" s="53" t="s">
        <v>9511</v>
      </c>
      <c r="C536" s="54" t="s">
        <v>3913</v>
      </c>
      <c r="D536" s="60">
        <v>1</v>
      </c>
      <c r="E536" s="61" t="s">
        <v>23</v>
      </c>
      <c r="F536" s="56"/>
      <c r="G536" s="53"/>
      <c r="H536" s="53">
        <v>1</v>
      </c>
      <c r="I536" s="53"/>
      <c r="J536" s="53"/>
      <c r="K536" s="57"/>
      <c r="L536" s="58">
        <f>VLOOKUP(E536,PORTES2021,10,FALSE)</f>
        <v>116.71</v>
      </c>
      <c r="M536" s="58">
        <f t="shared" si="49"/>
        <v>116.71</v>
      </c>
      <c r="N536" s="58">
        <f>IF(F536&gt;0,ROUND(F536*#REF!,2),0)</f>
        <v>0</v>
      </c>
      <c r="O536" s="58">
        <f>IF(J536&gt;0,ROUND(J536*#REF!,2),0)</f>
        <v>0</v>
      </c>
      <c r="P536" s="58">
        <f>ROUND(M536+N536+O536,2)</f>
        <v>116.71</v>
      </c>
      <c r="Q536" s="59" t="s">
        <v>132</v>
      </c>
      <c r="R536" s="51"/>
      <c r="S536" s="51"/>
    </row>
    <row r="537" spans="1:19" ht="21" x14ac:dyDescent="0.35">
      <c r="A537" s="53">
        <v>30305020</v>
      </c>
      <c r="B537" s="53" t="s">
        <v>9512</v>
      </c>
      <c r="C537" s="54" t="s">
        <v>3912</v>
      </c>
      <c r="D537" s="60">
        <v>1</v>
      </c>
      <c r="E537" s="61" t="s">
        <v>484</v>
      </c>
      <c r="F537" s="56"/>
      <c r="G537" s="53">
        <v>1</v>
      </c>
      <c r="H537" s="53">
        <v>4</v>
      </c>
      <c r="I537" s="53"/>
      <c r="J537" s="53"/>
      <c r="K537" s="57"/>
      <c r="L537" s="58">
        <f>VLOOKUP(E537,PORTES2021,10,FALSE)</f>
        <v>802.34</v>
      </c>
      <c r="M537" s="58">
        <f t="shared" si="49"/>
        <v>802.34</v>
      </c>
      <c r="N537" s="58">
        <f>IF(F537&gt;0,ROUND(F537*#REF!,2),0)</f>
        <v>0</v>
      </c>
      <c r="O537" s="58">
        <f>IF(J537&gt;0,ROUND(J537*#REF!,2),0)</f>
        <v>0</v>
      </c>
      <c r="P537" s="58">
        <f>ROUND(M537+N537+O537,2)</f>
        <v>802.34</v>
      </c>
      <c r="Q537" s="59" t="s">
        <v>132</v>
      </c>
      <c r="R537" s="51"/>
      <c r="S537" s="51"/>
    </row>
    <row r="538" spans="1:19" x14ac:dyDescent="0.35">
      <c r="A538" s="53">
        <v>30305039</v>
      </c>
      <c r="B538" s="53" t="s">
        <v>9513</v>
      </c>
      <c r="C538" s="54" t="s">
        <v>3911</v>
      </c>
      <c r="D538" s="60">
        <v>1</v>
      </c>
      <c r="E538" s="61" t="s">
        <v>388</v>
      </c>
      <c r="F538" s="56"/>
      <c r="G538" s="53">
        <v>1</v>
      </c>
      <c r="H538" s="53">
        <v>3</v>
      </c>
      <c r="I538" s="53"/>
      <c r="J538" s="53"/>
      <c r="K538" s="57"/>
      <c r="L538" s="58">
        <f>VLOOKUP(E538,PORTES2021,10,FALSE)</f>
        <v>574.25</v>
      </c>
      <c r="M538" s="58">
        <f t="shared" ref="M538:M562" si="57">ROUND(D538*L538,2)</f>
        <v>574.25</v>
      </c>
      <c r="N538" s="58">
        <f>IF(F538&gt;0,ROUND(F538*#REF!,2),0)</f>
        <v>0</v>
      </c>
      <c r="O538" s="58">
        <f>IF(J538&gt;0,ROUND(J538*#REF!,2),0)</f>
        <v>0</v>
      </c>
      <c r="P538" s="58">
        <f>ROUND(M538+N538+O538,2)</f>
        <v>574.25</v>
      </c>
      <c r="Q538" s="59" t="s">
        <v>132</v>
      </c>
      <c r="R538" s="51"/>
      <c r="S538" s="51"/>
    </row>
    <row r="539" spans="1:19" ht="21" x14ac:dyDescent="0.35">
      <c r="A539" s="53">
        <v>30305047</v>
      </c>
      <c r="B539" s="53" t="s">
        <v>9514</v>
      </c>
      <c r="C539" s="54" t="s">
        <v>3910</v>
      </c>
      <c r="D539" s="60">
        <v>1</v>
      </c>
      <c r="E539" s="61" t="s">
        <v>388</v>
      </c>
      <c r="F539" s="56"/>
      <c r="G539" s="53">
        <v>1</v>
      </c>
      <c r="H539" s="53">
        <v>4</v>
      </c>
      <c r="I539" s="53"/>
      <c r="J539" s="53"/>
      <c r="K539" s="57"/>
      <c r="L539" s="58">
        <f>VLOOKUP(E539,PORTES2021,10,FALSE)</f>
        <v>574.25</v>
      </c>
      <c r="M539" s="58">
        <f t="shared" si="57"/>
        <v>574.25</v>
      </c>
      <c r="N539" s="58">
        <f>IF(F539&gt;0,ROUND(F539*#REF!,2),0)</f>
        <v>0</v>
      </c>
      <c r="O539" s="58">
        <f>IF(J539&gt;0,ROUND(J539*#REF!,2),0)</f>
        <v>0</v>
      </c>
      <c r="P539" s="58">
        <f>ROUND(M539+N539+O539,2)</f>
        <v>574.25</v>
      </c>
      <c r="Q539" s="59" t="s">
        <v>132</v>
      </c>
      <c r="R539" s="51"/>
      <c r="S539" s="51"/>
    </row>
    <row r="540" spans="1:19" ht="31" x14ac:dyDescent="0.35">
      <c r="A540" s="125" t="s">
        <v>9515</v>
      </c>
      <c r="B540" s="125"/>
      <c r="C540" s="125"/>
      <c r="D540" s="125"/>
      <c r="E540" s="125"/>
      <c r="F540" s="125"/>
      <c r="G540" s="125"/>
      <c r="H540" s="125"/>
      <c r="I540" s="125"/>
      <c r="J540" s="125"/>
      <c r="K540" s="125"/>
      <c r="L540" s="125"/>
      <c r="M540" s="125"/>
      <c r="N540" s="125"/>
      <c r="O540" s="125"/>
      <c r="P540" s="125"/>
      <c r="Q540" s="52"/>
      <c r="R540" s="51"/>
      <c r="S540" s="51"/>
    </row>
    <row r="541" spans="1:19" x14ac:dyDescent="0.35">
      <c r="A541" s="53">
        <v>30306019</v>
      </c>
      <c r="B541" s="53" t="s">
        <v>9516</v>
      </c>
      <c r="C541" s="54" t="s">
        <v>3909</v>
      </c>
      <c r="D541" s="60">
        <v>1</v>
      </c>
      <c r="E541" s="61" t="s">
        <v>151</v>
      </c>
      <c r="F541" s="56">
        <v>3.56</v>
      </c>
      <c r="G541" s="53"/>
      <c r="H541" s="53">
        <v>3</v>
      </c>
      <c r="I541" s="53"/>
      <c r="J541" s="53"/>
      <c r="K541" s="57"/>
      <c r="L541" s="58">
        <f t="shared" ref="L541:L547" si="58">VLOOKUP(E541,PORTES2021,10,FALSE)</f>
        <v>270.54000000000002</v>
      </c>
      <c r="M541" s="58">
        <f t="shared" si="57"/>
        <v>270.54000000000002</v>
      </c>
      <c r="N541" s="58" t="e">
        <f>IF(F541&gt;0,ROUND(F541*#REF!,2),0)</f>
        <v>#REF!</v>
      </c>
      <c r="O541" s="58">
        <f>IF(J541&gt;0,ROUND(J541*#REF!,2),0)</f>
        <v>0</v>
      </c>
      <c r="P541" s="58" t="e">
        <f t="shared" ref="P541:P547" si="59">ROUND(M541+N541+O541,2)</f>
        <v>#REF!</v>
      </c>
      <c r="Q541" s="59" t="s">
        <v>132</v>
      </c>
      <c r="R541" s="51"/>
      <c r="S541" s="51"/>
    </row>
    <row r="542" spans="1:19" ht="21" x14ac:dyDescent="0.35">
      <c r="A542" s="53">
        <v>30306027</v>
      </c>
      <c r="B542" s="53" t="s">
        <v>9517</v>
      </c>
      <c r="C542" s="54" t="s">
        <v>3908</v>
      </c>
      <c r="D542" s="60">
        <v>1</v>
      </c>
      <c r="E542" s="61" t="s">
        <v>161</v>
      </c>
      <c r="F542" s="56">
        <v>24.3</v>
      </c>
      <c r="G542" s="53">
        <v>1</v>
      </c>
      <c r="H542" s="53">
        <v>5</v>
      </c>
      <c r="I542" s="53"/>
      <c r="J542" s="53"/>
      <c r="K542" s="57"/>
      <c r="L542" s="58">
        <f t="shared" si="58"/>
        <v>948.22</v>
      </c>
      <c r="M542" s="58">
        <f t="shared" si="57"/>
        <v>948.22</v>
      </c>
      <c r="N542" s="58" t="e">
        <f>IF(F542&gt;0,ROUND(F542*#REF!,2),0)</f>
        <v>#REF!</v>
      </c>
      <c r="O542" s="58">
        <f>IF(J542&gt;0,ROUND(J542*#REF!,2),0)</f>
        <v>0</v>
      </c>
      <c r="P542" s="58" t="e">
        <f t="shared" si="59"/>
        <v>#REF!</v>
      </c>
      <c r="Q542" s="59" t="s">
        <v>132</v>
      </c>
      <c r="R542" s="51"/>
      <c r="S542" s="51"/>
    </row>
    <row r="543" spans="1:19" ht="21" x14ac:dyDescent="0.35">
      <c r="A543" s="53">
        <v>30306035</v>
      </c>
      <c r="B543" s="53" t="s">
        <v>9518</v>
      </c>
      <c r="C543" s="54" t="s">
        <v>3907</v>
      </c>
      <c r="D543" s="60">
        <v>1</v>
      </c>
      <c r="E543" s="61" t="s">
        <v>484</v>
      </c>
      <c r="F543" s="56"/>
      <c r="G543" s="53">
        <v>1</v>
      </c>
      <c r="H543" s="53">
        <v>4</v>
      </c>
      <c r="I543" s="53"/>
      <c r="J543" s="53"/>
      <c r="K543" s="57"/>
      <c r="L543" s="58">
        <f t="shared" si="58"/>
        <v>802.34</v>
      </c>
      <c r="M543" s="58">
        <f t="shared" si="57"/>
        <v>802.34</v>
      </c>
      <c r="N543" s="58">
        <f>IF(F543&gt;0,ROUND(F543*#REF!,2),0)</f>
        <v>0</v>
      </c>
      <c r="O543" s="58">
        <f>IF(J543&gt;0,ROUND(J543*#REF!,2),0)</f>
        <v>0</v>
      </c>
      <c r="P543" s="58">
        <f t="shared" si="59"/>
        <v>802.34</v>
      </c>
      <c r="Q543" s="59" t="s">
        <v>132</v>
      </c>
      <c r="R543" s="51"/>
      <c r="S543" s="51"/>
    </row>
    <row r="544" spans="1:19" x14ac:dyDescent="0.35">
      <c r="A544" s="53">
        <v>30306043</v>
      </c>
      <c r="B544" s="53" t="s">
        <v>9519</v>
      </c>
      <c r="C544" s="54" t="s">
        <v>3906</v>
      </c>
      <c r="D544" s="60">
        <v>1</v>
      </c>
      <c r="E544" s="61" t="s">
        <v>388</v>
      </c>
      <c r="F544" s="56"/>
      <c r="G544" s="53">
        <v>1</v>
      </c>
      <c r="H544" s="53">
        <v>3</v>
      </c>
      <c r="I544" s="53"/>
      <c r="J544" s="53"/>
      <c r="K544" s="57"/>
      <c r="L544" s="58">
        <f t="shared" si="58"/>
        <v>574.25</v>
      </c>
      <c r="M544" s="58">
        <f t="shared" si="57"/>
        <v>574.25</v>
      </c>
      <c r="N544" s="58">
        <f>IF(F544&gt;0,ROUND(F544*#REF!,2),0)</f>
        <v>0</v>
      </c>
      <c r="O544" s="58">
        <f>IF(J544&gt;0,ROUND(J544*#REF!,2),0)</f>
        <v>0</v>
      </c>
      <c r="P544" s="58">
        <f t="shared" si="59"/>
        <v>574.25</v>
      </c>
      <c r="Q544" s="59" t="s">
        <v>132</v>
      </c>
      <c r="R544" s="51"/>
      <c r="S544" s="51"/>
    </row>
    <row r="545" spans="1:19" ht="21" x14ac:dyDescent="0.35">
      <c r="A545" s="53">
        <v>30306051</v>
      </c>
      <c r="B545" s="53" t="s">
        <v>9520</v>
      </c>
      <c r="C545" s="54" t="s">
        <v>3905</v>
      </c>
      <c r="D545" s="60">
        <v>1</v>
      </c>
      <c r="E545" s="61" t="s">
        <v>388</v>
      </c>
      <c r="F545" s="56"/>
      <c r="G545" s="53">
        <v>1</v>
      </c>
      <c r="H545" s="53">
        <v>3</v>
      </c>
      <c r="I545" s="53"/>
      <c r="J545" s="53"/>
      <c r="K545" s="57"/>
      <c r="L545" s="58">
        <f t="shared" si="58"/>
        <v>574.25</v>
      </c>
      <c r="M545" s="58">
        <f t="shared" si="57"/>
        <v>574.25</v>
      </c>
      <c r="N545" s="58">
        <f>IF(F545&gt;0,ROUND(F545*#REF!,2),0)</f>
        <v>0</v>
      </c>
      <c r="O545" s="58">
        <f>IF(J545&gt;0,ROUND(J545*#REF!,2),0)</f>
        <v>0</v>
      </c>
      <c r="P545" s="58">
        <f t="shared" si="59"/>
        <v>574.25</v>
      </c>
      <c r="Q545" s="59" t="s">
        <v>132</v>
      </c>
      <c r="R545" s="51"/>
      <c r="S545" s="51"/>
    </row>
    <row r="546" spans="1:19" ht="21" x14ac:dyDescent="0.35">
      <c r="A546" s="53">
        <v>30306060</v>
      </c>
      <c r="B546" s="53" t="s">
        <v>9521</v>
      </c>
      <c r="C546" s="54" t="s">
        <v>3904</v>
      </c>
      <c r="D546" s="60">
        <v>1</v>
      </c>
      <c r="E546" s="61" t="s">
        <v>388</v>
      </c>
      <c r="F546" s="56"/>
      <c r="G546" s="53">
        <v>1</v>
      </c>
      <c r="H546" s="53">
        <v>3</v>
      </c>
      <c r="I546" s="53"/>
      <c r="J546" s="53"/>
      <c r="K546" s="57"/>
      <c r="L546" s="58">
        <f t="shared" si="58"/>
        <v>574.25</v>
      </c>
      <c r="M546" s="58">
        <f t="shared" si="57"/>
        <v>574.25</v>
      </c>
      <c r="N546" s="58">
        <f>IF(F546&gt;0,ROUND(F546*#REF!,2),0)</f>
        <v>0</v>
      </c>
      <c r="O546" s="58">
        <f>IF(J546&gt;0,ROUND(J546*#REF!,2),0)</f>
        <v>0</v>
      </c>
      <c r="P546" s="58">
        <f t="shared" si="59"/>
        <v>574.25</v>
      </c>
      <c r="Q546" s="59" t="s">
        <v>132</v>
      </c>
      <c r="R546" s="51"/>
      <c r="S546" s="51"/>
    </row>
    <row r="547" spans="1:19" ht="21" x14ac:dyDescent="0.35">
      <c r="A547" s="53">
        <v>30306078</v>
      </c>
      <c r="B547" s="53" t="s">
        <v>9522</v>
      </c>
      <c r="C547" s="54" t="s">
        <v>3903</v>
      </c>
      <c r="D547" s="60">
        <v>1</v>
      </c>
      <c r="E547" s="61" t="s">
        <v>151</v>
      </c>
      <c r="F547" s="56">
        <v>3.56</v>
      </c>
      <c r="G547" s="53"/>
      <c r="H547" s="53">
        <v>3</v>
      </c>
      <c r="I547" s="53"/>
      <c r="J547" s="53"/>
      <c r="K547" s="57"/>
      <c r="L547" s="58">
        <f t="shared" si="58"/>
        <v>270.54000000000002</v>
      </c>
      <c r="M547" s="58">
        <f t="shared" si="57"/>
        <v>270.54000000000002</v>
      </c>
      <c r="N547" s="58" t="e">
        <f>IF(F547&gt;0,ROUND(F547*#REF!,2),0)</f>
        <v>#REF!</v>
      </c>
      <c r="O547" s="58">
        <f>IF(J547&gt;0,ROUND(J547*#REF!,2),0)</f>
        <v>0</v>
      </c>
      <c r="P547" s="58" t="e">
        <f t="shared" si="59"/>
        <v>#REF!</v>
      </c>
      <c r="Q547" s="59" t="s">
        <v>132</v>
      </c>
      <c r="R547" s="51"/>
      <c r="S547" s="51"/>
    </row>
    <row r="548" spans="1:19" ht="31" x14ac:dyDescent="0.35">
      <c r="A548" s="125" t="s">
        <v>9523</v>
      </c>
      <c r="B548" s="125"/>
      <c r="C548" s="125"/>
      <c r="D548" s="125"/>
      <c r="E548" s="125"/>
      <c r="F548" s="125"/>
      <c r="G548" s="125"/>
      <c r="H548" s="125"/>
      <c r="I548" s="125"/>
      <c r="J548" s="125"/>
      <c r="K548" s="125"/>
      <c r="L548" s="125"/>
      <c r="M548" s="125"/>
      <c r="N548" s="125"/>
      <c r="O548" s="125"/>
      <c r="P548" s="125"/>
      <c r="Q548" s="52"/>
      <c r="R548" s="51"/>
      <c r="S548" s="51"/>
    </row>
    <row r="549" spans="1:19" x14ac:dyDescent="0.35">
      <c r="A549" s="53">
        <v>30307015</v>
      </c>
      <c r="B549" s="53" t="s">
        <v>9524</v>
      </c>
      <c r="C549" s="54" t="s">
        <v>3902</v>
      </c>
      <c r="D549" s="60">
        <v>1</v>
      </c>
      <c r="E549" s="61" t="s">
        <v>151</v>
      </c>
      <c r="F549" s="56"/>
      <c r="G549" s="53">
        <v>1</v>
      </c>
      <c r="H549" s="53">
        <v>3</v>
      </c>
      <c r="I549" s="53"/>
      <c r="J549" s="53"/>
      <c r="K549" s="57"/>
      <c r="L549" s="58">
        <f t="shared" ref="L549:L562" si="60">VLOOKUP(E549,PORTES2021,10,FALSE)</f>
        <v>270.54000000000002</v>
      </c>
      <c r="M549" s="58">
        <f t="shared" si="57"/>
        <v>270.54000000000002</v>
      </c>
      <c r="N549" s="58">
        <f>IF(F549&gt;0,ROUND(F549*#REF!,2),0)</f>
        <v>0</v>
      </c>
      <c r="O549" s="58">
        <f>IF(J549&gt;0,ROUND(J549*#REF!,2),0)</f>
        <v>0</v>
      </c>
      <c r="P549" s="58">
        <f t="shared" ref="P549:P562" si="61">ROUND(M549+N549+O549,2)</f>
        <v>270.54000000000002</v>
      </c>
      <c r="Q549" s="59" t="s">
        <v>132</v>
      </c>
      <c r="R549" s="51"/>
      <c r="S549" s="51"/>
    </row>
    <row r="550" spans="1:19" x14ac:dyDescent="0.35">
      <c r="A550" s="53">
        <v>30307023</v>
      </c>
      <c r="B550" s="53" t="s">
        <v>9525</v>
      </c>
      <c r="C550" s="54" t="s">
        <v>3901</v>
      </c>
      <c r="D550" s="60">
        <v>1</v>
      </c>
      <c r="E550" s="61" t="s">
        <v>41</v>
      </c>
      <c r="F550" s="56"/>
      <c r="G550" s="53">
        <v>1</v>
      </c>
      <c r="H550" s="53">
        <v>2</v>
      </c>
      <c r="I550" s="53"/>
      <c r="J550" s="53"/>
      <c r="K550" s="57"/>
      <c r="L550" s="58">
        <f t="shared" si="60"/>
        <v>169.74</v>
      </c>
      <c r="M550" s="58">
        <f t="shared" si="57"/>
        <v>169.74</v>
      </c>
      <c r="N550" s="58">
        <f>IF(F550&gt;0,ROUND(F550*#REF!,2),0)</f>
        <v>0</v>
      </c>
      <c r="O550" s="58">
        <f>IF(J550&gt;0,ROUND(J550*#REF!,2),0)</f>
        <v>0</v>
      </c>
      <c r="P550" s="58">
        <f t="shared" si="61"/>
        <v>169.74</v>
      </c>
      <c r="Q550" s="59" t="s">
        <v>132</v>
      </c>
      <c r="R550" s="51"/>
      <c r="S550" s="51"/>
    </row>
    <row r="551" spans="1:19" x14ac:dyDescent="0.35">
      <c r="A551" s="53">
        <v>30307031</v>
      </c>
      <c r="B551" s="53" t="s">
        <v>9526</v>
      </c>
      <c r="C551" s="54" t="s">
        <v>3900</v>
      </c>
      <c r="D551" s="60">
        <v>1</v>
      </c>
      <c r="E551" s="61" t="s">
        <v>151</v>
      </c>
      <c r="F551" s="56"/>
      <c r="G551" s="53">
        <v>1</v>
      </c>
      <c r="H551" s="53">
        <v>3</v>
      </c>
      <c r="I551" s="53"/>
      <c r="J551" s="53"/>
      <c r="K551" s="57"/>
      <c r="L551" s="58">
        <f t="shared" si="60"/>
        <v>270.54000000000002</v>
      </c>
      <c r="M551" s="58">
        <f t="shared" si="57"/>
        <v>270.54000000000002</v>
      </c>
      <c r="N551" s="58">
        <f>IF(F551&gt;0,ROUND(F551*#REF!,2),0)</f>
        <v>0</v>
      </c>
      <c r="O551" s="58">
        <f>IF(J551&gt;0,ROUND(J551*#REF!,2),0)</f>
        <v>0</v>
      </c>
      <c r="P551" s="58">
        <f t="shared" si="61"/>
        <v>270.54000000000002</v>
      </c>
      <c r="Q551" s="59" t="s">
        <v>132</v>
      </c>
      <c r="R551" s="51"/>
      <c r="S551" s="51"/>
    </row>
    <row r="552" spans="1:19" x14ac:dyDescent="0.35">
      <c r="A552" s="53">
        <v>30307040</v>
      </c>
      <c r="B552" s="53" t="s">
        <v>9527</v>
      </c>
      <c r="C552" s="54" t="s">
        <v>3899</v>
      </c>
      <c r="D552" s="60">
        <v>1</v>
      </c>
      <c r="E552" s="61" t="s">
        <v>151</v>
      </c>
      <c r="F552" s="56"/>
      <c r="G552" s="53">
        <v>1</v>
      </c>
      <c r="H552" s="53">
        <v>3</v>
      </c>
      <c r="I552" s="53"/>
      <c r="J552" s="53"/>
      <c r="K552" s="57"/>
      <c r="L552" s="58">
        <f t="shared" si="60"/>
        <v>270.54000000000002</v>
      </c>
      <c r="M552" s="58">
        <f t="shared" si="57"/>
        <v>270.54000000000002</v>
      </c>
      <c r="N552" s="58">
        <f>IF(F552&gt;0,ROUND(F552*#REF!,2),0)</f>
        <v>0</v>
      </c>
      <c r="O552" s="58">
        <f>IF(J552&gt;0,ROUND(J552*#REF!,2),0)</f>
        <v>0</v>
      </c>
      <c r="P552" s="58">
        <f t="shared" si="61"/>
        <v>270.54000000000002</v>
      </c>
      <c r="Q552" s="59" t="s">
        <v>132</v>
      </c>
      <c r="R552" s="51"/>
      <c r="S552" s="51"/>
    </row>
    <row r="553" spans="1:19" x14ac:dyDescent="0.35">
      <c r="A553" s="53">
        <v>30307058</v>
      </c>
      <c r="B553" s="53" t="s">
        <v>9528</v>
      </c>
      <c r="C553" s="54" t="s">
        <v>3898</v>
      </c>
      <c r="D553" s="60">
        <v>1</v>
      </c>
      <c r="E553" s="61" t="s">
        <v>151</v>
      </c>
      <c r="F553" s="56"/>
      <c r="G553" s="53">
        <v>1</v>
      </c>
      <c r="H553" s="53">
        <v>3</v>
      </c>
      <c r="I553" s="53"/>
      <c r="J553" s="53"/>
      <c r="K553" s="57"/>
      <c r="L553" s="58">
        <f t="shared" si="60"/>
        <v>270.54000000000002</v>
      </c>
      <c r="M553" s="58">
        <f t="shared" si="57"/>
        <v>270.54000000000002</v>
      </c>
      <c r="N553" s="58">
        <f>IF(F553&gt;0,ROUND(F553*#REF!,2),0)</f>
        <v>0</v>
      </c>
      <c r="O553" s="58">
        <f>IF(J553&gt;0,ROUND(J553*#REF!,2),0)</f>
        <v>0</v>
      </c>
      <c r="P553" s="58">
        <f t="shared" si="61"/>
        <v>270.54000000000002</v>
      </c>
      <c r="Q553" s="59" t="s">
        <v>132</v>
      </c>
      <c r="R553" s="51"/>
      <c r="S553" s="51"/>
    </row>
    <row r="554" spans="1:19" ht="21" x14ac:dyDescent="0.35">
      <c r="A554" s="53">
        <v>30307066</v>
      </c>
      <c r="B554" s="53" t="s">
        <v>9529</v>
      </c>
      <c r="C554" s="54" t="s">
        <v>3897</v>
      </c>
      <c r="D554" s="60">
        <v>1</v>
      </c>
      <c r="E554" s="61" t="s">
        <v>388</v>
      </c>
      <c r="F554" s="56"/>
      <c r="G554" s="53">
        <v>1</v>
      </c>
      <c r="H554" s="53">
        <v>3</v>
      </c>
      <c r="I554" s="53"/>
      <c r="J554" s="53"/>
      <c r="K554" s="57"/>
      <c r="L554" s="58">
        <f t="shared" si="60"/>
        <v>574.25</v>
      </c>
      <c r="M554" s="58">
        <f t="shared" si="57"/>
        <v>574.25</v>
      </c>
      <c r="N554" s="58">
        <f>IF(F554&gt;0,ROUND(F554*#REF!,2),0)</f>
        <v>0</v>
      </c>
      <c r="O554" s="58">
        <f>IF(J554&gt;0,ROUND(J554*#REF!,2),0)</f>
        <v>0</v>
      </c>
      <c r="P554" s="58">
        <f t="shared" si="61"/>
        <v>574.25</v>
      </c>
      <c r="Q554" s="59" t="s">
        <v>132</v>
      </c>
      <c r="R554" s="51"/>
      <c r="S554" s="51"/>
    </row>
    <row r="555" spans="1:19" x14ac:dyDescent="0.35">
      <c r="A555" s="53">
        <v>30307074</v>
      </c>
      <c r="B555" s="53" t="s">
        <v>9530</v>
      </c>
      <c r="C555" s="54" t="s">
        <v>3896</v>
      </c>
      <c r="D555" s="60">
        <v>1</v>
      </c>
      <c r="E555" s="61" t="s">
        <v>388</v>
      </c>
      <c r="F555" s="56"/>
      <c r="G555" s="53">
        <v>1</v>
      </c>
      <c r="H555" s="53">
        <v>3</v>
      </c>
      <c r="I555" s="53"/>
      <c r="J555" s="53"/>
      <c r="K555" s="57"/>
      <c r="L555" s="58">
        <f t="shared" si="60"/>
        <v>574.25</v>
      </c>
      <c r="M555" s="58">
        <f t="shared" si="57"/>
        <v>574.25</v>
      </c>
      <c r="N555" s="58">
        <f>IF(F555&gt;0,ROUND(F555*#REF!,2),0)</f>
        <v>0</v>
      </c>
      <c r="O555" s="58">
        <f>IF(J555&gt;0,ROUND(J555*#REF!,2),0)</f>
        <v>0</v>
      </c>
      <c r="P555" s="58">
        <f t="shared" si="61"/>
        <v>574.25</v>
      </c>
      <c r="Q555" s="59" t="s">
        <v>132</v>
      </c>
      <c r="R555" s="51"/>
      <c r="S555" s="51"/>
    </row>
    <row r="556" spans="1:19" ht="21" x14ac:dyDescent="0.35">
      <c r="A556" s="53">
        <v>30307082</v>
      </c>
      <c r="B556" s="53" t="s">
        <v>9531</v>
      </c>
      <c r="C556" s="54" t="s">
        <v>3895</v>
      </c>
      <c r="D556" s="60">
        <v>1</v>
      </c>
      <c r="E556" s="61" t="s">
        <v>148</v>
      </c>
      <c r="F556" s="56"/>
      <c r="G556" s="53"/>
      <c r="H556" s="53">
        <v>3</v>
      </c>
      <c r="I556" s="53"/>
      <c r="J556" s="53"/>
      <c r="K556" s="57"/>
      <c r="L556" s="58">
        <f t="shared" si="60"/>
        <v>689.63</v>
      </c>
      <c r="M556" s="58">
        <f t="shared" si="57"/>
        <v>689.63</v>
      </c>
      <c r="N556" s="58">
        <f>IF(F556&gt;0,ROUND(F556*#REF!,2),0)</f>
        <v>0</v>
      </c>
      <c r="O556" s="58">
        <f>IF(J556&gt;0,ROUND(J556*#REF!,2),0)</f>
        <v>0</v>
      </c>
      <c r="P556" s="58">
        <f t="shared" si="61"/>
        <v>689.63</v>
      </c>
      <c r="Q556" s="59" t="s">
        <v>132</v>
      </c>
      <c r="R556" s="51"/>
      <c r="S556" s="51"/>
    </row>
    <row r="557" spans="1:19" x14ac:dyDescent="0.35">
      <c r="A557" s="53">
        <v>30307090</v>
      </c>
      <c r="B557" s="53" t="s">
        <v>9532</v>
      </c>
      <c r="C557" s="54" t="s">
        <v>3894</v>
      </c>
      <c r="D557" s="60">
        <v>1</v>
      </c>
      <c r="E557" s="61" t="s">
        <v>151</v>
      </c>
      <c r="F557" s="56"/>
      <c r="G557" s="53">
        <v>1</v>
      </c>
      <c r="H557" s="53">
        <v>3</v>
      </c>
      <c r="I557" s="53"/>
      <c r="J557" s="53"/>
      <c r="K557" s="57"/>
      <c r="L557" s="58">
        <f t="shared" si="60"/>
        <v>270.54000000000002</v>
      </c>
      <c r="M557" s="58">
        <f t="shared" si="57"/>
        <v>270.54000000000002</v>
      </c>
      <c r="N557" s="58">
        <f>IF(F557&gt;0,ROUND(F557*#REF!,2),0)</f>
        <v>0</v>
      </c>
      <c r="O557" s="58">
        <f>IF(J557&gt;0,ROUND(J557*#REF!,2),0)</f>
        <v>0</v>
      </c>
      <c r="P557" s="58">
        <f t="shared" si="61"/>
        <v>270.54000000000002</v>
      </c>
      <c r="Q557" s="59" t="s">
        <v>132</v>
      </c>
      <c r="R557" s="51"/>
      <c r="S557" s="51"/>
    </row>
    <row r="558" spans="1:19" ht="21" x14ac:dyDescent="0.35">
      <c r="A558" s="53">
        <v>30307104</v>
      </c>
      <c r="B558" s="53" t="s">
        <v>9533</v>
      </c>
      <c r="C558" s="54" t="s">
        <v>3893</v>
      </c>
      <c r="D558" s="60">
        <v>1</v>
      </c>
      <c r="E558" s="61" t="s">
        <v>161</v>
      </c>
      <c r="F558" s="56"/>
      <c r="G558" s="53">
        <v>1</v>
      </c>
      <c r="H558" s="53">
        <v>5</v>
      </c>
      <c r="I558" s="53"/>
      <c r="J558" s="53"/>
      <c r="K558" s="57"/>
      <c r="L558" s="58">
        <f t="shared" si="60"/>
        <v>948.22</v>
      </c>
      <c r="M558" s="58">
        <f t="shared" si="57"/>
        <v>948.22</v>
      </c>
      <c r="N558" s="58">
        <f>IF(F558&gt;0,ROUND(F558*#REF!,2),0)</f>
        <v>0</v>
      </c>
      <c r="O558" s="58">
        <f>IF(J558&gt;0,ROUND(J558*#REF!,2),0)</f>
        <v>0</v>
      </c>
      <c r="P558" s="58">
        <f t="shared" si="61"/>
        <v>948.22</v>
      </c>
      <c r="Q558" s="59" t="s">
        <v>132</v>
      </c>
      <c r="R558" s="51"/>
      <c r="S558" s="51"/>
    </row>
    <row r="559" spans="1:19" x14ac:dyDescent="0.35">
      <c r="A559" s="53">
        <v>30307112</v>
      </c>
      <c r="B559" s="53" t="s">
        <v>9534</v>
      </c>
      <c r="C559" s="54" t="s">
        <v>3892</v>
      </c>
      <c r="D559" s="60">
        <v>1</v>
      </c>
      <c r="E559" s="61" t="s">
        <v>388</v>
      </c>
      <c r="F559" s="56"/>
      <c r="G559" s="53">
        <v>1</v>
      </c>
      <c r="H559" s="53">
        <v>4</v>
      </c>
      <c r="I559" s="53"/>
      <c r="J559" s="53"/>
      <c r="K559" s="57"/>
      <c r="L559" s="58">
        <f t="shared" si="60"/>
        <v>574.25</v>
      </c>
      <c r="M559" s="58">
        <f t="shared" si="57"/>
        <v>574.25</v>
      </c>
      <c r="N559" s="58">
        <f>IF(F559&gt;0,ROUND(F559*#REF!,2),0)</f>
        <v>0</v>
      </c>
      <c r="O559" s="58">
        <f>IF(J559&gt;0,ROUND(J559*#REF!,2),0)</f>
        <v>0</v>
      </c>
      <c r="P559" s="58">
        <f t="shared" si="61"/>
        <v>574.25</v>
      </c>
      <c r="Q559" s="59" t="s">
        <v>132</v>
      </c>
      <c r="R559" s="51"/>
      <c r="S559" s="51"/>
    </row>
    <row r="560" spans="1:19" x14ac:dyDescent="0.35">
      <c r="A560" s="53">
        <v>30307120</v>
      </c>
      <c r="B560" s="53" t="s">
        <v>9535</v>
      </c>
      <c r="C560" s="54" t="s">
        <v>3891</v>
      </c>
      <c r="D560" s="60">
        <v>1</v>
      </c>
      <c r="E560" s="61" t="s">
        <v>393</v>
      </c>
      <c r="F560" s="56">
        <v>20.329999999999998</v>
      </c>
      <c r="G560" s="53">
        <v>1</v>
      </c>
      <c r="H560" s="53">
        <v>5</v>
      </c>
      <c r="I560" s="53"/>
      <c r="J560" s="53"/>
      <c r="K560" s="57"/>
      <c r="L560" s="58">
        <f t="shared" si="60"/>
        <v>883.25</v>
      </c>
      <c r="M560" s="58">
        <f t="shared" si="57"/>
        <v>883.25</v>
      </c>
      <c r="N560" s="58" t="e">
        <f>IF(F560&gt;0,ROUND(F560*#REF!,2),0)</f>
        <v>#REF!</v>
      </c>
      <c r="O560" s="58">
        <f>IF(J560&gt;0,ROUND(J560*#REF!,2),0)</f>
        <v>0</v>
      </c>
      <c r="P560" s="58" t="e">
        <f t="shared" si="61"/>
        <v>#REF!</v>
      </c>
      <c r="Q560" s="59" t="s">
        <v>132</v>
      </c>
      <c r="R560" s="51"/>
      <c r="S560" s="51"/>
    </row>
    <row r="561" spans="1:19" ht="21" x14ac:dyDescent="0.35">
      <c r="A561" s="53">
        <v>30307139</v>
      </c>
      <c r="B561" s="53" t="s">
        <v>9536</v>
      </c>
      <c r="C561" s="54" t="s">
        <v>3890</v>
      </c>
      <c r="D561" s="60">
        <v>1</v>
      </c>
      <c r="E561" s="61" t="s">
        <v>388</v>
      </c>
      <c r="F561" s="56"/>
      <c r="G561" s="53">
        <v>1</v>
      </c>
      <c r="H561" s="53">
        <v>2</v>
      </c>
      <c r="I561" s="53"/>
      <c r="J561" s="53"/>
      <c r="K561" s="57"/>
      <c r="L561" s="58">
        <f t="shared" si="60"/>
        <v>574.25</v>
      </c>
      <c r="M561" s="58">
        <f t="shared" si="57"/>
        <v>574.25</v>
      </c>
      <c r="N561" s="58">
        <f>IF(F561&gt;0,ROUND(F561*#REF!,2),0)</f>
        <v>0</v>
      </c>
      <c r="O561" s="58">
        <f>IF(J561&gt;0,ROUND(J561*#REF!,2),0)</f>
        <v>0</v>
      </c>
      <c r="P561" s="58">
        <f t="shared" si="61"/>
        <v>574.25</v>
      </c>
      <c r="Q561" s="59" t="s">
        <v>132</v>
      </c>
      <c r="R561" s="51"/>
      <c r="S561" s="51"/>
    </row>
    <row r="562" spans="1:19" ht="52.5" x14ac:dyDescent="0.35">
      <c r="A562" s="53">
        <v>30307147</v>
      </c>
      <c r="B562" s="53" t="s">
        <v>9537</v>
      </c>
      <c r="C562" s="54" t="s">
        <v>3889</v>
      </c>
      <c r="D562" s="60">
        <v>1</v>
      </c>
      <c r="E562" s="61" t="s">
        <v>388</v>
      </c>
      <c r="F562" s="56"/>
      <c r="G562" s="53">
        <v>1</v>
      </c>
      <c r="H562" s="53">
        <v>2</v>
      </c>
      <c r="I562" s="53"/>
      <c r="J562" s="53"/>
      <c r="K562" s="57"/>
      <c r="L562" s="58">
        <f t="shared" si="60"/>
        <v>574.25</v>
      </c>
      <c r="M562" s="58">
        <f t="shared" si="57"/>
        <v>574.25</v>
      </c>
      <c r="N562" s="58">
        <f>IF(F562&gt;0,ROUND(F562*#REF!,2),0)</f>
        <v>0</v>
      </c>
      <c r="O562" s="58">
        <f>IF(J562&gt;0,ROUND(J562*#REF!,2),0)</f>
        <v>0</v>
      </c>
      <c r="P562" s="58">
        <f t="shared" si="61"/>
        <v>574.25</v>
      </c>
      <c r="Q562" s="59" t="s">
        <v>132</v>
      </c>
      <c r="R562" s="51"/>
      <c r="S562" s="51"/>
    </row>
    <row r="563" spans="1:19" ht="31" x14ac:dyDescent="0.35">
      <c r="A563" s="124" t="s">
        <v>9538</v>
      </c>
      <c r="B563" s="124"/>
      <c r="C563" s="124"/>
      <c r="D563" s="124"/>
      <c r="E563" s="124"/>
      <c r="F563" s="124"/>
      <c r="G563" s="124"/>
      <c r="H563" s="124"/>
      <c r="I563" s="124"/>
      <c r="J563" s="124"/>
      <c r="K563" s="124"/>
      <c r="L563" s="124"/>
      <c r="M563" s="124"/>
      <c r="N563" s="124"/>
      <c r="O563" s="124"/>
      <c r="P563" s="124"/>
      <c r="Q563" s="52"/>
      <c r="R563" s="51"/>
      <c r="S563" s="51"/>
    </row>
    <row r="564" spans="1:19" x14ac:dyDescent="0.35">
      <c r="A564" s="53">
        <v>30308011</v>
      </c>
      <c r="B564" s="53" t="s">
        <v>9539</v>
      </c>
      <c r="C564" s="54" t="s">
        <v>3888</v>
      </c>
      <c r="D564" s="60">
        <v>1</v>
      </c>
      <c r="E564" s="61" t="s">
        <v>23</v>
      </c>
      <c r="F564" s="56"/>
      <c r="G564" s="53"/>
      <c r="H564" s="53">
        <v>1</v>
      </c>
      <c r="I564" s="53"/>
      <c r="J564" s="53"/>
      <c r="K564" s="57"/>
      <c r="L564" s="58">
        <f>VLOOKUP(E564,PORTES2021,10,FALSE)</f>
        <v>116.71</v>
      </c>
      <c r="M564" s="58">
        <f t="shared" ref="M564:M609" si="62">ROUND(D564*L564,2)</f>
        <v>116.71</v>
      </c>
      <c r="N564" s="58">
        <f>IF(F564&gt;0,ROUND(F564*#REF!,2),0)</f>
        <v>0</v>
      </c>
      <c r="O564" s="58">
        <f>IF(J564&gt;0,ROUND(J564*#REF!,2),0)</f>
        <v>0</v>
      </c>
      <c r="P564" s="58">
        <f>ROUND(M564+N564+O564,2)</f>
        <v>116.71</v>
      </c>
      <c r="Q564" s="59" t="s">
        <v>132</v>
      </c>
      <c r="R564" s="51"/>
      <c r="S564" s="51"/>
    </row>
    <row r="565" spans="1:19" ht="21" x14ac:dyDescent="0.35">
      <c r="A565" s="53">
        <v>30308020</v>
      </c>
      <c r="B565" s="53" t="s">
        <v>9540</v>
      </c>
      <c r="C565" s="54" t="s">
        <v>3887</v>
      </c>
      <c r="D565" s="60">
        <v>1</v>
      </c>
      <c r="E565" s="61" t="s">
        <v>484</v>
      </c>
      <c r="F565" s="56"/>
      <c r="G565" s="53"/>
      <c r="H565" s="53">
        <v>4</v>
      </c>
      <c r="I565" s="53"/>
      <c r="J565" s="53"/>
      <c r="K565" s="57"/>
      <c r="L565" s="58">
        <f>VLOOKUP(E565,PORTES2021,10,FALSE)</f>
        <v>802.34</v>
      </c>
      <c r="M565" s="58">
        <f t="shared" si="62"/>
        <v>802.34</v>
      </c>
      <c r="N565" s="58">
        <f>IF(F565&gt;0,ROUND(F565*#REF!,2),0)</f>
        <v>0</v>
      </c>
      <c r="O565" s="58">
        <f>IF(J565&gt;0,ROUND(J565*#REF!,2),0)</f>
        <v>0</v>
      </c>
      <c r="P565" s="58">
        <f>ROUND(M565+N565+O565,2)</f>
        <v>802.34</v>
      </c>
      <c r="Q565" s="59" t="s">
        <v>132</v>
      </c>
      <c r="R565" s="51"/>
      <c r="S565" s="51"/>
    </row>
    <row r="566" spans="1:19" x14ac:dyDescent="0.35">
      <c r="A566" s="53">
        <v>30308038</v>
      </c>
      <c r="B566" s="53" t="s">
        <v>9541</v>
      </c>
      <c r="C566" s="54" t="s">
        <v>3886</v>
      </c>
      <c r="D566" s="60">
        <v>1</v>
      </c>
      <c r="E566" s="61" t="s">
        <v>388</v>
      </c>
      <c r="F566" s="56"/>
      <c r="G566" s="53"/>
      <c r="H566" s="53">
        <v>1</v>
      </c>
      <c r="I566" s="53"/>
      <c r="J566" s="53"/>
      <c r="K566" s="57"/>
      <c r="L566" s="58">
        <f>VLOOKUP(E566,PORTES2021,10,FALSE)</f>
        <v>574.25</v>
      </c>
      <c r="M566" s="58">
        <f t="shared" si="62"/>
        <v>574.25</v>
      </c>
      <c r="N566" s="58">
        <f>IF(F566&gt;0,ROUND(F566*#REF!,2),0)</f>
        <v>0</v>
      </c>
      <c r="O566" s="58">
        <f>IF(J566&gt;0,ROUND(J566*#REF!,2),0)</f>
        <v>0</v>
      </c>
      <c r="P566" s="58">
        <f>ROUND(M566+N566+O566,2)</f>
        <v>574.25</v>
      </c>
      <c r="Q566" s="59" t="s">
        <v>132</v>
      </c>
      <c r="R566" s="51"/>
      <c r="S566" s="51"/>
    </row>
    <row r="567" spans="1:19" ht="31" x14ac:dyDescent="0.35">
      <c r="A567" s="125" t="s">
        <v>9542</v>
      </c>
      <c r="B567" s="125"/>
      <c r="C567" s="125"/>
      <c r="D567" s="125"/>
      <c r="E567" s="125"/>
      <c r="F567" s="125"/>
      <c r="G567" s="125"/>
      <c r="H567" s="125"/>
      <c r="I567" s="125"/>
      <c r="J567" s="125"/>
      <c r="K567" s="125"/>
      <c r="L567" s="125"/>
      <c r="M567" s="125"/>
      <c r="N567" s="125"/>
      <c r="O567" s="125"/>
      <c r="P567" s="125"/>
      <c r="Q567" s="52"/>
      <c r="R567" s="51"/>
      <c r="S567" s="51"/>
    </row>
    <row r="568" spans="1:19" ht="21" x14ac:dyDescent="0.35">
      <c r="A568" s="53">
        <v>30309018</v>
      </c>
      <c r="B568" s="53" t="s">
        <v>9543</v>
      </c>
      <c r="C568" s="54" t="s">
        <v>3885</v>
      </c>
      <c r="D568" s="60">
        <v>1</v>
      </c>
      <c r="E568" s="61" t="s">
        <v>388</v>
      </c>
      <c r="F568" s="56"/>
      <c r="G568" s="53">
        <v>1</v>
      </c>
      <c r="H568" s="53">
        <v>3</v>
      </c>
      <c r="I568" s="53"/>
      <c r="J568" s="53"/>
      <c r="K568" s="57"/>
      <c r="L568" s="58">
        <f>VLOOKUP(E568,PORTES2021,10,FALSE)</f>
        <v>574.25</v>
      </c>
      <c r="M568" s="58">
        <f t="shared" si="62"/>
        <v>574.25</v>
      </c>
      <c r="N568" s="58">
        <f>IF(F568&gt;0,ROUND(F568*#REF!,2),0)</f>
        <v>0</v>
      </c>
      <c r="O568" s="58">
        <f>IF(J568&gt;0,ROUND(J568*#REF!,2),0)</f>
        <v>0</v>
      </c>
      <c r="P568" s="58">
        <f>ROUND(M568+N568+O568,2)</f>
        <v>574.25</v>
      </c>
      <c r="Q568" s="59" t="s">
        <v>132</v>
      </c>
      <c r="R568" s="51"/>
      <c r="S568" s="51"/>
    </row>
    <row r="569" spans="1:19" x14ac:dyDescent="0.35">
      <c r="A569" s="53">
        <v>30309026</v>
      </c>
      <c r="B569" s="53" t="s">
        <v>9544</v>
      </c>
      <c r="C569" s="54" t="s">
        <v>3884</v>
      </c>
      <c r="D569" s="60">
        <v>1</v>
      </c>
      <c r="E569" s="61" t="s">
        <v>18</v>
      </c>
      <c r="F569" s="56"/>
      <c r="G569" s="53"/>
      <c r="H569" s="53">
        <v>1</v>
      </c>
      <c r="I569" s="53"/>
      <c r="J569" s="53"/>
      <c r="K569" s="57"/>
      <c r="L569" s="58">
        <f>VLOOKUP(E569,PORTES2021,10,FALSE)</f>
        <v>53.06</v>
      </c>
      <c r="M569" s="58">
        <f t="shared" si="62"/>
        <v>53.06</v>
      </c>
      <c r="N569" s="58">
        <f>IF(F569&gt;0,ROUND(F569*#REF!,2),0)</f>
        <v>0</v>
      </c>
      <c r="O569" s="58">
        <f>IF(J569&gt;0,ROUND(J569*#REF!,2),0)</f>
        <v>0</v>
      </c>
      <c r="P569" s="58">
        <f>ROUND(M569+N569+O569,2)</f>
        <v>53.06</v>
      </c>
      <c r="Q569" s="59" t="s">
        <v>132</v>
      </c>
      <c r="R569" s="51"/>
      <c r="S569" s="51"/>
    </row>
    <row r="570" spans="1:19" ht="31.5" x14ac:dyDescent="0.35">
      <c r="A570" s="53">
        <v>30309034</v>
      </c>
      <c r="B570" s="53" t="s">
        <v>9545</v>
      </c>
      <c r="C570" s="54" t="s">
        <v>3883</v>
      </c>
      <c r="D570" s="60">
        <v>1</v>
      </c>
      <c r="E570" s="61" t="s">
        <v>484</v>
      </c>
      <c r="F570" s="56"/>
      <c r="G570" s="53">
        <v>1</v>
      </c>
      <c r="H570" s="53">
        <v>5</v>
      </c>
      <c r="I570" s="53"/>
      <c r="J570" s="53"/>
      <c r="K570" s="57"/>
      <c r="L570" s="58">
        <f>VLOOKUP(E570,PORTES2021,10,FALSE)</f>
        <v>802.34</v>
      </c>
      <c r="M570" s="58">
        <f t="shared" si="62"/>
        <v>802.34</v>
      </c>
      <c r="N570" s="58">
        <f>IF(F570&gt;0,ROUND(F570*#REF!,2),0)</f>
        <v>0</v>
      </c>
      <c r="O570" s="58">
        <f>IF(J570&gt;0,ROUND(J570*#REF!,2),0)</f>
        <v>0</v>
      </c>
      <c r="P570" s="58">
        <f>ROUND(M570+N570+O570,2)</f>
        <v>802.34</v>
      </c>
      <c r="Q570" s="59" t="s">
        <v>132</v>
      </c>
      <c r="R570" s="51"/>
      <c r="S570" s="51"/>
    </row>
    <row r="571" spans="1:19" ht="31" x14ac:dyDescent="0.35">
      <c r="A571" s="125" t="s">
        <v>9546</v>
      </c>
      <c r="B571" s="125"/>
      <c r="C571" s="125"/>
      <c r="D571" s="125"/>
      <c r="E571" s="125"/>
      <c r="F571" s="125"/>
      <c r="G571" s="125"/>
      <c r="H571" s="125"/>
      <c r="I571" s="125"/>
      <c r="J571" s="125"/>
      <c r="K571" s="125"/>
      <c r="L571" s="125"/>
      <c r="M571" s="125"/>
      <c r="N571" s="125"/>
      <c r="O571" s="125"/>
      <c r="P571" s="125"/>
      <c r="Q571" s="52"/>
      <c r="R571" s="51"/>
      <c r="S571" s="51"/>
    </row>
    <row r="572" spans="1:19" x14ac:dyDescent="0.35">
      <c r="A572" s="53">
        <v>30310016</v>
      </c>
      <c r="B572" s="53" t="s">
        <v>9547</v>
      </c>
      <c r="C572" s="54" t="s">
        <v>3882</v>
      </c>
      <c r="D572" s="60">
        <v>1</v>
      </c>
      <c r="E572" s="61" t="s">
        <v>110</v>
      </c>
      <c r="F572" s="56"/>
      <c r="G572" s="53"/>
      <c r="H572" s="53">
        <v>1</v>
      </c>
      <c r="I572" s="53"/>
      <c r="J572" s="53"/>
      <c r="K572" s="57"/>
      <c r="L572" s="58">
        <f t="shared" ref="L572:L582" si="63">VLOOKUP(E572,PORTES2021,10,FALSE)</f>
        <v>222.81</v>
      </c>
      <c r="M572" s="58">
        <f t="shared" si="62"/>
        <v>222.81</v>
      </c>
      <c r="N572" s="58">
        <f>IF(F572&gt;0,ROUND(F572*#REF!,2),0)</f>
        <v>0</v>
      </c>
      <c r="O572" s="58">
        <f>IF(J572&gt;0,ROUND(J572*#REF!,2),0)</f>
        <v>0</v>
      </c>
      <c r="P572" s="58">
        <f t="shared" ref="P572:P582" si="64">ROUND(M572+N572+O572,2)</f>
        <v>222.81</v>
      </c>
      <c r="Q572" s="59" t="s">
        <v>132</v>
      </c>
      <c r="R572" s="51"/>
      <c r="S572" s="51"/>
    </row>
    <row r="573" spans="1:19" x14ac:dyDescent="0.35">
      <c r="A573" s="53">
        <v>30310024</v>
      </c>
      <c r="B573" s="53" t="s">
        <v>9548</v>
      </c>
      <c r="C573" s="54" t="s">
        <v>3881</v>
      </c>
      <c r="D573" s="60">
        <v>1</v>
      </c>
      <c r="E573" s="61" t="s">
        <v>151</v>
      </c>
      <c r="F573" s="56"/>
      <c r="G573" s="53">
        <v>1</v>
      </c>
      <c r="H573" s="53">
        <v>2</v>
      </c>
      <c r="I573" s="53"/>
      <c r="J573" s="53"/>
      <c r="K573" s="57"/>
      <c r="L573" s="58">
        <f t="shared" si="63"/>
        <v>270.54000000000002</v>
      </c>
      <c r="M573" s="58">
        <f t="shared" si="62"/>
        <v>270.54000000000002</v>
      </c>
      <c r="N573" s="58">
        <f>IF(F573&gt;0,ROUND(F573*#REF!,2),0)</f>
        <v>0</v>
      </c>
      <c r="O573" s="58">
        <f>IF(J573&gt;0,ROUND(J573*#REF!,2),0)</f>
        <v>0</v>
      </c>
      <c r="P573" s="58">
        <f t="shared" si="64"/>
        <v>270.54000000000002</v>
      </c>
      <c r="Q573" s="59" t="s">
        <v>132</v>
      </c>
      <c r="R573" s="51"/>
      <c r="S573" s="51"/>
    </row>
    <row r="574" spans="1:19" ht="21" x14ac:dyDescent="0.35">
      <c r="A574" s="53">
        <v>30310032</v>
      </c>
      <c r="B574" s="53" t="s">
        <v>9549</v>
      </c>
      <c r="C574" s="54" t="s">
        <v>3880</v>
      </c>
      <c r="D574" s="60">
        <v>1</v>
      </c>
      <c r="E574" s="61" t="s">
        <v>407</v>
      </c>
      <c r="F574" s="56"/>
      <c r="G574" s="53">
        <v>1</v>
      </c>
      <c r="H574" s="53">
        <v>4</v>
      </c>
      <c r="I574" s="53"/>
      <c r="J574" s="53"/>
      <c r="K574" s="57"/>
      <c r="L574" s="58">
        <f t="shared" si="63"/>
        <v>620.66</v>
      </c>
      <c r="M574" s="58">
        <f t="shared" si="62"/>
        <v>620.66</v>
      </c>
      <c r="N574" s="58">
        <f>IF(F574&gt;0,ROUND(F574*#REF!,2),0)</f>
        <v>0</v>
      </c>
      <c r="O574" s="58">
        <f>IF(J574&gt;0,ROUND(J574*#REF!,2),0)</f>
        <v>0</v>
      </c>
      <c r="P574" s="58">
        <f t="shared" si="64"/>
        <v>620.66</v>
      </c>
      <c r="Q574" s="59" t="s">
        <v>132</v>
      </c>
      <c r="R574" s="51"/>
      <c r="S574" s="51"/>
    </row>
    <row r="575" spans="1:19" ht="21" x14ac:dyDescent="0.35">
      <c r="A575" s="53">
        <v>30310040</v>
      </c>
      <c r="B575" s="53" t="s">
        <v>9550</v>
      </c>
      <c r="C575" s="54" t="s">
        <v>3879</v>
      </c>
      <c r="D575" s="60">
        <v>1</v>
      </c>
      <c r="E575" s="61" t="s">
        <v>148</v>
      </c>
      <c r="F575" s="56"/>
      <c r="G575" s="53">
        <v>1</v>
      </c>
      <c r="H575" s="53">
        <v>4</v>
      </c>
      <c r="I575" s="53"/>
      <c r="J575" s="53"/>
      <c r="K575" s="57"/>
      <c r="L575" s="58">
        <f t="shared" si="63"/>
        <v>689.63</v>
      </c>
      <c r="M575" s="58">
        <f t="shared" si="62"/>
        <v>689.63</v>
      </c>
      <c r="N575" s="58">
        <f>IF(F575&gt;0,ROUND(F575*#REF!,2),0)</f>
        <v>0</v>
      </c>
      <c r="O575" s="58">
        <f>IF(J575&gt;0,ROUND(J575*#REF!,2),0)</f>
        <v>0</v>
      </c>
      <c r="P575" s="58">
        <f t="shared" si="64"/>
        <v>689.63</v>
      </c>
      <c r="Q575" s="59" t="s">
        <v>132</v>
      </c>
      <c r="R575" s="51"/>
      <c r="S575" s="51"/>
    </row>
    <row r="576" spans="1:19" ht="21" x14ac:dyDescent="0.35">
      <c r="A576" s="53">
        <v>30310059</v>
      </c>
      <c r="B576" s="53" t="s">
        <v>9551</v>
      </c>
      <c r="C576" s="54" t="s">
        <v>3878</v>
      </c>
      <c r="D576" s="60">
        <v>1</v>
      </c>
      <c r="E576" s="61" t="s">
        <v>151</v>
      </c>
      <c r="F576" s="56"/>
      <c r="G576" s="53">
        <v>1</v>
      </c>
      <c r="H576" s="53">
        <v>4</v>
      </c>
      <c r="I576" s="53"/>
      <c r="J576" s="53"/>
      <c r="K576" s="57"/>
      <c r="L576" s="58">
        <f t="shared" si="63"/>
        <v>270.54000000000002</v>
      </c>
      <c r="M576" s="58">
        <f t="shared" si="62"/>
        <v>270.54000000000002</v>
      </c>
      <c r="N576" s="58">
        <f>IF(F576&gt;0,ROUND(F576*#REF!,2),0)</f>
        <v>0</v>
      </c>
      <c r="O576" s="58">
        <f>IF(J576&gt;0,ROUND(J576*#REF!,2),0)</f>
        <v>0</v>
      </c>
      <c r="P576" s="58">
        <f t="shared" si="64"/>
        <v>270.54000000000002</v>
      </c>
      <c r="Q576" s="59" t="s">
        <v>132</v>
      </c>
      <c r="R576" s="51"/>
      <c r="S576" s="51"/>
    </row>
    <row r="577" spans="1:19" x14ac:dyDescent="0.35">
      <c r="A577" s="53">
        <v>30310067</v>
      </c>
      <c r="B577" s="53" t="s">
        <v>9552</v>
      </c>
      <c r="C577" s="54" t="s">
        <v>3877</v>
      </c>
      <c r="D577" s="60">
        <v>1</v>
      </c>
      <c r="E577" s="61" t="s">
        <v>151</v>
      </c>
      <c r="F577" s="56"/>
      <c r="G577" s="53"/>
      <c r="H577" s="53">
        <v>2</v>
      </c>
      <c r="I577" s="53"/>
      <c r="J577" s="53"/>
      <c r="K577" s="57"/>
      <c r="L577" s="58">
        <f t="shared" si="63"/>
        <v>270.54000000000002</v>
      </c>
      <c r="M577" s="58">
        <f t="shared" si="62"/>
        <v>270.54000000000002</v>
      </c>
      <c r="N577" s="58">
        <f>IF(F577&gt;0,ROUND(F577*#REF!,2),0)</f>
        <v>0</v>
      </c>
      <c r="O577" s="58">
        <f>IF(J577&gt;0,ROUND(J577*#REF!,2),0)</f>
        <v>0</v>
      </c>
      <c r="P577" s="58">
        <f t="shared" si="64"/>
        <v>270.54000000000002</v>
      </c>
      <c r="Q577" s="59" t="s">
        <v>132</v>
      </c>
      <c r="R577" s="51"/>
      <c r="S577" s="51"/>
    </row>
    <row r="578" spans="1:19" x14ac:dyDescent="0.35">
      <c r="A578" s="53">
        <v>30310075</v>
      </c>
      <c r="B578" s="53" t="s">
        <v>9553</v>
      </c>
      <c r="C578" s="54" t="s">
        <v>3876</v>
      </c>
      <c r="D578" s="60">
        <v>1</v>
      </c>
      <c r="E578" s="61" t="s">
        <v>484</v>
      </c>
      <c r="F578" s="56"/>
      <c r="G578" s="53">
        <v>1</v>
      </c>
      <c r="H578" s="53">
        <v>5</v>
      </c>
      <c r="I578" s="53"/>
      <c r="J578" s="53"/>
      <c r="K578" s="57"/>
      <c r="L578" s="58">
        <f t="shared" si="63"/>
        <v>802.34</v>
      </c>
      <c r="M578" s="58">
        <f t="shared" si="62"/>
        <v>802.34</v>
      </c>
      <c r="N578" s="58">
        <f>IF(F578&gt;0,ROUND(F578*#REF!,2),0)</f>
        <v>0</v>
      </c>
      <c r="O578" s="58">
        <f>IF(J578&gt;0,ROUND(J578*#REF!,2),0)</f>
        <v>0</v>
      </c>
      <c r="P578" s="58">
        <f t="shared" si="64"/>
        <v>802.34</v>
      </c>
      <c r="Q578" s="59" t="s">
        <v>132</v>
      </c>
      <c r="R578" s="51"/>
      <c r="S578" s="51"/>
    </row>
    <row r="579" spans="1:19" x14ac:dyDescent="0.35">
      <c r="A579" s="53">
        <v>30310083</v>
      </c>
      <c r="B579" s="53" t="s">
        <v>9554</v>
      </c>
      <c r="C579" s="54" t="s">
        <v>3875</v>
      </c>
      <c r="D579" s="60">
        <v>1</v>
      </c>
      <c r="E579" s="61" t="s">
        <v>151</v>
      </c>
      <c r="F579" s="56"/>
      <c r="G579" s="53"/>
      <c r="H579" s="53">
        <v>2</v>
      </c>
      <c r="I579" s="53"/>
      <c r="J579" s="53"/>
      <c r="K579" s="57"/>
      <c r="L579" s="58">
        <f t="shared" si="63"/>
        <v>270.54000000000002</v>
      </c>
      <c r="M579" s="58">
        <f t="shared" si="62"/>
        <v>270.54000000000002</v>
      </c>
      <c r="N579" s="58">
        <f>IF(F579&gt;0,ROUND(F579*#REF!,2),0)</f>
        <v>0</v>
      </c>
      <c r="O579" s="58">
        <f>IF(J579&gt;0,ROUND(J579*#REF!,2),0)</f>
        <v>0</v>
      </c>
      <c r="P579" s="58">
        <f t="shared" si="64"/>
        <v>270.54000000000002</v>
      </c>
      <c r="Q579" s="59" t="s">
        <v>132</v>
      </c>
      <c r="R579" s="51"/>
      <c r="S579" s="51"/>
    </row>
    <row r="580" spans="1:19" x14ac:dyDescent="0.35">
      <c r="A580" s="53">
        <v>30310091</v>
      </c>
      <c r="B580" s="53" t="s">
        <v>9555</v>
      </c>
      <c r="C580" s="54" t="s">
        <v>3874</v>
      </c>
      <c r="D580" s="60">
        <v>1</v>
      </c>
      <c r="E580" s="61" t="s">
        <v>393</v>
      </c>
      <c r="F580" s="56"/>
      <c r="G580" s="53"/>
      <c r="H580" s="53">
        <v>5</v>
      </c>
      <c r="I580" s="53"/>
      <c r="J580" s="53"/>
      <c r="K580" s="57"/>
      <c r="L580" s="58">
        <f t="shared" si="63"/>
        <v>883.25</v>
      </c>
      <c r="M580" s="58">
        <f t="shared" si="62"/>
        <v>883.25</v>
      </c>
      <c r="N580" s="58">
        <f>IF(F580&gt;0,ROUND(F580*#REF!,2),0)</f>
        <v>0</v>
      </c>
      <c r="O580" s="58">
        <f>IF(J580&gt;0,ROUND(J580*#REF!,2),0)</f>
        <v>0</v>
      </c>
      <c r="P580" s="58">
        <f t="shared" si="64"/>
        <v>883.25</v>
      </c>
      <c r="Q580" s="59" t="s">
        <v>132</v>
      </c>
      <c r="R580" s="51"/>
      <c r="S580" s="51"/>
    </row>
    <row r="581" spans="1:19" x14ac:dyDescent="0.35">
      <c r="A581" s="53">
        <v>30310105</v>
      </c>
      <c r="B581" s="53" t="s">
        <v>9556</v>
      </c>
      <c r="C581" s="54" t="s">
        <v>3873</v>
      </c>
      <c r="D581" s="60">
        <v>1</v>
      </c>
      <c r="E581" s="61" t="s">
        <v>151</v>
      </c>
      <c r="F581" s="56"/>
      <c r="G581" s="53">
        <v>1</v>
      </c>
      <c r="H581" s="53">
        <v>3</v>
      </c>
      <c r="I581" s="53"/>
      <c r="J581" s="53"/>
      <c r="K581" s="57"/>
      <c r="L581" s="58">
        <f t="shared" si="63"/>
        <v>270.54000000000002</v>
      </c>
      <c r="M581" s="58">
        <f t="shared" si="62"/>
        <v>270.54000000000002</v>
      </c>
      <c r="N581" s="58">
        <f>IF(F581&gt;0,ROUND(F581*#REF!,2),0)</f>
        <v>0</v>
      </c>
      <c r="O581" s="58">
        <f>IF(J581&gt;0,ROUND(J581*#REF!,2),0)</f>
        <v>0</v>
      </c>
      <c r="P581" s="58">
        <f t="shared" si="64"/>
        <v>270.54000000000002</v>
      </c>
      <c r="Q581" s="59" t="s">
        <v>132</v>
      </c>
      <c r="R581" s="51"/>
      <c r="S581" s="51"/>
    </row>
    <row r="582" spans="1:19" x14ac:dyDescent="0.35">
      <c r="A582" s="53">
        <v>30310113</v>
      </c>
      <c r="B582" s="53" t="s">
        <v>9557</v>
      </c>
      <c r="C582" s="54" t="s">
        <v>3872</v>
      </c>
      <c r="D582" s="60">
        <v>1</v>
      </c>
      <c r="E582" s="61" t="s">
        <v>151</v>
      </c>
      <c r="F582" s="56"/>
      <c r="G582" s="53"/>
      <c r="H582" s="53">
        <v>3</v>
      </c>
      <c r="I582" s="53"/>
      <c r="J582" s="53"/>
      <c r="K582" s="57"/>
      <c r="L582" s="58">
        <f t="shared" si="63"/>
        <v>270.54000000000002</v>
      </c>
      <c r="M582" s="58">
        <f t="shared" si="62"/>
        <v>270.54000000000002</v>
      </c>
      <c r="N582" s="58">
        <f>IF(F582&gt;0,ROUND(F582*#REF!,2),0)</f>
        <v>0</v>
      </c>
      <c r="O582" s="58">
        <f>IF(J582&gt;0,ROUND(J582*#REF!,2),0)</f>
        <v>0</v>
      </c>
      <c r="P582" s="58">
        <f t="shared" si="64"/>
        <v>270.54000000000002</v>
      </c>
      <c r="Q582" s="59" t="s">
        <v>132</v>
      </c>
      <c r="R582" s="51"/>
      <c r="S582" s="51"/>
    </row>
    <row r="583" spans="1:19" ht="31" x14ac:dyDescent="0.35">
      <c r="A583" s="125" t="s">
        <v>9558</v>
      </c>
      <c r="B583" s="125"/>
      <c r="C583" s="125"/>
      <c r="D583" s="125"/>
      <c r="E583" s="125"/>
      <c r="F583" s="125"/>
      <c r="G583" s="125"/>
      <c r="H583" s="125"/>
      <c r="I583" s="125"/>
      <c r="J583" s="125"/>
      <c r="K583" s="125"/>
      <c r="L583" s="125"/>
      <c r="M583" s="125"/>
      <c r="N583" s="125"/>
      <c r="O583" s="125"/>
      <c r="P583" s="125"/>
      <c r="Q583" s="52"/>
      <c r="R583" s="51"/>
      <c r="S583" s="51"/>
    </row>
    <row r="584" spans="1:19" x14ac:dyDescent="0.35">
      <c r="A584" s="53">
        <v>30311012</v>
      </c>
      <c r="B584" s="53" t="s">
        <v>9559</v>
      </c>
      <c r="C584" s="54" t="s">
        <v>3871</v>
      </c>
      <c r="D584" s="60">
        <v>1</v>
      </c>
      <c r="E584" s="61" t="s">
        <v>23</v>
      </c>
      <c r="F584" s="56"/>
      <c r="G584" s="53"/>
      <c r="H584" s="53">
        <v>2</v>
      </c>
      <c r="I584" s="53"/>
      <c r="J584" s="53"/>
      <c r="K584" s="57"/>
      <c r="L584" s="58">
        <f>VLOOKUP(E584,PORTES2021,10,FALSE)</f>
        <v>116.71</v>
      </c>
      <c r="M584" s="58">
        <f t="shared" si="62"/>
        <v>116.71</v>
      </c>
      <c r="N584" s="58">
        <f>IF(F584&gt;0,ROUND(F584*#REF!,2),0)</f>
        <v>0</v>
      </c>
      <c r="O584" s="58">
        <f>IF(J584&gt;0,ROUND(J584*#REF!,2),0)</f>
        <v>0</v>
      </c>
      <c r="P584" s="58">
        <f>ROUND(M584+N584+O584,2)</f>
        <v>116.71</v>
      </c>
      <c r="Q584" s="59" t="s">
        <v>132</v>
      </c>
      <c r="R584" s="51"/>
      <c r="S584" s="51"/>
    </row>
    <row r="585" spans="1:19" x14ac:dyDescent="0.35">
      <c r="A585" s="53">
        <v>30311020</v>
      </c>
      <c r="B585" s="53" t="s">
        <v>9560</v>
      </c>
      <c r="C585" s="54" t="s">
        <v>3870</v>
      </c>
      <c r="D585" s="60">
        <v>1</v>
      </c>
      <c r="E585" s="61" t="s">
        <v>388</v>
      </c>
      <c r="F585" s="56"/>
      <c r="G585" s="53">
        <v>1</v>
      </c>
      <c r="H585" s="53">
        <v>4</v>
      </c>
      <c r="I585" s="53"/>
      <c r="J585" s="53"/>
      <c r="K585" s="57"/>
      <c r="L585" s="58">
        <f>VLOOKUP(E585,PORTES2021,10,FALSE)</f>
        <v>574.25</v>
      </c>
      <c r="M585" s="58">
        <f t="shared" si="62"/>
        <v>574.25</v>
      </c>
      <c r="N585" s="58">
        <f>IF(F585&gt;0,ROUND(F585*#REF!,2),0)</f>
        <v>0</v>
      </c>
      <c r="O585" s="58">
        <f>IF(J585&gt;0,ROUND(J585*#REF!,2),0)</f>
        <v>0</v>
      </c>
      <c r="P585" s="58">
        <f>ROUND(M585+N585+O585,2)</f>
        <v>574.25</v>
      </c>
      <c r="Q585" s="59" t="s">
        <v>132</v>
      </c>
      <c r="R585" s="51"/>
      <c r="S585" s="51"/>
    </row>
    <row r="586" spans="1:19" ht="31.5" x14ac:dyDescent="0.35">
      <c r="A586" s="53">
        <v>30311039</v>
      </c>
      <c r="B586" s="53" t="s">
        <v>9561</v>
      </c>
      <c r="C586" s="54" t="s">
        <v>3869</v>
      </c>
      <c r="D586" s="60">
        <v>1</v>
      </c>
      <c r="E586" s="61" t="s">
        <v>407</v>
      </c>
      <c r="F586" s="56"/>
      <c r="G586" s="53">
        <v>1</v>
      </c>
      <c r="H586" s="53">
        <v>4</v>
      </c>
      <c r="I586" s="53"/>
      <c r="J586" s="53"/>
      <c r="K586" s="57"/>
      <c r="L586" s="58">
        <f>VLOOKUP(E586,PORTES2021,10,FALSE)</f>
        <v>620.66</v>
      </c>
      <c r="M586" s="58">
        <f t="shared" si="62"/>
        <v>620.66</v>
      </c>
      <c r="N586" s="58">
        <f>IF(F586&gt;0,ROUND(F586*#REF!,2),0)</f>
        <v>0</v>
      </c>
      <c r="O586" s="58">
        <f>IF(J586&gt;0,ROUND(J586*#REF!,2),0)</f>
        <v>0</v>
      </c>
      <c r="P586" s="58">
        <f>ROUND(M586+N586+O586,2)</f>
        <v>620.66</v>
      </c>
      <c r="Q586" s="59" t="s">
        <v>132</v>
      </c>
      <c r="R586" s="51"/>
      <c r="S586" s="51"/>
    </row>
    <row r="587" spans="1:19" ht="21" x14ac:dyDescent="0.35">
      <c r="A587" s="53">
        <v>30311047</v>
      </c>
      <c r="B587" s="53" t="s">
        <v>9562</v>
      </c>
      <c r="C587" s="54" t="s">
        <v>3868</v>
      </c>
      <c r="D587" s="60">
        <v>1</v>
      </c>
      <c r="E587" s="61" t="s">
        <v>388</v>
      </c>
      <c r="F587" s="56"/>
      <c r="G587" s="53">
        <v>1</v>
      </c>
      <c r="H587" s="53">
        <v>4</v>
      </c>
      <c r="I587" s="53"/>
      <c r="J587" s="53"/>
      <c r="K587" s="57"/>
      <c r="L587" s="58">
        <f>VLOOKUP(E587,PORTES2021,10,FALSE)</f>
        <v>574.25</v>
      </c>
      <c r="M587" s="58">
        <f t="shared" si="62"/>
        <v>574.25</v>
      </c>
      <c r="N587" s="58">
        <f>IF(F587&gt;0,ROUND(F587*#REF!,2),0)</f>
        <v>0</v>
      </c>
      <c r="O587" s="58">
        <f>IF(J587&gt;0,ROUND(J587*#REF!,2),0)</f>
        <v>0</v>
      </c>
      <c r="P587" s="58">
        <f>ROUND(M587+N587+O587,2)</f>
        <v>574.25</v>
      </c>
      <c r="Q587" s="59" t="s">
        <v>132</v>
      </c>
      <c r="R587" s="51"/>
      <c r="S587" s="51"/>
    </row>
    <row r="588" spans="1:19" ht="21" x14ac:dyDescent="0.35">
      <c r="A588" s="53">
        <v>30311055</v>
      </c>
      <c r="B588" s="53" t="s">
        <v>9563</v>
      </c>
      <c r="C588" s="54" t="s">
        <v>3867</v>
      </c>
      <c r="D588" s="60">
        <v>1</v>
      </c>
      <c r="E588" s="61" t="s">
        <v>41</v>
      </c>
      <c r="F588" s="56"/>
      <c r="G588" s="53"/>
      <c r="H588" s="53">
        <v>0</v>
      </c>
      <c r="I588" s="53"/>
      <c r="J588" s="53"/>
      <c r="K588" s="57"/>
      <c r="L588" s="58">
        <f>VLOOKUP(E588,PORTES2021,10,FALSE)</f>
        <v>169.74</v>
      </c>
      <c r="M588" s="58">
        <f t="shared" si="62"/>
        <v>169.74</v>
      </c>
      <c r="N588" s="58">
        <f>IF(F588&gt;0,ROUND(F588*#REF!,2),0)</f>
        <v>0</v>
      </c>
      <c r="O588" s="58">
        <f>IF(J588&gt;0,ROUND(J588*#REF!,2),0)</f>
        <v>0</v>
      </c>
      <c r="P588" s="58">
        <f>ROUND(M588+N588+O588,2)</f>
        <v>169.74</v>
      </c>
      <c r="Q588" s="59" t="s">
        <v>132</v>
      </c>
      <c r="R588" s="51"/>
      <c r="S588" s="51"/>
    </row>
    <row r="589" spans="1:19" ht="31" x14ac:dyDescent="0.35">
      <c r="A589" s="125" t="s">
        <v>9564</v>
      </c>
      <c r="B589" s="125"/>
      <c r="C589" s="125"/>
      <c r="D589" s="125"/>
      <c r="E589" s="125"/>
      <c r="F589" s="125"/>
      <c r="G589" s="125"/>
      <c r="H589" s="125"/>
      <c r="I589" s="125"/>
      <c r="J589" s="125"/>
      <c r="K589" s="125"/>
      <c r="L589" s="125"/>
      <c r="M589" s="125"/>
      <c r="N589" s="125"/>
      <c r="O589" s="125"/>
      <c r="P589" s="125"/>
      <c r="Q589" s="52"/>
      <c r="R589" s="51"/>
      <c r="S589" s="51"/>
    </row>
    <row r="590" spans="1:19" ht="21" x14ac:dyDescent="0.35">
      <c r="A590" s="53">
        <v>30312019</v>
      </c>
      <c r="B590" s="53" t="s">
        <v>9565</v>
      </c>
      <c r="C590" s="54" t="s">
        <v>3866</v>
      </c>
      <c r="D590" s="60">
        <v>1</v>
      </c>
      <c r="E590" s="61" t="s">
        <v>388</v>
      </c>
      <c r="F590" s="56"/>
      <c r="G590" s="53">
        <v>1</v>
      </c>
      <c r="H590" s="53">
        <v>3</v>
      </c>
      <c r="I590" s="53"/>
      <c r="J590" s="53"/>
      <c r="K590" s="57"/>
      <c r="L590" s="58">
        <f t="shared" ref="L590:L602" si="65">VLOOKUP(E590,PORTES2021,10,FALSE)</f>
        <v>574.25</v>
      </c>
      <c r="M590" s="58">
        <f t="shared" si="62"/>
        <v>574.25</v>
      </c>
      <c r="N590" s="58">
        <f>IF(F590&gt;0,ROUND(F590*#REF!,2),0)</f>
        <v>0</v>
      </c>
      <c r="O590" s="58">
        <f>IF(J590&gt;0,ROUND(J590*#REF!,2),0)</f>
        <v>0</v>
      </c>
      <c r="P590" s="58">
        <f t="shared" ref="P590:P602" si="66">ROUND(M590+N590+O590,2)</f>
        <v>574.25</v>
      </c>
      <c r="Q590" s="59" t="s">
        <v>132</v>
      </c>
      <c r="R590" s="51"/>
      <c r="S590" s="51"/>
    </row>
    <row r="591" spans="1:19" x14ac:dyDescent="0.35">
      <c r="A591" s="53">
        <v>30312027</v>
      </c>
      <c r="B591" s="53" t="s">
        <v>9566</v>
      </c>
      <c r="C591" s="54" t="s">
        <v>3865</v>
      </c>
      <c r="D591" s="60">
        <v>1</v>
      </c>
      <c r="E591" s="61" t="s">
        <v>110</v>
      </c>
      <c r="F591" s="56"/>
      <c r="G591" s="53">
        <v>1</v>
      </c>
      <c r="H591" s="53">
        <v>4</v>
      </c>
      <c r="I591" s="53"/>
      <c r="J591" s="53"/>
      <c r="K591" s="57"/>
      <c r="L591" s="58">
        <f t="shared" si="65"/>
        <v>222.81</v>
      </c>
      <c r="M591" s="58">
        <f t="shared" si="62"/>
        <v>222.81</v>
      </c>
      <c r="N591" s="58">
        <f>IF(F591&gt;0,ROUND(F591*#REF!,2),0)</f>
        <v>0</v>
      </c>
      <c r="O591" s="58">
        <f>IF(J591&gt;0,ROUND(J591*#REF!,2),0)</f>
        <v>0</v>
      </c>
      <c r="P591" s="58">
        <f t="shared" si="66"/>
        <v>222.81</v>
      </c>
      <c r="Q591" s="59" t="s">
        <v>132</v>
      </c>
      <c r="R591" s="51"/>
      <c r="S591" s="51"/>
    </row>
    <row r="592" spans="1:19" ht="21" x14ac:dyDescent="0.35">
      <c r="A592" s="53">
        <v>30312035</v>
      </c>
      <c r="B592" s="53" t="s">
        <v>9567</v>
      </c>
      <c r="C592" s="54" t="s">
        <v>3864</v>
      </c>
      <c r="D592" s="60">
        <v>1</v>
      </c>
      <c r="E592" s="61" t="s">
        <v>393</v>
      </c>
      <c r="F592" s="56"/>
      <c r="G592" s="53">
        <v>1</v>
      </c>
      <c r="H592" s="53">
        <v>4</v>
      </c>
      <c r="I592" s="53"/>
      <c r="J592" s="53"/>
      <c r="K592" s="57"/>
      <c r="L592" s="58">
        <f t="shared" si="65"/>
        <v>883.25</v>
      </c>
      <c r="M592" s="58">
        <f t="shared" si="62"/>
        <v>883.25</v>
      </c>
      <c r="N592" s="58">
        <f>IF(F592&gt;0,ROUND(F592*#REF!,2),0)</f>
        <v>0</v>
      </c>
      <c r="O592" s="58">
        <f>IF(J592&gt;0,ROUND(J592*#REF!,2),0)</f>
        <v>0</v>
      </c>
      <c r="P592" s="58">
        <f t="shared" si="66"/>
        <v>883.25</v>
      </c>
      <c r="Q592" s="59" t="s">
        <v>132</v>
      </c>
      <c r="R592" s="51"/>
      <c r="S592" s="51"/>
    </row>
    <row r="593" spans="1:19" ht="21" x14ac:dyDescent="0.35">
      <c r="A593" s="53">
        <v>30312043</v>
      </c>
      <c r="B593" s="53" t="s">
        <v>9568</v>
      </c>
      <c r="C593" s="54" t="s">
        <v>3863</v>
      </c>
      <c r="D593" s="60">
        <v>1</v>
      </c>
      <c r="E593" s="61" t="s">
        <v>151</v>
      </c>
      <c r="F593" s="56">
        <v>4.9800000000000004</v>
      </c>
      <c r="G593" s="53"/>
      <c r="H593" s="53">
        <v>2</v>
      </c>
      <c r="I593" s="53"/>
      <c r="J593" s="53"/>
      <c r="K593" s="57"/>
      <c r="L593" s="58">
        <f t="shared" si="65"/>
        <v>270.54000000000002</v>
      </c>
      <c r="M593" s="58">
        <f t="shared" si="62"/>
        <v>270.54000000000002</v>
      </c>
      <c r="N593" s="58" t="e">
        <f>IF(F593&gt;0,ROUND(F593*#REF!,2),0)</f>
        <v>#REF!</v>
      </c>
      <c r="O593" s="58">
        <f>IF(J593&gt;0,ROUND(J593*#REF!,2),0)</f>
        <v>0</v>
      </c>
      <c r="P593" s="58" t="e">
        <f t="shared" si="66"/>
        <v>#REF!</v>
      </c>
      <c r="Q593" s="59" t="s">
        <v>132</v>
      </c>
      <c r="R593" s="51"/>
      <c r="S593" s="51"/>
    </row>
    <row r="594" spans="1:19" x14ac:dyDescent="0.35">
      <c r="A594" s="53">
        <v>30312051</v>
      </c>
      <c r="B594" s="53" t="s">
        <v>9569</v>
      </c>
      <c r="C594" s="54" t="s">
        <v>3862</v>
      </c>
      <c r="D594" s="60">
        <v>1</v>
      </c>
      <c r="E594" s="61" t="s">
        <v>110</v>
      </c>
      <c r="F594" s="56"/>
      <c r="G594" s="53"/>
      <c r="H594" s="53">
        <v>4</v>
      </c>
      <c r="I594" s="53"/>
      <c r="J594" s="53"/>
      <c r="K594" s="57"/>
      <c r="L594" s="58">
        <f t="shared" si="65"/>
        <v>222.81</v>
      </c>
      <c r="M594" s="58">
        <f t="shared" si="62"/>
        <v>222.81</v>
      </c>
      <c r="N594" s="58">
        <f>IF(F594&gt;0,ROUND(F594*#REF!,2),0)</f>
        <v>0</v>
      </c>
      <c r="O594" s="58">
        <f>IF(J594&gt;0,ROUND(J594*#REF!,2),0)</f>
        <v>0</v>
      </c>
      <c r="P594" s="58">
        <f t="shared" si="66"/>
        <v>222.81</v>
      </c>
      <c r="Q594" s="59" t="s">
        <v>132</v>
      </c>
      <c r="R594" s="51"/>
      <c r="S594" s="51"/>
    </row>
    <row r="595" spans="1:19" x14ac:dyDescent="0.35">
      <c r="A595" s="53">
        <v>30312060</v>
      </c>
      <c r="B595" s="53" t="s">
        <v>9570</v>
      </c>
      <c r="C595" s="54" t="s">
        <v>3861</v>
      </c>
      <c r="D595" s="60">
        <v>1</v>
      </c>
      <c r="E595" s="61" t="s">
        <v>409</v>
      </c>
      <c r="F595" s="56">
        <v>0.99</v>
      </c>
      <c r="G595" s="53">
        <v>1</v>
      </c>
      <c r="H595" s="53">
        <v>2</v>
      </c>
      <c r="I595" s="53"/>
      <c r="J595" s="53"/>
      <c r="K595" s="57"/>
      <c r="L595" s="58">
        <f t="shared" si="65"/>
        <v>438.97</v>
      </c>
      <c r="M595" s="58">
        <f t="shared" si="62"/>
        <v>438.97</v>
      </c>
      <c r="N595" s="58" t="e">
        <f>IF(F595&gt;0,ROUND(F595*#REF!,2),0)</f>
        <v>#REF!</v>
      </c>
      <c r="O595" s="58">
        <f>IF(J595&gt;0,ROUND(J595*#REF!,2),0)</f>
        <v>0</v>
      </c>
      <c r="P595" s="58" t="e">
        <f t="shared" si="66"/>
        <v>#REF!</v>
      </c>
      <c r="Q595" s="59" t="s">
        <v>132</v>
      </c>
      <c r="R595" s="51"/>
      <c r="S595" s="51"/>
    </row>
    <row r="596" spans="1:19" x14ac:dyDescent="0.35">
      <c r="A596" s="53">
        <v>30312078</v>
      </c>
      <c r="B596" s="53" t="s">
        <v>9571</v>
      </c>
      <c r="C596" s="54" t="s">
        <v>3860</v>
      </c>
      <c r="D596" s="60">
        <v>1</v>
      </c>
      <c r="E596" s="61" t="s">
        <v>110</v>
      </c>
      <c r="F596" s="56"/>
      <c r="G596" s="53">
        <v>1</v>
      </c>
      <c r="H596" s="53">
        <v>2</v>
      </c>
      <c r="I596" s="53"/>
      <c r="J596" s="53"/>
      <c r="K596" s="57"/>
      <c r="L596" s="58">
        <f t="shared" si="65"/>
        <v>222.81</v>
      </c>
      <c r="M596" s="58">
        <f t="shared" si="62"/>
        <v>222.81</v>
      </c>
      <c r="N596" s="58">
        <f>IF(F596&gt;0,ROUND(F596*#REF!,2),0)</f>
        <v>0</v>
      </c>
      <c r="O596" s="58">
        <f>IF(J596&gt;0,ROUND(J596*#REF!,2),0)</f>
        <v>0</v>
      </c>
      <c r="P596" s="58">
        <f t="shared" si="66"/>
        <v>222.81</v>
      </c>
      <c r="Q596" s="59" t="s">
        <v>132</v>
      </c>
      <c r="R596" s="51"/>
      <c r="S596" s="51"/>
    </row>
    <row r="597" spans="1:19" ht="21" x14ac:dyDescent="0.35">
      <c r="A597" s="53">
        <v>30312086</v>
      </c>
      <c r="B597" s="53" t="s">
        <v>9572</v>
      </c>
      <c r="C597" s="54" t="s">
        <v>3859</v>
      </c>
      <c r="D597" s="60">
        <v>1</v>
      </c>
      <c r="E597" s="61" t="s">
        <v>484</v>
      </c>
      <c r="F597" s="56"/>
      <c r="G597" s="53">
        <v>1</v>
      </c>
      <c r="H597" s="53">
        <v>5</v>
      </c>
      <c r="I597" s="53"/>
      <c r="J597" s="53"/>
      <c r="K597" s="57"/>
      <c r="L597" s="58">
        <f t="shared" si="65"/>
        <v>802.34</v>
      </c>
      <c r="M597" s="58">
        <f t="shared" si="62"/>
        <v>802.34</v>
      </c>
      <c r="N597" s="58">
        <f>IF(F597&gt;0,ROUND(F597*#REF!,2),0)</f>
        <v>0</v>
      </c>
      <c r="O597" s="58">
        <f>IF(J597&gt;0,ROUND(J597*#REF!,2),0)</f>
        <v>0</v>
      </c>
      <c r="P597" s="58">
        <f t="shared" si="66"/>
        <v>802.34</v>
      </c>
      <c r="Q597" s="59" t="s">
        <v>132</v>
      </c>
      <c r="R597" s="51"/>
      <c r="S597" s="51"/>
    </row>
    <row r="598" spans="1:19" x14ac:dyDescent="0.35">
      <c r="A598" s="53">
        <v>30312094</v>
      </c>
      <c r="B598" s="53" t="s">
        <v>9573</v>
      </c>
      <c r="C598" s="54" t="s">
        <v>3858</v>
      </c>
      <c r="D598" s="60">
        <v>1</v>
      </c>
      <c r="E598" s="61" t="s">
        <v>409</v>
      </c>
      <c r="F598" s="56"/>
      <c r="G598" s="53"/>
      <c r="H598" s="53">
        <v>3</v>
      </c>
      <c r="I598" s="53"/>
      <c r="J598" s="53"/>
      <c r="K598" s="57"/>
      <c r="L598" s="58">
        <f t="shared" si="65"/>
        <v>438.97</v>
      </c>
      <c r="M598" s="58">
        <f t="shared" si="62"/>
        <v>438.97</v>
      </c>
      <c r="N598" s="58">
        <f>IF(F598&gt;0,ROUND(F598*#REF!,2),0)</f>
        <v>0</v>
      </c>
      <c r="O598" s="58">
        <f>IF(J598&gt;0,ROUND(J598*#REF!,2),0)</f>
        <v>0</v>
      </c>
      <c r="P598" s="58">
        <f t="shared" si="66"/>
        <v>438.97</v>
      </c>
      <c r="Q598" s="59" t="s">
        <v>132</v>
      </c>
      <c r="R598" s="51"/>
      <c r="S598" s="51"/>
    </row>
    <row r="599" spans="1:19" ht="21" x14ac:dyDescent="0.35">
      <c r="A599" s="53">
        <v>30312108</v>
      </c>
      <c r="B599" s="53" t="s">
        <v>9574</v>
      </c>
      <c r="C599" s="54" t="s">
        <v>3857</v>
      </c>
      <c r="D599" s="60">
        <v>1</v>
      </c>
      <c r="E599" s="61" t="s">
        <v>110</v>
      </c>
      <c r="F599" s="56"/>
      <c r="G599" s="53">
        <v>2</v>
      </c>
      <c r="H599" s="53"/>
      <c r="I599" s="53"/>
      <c r="J599" s="53"/>
      <c r="K599" s="57"/>
      <c r="L599" s="58">
        <f t="shared" si="65"/>
        <v>222.81</v>
      </c>
      <c r="M599" s="58">
        <f t="shared" si="62"/>
        <v>222.81</v>
      </c>
      <c r="N599" s="58">
        <f>IF(F599&gt;0,ROUND(F599*#REF!,2),0)</f>
        <v>0</v>
      </c>
      <c r="O599" s="58">
        <f>IF(J599&gt;0,ROUND(J599*#REF!,2),0)</f>
        <v>0</v>
      </c>
      <c r="P599" s="58">
        <f t="shared" si="66"/>
        <v>222.81</v>
      </c>
      <c r="Q599" s="59" t="s">
        <v>132</v>
      </c>
      <c r="R599" s="51"/>
      <c r="S599" s="51"/>
    </row>
    <row r="600" spans="1:19" x14ac:dyDescent="0.35">
      <c r="A600" s="53">
        <v>30312116</v>
      </c>
      <c r="B600" s="53" t="s">
        <v>9575</v>
      </c>
      <c r="C600" s="54" t="s">
        <v>3856</v>
      </c>
      <c r="D600" s="60">
        <v>1</v>
      </c>
      <c r="E600" s="61" t="s">
        <v>151</v>
      </c>
      <c r="F600" s="56"/>
      <c r="G600" s="53"/>
      <c r="H600" s="53">
        <v>4</v>
      </c>
      <c r="I600" s="53"/>
      <c r="J600" s="53"/>
      <c r="K600" s="57"/>
      <c r="L600" s="58">
        <f t="shared" si="65"/>
        <v>270.54000000000002</v>
      </c>
      <c r="M600" s="58">
        <f t="shared" si="62"/>
        <v>270.54000000000002</v>
      </c>
      <c r="N600" s="58">
        <f>IF(F600&gt;0,ROUND(F600*#REF!,2),0)</f>
        <v>0</v>
      </c>
      <c r="O600" s="58">
        <f>IF(J600&gt;0,ROUND(J600*#REF!,2),0)</f>
        <v>0</v>
      </c>
      <c r="P600" s="58">
        <f t="shared" si="66"/>
        <v>270.54000000000002</v>
      </c>
      <c r="Q600" s="59" t="s">
        <v>132</v>
      </c>
      <c r="R600" s="51"/>
      <c r="S600" s="51"/>
    </row>
    <row r="601" spans="1:19" ht="31.5" x14ac:dyDescent="0.35">
      <c r="A601" s="53">
        <v>30312124</v>
      </c>
      <c r="B601" s="53" t="s">
        <v>9576</v>
      </c>
      <c r="C601" s="54" t="s">
        <v>3855</v>
      </c>
      <c r="D601" s="60">
        <v>1</v>
      </c>
      <c r="E601" s="61" t="s">
        <v>398</v>
      </c>
      <c r="F601" s="56"/>
      <c r="G601" s="53">
        <v>1</v>
      </c>
      <c r="H601" s="53">
        <v>5</v>
      </c>
      <c r="I601" s="53"/>
      <c r="J601" s="53"/>
      <c r="K601" s="57"/>
      <c r="L601" s="58">
        <f t="shared" si="65"/>
        <v>1140.53</v>
      </c>
      <c r="M601" s="58">
        <f t="shared" si="62"/>
        <v>1140.53</v>
      </c>
      <c r="N601" s="58">
        <f>IF(F601&gt;0,ROUND(F601*#REF!,2),0)</f>
        <v>0</v>
      </c>
      <c r="O601" s="58">
        <f>IF(J601&gt;0,ROUND(J601*#REF!,2),0)</f>
        <v>0</v>
      </c>
      <c r="P601" s="58">
        <f t="shared" si="66"/>
        <v>1140.53</v>
      </c>
      <c r="Q601" s="59" t="s">
        <v>132</v>
      </c>
      <c r="R601" s="51"/>
      <c r="S601" s="51"/>
    </row>
    <row r="602" spans="1:19" ht="31.5" x14ac:dyDescent="0.35">
      <c r="A602" s="53">
        <v>30312132</v>
      </c>
      <c r="B602" s="53" t="s">
        <v>9577</v>
      </c>
      <c r="C602" s="54" t="s">
        <v>3854</v>
      </c>
      <c r="D602" s="60">
        <v>1</v>
      </c>
      <c r="E602" s="61" t="s">
        <v>3853</v>
      </c>
      <c r="F602" s="56"/>
      <c r="G602" s="53">
        <v>1</v>
      </c>
      <c r="H602" s="53">
        <v>6</v>
      </c>
      <c r="I602" s="53"/>
      <c r="J602" s="53"/>
      <c r="K602" s="57"/>
      <c r="L602" s="58">
        <f t="shared" si="65"/>
        <v>802.34</v>
      </c>
      <c r="M602" s="58">
        <f t="shared" si="62"/>
        <v>802.34</v>
      </c>
      <c r="N602" s="58">
        <f>IF(F602&gt;0,ROUND(F602*#REF!,2),0)</f>
        <v>0</v>
      </c>
      <c r="O602" s="58">
        <f>IF(J602&gt;0,ROUND(J602*#REF!,2),0)</f>
        <v>0</v>
      </c>
      <c r="P602" s="58">
        <f t="shared" si="66"/>
        <v>802.34</v>
      </c>
      <c r="Q602" s="59" t="s">
        <v>132</v>
      </c>
      <c r="R602" s="51"/>
      <c r="S602" s="51"/>
    </row>
    <row r="603" spans="1:19" ht="31" x14ac:dyDescent="0.35">
      <c r="A603" s="125" t="s">
        <v>9578</v>
      </c>
      <c r="B603" s="125"/>
      <c r="C603" s="125"/>
      <c r="D603" s="125"/>
      <c r="E603" s="125"/>
      <c r="F603" s="125"/>
      <c r="G603" s="125"/>
      <c r="H603" s="125"/>
      <c r="I603" s="125"/>
      <c r="J603" s="125"/>
      <c r="K603" s="125"/>
      <c r="L603" s="125"/>
      <c r="M603" s="125"/>
      <c r="N603" s="125"/>
      <c r="O603" s="125"/>
      <c r="P603" s="125"/>
      <c r="Q603" s="52"/>
      <c r="R603" s="51"/>
      <c r="S603" s="51"/>
    </row>
    <row r="604" spans="1:19" x14ac:dyDescent="0.35">
      <c r="A604" s="53">
        <v>30313015</v>
      </c>
      <c r="B604" s="53" t="s">
        <v>9579</v>
      </c>
      <c r="C604" s="54" t="s">
        <v>3852</v>
      </c>
      <c r="D604" s="60">
        <v>1</v>
      </c>
      <c r="E604" s="61" t="s">
        <v>409</v>
      </c>
      <c r="F604" s="56"/>
      <c r="G604" s="53">
        <v>1</v>
      </c>
      <c r="H604" s="53">
        <v>4</v>
      </c>
      <c r="I604" s="53"/>
      <c r="J604" s="53"/>
      <c r="K604" s="57"/>
      <c r="L604" s="58">
        <f t="shared" ref="L604:L609" si="67">VLOOKUP(E604,PORTES2021,10,FALSE)</f>
        <v>438.97</v>
      </c>
      <c r="M604" s="58">
        <f t="shared" si="62"/>
        <v>438.97</v>
      </c>
      <c r="N604" s="58">
        <f>IF(F604&gt;0,ROUND(F604*#REF!,2),0)</f>
        <v>0</v>
      </c>
      <c r="O604" s="58">
        <f>IF(J604&gt;0,ROUND(J604*#REF!,2),0)</f>
        <v>0</v>
      </c>
      <c r="P604" s="58">
        <f t="shared" ref="P604:P609" si="68">ROUND(M604+N604+O604,2)</f>
        <v>438.97</v>
      </c>
      <c r="Q604" s="59" t="s">
        <v>132</v>
      </c>
      <c r="R604" s="51"/>
      <c r="S604" s="51"/>
    </row>
    <row r="605" spans="1:19" x14ac:dyDescent="0.35">
      <c r="A605" s="53">
        <v>30313023</v>
      </c>
      <c r="B605" s="53" t="s">
        <v>9580</v>
      </c>
      <c r="C605" s="54" t="s">
        <v>3851</v>
      </c>
      <c r="D605" s="60">
        <v>1</v>
      </c>
      <c r="E605" s="61" t="s">
        <v>409</v>
      </c>
      <c r="F605" s="56"/>
      <c r="G605" s="53">
        <v>1</v>
      </c>
      <c r="H605" s="53">
        <v>2</v>
      </c>
      <c r="I605" s="53"/>
      <c r="J605" s="53"/>
      <c r="K605" s="57"/>
      <c r="L605" s="58">
        <f t="shared" si="67"/>
        <v>438.97</v>
      </c>
      <c r="M605" s="58">
        <f t="shared" si="62"/>
        <v>438.97</v>
      </c>
      <c r="N605" s="58">
        <f>IF(F605&gt;0,ROUND(F605*#REF!,2),0)</f>
        <v>0</v>
      </c>
      <c r="O605" s="58">
        <f>IF(J605&gt;0,ROUND(J605*#REF!,2),0)</f>
        <v>0</v>
      </c>
      <c r="P605" s="58">
        <f t="shared" si="68"/>
        <v>438.97</v>
      </c>
      <c r="Q605" s="59" t="s">
        <v>132</v>
      </c>
      <c r="R605" s="51"/>
      <c r="S605" s="51"/>
    </row>
    <row r="606" spans="1:19" ht="21" x14ac:dyDescent="0.35">
      <c r="A606" s="53">
        <v>30313031</v>
      </c>
      <c r="B606" s="53" t="s">
        <v>9581</v>
      </c>
      <c r="C606" s="54" t="s">
        <v>3850</v>
      </c>
      <c r="D606" s="60">
        <v>1</v>
      </c>
      <c r="E606" s="61" t="s">
        <v>148</v>
      </c>
      <c r="F606" s="56"/>
      <c r="G606" s="53">
        <v>1</v>
      </c>
      <c r="H606" s="53">
        <v>4</v>
      </c>
      <c r="I606" s="53"/>
      <c r="J606" s="53"/>
      <c r="K606" s="57"/>
      <c r="L606" s="58">
        <f t="shared" si="67"/>
        <v>689.63</v>
      </c>
      <c r="M606" s="58">
        <f t="shared" si="62"/>
        <v>689.63</v>
      </c>
      <c r="N606" s="58">
        <f>IF(F606&gt;0,ROUND(F606*#REF!,2),0)</f>
        <v>0</v>
      </c>
      <c r="O606" s="58">
        <f>IF(J606&gt;0,ROUND(J606*#REF!,2),0)</f>
        <v>0</v>
      </c>
      <c r="P606" s="58">
        <f t="shared" si="68"/>
        <v>689.63</v>
      </c>
      <c r="Q606" s="59" t="s">
        <v>132</v>
      </c>
      <c r="R606" s="51"/>
      <c r="S606" s="51"/>
    </row>
    <row r="607" spans="1:19" ht="21" x14ac:dyDescent="0.35">
      <c r="A607" s="53">
        <v>30313040</v>
      </c>
      <c r="B607" s="53" t="s">
        <v>9582</v>
      </c>
      <c r="C607" s="54" t="s">
        <v>3849</v>
      </c>
      <c r="D607" s="60">
        <v>1</v>
      </c>
      <c r="E607" s="61" t="s">
        <v>18</v>
      </c>
      <c r="F607" s="56"/>
      <c r="G607" s="53"/>
      <c r="H607" s="53">
        <v>0</v>
      </c>
      <c r="I607" s="53"/>
      <c r="J607" s="53"/>
      <c r="K607" s="57"/>
      <c r="L607" s="58">
        <f t="shared" si="67"/>
        <v>53.06</v>
      </c>
      <c r="M607" s="58">
        <f t="shared" si="62"/>
        <v>53.06</v>
      </c>
      <c r="N607" s="58">
        <f>IF(F607&gt;0,ROUND(F607*#REF!,2),0)</f>
        <v>0</v>
      </c>
      <c r="O607" s="58">
        <f>IF(J607&gt;0,ROUND(J607*#REF!,2),0)</f>
        <v>0</v>
      </c>
      <c r="P607" s="58">
        <f t="shared" si="68"/>
        <v>53.06</v>
      </c>
      <c r="Q607" s="59" t="s">
        <v>132</v>
      </c>
      <c r="R607" s="51"/>
      <c r="S607" s="51"/>
    </row>
    <row r="608" spans="1:19" ht="21" x14ac:dyDescent="0.35">
      <c r="A608" s="53">
        <v>30313058</v>
      </c>
      <c r="B608" s="53" t="s">
        <v>9583</v>
      </c>
      <c r="C608" s="54" t="s">
        <v>3848</v>
      </c>
      <c r="D608" s="60">
        <v>1</v>
      </c>
      <c r="E608" s="61" t="s">
        <v>409</v>
      </c>
      <c r="F608" s="56"/>
      <c r="G608" s="53">
        <v>1</v>
      </c>
      <c r="H608" s="53">
        <v>4</v>
      </c>
      <c r="I608" s="53"/>
      <c r="J608" s="53"/>
      <c r="K608" s="57"/>
      <c r="L608" s="58">
        <f t="shared" si="67"/>
        <v>438.97</v>
      </c>
      <c r="M608" s="58">
        <f t="shared" si="62"/>
        <v>438.97</v>
      </c>
      <c r="N608" s="58">
        <f>IF(F608&gt;0,ROUND(F608*#REF!,2),0)</f>
        <v>0</v>
      </c>
      <c r="O608" s="58">
        <f>IF(J608&gt;0,ROUND(J608*#REF!,2),0)</f>
        <v>0</v>
      </c>
      <c r="P608" s="58">
        <f t="shared" si="68"/>
        <v>438.97</v>
      </c>
      <c r="Q608" s="59" t="s">
        <v>132</v>
      </c>
      <c r="R608" s="51"/>
      <c r="S608" s="51"/>
    </row>
    <row r="609" spans="1:19" ht="21" x14ac:dyDescent="0.35">
      <c r="A609" s="53">
        <v>30313066</v>
      </c>
      <c r="B609" s="53" t="s">
        <v>9584</v>
      </c>
      <c r="C609" s="54" t="s">
        <v>3847</v>
      </c>
      <c r="D609" s="60">
        <v>1</v>
      </c>
      <c r="E609" s="61" t="s">
        <v>34</v>
      </c>
      <c r="F609" s="56"/>
      <c r="G609" s="53"/>
      <c r="H609" s="53">
        <v>0</v>
      </c>
      <c r="I609" s="53"/>
      <c r="J609" s="53"/>
      <c r="K609" s="57"/>
      <c r="L609" s="58">
        <f t="shared" si="67"/>
        <v>71.62</v>
      </c>
      <c r="M609" s="58">
        <f t="shared" si="62"/>
        <v>71.62</v>
      </c>
      <c r="N609" s="58">
        <f>IF(F609&gt;0,ROUND(F609*#REF!,2),0)</f>
        <v>0</v>
      </c>
      <c r="O609" s="58">
        <f>IF(J609&gt;0,ROUND(J609*#REF!,2),0)</f>
        <v>0</v>
      </c>
      <c r="P609" s="58">
        <f t="shared" si="68"/>
        <v>71.62</v>
      </c>
      <c r="Q609" s="59" t="s">
        <v>132</v>
      </c>
      <c r="R609" s="51"/>
      <c r="S609" s="51"/>
    </row>
    <row r="610" spans="1:19" ht="31" x14ac:dyDescent="0.35">
      <c r="A610" s="124" t="s">
        <v>9585</v>
      </c>
      <c r="B610" s="124"/>
      <c r="C610" s="124"/>
      <c r="D610" s="124"/>
      <c r="E610" s="124"/>
      <c r="F610" s="124"/>
      <c r="G610" s="124"/>
      <c r="H610" s="124"/>
      <c r="I610" s="124"/>
      <c r="J610" s="124"/>
      <c r="K610" s="124"/>
      <c r="L610" s="124"/>
      <c r="M610" s="124"/>
      <c r="N610" s="124"/>
      <c r="O610" s="124"/>
      <c r="P610" s="124"/>
      <c r="Q610" s="52" t="s">
        <v>4426</v>
      </c>
      <c r="R610" s="51"/>
      <c r="S610" s="51"/>
    </row>
    <row r="611" spans="1:19" x14ac:dyDescent="0.35">
      <c r="A611" s="53">
        <v>30401011</v>
      </c>
      <c r="B611" s="53" t="s">
        <v>9586</v>
      </c>
      <c r="C611" s="54" t="s">
        <v>3846</v>
      </c>
      <c r="D611" s="60">
        <v>1</v>
      </c>
      <c r="E611" s="61" t="s">
        <v>34</v>
      </c>
      <c r="F611" s="56"/>
      <c r="G611" s="53"/>
      <c r="H611" s="53">
        <v>0</v>
      </c>
      <c r="I611" s="53"/>
      <c r="J611" s="53"/>
      <c r="K611" s="57"/>
      <c r="L611" s="58">
        <f t="shared" ref="L611:L620" si="69">VLOOKUP(E611,PORTES2021,10,FALSE)</f>
        <v>71.62</v>
      </c>
      <c r="M611" s="58">
        <f t="shared" ref="M611:M674" si="70">ROUND(D611*L611,2)</f>
        <v>71.62</v>
      </c>
      <c r="N611" s="58">
        <f>IF(F611&gt;0,ROUND(F611*#REF!,2),0)</f>
        <v>0</v>
      </c>
      <c r="O611" s="58">
        <f>IF(J611&gt;0,ROUND(J611*#REF!,2),0)</f>
        <v>0</v>
      </c>
      <c r="P611" s="58">
        <f t="shared" ref="P611:P620" si="71">ROUND(M611+N611+O611,2)</f>
        <v>71.62</v>
      </c>
      <c r="Q611" s="59" t="s">
        <v>0</v>
      </c>
      <c r="R611" s="51"/>
      <c r="S611" s="51"/>
    </row>
    <row r="612" spans="1:19" ht="42" x14ac:dyDescent="0.35">
      <c r="A612" s="53">
        <v>30401020</v>
      </c>
      <c r="B612" s="53" t="s">
        <v>9587</v>
      </c>
      <c r="C612" s="54" t="s">
        <v>3845</v>
      </c>
      <c r="D612" s="60">
        <v>1</v>
      </c>
      <c r="E612" s="61" t="s">
        <v>446</v>
      </c>
      <c r="F612" s="56"/>
      <c r="G612" s="53">
        <v>4</v>
      </c>
      <c r="H612" s="53">
        <v>7</v>
      </c>
      <c r="I612" s="53"/>
      <c r="J612" s="53"/>
      <c r="K612" s="57"/>
      <c r="L612" s="58">
        <f t="shared" si="69"/>
        <v>1323.54</v>
      </c>
      <c r="M612" s="58">
        <f t="shared" si="70"/>
        <v>1323.54</v>
      </c>
      <c r="N612" s="58">
        <f>IF(F612&gt;0,ROUND(F612*#REF!,2),0)</f>
        <v>0</v>
      </c>
      <c r="O612" s="58">
        <f>IF(J612&gt;0,ROUND(J612*#REF!,2),0)</f>
        <v>0</v>
      </c>
      <c r="P612" s="58">
        <f t="shared" si="71"/>
        <v>1323.54</v>
      </c>
      <c r="Q612" s="59" t="s">
        <v>132</v>
      </c>
      <c r="R612" s="51"/>
      <c r="S612" s="51"/>
    </row>
    <row r="613" spans="1:19" ht="21" x14ac:dyDescent="0.35">
      <c r="A613" s="53">
        <v>30401038</v>
      </c>
      <c r="B613" s="53" t="s">
        <v>9588</v>
      </c>
      <c r="C613" s="54" t="s">
        <v>3844</v>
      </c>
      <c r="D613" s="60">
        <v>1</v>
      </c>
      <c r="E613" s="61" t="s">
        <v>41</v>
      </c>
      <c r="F613" s="56"/>
      <c r="G613" s="53">
        <v>2</v>
      </c>
      <c r="H613" s="53">
        <v>2</v>
      </c>
      <c r="I613" s="53"/>
      <c r="J613" s="53"/>
      <c r="K613" s="57"/>
      <c r="L613" s="58">
        <f t="shared" si="69"/>
        <v>169.74</v>
      </c>
      <c r="M613" s="58">
        <f t="shared" si="70"/>
        <v>169.74</v>
      </c>
      <c r="N613" s="58">
        <f>IF(F613&gt;0,ROUND(F613*#REF!,2),0)</f>
        <v>0</v>
      </c>
      <c r="O613" s="58">
        <f>IF(J613&gt;0,ROUND(J613*#REF!,2),0)</f>
        <v>0</v>
      </c>
      <c r="P613" s="58">
        <f t="shared" si="71"/>
        <v>169.74</v>
      </c>
      <c r="Q613" s="59" t="s">
        <v>132</v>
      </c>
      <c r="R613" s="51"/>
      <c r="S613" s="51"/>
    </row>
    <row r="614" spans="1:19" ht="21" x14ac:dyDescent="0.35">
      <c r="A614" s="53">
        <v>30401046</v>
      </c>
      <c r="B614" s="53" t="s">
        <v>9589</v>
      </c>
      <c r="C614" s="54" t="s">
        <v>3843</v>
      </c>
      <c r="D614" s="60">
        <v>1</v>
      </c>
      <c r="E614" s="61" t="s">
        <v>484</v>
      </c>
      <c r="F614" s="56"/>
      <c r="G614" s="53">
        <v>1</v>
      </c>
      <c r="H614" s="53">
        <v>3</v>
      </c>
      <c r="I614" s="53"/>
      <c r="J614" s="53"/>
      <c r="K614" s="57"/>
      <c r="L614" s="58">
        <f t="shared" si="69"/>
        <v>802.34</v>
      </c>
      <c r="M614" s="58">
        <f t="shared" si="70"/>
        <v>802.34</v>
      </c>
      <c r="N614" s="58">
        <f>IF(F614&gt;0,ROUND(F614*#REF!,2),0)</f>
        <v>0</v>
      </c>
      <c r="O614" s="58">
        <f>IF(J614&gt;0,ROUND(J614*#REF!,2),0)</f>
        <v>0</v>
      </c>
      <c r="P614" s="58">
        <f t="shared" si="71"/>
        <v>802.34</v>
      </c>
      <c r="Q614" s="59" t="s">
        <v>132</v>
      </c>
      <c r="R614" s="51"/>
      <c r="S614" s="51"/>
    </row>
    <row r="615" spans="1:19" ht="21" x14ac:dyDescent="0.35">
      <c r="A615" s="53">
        <v>30401054</v>
      </c>
      <c r="B615" s="53" t="s">
        <v>9590</v>
      </c>
      <c r="C615" s="54" t="s">
        <v>3842</v>
      </c>
      <c r="D615" s="60">
        <v>1</v>
      </c>
      <c r="E615" s="61" t="s">
        <v>311</v>
      </c>
      <c r="F615" s="56"/>
      <c r="G615" s="53">
        <v>1</v>
      </c>
      <c r="H615" s="53">
        <v>2</v>
      </c>
      <c r="I615" s="53"/>
      <c r="J615" s="53"/>
      <c r="K615" s="57"/>
      <c r="L615" s="58">
        <f t="shared" si="69"/>
        <v>291.76</v>
      </c>
      <c r="M615" s="58">
        <f t="shared" si="70"/>
        <v>291.76</v>
      </c>
      <c r="N615" s="58">
        <f>IF(F615&gt;0,ROUND(F615*#REF!,2),0)</f>
        <v>0</v>
      </c>
      <c r="O615" s="58">
        <f>IF(J615&gt;0,ROUND(J615*#REF!,2),0)</f>
        <v>0</v>
      </c>
      <c r="P615" s="58">
        <f t="shared" si="71"/>
        <v>291.76</v>
      </c>
      <c r="Q615" s="59" t="s">
        <v>132</v>
      </c>
      <c r="R615" s="51"/>
      <c r="S615" s="51"/>
    </row>
    <row r="616" spans="1:19" ht="31.5" x14ac:dyDescent="0.35">
      <c r="A616" s="53">
        <v>30401062</v>
      </c>
      <c r="B616" s="53" t="s">
        <v>9591</v>
      </c>
      <c r="C616" s="54" t="s">
        <v>3841</v>
      </c>
      <c r="D616" s="60">
        <v>1</v>
      </c>
      <c r="E616" s="61" t="s">
        <v>484</v>
      </c>
      <c r="F616" s="56"/>
      <c r="G616" s="53">
        <v>1</v>
      </c>
      <c r="H616" s="53">
        <v>2</v>
      </c>
      <c r="I616" s="53"/>
      <c r="J616" s="53"/>
      <c r="K616" s="57"/>
      <c r="L616" s="58">
        <f t="shared" si="69"/>
        <v>802.34</v>
      </c>
      <c r="M616" s="58">
        <f t="shared" si="70"/>
        <v>802.34</v>
      </c>
      <c r="N616" s="58">
        <f>IF(F616&gt;0,ROUND(F616*#REF!,2),0)</f>
        <v>0</v>
      </c>
      <c r="O616" s="58">
        <f>IF(J616&gt;0,ROUND(J616*#REF!,2),0)</f>
        <v>0</v>
      </c>
      <c r="P616" s="58">
        <f t="shared" si="71"/>
        <v>802.34</v>
      </c>
      <c r="Q616" s="59" t="s">
        <v>132</v>
      </c>
      <c r="R616" s="51"/>
      <c r="S616" s="51"/>
    </row>
    <row r="617" spans="1:19" ht="21" x14ac:dyDescent="0.35">
      <c r="A617" s="53">
        <v>30401070</v>
      </c>
      <c r="B617" s="53" t="s">
        <v>9592</v>
      </c>
      <c r="C617" s="54" t="s">
        <v>3840</v>
      </c>
      <c r="D617" s="60">
        <v>1</v>
      </c>
      <c r="E617" s="61" t="s">
        <v>148</v>
      </c>
      <c r="F617" s="56"/>
      <c r="G617" s="53">
        <v>3</v>
      </c>
      <c r="H617" s="53">
        <v>5</v>
      </c>
      <c r="I617" s="53"/>
      <c r="J617" s="53"/>
      <c r="K617" s="57"/>
      <c r="L617" s="58">
        <f t="shared" si="69"/>
        <v>689.63</v>
      </c>
      <c r="M617" s="58">
        <f t="shared" si="70"/>
        <v>689.63</v>
      </c>
      <c r="N617" s="58">
        <f>IF(F617&gt;0,ROUND(F617*#REF!,2),0)</f>
        <v>0</v>
      </c>
      <c r="O617" s="58">
        <f>IF(J617&gt;0,ROUND(J617*#REF!,2),0)</f>
        <v>0</v>
      </c>
      <c r="P617" s="58">
        <f t="shared" si="71"/>
        <v>689.63</v>
      </c>
      <c r="Q617" s="59" t="s">
        <v>132</v>
      </c>
      <c r="R617" s="51"/>
      <c r="S617" s="51"/>
    </row>
    <row r="618" spans="1:19" ht="31.5" x14ac:dyDescent="0.35">
      <c r="A618" s="53">
        <v>30401089</v>
      </c>
      <c r="B618" s="53" t="s">
        <v>9593</v>
      </c>
      <c r="C618" s="54" t="s">
        <v>3839</v>
      </c>
      <c r="D618" s="60">
        <v>1</v>
      </c>
      <c r="E618" s="61" t="s">
        <v>161</v>
      </c>
      <c r="F618" s="56"/>
      <c r="G618" s="53">
        <v>3</v>
      </c>
      <c r="H618" s="53">
        <v>7</v>
      </c>
      <c r="I618" s="53"/>
      <c r="J618" s="53"/>
      <c r="K618" s="57"/>
      <c r="L618" s="58">
        <f t="shared" si="69"/>
        <v>948.22</v>
      </c>
      <c r="M618" s="58">
        <f t="shared" si="70"/>
        <v>948.22</v>
      </c>
      <c r="N618" s="58">
        <f>IF(F618&gt;0,ROUND(F618*#REF!,2),0)</f>
        <v>0</v>
      </c>
      <c r="O618" s="58">
        <f>IF(J618&gt;0,ROUND(J618*#REF!,2),0)</f>
        <v>0</v>
      </c>
      <c r="P618" s="58">
        <f t="shared" si="71"/>
        <v>948.22</v>
      </c>
      <c r="Q618" s="59" t="s">
        <v>132</v>
      </c>
      <c r="R618" s="51"/>
      <c r="S618" s="51"/>
    </row>
    <row r="619" spans="1:19" ht="21" x14ac:dyDescent="0.35">
      <c r="A619" s="53">
        <v>30401097</v>
      </c>
      <c r="B619" s="53" t="s">
        <v>9594</v>
      </c>
      <c r="C619" s="54" t="s">
        <v>3838</v>
      </c>
      <c r="D619" s="60">
        <v>1</v>
      </c>
      <c r="E619" s="61" t="s">
        <v>311</v>
      </c>
      <c r="F619" s="56"/>
      <c r="G619" s="53">
        <v>2</v>
      </c>
      <c r="H619" s="53">
        <v>3</v>
      </c>
      <c r="I619" s="53"/>
      <c r="J619" s="53"/>
      <c r="K619" s="57"/>
      <c r="L619" s="58">
        <f t="shared" si="69"/>
        <v>291.76</v>
      </c>
      <c r="M619" s="58">
        <f t="shared" si="70"/>
        <v>291.76</v>
      </c>
      <c r="N619" s="58">
        <f>IF(F619&gt;0,ROUND(F619*#REF!,2),0)</f>
        <v>0</v>
      </c>
      <c r="O619" s="58">
        <f>IF(J619&gt;0,ROUND(J619*#REF!,2),0)</f>
        <v>0</v>
      </c>
      <c r="P619" s="58">
        <f t="shared" si="71"/>
        <v>291.76</v>
      </c>
      <c r="Q619" s="59" t="s">
        <v>132</v>
      </c>
      <c r="R619" s="51"/>
      <c r="S619" s="51"/>
    </row>
    <row r="620" spans="1:19" ht="21" x14ac:dyDescent="0.35">
      <c r="A620" s="53">
        <v>30401100</v>
      </c>
      <c r="B620" s="53" t="s">
        <v>9595</v>
      </c>
      <c r="C620" s="54" t="s">
        <v>3837</v>
      </c>
      <c r="D620" s="60">
        <v>1</v>
      </c>
      <c r="E620" s="61" t="s">
        <v>311</v>
      </c>
      <c r="F620" s="56"/>
      <c r="G620" s="53">
        <v>1</v>
      </c>
      <c r="H620" s="53">
        <v>1</v>
      </c>
      <c r="I620" s="53"/>
      <c r="J620" s="53"/>
      <c r="K620" s="57"/>
      <c r="L620" s="58">
        <f t="shared" si="69"/>
        <v>291.76</v>
      </c>
      <c r="M620" s="58">
        <f t="shared" si="70"/>
        <v>291.76</v>
      </c>
      <c r="N620" s="58">
        <f>IF(F620&gt;0,ROUND(F620*#REF!,2),0)</f>
        <v>0</v>
      </c>
      <c r="O620" s="58">
        <f>IF(J620&gt;0,ROUND(J620*#REF!,2),0)</f>
        <v>0</v>
      </c>
      <c r="P620" s="58">
        <f t="shared" si="71"/>
        <v>291.76</v>
      </c>
      <c r="Q620" s="59" t="s">
        <v>132</v>
      </c>
      <c r="R620" s="51"/>
      <c r="S620" s="51"/>
    </row>
    <row r="621" spans="1:19" ht="31" x14ac:dyDescent="0.35">
      <c r="A621" s="125" t="s">
        <v>9596</v>
      </c>
      <c r="B621" s="125"/>
      <c r="C621" s="125"/>
      <c r="D621" s="125"/>
      <c r="E621" s="125"/>
      <c r="F621" s="125"/>
      <c r="G621" s="125"/>
      <c r="H621" s="125"/>
      <c r="I621" s="125"/>
      <c r="J621" s="125"/>
      <c r="K621" s="125"/>
      <c r="L621" s="125"/>
      <c r="M621" s="125"/>
      <c r="N621" s="125"/>
      <c r="O621" s="125"/>
      <c r="P621" s="125"/>
      <c r="Q621" s="52" t="s">
        <v>4426</v>
      </c>
      <c r="R621" s="51"/>
      <c r="S621" s="51"/>
    </row>
    <row r="622" spans="1:19" x14ac:dyDescent="0.35">
      <c r="A622" s="53">
        <v>30402018</v>
      </c>
      <c r="B622" s="53" t="s">
        <v>9597</v>
      </c>
      <c r="C622" s="54" t="s">
        <v>3836</v>
      </c>
      <c r="D622" s="60">
        <v>1</v>
      </c>
      <c r="E622" s="61" t="s">
        <v>20</v>
      </c>
      <c r="F622" s="56"/>
      <c r="G622" s="53"/>
      <c r="H622" s="53">
        <v>1</v>
      </c>
      <c r="I622" s="53"/>
      <c r="J622" s="53"/>
      <c r="K622" s="57"/>
      <c r="L622" s="58">
        <f t="shared" ref="L622:L630" si="72">VLOOKUP(E622,PORTES2021,10,FALSE)</f>
        <v>39.79</v>
      </c>
      <c r="M622" s="58">
        <f t="shared" si="70"/>
        <v>39.79</v>
      </c>
      <c r="N622" s="58">
        <f>IF(F622&gt;0,ROUND(F622*#REF!,2),0)</f>
        <v>0</v>
      </c>
      <c r="O622" s="58">
        <f>IF(J622&gt;0,ROUND(J622*#REF!,2),0)</f>
        <v>0</v>
      </c>
      <c r="P622" s="58">
        <f t="shared" ref="P622:P630" si="73">ROUND(M622+N622+O622,2)</f>
        <v>39.79</v>
      </c>
      <c r="Q622" s="59" t="s">
        <v>0</v>
      </c>
      <c r="R622" s="51"/>
      <c r="S622" s="51"/>
    </row>
    <row r="623" spans="1:19" x14ac:dyDescent="0.35">
      <c r="A623" s="53">
        <v>30402026</v>
      </c>
      <c r="B623" s="53" t="s">
        <v>9598</v>
      </c>
      <c r="C623" s="54" t="s">
        <v>3835</v>
      </c>
      <c r="D623" s="60">
        <v>1</v>
      </c>
      <c r="E623" s="61" t="s">
        <v>13</v>
      </c>
      <c r="F623" s="56"/>
      <c r="G623" s="53"/>
      <c r="H623" s="53">
        <v>1</v>
      </c>
      <c r="I623" s="53"/>
      <c r="J623" s="53"/>
      <c r="K623" s="57"/>
      <c r="L623" s="58">
        <f t="shared" si="72"/>
        <v>148.54</v>
      </c>
      <c r="M623" s="58">
        <f t="shared" si="70"/>
        <v>148.54</v>
      </c>
      <c r="N623" s="58">
        <f>IF(F623&gt;0,ROUND(F623*#REF!,2),0)</f>
        <v>0</v>
      </c>
      <c r="O623" s="58">
        <f>IF(J623&gt;0,ROUND(J623*#REF!,2),0)</f>
        <v>0</v>
      </c>
      <c r="P623" s="58">
        <f t="shared" si="73"/>
        <v>148.54</v>
      </c>
      <c r="Q623" s="59" t="s">
        <v>132</v>
      </c>
      <c r="R623" s="51"/>
      <c r="S623" s="51"/>
    </row>
    <row r="624" spans="1:19" ht="21" x14ac:dyDescent="0.35">
      <c r="A624" s="53">
        <v>30402034</v>
      </c>
      <c r="B624" s="53" t="s">
        <v>9599</v>
      </c>
      <c r="C624" s="54" t="s">
        <v>3834</v>
      </c>
      <c r="D624" s="60">
        <v>1</v>
      </c>
      <c r="E624" s="61" t="s">
        <v>448</v>
      </c>
      <c r="F624" s="56"/>
      <c r="G624" s="53">
        <v>1</v>
      </c>
      <c r="H624" s="53">
        <v>1</v>
      </c>
      <c r="I624" s="53"/>
      <c r="J624" s="53"/>
      <c r="K624" s="57"/>
      <c r="L624" s="58">
        <f t="shared" si="72"/>
        <v>371.34</v>
      </c>
      <c r="M624" s="58">
        <f t="shared" si="70"/>
        <v>371.34</v>
      </c>
      <c r="N624" s="58">
        <f>IF(F624&gt;0,ROUND(F624*#REF!,2),0)</f>
        <v>0</v>
      </c>
      <c r="O624" s="58">
        <f>IF(J624&gt;0,ROUND(J624*#REF!,2),0)</f>
        <v>0</v>
      </c>
      <c r="P624" s="58">
        <f t="shared" si="73"/>
        <v>371.34</v>
      </c>
      <c r="Q624" s="59" t="s">
        <v>132</v>
      </c>
      <c r="R624" s="51"/>
      <c r="S624" s="51"/>
    </row>
    <row r="625" spans="1:19" ht="21" x14ac:dyDescent="0.35">
      <c r="A625" s="53">
        <v>30402042</v>
      </c>
      <c r="B625" s="53" t="s">
        <v>9600</v>
      </c>
      <c r="C625" s="54" t="s">
        <v>3833</v>
      </c>
      <c r="D625" s="60">
        <v>1</v>
      </c>
      <c r="E625" s="61" t="s">
        <v>13</v>
      </c>
      <c r="F625" s="56"/>
      <c r="G625" s="53"/>
      <c r="H625" s="53">
        <v>0</v>
      </c>
      <c r="I625" s="53"/>
      <c r="J625" s="53"/>
      <c r="K625" s="57"/>
      <c r="L625" s="58">
        <f t="shared" si="72"/>
        <v>148.54</v>
      </c>
      <c r="M625" s="58">
        <f t="shared" si="70"/>
        <v>148.54</v>
      </c>
      <c r="N625" s="58">
        <f>IF(F625&gt;0,ROUND(F625*#REF!,2),0)</f>
        <v>0</v>
      </c>
      <c r="O625" s="58">
        <f>IF(J625&gt;0,ROUND(J625*#REF!,2),0)</f>
        <v>0</v>
      </c>
      <c r="P625" s="58">
        <f t="shared" si="73"/>
        <v>148.54</v>
      </c>
      <c r="Q625" s="59" t="s">
        <v>132</v>
      </c>
      <c r="R625" s="51"/>
      <c r="S625" s="51"/>
    </row>
    <row r="626" spans="1:19" ht="31.5" x14ac:dyDescent="0.35">
      <c r="A626" s="53">
        <v>30402050</v>
      </c>
      <c r="B626" s="53" t="s">
        <v>9601</v>
      </c>
      <c r="C626" s="54" t="s">
        <v>3832</v>
      </c>
      <c r="D626" s="60">
        <v>1</v>
      </c>
      <c r="E626" s="61" t="s">
        <v>281</v>
      </c>
      <c r="F626" s="56"/>
      <c r="G626" s="53"/>
      <c r="H626" s="53">
        <v>1</v>
      </c>
      <c r="I626" s="53"/>
      <c r="J626" s="53"/>
      <c r="K626" s="57"/>
      <c r="L626" s="58">
        <f t="shared" si="72"/>
        <v>202.9</v>
      </c>
      <c r="M626" s="58">
        <f t="shared" si="70"/>
        <v>202.9</v>
      </c>
      <c r="N626" s="58">
        <f>IF(F626&gt;0,ROUND(F626*#REF!,2),0)</f>
        <v>0</v>
      </c>
      <c r="O626" s="58">
        <f>IF(J626&gt;0,ROUND(J626*#REF!,2),0)</f>
        <v>0</v>
      </c>
      <c r="P626" s="58">
        <f t="shared" si="73"/>
        <v>202.9</v>
      </c>
      <c r="Q626" s="59" t="s">
        <v>132</v>
      </c>
      <c r="R626" s="51"/>
      <c r="S626" s="51"/>
    </row>
    <row r="627" spans="1:19" ht="21" x14ac:dyDescent="0.35">
      <c r="A627" s="53">
        <v>30402069</v>
      </c>
      <c r="B627" s="53" t="s">
        <v>9602</v>
      </c>
      <c r="C627" s="54" t="s">
        <v>3831</v>
      </c>
      <c r="D627" s="60">
        <v>1</v>
      </c>
      <c r="E627" s="61" t="s">
        <v>407</v>
      </c>
      <c r="F627" s="56"/>
      <c r="G627" s="53">
        <v>1</v>
      </c>
      <c r="H627" s="53">
        <v>3</v>
      </c>
      <c r="I627" s="53"/>
      <c r="J627" s="53"/>
      <c r="K627" s="57"/>
      <c r="L627" s="58">
        <f t="shared" si="72"/>
        <v>620.66</v>
      </c>
      <c r="M627" s="58">
        <f t="shared" si="70"/>
        <v>620.66</v>
      </c>
      <c r="N627" s="58">
        <f>IF(F627&gt;0,ROUND(F627*#REF!,2),0)</f>
        <v>0</v>
      </c>
      <c r="O627" s="58">
        <f>IF(J627&gt;0,ROUND(J627*#REF!,2),0)</f>
        <v>0</v>
      </c>
      <c r="P627" s="58">
        <f t="shared" si="73"/>
        <v>620.66</v>
      </c>
      <c r="Q627" s="59" t="s">
        <v>132</v>
      </c>
      <c r="R627" s="51"/>
      <c r="S627" s="51"/>
    </row>
    <row r="628" spans="1:19" x14ac:dyDescent="0.35">
      <c r="A628" s="53">
        <v>30402077</v>
      </c>
      <c r="B628" s="53" t="s">
        <v>9603</v>
      </c>
      <c r="C628" s="54" t="s">
        <v>3830</v>
      </c>
      <c r="D628" s="60">
        <v>1</v>
      </c>
      <c r="E628" s="61" t="s">
        <v>34</v>
      </c>
      <c r="F628" s="56"/>
      <c r="G628" s="53"/>
      <c r="H628" s="53">
        <v>1</v>
      </c>
      <c r="I628" s="53"/>
      <c r="J628" s="53"/>
      <c r="K628" s="57"/>
      <c r="L628" s="58">
        <f t="shared" si="72"/>
        <v>71.62</v>
      </c>
      <c r="M628" s="58">
        <f t="shared" si="70"/>
        <v>71.62</v>
      </c>
      <c r="N628" s="58">
        <f>IF(F628&gt;0,ROUND(F628*#REF!,2),0)</f>
        <v>0</v>
      </c>
      <c r="O628" s="58">
        <f>IF(J628&gt;0,ROUND(J628*#REF!,2),0)</f>
        <v>0</v>
      </c>
      <c r="P628" s="58">
        <f t="shared" si="73"/>
        <v>71.62</v>
      </c>
      <c r="Q628" s="59" t="s">
        <v>0</v>
      </c>
      <c r="R628" s="51"/>
      <c r="S628" s="51"/>
    </row>
    <row r="629" spans="1:19" ht="31.5" x14ac:dyDescent="0.35">
      <c r="A629" s="53">
        <v>30402085</v>
      </c>
      <c r="B629" s="53" t="s">
        <v>9604</v>
      </c>
      <c r="C629" s="54" t="s">
        <v>3829</v>
      </c>
      <c r="D629" s="60">
        <v>1</v>
      </c>
      <c r="E629" s="61" t="s">
        <v>311</v>
      </c>
      <c r="F629" s="56"/>
      <c r="G629" s="53">
        <v>1</v>
      </c>
      <c r="H629" s="53">
        <v>1</v>
      </c>
      <c r="I629" s="53"/>
      <c r="J629" s="53"/>
      <c r="K629" s="57"/>
      <c r="L629" s="58">
        <f t="shared" si="72"/>
        <v>291.76</v>
      </c>
      <c r="M629" s="58">
        <f t="shared" si="70"/>
        <v>291.76</v>
      </c>
      <c r="N629" s="58">
        <f>IF(F629&gt;0,ROUND(F629*#REF!,2),0)</f>
        <v>0</v>
      </c>
      <c r="O629" s="58">
        <f>IF(J629&gt;0,ROUND(J629*#REF!,2),0)</f>
        <v>0</v>
      </c>
      <c r="P629" s="58">
        <f t="shared" si="73"/>
        <v>291.76</v>
      </c>
      <c r="Q629" s="59" t="s">
        <v>132</v>
      </c>
      <c r="R629" s="51"/>
      <c r="S629" s="51"/>
    </row>
    <row r="630" spans="1:19" ht="21" x14ac:dyDescent="0.35">
      <c r="A630" s="53">
        <v>30402093</v>
      </c>
      <c r="B630" s="53" t="s">
        <v>9605</v>
      </c>
      <c r="C630" s="54" t="s">
        <v>3828</v>
      </c>
      <c r="D630" s="60">
        <v>1</v>
      </c>
      <c r="E630" s="61" t="s">
        <v>281</v>
      </c>
      <c r="F630" s="56"/>
      <c r="G630" s="53"/>
      <c r="H630" s="53">
        <v>1</v>
      </c>
      <c r="I630" s="53"/>
      <c r="J630" s="53"/>
      <c r="K630" s="57"/>
      <c r="L630" s="58">
        <f t="shared" si="72"/>
        <v>202.9</v>
      </c>
      <c r="M630" s="58">
        <f t="shared" si="70"/>
        <v>202.9</v>
      </c>
      <c r="N630" s="58">
        <f>IF(F630&gt;0,ROUND(F630*#REF!,2),0)</f>
        <v>0</v>
      </c>
      <c r="O630" s="58">
        <f>IF(J630&gt;0,ROUND(J630*#REF!,2),0)</f>
        <v>0</v>
      </c>
      <c r="P630" s="58">
        <f t="shared" si="73"/>
        <v>202.9</v>
      </c>
      <c r="Q630" s="59" t="s">
        <v>132</v>
      </c>
      <c r="R630" s="51"/>
      <c r="S630" s="51"/>
    </row>
    <row r="631" spans="1:19" ht="31" x14ac:dyDescent="0.35">
      <c r="A631" s="125" t="s">
        <v>9606</v>
      </c>
      <c r="B631" s="125"/>
      <c r="C631" s="125"/>
      <c r="D631" s="125"/>
      <c r="E631" s="125"/>
      <c r="F631" s="125"/>
      <c r="G631" s="125"/>
      <c r="H631" s="125"/>
      <c r="I631" s="125"/>
      <c r="J631" s="125"/>
      <c r="K631" s="125"/>
      <c r="L631" s="125"/>
      <c r="M631" s="125"/>
      <c r="N631" s="125"/>
      <c r="O631" s="125"/>
      <c r="P631" s="125"/>
      <c r="Q631" s="52" t="s">
        <v>4426</v>
      </c>
      <c r="R631" s="51"/>
      <c r="S631" s="51"/>
    </row>
    <row r="632" spans="1:19" ht="21" x14ac:dyDescent="0.35">
      <c r="A632" s="53">
        <v>30403014</v>
      </c>
      <c r="B632" s="53" t="s">
        <v>9607</v>
      </c>
      <c r="C632" s="54" t="s">
        <v>3827</v>
      </c>
      <c r="D632" s="60">
        <v>1</v>
      </c>
      <c r="E632" s="61" t="s">
        <v>31</v>
      </c>
      <c r="F632" s="56"/>
      <c r="G632" s="53"/>
      <c r="H632" s="53">
        <v>1</v>
      </c>
      <c r="I632" s="53"/>
      <c r="J632" s="53"/>
      <c r="K632" s="57"/>
      <c r="L632" s="58">
        <f t="shared" ref="L632:L646" si="74">VLOOKUP(E632,PORTES2021,10,FALSE)</f>
        <v>26.53</v>
      </c>
      <c r="M632" s="58">
        <f t="shared" si="70"/>
        <v>26.53</v>
      </c>
      <c r="N632" s="58">
        <f>IF(F632&gt;0,ROUND(F632*#REF!,2),0)</f>
        <v>0</v>
      </c>
      <c r="O632" s="58">
        <f>IF(J632&gt;0,ROUND(J632*#REF!,2),0)</f>
        <v>0</v>
      </c>
      <c r="P632" s="58">
        <f t="shared" ref="P632:P646" si="75">ROUND(M632+N632+O632,2)</f>
        <v>26.53</v>
      </c>
      <c r="Q632" s="59" t="s">
        <v>0</v>
      </c>
      <c r="R632" s="51"/>
      <c r="S632" s="51"/>
    </row>
    <row r="633" spans="1:19" ht="21" x14ac:dyDescent="0.35">
      <c r="A633" s="53">
        <v>30403030</v>
      </c>
      <c r="B633" s="53" t="s">
        <v>9608</v>
      </c>
      <c r="C633" s="54" t="s">
        <v>3826</v>
      </c>
      <c r="D633" s="60">
        <v>1</v>
      </c>
      <c r="E633" s="61" t="s">
        <v>484</v>
      </c>
      <c r="F633" s="56"/>
      <c r="G633" s="53">
        <v>1</v>
      </c>
      <c r="H633" s="53">
        <v>4</v>
      </c>
      <c r="I633" s="53"/>
      <c r="J633" s="53"/>
      <c r="K633" s="57"/>
      <c r="L633" s="58">
        <f t="shared" si="74"/>
        <v>802.34</v>
      </c>
      <c r="M633" s="58">
        <f t="shared" si="70"/>
        <v>802.34</v>
      </c>
      <c r="N633" s="58">
        <f>IF(F633&gt;0,ROUND(F633*#REF!,2),0)</f>
        <v>0</v>
      </c>
      <c r="O633" s="58">
        <f>IF(J633&gt;0,ROUND(J633*#REF!,2),0)</f>
        <v>0</v>
      </c>
      <c r="P633" s="58">
        <f t="shared" si="75"/>
        <v>802.34</v>
      </c>
      <c r="Q633" s="59" t="s">
        <v>132</v>
      </c>
      <c r="R633" s="51"/>
      <c r="S633" s="51"/>
    </row>
    <row r="634" spans="1:19" ht="31.5" x14ac:dyDescent="0.35">
      <c r="A634" s="53">
        <v>30403049</v>
      </c>
      <c r="B634" s="53" t="s">
        <v>9609</v>
      </c>
      <c r="C634" s="54" t="s">
        <v>3825</v>
      </c>
      <c r="D634" s="60">
        <v>1</v>
      </c>
      <c r="E634" s="61" t="s">
        <v>161</v>
      </c>
      <c r="F634" s="56"/>
      <c r="G634" s="53">
        <v>1</v>
      </c>
      <c r="H634" s="53">
        <v>4</v>
      </c>
      <c r="I634" s="53"/>
      <c r="J634" s="53"/>
      <c r="K634" s="57"/>
      <c r="L634" s="58">
        <f t="shared" si="74"/>
        <v>948.22</v>
      </c>
      <c r="M634" s="58">
        <f t="shared" si="70"/>
        <v>948.22</v>
      </c>
      <c r="N634" s="58">
        <f>IF(F634&gt;0,ROUND(F634*#REF!,2),0)</f>
        <v>0</v>
      </c>
      <c r="O634" s="58">
        <f>IF(J634&gt;0,ROUND(J634*#REF!,2),0)</f>
        <v>0</v>
      </c>
      <c r="P634" s="58">
        <f t="shared" si="75"/>
        <v>948.22</v>
      </c>
      <c r="Q634" s="59" t="s">
        <v>132</v>
      </c>
      <c r="R634" s="51"/>
      <c r="S634" s="51"/>
    </row>
    <row r="635" spans="1:19" ht="21" x14ac:dyDescent="0.35">
      <c r="A635" s="53">
        <v>30403057</v>
      </c>
      <c r="B635" s="53" t="s">
        <v>9610</v>
      </c>
      <c r="C635" s="54" t="s">
        <v>3824</v>
      </c>
      <c r="D635" s="60">
        <v>1</v>
      </c>
      <c r="E635" s="61" t="s">
        <v>224</v>
      </c>
      <c r="F635" s="56"/>
      <c r="G635" s="53">
        <v>1</v>
      </c>
      <c r="H635" s="53">
        <v>3</v>
      </c>
      <c r="I635" s="53"/>
      <c r="J635" s="53"/>
      <c r="K635" s="57"/>
      <c r="L635" s="58">
        <f t="shared" si="74"/>
        <v>338.19</v>
      </c>
      <c r="M635" s="58">
        <f t="shared" si="70"/>
        <v>338.19</v>
      </c>
      <c r="N635" s="58">
        <f>IF(F635&gt;0,ROUND(F635*#REF!,2),0)</f>
        <v>0</v>
      </c>
      <c r="O635" s="58">
        <f>IF(J635&gt;0,ROUND(J635*#REF!,2),0)</f>
        <v>0</v>
      </c>
      <c r="P635" s="58">
        <f t="shared" si="75"/>
        <v>338.19</v>
      </c>
      <c r="Q635" s="59" t="s">
        <v>132</v>
      </c>
      <c r="R635" s="51"/>
      <c r="S635" s="51"/>
    </row>
    <row r="636" spans="1:19" x14ac:dyDescent="0.35">
      <c r="A636" s="53">
        <v>30403065</v>
      </c>
      <c r="B636" s="53" t="s">
        <v>9611</v>
      </c>
      <c r="C636" s="54" t="s">
        <v>3823</v>
      </c>
      <c r="D636" s="60">
        <v>1</v>
      </c>
      <c r="E636" s="61" t="s">
        <v>2103</v>
      </c>
      <c r="F636" s="56"/>
      <c r="G636" s="53">
        <v>2</v>
      </c>
      <c r="H636" s="53">
        <v>5</v>
      </c>
      <c r="I636" s="53"/>
      <c r="J636" s="53"/>
      <c r="K636" s="57"/>
      <c r="L636" s="58">
        <f t="shared" si="74"/>
        <v>1452.19</v>
      </c>
      <c r="M636" s="58">
        <f t="shared" si="70"/>
        <v>1452.19</v>
      </c>
      <c r="N636" s="58">
        <f>IF(F636&gt;0,ROUND(F636*#REF!,2),0)</f>
        <v>0</v>
      </c>
      <c r="O636" s="58">
        <f>IF(J636&gt;0,ROUND(J636*#REF!,2),0)</f>
        <v>0</v>
      </c>
      <c r="P636" s="58">
        <f t="shared" si="75"/>
        <v>1452.19</v>
      </c>
      <c r="Q636" s="59" t="s">
        <v>132</v>
      </c>
      <c r="R636" s="51"/>
      <c r="S636" s="51"/>
    </row>
    <row r="637" spans="1:19" x14ac:dyDescent="0.35">
      <c r="A637" s="53">
        <v>30403073</v>
      </c>
      <c r="B637" s="53" t="s">
        <v>9612</v>
      </c>
      <c r="C637" s="54" t="s">
        <v>3822</v>
      </c>
      <c r="D637" s="60">
        <v>1</v>
      </c>
      <c r="E637" s="61" t="s">
        <v>159</v>
      </c>
      <c r="F637" s="56"/>
      <c r="G637" s="53">
        <v>1</v>
      </c>
      <c r="H637" s="53">
        <v>4</v>
      </c>
      <c r="I637" s="53"/>
      <c r="J637" s="53"/>
      <c r="K637" s="57"/>
      <c r="L637" s="58">
        <f t="shared" si="74"/>
        <v>736.04</v>
      </c>
      <c r="M637" s="58">
        <f t="shared" si="70"/>
        <v>736.04</v>
      </c>
      <c r="N637" s="58">
        <f>IF(F637&gt;0,ROUND(F637*#REF!,2),0)</f>
        <v>0</v>
      </c>
      <c r="O637" s="58">
        <f>IF(J637&gt;0,ROUND(J637*#REF!,2),0)</f>
        <v>0</v>
      </c>
      <c r="P637" s="58">
        <f t="shared" si="75"/>
        <v>736.04</v>
      </c>
      <c r="Q637" s="59" t="s">
        <v>132</v>
      </c>
      <c r="R637" s="51"/>
      <c r="S637" s="51"/>
    </row>
    <row r="638" spans="1:19" ht="21" x14ac:dyDescent="0.35">
      <c r="A638" s="53">
        <v>30403081</v>
      </c>
      <c r="B638" s="53" t="s">
        <v>9613</v>
      </c>
      <c r="C638" s="54" t="s">
        <v>3821</v>
      </c>
      <c r="D638" s="60">
        <v>1</v>
      </c>
      <c r="E638" s="61" t="s">
        <v>484</v>
      </c>
      <c r="F638" s="56"/>
      <c r="G638" s="53">
        <v>1</v>
      </c>
      <c r="H638" s="53">
        <v>4</v>
      </c>
      <c r="I638" s="53"/>
      <c r="J638" s="53"/>
      <c r="K638" s="57"/>
      <c r="L638" s="58">
        <f t="shared" si="74"/>
        <v>802.34</v>
      </c>
      <c r="M638" s="58">
        <f t="shared" si="70"/>
        <v>802.34</v>
      </c>
      <c r="N638" s="58">
        <f>IF(F638&gt;0,ROUND(F638*#REF!,2),0)</f>
        <v>0</v>
      </c>
      <c r="O638" s="58">
        <f>IF(J638&gt;0,ROUND(J638*#REF!,2),0)</f>
        <v>0</v>
      </c>
      <c r="P638" s="58">
        <f t="shared" si="75"/>
        <v>802.34</v>
      </c>
      <c r="Q638" s="59" t="s">
        <v>132</v>
      </c>
      <c r="R638" s="51"/>
      <c r="S638" s="51"/>
    </row>
    <row r="639" spans="1:19" ht="21" x14ac:dyDescent="0.35">
      <c r="A639" s="53">
        <v>30403090</v>
      </c>
      <c r="B639" s="53" t="s">
        <v>9614</v>
      </c>
      <c r="C639" s="54" t="s">
        <v>3820</v>
      </c>
      <c r="D639" s="60">
        <v>1</v>
      </c>
      <c r="E639" s="61" t="s">
        <v>161</v>
      </c>
      <c r="F639" s="56"/>
      <c r="G639" s="53">
        <v>2</v>
      </c>
      <c r="H639" s="53">
        <v>4</v>
      </c>
      <c r="I639" s="53"/>
      <c r="J639" s="53"/>
      <c r="K639" s="57"/>
      <c r="L639" s="58">
        <f t="shared" si="74"/>
        <v>948.22</v>
      </c>
      <c r="M639" s="58">
        <f t="shared" si="70"/>
        <v>948.22</v>
      </c>
      <c r="N639" s="58">
        <f>IF(F639&gt;0,ROUND(F639*#REF!,2),0)</f>
        <v>0</v>
      </c>
      <c r="O639" s="58">
        <f>IF(J639&gt;0,ROUND(J639*#REF!,2),0)</f>
        <v>0</v>
      </c>
      <c r="P639" s="58">
        <f t="shared" si="75"/>
        <v>948.22</v>
      </c>
      <c r="Q639" s="59" t="s">
        <v>132</v>
      </c>
      <c r="R639" s="51"/>
      <c r="S639" s="51"/>
    </row>
    <row r="640" spans="1:19" ht="31.5" x14ac:dyDescent="0.35">
      <c r="A640" s="53">
        <v>30403103</v>
      </c>
      <c r="B640" s="53" t="s">
        <v>9615</v>
      </c>
      <c r="C640" s="54" t="s">
        <v>3819</v>
      </c>
      <c r="D640" s="60">
        <v>1</v>
      </c>
      <c r="E640" s="61" t="s">
        <v>18</v>
      </c>
      <c r="F640" s="56"/>
      <c r="G640" s="53"/>
      <c r="H640" s="53">
        <v>0</v>
      </c>
      <c r="I640" s="53"/>
      <c r="J640" s="53"/>
      <c r="K640" s="57"/>
      <c r="L640" s="58">
        <f t="shared" si="74"/>
        <v>53.06</v>
      </c>
      <c r="M640" s="58">
        <f t="shared" si="70"/>
        <v>53.06</v>
      </c>
      <c r="N640" s="58">
        <f>IF(F640&gt;0,ROUND(F640*#REF!,2),0)</f>
        <v>0</v>
      </c>
      <c r="O640" s="58">
        <f>IF(J640&gt;0,ROUND(J640*#REF!,2),0)</f>
        <v>0</v>
      </c>
      <c r="P640" s="58">
        <f t="shared" si="75"/>
        <v>53.06</v>
      </c>
      <c r="Q640" s="59" t="s">
        <v>0</v>
      </c>
      <c r="R640" s="51"/>
      <c r="S640" s="51"/>
    </row>
    <row r="641" spans="1:19" x14ac:dyDescent="0.35">
      <c r="A641" s="53">
        <v>30403111</v>
      </c>
      <c r="B641" s="53" t="s">
        <v>9616</v>
      </c>
      <c r="C641" s="54" t="s">
        <v>3818</v>
      </c>
      <c r="D641" s="60">
        <v>1</v>
      </c>
      <c r="E641" s="61" t="s">
        <v>398</v>
      </c>
      <c r="F641" s="56"/>
      <c r="G641" s="53">
        <v>2</v>
      </c>
      <c r="H641" s="53">
        <v>5</v>
      </c>
      <c r="I641" s="53"/>
      <c r="J641" s="53"/>
      <c r="K641" s="57"/>
      <c r="L641" s="58">
        <f t="shared" si="74"/>
        <v>1140.53</v>
      </c>
      <c r="M641" s="58">
        <f t="shared" si="70"/>
        <v>1140.53</v>
      </c>
      <c r="N641" s="58">
        <f>IF(F641&gt;0,ROUND(F641*#REF!,2),0)</f>
        <v>0</v>
      </c>
      <c r="O641" s="58">
        <f>IF(J641&gt;0,ROUND(J641*#REF!,2),0)</f>
        <v>0</v>
      </c>
      <c r="P641" s="58">
        <f t="shared" si="75"/>
        <v>1140.53</v>
      </c>
      <c r="Q641" s="59" t="s">
        <v>132</v>
      </c>
      <c r="R641" s="51"/>
      <c r="S641" s="51"/>
    </row>
    <row r="642" spans="1:19" ht="21" x14ac:dyDescent="0.35">
      <c r="A642" s="53">
        <v>30403120</v>
      </c>
      <c r="B642" s="53" t="s">
        <v>9617</v>
      </c>
      <c r="C642" s="54" t="s">
        <v>3817</v>
      </c>
      <c r="D642" s="60">
        <v>1</v>
      </c>
      <c r="E642" s="61" t="s">
        <v>484</v>
      </c>
      <c r="F642" s="56"/>
      <c r="G642" s="53">
        <v>1</v>
      </c>
      <c r="H642" s="53">
        <v>4</v>
      </c>
      <c r="I642" s="53"/>
      <c r="J642" s="53"/>
      <c r="K642" s="57"/>
      <c r="L642" s="58">
        <f t="shared" si="74"/>
        <v>802.34</v>
      </c>
      <c r="M642" s="58">
        <f t="shared" si="70"/>
        <v>802.34</v>
      </c>
      <c r="N642" s="58">
        <f>IF(F642&gt;0,ROUND(F642*#REF!,2),0)</f>
        <v>0</v>
      </c>
      <c r="O642" s="58">
        <f>IF(J642&gt;0,ROUND(J642*#REF!,2),0)</f>
        <v>0</v>
      </c>
      <c r="P642" s="58">
        <f t="shared" si="75"/>
        <v>802.34</v>
      </c>
      <c r="Q642" s="59" t="s">
        <v>132</v>
      </c>
      <c r="R642" s="51"/>
      <c r="S642" s="51"/>
    </row>
    <row r="643" spans="1:19" ht="21" x14ac:dyDescent="0.35">
      <c r="A643" s="53">
        <v>30403138</v>
      </c>
      <c r="B643" s="53" t="s">
        <v>9618</v>
      </c>
      <c r="C643" s="54" t="s">
        <v>3816</v>
      </c>
      <c r="D643" s="60">
        <v>1</v>
      </c>
      <c r="E643" s="61" t="s">
        <v>148</v>
      </c>
      <c r="F643" s="56"/>
      <c r="G643" s="53">
        <v>1</v>
      </c>
      <c r="H643" s="53">
        <v>3</v>
      </c>
      <c r="I643" s="53"/>
      <c r="J643" s="53"/>
      <c r="K643" s="57"/>
      <c r="L643" s="58">
        <f t="shared" si="74"/>
        <v>689.63</v>
      </c>
      <c r="M643" s="58">
        <f t="shared" si="70"/>
        <v>689.63</v>
      </c>
      <c r="N643" s="58">
        <f>IF(F643&gt;0,ROUND(F643*#REF!,2),0)</f>
        <v>0</v>
      </c>
      <c r="O643" s="58">
        <f>IF(J643&gt;0,ROUND(J643*#REF!,2),0)</f>
        <v>0</v>
      </c>
      <c r="P643" s="58">
        <f t="shared" si="75"/>
        <v>689.63</v>
      </c>
      <c r="Q643" s="59" t="s">
        <v>132</v>
      </c>
      <c r="R643" s="51"/>
      <c r="S643" s="51"/>
    </row>
    <row r="644" spans="1:19" ht="21" x14ac:dyDescent="0.35">
      <c r="A644" s="53">
        <v>30403146</v>
      </c>
      <c r="B644" s="53" t="s">
        <v>9619</v>
      </c>
      <c r="C644" s="54" t="s">
        <v>3815</v>
      </c>
      <c r="D644" s="60">
        <v>1</v>
      </c>
      <c r="E644" s="61" t="s">
        <v>281</v>
      </c>
      <c r="F644" s="56"/>
      <c r="G644" s="53"/>
      <c r="H644" s="53">
        <v>2</v>
      </c>
      <c r="I644" s="53"/>
      <c r="J644" s="53"/>
      <c r="K644" s="57"/>
      <c r="L644" s="58">
        <f t="shared" si="74"/>
        <v>202.9</v>
      </c>
      <c r="M644" s="58">
        <f t="shared" si="70"/>
        <v>202.9</v>
      </c>
      <c r="N644" s="58">
        <f>IF(F644&gt;0,ROUND(F644*#REF!,2),0)</f>
        <v>0</v>
      </c>
      <c r="O644" s="58">
        <f>IF(J644&gt;0,ROUND(J644*#REF!,2),0)</f>
        <v>0</v>
      </c>
      <c r="P644" s="58">
        <f t="shared" si="75"/>
        <v>202.9</v>
      </c>
      <c r="Q644" s="59" t="s">
        <v>132</v>
      </c>
      <c r="R644" s="51"/>
      <c r="S644" s="51"/>
    </row>
    <row r="645" spans="1:19" ht="21" x14ac:dyDescent="0.35">
      <c r="A645" s="53">
        <v>30403154</v>
      </c>
      <c r="B645" s="53" t="s">
        <v>9620</v>
      </c>
      <c r="C645" s="54" t="s">
        <v>3814</v>
      </c>
      <c r="D645" s="60">
        <v>1</v>
      </c>
      <c r="E645" s="61" t="s">
        <v>377</v>
      </c>
      <c r="F645" s="56"/>
      <c r="G645" s="53"/>
      <c r="H645" s="53">
        <v>2</v>
      </c>
      <c r="I645" s="53"/>
      <c r="J645" s="53"/>
      <c r="K645" s="57"/>
      <c r="L645" s="58">
        <f t="shared" si="74"/>
        <v>405.81</v>
      </c>
      <c r="M645" s="58">
        <f t="shared" si="70"/>
        <v>405.81</v>
      </c>
      <c r="N645" s="58">
        <f>IF(F645&gt;0,ROUND(F645*#REF!,2),0)</f>
        <v>0</v>
      </c>
      <c r="O645" s="58">
        <f>IF(J645&gt;0,ROUND(J645*#REF!,2),0)</f>
        <v>0</v>
      </c>
      <c r="P645" s="58">
        <f t="shared" si="75"/>
        <v>405.81</v>
      </c>
      <c r="Q645" s="59" t="s">
        <v>132</v>
      </c>
      <c r="R645" s="51"/>
      <c r="S645" s="51"/>
    </row>
    <row r="646" spans="1:19" ht="31.5" x14ac:dyDescent="0.35">
      <c r="A646" s="53">
        <v>30403162</v>
      </c>
      <c r="B646" s="53" t="s">
        <v>9621</v>
      </c>
      <c r="C646" s="54" t="s">
        <v>3813</v>
      </c>
      <c r="D646" s="60">
        <v>1</v>
      </c>
      <c r="E646" s="61" t="s">
        <v>281</v>
      </c>
      <c r="F646" s="56"/>
      <c r="G646" s="53"/>
      <c r="H646" s="53">
        <v>1</v>
      </c>
      <c r="I646" s="53"/>
      <c r="J646" s="53"/>
      <c r="K646" s="57"/>
      <c r="L646" s="58">
        <f t="shared" si="74"/>
        <v>202.9</v>
      </c>
      <c r="M646" s="58">
        <f t="shared" si="70"/>
        <v>202.9</v>
      </c>
      <c r="N646" s="58">
        <f>IF(F646&gt;0,ROUND(F646*#REF!,2),0)</f>
        <v>0</v>
      </c>
      <c r="O646" s="58">
        <f>IF(J646&gt;0,ROUND(J646*#REF!,2),0)</f>
        <v>0</v>
      </c>
      <c r="P646" s="58">
        <f t="shared" si="75"/>
        <v>202.9</v>
      </c>
      <c r="Q646" s="59" t="s">
        <v>132</v>
      </c>
      <c r="R646" s="51"/>
      <c r="S646" s="51"/>
    </row>
    <row r="647" spans="1:19" ht="31" x14ac:dyDescent="0.35">
      <c r="A647" s="125" t="s">
        <v>9622</v>
      </c>
      <c r="B647" s="125"/>
      <c r="C647" s="125"/>
      <c r="D647" s="125"/>
      <c r="E647" s="125"/>
      <c r="F647" s="125"/>
      <c r="G647" s="125"/>
      <c r="H647" s="125"/>
      <c r="I647" s="125"/>
      <c r="J647" s="125"/>
      <c r="K647" s="125"/>
      <c r="L647" s="125"/>
      <c r="M647" s="125"/>
      <c r="N647" s="125"/>
      <c r="O647" s="125"/>
      <c r="P647" s="125"/>
      <c r="Q647" s="52" t="s">
        <v>4426</v>
      </c>
      <c r="R647" s="51"/>
      <c r="S647" s="51"/>
    </row>
    <row r="648" spans="1:19" ht="31.5" x14ac:dyDescent="0.35">
      <c r="A648" s="53">
        <v>30404010</v>
      </c>
      <c r="B648" s="53" t="s">
        <v>9623</v>
      </c>
      <c r="C648" s="54" t="s">
        <v>3812</v>
      </c>
      <c r="D648" s="60">
        <v>1</v>
      </c>
      <c r="E648" s="61" t="s">
        <v>396</v>
      </c>
      <c r="F648" s="56"/>
      <c r="G648" s="53">
        <v>2</v>
      </c>
      <c r="H648" s="53">
        <v>4</v>
      </c>
      <c r="I648" s="53"/>
      <c r="J648" s="53"/>
      <c r="K648" s="57"/>
      <c r="L648" s="58">
        <f t="shared" ref="L648:L659" si="76">VLOOKUP(E648,PORTES2021,10,FALSE)</f>
        <v>1027.79</v>
      </c>
      <c r="M648" s="58">
        <f t="shared" si="70"/>
        <v>1027.79</v>
      </c>
      <c r="N648" s="58">
        <f>IF(F648&gt;0,ROUND(F648*#REF!,2),0)</f>
        <v>0</v>
      </c>
      <c r="O648" s="58">
        <f>IF(J648&gt;0,ROUND(J648*#REF!,2),0)</f>
        <v>0</v>
      </c>
      <c r="P648" s="58">
        <f>M648+N648+O648</f>
        <v>1027.79</v>
      </c>
      <c r="Q648" s="59" t="s">
        <v>132</v>
      </c>
      <c r="R648" s="51"/>
      <c r="S648" s="51"/>
    </row>
    <row r="649" spans="1:19" ht="42" x14ac:dyDescent="0.35">
      <c r="A649" s="53">
        <v>30404029</v>
      </c>
      <c r="B649" s="53" t="s">
        <v>9624</v>
      </c>
      <c r="C649" s="54" t="s">
        <v>3811</v>
      </c>
      <c r="D649" s="60">
        <v>1</v>
      </c>
      <c r="E649" s="61" t="s">
        <v>155</v>
      </c>
      <c r="F649" s="56"/>
      <c r="G649" s="53">
        <v>2</v>
      </c>
      <c r="H649" s="53">
        <v>4</v>
      </c>
      <c r="I649" s="53"/>
      <c r="J649" s="53"/>
      <c r="K649" s="57"/>
      <c r="L649" s="58">
        <f t="shared" si="76"/>
        <v>1206.83</v>
      </c>
      <c r="M649" s="58">
        <f t="shared" si="70"/>
        <v>1206.83</v>
      </c>
      <c r="N649" s="58">
        <f>IF(F649&gt;0,ROUND(F649*#REF!,2),0)</f>
        <v>0</v>
      </c>
      <c r="O649" s="58">
        <f>IF(J649&gt;0,ROUND(J649*#REF!,2),0)</f>
        <v>0</v>
      </c>
      <c r="P649" s="58">
        <f t="shared" ref="P649:P659" si="77">M649+N649+O649</f>
        <v>1206.83</v>
      </c>
      <c r="Q649" s="59" t="s">
        <v>132</v>
      </c>
      <c r="R649" s="51"/>
      <c r="S649" s="51"/>
    </row>
    <row r="650" spans="1:19" ht="42" x14ac:dyDescent="0.35">
      <c r="A650" s="53">
        <v>30404037</v>
      </c>
      <c r="B650" s="53" t="s">
        <v>9625</v>
      </c>
      <c r="C650" s="54" t="s">
        <v>3810</v>
      </c>
      <c r="D650" s="60">
        <v>1</v>
      </c>
      <c r="E650" s="61" t="s">
        <v>446</v>
      </c>
      <c r="F650" s="56"/>
      <c r="G650" s="53">
        <v>2</v>
      </c>
      <c r="H650" s="53">
        <v>5</v>
      </c>
      <c r="I650" s="53"/>
      <c r="J650" s="53"/>
      <c r="K650" s="57"/>
      <c r="L650" s="58">
        <f t="shared" si="76"/>
        <v>1323.54</v>
      </c>
      <c r="M650" s="58">
        <f t="shared" si="70"/>
        <v>1323.54</v>
      </c>
      <c r="N650" s="58">
        <f>IF(F650&gt;0,ROUND(F650*#REF!,2),0)</f>
        <v>0</v>
      </c>
      <c r="O650" s="58">
        <f>IF(J650&gt;0,ROUND(J650*#REF!,2),0)</f>
        <v>0</v>
      </c>
      <c r="P650" s="58">
        <f t="shared" si="77"/>
        <v>1323.54</v>
      </c>
      <c r="Q650" s="59" t="s">
        <v>132</v>
      </c>
      <c r="R650" s="51"/>
      <c r="S650" s="51"/>
    </row>
    <row r="651" spans="1:19" ht="21" x14ac:dyDescent="0.35">
      <c r="A651" s="53">
        <v>30404045</v>
      </c>
      <c r="B651" s="53" t="s">
        <v>9626</v>
      </c>
      <c r="C651" s="54" t="s">
        <v>3809</v>
      </c>
      <c r="D651" s="60">
        <v>1</v>
      </c>
      <c r="E651" s="61" t="s">
        <v>155</v>
      </c>
      <c r="F651" s="56"/>
      <c r="G651" s="53">
        <v>2</v>
      </c>
      <c r="H651" s="53">
        <v>5</v>
      </c>
      <c r="I651" s="53"/>
      <c r="J651" s="53"/>
      <c r="K651" s="57"/>
      <c r="L651" s="58">
        <f t="shared" si="76"/>
        <v>1206.83</v>
      </c>
      <c r="M651" s="58">
        <f t="shared" si="70"/>
        <v>1206.83</v>
      </c>
      <c r="N651" s="58">
        <f>IF(F651&gt;0,ROUND(F651*#REF!,2),0)</f>
        <v>0</v>
      </c>
      <c r="O651" s="58">
        <f>IF(J651&gt;0,ROUND(J651*#REF!,2),0)</f>
        <v>0</v>
      </c>
      <c r="P651" s="58">
        <f t="shared" si="77"/>
        <v>1206.83</v>
      </c>
      <c r="Q651" s="59" t="s">
        <v>132</v>
      </c>
      <c r="R651" s="51"/>
      <c r="S651" s="51"/>
    </row>
    <row r="652" spans="1:19" ht="42" x14ac:dyDescent="0.35">
      <c r="A652" s="53">
        <v>30404053</v>
      </c>
      <c r="B652" s="53" t="s">
        <v>9627</v>
      </c>
      <c r="C652" s="54" t="s">
        <v>3808</v>
      </c>
      <c r="D652" s="60">
        <v>1</v>
      </c>
      <c r="E652" s="61" t="s">
        <v>446</v>
      </c>
      <c r="F652" s="56"/>
      <c r="G652" s="53">
        <v>2</v>
      </c>
      <c r="H652" s="53">
        <v>6</v>
      </c>
      <c r="I652" s="53"/>
      <c r="J652" s="53"/>
      <c r="K652" s="57"/>
      <c r="L652" s="58">
        <f t="shared" si="76"/>
        <v>1323.54</v>
      </c>
      <c r="M652" s="58">
        <f t="shared" si="70"/>
        <v>1323.54</v>
      </c>
      <c r="N652" s="58">
        <f>IF(F652&gt;0,ROUND(F652*#REF!,2),0)</f>
        <v>0</v>
      </c>
      <c r="O652" s="58">
        <f>IF(J652&gt;0,ROUND(J652*#REF!,2),0)</f>
        <v>0</v>
      </c>
      <c r="P652" s="58">
        <f t="shared" si="77"/>
        <v>1323.54</v>
      </c>
      <c r="Q652" s="59" t="s">
        <v>132</v>
      </c>
      <c r="R652" s="51"/>
      <c r="S652" s="51"/>
    </row>
    <row r="653" spans="1:19" ht="21" x14ac:dyDescent="0.35">
      <c r="A653" s="53">
        <v>30404061</v>
      </c>
      <c r="B653" s="53" t="s">
        <v>9628</v>
      </c>
      <c r="C653" s="54" t="s">
        <v>3807</v>
      </c>
      <c r="D653" s="60">
        <v>1</v>
      </c>
      <c r="E653" s="61" t="s">
        <v>155</v>
      </c>
      <c r="F653" s="56"/>
      <c r="G653" s="53">
        <v>2</v>
      </c>
      <c r="H653" s="53">
        <v>6</v>
      </c>
      <c r="I653" s="53"/>
      <c r="J653" s="53"/>
      <c r="K653" s="57"/>
      <c r="L653" s="58">
        <f t="shared" si="76"/>
        <v>1206.83</v>
      </c>
      <c r="M653" s="58">
        <f t="shared" si="70"/>
        <v>1206.83</v>
      </c>
      <c r="N653" s="58">
        <f>IF(F653&gt;0,ROUND(F653*#REF!,2),0)</f>
        <v>0</v>
      </c>
      <c r="O653" s="58">
        <f>IF(J653&gt;0,ROUND(J653*#REF!,2),0)</f>
        <v>0</v>
      </c>
      <c r="P653" s="58">
        <f t="shared" si="77"/>
        <v>1206.83</v>
      </c>
      <c r="Q653" s="59" t="s">
        <v>132</v>
      </c>
      <c r="R653" s="51"/>
      <c r="S653" s="51"/>
    </row>
    <row r="654" spans="1:19" ht="21" x14ac:dyDescent="0.35">
      <c r="A654" s="53">
        <v>30404070</v>
      </c>
      <c r="B654" s="53" t="s">
        <v>9629</v>
      </c>
      <c r="C654" s="54" t="s">
        <v>3806</v>
      </c>
      <c r="D654" s="60">
        <v>1</v>
      </c>
      <c r="E654" s="61" t="s">
        <v>31</v>
      </c>
      <c r="F654" s="56"/>
      <c r="G654" s="53"/>
      <c r="H654" s="53">
        <v>1</v>
      </c>
      <c r="I654" s="53"/>
      <c r="J654" s="53"/>
      <c r="K654" s="57"/>
      <c r="L654" s="58">
        <f t="shared" si="76"/>
        <v>26.53</v>
      </c>
      <c r="M654" s="58">
        <f t="shared" si="70"/>
        <v>26.53</v>
      </c>
      <c r="N654" s="58">
        <f>IF(F654&gt;0,ROUND(F654*#REF!,2),0)</f>
        <v>0</v>
      </c>
      <c r="O654" s="58">
        <f>IF(J654&gt;0,ROUND(J654*#REF!,2),0)</f>
        <v>0</v>
      </c>
      <c r="P654" s="58">
        <f t="shared" si="77"/>
        <v>26.53</v>
      </c>
      <c r="Q654" s="59" t="s">
        <v>132</v>
      </c>
      <c r="R654" s="51"/>
      <c r="S654" s="51"/>
    </row>
    <row r="655" spans="1:19" ht="21" x14ac:dyDescent="0.35">
      <c r="A655" s="53">
        <v>30404088</v>
      </c>
      <c r="B655" s="53" t="s">
        <v>9630</v>
      </c>
      <c r="C655" s="54" t="s">
        <v>3805</v>
      </c>
      <c r="D655" s="60">
        <v>1</v>
      </c>
      <c r="E655" s="61" t="s">
        <v>155</v>
      </c>
      <c r="F655" s="56"/>
      <c r="G655" s="53">
        <v>1</v>
      </c>
      <c r="H655" s="53">
        <v>4</v>
      </c>
      <c r="I655" s="53"/>
      <c r="J655" s="53"/>
      <c r="K655" s="57"/>
      <c r="L655" s="58">
        <f t="shared" si="76"/>
        <v>1206.83</v>
      </c>
      <c r="M655" s="58">
        <f t="shared" si="70"/>
        <v>1206.83</v>
      </c>
      <c r="N655" s="58">
        <f>IF(F655&gt;0,ROUND(F655*#REF!,2),0)</f>
        <v>0</v>
      </c>
      <c r="O655" s="58">
        <f>IF(J655&gt;0,ROUND(J655*#REF!,2),0)</f>
        <v>0</v>
      </c>
      <c r="P655" s="58">
        <f t="shared" si="77"/>
        <v>1206.83</v>
      </c>
      <c r="Q655" s="59" t="s">
        <v>132</v>
      </c>
      <c r="R655" s="51"/>
      <c r="S655" s="51"/>
    </row>
    <row r="656" spans="1:19" ht="21" x14ac:dyDescent="0.35">
      <c r="A656" s="53">
        <v>30404096</v>
      </c>
      <c r="B656" s="53" t="s">
        <v>9631</v>
      </c>
      <c r="C656" s="54" t="s">
        <v>3804</v>
      </c>
      <c r="D656" s="60">
        <v>1</v>
      </c>
      <c r="E656" s="61" t="s">
        <v>155</v>
      </c>
      <c r="F656" s="56"/>
      <c r="G656" s="53">
        <v>2</v>
      </c>
      <c r="H656" s="53">
        <v>6</v>
      </c>
      <c r="I656" s="53"/>
      <c r="J656" s="53"/>
      <c r="K656" s="57"/>
      <c r="L656" s="58">
        <f t="shared" si="76"/>
        <v>1206.83</v>
      </c>
      <c r="M656" s="58">
        <f t="shared" si="70"/>
        <v>1206.83</v>
      </c>
      <c r="N656" s="58">
        <f>IF(F656&gt;0,ROUND(F656*#REF!,2),0)</f>
        <v>0</v>
      </c>
      <c r="O656" s="58">
        <f>IF(J656&gt;0,ROUND(J656*#REF!,2),0)</f>
        <v>0</v>
      </c>
      <c r="P656" s="58">
        <f t="shared" si="77"/>
        <v>1206.83</v>
      </c>
      <c r="Q656" s="59" t="s">
        <v>132</v>
      </c>
      <c r="R656" s="51"/>
      <c r="S656" s="51"/>
    </row>
    <row r="657" spans="1:19" ht="21" x14ac:dyDescent="0.35">
      <c r="A657" s="53">
        <v>30404100</v>
      </c>
      <c r="B657" s="53" t="s">
        <v>9632</v>
      </c>
      <c r="C657" s="54" t="s">
        <v>3803</v>
      </c>
      <c r="D657" s="60">
        <v>1</v>
      </c>
      <c r="E657" s="61" t="s">
        <v>446</v>
      </c>
      <c r="F657" s="56"/>
      <c r="G657" s="53">
        <v>2</v>
      </c>
      <c r="H657" s="53">
        <v>4</v>
      </c>
      <c r="I657" s="53"/>
      <c r="J657" s="53"/>
      <c r="K657" s="57"/>
      <c r="L657" s="58">
        <f t="shared" si="76"/>
        <v>1323.54</v>
      </c>
      <c r="M657" s="58">
        <f t="shared" si="70"/>
        <v>1323.54</v>
      </c>
      <c r="N657" s="58">
        <f>IF(F657&gt;0,ROUND(F657*#REF!,2),0)</f>
        <v>0</v>
      </c>
      <c r="O657" s="58">
        <f>IF(J657&gt;0,ROUND(J657*#REF!,2),0)</f>
        <v>0</v>
      </c>
      <c r="P657" s="58">
        <f t="shared" si="77"/>
        <v>1323.54</v>
      </c>
      <c r="Q657" s="59" t="s">
        <v>132</v>
      </c>
      <c r="R657" s="51"/>
      <c r="S657" s="51"/>
    </row>
    <row r="658" spans="1:19" x14ac:dyDescent="0.35">
      <c r="A658" s="53">
        <v>30404126</v>
      </c>
      <c r="B658" s="53" t="s">
        <v>9633</v>
      </c>
      <c r="C658" s="54" t="s">
        <v>3802</v>
      </c>
      <c r="D658" s="60">
        <v>1</v>
      </c>
      <c r="E658" s="61" t="s">
        <v>446</v>
      </c>
      <c r="F658" s="56"/>
      <c r="G658" s="53">
        <v>3</v>
      </c>
      <c r="H658" s="53">
        <v>6</v>
      </c>
      <c r="I658" s="53"/>
      <c r="J658" s="53"/>
      <c r="K658" s="57"/>
      <c r="L658" s="58">
        <f t="shared" si="76"/>
        <v>1323.54</v>
      </c>
      <c r="M658" s="58">
        <f t="shared" si="70"/>
        <v>1323.54</v>
      </c>
      <c r="N658" s="58">
        <f>IF(F658&gt;0,ROUND(F658*#REF!,2),0)</f>
        <v>0</v>
      </c>
      <c r="O658" s="58">
        <f>IF(J658&gt;0,ROUND(J658*#REF!,2),0)</f>
        <v>0</v>
      </c>
      <c r="P658" s="58">
        <f t="shared" si="77"/>
        <v>1323.54</v>
      </c>
      <c r="Q658" s="59" t="s">
        <v>132</v>
      </c>
      <c r="R658" s="51"/>
      <c r="S658" s="51"/>
    </row>
    <row r="659" spans="1:19" ht="31.5" x14ac:dyDescent="0.35">
      <c r="A659" s="53">
        <v>30404134</v>
      </c>
      <c r="B659" s="53" t="s">
        <v>9634</v>
      </c>
      <c r="C659" s="54" t="s">
        <v>3801</v>
      </c>
      <c r="D659" s="60">
        <v>1</v>
      </c>
      <c r="E659" s="61" t="s">
        <v>446</v>
      </c>
      <c r="F659" s="56"/>
      <c r="G659" s="53">
        <v>2</v>
      </c>
      <c r="H659" s="53">
        <v>6</v>
      </c>
      <c r="I659" s="53"/>
      <c r="J659" s="53"/>
      <c r="K659" s="57"/>
      <c r="L659" s="58">
        <f t="shared" si="76"/>
        <v>1323.54</v>
      </c>
      <c r="M659" s="58">
        <f t="shared" si="70"/>
        <v>1323.54</v>
      </c>
      <c r="N659" s="58">
        <f>IF(F659&gt;0,ROUND(F659*#REF!,2),0)</f>
        <v>0</v>
      </c>
      <c r="O659" s="58">
        <f>IF(J659&gt;0,ROUND(J659*#REF!,2),0)</f>
        <v>0</v>
      </c>
      <c r="P659" s="58">
        <f t="shared" si="77"/>
        <v>1323.54</v>
      </c>
      <c r="Q659" s="59" t="s">
        <v>132</v>
      </c>
      <c r="R659" s="51"/>
      <c r="S659" s="51"/>
    </row>
    <row r="660" spans="1:19" ht="31" x14ac:dyDescent="0.35">
      <c r="A660" s="125" t="s">
        <v>9635</v>
      </c>
      <c r="B660" s="125"/>
      <c r="C660" s="125"/>
      <c r="D660" s="125"/>
      <c r="E660" s="125"/>
      <c r="F660" s="125"/>
      <c r="G660" s="125"/>
      <c r="H660" s="125"/>
      <c r="I660" s="125"/>
      <c r="J660" s="125"/>
      <c r="K660" s="125"/>
      <c r="L660" s="125"/>
      <c r="M660" s="125"/>
      <c r="N660" s="125"/>
      <c r="O660" s="125"/>
      <c r="P660" s="125"/>
      <c r="Q660" s="52" t="s">
        <v>4426</v>
      </c>
      <c r="R660" s="51"/>
      <c r="S660" s="51"/>
    </row>
    <row r="661" spans="1:19" ht="21" x14ac:dyDescent="0.35">
      <c r="A661" s="53">
        <v>30501016</v>
      </c>
      <c r="B661" s="53" t="s">
        <v>9636</v>
      </c>
      <c r="C661" s="54" t="s">
        <v>3800</v>
      </c>
      <c r="D661" s="60">
        <v>1</v>
      </c>
      <c r="E661" s="61" t="s">
        <v>13</v>
      </c>
      <c r="F661" s="56"/>
      <c r="G661" s="53"/>
      <c r="H661" s="53">
        <v>2</v>
      </c>
      <c r="I661" s="53"/>
      <c r="J661" s="53"/>
      <c r="K661" s="57"/>
      <c r="L661" s="58">
        <f t="shared" ref="L661:L692" si="78">VLOOKUP(E661,PORTES2021,10,FALSE)</f>
        <v>148.54</v>
      </c>
      <c r="M661" s="58">
        <f t="shared" si="70"/>
        <v>148.54</v>
      </c>
      <c r="N661" s="58">
        <f>IF(F661&gt;0,ROUND(F661*#REF!,2),0)</f>
        <v>0</v>
      </c>
      <c r="O661" s="58">
        <f>IF(J661&gt;0,ROUND(J661*#REF!,2),0)</f>
        <v>0</v>
      </c>
      <c r="P661" s="58">
        <f>M661+N661+O661</f>
        <v>148.54</v>
      </c>
      <c r="Q661" s="59" t="s">
        <v>132</v>
      </c>
      <c r="R661" s="51"/>
      <c r="S661" s="51"/>
    </row>
    <row r="662" spans="1:19" ht="31.5" x14ac:dyDescent="0.35">
      <c r="A662" s="53">
        <v>30501024</v>
      </c>
      <c r="B662" s="53" t="s">
        <v>9637</v>
      </c>
      <c r="C662" s="54" t="s">
        <v>3799</v>
      </c>
      <c r="D662" s="60">
        <v>1</v>
      </c>
      <c r="E662" s="61" t="s">
        <v>281</v>
      </c>
      <c r="F662" s="56"/>
      <c r="G662" s="53">
        <v>1</v>
      </c>
      <c r="H662" s="53">
        <v>3</v>
      </c>
      <c r="I662" s="53"/>
      <c r="J662" s="53"/>
      <c r="K662" s="57"/>
      <c r="L662" s="58">
        <f t="shared" si="78"/>
        <v>202.9</v>
      </c>
      <c r="M662" s="58">
        <f t="shared" si="70"/>
        <v>202.9</v>
      </c>
      <c r="N662" s="58">
        <f>IF(F662&gt;0,ROUND(F662*#REF!,2),0)</f>
        <v>0</v>
      </c>
      <c r="O662" s="58">
        <f>IF(J662&gt;0,ROUND(J662*#REF!,2),0)</f>
        <v>0</v>
      </c>
      <c r="P662" s="58">
        <f t="shared" ref="P662:P711" si="79">M662+N662+O662</f>
        <v>202.9</v>
      </c>
      <c r="Q662" s="59" t="s">
        <v>132</v>
      </c>
      <c r="R662" s="51"/>
      <c r="S662" s="51"/>
    </row>
    <row r="663" spans="1:19" x14ac:dyDescent="0.35">
      <c r="A663" s="53">
        <v>30501040</v>
      </c>
      <c r="B663" s="53" t="s">
        <v>9638</v>
      </c>
      <c r="C663" s="54" t="s">
        <v>3798</v>
      </c>
      <c r="D663" s="60">
        <v>1</v>
      </c>
      <c r="E663" s="61" t="s">
        <v>388</v>
      </c>
      <c r="F663" s="56"/>
      <c r="G663" s="53">
        <v>1</v>
      </c>
      <c r="H663" s="53">
        <v>3</v>
      </c>
      <c r="I663" s="53"/>
      <c r="J663" s="53"/>
      <c r="K663" s="57"/>
      <c r="L663" s="58">
        <f t="shared" si="78"/>
        <v>574.25</v>
      </c>
      <c r="M663" s="58">
        <f t="shared" si="70"/>
        <v>574.25</v>
      </c>
      <c r="N663" s="58">
        <f>IF(F663&gt;0,ROUND(F663*#REF!,2),0)</f>
        <v>0</v>
      </c>
      <c r="O663" s="58">
        <f>IF(J663&gt;0,ROUND(J663*#REF!,2),0)</f>
        <v>0</v>
      </c>
      <c r="P663" s="58">
        <f t="shared" si="79"/>
        <v>574.25</v>
      </c>
      <c r="Q663" s="59" t="s">
        <v>132</v>
      </c>
      <c r="R663" s="51"/>
      <c r="S663" s="51"/>
    </row>
    <row r="664" spans="1:19" x14ac:dyDescent="0.35">
      <c r="A664" s="53">
        <v>30501059</v>
      </c>
      <c r="B664" s="53" t="s">
        <v>9639</v>
      </c>
      <c r="C664" s="54" t="s">
        <v>3797</v>
      </c>
      <c r="D664" s="60">
        <v>1</v>
      </c>
      <c r="E664" s="61" t="s">
        <v>34</v>
      </c>
      <c r="F664" s="56"/>
      <c r="G664" s="53"/>
      <c r="H664" s="53">
        <v>1</v>
      </c>
      <c r="I664" s="53"/>
      <c r="J664" s="53"/>
      <c r="K664" s="57"/>
      <c r="L664" s="58">
        <f t="shared" si="78"/>
        <v>71.62</v>
      </c>
      <c r="M664" s="58">
        <f t="shared" si="70"/>
        <v>71.62</v>
      </c>
      <c r="N664" s="58">
        <f>IF(F664&gt;0,ROUND(F664*#REF!,2),0)</f>
        <v>0</v>
      </c>
      <c r="O664" s="58">
        <f>IF(J664&gt;0,ROUND(J664*#REF!,2),0)</f>
        <v>0</v>
      </c>
      <c r="P664" s="58">
        <f t="shared" si="79"/>
        <v>71.62</v>
      </c>
      <c r="Q664" s="59" t="s">
        <v>0</v>
      </c>
      <c r="R664" s="51"/>
      <c r="S664" s="51"/>
    </row>
    <row r="665" spans="1:19" ht="21" x14ac:dyDescent="0.35">
      <c r="A665" s="53">
        <v>30501067</v>
      </c>
      <c r="B665" s="53" t="s">
        <v>9640</v>
      </c>
      <c r="C665" s="54" t="s">
        <v>3796</v>
      </c>
      <c r="D665" s="60">
        <v>1</v>
      </c>
      <c r="E665" s="61" t="s">
        <v>13</v>
      </c>
      <c r="F665" s="56"/>
      <c r="G665" s="53"/>
      <c r="H665" s="53">
        <v>1</v>
      </c>
      <c r="I665" s="53"/>
      <c r="J665" s="53"/>
      <c r="K665" s="57"/>
      <c r="L665" s="58">
        <f t="shared" si="78"/>
        <v>148.54</v>
      </c>
      <c r="M665" s="58">
        <f t="shared" si="70"/>
        <v>148.54</v>
      </c>
      <c r="N665" s="58">
        <f>IF(F665&gt;0,ROUND(F665*#REF!,2),0)</f>
        <v>0</v>
      </c>
      <c r="O665" s="58">
        <f>IF(J665&gt;0,ROUND(J665*#REF!,2),0)</f>
        <v>0</v>
      </c>
      <c r="P665" s="58">
        <f t="shared" si="79"/>
        <v>148.54</v>
      </c>
      <c r="Q665" s="59" t="s">
        <v>0</v>
      </c>
      <c r="R665" s="51"/>
      <c r="S665" s="51"/>
    </row>
    <row r="666" spans="1:19" ht="21" x14ac:dyDescent="0.35">
      <c r="A666" s="53">
        <v>30501075</v>
      </c>
      <c r="B666" s="53" t="s">
        <v>9641</v>
      </c>
      <c r="C666" s="54" t="s">
        <v>3795</v>
      </c>
      <c r="D666" s="60">
        <v>1</v>
      </c>
      <c r="E666" s="61" t="s">
        <v>34</v>
      </c>
      <c r="F666" s="56"/>
      <c r="G666" s="53"/>
      <c r="H666" s="53">
        <v>1</v>
      </c>
      <c r="I666" s="53"/>
      <c r="J666" s="53"/>
      <c r="K666" s="57"/>
      <c r="L666" s="58">
        <f t="shared" si="78"/>
        <v>71.62</v>
      </c>
      <c r="M666" s="58">
        <f t="shared" si="70"/>
        <v>71.62</v>
      </c>
      <c r="N666" s="58">
        <f>IF(F666&gt;0,ROUND(F666*#REF!,2),0)</f>
        <v>0</v>
      </c>
      <c r="O666" s="58">
        <f>IF(J666&gt;0,ROUND(J666*#REF!,2),0)</f>
        <v>0</v>
      </c>
      <c r="P666" s="58">
        <f t="shared" si="79"/>
        <v>71.62</v>
      </c>
      <c r="Q666" s="59" t="s">
        <v>0</v>
      </c>
      <c r="R666" s="51"/>
      <c r="S666" s="51"/>
    </row>
    <row r="667" spans="1:19" ht="21" x14ac:dyDescent="0.35">
      <c r="A667" s="53">
        <v>30501083</v>
      </c>
      <c r="B667" s="53" t="s">
        <v>9642</v>
      </c>
      <c r="C667" s="54" t="s">
        <v>3794</v>
      </c>
      <c r="D667" s="60">
        <v>1</v>
      </c>
      <c r="E667" s="61" t="s">
        <v>4</v>
      </c>
      <c r="F667" s="56"/>
      <c r="G667" s="53"/>
      <c r="H667" s="53">
        <v>0</v>
      </c>
      <c r="I667" s="53"/>
      <c r="J667" s="53"/>
      <c r="K667" s="57"/>
      <c r="L667" s="58">
        <f t="shared" si="78"/>
        <v>84.88</v>
      </c>
      <c r="M667" s="58">
        <f t="shared" si="70"/>
        <v>84.88</v>
      </c>
      <c r="N667" s="58">
        <f>IF(F667&gt;0,ROUND(F667*#REF!,2),0)</f>
        <v>0</v>
      </c>
      <c r="O667" s="58">
        <f>IF(J667&gt;0,ROUND(J667*#REF!,2),0)</f>
        <v>0</v>
      </c>
      <c r="P667" s="58">
        <f t="shared" si="79"/>
        <v>84.88</v>
      </c>
      <c r="Q667" s="59" t="s">
        <v>0</v>
      </c>
      <c r="R667" s="51"/>
      <c r="S667" s="51"/>
    </row>
    <row r="668" spans="1:19" ht="21" x14ac:dyDescent="0.35">
      <c r="A668" s="53">
        <v>30501091</v>
      </c>
      <c r="B668" s="53" t="s">
        <v>9643</v>
      </c>
      <c r="C668" s="54" t="s">
        <v>3793</v>
      </c>
      <c r="D668" s="60">
        <v>1</v>
      </c>
      <c r="E668" s="61" t="s">
        <v>41</v>
      </c>
      <c r="F668" s="56"/>
      <c r="G668" s="53"/>
      <c r="H668" s="53">
        <v>1</v>
      </c>
      <c r="I668" s="53"/>
      <c r="J668" s="53"/>
      <c r="K668" s="57"/>
      <c r="L668" s="58">
        <f t="shared" si="78"/>
        <v>169.74</v>
      </c>
      <c r="M668" s="58">
        <f t="shared" si="70"/>
        <v>169.74</v>
      </c>
      <c r="N668" s="58">
        <f>IF(F668&gt;0,ROUND(F668*#REF!,2),0)</f>
        <v>0</v>
      </c>
      <c r="O668" s="58">
        <f>IF(J668&gt;0,ROUND(J668*#REF!,2),0)</f>
        <v>0</v>
      </c>
      <c r="P668" s="58">
        <f t="shared" si="79"/>
        <v>169.74</v>
      </c>
      <c r="Q668" s="59" t="s">
        <v>132</v>
      </c>
      <c r="R668" s="51"/>
      <c r="S668" s="51"/>
    </row>
    <row r="669" spans="1:19" ht="21" x14ac:dyDescent="0.35">
      <c r="A669" s="53">
        <v>30501113</v>
      </c>
      <c r="B669" s="53" t="s">
        <v>9644</v>
      </c>
      <c r="C669" s="54" t="s">
        <v>3792</v>
      </c>
      <c r="D669" s="60">
        <v>1</v>
      </c>
      <c r="E669" s="61" t="s">
        <v>34</v>
      </c>
      <c r="F669" s="56"/>
      <c r="G669" s="53"/>
      <c r="H669" s="53">
        <v>3</v>
      </c>
      <c r="I669" s="53"/>
      <c r="J669" s="53"/>
      <c r="K669" s="57"/>
      <c r="L669" s="58">
        <f t="shared" si="78"/>
        <v>71.62</v>
      </c>
      <c r="M669" s="58">
        <f t="shared" si="70"/>
        <v>71.62</v>
      </c>
      <c r="N669" s="58">
        <f>IF(F669&gt;0,ROUND(F669*#REF!,2),0)</f>
        <v>0</v>
      </c>
      <c r="O669" s="58">
        <f>IF(J669&gt;0,ROUND(J669*#REF!,2),0)</f>
        <v>0</v>
      </c>
      <c r="P669" s="58">
        <f t="shared" si="79"/>
        <v>71.62</v>
      </c>
      <c r="Q669" s="59" t="s">
        <v>132</v>
      </c>
      <c r="R669" s="51"/>
      <c r="S669" s="51"/>
    </row>
    <row r="670" spans="1:19" ht="31.5" x14ac:dyDescent="0.35">
      <c r="A670" s="53">
        <v>30501121</v>
      </c>
      <c r="B670" s="53" t="s">
        <v>9645</v>
      </c>
      <c r="C670" s="54" t="s">
        <v>3791</v>
      </c>
      <c r="D670" s="60">
        <v>1</v>
      </c>
      <c r="E670" s="61" t="s">
        <v>159</v>
      </c>
      <c r="F670" s="56"/>
      <c r="G670" s="53">
        <v>1</v>
      </c>
      <c r="H670" s="53">
        <v>3</v>
      </c>
      <c r="I670" s="53"/>
      <c r="J670" s="53"/>
      <c r="K670" s="57"/>
      <c r="L670" s="58">
        <f t="shared" si="78"/>
        <v>736.04</v>
      </c>
      <c r="M670" s="58">
        <f t="shared" si="70"/>
        <v>736.04</v>
      </c>
      <c r="N670" s="58">
        <f>IF(F670&gt;0,ROUND(F670*#REF!,2),0)</f>
        <v>0</v>
      </c>
      <c r="O670" s="58">
        <f>IF(J670&gt;0,ROUND(J670*#REF!,2),0)</f>
        <v>0</v>
      </c>
      <c r="P670" s="58">
        <f t="shared" si="79"/>
        <v>736.04</v>
      </c>
      <c r="Q670" s="59" t="s">
        <v>132</v>
      </c>
      <c r="R670" s="51"/>
      <c r="S670" s="51"/>
    </row>
    <row r="671" spans="1:19" ht="31.5" x14ac:dyDescent="0.35">
      <c r="A671" s="53">
        <v>30501130</v>
      </c>
      <c r="B671" s="53" t="s">
        <v>9646</v>
      </c>
      <c r="C671" s="54" t="s">
        <v>3790</v>
      </c>
      <c r="D671" s="60">
        <v>1</v>
      </c>
      <c r="E671" s="61" t="s">
        <v>159</v>
      </c>
      <c r="F671" s="56"/>
      <c r="G671" s="53">
        <v>1</v>
      </c>
      <c r="H671" s="53">
        <v>3</v>
      </c>
      <c r="I671" s="53"/>
      <c r="J671" s="53"/>
      <c r="K671" s="57"/>
      <c r="L671" s="58">
        <f t="shared" si="78"/>
        <v>736.04</v>
      </c>
      <c r="M671" s="58">
        <f t="shared" si="70"/>
        <v>736.04</v>
      </c>
      <c r="N671" s="58">
        <f>IF(F671&gt;0,ROUND(F671*#REF!,2),0)</f>
        <v>0</v>
      </c>
      <c r="O671" s="58">
        <f>IF(J671&gt;0,ROUND(J671*#REF!,2),0)</f>
        <v>0</v>
      </c>
      <c r="P671" s="58">
        <f t="shared" si="79"/>
        <v>736.04</v>
      </c>
      <c r="Q671" s="59" t="s">
        <v>132</v>
      </c>
      <c r="R671" s="51"/>
      <c r="S671" s="51"/>
    </row>
    <row r="672" spans="1:19" ht="31.5" x14ac:dyDescent="0.35">
      <c r="A672" s="53">
        <v>30501148</v>
      </c>
      <c r="B672" s="53" t="s">
        <v>9647</v>
      </c>
      <c r="C672" s="54" t="s">
        <v>3789</v>
      </c>
      <c r="D672" s="60">
        <v>1</v>
      </c>
      <c r="E672" s="61" t="s">
        <v>159</v>
      </c>
      <c r="F672" s="56"/>
      <c r="G672" s="53">
        <v>1</v>
      </c>
      <c r="H672" s="53">
        <v>4</v>
      </c>
      <c r="I672" s="53"/>
      <c r="J672" s="53"/>
      <c r="K672" s="57"/>
      <c r="L672" s="58">
        <f t="shared" si="78"/>
        <v>736.04</v>
      </c>
      <c r="M672" s="58">
        <f t="shared" si="70"/>
        <v>736.04</v>
      </c>
      <c r="N672" s="58">
        <f>IF(F672&gt;0,ROUND(F672*#REF!,2),0)</f>
        <v>0</v>
      </c>
      <c r="O672" s="58">
        <f>IF(J672&gt;0,ROUND(J672*#REF!,2),0)</f>
        <v>0</v>
      </c>
      <c r="P672" s="58">
        <f t="shared" si="79"/>
        <v>736.04</v>
      </c>
      <c r="Q672" s="59" t="s">
        <v>132</v>
      </c>
      <c r="R672" s="51"/>
      <c r="S672" s="51"/>
    </row>
    <row r="673" spans="1:19" ht="21" x14ac:dyDescent="0.35">
      <c r="A673" s="53">
        <v>30501156</v>
      </c>
      <c r="B673" s="53" t="s">
        <v>9648</v>
      </c>
      <c r="C673" s="54" t="s">
        <v>3788</v>
      </c>
      <c r="D673" s="60">
        <v>1</v>
      </c>
      <c r="E673" s="61" t="s">
        <v>16</v>
      </c>
      <c r="F673" s="56"/>
      <c r="G673" s="53">
        <v>1</v>
      </c>
      <c r="H673" s="53">
        <v>2</v>
      </c>
      <c r="I673" s="53"/>
      <c r="J673" s="53"/>
      <c r="K673" s="57"/>
      <c r="L673" s="58">
        <f t="shared" si="78"/>
        <v>250.65</v>
      </c>
      <c r="M673" s="58">
        <f t="shared" si="70"/>
        <v>250.65</v>
      </c>
      <c r="N673" s="58">
        <f>IF(F673&gt;0,ROUND(F673*#REF!,2),0)</f>
        <v>0</v>
      </c>
      <c r="O673" s="58">
        <f>IF(J673&gt;0,ROUND(J673*#REF!,2),0)</f>
        <v>0</v>
      </c>
      <c r="P673" s="58">
        <f t="shared" si="79"/>
        <v>250.65</v>
      </c>
      <c r="Q673" s="59" t="s">
        <v>132</v>
      </c>
      <c r="R673" s="51"/>
      <c r="S673" s="51"/>
    </row>
    <row r="674" spans="1:19" ht="21" x14ac:dyDescent="0.35">
      <c r="A674" s="53">
        <v>30501164</v>
      </c>
      <c r="B674" s="53" t="s">
        <v>9649</v>
      </c>
      <c r="C674" s="54" t="s">
        <v>3787</v>
      </c>
      <c r="D674" s="60">
        <v>1</v>
      </c>
      <c r="E674" s="61" t="s">
        <v>13</v>
      </c>
      <c r="F674" s="56"/>
      <c r="G674" s="53"/>
      <c r="H674" s="53">
        <v>1</v>
      </c>
      <c r="I674" s="53"/>
      <c r="J674" s="53"/>
      <c r="K674" s="57"/>
      <c r="L674" s="58">
        <f t="shared" si="78"/>
        <v>148.54</v>
      </c>
      <c r="M674" s="58">
        <f t="shared" si="70"/>
        <v>148.54</v>
      </c>
      <c r="N674" s="58">
        <f>IF(F674&gt;0,ROUND(F674*#REF!,2),0)</f>
        <v>0</v>
      </c>
      <c r="O674" s="58">
        <f>IF(J674&gt;0,ROUND(J674*#REF!,2),0)</f>
        <v>0</v>
      </c>
      <c r="P674" s="58">
        <f t="shared" si="79"/>
        <v>148.54</v>
      </c>
      <c r="Q674" s="59" t="s">
        <v>132</v>
      </c>
      <c r="R674" s="51"/>
      <c r="S674" s="51"/>
    </row>
    <row r="675" spans="1:19" ht="21" x14ac:dyDescent="0.35">
      <c r="A675" s="53">
        <v>30501172</v>
      </c>
      <c r="B675" s="53" t="s">
        <v>9650</v>
      </c>
      <c r="C675" s="54" t="s">
        <v>3786</v>
      </c>
      <c r="D675" s="60">
        <v>1</v>
      </c>
      <c r="E675" s="61" t="s">
        <v>311</v>
      </c>
      <c r="F675" s="56"/>
      <c r="G675" s="53">
        <v>1</v>
      </c>
      <c r="H675" s="53">
        <v>3</v>
      </c>
      <c r="I675" s="53"/>
      <c r="J675" s="53"/>
      <c r="K675" s="57"/>
      <c r="L675" s="58">
        <f t="shared" si="78"/>
        <v>291.76</v>
      </c>
      <c r="M675" s="58">
        <f t="shared" ref="M675:M738" si="80">ROUND(D675*L675,2)</f>
        <v>291.76</v>
      </c>
      <c r="N675" s="58">
        <f>IF(F675&gt;0,ROUND(F675*#REF!,2),0)</f>
        <v>0</v>
      </c>
      <c r="O675" s="58">
        <f>IF(J675&gt;0,ROUND(J675*#REF!,2),0)</f>
        <v>0</v>
      </c>
      <c r="P675" s="58">
        <f t="shared" si="79"/>
        <v>291.76</v>
      </c>
      <c r="Q675" s="59" t="s">
        <v>132</v>
      </c>
      <c r="R675" s="51"/>
      <c r="S675" s="51"/>
    </row>
    <row r="676" spans="1:19" ht="42" x14ac:dyDescent="0.35">
      <c r="A676" s="53">
        <v>30501180</v>
      </c>
      <c r="B676" s="53" t="s">
        <v>9651</v>
      </c>
      <c r="C676" s="54" t="s">
        <v>3785</v>
      </c>
      <c r="D676" s="60">
        <v>1</v>
      </c>
      <c r="E676" s="61" t="s">
        <v>446</v>
      </c>
      <c r="F676" s="56"/>
      <c r="G676" s="53">
        <v>4</v>
      </c>
      <c r="H676" s="53">
        <v>7</v>
      </c>
      <c r="I676" s="53"/>
      <c r="J676" s="53"/>
      <c r="K676" s="57"/>
      <c r="L676" s="58">
        <f t="shared" si="78"/>
        <v>1323.54</v>
      </c>
      <c r="M676" s="58">
        <f t="shared" si="80"/>
        <v>1323.54</v>
      </c>
      <c r="N676" s="58">
        <f>IF(F676&gt;0,ROUND(F676*#REF!,2),0)</f>
        <v>0</v>
      </c>
      <c r="O676" s="58">
        <f>IF(J676&gt;0,ROUND(J676*#REF!,2),0)</f>
        <v>0</v>
      </c>
      <c r="P676" s="58">
        <f t="shared" si="79"/>
        <v>1323.54</v>
      </c>
      <c r="Q676" s="59" t="s">
        <v>132</v>
      </c>
      <c r="R676" s="51"/>
      <c r="S676" s="51"/>
    </row>
    <row r="677" spans="1:19" ht="21" x14ac:dyDescent="0.35">
      <c r="A677" s="53">
        <v>30501199</v>
      </c>
      <c r="B677" s="53" t="s">
        <v>9652</v>
      </c>
      <c r="C677" s="54" t="s">
        <v>3784</v>
      </c>
      <c r="D677" s="60">
        <v>1</v>
      </c>
      <c r="E677" s="61" t="s">
        <v>311</v>
      </c>
      <c r="F677" s="56"/>
      <c r="G677" s="53">
        <v>1</v>
      </c>
      <c r="H677" s="53">
        <v>3</v>
      </c>
      <c r="I677" s="53"/>
      <c r="J677" s="53"/>
      <c r="K677" s="57"/>
      <c r="L677" s="58">
        <f t="shared" si="78"/>
        <v>291.76</v>
      </c>
      <c r="M677" s="58">
        <f t="shared" si="80"/>
        <v>291.76</v>
      </c>
      <c r="N677" s="58">
        <f>IF(F677&gt;0,ROUND(F677*#REF!,2),0)</f>
        <v>0</v>
      </c>
      <c r="O677" s="58">
        <f>IF(J677&gt;0,ROUND(J677*#REF!,2),0)</f>
        <v>0</v>
      </c>
      <c r="P677" s="58">
        <f t="shared" si="79"/>
        <v>291.76</v>
      </c>
      <c r="Q677" s="59" t="s">
        <v>132</v>
      </c>
      <c r="R677" s="51"/>
      <c r="S677" s="51"/>
    </row>
    <row r="678" spans="1:19" ht="21" x14ac:dyDescent="0.35">
      <c r="A678" s="53">
        <v>30501202</v>
      </c>
      <c r="B678" s="53" t="s">
        <v>9653</v>
      </c>
      <c r="C678" s="54" t="s">
        <v>3783</v>
      </c>
      <c r="D678" s="60">
        <v>1</v>
      </c>
      <c r="E678" s="61" t="s">
        <v>383</v>
      </c>
      <c r="F678" s="56"/>
      <c r="G678" s="53">
        <v>1</v>
      </c>
      <c r="H678" s="53">
        <v>5</v>
      </c>
      <c r="I678" s="53"/>
      <c r="J678" s="53"/>
      <c r="K678" s="57"/>
      <c r="L678" s="58">
        <f t="shared" si="78"/>
        <v>649.84</v>
      </c>
      <c r="M678" s="58">
        <f t="shared" si="80"/>
        <v>649.84</v>
      </c>
      <c r="N678" s="58">
        <f>IF(F678&gt;0,ROUND(F678*#REF!,2),0)</f>
        <v>0</v>
      </c>
      <c r="O678" s="58">
        <f>IF(J678&gt;0,ROUND(J678*#REF!,2),0)</f>
        <v>0</v>
      </c>
      <c r="P678" s="58">
        <f t="shared" si="79"/>
        <v>649.84</v>
      </c>
      <c r="Q678" s="59" t="s">
        <v>132</v>
      </c>
      <c r="R678" s="51"/>
      <c r="S678" s="51"/>
    </row>
    <row r="679" spans="1:19" ht="21" x14ac:dyDescent="0.35">
      <c r="A679" s="53">
        <v>30501210</v>
      </c>
      <c r="B679" s="53" t="s">
        <v>9654</v>
      </c>
      <c r="C679" s="54" t="s">
        <v>3782</v>
      </c>
      <c r="D679" s="60">
        <v>1</v>
      </c>
      <c r="E679" s="61" t="s">
        <v>383</v>
      </c>
      <c r="F679" s="56"/>
      <c r="G679" s="53">
        <v>1</v>
      </c>
      <c r="H679" s="53">
        <v>5</v>
      </c>
      <c r="I679" s="53"/>
      <c r="J679" s="53"/>
      <c r="K679" s="57"/>
      <c r="L679" s="58">
        <f t="shared" si="78"/>
        <v>649.84</v>
      </c>
      <c r="M679" s="58">
        <f t="shared" si="80"/>
        <v>649.84</v>
      </c>
      <c r="N679" s="58">
        <f>IF(F679&gt;0,ROUND(F679*#REF!,2),0)</f>
        <v>0</v>
      </c>
      <c r="O679" s="58">
        <f>IF(J679&gt;0,ROUND(J679*#REF!,2),0)</f>
        <v>0</v>
      </c>
      <c r="P679" s="58">
        <f t="shared" si="79"/>
        <v>649.84</v>
      </c>
      <c r="Q679" s="59" t="s">
        <v>132</v>
      </c>
      <c r="R679" s="51"/>
      <c r="S679" s="51"/>
    </row>
    <row r="680" spans="1:19" ht="21" x14ac:dyDescent="0.35">
      <c r="A680" s="53">
        <v>30501229</v>
      </c>
      <c r="B680" s="53" t="s">
        <v>9655</v>
      </c>
      <c r="C680" s="54" t="s">
        <v>3781</v>
      </c>
      <c r="D680" s="60">
        <v>1</v>
      </c>
      <c r="E680" s="61" t="s">
        <v>311</v>
      </c>
      <c r="F680" s="56"/>
      <c r="G680" s="53">
        <v>1</v>
      </c>
      <c r="H680" s="53">
        <v>3</v>
      </c>
      <c r="I680" s="53"/>
      <c r="J680" s="53"/>
      <c r="K680" s="57"/>
      <c r="L680" s="58">
        <f t="shared" si="78"/>
        <v>291.76</v>
      </c>
      <c r="M680" s="58">
        <f t="shared" si="80"/>
        <v>291.76</v>
      </c>
      <c r="N680" s="58">
        <f>IF(F680&gt;0,ROUND(F680*#REF!,2),0)</f>
        <v>0</v>
      </c>
      <c r="O680" s="58">
        <f>IF(J680&gt;0,ROUND(J680*#REF!,2),0)</f>
        <v>0</v>
      </c>
      <c r="P680" s="58">
        <f t="shared" si="79"/>
        <v>291.76</v>
      </c>
      <c r="Q680" s="59" t="s">
        <v>132</v>
      </c>
      <c r="R680" s="51"/>
      <c r="S680" s="51"/>
    </row>
    <row r="681" spans="1:19" ht="21" x14ac:dyDescent="0.35">
      <c r="A681" s="53">
        <v>30501237</v>
      </c>
      <c r="B681" s="53" t="s">
        <v>9656</v>
      </c>
      <c r="C681" s="54" t="s">
        <v>3780</v>
      </c>
      <c r="D681" s="60">
        <v>1</v>
      </c>
      <c r="E681" s="61" t="s">
        <v>151</v>
      </c>
      <c r="F681" s="56"/>
      <c r="G681" s="53"/>
      <c r="H681" s="53">
        <v>2</v>
      </c>
      <c r="I681" s="53"/>
      <c r="J681" s="53"/>
      <c r="K681" s="57"/>
      <c r="L681" s="58">
        <f t="shared" si="78"/>
        <v>270.54000000000002</v>
      </c>
      <c r="M681" s="58">
        <f t="shared" si="80"/>
        <v>270.54000000000002</v>
      </c>
      <c r="N681" s="58">
        <f>IF(F681&gt;0,ROUND(F681*#REF!,2),0)</f>
        <v>0</v>
      </c>
      <c r="O681" s="58">
        <f>IF(J681&gt;0,ROUND(J681*#REF!,2),0)</f>
        <v>0</v>
      </c>
      <c r="P681" s="58">
        <f t="shared" si="79"/>
        <v>270.54000000000002</v>
      </c>
      <c r="Q681" s="59" t="s">
        <v>132</v>
      </c>
      <c r="R681" s="51"/>
      <c r="S681" s="51"/>
    </row>
    <row r="682" spans="1:19" ht="21" x14ac:dyDescent="0.35">
      <c r="A682" s="53">
        <v>30501245</v>
      </c>
      <c r="B682" s="53" t="s">
        <v>9657</v>
      </c>
      <c r="C682" s="54" t="s">
        <v>3779</v>
      </c>
      <c r="D682" s="60">
        <v>1</v>
      </c>
      <c r="E682" s="61" t="s">
        <v>159</v>
      </c>
      <c r="F682" s="56"/>
      <c r="G682" s="53">
        <v>1</v>
      </c>
      <c r="H682" s="53">
        <v>3</v>
      </c>
      <c r="I682" s="53"/>
      <c r="J682" s="53"/>
      <c r="K682" s="57"/>
      <c r="L682" s="58">
        <f t="shared" si="78"/>
        <v>736.04</v>
      </c>
      <c r="M682" s="58">
        <f t="shared" si="80"/>
        <v>736.04</v>
      </c>
      <c r="N682" s="58">
        <f>IF(F682&gt;0,ROUND(F682*#REF!,2),0)</f>
        <v>0</v>
      </c>
      <c r="O682" s="58">
        <f>IF(J682&gt;0,ROUND(J682*#REF!,2),0)</f>
        <v>0</v>
      </c>
      <c r="P682" s="58">
        <f t="shared" si="79"/>
        <v>736.04</v>
      </c>
      <c r="Q682" s="59" t="s">
        <v>132</v>
      </c>
      <c r="R682" s="51"/>
      <c r="S682" s="51"/>
    </row>
    <row r="683" spans="1:19" ht="21" x14ac:dyDescent="0.35">
      <c r="A683" s="53">
        <v>30501253</v>
      </c>
      <c r="B683" s="53" t="s">
        <v>9658</v>
      </c>
      <c r="C683" s="54" t="s">
        <v>3778</v>
      </c>
      <c r="D683" s="60">
        <v>1</v>
      </c>
      <c r="E683" s="61" t="s">
        <v>159</v>
      </c>
      <c r="F683" s="56"/>
      <c r="G683" s="53">
        <v>1</v>
      </c>
      <c r="H683" s="53">
        <v>3</v>
      </c>
      <c r="I683" s="53"/>
      <c r="J683" s="53"/>
      <c r="K683" s="57"/>
      <c r="L683" s="58">
        <f t="shared" si="78"/>
        <v>736.04</v>
      </c>
      <c r="M683" s="58">
        <f t="shared" si="80"/>
        <v>736.04</v>
      </c>
      <c r="N683" s="58">
        <f>IF(F683&gt;0,ROUND(F683*#REF!,2),0)</f>
        <v>0</v>
      </c>
      <c r="O683" s="58">
        <f>IF(J683&gt;0,ROUND(J683*#REF!,2),0)</f>
        <v>0</v>
      </c>
      <c r="P683" s="58">
        <f t="shared" si="79"/>
        <v>736.04</v>
      </c>
      <c r="Q683" s="59" t="s">
        <v>132</v>
      </c>
      <c r="R683" s="51"/>
      <c r="S683" s="51"/>
    </row>
    <row r="684" spans="1:19" x14ac:dyDescent="0.35">
      <c r="A684" s="53">
        <v>30501261</v>
      </c>
      <c r="B684" s="53" t="s">
        <v>9659</v>
      </c>
      <c r="C684" s="54" t="s">
        <v>3777</v>
      </c>
      <c r="D684" s="60">
        <v>1</v>
      </c>
      <c r="E684" s="61" t="s">
        <v>407</v>
      </c>
      <c r="F684" s="56"/>
      <c r="G684" s="53">
        <v>1</v>
      </c>
      <c r="H684" s="53">
        <v>2</v>
      </c>
      <c r="I684" s="53"/>
      <c r="J684" s="53"/>
      <c r="K684" s="57"/>
      <c r="L684" s="58">
        <f t="shared" si="78"/>
        <v>620.66</v>
      </c>
      <c r="M684" s="58">
        <f t="shared" si="80"/>
        <v>620.66</v>
      </c>
      <c r="N684" s="58">
        <f>IF(F684&gt;0,ROUND(F684*#REF!,2),0)</f>
        <v>0</v>
      </c>
      <c r="O684" s="58">
        <f>IF(J684&gt;0,ROUND(J684*#REF!,2),0)</f>
        <v>0</v>
      </c>
      <c r="P684" s="58">
        <f t="shared" si="79"/>
        <v>620.66</v>
      </c>
      <c r="Q684" s="59" t="s">
        <v>132</v>
      </c>
      <c r="R684" s="51"/>
      <c r="S684" s="51"/>
    </row>
    <row r="685" spans="1:19" ht="21" x14ac:dyDescent="0.35">
      <c r="A685" s="53">
        <v>30501270</v>
      </c>
      <c r="B685" s="53" t="s">
        <v>9660</v>
      </c>
      <c r="C685" s="54" t="s">
        <v>3776</v>
      </c>
      <c r="D685" s="60">
        <v>1</v>
      </c>
      <c r="E685" s="61" t="s">
        <v>159</v>
      </c>
      <c r="F685" s="56"/>
      <c r="G685" s="53">
        <v>1</v>
      </c>
      <c r="H685" s="53">
        <v>3</v>
      </c>
      <c r="I685" s="53"/>
      <c r="J685" s="53"/>
      <c r="K685" s="57"/>
      <c r="L685" s="58">
        <f t="shared" si="78"/>
        <v>736.04</v>
      </c>
      <c r="M685" s="58">
        <f t="shared" si="80"/>
        <v>736.04</v>
      </c>
      <c r="N685" s="58">
        <f>IF(F685&gt;0,ROUND(F685*#REF!,2),0)</f>
        <v>0</v>
      </c>
      <c r="O685" s="58">
        <f>IF(J685&gt;0,ROUND(J685*#REF!,2),0)</f>
        <v>0</v>
      </c>
      <c r="P685" s="58">
        <f t="shared" si="79"/>
        <v>736.04</v>
      </c>
      <c r="Q685" s="59" t="s">
        <v>132</v>
      </c>
      <c r="R685" s="51"/>
      <c r="S685" s="51"/>
    </row>
    <row r="686" spans="1:19" x14ac:dyDescent="0.35">
      <c r="A686" s="53">
        <v>30501288</v>
      </c>
      <c r="B686" s="53" t="s">
        <v>9661</v>
      </c>
      <c r="C686" s="54" t="s">
        <v>3775</v>
      </c>
      <c r="D686" s="60">
        <v>1</v>
      </c>
      <c r="E686" s="61" t="s">
        <v>41</v>
      </c>
      <c r="F686" s="56"/>
      <c r="G686" s="53"/>
      <c r="H686" s="53">
        <v>2</v>
      </c>
      <c r="I686" s="53"/>
      <c r="J686" s="53"/>
      <c r="K686" s="57"/>
      <c r="L686" s="58">
        <f t="shared" si="78"/>
        <v>169.74</v>
      </c>
      <c r="M686" s="58">
        <f t="shared" si="80"/>
        <v>169.74</v>
      </c>
      <c r="N686" s="58">
        <f>IF(F686&gt;0,ROUND(F686*#REF!,2),0)</f>
        <v>0</v>
      </c>
      <c r="O686" s="58">
        <f>IF(J686&gt;0,ROUND(J686*#REF!,2),0)</f>
        <v>0</v>
      </c>
      <c r="P686" s="58">
        <f t="shared" si="79"/>
        <v>169.74</v>
      </c>
      <c r="Q686" s="59" t="s">
        <v>132</v>
      </c>
      <c r="R686" s="51"/>
      <c r="S686" s="51"/>
    </row>
    <row r="687" spans="1:19" ht="21" x14ac:dyDescent="0.35">
      <c r="A687" s="53">
        <v>30501296</v>
      </c>
      <c r="B687" s="53" t="s">
        <v>9662</v>
      </c>
      <c r="C687" s="54" t="s">
        <v>3774</v>
      </c>
      <c r="D687" s="60">
        <v>1</v>
      </c>
      <c r="E687" s="61" t="s">
        <v>484</v>
      </c>
      <c r="F687" s="56"/>
      <c r="G687" s="53">
        <v>1</v>
      </c>
      <c r="H687" s="53">
        <v>3</v>
      </c>
      <c r="I687" s="53"/>
      <c r="J687" s="53"/>
      <c r="K687" s="57"/>
      <c r="L687" s="58">
        <f t="shared" si="78"/>
        <v>802.34</v>
      </c>
      <c r="M687" s="58">
        <f t="shared" si="80"/>
        <v>802.34</v>
      </c>
      <c r="N687" s="58">
        <f>IF(F687&gt;0,ROUND(F687*#REF!,2),0)</f>
        <v>0</v>
      </c>
      <c r="O687" s="58">
        <f>IF(J687&gt;0,ROUND(J687*#REF!,2),0)</f>
        <v>0</v>
      </c>
      <c r="P687" s="58">
        <f t="shared" si="79"/>
        <v>802.34</v>
      </c>
      <c r="Q687" s="59" t="s">
        <v>132</v>
      </c>
      <c r="R687" s="51"/>
      <c r="S687" s="51"/>
    </row>
    <row r="688" spans="1:19" ht="21" x14ac:dyDescent="0.35">
      <c r="A688" s="53">
        <v>30501300</v>
      </c>
      <c r="B688" s="53" t="s">
        <v>9663</v>
      </c>
      <c r="C688" s="54" t="s">
        <v>3773</v>
      </c>
      <c r="D688" s="60">
        <v>1</v>
      </c>
      <c r="E688" s="61" t="s">
        <v>484</v>
      </c>
      <c r="F688" s="56"/>
      <c r="G688" s="53">
        <v>2</v>
      </c>
      <c r="H688" s="53">
        <v>4</v>
      </c>
      <c r="I688" s="53"/>
      <c r="J688" s="53"/>
      <c r="K688" s="57"/>
      <c r="L688" s="58">
        <f t="shared" si="78"/>
        <v>802.34</v>
      </c>
      <c r="M688" s="58">
        <f t="shared" si="80"/>
        <v>802.34</v>
      </c>
      <c r="N688" s="58">
        <f>IF(F688&gt;0,ROUND(F688*#REF!,2),0)</f>
        <v>0</v>
      </c>
      <c r="O688" s="58">
        <f>IF(J688&gt;0,ROUND(J688*#REF!,2),0)</f>
        <v>0</v>
      </c>
      <c r="P688" s="58">
        <f t="shared" si="79"/>
        <v>802.34</v>
      </c>
      <c r="Q688" s="59" t="s">
        <v>132</v>
      </c>
      <c r="R688" s="51"/>
      <c r="S688" s="51"/>
    </row>
    <row r="689" spans="1:19" ht="21" x14ac:dyDescent="0.35">
      <c r="A689" s="53">
        <v>30501318</v>
      </c>
      <c r="B689" s="53" t="s">
        <v>9664</v>
      </c>
      <c r="C689" s="54" t="s">
        <v>3772</v>
      </c>
      <c r="D689" s="60">
        <v>1</v>
      </c>
      <c r="E689" s="61" t="s">
        <v>383</v>
      </c>
      <c r="F689" s="56"/>
      <c r="G689" s="53">
        <v>1</v>
      </c>
      <c r="H689" s="53">
        <v>5</v>
      </c>
      <c r="I689" s="53"/>
      <c r="J689" s="53"/>
      <c r="K689" s="57"/>
      <c r="L689" s="58">
        <f t="shared" si="78"/>
        <v>649.84</v>
      </c>
      <c r="M689" s="58">
        <f t="shared" si="80"/>
        <v>649.84</v>
      </c>
      <c r="N689" s="58">
        <f>IF(F689&gt;0,ROUND(F689*#REF!,2),0)</f>
        <v>0</v>
      </c>
      <c r="O689" s="58">
        <f>IF(J689&gt;0,ROUND(J689*#REF!,2),0)</f>
        <v>0</v>
      </c>
      <c r="P689" s="58">
        <f t="shared" si="79"/>
        <v>649.84</v>
      </c>
      <c r="Q689" s="59" t="s">
        <v>132</v>
      </c>
      <c r="R689" s="51"/>
      <c r="S689" s="51"/>
    </row>
    <row r="690" spans="1:19" x14ac:dyDescent="0.35">
      <c r="A690" s="53">
        <v>30501326</v>
      </c>
      <c r="B690" s="53" t="s">
        <v>9665</v>
      </c>
      <c r="C690" s="54" t="s">
        <v>3771</v>
      </c>
      <c r="D690" s="60">
        <v>1</v>
      </c>
      <c r="E690" s="61" t="s">
        <v>311</v>
      </c>
      <c r="F690" s="56"/>
      <c r="G690" s="53">
        <v>2</v>
      </c>
      <c r="H690" s="53">
        <v>4</v>
      </c>
      <c r="I690" s="53"/>
      <c r="J690" s="53"/>
      <c r="K690" s="57"/>
      <c r="L690" s="58">
        <f t="shared" si="78"/>
        <v>291.76</v>
      </c>
      <c r="M690" s="58">
        <f t="shared" si="80"/>
        <v>291.76</v>
      </c>
      <c r="N690" s="58">
        <f>IF(F690&gt;0,ROUND(F690*#REF!,2),0)</f>
        <v>0</v>
      </c>
      <c r="O690" s="58">
        <f>IF(J690&gt;0,ROUND(J690*#REF!,2),0)</f>
        <v>0</v>
      </c>
      <c r="P690" s="58">
        <f t="shared" si="79"/>
        <v>291.76</v>
      </c>
      <c r="Q690" s="59" t="s">
        <v>132</v>
      </c>
      <c r="R690" s="51"/>
      <c r="S690" s="51"/>
    </row>
    <row r="691" spans="1:19" x14ac:dyDescent="0.35">
      <c r="A691" s="53">
        <v>30501334</v>
      </c>
      <c r="B691" s="53" t="s">
        <v>9666</v>
      </c>
      <c r="C691" s="54" t="s">
        <v>3770</v>
      </c>
      <c r="D691" s="60">
        <v>1</v>
      </c>
      <c r="E691" s="61" t="s">
        <v>388</v>
      </c>
      <c r="F691" s="56"/>
      <c r="G691" s="53">
        <v>2</v>
      </c>
      <c r="H691" s="53">
        <v>4</v>
      </c>
      <c r="I691" s="53"/>
      <c r="J691" s="53"/>
      <c r="K691" s="57"/>
      <c r="L691" s="58">
        <f t="shared" si="78"/>
        <v>574.25</v>
      </c>
      <c r="M691" s="58">
        <f t="shared" si="80"/>
        <v>574.25</v>
      </c>
      <c r="N691" s="58">
        <f>IF(F691&gt;0,ROUND(F691*#REF!,2),0)</f>
        <v>0</v>
      </c>
      <c r="O691" s="58">
        <f>IF(J691&gt;0,ROUND(J691*#REF!,2),0)</f>
        <v>0</v>
      </c>
      <c r="P691" s="58">
        <f t="shared" si="79"/>
        <v>574.25</v>
      </c>
      <c r="Q691" s="59" t="s">
        <v>132</v>
      </c>
      <c r="R691" s="51"/>
      <c r="S691" s="51"/>
    </row>
    <row r="692" spans="1:19" x14ac:dyDescent="0.35">
      <c r="A692" s="53">
        <v>30501342</v>
      </c>
      <c r="B692" s="53" t="s">
        <v>9667</v>
      </c>
      <c r="C692" s="54" t="s">
        <v>3769</v>
      </c>
      <c r="D692" s="60">
        <v>1</v>
      </c>
      <c r="E692" s="61" t="s">
        <v>383</v>
      </c>
      <c r="F692" s="56"/>
      <c r="G692" s="53">
        <v>1</v>
      </c>
      <c r="H692" s="53">
        <v>4</v>
      </c>
      <c r="I692" s="53"/>
      <c r="J692" s="53"/>
      <c r="K692" s="57"/>
      <c r="L692" s="58">
        <f t="shared" si="78"/>
        <v>649.84</v>
      </c>
      <c r="M692" s="58">
        <f t="shared" si="80"/>
        <v>649.84</v>
      </c>
      <c r="N692" s="58">
        <f>IF(F692&gt;0,ROUND(F692*#REF!,2),0)</f>
        <v>0</v>
      </c>
      <c r="O692" s="58">
        <f>IF(J692&gt;0,ROUND(J692*#REF!,2),0)</f>
        <v>0</v>
      </c>
      <c r="P692" s="58">
        <f t="shared" si="79"/>
        <v>649.84</v>
      </c>
      <c r="Q692" s="59" t="s">
        <v>132</v>
      </c>
      <c r="R692" s="51"/>
      <c r="S692" s="51"/>
    </row>
    <row r="693" spans="1:19" x14ac:dyDescent="0.35">
      <c r="A693" s="53">
        <v>30501350</v>
      </c>
      <c r="B693" s="53" t="s">
        <v>9668</v>
      </c>
      <c r="C693" s="54" t="s">
        <v>3768</v>
      </c>
      <c r="D693" s="60">
        <v>1</v>
      </c>
      <c r="E693" s="61" t="s">
        <v>161</v>
      </c>
      <c r="F693" s="56"/>
      <c r="G693" s="53">
        <v>1</v>
      </c>
      <c r="H693" s="53">
        <v>5</v>
      </c>
      <c r="I693" s="53"/>
      <c r="J693" s="53"/>
      <c r="K693" s="57"/>
      <c r="L693" s="58">
        <f t="shared" ref="L693:L711" si="81">VLOOKUP(E693,PORTES2021,10,FALSE)</f>
        <v>948.22</v>
      </c>
      <c r="M693" s="58">
        <f t="shared" si="80"/>
        <v>948.22</v>
      </c>
      <c r="N693" s="58">
        <f>IF(F693&gt;0,ROUND(F693*#REF!,2),0)</f>
        <v>0</v>
      </c>
      <c r="O693" s="58">
        <f>IF(J693&gt;0,ROUND(J693*#REF!,2),0)</f>
        <v>0</v>
      </c>
      <c r="P693" s="58">
        <f t="shared" si="79"/>
        <v>948.22</v>
      </c>
      <c r="Q693" s="59" t="s">
        <v>132</v>
      </c>
      <c r="R693" s="51"/>
      <c r="S693" s="51"/>
    </row>
    <row r="694" spans="1:19" ht="21" x14ac:dyDescent="0.35">
      <c r="A694" s="53">
        <v>30501369</v>
      </c>
      <c r="B694" s="53" t="s">
        <v>9669</v>
      </c>
      <c r="C694" s="54" t="s">
        <v>3767</v>
      </c>
      <c r="D694" s="60">
        <v>1</v>
      </c>
      <c r="E694" s="61" t="s">
        <v>383</v>
      </c>
      <c r="F694" s="56"/>
      <c r="G694" s="53">
        <v>1</v>
      </c>
      <c r="H694" s="53">
        <v>3</v>
      </c>
      <c r="I694" s="53"/>
      <c r="J694" s="53"/>
      <c r="K694" s="57"/>
      <c r="L694" s="58">
        <f t="shared" si="81"/>
        <v>649.84</v>
      </c>
      <c r="M694" s="58">
        <f t="shared" si="80"/>
        <v>649.84</v>
      </c>
      <c r="N694" s="58">
        <f>IF(F694&gt;0,ROUND(F694*#REF!,2),0)</f>
        <v>0</v>
      </c>
      <c r="O694" s="58">
        <f>IF(J694&gt;0,ROUND(J694*#REF!,2),0)</f>
        <v>0</v>
      </c>
      <c r="P694" s="58">
        <f t="shared" si="79"/>
        <v>649.84</v>
      </c>
      <c r="Q694" s="59" t="s">
        <v>132</v>
      </c>
      <c r="R694" s="51"/>
      <c r="S694" s="51"/>
    </row>
    <row r="695" spans="1:19" ht="21" x14ac:dyDescent="0.35">
      <c r="A695" s="53">
        <v>30501377</v>
      </c>
      <c r="B695" s="53" t="s">
        <v>9670</v>
      </c>
      <c r="C695" s="54" t="s">
        <v>3766</v>
      </c>
      <c r="D695" s="60">
        <v>1</v>
      </c>
      <c r="E695" s="61" t="s">
        <v>34</v>
      </c>
      <c r="F695" s="56"/>
      <c r="G695" s="53"/>
      <c r="H695" s="53">
        <v>1</v>
      </c>
      <c r="I695" s="53"/>
      <c r="J695" s="53"/>
      <c r="K695" s="57"/>
      <c r="L695" s="58">
        <f t="shared" si="81"/>
        <v>71.62</v>
      </c>
      <c r="M695" s="58">
        <f t="shared" si="80"/>
        <v>71.62</v>
      </c>
      <c r="N695" s="58">
        <f>IF(F695&gt;0,ROUND(F695*#REF!,2),0)</f>
        <v>0</v>
      </c>
      <c r="O695" s="58">
        <f>IF(J695&gt;0,ROUND(J695*#REF!,2),0)</f>
        <v>0</v>
      </c>
      <c r="P695" s="58">
        <f t="shared" si="79"/>
        <v>71.62</v>
      </c>
      <c r="Q695" s="59" t="s">
        <v>132</v>
      </c>
      <c r="R695" s="51"/>
      <c r="S695" s="51"/>
    </row>
    <row r="696" spans="1:19" ht="21" x14ac:dyDescent="0.35">
      <c r="A696" s="53">
        <v>30501385</v>
      </c>
      <c r="B696" s="53" t="s">
        <v>9671</v>
      </c>
      <c r="C696" s="54" t="s">
        <v>3765</v>
      </c>
      <c r="D696" s="60">
        <v>1</v>
      </c>
      <c r="E696" s="61" t="s">
        <v>224</v>
      </c>
      <c r="F696" s="56"/>
      <c r="G696" s="53">
        <v>1</v>
      </c>
      <c r="H696" s="53">
        <v>3</v>
      </c>
      <c r="I696" s="53"/>
      <c r="J696" s="53"/>
      <c r="K696" s="57"/>
      <c r="L696" s="58">
        <f t="shared" si="81"/>
        <v>338.19</v>
      </c>
      <c r="M696" s="58">
        <f t="shared" si="80"/>
        <v>338.19</v>
      </c>
      <c r="N696" s="58">
        <f>IF(F696&gt;0,ROUND(F696*#REF!,2),0)</f>
        <v>0</v>
      </c>
      <c r="O696" s="58">
        <f>IF(J696&gt;0,ROUND(J696*#REF!,2),0)</f>
        <v>0</v>
      </c>
      <c r="P696" s="58">
        <f t="shared" si="79"/>
        <v>338.19</v>
      </c>
      <c r="Q696" s="59" t="s">
        <v>132</v>
      </c>
      <c r="R696" s="51"/>
      <c r="S696" s="51"/>
    </row>
    <row r="697" spans="1:19" ht="21" x14ac:dyDescent="0.35">
      <c r="A697" s="53">
        <v>30501393</v>
      </c>
      <c r="B697" s="53" t="s">
        <v>9672</v>
      </c>
      <c r="C697" s="54" t="s">
        <v>3764</v>
      </c>
      <c r="D697" s="60">
        <v>1</v>
      </c>
      <c r="E697" s="61" t="s">
        <v>484</v>
      </c>
      <c r="F697" s="56"/>
      <c r="G697" s="53">
        <v>1</v>
      </c>
      <c r="H697" s="53">
        <v>5</v>
      </c>
      <c r="I697" s="53"/>
      <c r="J697" s="53"/>
      <c r="K697" s="57"/>
      <c r="L697" s="58">
        <f t="shared" si="81"/>
        <v>802.34</v>
      </c>
      <c r="M697" s="58">
        <f t="shared" si="80"/>
        <v>802.34</v>
      </c>
      <c r="N697" s="58">
        <f>IF(F697&gt;0,ROUND(F697*#REF!,2),0)</f>
        <v>0</v>
      </c>
      <c r="O697" s="58">
        <f>IF(J697&gt;0,ROUND(J697*#REF!,2),0)</f>
        <v>0</v>
      </c>
      <c r="P697" s="58">
        <f t="shared" si="79"/>
        <v>802.34</v>
      </c>
      <c r="Q697" s="59" t="s">
        <v>132</v>
      </c>
      <c r="R697" s="51"/>
      <c r="S697" s="51"/>
    </row>
    <row r="698" spans="1:19" x14ac:dyDescent="0.35">
      <c r="A698" s="53">
        <v>30501407</v>
      </c>
      <c r="B698" s="53" t="s">
        <v>9673</v>
      </c>
      <c r="C698" s="54" t="s">
        <v>3763</v>
      </c>
      <c r="D698" s="60">
        <v>1</v>
      </c>
      <c r="E698" s="61" t="s">
        <v>311</v>
      </c>
      <c r="F698" s="56"/>
      <c r="G698" s="53">
        <v>1</v>
      </c>
      <c r="H698" s="53">
        <v>3</v>
      </c>
      <c r="I698" s="53"/>
      <c r="J698" s="53"/>
      <c r="K698" s="57"/>
      <c r="L698" s="58">
        <f t="shared" si="81"/>
        <v>291.76</v>
      </c>
      <c r="M698" s="58">
        <f t="shared" si="80"/>
        <v>291.76</v>
      </c>
      <c r="N698" s="58">
        <f>IF(F698&gt;0,ROUND(F698*#REF!,2),0)</f>
        <v>0</v>
      </c>
      <c r="O698" s="58">
        <f>IF(J698&gt;0,ROUND(J698*#REF!,2),0)</f>
        <v>0</v>
      </c>
      <c r="P698" s="58">
        <f t="shared" si="79"/>
        <v>291.76</v>
      </c>
      <c r="Q698" s="59" t="s">
        <v>132</v>
      </c>
      <c r="R698" s="51"/>
      <c r="S698" s="51"/>
    </row>
    <row r="699" spans="1:19" ht="21" x14ac:dyDescent="0.35">
      <c r="A699" s="53">
        <v>30501415</v>
      </c>
      <c r="B699" s="53" t="s">
        <v>9674</v>
      </c>
      <c r="C699" s="54" t="s">
        <v>3762</v>
      </c>
      <c r="D699" s="60">
        <v>1</v>
      </c>
      <c r="E699" s="61" t="s">
        <v>484</v>
      </c>
      <c r="F699" s="56"/>
      <c r="G699" s="53">
        <v>1</v>
      </c>
      <c r="H699" s="53">
        <v>3</v>
      </c>
      <c r="I699" s="53"/>
      <c r="J699" s="53"/>
      <c r="K699" s="57"/>
      <c r="L699" s="58">
        <f t="shared" si="81"/>
        <v>802.34</v>
      </c>
      <c r="M699" s="58">
        <f t="shared" si="80"/>
        <v>802.34</v>
      </c>
      <c r="N699" s="58">
        <f>IF(F699&gt;0,ROUND(F699*#REF!,2),0)</f>
        <v>0</v>
      </c>
      <c r="O699" s="58">
        <f>IF(J699&gt;0,ROUND(J699*#REF!,2),0)</f>
        <v>0</v>
      </c>
      <c r="P699" s="58">
        <f t="shared" si="79"/>
        <v>802.34</v>
      </c>
      <c r="Q699" s="59" t="s">
        <v>132</v>
      </c>
      <c r="R699" s="51"/>
      <c r="S699" s="51"/>
    </row>
    <row r="700" spans="1:19" ht="21" x14ac:dyDescent="0.35">
      <c r="A700" s="53">
        <v>30501423</v>
      </c>
      <c r="B700" s="53" t="s">
        <v>9675</v>
      </c>
      <c r="C700" s="54" t="s">
        <v>3761</v>
      </c>
      <c r="D700" s="60">
        <v>1</v>
      </c>
      <c r="E700" s="61" t="s">
        <v>159</v>
      </c>
      <c r="F700" s="56"/>
      <c r="G700" s="53">
        <v>1</v>
      </c>
      <c r="H700" s="53">
        <v>2</v>
      </c>
      <c r="I700" s="53"/>
      <c r="J700" s="53"/>
      <c r="K700" s="57"/>
      <c r="L700" s="58">
        <f t="shared" si="81"/>
        <v>736.04</v>
      </c>
      <c r="M700" s="58">
        <f t="shared" si="80"/>
        <v>736.04</v>
      </c>
      <c r="N700" s="58">
        <f>IF(F700&gt;0,ROUND(F700*#REF!,2),0)</f>
        <v>0</v>
      </c>
      <c r="O700" s="58">
        <f>IF(J700&gt;0,ROUND(J700*#REF!,2),0)</f>
        <v>0</v>
      </c>
      <c r="P700" s="58">
        <f t="shared" si="79"/>
        <v>736.04</v>
      </c>
      <c r="Q700" s="59" t="s">
        <v>132</v>
      </c>
      <c r="R700" s="51"/>
      <c r="S700" s="51"/>
    </row>
    <row r="701" spans="1:19" ht="21" x14ac:dyDescent="0.35">
      <c r="A701" s="53">
        <v>30501431</v>
      </c>
      <c r="B701" s="53" t="s">
        <v>9676</v>
      </c>
      <c r="C701" s="54" t="s">
        <v>3760</v>
      </c>
      <c r="D701" s="60">
        <v>1</v>
      </c>
      <c r="E701" s="61" t="s">
        <v>409</v>
      </c>
      <c r="F701" s="56"/>
      <c r="G701" s="53">
        <v>1</v>
      </c>
      <c r="H701" s="53">
        <v>3</v>
      </c>
      <c r="I701" s="53"/>
      <c r="J701" s="53"/>
      <c r="K701" s="57"/>
      <c r="L701" s="58">
        <f t="shared" si="81"/>
        <v>438.97</v>
      </c>
      <c r="M701" s="58">
        <f t="shared" si="80"/>
        <v>438.97</v>
      </c>
      <c r="N701" s="58">
        <f>IF(F701&gt;0,ROUND(F701*#REF!,2),0)</f>
        <v>0</v>
      </c>
      <c r="O701" s="58">
        <f>IF(J701&gt;0,ROUND(J701*#REF!,2),0)</f>
        <v>0</v>
      </c>
      <c r="P701" s="58">
        <f t="shared" si="79"/>
        <v>438.97</v>
      </c>
      <c r="Q701" s="59" t="s">
        <v>132</v>
      </c>
      <c r="R701" s="51"/>
      <c r="S701" s="51"/>
    </row>
    <row r="702" spans="1:19" ht="21" x14ac:dyDescent="0.35">
      <c r="A702" s="53">
        <v>30501440</v>
      </c>
      <c r="B702" s="53" t="s">
        <v>9677</v>
      </c>
      <c r="C702" s="54" t="s">
        <v>3759</v>
      </c>
      <c r="D702" s="60">
        <v>1</v>
      </c>
      <c r="E702" s="61" t="s">
        <v>224</v>
      </c>
      <c r="F702" s="56"/>
      <c r="G702" s="53">
        <v>1</v>
      </c>
      <c r="H702" s="53">
        <v>3</v>
      </c>
      <c r="I702" s="53"/>
      <c r="J702" s="53"/>
      <c r="K702" s="57"/>
      <c r="L702" s="58">
        <f t="shared" si="81"/>
        <v>338.19</v>
      </c>
      <c r="M702" s="58">
        <f t="shared" si="80"/>
        <v>338.19</v>
      </c>
      <c r="N702" s="58">
        <f>IF(F702&gt;0,ROUND(F702*#REF!,2),0)</f>
        <v>0</v>
      </c>
      <c r="O702" s="58">
        <f>IF(J702&gt;0,ROUND(J702*#REF!,2),0)</f>
        <v>0</v>
      </c>
      <c r="P702" s="58">
        <f t="shared" si="79"/>
        <v>338.19</v>
      </c>
      <c r="Q702" s="59" t="s">
        <v>132</v>
      </c>
      <c r="R702" s="51"/>
      <c r="S702" s="51"/>
    </row>
    <row r="703" spans="1:19" ht="21" x14ac:dyDescent="0.35">
      <c r="A703" s="53">
        <v>30501458</v>
      </c>
      <c r="B703" s="53" t="s">
        <v>9678</v>
      </c>
      <c r="C703" s="54" t="s">
        <v>3758</v>
      </c>
      <c r="D703" s="60">
        <v>1</v>
      </c>
      <c r="E703" s="61" t="s">
        <v>13</v>
      </c>
      <c r="F703" s="56"/>
      <c r="G703" s="53">
        <v>1</v>
      </c>
      <c r="H703" s="53">
        <v>1</v>
      </c>
      <c r="I703" s="53"/>
      <c r="J703" s="53"/>
      <c r="K703" s="57"/>
      <c r="L703" s="58">
        <f t="shared" si="81"/>
        <v>148.54</v>
      </c>
      <c r="M703" s="58">
        <f t="shared" si="80"/>
        <v>148.54</v>
      </c>
      <c r="N703" s="58">
        <f>IF(F703&gt;0,ROUND(F703*#REF!,2),0)</f>
        <v>0</v>
      </c>
      <c r="O703" s="58">
        <f>IF(J703&gt;0,ROUND(J703*#REF!,2),0)</f>
        <v>0</v>
      </c>
      <c r="P703" s="58">
        <f t="shared" si="79"/>
        <v>148.54</v>
      </c>
      <c r="Q703" s="59" t="s">
        <v>132</v>
      </c>
      <c r="R703" s="51"/>
      <c r="S703" s="51"/>
    </row>
    <row r="704" spans="1:19" ht="21" x14ac:dyDescent="0.35">
      <c r="A704" s="53">
        <v>30501466</v>
      </c>
      <c r="B704" s="53" t="s">
        <v>9679</v>
      </c>
      <c r="C704" s="54" t="s">
        <v>3757</v>
      </c>
      <c r="D704" s="60">
        <v>1</v>
      </c>
      <c r="E704" s="61" t="s">
        <v>16</v>
      </c>
      <c r="F704" s="56"/>
      <c r="G704" s="53">
        <v>1</v>
      </c>
      <c r="H704" s="53">
        <v>3</v>
      </c>
      <c r="I704" s="53"/>
      <c r="J704" s="53"/>
      <c r="K704" s="57"/>
      <c r="L704" s="58">
        <f t="shared" si="81"/>
        <v>250.65</v>
      </c>
      <c r="M704" s="58">
        <f t="shared" si="80"/>
        <v>250.65</v>
      </c>
      <c r="N704" s="58">
        <f>IF(F704&gt;0,ROUND(F704*#REF!,2),0)</f>
        <v>0</v>
      </c>
      <c r="O704" s="58">
        <f>IF(J704&gt;0,ROUND(J704*#REF!,2),0)</f>
        <v>0</v>
      </c>
      <c r="P704" s="58">
        <f t="shared" si="79"/>
        <v>250.65</v>
      </c>
      <c r="Q704" s="59" t="s">
        <v>132</v>
      </c>
      <c r="R704" s="51"/>
      <c r="S704" s="51"/>
    </row>
    <row r="705" spans="1:19" ht="31.5" x14ac:dyDescent="0.35">
      <c r="A705" s="53">
        <v>30501474</v>
      </c>
      <c r="B705" s="53" t="s">
        <v>9680</v>
      </c>
      <c r="C705" s="54" t="s">
        <v>3756</v>
      </c>
      <c r="D705" s="60">
        <v>1</v>
      </c>
      <c r="E705" s="61" t="s">
        <v>281</v>
      </c>
      <c r="F705" s="56">
        <v>33.799999999999997</v>
      </c>
      <c r="G705" s="53"/>
      <c r="H705" s="53">
        <v>2</v>
      </c>
      <c r="I705" s="53"/>
      <c r="J705" s="53"/>
      <c r="K705" s="57"/>
      <c r="L705" s="58">
        <f t="shared" si="81"/>
        <v>202.9</v>
      </c>
      <c r="M705" s="58">
        <f t="shared" si="80"/>
        <v>202.9</v>
      </c>
      <c r="N705" s="58" t="e">
        <f>IF(F705&gt;0,ROUND(F705*#REF!,2),0)</f>
        <v>#REF!</v>
      </c>
      <c r="O705" s="58">
        <f>IF(J705&gt;0,ROUND(J705*#REF!,2),0)</f>
        <v>0</v>
      </c>
      <c r="P705" s="58" t="e">
        <f t="shared" si="79"/>
        <v>#REF!</v>
      </c>
      <c r="Q705" s="59" t="s">
        <v>132</v>
      </c>
      <c r="R705" s="51"/>
      <c r="S705" s="51"/>
    </row>
    <row r="706" spans="1:19" ht="42" x14ac:dyDescent="0.35">
      <c r="A706" s="53">
        <v>30501482</v>
      </c>
      <c r="B706" s="53" t="s">
        <v>9681</v>
      </c>
      <c r="C706" s="54" t="s">
        <v>3755</v>
      </c>
      <c r="D706" s="60">
        <v>1</v>
      </c>
      <c r="E706" s="61" t="s">
        <v>396</v>
      </c>
      <c r="F706" s="56">
        <v>38.5</v>
      </c>
      <c r="G706" s="53">
        <v>1</v>
      </c>
      <c r="H706" s="53">
        <v>4</v>
      </c>
      <c r="I706" s="53"/>
      <c r="J706" s="53"/>
      <c r="K706" s="57"/>
      <c r="L706" s="58">
        <f t="shared" si="81"/>
        <v>1027.79</v>
      </c>
      <c r="M706" s="58">
        <f t="shared" si="80"/>
        <v>1027.79</v>
      </c>
      <c r="N706" s="58" t="e">
        <f>IF(F706&gt;0,ROUND(F706*#REF!,2),0)</f>
        <v>#REF!</v>
      </c>
      <c r="O706" s="58">
        <f>IF(J706&gt;0,ROUND(J706*#REF!,2),0)</f>
        <v>0</v>
      </c>
      <c r="P706" s="58" t="e">
        <f t="shared" si="79"/>
        <v>#REF!</v>
      </c>
      <c r="Q706" s="59" t="s">
        <v>132</v>
      </c>
      <c r="R706" s="51"/>
      <c r="S706" s="51"/>
    </row>
    <row r="707" spans="1:19" ht="31.5" x14ac:dyDescent="0.35">
      <c r="A707" s="53">
        <v>30501490</v>
      </c>
      <c r="B707" s="53" t="s">
        <v>9682</v>
      </c>
      <c r="C707" s="54" t="s">
        <v>3754</v>
      </c>
      <c r="D707" s="60">
        <v>1</v>
      </c>
      <c r="E707" s="61" t="s">
        <v>396</v>
      </c>
      <c r="F707" s="56">
        <v>38.5</v>
      </c>
      <c r="G707" s="53">
        <v>1</v>
      </c>
      <c r="H707" s="53">
        <v>5</v>
      </c>
      <c r="I707" s="53"/>
      <c r="J707" s="53"/>
      <c r="K707" s="57"/>
      <c r="L707" s="58">
        <f t="shared" si="81"/>
        <v>1027.79</v>
      </c>
      <c r="M707" s="58">
        <f t="shared" si="80"/>
        <v>1027.79</v>
      </c>
      <c r="N707" s="58" t="e">
        <f>IF(F707&gt;0,ROUND(F707*#REF!,2),0)</f>
        <v>#REF!</v>
      </c>
      <c r="O707" s="58">
        <f>IF(J707&gt;0,ROUND(J707*#REF!,2),0)</f>
        <v>0</v>
      </c>
      <c r="P707" s="58" t="e">
        <f t="shared" si="79"/>
        <v>#REF!</v>
      </c>
      <c r="Q707" s="59" t="s">
        <v>132</v>
      </c>
      <c r="R707" s="51"/>
      <c r="S707" s="51"/>
    </row>
    <row r="708" spans="1:19" ht="21" x14ac:dyDescent="0.35">
      <c r="A708" s="53">
        <v>30501504</v>
      </c>
      <c r="B708" s="53" t="s">
        <v>9683</v>
      </c>
      <c r="C708" s="54" t="s">
        <v>3753</v>
      </c>
      <c r="D708" s="60">
        <v>1</v>
      </c>
      <c r="E708" s="61" t="s">
        <v>393</v>
      </c>
      <c r="F708" s="56">
        <v>33.799999999999997</v>
      </c>
      <c r="G708" s="53">
        <v>1</v>
      </c>
      <c r="H708" s="53">
        <v>3</v>
      </c>
      <c r="I708" s="53"/>
      <c r="J708" s="53"/>
      <c r="K708" s="57"/>
      <c r="L708" s="58">
        <f t="shared" si="81"/>
        <v>883.25</v>
      </c>
      <c r="M708" s="58">
        <f t="shared" si="80"/>
        <v>883.25</v>
      </c>
      <c r="N708" s="58" t="e">
        <f>IF(F708&gt;0,ROUND(F708*#REF!,2),0)</f>
        <v>#REF!</v>
      </c>
      <c r="O708" s="58">
        <f>IF(J708&gt;0,ROUND(J708*#REF!,2),0)</f>
        <v>0</v>
      </c>
      <c r="P708" s="58" t="e">
        <f t="shared" si="79"/>
        <v>#REF!</v>
      </c>
      <c r="Q708" s="59" t="s">
        <v>132</v>
      </c>
      <c r="R708" s="51"/>
      <c r="S708" s="51"/>
    </row>
    <row r="709" spans="1:19" ht="31.5" x14ac:dyDescent="0.35">
      <c r="A709" s="53">
        <v>30501512</v>
      </c>
      <c r="B709" s="53" t="s">
        <v>9684</v>
      </c>
      <c r="C709" s="54" t="s">
        <v>3752</v>
      </c>
      <c r="D709" s="60">
        <v>1</v>
      </c>
      <c r="E709" s="61" t="s">
        <v>396</v>
      </c>
      <c r="F709" s="56">
        <v>38.5</v>
      </c>
      <c r="G709" s="53">
        <v>1</v>
      </c>
      <c r="H709" s="53">
        <v>4</v>
      </c>
      <c r="I709" s="53"/>
      <c r="J709" s="53"/>
      <c r="K709" s="57"/>
      <c r="L709" s="58">
        <f t="shared" si="81"/>
        <v>1027.79</v>
      </c>
      <c r="M709" s="58">
        <f t="shared" si="80"/>
        <v>1027.79</v>
      </c>
      <c r="N709" s="58" t="e">
        <f>IF(F709&gt;0,ROUND(F709*#REF!,2),0)</f>
        <v>#REF!</v>
      </c>
      <c r="O709" s="58">
        <f>IF(J709&gt;0,ROUND(J709*#REF!,2),0)</f>
        <v>0</v>
      </c>
      <c r="P709" s="58" t="e">
        <f t="shared" si="79"/>
        <v>#REF!</v>
      </c>
      <c r="Q709" s="59" t="s">
        <v>132</v>
      </c>
      <c r="R709" s="51"/>
      <c r="S709" s="51"/>
    </row>
    <row r="710" spans="1:19" ht="21" x14ac:dyDescent="0.35">
      <c r="A710" s="53">
        <v>30501520</v>
      </c>
      <c r="B710" s="53" t="s">
        <v>9685</v>
      </c>
      <c r="C710" s="54" t="s">
        <v>3751</v>
      </c>
      <c r="D710" s="60">
        <v>1</v>
      </c>
      <c r="E710" s="61" t="s">
        <v>446</v>
      </c>
      <c r="F710" s="56">
        <v>38.5</v>
      </c>
      <c r="G710" s="53">
        <v>1</v>
      </c>
      <c r="H710" s="53">
        <v>6</v>
      </c>
      <c r="I710" s="53"/>
      <c r="J710" s="53"/>
      <c r="K710" s="57"/>
      <c r="L710" s="58">
        <f t="shared" si="81"/>
        <v>1323.54</v>
      </c>
      <c r="M710" s="58">
        <f t="shared" si="80"/>
        <v>1323.54</v>
      </c>
      <c r="N710" s="58" t="e">
        <f>IF(F710&gt;0,ROUND(F710*#REF!,2),0)</f>
        <v>#REF!</v>
      </c>
      <c r="O710" s="58">
        <f>IF(J710&gt;0,ROUND(J710*#REF!,2),0)</f>
        <v>0</v>
      </c>
      <c r="P710" s="58" t="e">
        <f t="shared" si="79"/>
        <v>#REF!</v>
      </c>
      <c r="Q710" s="59" t="s">
        <v>132</v>
      </c>
      <c r="R710" s="51"/>
      <c r="S710" s="51"/>
    </row>
    <row r="711" spans="1:19" ht="21" x14ac:dyDescent="0.35">
      <c r="A711" s="53">
        <v>30501539</v>
      </c>
      <c r="B711" s="53" t="s">
        <v>9686</v>
      </c>
      <c r="C711" s="54" t="s">
        <v>3750</v>
      </c>
      <c r="D711" s="60">
        <v>1</v>
      </c>
      <c r="E711" s="61" t="s">
        <v>159</v>
      </c>
      <c r="F711" s="56">
        <v>33.799999999999997</v>
      </c>
      <c r="G711" s="53">
        <v>1</v>
      </c>
      <c r="H711" s="53">
        <v>5</v>
      </c>
      <c r="I711" s="53"/>
      <c r="J711" s="53"/>
      <c r="K711" s="57"/>
      <c r="L711" s="58">
        <f t="shared" si="81"/>
        <v>736.04</v>
      </c>
      <c r="M711" s="58">
        <f t="shared" si="80"/>
        <v>736.04</v>
      </c>
      <c r="N711" s="58" t="e">
        <f>IF(F711&gt;0,ROUND(F711*#REF!,2),0)</f>
        <v>#REF!</v>
      </c>
      <c r="O711" s="58">
        <f>IF(J711&gt;0,ROUND(J711*#REF!,2),0)</f>
        <v>0</v>
      </c>
      <c r="P711" s="58" t="e">
        <f t="shared" si="79"/>
        <v>#REF!</v>
      </c>
      <c r="Q711" s="59" t="s">
        <v>132</v>
      </c>
      <c r="R711" s="51"/>
      <c r="S711" s="51"/>
    </row>
    <row r="712" spans="1:19" ht="31" x14ac:dyDescent="0.35">
      <c r="A712" s="125" t="s">
        <v>9687</v>
      </c>
      <c r="B712" s="125"/>
      <c r="C712" s="125"/>
      <c r="D712" s="125"/>
      <c r="E712" s="125"/>
      <c r="F712" s="125"/>
      <c r="G712" s="125"/>
      <c r="H712" s="125"/>
      <c r="I712" s="125"/>
      <c r="J712" s="125"/>
      <c r="K712" s="125"/>
      <c r="L712" s="125"/>
      <c r="M712" s="125"/>
      <c r="N712" s="125"/>
      <c r="O712" s="125"/>
      <c r="P712" s="125"/>
      <c r="Q712" s="52"/>
      <c r="R712" s="51"/>
      <c r="S712" s="51"/>
    </row>
    <row r="713" spans="1:19" ht="21" x14ac:dyDescent="0.35">
      <c r="A713" s="53">
        <v>30502012</v>
      </c>
      <c r="B713" s="53" t="s">
        <v>9688</v>
      </c>
      <c r="C713" s="54" t="s">
        <v>3749</v>
      </c>
      <c r="D713" s="60">
        <v>1</v>
      </c>
      <c r="E713" s="61" t="s">
        <v>393</v>
      </c>
      <c r="F713" s="56"/>
      <c r="G713" s="53">
        <v>3</v>
      </c>
      <c r="H713" s="53">
        <v>6</v>
      </c>
      <c r="I713" s="53"/>
      <c r="J713" s="53"/>
      <c r="K713" s="57"/>
      <c r="L713" s="58">
        <f t="shared" ref="L713:L746" si="82">VLOOKUP(E713,PORTES2021,10,FALSE)</f>
        <v>883.25</v>
      </c>
      <c r="M713" s="58">
        <f t="shared" si="80"/>
        <v>883.25</v>
      </c>
      <c r="N713" s="58">
        <f>IF(F713&gt;0,ROUND(F713*#REF!,2),0)</f>
        <v>0</v>
      </c>
      <c r="O713" s="58">
        <f>IF(J713&gt;0,ROUND(J713*#REF!,2),0)</f>
        <v>0</v>
      </c>
      <c r="P713" s="58">
        <f t="shared" ref="P713:P746" si="83">ROUND(M713+N713+O713,2)</f>
        <v>883.25</v>
      </c>
      <c r="Q713" s="59" t="s">
        <v>132</v>
      </c>
      <c r="R713" s="51"/>
      <c r="S713" s="51"/>
    </row>
    <row r="714" spans="1:19" x14ac:dyDescent="0.35">
      <c r="A714" s="53">
        <v>30502020</v>
      </c>
      <c r="B714" s="53" t="s">
        <v>9689</v>
      </c>
      <c r="C714" s="54" t="s">
        <v>3748</v>
      </c>
      <c r="D714" s="60">
        <v>1</v>
      </c>
      <c r="E714" s="61" t="s">
        <v>224</v>
      </c>
      <c r="F714" s="56"/>
      <c r="G714" s="53">
        <v>1</v>
      </c>
      <c r="H714" s="53">
        <v>2</v>
      </c>
      <c r="I714" s="53"/>
      <c r="J714" s="53"/>
      <c r="K714" s="57"/>
      <c r="L714" s="58">
        <f t="shared" si="82"/>
        <v>338.19</v>
      </c>
      <c r="M714" s="58">
        <f t="shared" si="80"/>
        <v>338.19</v>
      </c>
      <c r="N714" s="58">
        <f>IF(F714&gt;0,ROUND(F714*#REF!,2),0)</f>
        <v>0</v>
      </c>
      <c r="O714" s="58">
        <f>IF(J714&gt;0,ROUND(J714*#REF!,2),0)</f>
        <v>0</v>
      </c>
      <c r="P714" s="58">
        <f t="shared" si="83"/>
        <v>338.19</v>
      </c>
      <c r="Q714" s="59" t="s">
        <v>132</v>
      </c>
      <c r="R714" s="51"/>
      <c r="S714" s="51"/>
    </row>
    <row r="715" spans="1:19" ht="21" x14ac:dyDescent="0.35">
      <c r="A715" s="53">
        <v>30502039</v>
      </c>
      <c r="B715" s="53" t="s">
        <v>9690</v>
      </c>
      <c r="C715" s="54" t="s">
        <v>3747</v>
      </c>
      <c r="D715" s="60">
        <v>1</v>
      </c>
      <c r="E715" s="61" t="s">
        <v>159</v>
      </c>
      <c r="F715" s="56"/>
      <c r="G715" s="53">
        <v>2</v>
      </c>
      <c r="H715" s="53">
        <v>4</v>
      </c>
      <c r="I715" s="53"/>
      <c r="J715" s="53"/>
      <c r="K715" s="57"/>
      <c r="L715" s="58">
        <f t="shared" si="82"/>
        <v>736.04</v>
      </c>
      <c r="M715" s="58">
        <f t="shared" si="80"/>
        <v>736.04</v>
      </c>
      <c r="N715" s="58">
        <f>IF(F715&gt;0,ROUND(F715*#REF!,2),0)</f>
        <v>0</v>
      </c>
      <c r="O715" s="58">
        <f>IF(J715&gt;0,ROUND(J715*#REF!,2),0)</f>
        <v>0</v>
      </c>
      <c r="P715" s="58">
        <f t="shared" si="83"/>
        <v>736.04</v>
      </c>
      <c r="Q715" s="59" t="s">
        <v>132</v>
      </c>
      <c r="R715" s="51"/>
      <c r="S715" s="51"/>
    </row>
    <row r="716" spans="1:19" ht="21" x14ac:dyDescent="0.35">
      <c r="A716" s="53">
        <v>30502047</v>
      </c>
      <c r="B716" s="53" t="s">
        <v>9691</v>
      </c>
      <c r="C716" s="54" t="s">
        <v>3746</v>
      </c>
      <c r="D716" s="60">
        <v>1</v>
      </c>
      <c r="E716" s="61" t="s">
        <v>311</v>
      </c>
      <c r="F716" s="56"/>
      <c r="G716" s="53">
        <v>1</v>
      </c>
      <c r="H716" s="53">
        <v>2</v>
      </c>
      <c r="I716" s="53"/>
      <c r="J716" s="53"/>
      <c r="K716" s="57"/>
      <c r="L716" s="58">
        <f t="shared" si="82"/>
        <v>291.76</v>
      </c>
      <c r="M716" s="58">
        <f t="shared" si="80"/>
        <v>291.76</v>
      </c>
      <c r="N716" s="58">
        <f>IF(F716&gt;0,ROUND(F716*#REF!,2),0)</f>
        <v>0</v>
      </c>
      <c r="O716" s="58">
        <f>IF(J716&gt;0,ROUND(J716*#REF!,2),0)</f>
        <v>0</v>
      </c>
      <c r="P716" s="58">
        <f t="shared" si="83"/>
        <v>291.76</v>
      </c>
      <c r="Q716" s="59" t="s">
        <v>132</v>
      </c>
      <c r="R716" s="51"/>
      <c r="S716" s="51"/>
    </row>
    <row r="717" spans="1:19" ht="21" x14ac:dyDescent="0.35">
      <c r="A717" s="53">
        <v>30502063</v>
      </c>
      <c r="B717" s="53" t="s">
        <v>9692</v>
      </c>
      <c r="C717" s="54" t="s">
        <v>3745</v>
      </c>
      <c r="D717" s="60">
        <v>1</v>
      </c>
      <c r="E717" s="61" t="s">
        <v>161</v>
      </c>
      <c r="F717" s="56"/>
      <c r="G717" s="53">
        <v>2</v>
      </c>
      <c r="H717" s="53">
        <v>4</v>
      </c>
      <c r="I717" s="53"/>
      <c r="J717" s="53"/>
      <c r="K717" s="57"/>
      <c r="L717" s="58">
        <f t="shared" si="82"/>
        <v>948.22</v>
      </c>
      <c r="M717" s="58">
        <f t="shared" si="80"/>
        <v>948.22</v>
      </c>
      <c r="N717" s="58">
        <f>IF(F717&gt;0,ROUND(F717*#REF!,2),0)</f>
        <v>0</v>
      </c>
      <c r="O717" s="58">
        <f>IF(J717&gt;0,ROUND(J717*#REF!,2),0)</f>
        <v>0</v>
      </c>
      <c r="P717" s="58">
        <f t="shared" si="83"/>
        <v>948.22</v>
      </c>
      <c r="Q717" s="59" t="s">
        <v>132</v>
      </c>
      <c r="R717" s="51"/>
      <c r="S717" s="51"/>
    </row>
    <row r="718" spans="1:19" x14ac:dyDescent="0.35">
      <c r="A718" s="53">
        <v>30502071</v>
      </c>
      <c r="B718" s="53" t="s">
        <v>9693</v>
      </c>
      <c r="C718" s="54" t="s">
        <v>3744</v>
      </c>
      <c r="D718" s="60">
        <v>1</v>
      </c>
      <c r="E718" s="61" t="s">
        <v>407</v>
      </c>
      <c r="F718" s="56"/>
      <c r="G718" s="53">
        <v>1</v>
      </c>
      <c r="H718" s="53">
        <v>2</v>
      </c>
      <c r="I718" s="53"/>
      <c r="J718" s="53"/>
      <c r="K718" s="57"/>
      <c r="L718" s="58">
        <f t="shared" si="82"/>
        <v>620.66</v>
      </c>
      <c r="M718" s="58">
        <f t="shared" si="80"/>
        <v>620.66</v>
      </c>
      <c r="N718" s="58">
        <f>IF(F718&gt;0,ROUND(F718*#REF!,2),0)</f>
        <v>0</v>
      </c>
      <c r="O718" s="58">
        <f>IF(J718&gt;0,ROUND(J718*#REF!,2),0)</f>
        <v>0</v>
      </c>
      <c r="P718" s="58">
        <f t="shared" si="83"/>
        <v>620.66</v>
      </c>
      <c r="Q718" s="59" t="s">
        <v>132</v>
      </c>
      <c r="R718" s="51"/>
      <c r="S718" s="51"/>
    </row>
    <row r="719" spans="1:19" x14ac:dyDescent="0.35">
      <c r="A719" s="53">
        <v>30502080</v>
      </c>
      <c r="B719" s="53" t="s">
        <v>9694</v>
      </c>
      <c r="C719" s="54" t="s">
        <v>3743</v>
      </c>
      <c r="D719" s="60">
        <v>1</v>
      </c>
      <c r="E719" s="61" t="s">
        <v>407</v>
      </c>
      <c r="F719" s="56"/>
      <c r="G719" s="53">
        <v>1</v>
      </c>
      <c r="H719" s="53">
        <v>2</v>
      </c>
      <c r="I719" s="53"/>
      <c r="J719" s="53"/>
      <c r="K719" s="57"/>
      <c r="L719" s="58">
        <f t="shared" si="82"/>
        <v>620.66</v>
      </c>
      <c r="M719" s="58">
        <f t="shared" si="80"/>
        <v>620.66</v>
      </c>
      <c r="N719" s="58">
        <f>IF(F719&gt;0,ROUND(F719*#REF!,2),0)</f>
        <v>0</v>
      </c>
      <c r="O719" s="58">
        <f>IF(J719&gt;0,ROUND(J719*#REF!,2),0)</f>
        <v>0</v>
      </c>
      <c r="P719" s="58">
        <f t="shared" si="83"/>
        <v>620.66</v>
      </c>
      <c r="Q719" s="59" t="s">
        <v>132</v>
      </c>
      <c r="R719" s="51"/>
      <c r="S719" s="51"/>
    </row>
    <row r="720" spans="1:19" ht="31.5" x14ac:dyDescent="0.35">
      <c r="A720" s="53">
        <v>30502098</v>
      </c>
      <c r="B720" s="53" t="s">
        <v>9695</v>
      </c>
      <c r="C720" s="54" t="s">
        <v>3742</v>
      </c>
      <c r="D720" s="60">
        <v>1</v>
      </c>
      <c r="E720" s="61" t="s">
        <v>446</v>
      </c>
      <c r="F720" s="56"/>
      <c r="G720" s="53">
        <v>4</v>
      </c>
      <c r="H720" s="53">
        <v>7</v>
      </c>
      <c r="I720" s="53"/>
      <c r="J720" s="53"/>
      <c r="K720" s="57"/>
      <c r="L720" s="58">
        <f t="shared" si="82"/>
        <v>1323.54</v>
      </c>
      <c r="M720" s="58">
        <f t="shared" si="80"/>
        <v>1323.54</v>
      </c>
      <c r="N720" s="58">
        <f>IF(F720&gt;0,ROUND(F720*#REF!,2),0)</f>
        <v>0</v>
      </c>
      <c r="O720" s="58">
        <f>IF(J720&gt;0,ROUND(J720*#REF!,2),0)</f>
        <v>0</v>
      </c>
      <c r="P720" s="58">
        <f t="shared" si="83"/>
        <v>1323.54</v>
      </c>
      <c r="Q720" s="59" t="s">
        <v>132</v>
      </c>
      <c r="R720" s="51"/>
      <c r="S720" s="51"/>
    </row>
    <row r="721" spans="1:19" ht="21" x14ac:dyDescent="0.35">
      <c r="A721" s="53">
        <v>30502101</v>
      </c>
      <c r="B721" s="53" t="s">
        <v>9696</v>
      </c>
      <c r="C721" s="54" t="s">
        <v>3741</v>
      </c>
      <c r="D721" s="60">
        <v>1</v>
      </c>
      <c r="E721" s="61" t="s">
        <v>311</v>
      </c>
      <c r="F721" s="56"/>
      <c r="G721" s="53">
        <v>1</v>
      </c>
      <c r="H721" s="53">
        <v>3</v>
      </c>
      <c r="I721" s="53"/>
      <c r="J721" s="53"/>
      <c r="K721" s="57"/>
      <c r="L721" s="58">
        <f t="shared" si="82"/>
        <v>291.76</v>
      </c>
      <c r="M721" s="58">
        <f t="shared" si="80"/>
        <v>291.76</v>
      </c>
      <c r="N721" s="58">
        <f>IF(F721&gt;0,ROUND(F721*#REF!,2),0)</f>
        <v>0</v>
      </c>
      <c r="O721" s="58">
        <f>IF(J721&gt;0,ROUND(J721*#REF!,2),0)</f>
        <v>0</v>
      </c>
      <c r="P721" s="58">
        <f t="shared" si="83"/>
        <v>291.76</v>
      </c>
      <c r="Q721" s="59" t="s">
        <v>132</v>
      </c>
      <c r="R721" s="51"/>
      <c r="S721" s="51"/>
    </row>
    <row r="722" spans="1:19" ht="21" x14ac:dyDescent="0.35">
      <c r="A722" s="53">
        <v>30502110</v>
      </c>
      <c r="B722" s="53" t="s">
        <v>9697</v>
      </c>
      <c r="C722" s="54" t="s">
        <v>3740</v>
      </c>
      <c r="D722" s="60">
        <v>1</v>
      </c>
      <c r="E722" s="61" t="s">
        <v>383</v>
      </c>
      <c r="F722" s="56"/>
      <c r="G722" s="53">
        <v>1</v>
      </c>
      <c r="H722" s="53">
        <v>3</v>
      </c>
      <c r="I722" s="53"/>
      <c r="J722" s="53"/>
      <c r="K722" s="57"/>
      <c r="L722" s="58">
        <f t="shared" si="82"/>
        <v>649.84</v>
      </c>
      <c r="M722" s="58">
        <f t="shared" si="80"/>
        <v>649.84</v>
      </c>
      <c r="N722" s="58">
        <f>IF(F722&gt;0,ROUND(F722*#REF!,2),0)</f>
        <v>0</v>
      </c>
      <c r="O722" s="58">
        <f>IF(J722&gt;0,ROUND(J722*#REF!,2),0)</f>
        <v>0</v>
      </c>
      <c r="P722" s="58">
        <f t="shared" si="83"/>
        <v>649.84</v>
      </c>
      <c r="Q722" s="59" t="s">
        <v>132</v>
      </c>
      <c r="R722" s="51"/>
      <c r="S722" s="51"/>
    </row>
    <row r="723" spans="1:19" ht="21" x14ac:dyDescent="0.35">
      <c r="A723" s="53">
        <v>30502128</v>
      </c>
      <c r="B723" s="53" t="s">
        <v>9698</v>
      </c>
      <c r="C723" s="54" t="s">
        <v>3739</v>
      </c>
      <c r="D723" s="60">
        <v>1</v>
      </c>
      <c r="E723" s="61" t="s">
        <v>383</v>
      </c>
      <c r="F723" s="56"/>
      <c r="G723" s="53">
        <v>1</v>
      </c>
      <c r="H723" s="53">
        <v>2</v>
      </c>
      <c r="I723" s="53"/>
      <c r="J723" s="53"/>
      <c r="K723" s="57"/>
      <c r="L723" s="58">
        <f t="shared" si="82"/>
        <v>649.84</v>
      </c>
      <c r="M723" s="58">
        <f t="shared" si="80"/>
        <v>649.84</v>
      </c>
      <c r="N723" s="58">
        <f>IF(F723&gt;0,ROUND(F723*#REF!,2),0)</f>
        <v>0</v>
      </c>
      <c r="O723" s="58">
        <f>IF(J723&gt;0,ROUND(J723*#REF!,2),0)</f>
        <v>0</v>
      </c>
      <c r="P723" s="58">
        <f t="shared" si="83"/>
        <v>649.84</v>
      </c>
      <c r="Q723" s="59" t="s">
        <v>132</v>
      </c>
      <c r="R723" s="51"/>
      <c r="S723" s="51"/>
    </row>
    <row r="724" spans="1:19" ht="21" x14ac:dyDescent="0.35">
      <c r="A724" s="53">
        <v>30502136</v>
      </c>
      <c r="B724" s="53" t="s">
        <v>9699</v>
      </c>
      <c r="C724" s="54" t="s">
        <v>3738</v>
      </c>
      <c r="D724" s="60">
        <v>1</v>
      </c>
      <c r="E724" s="61" t="s">
        <v>161</v>
      </c>
      <c r="F724" s="56"/>
      <c r="G724" s="53">
        <v>3</v>
      </c>
      <c r="H724" s="53">
        <v>5</v>
      </c>
      <c r="I724" s="53"/>
      <c r="J724" s="53"/>
      <c r="K724" s="57"/>
      <c r="L724" s="58">
        <f t="shared" si="82"/>
        <v>948.22</v>
      </c>
      <c r="M724" s="58">
        <f t="shared" si="80"/>
        <v>948.22</v>
      </c>
      <c r="N724" s="58">
        <f>IF(F724&gt;0,ROUND(F724*#REF!,2),0)</f>
        <v>0</v>
      </c>
      <c r="O724" s="58">
        <f>IF(J724&gt;0,ROUND(J724*#REF!,2),0)</f>
        <v>0</v>
      </c>
      <c r="P724" s="58">
        <f t="shared" si="83"/>
        <v>948.22</v>
      </c>
      <c r="Q724" s="59" t="s">
        <v>132</v>
      </c>
      <c r="R724" s="51"/>
      <c r="S724" s="51"/>
    </row>
    <row r="725" spans="1:19" x14ac:dyDescent="0.35">
      <c r="A725" s="53">
        <v>30502144</v>
      </c>
      <c r="B725" s="53" t="s">
        <v>9700</v>
      </c>
      <c r="C725" s="54" t="s">
        <v>3737</v>
      </c>
      <c r="D725" s="60">
        <v>1</v>
      </c>
      <c r="E725" s="61" t="s">
        <v>383</v>
      </c>
      <c r="F725" s="56"/>
      <c r="G725" s="53">
        <v>3</v>
      </c>
      <c r="H725" s="53">
        <v>3</v>
      </c>
      <c r="I725" s="53"/>
      <c r="J725" s="53"/>
      <c r="K725" s="57"/>
      <c r="L725" s="58">
        <f t="shared" si="82"/>
        <v>649.84</v>
      </c>
      <c r="M725" s="58">
        <f t="shared" si="80"/>
        <v>649.84</v>
      </c>
      <c r="N725" s="58">
        <f>IF(F725&gt;0,ROUND(F725*#REF!,2),0)</f>
        <v>0</v>
      </c>
      <c r="O725" s="58">
        <f>IF(J725&gt;0,ROUND(J725*#REF!,2),0)</f>
        <v>0</v>
      </c>
      <c r="P725" s="58">
        <f t="shared" si="83"/>
        <v>649.84</v>
      </c>
      <c r="Q725" s="59" t="s">
        <v>132</v>
      </c>
      <c r="R725" s="51"/>
      <c r="S725" s="51"/>
    </row>
    <row r="726" spans="1:19" x14ac:dyDescent="0.35">
      <c r="A726" s="53">
        <v>30502152</v>
      </c>
      <c r="B726" s="53" t="s">
        <v>9701</v>
      </c>
      <c r="C726" s="54" t="s">
        <v>3736</v>
      </c>
      <c r="D726" s="60">
        <v>1</v>
      </c>
      <c r="E726" s="61" t="s">
        <v>393</v>
      </c>
      <c r="F726" s="56"/>
      <c r="G726" s="53">
        <v>3</v>
      </c>
      <c r="H726" s="53">
        <v>6</v>
      </c>
      <c r="I726" s="53"/>
      <c r="J726" s="53"/>
      <c r="K726" s="57"/>
      <c r="L726" s="58">
        <f t="shared" si="82"/>
        <v>883.25</v>
      </c>
      <c r="M726" s="58">
        <f t="shared" si="80"/>
        <v>883.25</v>
      </c>
      <c r="N726" s="58">
        <f>IF(F726&gt;0,ROUND(F726*#REF!,2),0)</f>
        <v>0</v>
      </c>
      <c r="O726" s="58">
        <f>IF(J726&gt;0,ROUND(J726*#REF!,2),0)</f>
        <v>0</v>
      </c>
      <c r="P726" s="58">
        <f t="shared" si="83"/>
        <v>883.25</v>
      </c>
      <c r="Q726" s="59" t="s">
        <v>132</v>
      </c>
      <c r="R726" s="51"/>
      <c r="S726" s="51"/>
    </row>
    <row r="727" spans="1:19" ht="21" x14ac:dyDescent="0.35">
      <c r="A727" s="53">
        <v>30502160</v>
      </c>
      <c r="B727" s="53" t="s">
        <v>9702</v>
      </c>
      <c r="C727" s="54" t="s">
        <v>3735</v>
      </c>
      <c r="D727" s="60">
        <v>1</v>
      </c>
      <c r="E727" s="61" t="s">
        <v>224</v>
      </c>
      <c r="F727" s="56"/>
      <c r="G727" s="53">
        <v>1</v>
      </c>
      <c r="H727" s="53">
        <v>2</v>
      </c>
      <c r="I727" s="53"/>
      <c r="J727" s="53"/>
      <c r="K727" s="57"/>
      <c r="L727" s="58">
        <f t="shared" si="82"/>
        <v>338.19</v>
      </c>
      <c r="M727" s="58">
        <f t="shared" si="80"/>
        <v>338.19</v>
      </c>
      <c r="N727" s="58">
        <f>IF(F727&gt;0,ROUND(F727*#REF!,2),0)</f>
        <v>0</v>
      </c>
      <c r="O727" s="58">
        <f>IF(J727&gt;0,ROUND(J727*#REF!,2),0)</f>
        <v>0</v>
      </c>
      <c r="P727" s="58">
        <f t="shared" si="83"/>
        <v>338.19</v>
      </c>
      <c r="Q727" s="59" t="s">
        <v>132</v>
      </c>
      <c r="R727" s="51"/>
      <c r="S727" s="51"/>
    </row>
    <row r="728" spans="1:19" ht="21" x14ac:dyDescent="0.35">
      <c r="A728" s="53">
        <v>30502179</v>
      </c>
      <c r="B728" s="53" t="s">
        <v>9703</v>
      </c>
      <c r="C728" s="54" t="s">
        <v>3734</v>
      </c>
      <c r="D728" s="60">
        <v>1</v>
      </c>
      <c r="E728" s="61" t="s">
        <v>13</v>
      </c>
      <c r="F728" s="56"/>
      <c r="G728" s="53"/>
      <c r="H728" s="53">
        <v>1</v>
      </c>
      <c r="I728" s="53"/>
      <c r="J728" s="53"/>
      <c r="K728" s="57"/>
      <c r="L728" s="58">
        <f t="shared" si="82"/>
        <v>148.54</v>
      </c>
      <c r="M728" s="58">
        <f t="shared" si="80"/>
        <v>148.54</v>
      </c>
      <c r="N728" s="58">
        <f>IF(F728&gt;0,ROUND(F728*#REF!,2),0)</f>
        <v>0</v>
      </c>
      <c r="O728" s="58">
        <f>IF(J728&gt;0,ROUND(J728*#REF!,2),0)</f>
        <v>0</v>
      </c>
      <c r="P728" s="58">
        <f t="shared" si="83"/>
        <v>148.54</v>
      </c>
      <c r="Q728" s="59" t="s">
        <v>132</v>
      </c>
      <c r="R728" s="51"/>
      <c r="S728" s="51"/>
    </row>
    <row r="729" spans="1:19" x14ac:dyDescent="0.35">
      <c r="A729" s="53">
        <v>30502187</v>
      </c>
      <c r="B729" s="53" t="s">
        <v>9704</v>
      </c>
      <c r="C729" s="54" t="s">
        <v>3733</v>
      </c>
      <c r="D729" s="60">
        <v>1</v>
      </c>
      <c r="E729" s="61" t="s">
        <v>388</v>
      </c>
      <c r="F729" s="56"/>
      <c r="G729" s="53">
        <v>2</v>
      </c>
      <c r="H729" s="53">
        <v>4</v>
      </c>
      <c r="I729" s="53"/>
      <c r="J729" s="53"/>
      <c r="K729" s="57"/>
      <c r="L729" s="58">
        <f t="shared" si="82"/>
        <v>574.25</v>
      </c>
      <c r="M729" s="58">
        <f t="shared" si="80"/>
        <v>574.25</v>
      </c>
      <c r="N729" s="58">
        <f>IF(F729&gt;0,ROUND(F729*#REF!,2),0)</f>
        <v>0</v>
      </c>
      <c r="O729" s="58">
        <f>IF(J729&gt;0,ROUND(J729*#REF!,2),0)</f>
        <v>0</v>
      </c>
      <c r="P729" s="58">
        <f t="shared" si="83"/>
        <v>574.25</v>
      </c>
      <c r="Q729" s="59" t="s">
        <v>132</v>
      </c>
      <c r="R729" s="51"/>
      <c r="S729" s="51"/>
    </row>
    <row r="730" spans="1:19" ht="21" x14ac:dyDescent="0.35">
      <c r="A730" s="53">
        <v>30502195</v>
      </c>
      <c r="B730" s="53" t="s">
        <v>9705</v>
      </c>
      <c r="C730" s="54" t="s">
        <v>3732</v>
      </c>
      <c r="D730" s="60">
        <v>1</v>
      </c>
      <c r="E730" s="61" t="s">
        <v>16</v>
      </c>
      <c r="F730" s="56"/>
      <c r="G730" s="53"/>
      <c r="H730" s="53">
        <v>1</v>
      </c>
      <c r="I730" s="53"/>
      <c r="J730" s="53"/>
      <c r="K730" s="57"/>
      <c r="L730" s="58">
        <f t="shared" si="82"/>
        <v>250.65</v>
      </c>
      <c r="M730" s="58">
        <f t="shared" si="80"/>
        <v>250.65</v>
      </c>
      <c r="N730" s="58">
        <f>IF(F730&gt;0,ROUND(F730*#REF!,2),0)</f>
        <v>0</v>
      </c>
      <c r="O730" s="58">
        <f>IF(J730&gt;0,ROUND(J730*#REF!,2),0)</f>
        <v>0</v>
      </c>
      <c r="P730" s="58">
        <f t="shared" si="83"/>
        <v>250.65</v>
      </c>
      <c r="Q730" s="59" t="s">
        <v>132</v>
      </c>
      <c r="R730" s="51"/>
      <c r="S730" s="51"/>
    </row>
    <row r="731" spans="1:19" ht="21" x14ac:dyDescent="0.35">
      <c r="A731" s="53">
        <v>30502209</v>
      </c>
      <c r="B731" s="53" t="s">
        <v>9706</v>
      </c>
      <c r="C731" s="54" t="s">
        <v>3731</v>
      </c>
      <c r="D731" s="60">
        <v>1</v>
      </c>
      <c r="E731" s="61" t="s">
        <v>407</v>
      </c>
      <c r="F731" s="56"/>
      <c r="G731" s="53">
        <v>1</v>
      </c>
      <c r="H731" s="53">
        <v>3</v>
      </c>
      <c r="I731" s="53"/>
      <c r="J731" s="53"/>
      <c r="K731" s="57"/>
      <c r="L731" s="58">
        <f t="shared" si="82"/>
        <v>620.66</v>
      </c>
      <c r="M731" s="58">
        <f t="shared" si="80"/>
        <v>620.66</v>
      </c>
      <c r="N731" s="58">
        <f>IF(F731&gt;0,ROUND(F731*#REF!,2),0)</f>
        <v>0</v>
      </c>
      <c r="O731" s="58">
        <f>IF(J731&gt;0,ROUND(J731*#REF!,2),0)</f>
        <v>0</v>
      </c>
      <c r="P731" s="58">
        <f t="shared" si="83"/>
        <v>620.66</v>
      </c>
      <c r="Q731" s="59" t="s">
        <v>132</v>
      </c>
      <c r="R731" s="51"/>
      <c r="S731" s="51"/>
    </row>
    <row r="732" spans="1:19" ht="31.5" x14ac:dyDescent="0.35">
      <c r="A732" s="53">
        <v>30502217</v>
      </c>
      <c r="B732" s="53" t="s">
        <v>9707</v>
      </c>
      <c r="C732" s="54" t="s">
        <v>3730</v>
      </c>
      <c r="D732" s="60">
        <v>1</v>
      </c>
      <c r="E732" s="61" t="s">
        <v>383</v>
      </c>
      <c r="F732" s="56"/>
      <c r="G732" s="53">
        <v>1</v>
      </c>
      <c r="H732" s="53">
        <v>3</v>
      </c>
      <c r="I732" s="53"/>
      <c r="J732" s="53"/>
      <c r="K732" s="57"/>
      <c r="L732" s="58">
        <f t="shared" si="82"/>
        <v>649.84</v>
      </c>
      <c r="M732" s="58">
        <f t="shared" si="80"/>
        <v>649.84</v>
      </c>
      <c r="N732" s="58">
        <f>IF(F732&gt;0,ROUND(F732*#REF!,2),0)</f>
        <v>0</v>
      </c>
      <c r="O732" s="58">
        <f>IF(J732&gt;0,ROUND(J732*#REF!,2),0)</f>
        <v>0</v>
      </c>
      <c r="P732" s="58">
        <f t="shared" si="83"/>
        <v>649.84</v>
      </c>
      <c r="Q732" s="59" t="s">
        <v>132</v>
      </c>
      <c r="R732" s="51"/>
      <c r="S732" s="51"/>
    </row>
    <row r="733" spans="1:19" ht="21" x14ac:dyDescent="0.35">
      <c r="A733" s="53">
        <v>30502225</v>
      </c>
      <c r="B733" s="53" t="s">
        <v>9708</v>
      </c>
      <c r="C733" s="54" t="s">
        <v>3729</v>
      </c>
      <c r="D733" s="60">
        <v>1</v>
      </c>
      <c r="E733" s="61" t="s">
        <v>383</v>
      </c>
      <c r="F733" s="56"/>
      <c r="G733" s="53">
        <v>1</v>
      </c>
      <c r="H733" s="53">
        <v>3</v>
      </c>
      <c r="I733" s="53"/>
      <c r="J733" s="53"/>
      <c r="K733" s="57"/>
      <c r="L733" s="58">
        <f t="shared" si="82"/>
        <v>649.84</v>
      </c>
      <c r="M733" s="58">
        <f t="shared" si="80"/>
        <v>649.84</v>
      </c>
      <c r="N733" s="58">
        <f>IF(F733&gt;0,ROUND(F733*#REF!,2),0)</f>
        <v>0</v>
      </c>
      <c r="O733" s="58">
        <f>IF(J733&gt;0,ROUND(J733*#REF!,2),0)</f>
        <v>0</v>
      </c>
      <c r="P733" s="58">
        <f t="shared" si="83"/>
        <v>649.84</v>
      </c>
      <c r="Q733" s="59" t="s">
        <v>132</v>
      </c>
      <c r="R733" s="51"/>
      <c r="S733" s="51"/>
    </row>
    <row r="734" spans="1:19" ht="21" x14ac:dyDescent="0.35">
      <c r="A734" s="53">
        <v>30502233</v>
      </c>
      <c r="B734" s="53" t="s">
        <v>9709</v>
      </c>
      <c r="C734" s="54" t="s">
        <v>3728</v>
      </c>
      <c r="D734" s="60">
        <v>1</v>
      </c>
      <c r="E734" s="61" t="s">
        <v>388</v>
      </c>
      <c r="F734" s="56"/>
      <c r="G734" s="53">
        <v>1</v>
      </c>
      <c r="H734" s="53">
        <v>2</v>
      </c>
      <c r="I734" s="53"/>
      <c r="J734" s="53"/>
      <c r="K734" s="57"/>
      <c r="L734" s="58">
        <f t="shared" si="82"/>
        <v>574.25</v>
      </c>
      <c r="M734" s="58">
        <f t="shared" si="80"/>
        <v>574.25</v>
      </c>
      <c r="N734" s="58">
        <f>IF(F734&gt;0,ROUND(F734*#REF!,2),0)</f>
        <v>0</v>
      </c>
      <c r="O734" s="58">
        <f>IF(J734&gt;0,ROUND(J734*#REF!,2),0)</f>
        <v>0</v>
      </c>
      <c r="P734" s="58">
        <f t="shared" si="83"/>
        <v>574.25</v>
      </c>
      <c r="Q734" s="59" t="s">
        <v>132</v>
      </c>
      <c r="R734" s="51"/>
      <c r="S734" s="51"/>
    </row>
    <row r="735" spans="1:19" ht="21" x14ac:dyDescent="0.35">
      <c r="A735" s="53">
        <v>30502241</v>
      </c>
      <c r="B735" s="53" t="s">
        <v>9710</v>
      </c>
      <c r="C735" s="54" t="s">
        <v>3727</v>
      </c>
      <c r="D735" s="60">
        <v>1</v>
      </c>
      <c r="E735" s="61" t="s">
        <v>407</v>
      </c>
      <c r="F735" s="56"/>
      <c r="G735" s="53">
        <v>1</v>
      </c>
      <c r="H735" s="53">
        <v>3</v>
      </c>
      <c r="I735" s="53"/>
      <c r="J735" s="53"/>
      <c r="K735" s="57"/>
      <c r="L735" s="58">
        <f t="shared" si="82"/>
        <v>620.66</v>
      </c>
      <c r="M735" s="58">
        <f t="shared" si="80"/>
        <v>620.66</v>
      </c>
      <c r="N735" s="58">
        <f>IF(F735&gt;0,ROUND(F735*#REF!,2),0)</f>
        <v>0</v>
      </c>
      <c r="O735" s="58">
        <f>IF(J735&gt;0,ROUND(J735*#REF!,2),0)</f>
        <v>0</v>
      </c>
      <c r="P735" s="58">
        <f t="shared" si="83"/>
        <v>620.66</v>
      </c>
      <c r="Q735" s="59" t="s">
        <v>132</v>
      </c>
      <c r="R735" s="51"/>
      <c r="S735" s="51"/>
    </row>
    <row r="736" spans="1:19" x14ac:dyDescent="0.35">
      <c r="A736" s="53">
        <v>30502250</v>
      </c>
      <c r="B736" s="53" t="s">
        <v>9711</v>
      </c>
      <c r="C736" s="54" t="s">
        <v>3726</v>
      </c>
      <c r="D736" s="60">
        <v>1</v>
      </c>
      <c r="E736" s="61" t="s">
        <v>407</v>
      </c>
      <c r="F736" s="56"/>
      <c r="G736" s="53">
        <v>1</v>
      </c>
      <c r="H736" s="53">
        <v>2</v>
      </c>
      <c r="I736" s="53"/>
      <c r="J736" s="53"/>
      <c r="K736" s="57"/>
      <c r="L736" s="58">
        <f t="shared" si="82"/>
        <v>620.66</v>
      </c>
      <c r="M736" s="58">
        <f t="shared" si="80"/>
        <v>620.66</v>
      </c>
      <c r="N736" s="58">
        <f>IF(F736&gt;0,ROUND(F736*#REF!,2),0)</f>
        <v>0</v>
      </c>
      <c r="O736" s="58">
        <f>IF(J736&gt;0,ROUND(J736*#REF!,2),0)</f>
        <v>0</v>
      </c>
      <c r="P736" s="58">
        <f t="shared" si="83"/>
        <v>620.66</v>
      </c>
      <c r="Q736" s="59" t="s">
        <v>132</v>
      </c>
      <c r="R736" s="51"/>
      <c r="S736" s="51"/>
    </row>
    <row r="737" spans="1:19" x14ac:dyDescent="0.35">
      <c r="A737" s="53">
        <v>30502268</v>
      </c>
      <c r="B737" s="53" t="s">
        <v>9712</v>
      </c>
      <c r="C737" s="54" t="s">
        <v>3725</v>
      </c>
      <c r="D737" s="60">
        <v>1</v>
      </c>
      <c r="E737" s="61" t="s">
        <v>407</v>
      </c>
      <c r="F737" s="56"/>
      <c r="G737" s="53">
        <v>1</v>
      </c>
      <c r="H737" s="53">
        <v>2</v>
      </c>
      <c r="I737" s="53"/>
      <c r="J737" s="53"/>
      <c r="K737" s="57"/>
      <c r="L737" s="58">
        <f t="shared" si="82"/>
        <v>620.66</v>
      </c>
      <c r="M737" s="58">
        <f t="shared" si="80"/>
        <v>620.66</v>
      </c>
      <c r="N737" s="58">
        <f>IF(F737&gt;0,ROUND(F737*#REF!,2),0)</f>
        <v>0</v>
      </c>
      <c r="O737" s="58">
        <f>IF(J737&gt;0,ROUND(J737*#REF!,2),0)</f>
        <v>0</v>
      </c>
      <c r="P737" s="58">
        <f t="shared" si="83"/>
        <v>620.66</v>
      </c>
      <c r="Q737" s="59" t="s">
        <v>132</v>
      </c>
      <c r="R737" s="51"/>
      <c r="S737" s="51"/>
    </row>
    <row r="738" spans="1:19" x14ac:dyDescent="0.35">
      <c r="A738" s="53">
        <v>30502276</v>
      </c>
      <c r="B738" s="53" t="s">
        <v>9713</v>
      </c>
      <c r="C738" s="54" t="s">
        <v>3724</v>
      </c>
      <c r="D738" s="60">
        <v>1</v>
      </c>
      <c r="E738" s="61" t="s">
        <v>383</v>
      </c>
      <c r="F738" s="56"/>
      <c r="G738" s="53">
        <v>1</v>
      </c>
      <c r="H738" s="53">
        <v>2</v>
      </c>
      <c r="I738" s="53"/>
      <c r="J738" s="53"/>
      <c r="K738" s="57"/>
      <c r="L738" s="58">
        <f t="shared" si="82"/>
        <v>649.84</v>
      </c>
      <c r="M738" s="58">
        <f t="shared" si="80"/>
        <v>649.84</v>
      </c>
      <c r="N738" s="58">
        <f>IF(F738&gt;0,ROUND(F738*#REF!,2),0)</f>
        <v>0</v>
      </c>
      <c r="O738" s="58">
        <f>IF(J738&gt;0,ROUND(J738*#REF!,2),0)</f>
        <v>0</v>
      </c>
      <c r="P738" s="58">
        <f t="shared" si="83"/>
        <v>649.84</v>
      </c>
      <c r="Q738" s="59" t="s">
        <v>132</v>
      </c>
      <c r="R738" s="51"/>
      <c r="S738" s="51"/>
    </row>
    <row r="739" spans="1:19" ht="42" x14ac:dyDescent="0.35">
      <c r="A739" s="53">
        <v>30502284</v>
      </c>
      <c r="B739" s="53" t="s">
        <v>9714</v>
      </c>
      <c r="C739" s="54" t="s">
        <v>3723</v>
      </c>
      <c r="D739" s="60">
        <v>1</v>
      </c>
      <c r="E739" s="61" t="s">
        <v>407</v>
      </c>
      <c r="F739" s="56"/>
      <c r="G739" s="53">
        <v>1</v>
      </c>
      <c r="H739" s="53">
        <v>5</v>
      </c>
      <c r="I739" s="53"/>
      <c r="J739" s="53"/>
      <c r="K739" s="57"/>
      <c r="L739" s="58">
        <f t="shared" si="82"/>
        <v>620.66</v>
      </c>
      <c r="M739" s="58">
        <f t="shared" ref="M739:M746" si="84">ROUND(D739*L739,2)</f>
        <v>620.66</v>
      </c>
      <c r="N739" s="58">
        <f>IF(F739&gt;0,ROUND(F739*#REF!,2),0)</f>
        <v>0</v>
      </c>
      <c r="O739" s="58">
        <f>IF(J739&gt;0,ROUND(J739*#REF!,2),0)</f>
        <v>0</v>
      </c>
      <c r="P739" s="58">
        <f t="shared" si="83"/>
        <v>620.66</v>
      </c>
      <c r="Q739" s="59" t="s">
        <v>132</v>
      </c>
      <c r="R739" s="51"/>
      <c r="S739" s="51"/>
    </row>
    <row r="740" spans="1:19" ht="21" x14ac:dyDescent="0.35">
      <c r="A740" s="53">
        <v>30502292</v>
      </c>
      <c r="B740" s="53" t="s">
        <v>9715</v>
      </c>
      <c r="C740" s="54" t="s">
        <v>3722</v>
      </c>
      <c r="D740" s="60">
        <v>1</v>
      </c>
      <c r="E740" s="61" t="s">
        <v>409</v>
      </c>
      <c r="F740" s="56">
        <v>33.799999999999997</v>
      </c>
      <c r="G740" s="53">
        <v>1</v>
      </c>
      <c r="H740" s="53">
        <v>4</v>
      </c>
      <c r="I740" s="53"/>
      <c r="J740" s="53"/>
      <c r="K740" s="57"/>
      <c r="L740" s="58">
        <f t="shared" si="82"/>
        <v>438.97</v>
      </c>
      <c r="M740" s="58">
        <f t="shared" si="84"/>
        <v>438.97</v>
      </c>
      <c r="N740" s="58" t="e">
        <f>IF(F740&gt;0,ROUND(F740*#REF!,2),0)</f>
        <v>#REF!</v>
      </c>
      <c r="O740" s="58">
        <f>IF(J740&gt;0,ROUND(J740*#REF!,2),0)</f>
        <v>0</v>
      </c>
      <c r="P740" s="58" t="e">
        <f t="shared" si="83"/>
        <v>#REF!</v>
      </c>
      <c r="Q740" s="59" t="s">
        <v>132</v>
      </c>
      <c r="R740" s="51"/>
      <c r="S740" s="51"/>
    </row>
    <row r="741" spans="1:19" ht="31.5" x14ac:dyDescent="0.35">
      <c r="A741" s="53">
        <v>30502306</v>
      </c>
      <c r="B741" s="53" t="s">
        <v>9716</v>
      </c>
      <c r="C741" s="54" t="s">
        <v>3721</v>
      </c>
      <c r="D741" s="60">
        <v>1</v>
      </c>
      <c r="E741" s="61" t="s">
        <v>396</v>
      </c>
      <c r="F741" s="56">
        <v>38.5</v>
      </c>
      <c r="G741" s="53">
        <v>2</v>
      </c>
      <c r="H741" s="53">
        <v>5</v>
      </c>
      <c r="I741" s="53"/>
      <c r="J741" s="53"/>
      <c r="K741" s="57"/>
      <c r="L741" s="58">
        <f t="shared" si="82"/>
        <v>1027.79</v>
      </c>
      <c r="M741" s="58">
        <f t="shared" si="84"/>
        <v>1027.79</v>
      </c>
      <c r="N741" s="58" t="e">
        <f>IF(F741&gt;0,ROUND(F741*#REF!,2),0)</f>
        <v>#REF!</v>
      </c>
      <c r="O741" s="58">
        <f>IF(J741&gt;0,ROUND(J741*#REF!,2),0)</f>
        <v>0</v>
      </c>
      <c r="P741" s="58" t="e">
        <f t="shared" si="83"/>
        <v>#REF!</v>
      </c>
      <c r="Q741" s="59" t="s">
        <v>132</v>
      </c>
      <c r="R741" s="51"/>
      <c r="S741" s="51"/>
    </row>
    <row r="742" spans="1:19" ht="21" x14ac:dyDescent="0.35">
      <c r="A742" s="53">
        <v>30502314</v>
      </c>
      <c r="B742" s="53" t="s">
        <v>9717</v>
      </c>
      <c r="C742" s="54" t="s">
        <v>3720</v>
      </c>
      <c r="D742" s="60">
        <v>1</v>
      </c>
      <c r="E742" s="61" t="s">
        <v>484</v>
      </c>
      <c r="F742" s="56">
        <v>33.799999999999997</v>
      </c>
      <c r="G742" s="53">
        <v>1</v>
      </c>
      <c r="H742" s="53">
        <v>3</v>
      </c>
      <c r="I742" s="53"/>
      <c r="J742" s="53"/>
      <c r="K742" s="57"/>
      <c r="L742" s="58">
        <f t="shared" si="82"/>
        <v>802.34</v>
      </c>
      <c r="M742" s="58">
        <f t="shared" si="84"/>
        <v>802.34</v>
      </c>
      <c r="N742" s="58" t="e">
        <f>IF(F742&gt;0,ROUND(F742*#REF!,2),0)</f>
        <v>#REF!</v>
      </c>
      <c r="O742" s="58">
        <f>IF(J742&gt;0,ROUND(J742*#REF!,2),0)</f>
        <v>0</v>
      </c>
      <c r="P742" s="58" t="e">
        <f t="shared" si="83"/>
        <v>#REF!</v>
      </c>
      <c r="Q742" s="59" t="s">
        <v>132</v>
      </c>
      <c r="R742" s="51"/>
      <c r="S742" s="51"/>
    </row>
    <row r="743" spans="1:19" ht="21" x14ac:dyDescent="0.35">
      <c r="A743" s="53">
        <v>30502322</v>
      </c>
      <c r="B743" s="53" t="s">
        <v>9718</v>
      </c>
      <c r="C743" s="54" t="s">
        <v>3719</v>
      </c>
      <c r="D743" s="60">
        <v>1</v>
      </c>
      <c r="E743" s="61" t="s">
        <v>484</v>
      </c>
      <c r="F743" s="56">
        <v>33.799999999999997</v>
      </c>
      <c r="G743" s="53">
        <v>1</v>
      </c>
      <c r="H743" s="53">
        <v>4</v>
      </c>
      <c r="I743" s="53"/>
      <c r="J743" s="53"/>
      <c r="K743" s="57"/>
      <c r="L743" s="58">
        <f t="shared" si="82"/>
        <v>802.34</v>
      </c>
      <c r="M743" s="58">
        <f t="shared" si="84"/>
        <v>802.34</v>
      </c>
      <c r="N743" s="58" t="e">
        <f>IF(F743&gt;0,ROUND(F743*#REF!,2),0)</f>
        <v>#REF!</v>
      </c>
      <c r="O743" s="58">
        <f>IF(J743&gt;0,ROUND(J743*#REF!,2),0)</f>
        <v>0</v>
      </c>
      <c r="P743" s="58" t="e">
        <f t="shared" si="83"/>
        <v>#REF!</v>
      </c>
      <c r="Q743" s="59" t="s">
        <v>132</v>
      </c>
      <c r="R743" s="51"/>
      <c r="S743" s="51"/>
    </row>
    <row r="744" spans="1:19" ht="21" x14ac:dyDescent="0.35">
      <c r="A744" s="53">
        <v>30502349</v>
      </c>
      <c r="B744" s="53" t="s">
        <v>9719</v>
      </c>
      <c r="C744" s="54" t="s">
        <v>3718</v>
      </c>
      <c r="D744" s="60">
        <v>1</v>
      </c>
      <c r="E744" s="61" t="s">
        <v>484</v>
      </c>
      <c r="F744" s="56">
        <v>33.799999999999997</v>
      </c>
      <c r="G744" s="53">
        <v>1</v>
      </c>
      <c r="H744" s="53">
        <v>3</v>
      </c>
      <c r="I744" s="53"/>
      <c r="J744" s="53"/>
      <c r="K744" s="57"/>
      <c r="L744" s="58">
        <f t="shared" si="82"/>
        <v>802.34</v>
      </c>
      <c r="M744" s="58">
        <f t="shared" si="84"/>
        <v>802.34</v>
      </c>
      <c r="N744" s="58" t="e">
        <f>IF(F744&gt;0,ROUND(F744*#REF!,2),0)</f>
        <v>#REF!</v>
      </c>
      <c r="O744" s="58">
        <f>IF(J744&gt;0,ROUND(J744*#REF!,2),0)</f>
        <v>0</v>
      </c>
      <c r="P744" s="58" t="e">
        <f t="shared" si="83"/>
        <v>#REF!</v>
      </c>
      <c r="Q744" s="59" t="s">
        <v>132</v>
      </c>
      <c r="R744" s="51"/>
      <c r="S744" s="51"/>
    </row>
    <row r="745" spans="1:19" ht="21" x14ac:dyDescent="0.35">
      <c r="A745" s="53">
        <v>30502357</v>
      </c>
      <c r="B745" s="53" t="s">
        <v>9720</v>
      </c>
      <c r="C745" s="54" t="s">
        <v>3717</v>
      </c>
      <c r="D745" s="60">
        <v>1</v>
      </c>
      <c r="E745" s="61" t="s">
        <v>484</v>
      </c>
      <c r="F745" s="56">
        <v>33.799999999999997</v>
      </c>
      <c r="G745" s="53">
        <v>1</v>
      </c>
      <c r="H745" s="53">
        <v>3</v>
      </c>
      <c r="I745" s="53"/>
      <c r="J745" s="53"/>
      <c r="K745" s="57"/>
      <c r="L745" s="58">
        <f t="shared" si="82"/>
        <v>802.34</v>
      </c>
      <c r="M745" s="58">
        <f t="shared" si="84"/>
        <v>802.34</v>
      </c>
      <c r="N745" s="58" t="e">
        <f>IF(F745&gt;0,ROUND(F745*#REF!,2),0)</f>
        <v>#REF!</v>
      </c>
      <c r="O745" s="58">
        <f>IF(J745&gt;0,ROUND(J745*#REF!,2),0)</f>
        <v>0</v>
      </c>
      <c r="P745" s="58" t="e">
        <f t="shared" si="83"/>
        <v>#REF!</v>
      </c>
      <c r="Q745" s="59" t="s">
        <v>132</v>
      </c>
      <c r="R745" s="51"/>
      <c r="S745" s="51"/>
    </row>
    <row r="746" spans="1:19" ht="21" x14ac:dyDescent="0.35">
      <c r="A746" s="53">
        <v>30502365</v>
      </c>
      <c r="B746" s="53" t="s">
        <v>9721</v>
      </c>
      <c r="C746" s="54" t="s">
        <v>3716</v>
      </c>
      <c r="D746" s="60">
        <v>1</v>
      </c>
      <c r="E746" s="61" t="s">
        <v>484</v>
      </c>
      <c r="F746" s="56">
        <v>33.799999999999997</v>
      </c>
      <c r="G746" s="53">
        <v>1</v>
      </c>
      <c r="H746" s="53">
        <v>3</v>
      </c>
      <c r="I746" s="53"/>
      <c r="J746" s="53"/>
      <c r="K746" s="57"/>
      <c r="L746" s="58">
        <f t="shared" si="82"/>
        <v>802.34</v>
      </c>
      <c r="M746" s="58">
        <f t="shared" si="84"/>
        <v>802.34</v>
      </c>
      <c r="N746" s="58" t="e">
        <f>IF(F746&gt;0,ROUND(F746*#REF!,2),0)</f>
        <v>#REF!</v>
      </c>
      <c r="O746" s="58">
        <f>IF(J746&gt;0,ROUND(J746*#REF!,2),0)</f>
        <v>0</v>
      </c>
      <c r="P746" s="58" t="e">
        <f t="shared" si="83"/>
        <v>#REF!</v>
      </c>
      <c r="Q746" s="59" t="s">
        <v>132</v>
      </c>
      <c r="R746" s="51"/>
      <c r="S746" s="51"/>
    </row>
    <row r="747" spans="1:19" ht="31" x14ac:dyDescent="0.35">
      <c r="A747" s="124" t="s">
        <v>9722</v>
      </c>
      <c r="B747" s="124"/>
      <c r="C747" s="124"/>
      <c r="D747" s="124"/>
      <c r="E747" s="124"/>
      <c r="F747" s="124"/>
      <c r="G747" s="124"/>
      <c r="H747" s="124"/>
      <c r="I747" s="124"/>
      <c r="J747" s="124"/>
      <c r="K747" s="124"/>
      <c r="L747" s="124"/>
      <c r="M747" s="124"/>
      <c r="N747" s="124"/>
      <c r="O747" s="124"/>
      <c r="P747" s="124"/>
      <c r="Q747" s="52"/>
      <c r="R747" s="51"/>
      <c r="S747" s="51"/>
    </row>
    <row r="748" spans="1:19" ht="21" x14ac:dyDescent="0.35">
      <c r="A748" s="53">
        <v>30601010</v>
      </c>
      <c r="B748" s="53" t="s">
        <v>9723</v>
      </c>
      <c r="C748" s="54" t="s">
        <v>3715</v>
      </c>
      <c r="D748" s="60">
        <v>1</v>
      </c>
      <c r="E748" s="61" t="s">
        <v>398</v>
      </c>
      <c r="F748" s="56"/>
      <c r="G748" s="53">
        <v>2</v>
      </c>
      <c r="H748" s="53">
        <v>5</v>
      </c>
      <c r="I748" s="53"/>
      <c r="J748" s="53"/>
      <c r="K748" s="57"/>
      <c r="L748" s="58">
        <f t="shared" ref="L748:L779" si="85">VLOOKUP(E748,PORTES2021,10,FALSE)</f>
        <v>1140.53</v>
      </c>
      <c r="M748" s="58">
        <f t="shared" ref="M748:M811" si="86">ROUND(D748*L748,2)</f>
        <v>1140.53</v>
      </c>
      <c r="N748" s="58">
        <f>IF(F748&gt;0,ROUND(F748*#REF!,2),0)</f>
        <v>0</v>
      </c>
      <c r="O748" s="58">
        <f>IF(J748&gt;0,ROUND(J748*#REF!,2),0)</f>
        <v>0</v>
      </c>
      <c r="P748" s="58">
        <f t="shared" ref="P748:P808" si="87">ROUND(M748+N748+O748,2)</f>
        <v>1140.53</v>
      </c>
      <c r="Q748" s="59" t="s">
        <v>132</v>
      </c>
      <c r="R748" s="51"/>
      <c r="S748" s="51"/>
    </row>
    <row r="749" spans="1:19" ht="31.5" x14ac:dyDescent="0.35">
      <c r="A749" s="53">
        <v>30601029</v>
      </c>
      <c r="B749" s="53" t="s">
        <v>9724</v>
      </c>
      <c r="C749" s="54" t="s">
        <v>3714</v>
      </c>
      <c r="D749" s="60">
        <v>1</v>
      </c>
      <c r="E749" s="61" t="s">
        <v>383</v>
      </c>
      <c r="F749" s="56"/>
      <c r="G749" s="53">
        <v>1</v>
      </c>
      <c r="H749" s="53">
        <v>2</v>
      </c>
      <c r="I749" s="53"/>
      <c r="J749" s="53"/>
      <c r="K749" s="57"/>
      <c r="L749" s="58">
        <f t="shared" si="85"/>
        <v>649.84</v>
      </c>
      <c r="M749" s="58">
        <f t="shared" si="86"/>
        <v>649.84</v>
      </c>
      <c r="N749" s="58">
        <f>IF(F749&gt;0,ROUND(F749*#REF!,2),0)</f>
        <v>0</v>
      </c>
      <c r="O749" s="58">
        <f>IF(J749&gt;0,ROUND(J749*#REF!,2),0)</f>
        <v>0</v>
      </c>
      <c r="P749" s="58">
        <f t="shared" si="87"/>
        <v>649.84</v>
      </c>
      <c r="Q749" s="59" t="s">
        <v>132</v>
      </c>
      <c r="R749" s="51"/>
      <c r="S749" s="51"/>
    </row>
    <row r="750" spans="1:19" x14ac:dyDescent="0.35">
      <c r="A750" s="53">
        <v>30601037</v>
      </c>
      <c r="B750" s="53" t="s">
        <v>9725</v>
      </c>
      <c r="C750" s="54" t="s">
        <v>3713</v>
      </c>
      <c r="D750" s="60">
        <v>1</v>
      </c>
      <c r="E750" s="61" t="s">
        <v>393</v>
      </c>
      <c r="F750" s="56"/>
      <c r="G750" s="53">
        <v>1</v>
      </c>
      <c r="H750" s="53">
        <v>4</v>
      </c>
      <c r="I750" s="53"/>
      <c r="J750" s="53"/>
      <c r="K750" s="57"/>
      <c r="L750" s="58">
        <f t="shared" si="85"/>
        <v>883.25</v>
      </c>
      <c r="M750" s="58">
        <f t="shared" si="86"/>
        <v>883.25</v>
      </c>
      <c r="N750" s="58">
        <f>IF(F750&gt;0,ROUND(F750*#REF!,2),0)</f>
        <v>0</v>
      </c>
      <c r="O750" s="58">
        <f>IF(J750&gt;0,ROUND(J750*#REF!,2),0)</f>
        <v>0</v>
      </c>
      <c r="P750" s="58">
        <f t="shared" si="87"/>
        <v>883.25</v>
      </c>
      <c r="Q750" s="59" t="s">
        <v>132</v>
      </c>
      <c r="R750" s="51"/>
      <c r="S750" s="51"/>
    </row>
    <row r="751" spans="1:19" x14ac:dyDescent="0.35">
      <c r="A751" s="53">
        <v>30601045</v>
      </c>
      <c r="B751" s="53" t="s">
        <v>9726</v>
      </c>
      <c r="C751" s="54" t="s">
        <v>3712</v>
      </c>
      <c r="D751" s="60">
        <v>1</v>
      </c>
      <c r="E751" s="61" t="s">
        <v>396</v>
      </c>
      <c r="F751" s="56"/>
      <c r="G751" s="53">
        <v>2</v>
      </c>
      <c r="H751" s="53">
        <v>5</v>
      </c>
      <c r="I751" s="53"/>
      <c r="J751" s="53"/>
      <c r="K751" s="57"/>
      <c r="L751" s="58">
        <f t="shared" si="85"/>
        <v>1027.79</v>
      </c>
      <c r="M751" s="58">
        <f t="shared" si="86"/>
        <v>1027.79</v>
      </c>
      <c r="N751" s="58">
        <f>IF(F751&gt;0,ROUND(F751*#REF!,2),0)</f>
        <v>0</v>
      </c>
      <c r="O751" s="58">
        <f>IF(J751&gt;0,ROUND(J751*#REF!,2),0)</f>
        <v>0</v>
      </c>
      <c r="P751" s="58">
        <f t="shared" si="87"/>
        <v>1027.79</v>
      </c>
      <c r="Q751" s="59" t="s">
        <v>132</v>
      </c>
      <c r="R751" s="51"/>
      <c r="S751" s="51"/>
    </row>
    <row r="752" spans="1:19" x14ac:dyDescent="0.35">
      <c r="A752" s="53">
        <v>30601053</v>
      </c>
      <c r="B752" s="53" t="s">
        <v>9727</v>
      </c>
      <c r="C752" s="54" t="s">
        <v>3711</v>
      </c>
      <c r="D752" s="60">
        <v>1</v>
      </c>
      <c r="E752" s="61" t="s">
        <v>311</v>
      </c>
      <c r="F752" s="56"/>
      <c r="G752" s="53">
        <v>1</v>
      </c>
      <c r="H752" s="53">
        <v>3</v>
      </c>
      <c r="I752" s="53"/>
      <c r="J752" s="53"/>
      <c r="K752" s="57"/>
      <c r="L752" s="58">
        <f t="shared" si="85"/>
        <v>291.76</v>
      </c>
      <c r="M752" s="58">
        <f t="shared" si="86"/>
        <v>291.76</v>
      </c>
      <c r="N752" s="58">
        <f>IF(F752&gt;0,ROUND(F752*#REF!,2),0)</f>
        <v>0</v>
      </c>
      <c r="O752" s="58">
        <f>IF(J752&gt;0,ROUND(J752*#REF!,2),0)</f>
        <v>0</v>
      </c>
      <c r="P752" s="58">
        <f t="shared" si="87"/>
        <v>291.76</v>
      </c>
      <c r="Q752" s="59" t="s">
        <v>132</v>
      </c>
      <c r="R752" s="51"/>
      <c r="S752" s="51"/>
    </row>
    <row r="753" spans="1:19" ht="21" x14ac:dyDescent="0.35">
      <c r="A753" s="53">
        <v>30601070</v>
      </c>
      <c r="B753" s="53" t="s">
        <v>9728</v>
      </c>
      <c r="C753" s="54" t="s">
        <v>3710</v>
      </c>
      <c r="D753" s="60">
        <v>1</v>
      </c>
      <c r="E753" s="61" t="s">
        <v>396</v>
      </c>
      <c r="F753" s="56"/>
      <c r="G753" s="53">
        <v>2</v>
      </c>
      <c r="H753" s="53">
        <v>6</v>
      </c>
      <c r="I753" s="53"/>
      <c r="J753" s="53"/>
      <c r="K753" s="57"/>
      <c r="L753" s="58">
        <f t="shared" si="85"/>
        <v>1027.79</v>
      </c>
      <c r="M753" s="58">
        <f t="shared" si="86"/>
        <v>1027.79</v>
      </c>
      <c r="N753" s="58">
        <f>IF(F753&gt;0,ROUND(F753*#REF!,2),0)</f>
        <v>0</v>
      </c>
      <c r="O753" s="58">
        <f>IF(J753&gt;0,ROUND(J753*#REF!,2),0)</f>
        <v>0</v>
      </c>
      <c r="P753" s="58">
        <f t="shared" si="87"/>
        <v>1027.79</v>
      </c>
      <c r="Q753" s="59" t="s">
        <v>132</v>
      </c>
      <c r="R753" s="51"/>
      <c r="S753" s="51"/>
    </row>
    <row r="754" spans="1:19" x14ac:dyDescent="0.35">
      <c r="A754" s="53">
        <v>30601088</v>
      </c>
      <c r="B754" s="53" t="s">
        <v>9729</v>
      </c>
      <c r="C754" s="54" t="s">
        <v>3709</v>
      </c>
      <c r="D754" s="60">
        <v>1</v>
      </c>
      <c r="E754" s="61" t="s">
        <v>161</v>
      </c>
      <c r="F754" s="56"/>
      <c r="G754" s="53">
        <v>2</v>
      </c>
      <c r="H754" s="53">
        <v>4</v>
      </c>
      <c r="I754" s="53"/>
      <c r="J754" s="53"/>
      <c r="K754" s="57"/>
      <c r="L754" s="58">
        <f t="shared" si="85"/>
        <v>948.22</v>
      </c>
      <c r="M754" s="58">
        <f t="shared" si="86"/>
        <v>948.22</v>
      </c>
      <c r="N754" s="58">
        <f>IF(F754&gt;0,ROUND(F754*#REF!,2),0)</f>
        <v>0</v>
      </c>
      <c r="O754" s="58">
        <f>IF(J754&gt;0,ROUND(J754*#REF!,2),0)</f>
        <v>0</v>
      </c>
      <c r="P754" s="58">
        <f t="shared" si="87"/>
        <v>948.22</v>
      </c>
      <c r="Q754" s="59" t="s">
        <v>132</v>
      </c>
      <c r="R754" s="51"/>
      <c r="S754" s="51"/>
    </row>
    <row r="755" spans="1:19" ht="21" x14ac:dyDescent="0.35">
      <c r="A755" s="53">
        <v>30601096</v>
      </c>
      <c r="B755" s="53" t="s">
        <v>9730</v>
      </c>
      <c r="C755" s="54" t="s">
        <v>3708</v>
      </c>
      <c r="D755" s="60">
        <v>1</v>
      </c>
      <c r="E755" s="61" t="s">
        <v>396</v>
      </c>
      <c r="F755" s="56"/>
      <c r="G755" s="53">
        <v>2</v>
      </c>
      <c r="H755" s="53">
        <v>5</v>
      </c>
      <c r="I755" s="53"/>
      <c r="J755" s="53"/>
      <c r="K755" s="57"/>
      <c r="L755" s="58">
        <f t="shared" si="85"/>
        <v>1027.79</v>
      </c>
      <c r="M755" s="58">
        <f t="shared" si="86"/>
        <v>1027.79</v>
      </c>
      <c r="N755" s="58">
        <f>IF(F755&gt;0,ROUND(F755*#REF!,2),0)</f>
        <v>0</v>
      </c>
      <c r="O755" s="58">
        <f>IF(J755&gt;0,ROUND(J755*#REF!,2),0)</f>
        <v>0</v>
      </c>
      <c r="P755" s="58">
        <f t="shared" si="87"/>
        <v>1027.79</v>
      </c>
      <c r="Q755" s="59" t="s">
        <v>132</v>
      </c>
      <c r="R755" s="51"/>
      <c r="S755" s="51"/>
    </row>
    <row r="756" spans="1:19" ht="21" x14ac:dyDescent="0.35">
      <c r="A756" s="53">
        <v>30601100</v>
      </c>
      <c r="B756" s="53" t="s">
        <v>9731</v>
      </c>
      <c r="C756" s="54" t="s">
        <v>3707</v>
      </c>
      <c r="D756" s="60">
        <v>1</v>
      </c>
      <c r="E756" s="61" t="s">
        <v>161</v>
      </c>
      <c r="F756" s="56"/>
      <c r="G756" s="53">
        <v>1</v>
      </c>
      <c r="H756" s="53">
        <v>4</v>
      </c>
      <c r="I756" s="53"/>
      <c r="J756" s="53"/>
      <c r="K756" s="57"/>
      <c r="L756" s="58">
        <f t="shared" si="85"/>
        <v>948.22</v>
      </c>
      <c r="M756" s="58">
        <f t="shared" si="86"/>
        <v>948.22</v>
      </c>
      <c r="N756" s="58">
        <f>IF(F756&gt;0,ROUND(F756*#REF!,2),0)</f>
        <v>0</v>
      </c>
      <c r="O756" s="58">
        <f>IF(J756&gt;0,ROUND(J756*#REF!,2),0)</f>
        <v>0</v>
      </c>
      <c r="P756" s="58">
        <f t="shared" si="87"/>
        <v>948.22</v>
      </c>
      <c r="Q756" s="59" t="s">
        <v>132</v>
      </c>
      <c r="R756" s="51"/>
      <c r="S756" s="51"/>
    </row>
    <row r="757" spans="1:19" ht="31.5" x14ac:dyDescent="0.35">
      <c r="A757" s="53">
        <v>30601118</v>
      </c>
      <c r="B757" s="53" t="s">
        <v>9732</v>
      </c>
      <c r="C757" s="54" t="s">
        <v>3706</v>
      </c>
      <c r="D757" s="60">
        <v>1</v>
      </c>
      <c r="E757" s="61" t="s">
        <v>161</v>
      </c>
      <c r="F757" s="56"/>
      <c r="G757" s="53">
        <v>2</v>
      </c>
      <c r="H757" s="53">
        <v>5</v>
      </c>
      <c r="I757" s="53"/>
      <c r="J757" s="53"/>
      <c r="K757" s="57"/>
      <c r="L757" s="58">
        <f t="shared" si="85"/>
        <v>948.22</v>
      </c>
      <c r="M757" s="58">
        <f t="shared" si="86"/>
        <v>948.22</v>
      </c>
      <c r="N757" s="58">
        <f>IF(F757&gt;0,ROUND(F757*#REF!,2),0)</f>
        <v>0</v>
      </c>
      <c r="O757" s="58">
        <f>IF(J757&gt;0,ROUND(J757*#REF!,2),0)</f>
        <v>0</v>
      </c>
      <c r="P757" s="58">
        <f t="shared" si="87"/>
        <v>948.22</v>
      </c>
      <c r="Q757" s="59" t="s">
        <v>132</v>
      </c>
      <c r="R757" s="51"/>
      <c r="S757" s="51"/>
    </row>
    <row r="758" spans="1:19" ht="31.5" x14ac:dyDescent="0.35">
      <c r="A758" s="53">
        <v>30601126</v>
      </c>
      <c r="B758" s="53" t="s">
        <v>9733</v>
      </c>
      <c r="C758" s="54" t="s">
        <v>3705</v>
      </c>
      <c r="D758" s="60">
        <v>1</v>
      </c>
      <c r="E758" s="61" t="s">
        <v>161</v>
      </c>
      <c r="F758" s="56"/>
      <c r="G758" s="53">
        <v>3</v>
      </c>
      <c r="H758" s="53">
        <v>6</v>
      </c>
      <c r="I758" s="53"/>
      <c r="J758" s="53"/>
      <c r="K758" s="57"/>
      <c r="L758" s="58">
        <f t="shared" si="85"/>
        <v>948.22</v>
      </c>
      <c r="M758" s="58">
        <f t="shared" si="86"/>
        <v>948.22</v>
      </c>
      <c r="N758" s="58">
        <f>IF(F758&gt;0,ROUND(F758*#REF!,2),0)</f>
        <v>0</v>
      </c>
      <c r="O758" s="58">
        <f>IF(J758&gt;0,ROUND(J758*#REF!,2),0)</f>
        <v>0</v>
      </c>
      <c r="P758" s="58">
        <f t="shared" si="87"/>
        <v>948.22</v>
      </c>
      <c r="Q758" s="59" t="s">
        <v>132</v>
      </c>
      <c r="R758" s="51"/>
      <c r="S758" s="51"/>
    </row>
    <row r="759" spans="1:19" ht="31.5" x14ac:dyDescent="0.35">
      <c r="A759" s="53">
        <v>30601134</v>
      </c>
      <c r="B759" s="53" t="s">
        <v>9734</v>
      </c>
      <c r="C759" s="54" t="s">
        <v>3704</v>
      </c>
      <c r="D759" s="60">
        <v>1</v>
      </c>
      <c r="E759" s="61" t="s">
        <v>155</v>
      </c>
      <c r="F759" s="56"/>
      <c r="G759" s="53">
        <v>2</v>
      </c>
      <c r="H759" s="53">
        <v>6</v>
      </c>
      <c r="I759" s="53"/>
      <c r="J759" s="53"/>
      <c r="K759" s="57"/>
      <c r="L759" s="58">
        <f t="shared" si="85"/>
        <v>1206.83</v>
      </c>
      <c r="M759" s="58">
        <f t="shared" si="86"/>
        <v>1206.83</v>
      </c>
      <c r="N759" s="58">
        <f>IF(F759&gt;0,ROUND(F759*#REF!,2),0)</f>
        <v>0</v>
      </c>
      <c r="O759" s="58">
        <f>IF(J759&gt;0,ROUND(J759*#REF!,2),0)</f>
        <v>0</v>
      </c>
      <c r="P759" s="58">
        <f t="shared" si="87"/>
        <v>1206.83</v>
      </c>
      <c r="Q759" s="59" t="s">
        <v>132</v>
      </c>
      <c r="R759" s="51"/>
      <c r="S759" s="51"/>
    </row>
    <row r="760" spans="1:19" ht="21" x14ac:dyDescent="0.35">
      <c r="A760" s="53">
        <v>30601142</v>
      </c>
      <c r="B760" s="53" t="s">
        <v>9735</v>
      </c>
      <c r="C760" s="54" t="s">
        <v>3703</v>
      </c>
      <c r="D760" s="60">
        <v>1</v>
      </c>
      <c r="E760" s="61" t="s">
        <v>388</v>
      </c>
      <c r="F760" s="56"/>
      <c r="G760" s="53">
        <v>1</v>
      </c>
      <c r="H760" s="53">
        <v>2</v>
      </c>
      <c r="I760" s="53"/>
      <c r="J760" s="53"/>
      <c r="K760" s="57"/>
      <c r="L760" s="58">
        <f t="shared" si="85"/>
        <v>574.25</v>
      </c>
      <c r="M760" s="58">
        <f t="shared" si="86"/>
        <v>574.25</v>
      </c>
      <c r="N760" s="58">
        <f>IF(F760&gt;0,ROUND(F760*#REF!,2),0)</f>
        <v>0</v>
      </c>
      <c r="O760" s="58">
        <f>IF(J760&gt;0,ROUND(J760*#REF!,2),0)</f>
        <v>0</v>
      </c>
      <c r="P760" s="58">
        <f t="shared" si="87"/>
        <v>574.25</v>
      </c>
      <c r="Q760" s="59" t="s">
        <v>132</v>
      </c>
      <c r="R760" s="51"/>
      <c r="S760" s="51"/>
    </row>
    <row r="761" spans="1:19" x14ac:dyDescent="0.35">
      <c r="A761" s="53">
        <v>30601150</v>
      </c>
      <c r="B761" s="53" t="s">
        <v>9736</v>
      </c>
      <c r="C761" s="54" t="s">
        <v>3702</v>
      </c>
      <c r="D761" s="60">
        <v>1</v>
      </c>
      <c r="E761" s="61" t="s">
        <v>161</v>
      </c>
      <c r="F761" s="56"/>
      <c r="G761" s="53">
        <v>2</v>
      </c>
      <c r="H761" s="53">
        <v>6</v>
      </c>
      <c r="I761" s="53"/>
      <c r="J761" s="53"/>
      <c r="K761" s="57"/>
      <c r="L761" s="58">
        <f t="shared" si="85"/>
        <v>948.22</v>
      </c>
      <c r="M761" s="58">
        <f t="shared" si="86"/>
        <v>948.22</v>
      </c>
      <c r="N761" s="58">
        <f>IF(F761&gt;0,ROUND(F761*#REF!,2),0)</f>
        <v>0</v>
      </c>
      <c r="O761" s="58">
        <f>IF(J761&gt;0,ROUND(J761*#REF!,2),0)</f>
        <v>0</v>
      </c>
      <c r="P761" s="58">
        <f t="shared" si="87"/>
        <v>948.22</v>
      </c>
      <c r="Q761" s="59" t="s">
        <v>132</v>
      </c>
      <c r="R761" s="51"/>
      <c r="S761" s="51"/>
    </row>
    <row r="762" spans="1:19" x14ac:dyDescent="0.35">
      <c r="A762" s="53">
        <v>30601169</v>
      </c>
      <c r="B762" s="53" t="s">
        <v>9737</v>
      </c>
      <c r="C762" s="54" t="s">
        <v>3701</v>
      </c>
      <c r="D762" s="60">
        <v>1</v>
      </c>
      <c r="E762" s="61" t="s">
        <v>398</v>
      </c>
      <c r="F762" s="56"/>
      <c r="G762" s="53">
        <v>2</v>
      </c>
      <c r="H762" s="53">
        <v>5</v>
      </c>
      <c r="I762" s="53"/>
      <c r="J762" s="53"/>
      <c r="K762" s="57"/>
      <c r="L762" s="58">
        <f t="shared" si="85"/>
        <v>1140.53</v>
      </c>
      <c r="M762" s="58">
        <f t="shared" si="86"/>
        <v>1140.53</v>
      </c>
      <c r="N762" s="58">
        <f>IF(F762&gt;0,ROUND(F762*#REF!,2),0)</f>
        <v>0</v>
      </c>
      <c r="O762" s="58">
        <f>IF(J762&gt;0,ROUND(J762*#REF!,2),0)</f>
        <v>0</v>
      </c>
      <c r="P762" s="58">
        <f t="shared" si="87"/>
        <v>1140.53</v>
      </c>
      <c r="Q762" s="59" t="s">
        <v>132</v>
      </c>
      <c r="R762" s="51"/>
      <c r="S762" s="51"/>
    </row>
    <row r="763" spans="1:19" x14ac:dyDescent="0.35">
      <c r="A763" s="53">
        <v>30601177</v>
      </c>
      <c r="B763" s="53" t="s">
        <v>9738</v>
      </c>
      <c r="C763" s="54" t="s">
        <v>3700</v>
      </c>
      <c r="D763" s="60">
        <v>1</v>
      </c>
      <c r="E763" s="61" t="s">
        <v>159</v>
      </c>
      <c r="F763" s="56"/>
      <c r="G763" s="53">
        <v>1</v>
      </c>
      <c r="H763" s="53">
        <v>4</v>
      </c>
      <c r="I763" s="53"/>
      <c r="J763" s="53"/>
      <c r="K763" s="57"/>
      <c r="L763" s="58">
        <f t="shared" si="85"/>
        <v>736.04</v>
      </c>
      <c r="M763" s="58">
        <f t="shared" si="86"/>
        <v>736.04</v>
      </c>
      <c r="N763" s="58">
        <f>IF(F763&gt;0,ROUND(F763*#REF!,2),0)</f>
        <v>0</v>
      </c>
      <c r="O763" s="58">
        <f>IF(J763&gt;0,ROUND(J763*#REF!,2),0)</f>
        <v>0</v>
      </c>
      <c r="P763" s="58">
        <f t="shared" si="87"/>
        <v>736.04</v>
      </c>
      <c r="Q763" s="59" t="s">
        <v>132</v>
      </c>
      <c r="R763" s="51"/>
      <c r="S763" s="51"/>
    </row>
    <row r="764" spans="1:19" ht="31.5" x14ac:dyDescent="0.35">
      <c r="A764" s="53">
        <v>30601185</v>
      </c>
      <c r="B764" s="53" t="s">
        <v>9739</v>
      </c>
      <c r="C764" s="54" t="s">
        <v>3699</v>
      </c>
      <c r="D764" s="60">
        <v>1</v>
      </c>
      <c r="E764" s="61" t="s">
        <v>383</v>
      </c>
      <c r="F764" s="56"/>
      <c r="G764" s="53">
        <v>1</v>
      </c>
      <c r="H764" s="53">
        <v>4</v>
      </c>
      <c r="I764" s="53"/>
      <c r="J764" s="53"/>
      <c r="K764" s="57"/>
      <c r="L764" s="58">
        <f t="shared" si="85"/>
        <v>649.84</v>
      </c>
      <c r="M764" s="58">
        <f t="shared" si="86"/>
        <v>649.84</v>
      </c>
      <c r="N764" s="58">
        <f>IF(F764&gt;0,ROUND(F764*#REF!,2),0)</f>
        <v>0</v>
      </c>
      <c r="O764" s="58">
        <f>IF(J764&gt;0,ROUND(J764*#REF!,2),0)</f>
        <v>0</v>
      </c>
      <c r="P764" s="58">
        <f t="shared" si="87"/>
        <v>649.84</v>
      </c>
      <c r="Q764" s="59" t="s">
        <v>132</v>
      </c>
      <c r="R764" s="51"/>
      <c r="S764" s="51"/>
    </row>
    <row r="765" spans="1:19" ht="31.5" x14ac:dyDescent="0.35">
      <c r="A765" s="53">
        <v>30601193</v>
      </c>
      <c r="B765" s="53" t="s">
        <v>9740</v>
      </c>
      <c r="C765" s="54" t="s">
        <v>3698</v>
      </c>
      <c r="D765" s="60">
        <v>1</v>
      </c>
      <c r="E765" s="61" t="s">
        <v>393</v>
      </c>
      <c r="F765" s="56"/>
      <c r="G765" s="53">
        <v>2</v>
      </c>
      <c r="H765" s="53">
        <v>5</v>
      </c>
      <c r="I765" s="53"/>
      <c r="J765" s="53"/>
      <c r="K765" s="57"/>
      <c r="L765" s="58">
        <f t="shared" si="85"/>
        <v>883.25</v>
      </c>
      <c r="M765" s="58">
        <f t="shared" si="86"/>
        <v>883.25</v>
      </c>
      <c r="N765" s="58">
        <f>IF(F765&gt;0,ROUND(F765*#REF!,2),0)</f>
        <v>0</v>
      </c>
      <c r="O765" s="58">
        <f>IF(J765&gt;0,ROUND(J765*#REF!,2),0)</f>
        <v>0</v>
      </c>
      <c r="P765" s="58">
        <f t="shared" si="87"/>
        <v>883.25</v>
      </c>
      <c r="Q765" s="59" t="s">
        <v>132</v>
      </c>
      <c r="R765" s="51"/>
      <c r="S765" s="51"/>
    </row>
    <row r="766" spans="1:19" ht="21" x14ac:dyDescent="0.35">
      <c r="A766" s="53">
        <v>30601207</v>
      </c>
      <c r="B766" s="53" t="s">
        <v>9741</v>
      </c>
      <c r="C766" s="54" t="s">
        <v>3697</v>
      </c>
      <c r="D766" s="60">
        <v>1</v>
      </c>
      <c r="E766" s="61" t="s">
        <v>393</v>
      </c>
      <c r="F766" s="56"/>
      <c r="G766" s="53">
        <v>1</v>
      </c>
      <c r="H766" s="53">
        <v>2</v>
      </c>
      <c r="I766" s="53"/>
      <c r="J766" s="53"/>
      <c r="K766" s="57"/>
      <c r="L766" s="58">
        <f t="shared" si="85"/>
        <v>883.25</v>
      </c>
      <c r="M766" s="58">
        <f t="shared" si="86"/>
        <v>883.25</v>
      </c>
      <c r="N766" s="58">
        <f>IF(F766&gt;0,ROUND(F766*#REF!,2),0)</f>
        <v>0</v>
      </c>
      <c r="O766" s="58">
        <f>IF(J766&gt;0,ROUND(J766*#REF!,2),0)</f>
        <v>0</v>
      </c>
      <c r="P766" s="58">
        <f t="shared" si="87"/>
        <v>883.25</v>
      </c>
      <c r="Q766" s="59" t="s">
        <v>132</v>
      </c>
      <c r="R766" s="51"/>
      <c r="S766" s="51"/>
    </row>
    <row r="767" spans="1:19" ht="21" x14ac:dyDescent="0.35">
      <c r="A767" s="53">
        <v>30601215</v>
      </c>
      <c r="B767" s="53" t="s">
        <v>9742</v>
      </c>
      <c r="C767" s="54" t="s">
        <v>3696</v>
      </c>
      <c r="D767" s="60">
        <v>1</v>
      </c>
      <c r="E767" s="61" t="s">
        <v>393</v>
      </c>
      <c r="F767" s="56"/>
      <c r="G767" s="53">
        <v>2</v>
      </c>
      <c r="H767" s="53">
        <v>4</v>
      </c>
      <c r="I767" s="53"/>
      <c r="J767" s="53"/>
      <c r="K767" s="57"/>
      <c r="L767" s="58">
        <f t="shared" si="85"/>
        <v>883.25</v>
      </c>
      <c r="M767" s="58">
        <f t="shared" si="86"/>
        <v>883.25</v>
      </c>
      <c r="N767" s="58">
        <f>IF(F767&gt;0,ROUND(F767*#REF!,2),0)</f>
        <v>0</v>
      </c>
      <c r="O767" s="58">
        <f>IF(J767&gt;0,ROUND(J767*#REF!,2),0)</f>
        <v>0</v>
      </c>
      <c r="P767" s="58">
        <f t="shared" si="87"/>
        <v>883.25</v>
      </c>
      <c r="Q767" s="59" t="s">
        <v>132</v>
      </c>
      <c r="R767" s="51"/>
      <c r="S767" s="51"/>
    </row>
    <row r="768" spans="1:19" ht="21" x14ac:dyDescent="0.35">
      <c r="A768" s="53">
        <v>30601223</v>
      </c>
      <c r="B768" s="53" t="s">
        <v>9743</v>
      </c>
      <c r="C768" s="54" t="s">
        <v>3695</v>
      </c>
      <c r="D768" s="60">
        <v>1</v>
      </c>
      <c r="E768" s="61" t="s">
        <v>41</v>
      </c>
      <c r="F768" s="56"/>
      <c r="G768" s="53">
        <v>1</v>
      </c>
      <c r="H768" s="53">
        <v>2</v>
      </c>
      <c r="I768" s="53"/>
      <c r="J768" s="53"/>
      <c r="K768" s="57"/>
      <c r="L768" s="58">
        <f t="shared" si="85"/>
        <v>169.74</v>
      </c>
      <c r="M768" s="58">
        <f t="shared" si="86"/>
        <v>169.74</v>
      </c>
      <c r="N768" s="58">
        <f>IF(F768&gt;0,ROUND(F768*#REF!,2),0)</f>
        <v>0</v>
      </c>
      <c r="O768" s="58">
        <f>IF(J768&gt;0,ROUND(J768*#REF!,2),0)</f>
        <v>0</v>
      </c>
      <c r="P768" s="58">
        <f t="shared" si="87"/>
        <v>169.74</v>
      </c>
      <c r="Q768" s="59" t="s">
        <v>132</v>
      </c>
      <c r="R768" s="51"/>
      <c r="S768" s="51"/>
    </row>
    <row r="769" spans="1:19" ht="21" x14ac:dyDescent="0.35">
      <c r="A769" s="53">
        <v>30601231</v>
      </c>
      <c r="B769" s="53" t="s">
        <v>9744</v>
      </c>
      <c r="C769" s="54" t="s">
        <v>3694</v>
      </c>
      <c r="D769" s="60">
        <v>1</v>
      </c>
      <c r="E769" s="61" t="s">
        <v>34</v>
      </c>
      <c r="F769" s="56"/>
      <c r="G769" s="53"/>
      <c r="H769" s="53">
        <v>0</v>
      </c>
      <c r="I769" s="53"/>
      <c r="J769" s="53"/>
      <c r="K769" s="57"/>
      <c r="L769" s="58">
        <f t="shared" si="85"/>
        <v>71.62</v>
      </c>
      <c r="M769" s="58">
        <f t="shared" si="86"/>
        <v>71.62</v>
      </c>
      <c r="N769" s="58">
        <f>IF(F769&gt;0,ROUND(F769*#REF!,2),0)</f>
        <v>0</v>
      </c>
      <c r="O769" s="58">
        <f>IF(J769&gt;0,ROUND(J769*#REF!,2),0)</f>
        <v>0</v>
      </c>
      <c r="P769" s="58">
        <f t="shared" si="87"/>
        <v>71.62</v>
      </c>
      <c r="Q769" s="59" t="s">
        <v>0</v>
      </c>
      <c r="R769" s="51"/>
      <c r="S769" s="51"/>
    </row>
    <row r="770" spans="1:19" ht="21" x14ac:dyDescent="0.35">
      <c r="A770" s="53">
        <v>30601240</v>
      </c>
      <c r="B770" s="53" t="s">
        <v>9745</v>
      </c>
      <c r="C770" s="54" t="s">
        <v>3693</v>
      </c>
      <c r="D770" s="60">
        <v>1</v>
      </c>
      <c r="E770" s="61" t="s">
        <v>383</v>
      </c>
      <c r="F770" s="56"/>
      <c r="G770" s="53">
        <v>1</v>
      </c>
      <c r="H770" s="53">
        <v>3</v>
      </c>
      <c r="I770" s="53"/>
      <c r="J770" s="53"/>
      <c r="K770" s="57"/>
      <c r="L770" s="58">
        <f t="shared" si="85"/>
        <v>649.84</v>
      </c>
      <c r="M770" s="58">
        <f t="shared" si="86"/>
        <v>649.84</v>
      </c>
      <c r="N770" s="58">
        <f>IF(F770&gt;0,ROUND(F770*#REF!,2),0)</f>
        <v>0</v>
      </c>
      <c r="O770" s="58">
        <f>IF(J770&gt;0,ROUND(J770*#REF!,2),0)</f>
        <v>0</v>
      </c>
      <c r="P770" s="58">
        <f t="shared" si="87"/>
        <v>649.84</v>
      </c>
      <c r="Q770" s="59" t="s">
        <v>132</v>
      </c>
      <c r="R770" s="51"/>
      <c r="S770" s="51"/>
    </row>
    <row r="771" spans="1:19" ht="21" x14ac:dyDescent="0.35">
      <c r="A771" s="53">
        <v>30601258</v>
      </c>
      <c r="B771" s="53" t="s">
        <v>9746</v>
      </c>
      <c r="C771" s="54" t="s">
        <v>3692</v>
      </c>
      <c r="D771" s="60">
        <v>1</v>
      </c>
      <c r="E771" s="61" t="s">
        <v>311</v>
      </c>
      <c r="F771" s="56"/>
      <c r="G771" s="53">
        <v>1</v>
      </c>
      <c r="H771" s="53">
        <v>2</v>
      </c>
      <c r="I771" s="53"/>
      <c r="J771" s="53"/>
      <c r="K771" s="57"/>
      <c r="L771" s="58">
        <f t="shared" si="85"/>
        <v>291.76</v>
      </c>
      <c r="M771" s="58">
        <f t="shared" si="86"/>
        <v>291.76</v>
      </c>
      <c r="N771" s="58">
        <f>IF(F771&gt;0,ROUND(F771*#REF!,2),0)</f>
        <v>0</v>
      </c>
      <c r="O771" s="58">
        <f>IF(J771&gt;0,ROUND(J771*#REF!,2),0)</f>
        <v>0</v>
      </c>
      <c r="P771" s="58">
        <f t="shared" si="87"/>
        <v>291.76</v>
      </c>
      <c r="Q771" s="59" t="s">
        <v>132</v>
      </c>
      <c r="R771" s="51"/>
      <c r="S771" s="51"/>
    </row>
    <row r="772" spans="1:19" ht="21" x14ac:dyDescent="0.35">
      <c r="A772" s="53">
        <v>30601266</v>
      </c>
      <c r="B772" s="53" t="s">
        <v>9747</v>
      </c>
      <c r="C772" s="54" t="s">
        <v>3691</v>
      </c>
      <c r="D772" s="60">
        <v>1</v>
      </c>
      <c r="E772" s="61" t="s">
        <v>13</v>
      </c>
      <c r="F772" s="56"/>
      <c r="G772" s="53"/>
      <c r="H772" s="53">
        <v>1</v>
      </c>
      <c r="I772" s="53"/>
      <c r="J772" s="53"/>
      <c r="K772" s="57"/>
      <c r="L772" s="58">
        <f t="shared" si="85"/>
        <v>148.54</v>
      </c>
      <c r="M772" s="58">
        <f t="shared" si="86"/>
        <v>148.54</v>
      </c>
      <c r="N772" s="58">
        <f>IF(F772&gt;0,ROUND(F772*#REF!,2),0)</f>
        <v>0</v>
      </c>
      <c r="O772" s="58">
        <f>IF(J772&gt;0,ROUND(J772*#REF!,2),0)</f>
        <v>0</v>
      </c>
      <c r="P772" s="58">
        <f t="shared" si="87"/>
        <v>148.54</v>
      </c>
      <c r="Q772" s="59" t="s">
        <v>0</v>
      </c>
      <c r="R772" s="51"/>
      <c r="S772" s="51"/>
    </row>
    <row r="773" spans="1:19" ht="21" x14ac:dyDescent="0.35">
      <c r="A773" s="53">
        <v>30601274</v>
      </c>
      <c r="B773" s="53" t="s">
        <v>9748</v>
      </c>
      <c r="C773" s="54" t="s">
        <v>3690</v>
      </c>
      <c r="D773" s="60">
        <v>1</v>
      </c>
      <c r="E773" s="61" t="s">
        <v>2185</v>
      </c>
      <c r="F773" s="56">
        <v>42.9</v>
      </c>
      <c r="G773" s="53">
        <v>2</v>
      </c>
      <c r="H773" s="53">
        <v>5</v>
      </c>
      <c r="I773" s="53"/>
      <c r="J773" s="53"/>
      <c r="K773" s="57"/>
      <c r="L773" s="58">
        <f t="shared" si="85"/>
        <v>1505.22</v>
      </c>
      <c r="M773" s="58">
        <f t="shared" si="86"/>
        <v>1505.22</v>
      </c>
      <c r="N773" s="58" t="e">
        <f>IF(F773&gt;0,ROUND(F773*#REF!,2),0)</f>
        <v>#REF!</v>
      </c>
      <c r="O773" s="58">
        <f>IF(J773&gt;0,ROUND(J773*#REF!,2),0)</f>
        <v>0</v>
      </c>
      <c r="P773" s="58" t="e">
        <f t="shared" si="87"/>
        <v>#REF!</v>
      </c>
      <c r="Q773" s="59" t="s">
        <v>132</v>
      </c>
      <c r="R773" s="51"/>
      <c r="S773" s="51"/>
    </row>
    <row r="774" spans="1:19" ht="21" x14ac:dyDescent="0.35">
      <c r="A774" s="53">
        <v>30601282</v>
      </c>
      <c r="B774" s="53" t="s">
        <v>9749</v>
      </c>
      <c r="C774" s="54" t="s">
        <v>3689</v>
      </c>
      <c r="D774" s="60">
        <v>1</v>
      </c>
      <c r="E774" s="61" t="s">
        <v>155</v>
      </c>
      <c r="F774" s="56">
        <v>38.5</v>
      </c>
      <c r="G774" s="53">
        <v>2</v>
      </c>
      <c r="H774" s="53">
        <v>5</v>
      </c>
      <c r="I774" s="53"/>
      <c r="J774" s="53"/>
      <c r="K774" s="57"/>
      <c r="L774" s="58">
        <f t="shared" si="85"/>
        <v>1206.83</v>
      </c>
      <c r="M774" s="58">
        <f t="shared" si="86"/>
        <v>1206.83</v>
      </c>
      <c r="N774" s="58" t="e">
        <f>IF(F774&gt;0,ROUND(F774*#REF!,2),0)</f>
        <v>#REF!</v>
      </c>
      <c r="O774" s="58">
        <f>IF(J774&gt;0,ROUND(J774*#REF!,2),0)</f>
        <v>0</v>
      </c>
      <c r="P774" s="58" t="e">
        <f t="shared" si="87"/>
        <v>#REF!</v>
      </c>
      <c r="Q774" s="59" t="s">
        <v>132</v>
      </c>
      <c r="R774" s="51"/>
      <c r="S774" s="51"/>
    </row>
    <row r="775" spans="1:19" x14ac:dyDescent="0.35">
      <c r="A775" s="53">
        <v>30601290</v>
      </c>
      <c r="B775" s="53" t="s">
        <v>9750</v>
      </c>
      <c r="C775" s="54" t="s">
        <v>3688</v>
      </c>
      <c r="D775" s="60">
        <v>1</v>
      </c>
      <c r="E775" s="61" t="s">
        <v>393</v>
      </c>
      <c r="F775" s="56"/>
      <c r="G775" s="53">
        <v>2</v>
      </c>
      <c r="H775" s="53">
        <v>5</v>
      </c>
      <c r="I775" s="53"/>
      <c r="J775" s="53"/>
      <c r="K775" s="57"/>
      <c r="L775" s="58">
        <f t="shared" si="85"/>
        <v>883.25</v>
      </c>
      <c r="M775" s="58">
        <f t="shared" si="86"/>
        <v>883.25</v>
      </c>
      <c r="N775" s="58">
        <f>IF(F775&gt;0,ROUND(F775*#REF!,2),0)</f>
        <v>0</v>
      </c>
      <c r="O775" s="58">
        <f>IF(J775&gt;0,ROUND(J775*#REF!,2),0)</f>
        <v>0</v>
      </c>
      <c r="P775" s="58">
        <f t="shared" si="87"/>
        <v>883.25</v>
      </c>
      <c r="Q775" s="59" t="s">
        <v>132</v>
      </c>
      <c r="R775" s="51"/>
      <c r="S775" s="51"/>
    </row>
    <row r="776" spans="1:19" ht="21" x14ac:dyDescent="0.35">
      <c r="A776" s="53">
        <v>30601304</v>
      </c>
      <c r="B776" s="53" t="s">
        <v>9751</v>
      </c>
      <c r="C776" s="54" t="s">
        <v>3687</v>
      </c>
      <c r="D776" s="60">
        <v>1</v>
      </c>
      <c r="E776" s="61" t="s">
        <v>20</v>
      </c>
      <c r="F776" s="56"/>
      <c r="G776" s="53"/>
      <c r="H776" s="53">
        <v>0</v>
      </c>
      <c r="I776" s="53"/>
      <c r="J776" s="53"/>
      <c r="K776" s="57"/>
      <c r="L776" s="58">
        <f t="shared" si="85"/>
        <v>39.79</v>
      </c>
      <c r="M776" s="58">
        <f t="shared" si="86"/>
        <v>39.79</v>
      </c>
      <c r="N776" s="58">
        <f>IF(F776&gt;0,ROUND(F776*#REF!,2),0)</f>
        <v>0</v>
      </c>
      <c r="O776" s="58">
        <f>IF(J776&gt;0,ROUND(J776*#REF!,2),0)</f>
        <v>0</v>
      </c>
      <c r="P776" s="58">
        <f t="shared" si="87"/>
        <v>39.79</v>
      </c>
      <c r="Q776" s="59" t="s">
        <v>0</v>
      </c>
      <c r="R776" s="51"/>
      <c r="S776" s="51"/>
    </row>
    <row r="777" spans="1:19" x14ac:dyDescent="0.35">
      <c r="A777" s="53">
        <v>30602017</v>
      </c>
      <c r="B777" s="53" t="s">
        <v>9752</v>
      </c>
      <c r="C777" s="54" t="s">
        <v>3686</v>
      </c>
      <c r="D777" s="60">
        <v>1</v>
      </c>
      <c r="E777" s="61" t="s">
        <v>13</v>
      </c>
      <c r="F777" s="56"/>
      <c r="G777" s="53">
        <v>1</v>
      </c>
      <c r="H777" s="53">
        <v>2</v>
      </c>
      <c r="I777" s="53"/>
      <c r="J777" s="53"/>
      <c r="K777" s="57"/>
      <c r="L777" s="58">
        <f t="shared" si="85"/>
        <v>148.54</v>
      </c>
      <c r="M777" s="58">
        <f t="shared" si="86"/>
        <v>148.54</v>
      </c>
      <c r="N777" s="58">
        <f>IF(F777&gt;0,ROUND(F777*#REF!,2),0)</f>
        <v>0</v>
      </c>
      <c r="O777" s="58">
        <f>IF(J777&gt;0,ROUND(J777*#REF!,2),0)</f>
        <v>0</v>
      </c>
      <c r="P777" s="58">
        <f t="shared" si="87"/>
        <v>148.54</v>
      </c>
      <c r="Q777" s="59" t="s">
        <v>132</v>
      </c>
      <c r="R777" s="51"/>
      <c r="S777" s="51"/>
    </row>
    <row r="778" spans="1:19" x14ac:dyDescent="0.35">
      <c r="A778" s="53">
        <v>30602025</v>
      </c>
      <c r="B778" s="53" t="s">
        <v>9753</v>
      </c>
      <c r="C778" s="54" t="s">
        <v>3685</v>
      </c>
      <c r="D778" s="60">
        <v>1</v>
      </c>
      <c r="E778" s="61" t="s">
        <v>25</v>
      </c>
      <c r="F778" s="56"/>
      <c r="G778" s="53"/>
      <c r="H778" s="53">
        <v>0</v>
      </c>
      <c r="I778" s="53"/>
      <c r="J778" s="53"/>
      <c r="K778" s="57"/>
      <c r="L778" s="58">
        <f t="shared" si="85"/>
        <v>13.26</v>
      </c>
      <c r="M778" s="58">
        <f t="shared" si="86"/>
        <v>13.26</v>
      </c>
      <c r="N778" s="58">
        <f>IF(F778&gt;0,ROUND(F778*#REF!,2),0)</f>
        <v>0</v>
      </c>
      <c r="O778" s="58">
        <f>IF(J778&gt;0,ROUND(J778*#REF!,2),0)</f>
        <v>0</v>
      </c>
      <c r="P778" s="58">
        <f t="shared" si="87"/>
        <v>13.26</v>
      </c>
      <c r="Q778" s="59" t="s">
        <v>0</v>
      </c>
      <c r="R778" s="51"/>
      <c r="S778" s="51"/>
    </row>
    <row r="779" spans="1:19" ht="21" x14ac:dyDescent="0.35">
      <c r="A779" s="53">
        <v>30602033</v>
      </c>
      <c r="B779" s="53" t="s">
        <v>9754</v>
      </c>
      <c r="C779" s="54" t="s">
        <v>3684</v>
      </c>
      <c r="D779" s="60">
        <v>1</v>
      </c>
      <c r="E779" s="61" t="s">
        <v>407</v>
      </c>
      <c r="F779" s="56"/>
      <c r="G779" s="53">
        <v>1</v>
      </c>
      <c r="H779" s="53">
        <v>5</v>
      </c>
      <c r="I779" s="53"/>
      <c r="J779" s="53"/>
      <c r="K779" s="57"/>
      <c r="L779" s="58">
        <f t="shared" si="85"/>
        <v>620.66</v>
      </c>
      <c r="M779" s="58">
        <f t="shared" si="86"/>
        <v>620.66</v>
      </c>
      <c r="N779" s="58">
        <f>IF(F779&gt;0,ROUND(F779*#REF!,2),0)</f>
        <v>0</v>
      </c>
      <c r="O779" s="58">
        <f>IF(J779&gt;0,ROUND(J779*#REF!,2),0)</f>
        <v>0</v>
      </c>
      <c r="P779" s="58">
        <f t="shared" si="87"/>
        <v>620.66</v>
      </c>
      <c r="Q779" s="59" t="s">
        <v>132</v>
      </c>
      <c r="R779" s="51"/>
      <c r="S779" s="51"/>
    </row>
    <row r="780" spans="1:19" ht="21" x14ac:dyDescent="0.35">
      <c r="A780" s="53">
        <v>30602041</v>
      </c>
      <c r="B780" s="53" t="s">
        <v>9755</v>
      </c>
      <c r="C780" s="54" t="s">
        <v>3683</v>
      </c>
      <c r="D780" s="60">
        <v>1</v>
      </c>
      <c r="E780" s="61" t="s">
        <v>13</v>
      </c>
      <c r="F780" s="56"/>
      <c r="G780" s="53">
        <v>1</v>
      </c>
      <c r="H780" s="53">
        <v>2</v>
      </c>
      <c r="I780" s="53"/>
      <c r="J780" s="53"/>
      <c r="K780" s="57"/>
      <c r="L780" s="58">
        <f t="shared" ref="L780:L808" si="88">VLOOKUP(E780,PORTES2021,10,FALSE)</f>
        <v>148.54</v>
      </c>
      <c r="M780" s="58">
        <f t="shared" si="86"/>
        <v>148.54</v>
      </c>
      <c r="N780" s="58">
        <f>IF(F780&gt;0,ROUND(F780*#REF!,2),0)</f>
        <v>0</v>
      </c>
      <c r="O780" s="58">
        <f>IF(J780&gt;0,ROUND(J780*#REF!,2),0)</f>
        <v>0</v>
      </c>
      <c r="P780" s="58">
        <f t="shared" si="87"/>
        <v>148.54</v>
      </c>
      <c r="Q780" s="59" t="s">
        <v>132</v>
      </c>
      <c r="R780" s="51"/>
      <c r="S780" s="51"/>
    </row>
    <row r="781" spans="1:19" ht="21" x14ac:dyDescent="0.35">
      <c r="A781" s="53">
        <v>30602050</v>
      </c>
      <c r="B781" s="53" t="s">
        <v>9756</v>
      </c>
      <c r="C781" s="54" t="s">
        <v>3682</v>
      </c>
      <c r="D781" s="60">
        <v>1</v>
      </c>
      <c r="E781" s="61" t="s">
        <v>23</v>
      </c>
      <c r="F781" s="56"/>
      <c r="G781" s="53">
        <v>1</v>
      </c>
      <c r="H781" s="53">
        <v>2</v>
      </c>
      <c r="I781" s="53"/>
      <c r="J781" s="53"/>
      <c r="K781" s="57"/>
      <c r="L781" s="58">
        <f t="shared" si="88"/>
        <v>116.71</v>
      </c>
      <c r="M781" s="58">
        <f t="shared" si="86"/>
        <v>116.71</v>
      </c>
      <c r="N781" s="58">
        <f>IF(F781&gt;0,ROUND(F781*#REF!,2),0)</f>
        <v>0</v>
      </c>
      <c r="O781" s="58">
        <f>IF(J781&gt;0,ROUND(J781*#REF!,2),0)</f>
        <v>0</v>
      </c>
      <c r="P781" s="58">
        <f t="shared" si="87"/>
        <v>116.71</v>
      </c>
      <c r="Q781" s="59" t="s">
        <v>132</v>
      </c>
      <c r="R781" s="51"/>
      <c r="S781" s="51"/>
    </row>
    <row r="782" spans="1:19" ht="21" x14ac:dyDescent="0.35">
      <c r="A782" s="53">
        <v>30602068</v>
      </c>
      <c r="B782" s="53" t="s">
        <v>9757</v>
      </c>
      <c r="C782" s="54" t="s">
        <v>3681</v>
      </c>
      <c r="D782" s="60">
        <v>1</v>
      </c>
      <c r="E782" s="61" t="s">
        <v>31</v>
      </c>
      <c r="F782" s="56"/>
      <c r="G782" s="53"/>
      <c r="H782" s="53">
        <v>1</v>
      </c>
      <c r="I782" s="53"/>
      <c r="J782" s="53"/>
      <c r="K782" s="57"/>
      <c r="L782" s="58">
        <f t="shared" si="88"/>
        <v>26.53</v>
      </c>
      <c r="M782" s="58">
        <f t="shared" si="86"/>
        <v>26.53</v>
      </c>
      <c r="N782" s="58">
        <f>IF(F782&gt;0,ROUND(F782*#REF!,2),0)</f>
        <v>0</v>
      </c>
      <c r="O782" s="58">
        <f>IF(J782&gt;0,ROUND(J782*#REF!,2),0)</f>
        <v>0</v>
      </c>
      <c r="P782" s="58">
        <f t="shared" si="87"/>
        <v>26.53</v>
      </c>
      <c r="Q782" s="59" t="s">
        <v>132</v>
      </c>
      <c r="R782" s="51"/>
      <c r="S782" s="51"/>
    </row>
    <row r="783" spans="1:19" ht="21" x14ac:dyDescent="0.35">
      <c r="A783" s="53">
        <v>30602076</v>
      </c>
      <c r="B783" s="53" t="s">
        <v>9758</v>
      </c>
      <c r="C783" s="54" t="s">
        <v>3680</v>
      </c>
      <c r="D783" s="60">
        <v>1</v>
      </c>
      <c r="E783" s="61" t="s">
        <v>407</v>
      </c>
      <c r="F783" s="56"/>
      <c r="G783" s="53">
        <v>1</v>
      </c>
      <c r="H783" s="53">
        <v>3</v>
      </c>
      <c r="I783" s="53"/>
      <c r="J783" s="53"/>
      <c r="K783" s="57"/>
      <c r="L783" s="58">
        <f t="shared" si="88"/>
        <v>620.66</v>
      </c>
      <c r="M783" s="58">
        <f t="shared" si="86"/>
        <v>620.66</v>
      </c>
      <c r="N783" s="58">
        <f>IF(F783&gt;0,ROUND(F783*#REF!,2),0)</f>
        <v>0</v>
      </c>
      <c r="O783" s="58">
        <f>IF(J783&gt;0,ROUND(J783*#REF!,2),0)</f>
        <v>0</v>
      </c>
      <c r="P783" s="58">
        <f t="shared" si="87"/>
        <v>620.66</v>
      </c>
      <c r="Q783" s="59" t="s">
        <v>132</v>
      </c>
      <c r="R783" s="51"/>
      <c r="S783" s="51"/>
    </row>
    <row r="784" spans="1:19" ht="21" x14ac:dyDescent="0.35">
      <c r="A784" s="53">
        <v>30602084</v>
      </c>
      <c r="B784" s="53" t="s">
        <v>9759</v>
      </c>
      <c r="C784" s="54" t="s">
        <v>3679</v>
      </c>
      <c r="D784" s="60">
        <v>1</v>
      </c>
      <c r="E784" s="61" t="s">
        <v>151</v>
      </c>
      <c r="F784" s="56"/>
      <c r="G784" s="53">
        <v>1</v>
      </c>
      <c r="H784" s="53">
        <v>2</v>
      </c>
      <c r="I784" s="53"/>
      <c r="J784" s="53"/>
      <c r="K784" s="57"/>
      <c r="L784" s="58">
        <f t="shared" si="88"/>
        <v>270.54000000000002</v>
      </c>
      <c r="M784" s="58">
        <f t="shared" si="86"/>
        <v>270.54000000000002</v>
      </c>
      <c r="N784" s="58">
        <f>IF(F784&gt;0,ROUND(F784*#REF!,2),0)</f>
        <v>0</v>
      </c>
      <c r="O784" s="58">
        <f>IF(J784&gt;0,ROUND(J784*#REF!,2),0)</f>
        <v>0</v>
      </c>
      <c r="P784" s="58">
        <f t="shared" si="87"/>
        <v>270.54000000000002</v>
      </c>
      <c r="Q784" s="59" t="s">
        <v>132</v>
      </c>
      <c r="R784" s="51"/>
      <c r="S784" s="51"/>
    </row>
    <row r="785" spans="1:19" x14ac:dyDescent="0.35">
      <c r="A785" s="53">
        <v>30602092</v>
      </c>
      <c r="B785" s="53" t="s">
        <v>9760</v>
      </c>
      <c r="C785" s="54" t="s">
        <v>3678</v>
      </c>
      <c r="D785" s="60">
        <v>1</v>
      </c>
      <c r="E785" s="61" t="s">
        <v>151</v>
      </c>
      <c r="F785" s="56"/>
      <c r="G785" s="53">
        <v>1</v>
      </c>
      <c r="H785" s="53">
        <v>2</v>
      </c>
      <c r="I785" s="53"/>
      <c r="J785" s="53"/>
      <c r="K785" s="57"/>
      <c r="L785" s="58">
        <f t="shared" si="88"/>
        <v>270.54000000000002</v>
      </c>
      <c r="M785" s="58">
        <f t="shared" si="86"/>
        <v>270.54000000000002</v>
      </c>
      <c r="N785" s="58">
        <f>IF(F785&gt;0,ROUND(F785*#REF!,2),0)</f>
        <v>0</v>
      </c>
      <c r="O785" s="58">
        <f>IF(J785&gt;0,ROUND(J785*#REF!,2),0)</f>
        <v>0</v>
      </c>
      <c r="P785" s="58">
        <f t="shared" si="87"/>
        <v>270.54000000000002</v>
      </c>
      <c r="Q785" s="59" t="s">
        <v>132</v>
      </c>
      <c r="R785" s="51"/>
      <c r="S785" s="51"/>
    </row>
    <row r="786" spans="1:19" x14ac:dyDescent="0.35">
      <c r="A786" s="53">
        <v>30602106</v>
      </c>
      <c r="B786" s="53" t="s">
        <v>9761</v>
      </c>
      <c r="C786" s="54" t="s">
        <v>3677</v>
      </c>
      <c r="D786" s="60">
        <v>1</v>
      </c>
      <c r="E786" s="61" t="s">
        <v>151</v>
      </c>
      <c r="F786" s="56"/>
      <c r="G786" s="53">
        <v>1</v>
      </c>
      <c r="H786" s="53">
        <v>3</v>
      </c>
      <c r="I786" s="53"/>
      <c r="J786" s="53"/>
      <c r="K786" s="57"/>
      <c r="L786" s="58">
        <f t="shared" si="88"/>
        <v>270.54000000000002</v>
      </c>
      <c r="M786" s="58">
        <f t="shared" si="86"/>
        <v>270.54000000000002</v>
      </c>
      <c r="N786" s="58">
        <f>IF(F786&gt;0,ROUND(F786*#REF!,2),0)</f>
        <v>0</v>
      </c>
      <c r="O786" s="58">
        <f>IF(J786&gt;0,ROUND(J786*#REF!,2),0)</f>
        <v>0</v>
      </c>
      <c r="P786" s="58">
        <f t="shared" si="87"/>
        <v>270.54000000000002</v>
      </c>
      <c r="Q786" s="59" t="s">
        <v>132</v>
      </c>
      <c r="R786" s="51"/>
      <c r="S786" s="51"/>
    </row>
    <row r="787" spans="1:19" x14ac:dyDescent="0.35">
      <c r="A787" s="53">
        <v>30602114</v>
      </c>
      <c r="B787" s="53" t="s">
        <v>9762</v>
      </c>
      <c r="C787" s="54" t="s">
        <v>3676</v>
      </c>
      <c r="D787" s="60">
        <v>1</v>
      </c>
      <c r="E787" s="61" t="s">
        <v>388</v>
      </c>
      <c r="F787" s="56"/>
      <c r="G787" s="53">
        <v>1</v>
      </c>
      <c r="H787" s="53">
        <v>2</v>
      </c>
      <c r="I787" s="53"/>
      <c r="J787" s="53"/>
      <c r="K787" s="57"/>
      <c r="L787" s="58">
        <f t="shared" si="88"/>
        <v>574.25</v>
      </c>
      <c r="M787" s="58">
        <f t="shared" si="86"/>
        <v>574.25</v>
      </c>
      <c r="N787" s="58">
        <f>IF(F787&gt;0,ROUND(F787*#REF!,2),0)</f>
        <v>0</v>
      </c>
      <c r="O787" s="58">
        <f>IF(J787&gt;0,ROUND(J787*#REF!,2),0)</f>
        <v>0</v>
      </c>
      <c r="P787" s="58">
        <f t="shared" si="87"/>
        <v>574.25</v>
      </c>
      <c r="Q787" s="59" t="s">
        <v>132</v>
      </c>
      <c r="R787" s="51"/>
      <c r="S787" s="51"/>
    </row>
    <row r="788" spans="1:19" ht="21" x14ac:dyDescent="0.35">
      <c r="A788" s="53">
        <v>30602122</v>
      </c>
      <c r="B788" s="53" t="s">
        <v>9763</v>
      </c>
      <c r="C788" s="54" t="s">
        <v>3675</v>
      </c>
      <c r="D788" s="60">
        <v>1</v>
      </c>
      <c r="E788" s="61" t="s">
        <v>484</v>
      </c>
      <c r="F788" s="56"/>
      <c r="G788" s="53">
        <v>2</v>
      </c>
      <c r="H788" s="53">
        <v>5</v>
      </c>
      <c r="I788" s="53"/>
      <c r="J788" s="53"/>
      <c r="K788" s="57"/>
      <c r="L788" s="58">
        <f t="shared" si="88"/>
        <v>802.34</v>
      </c>
      <c r="M788" s="58">
        <f t="shared" si="86"/>
        <v>802.34</v>
      </c>
      <c r="N788" s="58">
        <f>IF(F788&gt;0,ROUND(F788*#REF!,2),0)</f>
        <v>0</v>
      </c>
      <c r="O788" s="58">
        <f>IF(J788&gt;0,ROUND(J788*#REF!,2),0)</f>
        <v>0</v>
      </c>
      <c r="P788" s="58">
        <f t="shared" si="87"/>
        <v>802.34</v>
      </c>
      <c r="Q788" s="59" t="s">
        <v>132</v>
      </c>
      <c r="R788" s="51"/>
      <c r="S788" s="51"/>
    </row>
    <row r="789" spans="1:19" x14ac:dyDescent="0.35">
      <c r="A789" s="53">
        <v>30602130</v>
      </c>
      <c r="B789" s="53" t="s">
        <v>9764</v>
      </c>
      <c r="C789" s="54" t="s">
        <v>3674</v>
      </c>
      <c r="D789" s="60">
        <v>1</v>
      </c>
      <c r="E789" s="61" t="s">
        <v>383</v>
      </c>
      <c r="F789" s="56"/>
      <c r="G789" s="53">
        <v>2</v>
      </c>
      <c r="H789" s="53">
        <v>4</v>
      </c>
      <c r="I789" s="53"/>
      <c r="J789" s="53"/>
      <c r="K789" s="57"/>
      <c r="L789" s="58">
        <f t="shared" si="88"/>
        <v>649.84</v>
      </c>
      <c r="M789" s="58">
        <f t="shared" si="86"/>
        <v>649.84</v>
      </c>
      <c r="N789" s="58">
        <f>IF(F789&gt;0,ROUND(F789*#REF!,2),0)</f>
        <v>0</v>
      </c>
      <c r="O789" s="58">
        <f>IF(J789&gt;0,ROUND(J789*#REF!,2),0)</f>
        <v>0</v>
      </c>
      <c r="P789" s="58">
        <f t="shared" si="87"/>
        <v>649.84</v>
      </c>
      <c r="Q789" s="59" t="s">
        <v>132</v>
      </c>
      <c r="R789" s="51"/>
      <c r="S789" s="51"/>
    </row>
    <row r="790" spans="1:19" ht="21" x14ac:dyDescent="0.35">
      <c r="A790" s="53">
        <v>30602149</v>
      </c>
      <c r="B790" s="53" t="s">
        <v>9765</v>
      </c>
      <c r="C790" s="54" t="s">
        <v>3673</v>
      </c>
      <c r="D790" s="60">
        <v>1</v>
      </c>
      <c r="E790" s="61" t="s">
        <v>396</v>
      </c>
      <c r="F790" s="56"/>
      <c r="G790" s="53">
        <v>2</v>
      </c>
      <c r="H790" s="53">
        <v>5</v>
      </c>
      <c r="I790" s="53"/>
      <c r="J790" s="53"/>
      <c r="K790" s="57"/>
      <c r="L790" s="58">
        <f t="shared" si="88"/>
        <v>1027.79</v>
      </c>
      <c r="M790" s="58">
        <f t="shared" si="86"/>
        <v>1027.79</v>
      </c>
      <c r="N790" s="58">
        <f>IF(F790&gt;0,ROUND(F790*#REF!,2),0)</f>
        <v>0</v>
      </c>
      <c r="O790" s="58">
        <f>IF(J790&gt;0,ROUND(J790*#REF!,2),0)</f>
        <v>0</v>
      </c>
      <c r="P790" s="58">
        <f t="shared" si="87"/>
        <v>1027.79</v>
      </c>
      <c r="Q790" s="59" t="s">
        <v>132</v>
      </c>
      <c r="R790" s="51"/>
      <c r="S790" s="51"/>
    </row>
    <row r="791" spans="1:19" x14ac:dyDescent="0.35">
      <c r="A791" s="53">
        <v>30602157</v>
      </c>
      <c r="B791" s="53" t="s">
        <v>9766</v>
      </c>
      <c r="C791" s="54" t="s">
        <v>3672</v>
      </c>
      <c r="D791" s="60">
        <v>1</v>
      </c>
      <c r="E791" s="61" t="s">
        <v>159</v>
      </c>
      <c r="F791" s="56"/>
      <c r="G791" s="53">
        <v>1</v>
      </c>
      <c r="H791" s="53">
        <v>3</v>
      </c>
      <c r="I791" s="53"/>
      <c r="J791" s="53"/>
      <c r="K791" s="57"/>
      <c r="L791" s="58">
        <f t="shared" si="88"/>
        <v>736.04</v>
      </c>
      <c r="M791" s="58">
        <f t="shared" si="86"/>
        <v>736.04</v>
      </c>
      <c r="N791" s="58">
        <f>IF(F791&gt;0,ROUND(F791*#REF!,2),0)</f>
        <v>0</v>
      </c>
      <c r="O791" s="58">
        <f>IF(J791&gt;0,ROUND(J791*#REF!,2),0)</f>
        <v>0</v>
      </c>
      <c r="P791" s="58">
        <f t="shared" si="87"/>
        <v>736.04</v>
      </c>
      <c r="Q791" s="59" t="s">
        <v>132</v>
      </c>
      <c r="R791" s="51"/>
      <c r="S791" s="51"/>
    </row>
    <row r="792" spans="1:19" ht="21" x14ac:dyDescent="0.35">
      <c r="A792" s="53">
        <v>30602165</v>
      </c>
      <c r="B792" s="53" t="s">
        <v>9767</v>
      </c>
      <c r="C792" s="54" t="s">
        <v>3671</v>
      </c>
      <c r="D792" s="60">
        <v>1</v>
      </c>
      <c r="E792" s="61" t="s">
        <v>396</v>
      </c>
      <c r="F792" s="56"/>
      <c r="G792" s="53">
        <v>1</v>
      </c>
      <c r="H792" s="53">
        <v>5</v>
      </c>
      <c r="I792" s="53"/>
      <c r="J792" s="53"/>
      <c r="K792" s="57"/>
      <c r="L792" s="58">
        <f t="shared" si="88"/>
        <v>1027.79</v>
      </c>
      <c r="M792" s="58">
        <f t="shared" si="86"/>
        <v>1027.79</v>
      </c>
      <c r="N792" s="58">
        <f>IF(F792&gt;0,ROUND(F792*#REF!,2),0)</f>
        <v>0</v>
      </c>
      <c r="O792" s="58">
        <f>IF(J792&gt;0,ROUND(J792*#REF!,2),0)</f>
        <v>0</v>
      </c>
      <c r="P792" s="58">
        <f t="shared" si="87"/>
        <v>1027.79</v>
      </c>
      <c r="Q792" s="59" t="s">
        <v>132</v>
      </c>
      <c r="R792" s="51"/>
      <c r="S792" s="51"/>
    </row>
    <row r="793" spans="1:19" ht="31.5" x14ac:dyDescent="0.35">
      <c r="A793" s="53">
        <v>30602173</v>
      </c>
      <c r="B793" s="53" t="s">
        <v>9768</v>
      </c>
      <c r="C793" s="54" t="s">
        <v>3670</v>
      </c>
      <c r="D793" s="60">
        <v>1</v>
      </c>
      <c r="E793" s="61" t="s">
        <v>407</v>
      </c>
      <c r="F793" s="56"/>
      <c r="G793" s="53">
        <v>1</v>
      </c>
      <c r="H793" s="53">
        <v>5</v>
      </c>
      <c r="I793" s="53"/>
      <c r="J793" s="53"/>
      <c r="K793" s="57"/>
      <c r="L793" s="58">
        <f t="shared" si="88"/>
        <v>620.66</v>
      </c>
      <c r="M793" s="58">
        <f t="shared" si="86"/>
        <v>620.66</v>
      </c>
      <c r="N793" s="58">
        <f>IF(F793&gt;0,ROUND(F793*#REF!,2),0)</f>
        <v>0</v>
      </c>
      <c r="O793" s="58">
        <f>IF(J793&gt;0,ROUND(J793*#REF!,2),0)</f>
        <v>0</v>
      </c>
      <c r="P793" s="58">
        <f t="shared" si="87"/>
        <v>620.66</v>
      </c>
      <c r="Q793" s="59" t="s">
        <v>132</v>
      </c>
      <c r="R793" s="51"/>
      <c r="S793" s="51"/>
    </row>
    <row r="794" spans="1:19" ht="42" x14ac:dyDescent="0.35">
      <c r="A794" s="53">
        <v>30602181</v>
      </c>
      <c r="B794" s="53" t="s">
        <v>9769</v>
      </c>
      <c r="C794" s="54" t="s">
        <v>3669</v>
      </c>
      <c r="D794" s="60">
        <v>1</v>
      </c>
      <c r="E794" s="61" t="s">
        <v>23</v>
      </c>
      <c r="F794" s="56"/>
      <c r="G794" s="53"/>
      <c r="H794" s="53">
        <v>2</v>
      </c>
      <c r="I794" s="53"/>
      <c r="J794" s="53"/>
      <c r="K794" s="57"/>
      <c r="L794" s="58">
        <f t="shared" si="88"/>
        <v>116.71</v>
      </c>
      <c r="M794" s="58">
        <f t="shared" si="86"/>
        <v>116.71</v>
      </c>
      <c r="N794" s="58">
        <f>IF(F794&gt;0,ROUND(F794*#REF!,2),0)</f>
        <v>0</v>
      </c>
      <c r="O794" s="58">
        <f>IF(J794&gt;0,ROUND(J794*#REF!,2),0)</f>
        <v>0</v>
      </c>
      <c r="P794" s="58">
        <f t="shared" si="87"/>
        <v>116.71</v>
      </c>
      <c r="Q794" s="59" t="s">
        <v>132</v>
      </c>
      <c r="R794" s="51"/>
      <c r="S794" s="51"/>
    </row>
    <row r="795" spans="1:19" ht="21" x14ac:dyDescent="0.35">
      <c r="A795" s="53">
        <v>30602190</v>
      </c>
      <c r="B795" s="53" t="s">
        <v>9770</v>
      </c>
      <c r="C795" s="54" t="s">
        <v>3668</v>
      </c>
      <c r="D795" s="60">
        <v>1</v>
      </c>
      <c r="E795" s="61" t="s">
        <v>484</v>
      </c>
      <c r="F795" s="56"/>
      <c r="G795" s="53">
        <v>1</v>
      </c>
      <c r="H795" s="53">
        <v>4</v>
      </c>
      <c r="I795" s="53"/>
      <c r="J795" s="53"/>
      <c r="K795" s="57"/>
      <c r="L795" s="58">
        <f t="shared" si="88"/>
        <v>802.34</v>
      </c>
      <c r="M795" s="58">
        <f t="shared" si="86"/>
        <v>802.34</v>
      </c>
      <c r="N795" s="58">
        <f>IF(F795&gt;0,ROUND(F795*#REF!,2),0)</f>
        <v>0</v>
      </c>
      <c r="O795" s="58">
        <f>IF(J795&gt;0,ROUND(J795*#REF!,2),0)</f>
        <v>0</v>
      </c>
      <c r="P795" s="58">
        <f t="shared" si="87"/>
        <v>802.34</v>
      </c>
      <c r="Q795" s="59" t="s">
        <v>132</v>
      </c>
      <c r="R795" s="51"/>
      <c r="S795" s="51"/>
    </row>
    <row r="796" spans="1:19" ht="21" x14ac:dyDescent="0.35">
      <c r="A796" s="53">
        <v>30602203</v>
      </c>
      <c r="B796" s="53" t="s">
        <v>9771</v>
      </c>
      <c r="C796" s="54" t="s">
        <v>3667</v>
      </c>
      <c r="D796" s="60">
        <v>1</v>
      </c>
      <c r="E796" s="61" t="s">
        <v>388</v>
      </c>
      <c r="F796" s="56"/>
      <c r="G796" s="53">
        <v>1</v>
      </c>
      <c r="H796" s="53">
        <v>3</v>
      </c>
      <c r="I796" s="53"/>
      <c r="J796" s="53"/>
      <c r="K796" s="57"/>
      <c r="L796" s="58">
        <f t="shared" si="88"/>
        <v>574.25</v>
      </c>
      <c r="M796" s="58">
        <f t="shared" si="86"/>
        <v>574.25</v>
      </c>
      <c r="N796" s="58">
        <f>IF(F796&gt;0,ROUND(F796*#REF!,2),0)</f>
        <v>0</v>
      </c>
      <c r="O796" s="58">
        <f>IF(J796&gt;0,ROUND(J796*#REF!,2),0)</f>
        <v>0</v>
      </c>
      <c r="P796" s="58">
        <f t="shared" si="87"/>
        <v>574.25</v>
      </c>
      <c r="Q796" s="59" t="s">
        <v>132</v>
      </c>
      <c r="R796" s="51"/>
      <c r="S796" s="51"/>
    </row>
    <row r="797" spans="1:19" ht="21" x14ac:dyDescent="0.35">
      <c r="A797" s="53">
        <v>30602211</v>
      </c>
      <c r="B797" s="53" t="s">
        <v>9772</v>
      </c>
      <c r="C797" s="54" t="s">
        <v>3666</v>
      </c>
      <c r="D797" s="60">
        <v>1</v>
      </c>
      <c r="E797" s="61" t="s">
        <v>151</v>
      </c>
      <c r="F797" s="56"/>
      <c r="G797" s="53">
        <v>1</v>
      </c>
      <c r="H797" s="53">
        <v>3</v>
      </c>
      <c r="I797" s="53"/>
      <c r="J797" s="53"/>
      <c r="K797" s="57"/>
      <c r="L797" s="58">
        <f t="shared" si="88"/>
        <v>270.54000000000002</v>
      </c>
      <c r="M797" s="58">
        <f t="shared" si="86"/>
        <v>270.54000000000002</v>
      </c>
      <c r="N797" s="58">
        <f>IF(F797&gt;0,ROUND(F797*#REF!,2),0)</f>
        <v>0</v>
      </c>
      <c r="O797" s="58">
        <f>IF(J797&gt;0,ROUND(J797*#REF!,2),0)</f>
        <v>0</v>
      </c>
      <c r="P797" s="58">
        <f t="shared" si="87"/>
        <v>270.54000000000002</v>
      </c>
      <c r="Q797" s="59" t="s">
        <v>132</v>
      </c>
      <c r="R797" s="51"/>
      <c r="S797" s="51"/>
    </row>
    <row r="798" spans="1:19" ht="31.5" x14ac:dyDescent="0.35">
      <c r="A798" s="53">
        <v>30602238</v>
      </c>
      <c r="B798" s="53" t="s">
        <v>9773</v>
      </c>
      <c r="C798" s="54" t="s">
        <v>3665</v>
      </c>
      <c r="D798" s="60">
        <v>1</v>
      </c>
      <c r="E798" s="61" t="s">
        <v>161</v>
      </c>
      <c r="F798" s="56"/>
      <c r="G798" s="53">
        <v>2</v>
      </c>
      <c r="H798" s="53">
        <v>6</v>
      </c>
      <c r="I798" s="53"/>
      <c r="J798" s="53"/>
      <c r="K798" s="57"/>
      <c r="L798" s="58">
        <f t="shared" si="88"/>
        <v>948.22</v>
      </c>
      <c r="M798" s="58">
        <f t="shared" si="86"/>
        <v>948.22</v>
      </c>
      <c r="N798" s="58">
        <f>IF(F798&gt;0,ROUND(F798*#REF!,2),0)</f>
        <v>0</v>
      </c>
      <c r="O798" s="58">
        <f>IF(J798&gt;0,ROUND(J798*#REF!,2),0)</f>
        <v>0</v>
      </c>
      <c r="P798" s="58">
        <f t="shared" si="87"/>
        <v>948.22</v>
      </c>
      <c r="Q798" s="59" t="s">
        <v>132</v>
      </c>
      <c r="R798" s="51"/>
      <c r="S798" s="51"/>
    </row>
    <row r="799" spans="1:19" ht="21" x14ac:dyDescent="0.35">
      <c r="A799" s="53">
        <v>30602246</v>
      </c>
      <c r="B799" s="53" t="s">
        <v>9774</v>
      </c>
      <c r="C799" s="54" t="s">
        <v>3664</v>
      </c>
      <c r="D799" s="60">
        <v>1</v>
      </c>
      <c r="E799" s="61" t="s">
        <v>393</v>
      </c>
      <c r="F799" s="56"/>
      <c r="G799" s="53">
        <v>2</v>
      </c>
      <c r="H799" s="53">
        <v>5</v>
      </c>
      <c r="I799" s="53"/>
      <c r="J799" s="53"/>
      <c r="K799" s="57"/>
      <c r="L799" s="58">
        <f t="shared" si="88"/>
        <v>883.25</v>
      </c>
      <c r="M799" s="58">
        <f t="shared" si="86"/>
        <v>883.25</v>
      </c>
      <c r="N799" s="58">
        <f>IF(F799&gt;0,ROUND(F799*#REF!,2),0)</f>
        <v>0</v>
      </c>
      <c r="O799" s="58">
        <f>IF(J799&gt;0,ROUND(J799*#REF!,2),0)</f>
        <v>0</v>
      </c>
      <c r="P799" s="58">
        <f t="shared" si="87"/>
        <v>883.25</v>
      </c>
      <c r="Q799" s="59" t="s">
        <v>132</v>
      </c>
      <c r="R799" s="51"/>
      <c r="S799" s="51"/>
    </row>
    <row r="800" spans="1:19" ht="21" x14ac:dyDescent="0.35">
      <c r="A800" s="53">
        <v>30602254</v>
      </c>
      <c r="B800" s="53" t="s">
        <v>9775</v>
      </c>
      <c r="C800" s="54" t="s">
        <v>3663</v>
      </c>
      <c r="D800" s="60">
        <v>1</v>
      </c>
      <c r="E800" s="61" t="s">
        <v>407</v>
      </c>
      <c r="F800" s="56"/>
      <c r="G800" s="53">
        <v>2</v>
      </c>
      <c r="H800" s="53">
        <v>4</v>
      </c>
      <c r="I800" s="53"/>
      <c r="J800" s="53"/>
      <c r="K800" s="57"/>
      <c r="L800" s="58">
        <f t="shared" si="88"/>
        <v>620.66</v>
      </c>
      <c r="M800" s="58">
        <f t="shared" si="86"/>
        <v>620.66</v>
      </c>
      <c r="N800" s="58">
        <f>IF(F800&gt;0,ROUND(F800*#REF!,2),0)</f>
        <v>0</v>
      </c>
      <c r="O800" s="58">
        <f>IF(J800&gt;0,ROUND(J800*#REF!,2),0)</f>
        <v>0</v>
      </c>
      <c r="P800" s="58">
        <f t="shared" si="87"/>
        <v>620.66</v>
      </c>
      <c r="Q800" s="59" t="s">
        <v>132</v>
      </c>
      <c r="R800" s="51"/>
      <c r="S800" s="51"/>
    </row>
    <row r="801" spans="1:19" ht="21" x14ac:dyDescent="0.35">
      <c r="A801" s="53">
        <v>30602262</v>
      </c>
      <c r="B801" s="53" t="s">
        <v>9776</v>
      </c>
      <c r="C801" s="54" t="s">
        <v>3662</v>
      </c>
      <c r="D801" s="60">
        <v>1</v>
      </c>
      <c r="E801" s="61" t="s">
        <v>393</v>
      </c>
      <c r="F801" s="56"/>
      <c r="G801" s="53">
        <v>2</v>
      </c>
      <c r="H801" s="53">
        <v>5</v>
      </c>
      <c r="I801" s="53"/>
      <c r="J801" s="53"/>
      <c r="K801" s="57"/>
      <c r="L801" s="58">
        <f t="shared" si="88"/>
        <v>883.25</v>
      </c>
      <c r="M801" s="58">
        <f t="shared" si="86"/>
        <v>883.25</v>
      </c>
      <c r="N801" s="58">
        <f>IF(F801&gt;0,ROUND(F801*#REF!,2),0)</f>
        <v>0</v>
      </c>
      <c r="O801" s="58">
        <f>IF(J801&gt;0,ROUND(J801*#REF!,2),0)</f>
        <v>0</v>
      </c>
      <c r="P801" s="58">
        <f t="shared" si="87"/>
        <v>883.25</v>
      </c>
      <c r="Q801" s="59" t="s">
        <v>132</v>
      </c>
      <c r="R801" s="51"/>
      <c r="S801" s="51"/>
    </row>
    <row r="802" spans="1:19" ht="21" x14ac:dyDescent="0.35">
      <c r="A802" s="53">
        <v>30602289</v>
      </c>
      <c r="B802" s="53" t="s">
        <v>9777</v>
      </c>
      <c r="C802" s="54" t="s">
        <v>3661</v>
      </c>
      <c r="D802" s="60">
        <v>1</v>
      </c>
      <c r="E802" s="61" t="s">
        <v>407</v>
      </c>
      <c r="F802" s="56"/>
      <c r="G802" s="53">
        <v>2</v>
      </c>
      <c r="H802" s="53">
        <v>4</v>
      </c>
      <c r="I802" s="53"/>
      <c r="J802" s="53"/>
      <c r="K802" s="57"/>
      <c r="L802" s="58">
        <f t="shared" si="88"/>
        <v>620.66</v>
      </c>
      <c r="M802" s="58">
        <f t="shared" si="86"/>
        <v>620.66</v>
      </c>
      <c r="N802" s="58">
        <f>IF(F802&gt;0,ROUND(F802*#REF!,2),0)</f>
        <v>0</v>
      </c>
      <c r="O802" s="58">
        <f>IF(J802&gt;0,ROUND(J802*#REF!,2),0)</f>
        <v>0</v>
      </c>
      <c r="P802" s="58">
        <f t="shared" si="87"/>
        <v>620.66</v>
      </c>
      <c r="Q802" s="59" t="s">
        <v>132</v>
      </c>
      <c r="R802" s="51"/>
      <c r="S802" s="51"/>
    </row>
    <row r="803" spans="1:19" ht="21" x14ac:dyDescent="0.35">
      <c r="A803" s="53">
        <v>30602297</v>
      </c>
      <c r="B803" s="53" t="s">
        <v>9778</v>
      </c>
      <c r="C803" s="54" t="s">
        <v>3660</v>
      </c>
      <c r="D803" s="60">
        <v>1</v>
      </c>
      <c r="E803" s="61" t="s">
        <v>148</v>
      </c>
      <c r="F803" s="56"/>
      <c r="G803" s="53">
        <v>2</v>
      </c>
      <c r="H803" s="53">
        <v>4</v>
      </c>
      <c r="I803" s="53"/>
      <c r="J803" s="53"/>
      <c r="K803" s="57"/>
      <c r="L803" s="58">
        <f t="shared" si="88"/>
        <v>689.63</v>
      </c>
      <c r="M803" s="58">
        <f t="shared" si="86"/>
        <v>689.63</v>
      </c>
      <c r="N803" s="58">
        <f>IF(F803&gt;0,ROUND(F803*#REF!,2),0)</f>
        <v>0</v>
      </c>
      <c r="O803" s="58">
        <f>IF(J803&gt;0,ROUND(J803*#REF!,2),0)</f>
        <v>0</v>
      </c>
      <c r="P803" s="58">
        <f t="shared" si="87"/>
        <v>689.63</v>
      </c>
      <c r="Q803" s="59" t="s">
        <v>132</v>
      </c>
      <c r="R803" s="51"/>
      <c r="S803" s="51"/>
    </row>
    <row r="804" spans="1:19" ht="21" x14ac:dyDescent="0.35">
      <c r="A804" s="53">
        <v>30602300</v>
      </c>
      <c r="B804" s="53" t="s">
        <v>9779</v>
      </c>
      <c r="C804" s="54" t="s">
        <v>3659</v>
      </c>
      <c r="D804" s="60">
        <v>1</v>
      </c>
      <c r="E804" s="61" t="s">
        <v>311</v>
      </c>
      <c r="F804" s="56"/>
      <c r="G804" s="53">
        <v>1</v>
      </c>
      <c r="H804" s="53">
        <v>3</v>
      </c>
      <c r="I804" s="53"/>
      <c r="J804" s="53"/>
      <c r="K804" s="57"/>
      <c r="L804" s="58">
        <f t="shared" si="88"/>
        <v>291.76</v>
      </c>
      <c r="M804" s="58">
        <f t="shared" si="86"/>
        <v>291.76</v>
      </c>
      <c r="N804" s="58">
        <f>IF(F804&gt;0,ROUND(F804*#REF!,2),0)</f>
        <v>0</v>
      </c>
      <c r="O804" s="58">
        <f>IF(J804&gt;0,ROUND(J804*#REF!,2),0)</f>
        <v>0</v>
      </c>
      <c r="P804" s="58">
        <f t="shared" si="87"/>
        <v>291.76</v>
      </c>
      <c r="Q804" s="59" t="s">
        <v>132</v>
      </c>
      <c r="R804" s="51"/>
      <c r="S804" s="51"/>
    </row>
    <row r="805" spans="1:19" ht="31.5" x14ac:dyDescent="0.35">
      <c r="A805" s="53">
        <v>30602319</v>
      </c>
      <c r="B805" s="53" t="s">
        <v>9780</v>
      </c>
      <c r="C805" s="54" t="s">
        <v>3658</v>
      </c>
      <c r="D805" s="60">
        <v>1</v>
      </c>
      <c r="E805" s="61" t="s">
        <v>16</v>
      </c>
      <c r="F805" s="56"/>
      <c r="G805" s="53">
        <v>1</v>
      </c>
      <c r="H805" s="53">
        <v>3</v>
      </c>
      <c r="I805" s="53"/>
      <c r="J805" s="53"/>
      <c r="K805" s="57"/>
      <c r="L805" s="58">
        <f t="shared" si="88"/>
        <v>250.65</v>
      </c>
      <c r="M805" s="58">
        <f t="shared" si="86"/>
        <v>250.65</v>
      </c>
      <c r="N805" s="58">
        <f>IF(F805&gt;0,ROUND(F805*#REF!,2),0)</f>
        <v>0</v>
      </c>
      <c r="O805" s="58">
        <f>IF(J805&gt;0,ROUND(J805*#REF!,2),0)</f>
        <v>0</v>
      </c>
      <c r="P805" s="58">
        <f t="shared" si="87"/>
        <v>250.65</v>
      </c>
      <c r="Q805" s="59" t="s">
        <v>132</v>
      </c>
      <c r="R805" s="51"/>
      <c r="S805" s="51"/>
    </row>
    <row r="806" spans="1:19" x14ac:dyDescent="0.35">
      <c r="A806" s="53">
        <v>30602327</v>
      </c>
      <c r="B806" s="53" t="s">
        <v>9781</v>
      </c>
      <c r="C806" s="54" t="s">
        <v>3657</v>
      </c>
      <c r="D806" s="60">
        <v>1</v>
      </c>
      <c r="E806" s="61" t="s">
        <v>16</v>
      </c>
      <c r="F806" s="56"/>
      <c r="G806" s="53">
        <v>1</v>
      </c>
      <c r="H806" s="53">
        <v>3</v>
      </c>
      <c r="I806" s="53"/>
      <c r="J806" s="53"/>
      <c r="K806" s="57"/>
      <c r="L806" s="58">
        <f t="shared" si="88"/>
        <v>250.65</v>
      </c>
      <c r="M806" s="58">
        <f t="shared" si="86"/>
        <v>250.65</v>
      </c>
      <c r="N806" s="58">
        <f>IF(F806&gt;0,ROUND(F806*#REF!,2),0)</f>
        <v>0</v>
      </c>
      <c r="O806" s="58">
        <f>IF(J806&gt;0,ROUND(J806*#REF!,2),0)</f>
        <v>0</v>
      </c>
      <c r="P806" s="58">
        <f t="shared" si="87"/>
        <v>250.65</v>
      </c>
      <c r="Q806" s="59" t="s">
        <v>132</v>
      </c>
      <c r="R806" s="51"/>
      <c r="S806" s="51"/>
    </row>
    <row r="807" spans="1:19" ht="21" x14ac:dyDescent="0.35">
      <c r="A807" s="53">
        <v>30602335</v>
      </c>
      <c r="B807" s="53" t="s">
        <v>9782</v>
      </c>
      <c r="C807" s="54" t="s">
        <v>3656</v>
      </c>
      <c r="D807" s="60">
        <v>1</v>
      </c>
      <c r="E807" s="61" t="s">
        <v>13</v>
      </c>
      <c r="F807" s="56"/>
      <c r="G807" s="53"/>
      <c r="H807" s="53">
        <v>0</v>
      </c>
      <c r="I807" s="53"/>
      <c r="J807" s="53"/>
      <c r="K807" s="57"/>
      <c r="L807" s="58">
        <f t="shared" si="88"/>
        <v>148.54</v>
      </c>
      <c r="M807" s="58">
        <f t="shared" si="86"/>
        <v>148.54</v>
      </c>
      <c r="N807" s="58">
        <f>IF(F807&gt;0,ROUND(F807*#REF!,2),0)</f>
        <v>0</v>
      </c>
      <c r="O807" s="58">
        <f>IF(J807&gt;0,ROUND(J807*#REF!,2),0)</f>
        <v>0</v>
      </c>
      <c r="P807" s="58">
        <f t="shared" si="87"/>
        <v>148.54</v>
      </c>
      <c r="Q807" s="59" t="s">
        <v>132</v>
      </c>
      <c r="R807" s="51"/>
      <c r="S807" s="51"/>
    </row>
    <row r="808" spans="1:19" ht="21" x14ac:dyDescent="0.35">
      <c r="A808" s="53">
        <v>30602343</v>
      </c>
      <c r="B808" s="53" t="s">
        <v>9783</v>
      </c>
      <c r="C808" s="54" t="s">
        <v>3655</v>
      </c>
      <c r="D808" s="60">
        <v>1</v>
      </c>
      <c r="E808" s="61" t="s">
        <v>398</v>
      </c>
      <c r="F808" s="56"/>
      <c r="G808" s="53">
        <v>2</v>
      </c>
      <c r="H808" s="53">
        <v>5</v>
      </c>
      <c r="I808" s="53"/>
      <c r="J808" s="53"/>
      <c r="K808" s="57"/>
      <c r="L808" s="58">
        <f t="shared" si="88"/>
        <v>1140.53</v>
      </c>
      <c r="M808" s="58">
        <f t="shared" si="86"/>
        <v>1140.53</v>
      </c>
      <c r="N808" s="58">
        <f>IF(F808&gt;0,ROUND(F808*#REF!,2),0)</f>
        <v>0</v>
      </c>
      <c r="O808" s="58">
        <f>IF(J808&gt;0,ROUND(J808*#REF!,2),0)</f>
        <v>0</v>
      </c>
      <c r="P808" s="58">
        <f t="shared" si="87"/>
        <v>1140.53</v>
      </c>
      <c r="Q808" s="59" t="s">
        <v>132</v>
      </c>
      <c r="R808" s="51"/>
      <c r="S808" s="51"/>
    </row>
    <row r="809" spans="1:19" ht="31" x14ac:dyDescent="0.35">
      <c r="A809" s="125" t="s">
        <v>9784</v>
      </c>
      <c r="B809" s="125"/>
      <c r="C809" s="125"/>
      <c r="D809" s="125"/>
      <c r="E809" s="125"/>
      <c r="F809" s="125"/>
      <c r="G809" s="125"/>
      <c r="H809" s="125"/>
      <c r="I809" s="125"/>
      <c r="J809" s="125"/>
      <c r="K809" s="125"/>
      <c r="L809" s="125"/>
      <c r="M809" s="125"/>
      <c r="N809" s="125"/>
      <c r="O809" s="125"/>
      <c r="P809" s="125"/>
      <c r="Q809" s="52"/>
      <c r="R809" s="51"/>
      <c r="S809" s="51"/>
    </row>
    <row r="810" spans="1:19" x14ac:dyDescent="0.35">
      <c r="A810" s="53">
        <v>30701015</v>
      </c>
      <c r="B810" s="53" t="s">
        <v>9785</v>
      </c>
      <c r="C810" s="54" t="s">
        <v>3654</v>
      </c>
      <c r="D810" s="60">
        <v>1</v>
      </c>
      <c r="E810" s="61" t="s">
        <v>2042</v>
      </c>
      <c r="F810" s="56"/>
      <c r="G810" s="53">
        <v>2</v>
      </c>
      <c r="H810" s="53">
        <v>6</v>
      </c>
      <c r="I810" s="53"/>
      <c r="J810" s="53"/>
      <c r="K810" s="57"/>
      <c r="L810" s="58">
        <f t="shared" ref="L810:L830" si="89">VLOOKUP(E810,PORTES2021,10,FALSE)</f>
        <v>1982.66</v>
      </c>
      <c r="M810" s="58">
        <f t="shared" si="86"/>
        <v>1982.66</v>
      </c>
      <c r="N810" s="58">
        <f>IF(F810&gt;0,ROUND(F810*#REF!,2),0)</f>
        <v>0</v>
      </c>
      <c r="O810" s="58">
        <f>IF(J810&gt;0,ROUND(J810*#REF!,2),0)</f>
        <v>0</v>
      </c>
      <c r="P810" s="58">
        <f t="shared" ref="P810:P830" si="90">ROUND(M810+N810+O810,2)</f>
        <v>1982.66</v>
      </c>
      <c r="Q810" s="59" t="s">
        <v>132</v>
      </c>
      <c r="R810" s="51"/>
      <c r="S810" s="51"/>
    </row>
    <row r="811" spans="1:19" x14ac:dyDescent="0.35">
      <c r="A811" s="53">
        <v>30701023</v>
      </c>
      <c r="B811" s="53" t="s">
        <v>9786</v>
      </c>
      <c r="C811" s="54" t="s">
        <v>3653</v>
      </c>
      <c r="D811" s="60">
        <v>1</v>
      </c>
      <c r="E811" s="61" t="s">
        <v>194</v>
      </c>
      <c r="F811" s="56"/>
      <c r="G811" s="53">
        <v>2</v>
      </c>
      <c r="H811" s="53">
        <v>6</v>
      </c>
      <c r="I811" s="53"/>
      <c r="J811" s="53"/>
      <c r="K811" s="57"/>
      <c r="L811" s="58">
        <f t="shared" si="89"/>
        <v>2181.58</v>
      </c>
      <c r="M811" s="58">
        <f t="shared" si="86"/>
        <v>2181.58</v>
      </c>
      <c r="N811" s="58">
        <f>IF(F811&gt;0,ROUND(F811*#REF!,2),0)</f>
        <v>0</v>
      </c>
      <c r="O811" s="58">
        <f>IF(J811&gt;0,ROUND(J811*#REF!,2),0)</f>
        <v>0</v>
      </c>
      <c r="P811" s="58">
        <f t="shared" si="90"/>
        <v>2181.58</v>
      </c>
      <c r="Q811" s="59" t="s">
        <v>132</v>
      </c>
      <c r="R811" s="51"/>
      <c r="S811" s="51"/>
    </row>
    <row r="812" spans="1:19" x14ac:dyDescent="0.35">
      <c r="A812" s="53">
        <v>30701031</v>
      </c>
      <c r="B812" s="53" t="s">
        <v>9787</v>
      </c>
      <c r="C812" s="54" t="s">
        <v>3652</v>
      </c>
      <c r="D812" s="60">
        <v>1</v>
      </c>
      <c r="E812" s="61" t="s">
        <v>2042</v>
      </c>
      <c r="F812" s="56"/>
      <c r="G812" s="53">
        <v>2</v>
      </c>
      <c r="H812" s="53">
        <v>6</v>
      </c>
      <c r="I812" s="53"/>
      <c r="J812" s="53"/>
      <c r="K812" s="57"/>
      <c r="L812" s="58">
        <f t="shared" si="89"/>
        <v>1982.66</v>
      </c>
      <c r="M812" s="58">
        <f t="shared" ref="M812:M875" si="91">ROUND(D812*L812,2)</f>
        <v>1982.66</v>
      </c>
      <c r="N812" s="58">
        <f>IF(F812&gt;0,ROUND(F812*#REF!,2),0)</f>
        <v>0</v>
      </c>
      <c r="O812" s="58">
        <f>IF(J812&gt;0,ROUND(J812*#REF!,2),0)</f>
        <v>0</v>
      </c>
      <c r="P812" s="58">
        <f t="shared" si="90"/>
        <v>1982.66</v>
      </c>
      <c r="Q812" s="59" t="s">
        <v>132</v>
      </c>
      <c r="R812" s="51"/>
      <c r="S812" s="51"/>
    </row>
    <row r="813" spans="1:19" x14ac:dyDescent="0.35">
      <c r="A813" s="53">
        <v>30701040</v>
      </c>
      <c r="B813" s="53" t="s">
        <v>9788</v>
      </c>
      <c r="C813" s="54" t="s">
        <v>3651</v>
      </c>
      <c r="D813" s="60">
        <v>1</v>
      </c>
      <c r="E813" s="61" t="s">
        <v>2042</v>
      </c>
      <c r="F813" s="56"/>
      <c r="G813" s="53">
        <v>2</v>
      </c>
      <c r="H813" s="53">
        <v>6</v>
      </c>
      <c r="I813" s="53"/>
      <c r="J813" s="53"/>
      <c r="K813" s="57"/>
      <c r="L813" s="58">
        <f t="shared" si="89"/>
        <v>1982.66</v>
      </c>
      <c r="M813" s="58">
        <f t="shared" si="91"/>
        <v>1982.66</v>
      </c>
      <c r="N813" s="58">
        <f>IF(F813&gt;0,ROUND(F813*#REF!,2),0)</f>
        <v>0</v>
      </c>
      <c r="O813" s="58">
        <f>IF(J813&gt;0,ROUND(J813*#REF!,2),0)</f>
        <v>0</v>
      </c>
      <c r="P813" s="58">
        <f t="shared" si="90"/>
        <v>1982.66</v>
      </c>
      <c r="Q813" s="59" t="s">
        <v>132</v>
      </c>
      <c r="R813" s="51"/>
      <c r="S813" s="51"/>
    </row>
    <row r="814" spans="1:19" x14ac:dyDescent="0.35">
      <c r="A814" s="53">
        <v>30701058</v>
      </c>
      <c r="B814" s="53" t="s">
        <v>9789</v>
      </c>
      <c r="C814" s="54" t="s">
        <v>3650</v>
      </c>
      <c r="D814" s="60">
        <v>1</v>
      </c>
      <c r="E814" s="61" t="s">
        <v>2042</v>
      </c>
      <c r="F814" s="56"/>
      <c r="G814" s="53">
        <v>2</v>
      </c>
      <c r="H814" s="53">
        <v>6</v>
      </c>
      <c r="I814" s="53"/>
      <c r="J814" s="53"/>
      <c r="K814" s="57"/>
      <c r="L814" s="58">
        <f t="shared" si="89"/>
        <v>1982.66</v>
      </c>
      <c r="M814" s="58">
        <f t="shared" si="91"/>
        <v>1982.66</v>
      </c>
      <c r="N814" s="58">
        <f>IF(F814&gt;0,ROUND(F814*#REF!,2),0)</f>
        <v>0</v>
      </c>
      <c r="O814" s="58">
        <f>IF(J814&gt;0,ROUND(J814*#REF!,2),0)</f>
        <v>0</v>
      </c>
      <c r="P814" s="58">
        <f t="shared" si="90"/>
        <v>1982.66</v>
      </c>
      <c r="Q814" s="59" t="s">
        <v>132</v>
      </c>
      <c r="R814" s="51"/>
      <c r="S814" s="51"/>
    </row>
    <row r="815" spans="1:19" ht="31.5" x14ac:dyDescent="0.35">
      <c r="A815" s="53">
        <v>30701066</v>
      </c>
      <c r="B815" s="53" t="s">
        <v>9790</v>
      </c>
      <c r="C815" s="54" t="s">
        <v>3649</v>
      </c>
      <c r="D815" s="60">
        <v>1</v>
      </c>
      <c r="E815" s="61" t="s">
        <v>2042</v>
      </c>
      <c r="F815" s="56"/>
      <c r="G815" s="53">
        <v>2</v>
      </c>
      <c r="H815" s="53">
        <v>5</v>
      </c>
      <c r="I815" s="53"/>
      <c r="J815" s="53"/>
      <c r="K815" s="57"/>
      <c r="L815" s="58">
        <f t="shared" si="89"/>
        <v>1982.66</v>
      </c>
      <c r="M815" s="58">
        <f t="shared" si="91"/>
        <v>1982.66</v>
      </c>
      <c r="N815" s="58">
        <f>IF(F815&gt;0,ROUND(F815*#REF!,2),0)</f>
        <v>0</v>
      </c>
      <c r="O815" s="58">
        <f>IF(J815&gt;0,ROUND(J815*#REF!,2),0)</f>
        <v>0</v>
      </c>
      <c r="P815" s="58">
        <f t="shared" si="90"/>
        <v>1982.66</v>
      </c>
      <c r="Q815" s="59" t="s">
        <v>132</v>
      </c>
      <c r="R815" s="51"/>
      <c r="S815" s="51"/>
    </row>
    <row r="816" spans="1:19" x14ac:dyDescent="0.35">
      <c r="A816" s="53">
        <v>30701074</v>
      </c>
      <c r="B816" s="53" t="s">
        <v>9791</v>
      </c>
      <c r="C816" s="54" t="s">
        <v>3648</v>
      </c>
      <c r="D816" s="60">
        <v>1</v>
      </c>
      <c r="E816" s="61" t="s">
        <v>165</v>
      </c>
      <c r="F816" s="56"/>
      <c r="G816" s="53">
        <v>1</v>
      </c>
      <c r="H816" s="53">
        <v>5</v>
      </c>
      <c r="I816" s="53"/>
      <c r="J816" s="53"/>
      <c r="K816" s="57"/>
      <c r="L816" s="58">
        <f t="shared" si="89"/>
        <v>1617.95</v>
      </c>
      <c r="M816" s="58">
        <f t="shared" si="91"/>
        <v>1617.95</v>
      </c>
      <c r="N816" s="58">
        <f>IF(F816&gt;0,ROUND(F816*#REF!,2),0)</f>
        <v>0</v>
      </c>
      <c r="O816" s="58">
        <f>IF(J816&gt;0,ROUND(J816*#REF!,2),0)</f>
        <v>0</v>
      </c>
      <c r="P816" s="58">
        <f t="shared" si="90"/>
        <v>1617.95</v>
      </c>
      <c r="Q816" s="59" t="s">
        <v>132</v>
      </c>
      <c r="R816" s="51"/>
      <c r="S816" s="51"/>
    </row>
    <row r="817" spans="1:19" x14ac:dyDescent="0.35">
      <c r="A817" s="53">
        <v>30701082</v>
      </c>
      <c r="B817" s="53" t="s">
        <v>9792</v>
      </c>
      <c r="C817" s="54" t="s">
        <v>3647</v>
      </c>
      <c r="D817" s="60">
        <v>1</v>
      </c>
      <c r="E817" s="61" t="s">
        <v>2042</v>
      </c>
      <c r="F817" s="56"/>
      <c r="G817" s="53">
        <v>2</v>
      </c>
      <c r="H817" s="53">
        <v>6</v>
      </c>
      <c r="I817" s="53"/>
      <c r="J817" s="53"/>
      <c r="K817" s="57"/>
      <c r="L817" s="58">
        <f t="shared" si="89"/>
        <v>1982.66</v>
      </c>
      <c r="M817" s="58">
        <f t="shared" si="91"/>
        <v>1982.66</v>
      </c>
      <c r="N817" s="58">
        <f>IF(F817&gt;0,ROUND(F817*#REF!,2),0)</f>
        <v>0</v>
      </c>
      <c r="O817" s="58">
        <f>IF(J817&gt;0,ROUND(J817*#REF!,2),0)</f>
        <v>0</v>
      </c>
      <c r="P817" s="58">
        <f t="shared" si="90"/>
        <v>1982.66</v>
      </c>
      <c r="Q817" s="59" t="s">
        <v>132</v>
      </c>
      <c r="R817" s="51"/>
      <c r="S817" s="51"/>
    </row>
    <row r="818" spans="1:19" x14ac:dyDescent="0.35">
      <c r="A818" s="53">
        <v>30701090</v>
      </c>
      <c r="B818" s="53" t="s">
        <v>9793</v>
      </c>
      <c r="C818" s="54" t="s">
        <v>3646</v>
      </c>
      <c r="D818" s="60">
        <v>1</v>
      </c>
      <c r="E818" s="61" t="s">
        <v>2042</v>
      </c>
      <c r="F818" s="56"/>
      <c r="G818" s="53">
        <v>2</v>
      </c>
      <c r="H818" s="53">
        <v>6</v>
      </c>
      <c r="I818" s="53"/>
      <c r="J818" s="53"/>
      <c r="K818" s="57"/>
      <c r="L818" s="58">
        <f t="shared" si="89"/>
        <v>1982.66</v>
      </c>
      <c r="M818" s="58">
        <f t="shared" si="91"/>
        <v>1982.66</v>
      </c>
      <c r="N818" s="58">
        <f>IF(F818&gt;0,ROUND(F818*#REF!,2),0)</f>
        <v>0</v>
      </c>
      <c r="O818" s="58">
        <f>IF(J818&gt;0,ROUND(J818*#REF!,2),0)</f>
        <v>0</v>
      </c>
      <c r="P818" s="58">
        <f t="shared" si="90"/>
        <v>1982.66</v>
      </c>
      <c r="Q818" s="59" t="s">
        <v>132</v>
      </c>
      <c r="R818" s="51"/>
      <c r="S818" s="51"/>
    </row>
    <row r="819" spans="1:19" x14ac:dyDescent="0.35">
      <c r="A819" s="53">
        <v>30701104</v>
      </c>
      <c r="B819" s="53" t="s">
        <v>9794</v>
      </c>
      <c r="C819" s="54" t="s">
        <v>3645</v>
      </c>
      <c r="D819" s="60">
        <v>1</v>
      </c>
      <c r="E819" s="61" t="s">
        <v>165</v>
      </c>
      <c r="F819" s="56"/>
      <c r="G819" s="53">
        <v>2</v>
      </c>
      <c r="H819" s="53">
        <v>6</v>
      </c>
      <c r="I819" s="53"/>
      <c r="J819" s="53"/>
      <c r="K819" s="57"/>
      <c r="L819" s="58">
        <f t="shared" si="89"/>
        <v>1617.95</v>
      </c>
      <c r="M819" s="58">
        <f t="shared" si="91"/>
        <v>1617.95</v>
      </c>
      <c r="N819" s="58">
        <f>IF(F819&gt;0,ROUND(F819*#REF!,2),0)</f>
        <v>0</v>
      </c>
      <c r="O819" s="58">
        <f>IF(J819&gt;0,ROUND(J819*#REF!,2),0)</f>
        <v>0</v>
      </c>
      <c r="P819" s="58">
        <f t="shared" si="90"/>
        <v>1617.95</v>
      </c>
      <c r="Q819" s="59" t="s">
        <v>132</v>
      </c>
      <c r="R819" s="51"/>
      <c r="S819" s="51"/>
    </row>
    <row r="820" spans="1:19" x14ac:dyDescent="0.35">
      <c r="A820" s="53">
        <v>30701112</v>
      </c>
      <c r="B820" s="53" t="s">
        <v>9795</v>
      </c>
      <c r="C820" s="54" t="s">
        <v>3644</v>
      </c>
      <c r="D820" s="60">
        <v>1</v>
      </c>
      <c r="E820" s="61" t="s">
        <v>165</v>
      </c>
      <c r="F820" s="56"/>
      <c r="G820" s="53">
        <v>2</v>
      </c>
      <c r="H820" s="53">
        <v>6</v>
      </c>
      <c r="I820" s="53"/>
      <c r="J820" s="53"/>
      <c r="K820" s="57"/>
      <c r="L820" s="58">
        <f t="shared" si="89"/>
        <v>1617.95</v>
      </c>
      <c r="M820" s="58">
        <f t="shared" si="91"/>
        <v>1617.95</v>
      </c>
      <c r="N820" s="58">
        <f>IF(F820&gt;0,ROUND(F820*#REF!,2),0)</f>
        <v>0</v>
      </c>
      <c r="O820" s="58">
        <f>IF(J820&gt;0,ROUND(J820*#REF!,2),0)</f>
        <v>0</v>
      </c>
      <c r="P820" s="58">
        <f t="shared" si="90"/>
        <v>1617.95</v>
      </c>
      <c r="Q820" s="59" t="s">
        <v>132</v>
      </c>
      <c r="R820" s="51"/>
      <c r="S820" s="51"/>
    </row>
    <row r="821" spans="1:19" x14ac:dyDescent="0.35">
      <c r="A821" s="53">
        <v>30701120</v>
      </c>
      <c r="B821" s="53" t="s">
        <v>9796</v>
      </c>
      <c r="C821" s="54" t="s">
        <v>3643</v>
      </c>
      <c r="D821" s="60">
        <v>1</v>
      </c>
      <c r="E821" s="61" t="s">
        <v>2042</v>
      </c>
      <c r="F821" s="56"/>
      <c r="G821" s="53">
        <v>2</v>
      </c>
      <c r="H821" s="53">
        <v>6</v>
      </c>
      <c r="I821" s="53"/>
      <c r="J821" s="53"/>
      <c r="K821" s="57"/>
      <c r="L821" s="58">
        <f t="shared" si="89"/>
        <v>1982.66</v>
      </c>
      <c r="M821" s="58">
        <f t="shared" si="91"/>
        <v>1982.66</v>
      </c>
      <c r="N821" s="58">
        <f>IF(F821&gt;0,ROUND(F821*#REF!,2),0)</f>
        <v>0</v>
      </c>
      <c r="O821" s="58">
        <f>IF(J821&gt;0,ROUND(J821*#REF!,2),0)</f>
        <v>0</v>
      </c>
      <c r="P821" s="58">
        <f t="shared" si="90"/>
        <v>1982.66</v>
      </c>
      <c r="Q821" s="59" t="s">
        <v>132</v>
      </c>
      <c r="R821" s="51"/>
      <c r="S821" s="51"/>
    </row>
    <row r="822" spans="1:19" x14ac:dyDescent="0.35">
      <c r="A822" s="53">
        <v>30701139</v>
      </c>
      <c r="B822" s="53" t="s">
        <v>9797</v>
      </c>
      <c r="C822" s="54" t="s">
        <v>3642</v>
      </c>
      <c r="D822" s="60">
        <v>1</v>
      </c>
      <c r="E822" s="61" t="s">
        <v>165</v>
      </c>
      <c r="F822" s="56"/>
      <c r="G822" s="53">
        <v>2</v>
      </c>
      <c r="H822" s="53">
        <v>6</v>
      </c>
      <c r="I822" s="53"/>
      <c r="J822" s="53"/>
      <c r="K822" s="57"/>
      <c r="L822" s="58">
        <f t="shared" si="89"/>
        <v>1617.95</v>
      </c>
      <c r="M822" s="58">
        <f t="shared" si="91"/>
        <v>1617.95</v>
      </c>
      <c r="N822" s="58">
        <f>IF(F822&gt;0,ROUND(F822*#REF!,2),0)</f>
        <v>0</v>
      </c>
      <c r="O822" s="58">
        <f>IF(J822&gt;0,ROUND(J822*#REF!,2),0)</f>
        <v>0</v>
      </c>
      <c r="P822" s="58">
        <f t="shared" si="90"/>
        <v>1617.95</v>
      </c>
      <c r="Q822" s="59" t="s">
        <v>132</v>
      </c>
      <c r="R822" s="51"/>
      <c r="S822" s="51"/>
    </row>
    <row r="823" spans="1:19" ht="21" x14ac:dyDescent="0.35">
      <c r="A823" s="53">
        <v>30701147</v>
      </c>
      <c r="B823" s="53" t="s">
        <v>9798</v>
      </c>
      <c r="C823" s="54" t="s">
        <v>3641</v>
      </c>
      <c r="D823" s="60">
        <v>1</v>
      </c>
      <c r="E823" s="61" t="s">
        <v>165</v>
      </c>
      <c r="F823" s="56"/>
      <c r="G823" s="53">
        <v>2</v>
      </c>
      <c r="H823" s="53">
        <v>6</v>
      </c>
      <c r="I823" s="53"/>
      <c r="J823" s="53"/>
      <c r="K823" s="57"/>
      <c r="L823" s="58">
        <f t="shared" si="89"/>
        <v>1617.95</v>
      </c>
      <c r="M823" s="58">
        <f t="shared" si="91"/>
        <v>1617.95</v>
      </c>
      <c r="N823" s="58">
        <f>IF(F823&gt;0,ROUND(F823*#REF!,2),0)</f>
        <v>0</v>
      </c>
      <c r="O823" s="58">
        <f>IF(J823&gt;0,ROUND(J823*#REF!,2),0)</f>
        <v>0</v>
      </c>
      <c r="P823" s="58">
        <f t="shared" si="90"/>
        <v>1617.95</v>
      </c>
      <c r="Q823" s="59" t="s">
        <v>132</v>
      </c>
      <c r="R823" s="51"/>
      <c r="S823" s="51"/>
    </row>
    <row r="824" spans="1:19" x14ac:dyDescent="0.35">
      <c r="A824" s="53">
        <v>30701155</v>
      </c>
      <c r="B824" s="53" t="s">
        <v>9799</v>
      </c>
      <c r="C824" s="54" t="s">
        <v>3640</v>
      </c>
      <c r="D824" s="60">
        <v>1</v>
      </c>
      <c r="E824" s="61" t="s">
        <v>165</v>
      </c>
      <c r="F824" s="56"/>
      <c r="G824" s="53">
        <v>1</v>
      </c>
      <c r="H824" s="53">
        <v>5</v>
      </c>
      <c r="I824" s="53"/>
      <c r="J824" s="53"/>
      <c r="K824" s="57"/>
      <c r="L824" s="58">
        <f t="shared" si="89"/>
        <v>1617.95</v>
      </c>
      <c r="M824" s="58">
        <f t="shared" si="91"/>
        <v>1617.95</v>
      </c>
      <c r="N824" s="58">
        <f>IF(F824&gt;0,ROUND(F824*#REF!,2),0)</f>
        <v>0</v>
      </c>
      <c r="O824" s="58">
        <f>IF(J824&gt;0,ROUND(J824*#REF!,2),0)</f>
        <v>0</v>
      </c>
      <c r="P824" s="58">
        <f t="shared" si="90"/>
        <v>1617.95</v>
      </c>
      <c r="Q824" s="59" t="s">
        <v>132</v>
      </c>
      <c r="R824" s="51"/>
      <c r="S824" s="51"/>
    </row>
    <row r="825" spans="1:19" x14ac:dyDescent="0.35">
      <c r="A825" s="53">
        <v>30701163</v>
      </c>
      <c r="B825" s="53" t="s">
        <v>9800</v>
      </c>
      <c r="C825" s="54" t="s">
        <v>3639</v>
      </c>
      <c r="D825" s="60">
        <v>1</v>
      </c>
      <c r="E825" s="61" t="s">
        <v>165</v>
      </c>
      <c r="F825" s="56"/>
      <c r="G825" s="53">
        <v>2</v>
      </c>
      <c r="H825" s="53">
        <v>6</v>
      </c>
      <c r="I825" s="53"/>
      <c r="J825" s="53"/>
      <c r="K825" s="57"/>
      <c r="L825" s="58">
        <f t="shared" si="89"/>
        <v>1617.95</v>
      </c>
      <c r="M825" s="58">
        <f t="shared" si="91"/>
        <v>1617.95</v>
      </c>
      <c r="N825" s="58">
        <f>IF(F825&gt;0,ROUND(F825*#REF!,2),0)</f>
        <v>0</v>
      </c>
      <c r="O825" s="58">
        <f>IF(J825&gt;0,ROUND(J825*#REF!,2),0)</f>
        <v>0</v>
      </c>
      <c r="P825" s="58">
        <f t="shared" si="90"/>
        <v>1617.95</v>
      </c>
      <c r="Q825" s="59" t="s">
        <v>132</v>
      </c>
      <c r="R825" s="51"/>
      <c r="S825" s="51"/>
    </row>
    <row r="826" spans="1:19" x14ac:dyDescent="0.35">
      <c r="A826" s="53">
        <v>30701171</v>
      </c>
      <c r="B826" s="53" t="s">
        <v>9801</v>
      </c>
      <c r="C826" s="54" t="s">
        <v>3638</v>
      </c>
      <c r="D826" s="60">
        <v>1</v>
      </c>
      <c r="E826" s="61" t="s">
        <v>2042</v>
      </c>
      <c r="F826" s="56"/>
      <c r="G826" s="53">
        <v>2</v>
      </c>
      <c r="H826" s="53">
        <v>6</v>
      </c>
      <c r="I826" s="53"/>
      <c r="J826" s="53"/>
      <c r="K826" s="57"/>
      <c r="L826" s="58">
        <f t="shared" si="89"/>
        <v>1982.66</v>
      </c>
      <c r="M826" s="58">
        <f t="shared" si="91"/>
        <v>1982.66</v>
      </c>
      <c r="N826" s="58">
        <f>IF(F826&gt;0,ROUND(F826*#REF!,2),0)</f>
        <v>0</v>
      </c>
      <c r="O826" s="58">
        <f>IF(J826&gt;0,ROUND(J826*#REF!,2),0)</f>
        <v>0</v>
      </c>
      <c r="P826" s="58">
        <f t="shared" si="90"/>
        <v>1982.66</v>
      </c>
      <c r="Q826" s="59" t="s">
        <v>132</v>
      </c>
      <c r="R826" s="51"/>
      <c r="S826" s="51"/>
    </row>
    <row r="827" spans="1:19" x14ac:dyDescent="0.35">
      <c r="A827" s="53">
        <v>30701180</v>
      </c>
      <c r="B827" s="53" t="s">
        <v>9802</v>
      </c>
      <c r="C827" s="54" t="s">
        <v>3637</v>
      </c>
      <c r="D827" s="60">
        <v>1</v>
      </c>
      <c r="E827" s="61" t="s">
        <v>2042</v>
      </c>
      <c r="F827" s="56"/>
      <c r="G827" s="53">
        <v>2</v>
      </c>
      <c r="H827" s="53">
        <v>6</v>
      </c>
      <c r="I827" s="53"/>
      <c r="J827" s="53"/>
      <c r="K827" s="57"/>
      <c r="L827" s="58">
        <f t="shared" si="89"/>
        <v>1982.66</v>
      </c>
      <c r="M827" s="58">
        <f t="shared" si="91"/>
        <v>1982.66</v>
      </c>
      <c r="N827" s="58">
        <f>IF(F827&gt;0,ROUND(F827*#REF!,2),0)</f>
        <v>0</v>
      </c>
      <c r="O827" s="58">
        <f>IF(J827&gt;0,ROUND(J827*#REF!,2),0)</f>
        <v>0</v>
      </c>
      <c r="P827" s="58">
        <f t="shared" si="90"/>
        <v>1982.66</v>
      </c>
      <c r="Q827" s="59" t="s">
        <v>132</v>
      </c>
      <c r="R827" s="51"/>
      <c r="S827" s="51"/>
    </row>
    <row r="828" spans="1:19" ht="21" x14ac:dyDescent="0.35">
      <c r="A828" s="53">
        <v>30701198</v>
      </c>
      <c r="B828" s="53" t="s">
        <v>9803</v>
      </c>
      <c r="C828" s="54" t="s">
        <v>3636</v>
      </c>
      <c r="D828" s="60">
        <v>1</v>
      </c>
      <c r="E828" s="61" t="s">
        <v>194</v>
      </c>
      <c r="F828" s="56"/>
      <c r="G828" s="53">
        <v>3</v>
      </c>
      <c r="H828" s="53">
        <v>6</v>
      </c>
      <c r="I828" s="53"/>
      <c r="J828" s="53"/>
      <c r="K828" s="57"/>
      <c r="L828" s="58">
        <f t="shared" si="89"/>
        <v>2181.58</v>
      </c>
      <c r="M828" s="58">
        <f t="shared" si="91"/>
        <v>2181.58</v>
      </c>
      <c r="N828" s="58">
        <f>IF(F828&gt;0,ROUND(F828*#REF!,2),0)</f>
        <v>0</v>
      </c>
      <c r="O828" s="58">
        <f>IF(J828&gt;0,ROUND(J828*#REF!,2),0)</f>
        <v>0</v>
      </c>
      <c r="P828" s="58">
        <f t="shared" si="90"/>
        <v>2181.58</v>
      </c>
      <c r="Q828" s="59" t="s">
        <v>132</v>
      </c>
      <c r="R828" s="51"/>
      <c r="S828" s="51"/>
    </row>
    <row r="829" spans="1:19" ht="31.5" x14ac:dyDescent="0.35">
      <c r="A829" s="53">
        <v>30701201</v>
      </c>
      <c r="B829" s="53" t="s">
        <v>9804</v>
      </c>
      <c r="C829" s="54" t="s">
        <v>3635</v>
      </c>
      <c r="D829" s="60">
        <v>1</v>
      </c>
      <c r="E829" s="61" t="s">
        <v>383</v>
      </c>
      <c r="F829" s="56"/>
      <c r="G829" s="53">
        <v>2</v>
      </c>
      <c r="H829" s="53">
        <v>4</v>
      </c>
      <c r="I829" s="53"/>
      <c r="J829" s="53"/>
      <c r="K829" s="57"/>
      <c r="L829" s="58">
        <f t="shared" si="89"/>
        <v>649.84</v>
      </c>
      <c r="M829" s="58">
        <f t="shared" si="91"/>
        <v>649.84</v>
      </c>
      <c r="N829" s="58">
        <f>IF(F829&gt;0,ROUND(F829*#REF!,2),0)</f>
        <v>0</v>
      </c>
      <c r="O829" s="58">
        <f>IF(J829&gt;0,ROUND(J829*#REF!,2),0)</f>
        <v>0</v>
      </c>
      <c r="P829" s="58">
        <f t="shared" si="90"/>
        <v>649.84</v>
      </c>
      <c r="Q829" s="59" t="s">
        <v>132</v>
      </c>
      <c r="R829" s="51"/>
      <c r="S829" s="51"/>
    </row>
    <row r="830" spans="1:19" ht="21" x14ac:dyDescent="0.35">
      <c r="A830" s="53">
        <v>30701210</v>
      </c>
      <c r="B830" s="53" t="s">
        <v>9805</v>
      </c>
      <c r="C830" s="54" t="s">
        <v>3634</v>
      </c>
      <c r="D830" s="60">
        <v>1</v>
      </c>
      <c r="E830" s="61" t="s">
        <v>194</v>
      </c>
      <c r="F830" s="56"/>
      <c r="G830" s="53">
        <v>3</v>
      </c>
      <c r="H830" s="53">
        <v>6</v>
      </c>
      <c r="I830" s="53"/>
      <c r="J830" s="53"/>
      <c r="K830" s="57"/>
      <c r="L830" s="58">
        <f t="shared" si="89"/>
        <v>2181.58</v>
      </c>
      <c r="M830" s="58">
        <f t="shared" si="91"/>
        <v>2181.58</v>
      </c>
      <c r="N830" s="58">
        <f>IF(F830&gt;0,ROUND(F830*#REF!,2),0)</f>
        <v>0</v>
      </c>
      <c r="O830" s="58">
        <f>IF(J830&gt;0,ROUND(J830*#REF!,2),0)</f>
        <v>0</v>
      </c>
      <c r="P830" s="58">
        <f t="shared" si="90"/>
        <v>2181.58</v>
      </c>
      <c r="Q830" s="59" t="s">
        <v>132</v>
      </c>
      <c r="R830" s="51"/>
      <c r="S830" s="51"/>
    </row>
    <row r="831" spans="1:19" ht="31" x14ac:dyDescent="0.35">
      <c r="A831" s="125" t="s">
        <v>9806</v>
      </c>
      <c r="B831" s="125"/>
      <c r="C831" s="125"/>
      <c r="D831" s="125"/>
      <c r="E831" s="125"/>
      <c r="F831" s="125"/>
      <c r="G831" s="125"/>
      <c r="H831" s="125"/>
      <c r="I831" s="125"/>
      <c r="J831" s="125"/>
      <c r="K831" s="125"/>
      <c r="L831" s="125"/>
      <c r="M831" s="125"/>
      <c r="N831" s="125"/>
      <c r="O831" s="125"/>
      <c r="P831" s="125"/>
      <c r="Q831" s="52"/>
      <c r="R831" s="51"/>
      <c r="S831" s="51"/>
    </row>
    <row r="832" spans="1:19" x14ac:dyDescent="0.35">
      <c r="A832" s="53">
        <v>30702011</v>
      </c>
      <c r="B832" s="53" t="s">
        <v>9807</v>
      </c>
      <c r="C832" s="54" t="s">
        <v>3625</v>
      </c>
      <c r="D832" s="60">
        <v>1</v>
      </c>
      <c r="E832" s="61" t="s">
        <v>2042</v>
      </c>
      <c r="F832" s="56"/>
      <c r="G832" s="53">
        <v>2</v>
      </c>
      <c r="H832" s="53">
        <v>6</v>
      </c>
      <c r="I832" s="53"/>
      <c r="J832" s="53"/>
      <c r="K832" s="57"/>
      <c r="L832" s="58">
        <f t="shared" ref="L832:L839" si="92">VLOOKUP(E832,PORTES2021,10,FALSE)</f>
        <v>1982.66</v>
      </c>
      <c r="M832" s="58">
        <f t="shared" si="91"/>
        <v>1982.66</v>
      </c>
      <c r="N832" s="58">
        <f>IF(F832&gt;0,ROUND(F832*#REF!,2),0)</f>
        <v>0</v>
      </c>
      <c r="O832" s="58">
        <f>IF(J832&gt;0,ROUND(J832*#REF!,2),0)</f>
        <v>0</v>
      </c>
      <c r="P832" s="58">
        <f t="shared" ref="P832:P839" si="93">ROUND(M832+N832+O832,2)</f>
        <v>1982.66</v>
      </c>
      <c r="Q832" s="59" t="s">
        <v>132</v>
      </c>
      <c r="R832" s="51"/>
      <c r="S832" s="51"/>
    </row>
    <row r="833" spans="1:19" ht="21" x14ac:dyDescent="0.35">
      <c r="A833" s="53">
        <v>30702020</v>
      </c>
      <c r="B833" s="53" t="s">
        <v>9808</v>
      </c>
      <c r="C833" s="54" t="s">
        <v>3633</v>
      </c>
      <c r="D833" s="60">
        <v>1</v>
      </c>
      <c r="E833" s="61" t="s">
        <v>165</v>
      </c>
      <c r="F833" s="56"/>
      <c r="G833" s="53">
        <v>2</v>
      </c>
      <c r="H833" s="53">
        <v>6</v>
      </c>
      <c r="I833" s="53"/>
      <c r="J833" s="53"/>
      <c r="K833" s="57"/>
      <c r="L833" s="58">
        <f t="shared" si="92"/>
        <v>1617.95</v>
      </c>
      <c r="M833" s="58">
        <f t="shared" si="91"/>
        <v>1617.95</v>
      </c>
      <c r="N833" s="58">
        <f>IF(F833&gt;0,ROUND(F833*#REF!,2),0)</f>
        <v>0</v>
      </c>
      <c r="O833" s="58">
        <f>IF(J833&gt;0,ROUND(J833*#REF!,2),0)</f>
        <v>0</v>
      </c>
      <c r="P833" s="58">
        <f t="shared" si="93"/>
        <v>1617.95</v>
      </c>
      <c r="Q833" s="59" t="s">
        <v>132</v>
      </c>
      <c r="R833" s="51"/>
      <c r="S833" s="51"/>
    </row>
    <row r="834" spans="1:19" ht="21" x14ac:dyDescent="0.35">
      <c r="A834" s="53">
        <v>30702038</v>
      </c>
      <c r="B834" s="53" t="s">
        <v>9809</v>
      </c>
      <c r="C834" s="54" t="s">
        <v>3632</v>
      </c>
      <c r="D834" s="60">
        <v>1</v>
      </c>
      <c r="E834" s="61" t="s">
        <v>165</v>
      </c>
      <c r="F834" s="56"/>
      <c r="G834" s="53">
        <v>2</v>
      </c>
      <c r="H834" s="53">
        <v>6</v>
      </c>
      <c r="I834" s="53"/>
      <c r="J834" s="53"/>
      <c r="K834" s="57"/>
      <c r="L834" s="58">
        <f t="shared" si="92"/>
        <v>1617.95</v>
      </c>
      <c r="M834" s="58">
        <f t="shared" si="91"/>
        <v>1617.95</v>
      </c>
      <c r="N834" s="58">
        <f>IF(F834&gt;0,ROUND(F834*#REF!,2),0)</f>
        <v>0</v>
      </c>
      <c r="O834" s="58">
        <f>IF(J834&gt;0,ROUND(J834*#REF!,2),0)</f>
        <v>0</v>
      </c>
      <c r="P834" s="58">
        <f t="shared" si="93"/>
        <v>1617.95</v>
      </c>
      <c r="Q834" s="59" t="s">
        <v>132</v>
      </c>
      <c r="R834" s="51"/>
      <c r="S834" s="51"/>
    </row>
    <row r="835" spans="1:19" ht="21" x14ac:dyDescent="0.35">
      <c r="A835" s="53">
        <v>30702046</v>
      </c>
      <c r="B835" s="53" t="s">
        <v>9810</v>
      </c>
      <c r="C835" s="54" t="s">
        <v>3631</v>
      </c>
      <c r="D835" s="60">
        <v>1</v>
      </c>
      <c r="E835" s="61" t="s">
        <v>2042</v>
      </c>
      <c r="F835" s="56"/>
      <c r="G835" s="53">
        <v>2</v>
      </c>
      <c r="H835" s="53">
        <v>6</v>
      </c>
      <c r="I835" s="53"/>
      <c r="J835" s="53"/>
      <c r="K835" s="57"/>
      <c r="L835" s="58">
        <f t="shared" si="92"/>
        <v>1982.66</v>
      </c>
      <c r="M835" s="58">
        <f t="shared" si="91"/>
        <v>1982.66</v>
      </c>
      <c r="N835" s="58">
        <f>IF(F835&gt;0,ROUND(F835*#REF!,2),0)</f>
        <v>0</v>
      </c>
      <c r="O835" s="58">
        <f>IF(J835&gt;0,ROUND(J835*#REF!,2),0)</f>
        <v>0</v>
      </c>
      <c r="P835" s="58">
        <f t="shared" si="93"/>
        <v>1982.66</v>
      </c>
      <c r="Q835" s="59" t="s">
        <v>132</v>
      </c>
      <c r="R835" s="51"/>
      <c r="S835" s="51"/>
    </row>
    <row r="836" spans="1:19" x14ac:dyDescent="0.35">
      <c r="A836" s="53">
        <v>30702054</v>
      </c>
      <c r="B836" s="53" t="s">
        <v>9811</v>
      </c>
      <c r="C836" s="54" t="s">
        <v>3618</v>
      </c>
      <c r="D836" s="60">
        <v>1</v>
      </c>
      <c r="E836" s="61" t="s">
        <v>2042</v>
      </c>
      <c r="F836" s="56"/>
      <c r="G836" s="53">
        <v>2</v>
      </c>
      <c r="H836" s="53">
        <v>6</v>
      </c>
      <c r="I836" s="53"/>
      <c r="J836" s="53"/>
      <c r="K836" s="57"/>
      <c r="L836" s="58">
        <f t="shared" si="92"/>
        <v>1982.66</v>
      </c>
      <c r="M836" s="58">
        <f t="shared" si="91"/>
        <v>1982.66</v>
      </c>
      <c r="N836" s="58">
        <f>IF(F836&gt;0,ROUND(F836*#REF!,2),0)</f>
        <v>0</v>
      </c>
      <c r="O836" s="58">
        <f>IF(J836&gt;0,ROUND(J836*#REF!,2),0)</f>
        <v>0</v>
      </c>
      <c r="P836" s="58">
        <f t="shared" si="93"/>
        <v>1982.66</v>
      </c>
      <c r="Q836" s="59" t="s">
        <v>132</v>
      </c>
      <c r="R836" s="51"/>
      <c r="S836" s="51"/>
    </row>
    <row r="837" spans="1:19" x14ac:dyDescent="0.35">
      <c r="A837" s="53">
        <v>30702062</v>
      </c>
      <c r="B837" s="53" t="s">
        <v>9812</v>
      </c>
      <c r="C837" s="54" t="s">
        <v>3614</v>
      </c>
      <c r="D837" s="60">
        <v>1</v>
      </c>
      <c r="E837" s="61" t="s">
        <v>2042</v>
      </c>
      <c r="F837" s="56"/>
      <c r="G837" s="53">
        <v>2</v>
      </c>
      <c r="H837" s="53">
        <v>6</v>
      </c>
      <c r="I837" s="53"/>
      <c r="J837" s="53"/>
      <c r="K837" s="57"/>
      <c r="L837" s="58">
        <f t="shared" si="92"/>
        <v>1982.66</v>
      </c>
      <c r="M837" s="58">
        <f t="shared" si="91"/>
        <v>1982.66</v>
      </c>
      <c r="N837" s="58">
        <f>IF(F837&gt;0,ROUND(F837*#REF!,2),0)</f>
        <v>0</v>
      </c>
      <c r="O837" s="58">
        <f>IF(J837&gt;0,ROUND(J837*#REF!,2),0)</f>
        <v>0</v>
      </c>
      <c r="P837" s="58">
        <f t="shared" si="93"/>
        <v>1982.66</v>
      </c>
      <c r="Q837" s="59" t="s">
        <v>132</v>
      </c>
      <c r="R837" s="51"/>
      <c r="S837" s="51"/>
    </row>
    <row r="838" spans="1:19" ht="21" x14ac:dyDescent="0.35">
      <c r="A838" s="53">
        <v>30702070</v>
      </c>
      <c r="B838" s="53" t="s">
        <v>9813</v>
      </c>
      <c r="C838" s="54" t="s">
        <v>3612</v>
      </c>
      <c r="D838" s="60">
        <v>1</v>
      </c>
      <c r="E838" s="61" t="s">
        <v>2042</v>
      </c>
      <c r="F838" s="56"/>
      <c r="G838" s="53">
        <v>2</v>
      </c>
      <c r="H838" s="53">
        <v>6</v>
      </c>
      <c r="I838" s="53"/>
      <c r="J838" s="53"/>
      <c r="K838" s="57"/>
      <c r="L838" s="58">
        <f t="shared" si="92"/>
        <v>1982.66</v>
      </c>
      <c r="M838" s="58">
        <f t="shared" si="91"/>
        <v>1982.66</v>
      </c>
      <c r="N838" s="58">
        <f>IF(F838&gt;0,ROUND(F838*#REF!,2),0)</f>
        <v>0</v>
      </c>
      <c r="O838" s="58">
        <f>IF(J838&gt;0,ROUND(J838*#REF!,2),0)</f>
        <v>0</v>
      </c>
      <c r="P838" s="58">
        <f t="shared" si="93"/>
        <v>1982.66</v>
      </c>
      <c r="Q838" s="59" t="s">
        <v>132</v>
      </c>
      <c r="R838" s="51"/>
      <c r="S838" s="51"/>
    </row>
    <row r="839" spans="1:19" x14ac:dyDescent="0.35">
      <c r="A839" s="53">
        <v>30702089</v>
      </c>
      <c r="B839" s="53" t="s">
        <v>9814</v>
      </c>
      <c r="C839" s="54" t="s">
        <v>3630</v>
      </c>
      <c r="D839" s="60">
        <v>1</v>
      </c>
      <c r="E839" s="61" t="s">
        <v>165</v>
      </c>
      <c r="F839" s="56"/>
      <c r="G839" s="53">
        <v>2</v>
      </c>
      <c r="H839" s="53">
        <v>6</v>
      </c>
      <c r="I839" s="53"/>
      <c r="J839" s="53"/>
      <c r="K839" s="57"/>
      <c r="L839" s="58">
        <f t="shared" si="92"/>
        <v>1617.95</v>
      </c>
      <c r="M839" s="58">
        <f t="shared" si="91"/>
        <v>1617.95</v>
      </c>
      <c r="N839" s="58">
        <f>IF(F839&gt;0,ROUND(F839*#REF!,2),0)</f>
        <v>0</v>
      </c>
      <c r="O839" s="58">
        <f>IF(J839&gt;0,ROUND(J839*#REF!,2),0)</f>
        <v>0</v>
      </c>
      <c r="P839" s="58">
        <f t="shared" si="93"/>
        <v>1617.95</v>
      </c>
      <c r="Q839" s="59" t="s">
        <v>132</v>
      </c>
      <c r="R839" s="51"/>
      <c r="S839" s="51"/>
    </row>
    <row r="840" spans="1:19" ht="31" x14ac:dyDescent="0.35">
      <c r="A840" s="125" t="s">
        <v>9815</v>
      </c>
      <c r="B840" s="125"/>
      <c r="C840" s="125"/>
      <c r="D840" s="125"/>
      <c r="E840" s="125"/>
      <c r="F840" s="125"/>
      <c r="G840" s="125"/>
      <c r="H840" s="125"/>
      <c r="I840" s="125"/>
      <c r="J840" s="125"/>
      <c r="K840" s="125"/>
      <c r="L840" s="125"/>
      <c r="M840" s="125"/>
      <c r="N840" s="125"/>
      <c r="O840" s="125"/>
      <c r="P840" s="125"/>
      <c r="Q840" s="52"/>
      <c r="R840" s="51"/>
      <c r="S840" s="51"/>
    </row>
    <row r="841" spans="1:19" x14ac:dyDescent="0.35">
      <c r="A841" s="53">
        <v>30703018</v>
      </c>
      <c r="B841" s="53" t="s">
        <v>9816</v>
      </c>
      <c r="C841" s="54" t="s">
        <v>3629</v>
      </c>
      <c r="D841" s="60">
        <v>1</v>
      </c>
      <c r="E841" s="61" t="s">
        <v>165</v>
      </c>
      <c r="F841" s="56"/>
      <c r="G841" s="53">
        <v>2</v>
      </c>
      <c r="H841" s="53">
        <v>6</v>
      </c>
      <c r="I841" s="53"/>
      <c r="J841" s="53"/>
      <c r="K841" s="57"/>
      <c r="L841" s="58">
        <f t="shared" ref="L841:L858" si="94">VLOOKUP(E841,PORTES2021,10,FALSE)</f>
        <v>1617.95</v>
      </c>
      <c r="M841" s="58">
        <f t="shared" si="91"/>
        <v>1617.95</v>
      </c>
      <c r="N841" s="58">
        <f>IF(F841&gt;0,ROUND(F841*#REF!,2),0)</f>
        <v>0</v>
      </c>
      <c r="O841" s="58">
        <f>IF(J841&gt;0,ROUND(J841*#REF!,2),0)</f>
        <v>0</v>
      </c>
      <c r="P841" s="58">
        <f t="shared" ref="P841:P857" si="95">ROUND(M841+N841+O841,2)</f>
        <v>1617.95</v>
      </c>
      <c r="Q841" s="59" t="s">
        <v>132</v>
      </c>
      <c r="R841" s="51"/>
      <c r="S841" s="51"/>
    </row>
    <row r="842" spans="1:19" ht="21" x14ac:dyDescent="0.35">
      <c r="A842" s="53">
        <v>30703026</v>
      </c>
      <c r="B842" s="53" t="s">
        <v>9817</v>
      </c>
      <c r="C842" s="54" t="s">
        <v>3628</v>
      </c>
      <c r="D842" s="60">
        <v>1</v>
      </c>
      <c r="E842" s="61" t="s">
        <v>161</v>
      </c>
      <c r="F842" s="56"/>
      <c r="G842" s="53">
        <v>1</v>
      </c>
      <c r="H842" s="53">
        <v>6</v>
      </c>
      <c r="I842" s="53"/>
      <c r="J842" s="53"/>
      <c r="K842" s="57"/>
      <c r="L842" s="58">
        <f t="shared" si="94"/>
        <v>948.22</v>
      </c>
      <c r="M842" s="58">
        <f t="shared" si="91"/>
        <v>948.22</v>
      </c>
      <c r="N842" s="58">
        <f>IF(F842&gt;0,ROUND(F842*#REF!,2),0)</f>
        <v>0</v>
      </c>
      <c r="O842" s="58">
        <f>IF(J842&gt;0,ROUND(J842*#REF!,2),0)</f>
        <v>0</v>
      </c>
      <c r="P842" s="58">
        <f t="shared" si="95"/>
        <v>948.22</v>
      </c>
      <c r="Q842" s="59" t="s">
        <v>132</v>
      </c>
      <c r="R842" s="51"/>
      <c r="S842" s="51"/>
    </row>
    <row r="843" spans="1:19" ht="21" x14ac:dyDescent="0.35">
      <c r="A843" s="53">
        <v>30703034</v>
      </c>
      <c r="B843" s="53" t="s">
        <v>9818</v>
      </c>
      <c r="C843" s="54" t="s">
        <v>3627</v>
      </c>
      <c r="D843" s="60">
        <v>1</v>
      </c>
      <c r="E843" s="61" t="s">
        <v>393</v>
      </c>
      <c r="F843" s="56"/>
      <c r="G843" s="53">
        <v>1</v>
      </c>
      <c r="H843" s="53">
        <v>5</v>
      </c>
      <c r="I843" s="53"/>
      <c r="J843" s="53"/>
      <c r="K843" s="57"/>
      <c r="L843" s="58">
        <f t="shared" si="94"/>
        <v>883.25</v>
      </c>
      <c r="M843" s="58">
        <f t="shared" si="91"/>
        <v>883.25</v>
      </c>
      <c r="N843" s="58">
        <f>IF(F843&gt;0,ROUND(F843*#REF!,2),0)</f>
        <v>0</v>
      </c>
      <c r="O843" s="58">
        <f>IF(J843&gt;0,ROUND(J843*#REF!,2),0)</f>
        <v>0</v>
      </c>
      <c r="P843" s="58">
        <f t="shared" si="95"/>
        <v>883.25</v>
      </c>
      <c r="Q843" s="59" t="s">
        <v>132</v>
      </c>
      <c r="R843" s="51"/>
      <c r="S843" s="51"/>
    </row>
    <row r="844" spans="1:19" ht="21" x14ac:dyDescent="0.35">
      <c r="A844" s="53">
        <v>30703042</v>
      </c>
      <c r="B844" s="53" t="s">
        <v>9819</v>
      </c>
      <c r="C844" s="54" t="s">
        <v>3626</v>
      </c>
      <c r="D844" s="60">
        <v>1</v>
      </c>
      <c r="E844" s="61" t="s">
        <v>2185</v>
      </c>
      <c r="F844" s="56"/>
      <c r="G844" s="53">
        <v>2</v>
      </c>
      <c r="H844" s="53">
        <v>6</v>
      </c>
      <c r="I844" s="53"/>
      <c r="J844" s="53"/>
      <c r="K844" s="57"/>
      <c r="L844" s="58">
        <f t="shared" si="94"/>
        <v>1505.22</v>
      </c>
      <c r="M844" s="58">
        <f t="shared" si="91"/>
        <v>1505.22</v>
      </c>
      <c r="N844" s="58">
        <f>IF(F844&gt;0,ROUND(F844*#REF!,2),0)</f>
        <v>0</v>
      </c>
      <c r="O844" s="58">
        <f>IF(J844&gt;0,ROUND(J844*#REF!,2),0)</f>
        <v>0</v>
      </c>
      <c r="P844" s="58">
        <f t="shared" si="95"/>
        <v>1505.22</v>
      </c>
      <c r="Q844" s="59" t="s">
        <v>132</v>
      </c>
      <c r="R844" s="51"/>
      <c r="S844" s="51"/>
    </row>
    <row r="845" spans="1:19" x14ac:dyDescent="0.35">
      <c r="A845" s="53">
        <v>30703050</v>
      </c>
      <c r="B845" s="53" t="s">
        <v>9820</v>
      </c>
      <c r="C845" s="54" t="s">
        <v>3625</v>
      </c>
      <c r="D845" s="60">
        <v>1</v>
      </c>
      <c r="E845" s="61" t="s">
        <v>165</v>
      </c>
      <c r="F845" s="56"/>
      <c r="G845" s="53">
        <v>2</v>
      </c>
      <c r="H845" s="53">
        <v>6</v>
      </c>
      <c r="I845" s="53"/>
      <c r="J845" s="53"/>
      <c r="K845" s="57"/>
      <c r="L845" s="58">
        <f t="shared" si="94"/>
        <v>1617.95</v>
      </c>
      <c r="M845" s="58">
        <f t="shared" si="91"/>
        <v>1617.95</v>
      </c>
      <c r="N845" s="58">
        <f>IF(F845&gt;0,ROUND(F845*#REF!,2),0)</f>
        <v>0</v>
      </c>
      <c r="O845" s="58">
        <f>IF(J845&gt;0,ROUND(J845*#REF!,2),0)</f>
        <v>0</v>
      </c>
      <c r="P845" s="58">
        <f t="shared" si="95"/>
        <v>1617.95</v>
      </c>
      <c r="Q845" s="59" t="s">
        <v>132</v>
      </c>
      <c r="R845" s="51"/>
      <c r="S845" s="51"/>
    </row>
    <row r="846" spans="1:19" ht="21" x14ac:dyDescent="0.35">
      <c r="A846" s="53">
        <v>30703069</v>
      </c>
      <c r="B846" s="53" t="s">
        <v>9821</v>
      </c>
      <c r="C846" s="54" t="s">
        <v>3624</v>
      </c>
      <c r="D846" s="60">
        <v>1</v>
      </c>
      <c r="E846" s="61" t="s">
        <v>165</v>
      </c>
      <c r="F846" s="56"/>
      <c r="G846" s="53">
        <v>2</v>
      </c>
      <c r="H846" s="53">
        <v>6</v>
      </c>
      <c r="I846" s="53"/>
      <c r="J846" s="53"/>
      <c r="K846" s="57"/>
      <c r="L846" s="58">
        <f t="shared" si="94"/>
        <v>1617.95</v>
      </c>
      <c r="M846" s="58">
        <f t="shared" si="91"/>
        <v>1617.95</v>
      </c>
      <c r="N846" s="58">
        <f>IF(F846&gt;0,ROUND(F846*#REF!,2),0)</f>
        <v>0</v>
      </c>
      <c r="O846" s="58">
        <f>IF(J846&gt;0,ROUND(J846*#REF!,2),0)</f>
        <v>0</v>
      </c>
      <c r="P846" s="58">
        <f t="shared" si="95"/>
        <v>1617.95</v>
      </c>
      <c r="Q846" s="59" t="s">
        <v>132</v>
      </c>
      <c r="R846" s="51"/>
      <c r="S846" s="51"/>
    </row>
    <row r="847" spans="1:19" ht="21" x14ac:dyDescent="0.35">
      <c r="A847" s="53">
        <v>30703077</v>
      </c>
      <c r="B847" s="53" t="s">
        <v>9822</v>
      </c>
      <c r="C847" s="54" t="s">
        <v>3623</v>
      </c>
      <c r="D847" s="60">
        <v>1</v>
      </c>
      <c r="E847" s="61" t="s">
        <v>165</v>
      </c>
      <c r="F847" s="56"/>
      <c r="G847" s="53">
        <v>1</v>
      </c>
      <c r="H847" s="53">
        <v>5</v>
      </c>
      <c r="I847" s="53"/>
      <c r="J847" s="53"/>
      <c r="K847" s="57"/>
      <c r="L847" s="58">
        <f t="shared" si="94"/>
        <v>1617.95</v>
      </c>
      <c r="M847" s="58">
        <f t="shared" si="91"/>
        <v>1617.95</v>
      </c>
      <c r="N847" s="58">
        <f>IF(F847&gt;0,ROUND(F847*#REF!,2),0)</f>
        <v>0</v>
      </c>
      <c r="O847" s="58">
        <f>IF(J847&gt;0,ROUND(J847*#REF!,2),0)</f>
        <v>0</v>
      </c>
      <c r="P847" s="58">
        <f t="shared" si="95"/>
        <v>1617.95</v>
      </c>
      <c r="Q847" s="59" t="s">
        <v>132</v>
      </c>
      <c r="R847" s="51"/>
      <c r="S847" s="51"/>
    </row>
    <row r="848" spans="1:19" ht="115.5" x14ac:dyDescent="0.35">
      <c r="A848" s="53">
        <v>30703085</v>
      </c>
      <c r="B848" s="53" t="s">
        <v>9823</v>
      </c>
      <c r="C848" s="54" t="s">
        <v>3622</v>
      </c>
      <c r="D848" s="60">
        <v>1</v>
      </c>
      <c r="E848" s="61" t="s">
        <v>13</v>
      </c>
      <c r="F848" s="56"/>
      <c r="G848" s="53"/>
      <c r="H848" s="53">
        <v>1</v>
      </c>
      <c r="I848" s="53"/>
      <c r="J848" s="53"/>
      <c r="K848" s="57"/>
      <c r="L848" s="58">
        <f t="shared" si="94"/>
        <v>148.54</v>
      </c>
      <c r="M848" s="58">
        <f t="shared" si="91"/>
        <v>148.54</v>
      </c>
      <c r="N848" s="58">
        <f>IF(F848&gt;0,ROUND(F848*#REF!,2),0)</f>
        <v>0</v>
      </c>
      <c r="O848" s="58">
        <f>IF(J848&gt;0,ROUND(J848*#REF!,2),0)</f>
        <v>0</v>
      </c>
      <c r="P848" s="58">
        <f t="shared" si="95"/>
        <v>148.54</v>
      </c>
      <c r="Q848" s="59" t="s">
        <v>132</v>
      </c>
      <c r="R848" s="51"/>
      <c r="S848" s="51"/>
    </row>
    <row r="849" spans="1:19" x14ac:dyDescent="0.35">
      <c r="A849" s="53">
        <v>30703093</v>
      </c>
      <c r="B849" s="53" t="s">
        <v>9824</v>
      </c>
      <c r="C849" s="54" t="s">
        <v>3621</v>
      </c>
      <c r="D849" s="60">
        <v>1</v>
      </c>
      <c r="E849" s="61" t="s">
        <v>165</v>
      </c>
      <c r="F849" s="56"/>
      <c r="G849" s="53">
        <v>1</v>
      </c>
      <c r="H849" s="53">
        <v>5</v>
      </c>
      <c r="I849" s="53"/>
      <c r="J849" s="53"/>
      <c r="K849" s="57"/>
      <c r="L849" s="58">
        <f t="shared" si="94"/>
        <v>1617.95</v>
      </c>
      <c r="M849" s="58">
        <f t="shared" si="91"/>
        <v>1617.95</v>
      </c>
      <c r="N849" s="58">
        <f>IF(F849&gt;0,ROUND(F849*#REF!,2),0)</f>
        <v>0</v>
      </c>
      <c r="O849" s="58">
        <f>IF(J849&gt;0,ROUND(J849*#REF!,2),0)</f>
        <v>0</v>
      </c>
      <c r="P849" s="58">
        <f t="shared" si="95"/>
        <v>1617.95</v>
      </c>
      <c r="Q849" s="59" t="s">
        <v>132</v>
      </c>
      <c r="R849" s="51"/>
      <c r="S849" s="51"/>
    </row>
    <row r="850" spans="1:19" ht="21" x14ac:dyDescent="0.35">
      <c r="A850" s="53">
        <v>30703107</v>
      </c>
      <c r="B850" s="53" t="s">
        <v>9825</v>
      </c>
      <c r="C850" s="54" t="s">
        <v>3620</v>
      </c>
      <c r="D850" s="60">
        <v>1</v>
      </c>
      <c r="E850" s="61" t="s">
        <v>165</v>
      </c>
      <c r="F850" s="56"/>
      <c r="G850" s="53">
        <v>1</v>
      </c>
      <c r="H850" s="53">
        <v>5</v>
      </c>
      <c r="I850" s="53"/>
      <c r="J850" s="53"/>
      <c r="K850" s="57"/>
      <c r="L850" s="58">
        <f t="shared" si="94"/>
        <v>1617.95</v>
      </c>
      <c r="M850" s="58">
        <f t="shared" si="91"/>
        <v>1617.95</v>
      </c>
      <c r="N850" s="58">
        <f>IF(F850&gt;0,ROUND(F850*#REF!,2),0)</f>
        <v>0</v>
      </c>
      <c r="O850" s="58">
        <f>IF(J850&gt;0,ROUND(J850*#REF!,2),0)</f>
        <v>0</v>
      </c>
      <c r="P850" s="58">
        <f t="shared" si="95"/>
        <v>1617.95</v>
      </c>
      <c r="Q850" s="59" t="s">
        <v>132</v>
      </c>
      <c r="R850" s="51"/>
      <c r="S850" s="51"/>
    </row>
    <row r="851" spans="1:19" x14ac:dyDescent="0.35">
      <c r="A851" s="53">
        <v>30703115</v>
      </c>
      <c r="B851" s="53" t="s">
        <v>9826</v>
      </c>
      <c r="C851" s="54" t="s">
        <v>3619</v>
      </c>
      <c r="D851" s="60">
        <v>1</v>
      </c>
      <c r="E851" s="61" t="s">
        <v>2042</v>
      </c>
      <c r="F851" s="56"/>
      <c r="G851" s="53">
        <v>2</v>
      </c>
      <c r="H851" s="53">
        <v>6</v>
      </c>
      <c r="I851" s="53"/>
      <c r="J851" s="53"/>
      <c r="K851" s="57"/>
      <c r="L851" s="58">
        <f t="shared" si="94"/>
        <v>1982.66</v>
      </c>
      <c r="M851" s="58">
        <f t="shared" si="91"/>
        <v>1982.66</v>
      </c>
      <c r="N851" s="58">
        <f>IF(F851&gt;0,ROUND(F851*#REF!,2),0)</f>
        <v>0</v>
      </c>
      <c r="O851" s="58">
        <f>IF(J851&gt;0,ROUND(J851*#REF!,2),0)</f>
        <v>0</v>
      </c>
      <c r="P851" s="58">
        <f t="shared" si="95"/>
        <v>1982.66</v>
      </c>
      <c r="Q851" s="59" t="s">
        <v>132</v>
      </c>
      <c r="R851" s="51"/>
      <c r="S851" s="51"/>
    </row>
    <row r="852" spans="1:19" x14ac:dyDescent="0.35">
      <c r="A852" s="53">
        <v>30703123</v>
      </c>
      <c r="B852" s="53" t="s">
        <v>9827</v>
      </c>
      <c r="C852" s="54" t="s">
        <v>3618</v>
      </c>
      <c r="D852" s="60">
        <v>1</v>
      </c>
      <c r="E852" s="61" t="s">
        <v>2042</v>
      </c>
      <c r="F852" s="56"/>
      <c r="G852" s="53">
        <v>2</v>
      </c>
      <c r="H852" s="53">
        <v>6</v>
      </c>
      <c r="I852" s="53"/>
      <c r="J852" s="53"/>
      <c r="K852" s="57"/>
      <c r="L852" s="58">
        <f t="shared" si="94"/>
        <v>1982.66</v>
      </c>
      <c r="M852" s="58">
        <f t="shared" si="91"/>
        <v>1982.66</v>
      </c>
      <c r="N852" s="58">
        <f>IF(F852&gt;0,ROUND(F852*#REF!,2),0)</f>
        <v>0</v>
      </c>
      <c r="O852" s="58">
        <f>IF(J852&gt;0,ROUND(J852*#REF!,2),0)</f>
        <v>0</v>
      </c>
      <c r="P852" s="58">
        <f t="shared" si="95"/>
        <v>1982.66</v>
      </c>
      <c r="Q852" s="59" t="s">
        <v>132</v>
      </c>
      <c r="R852" s="51"/>
      <c r="S852" s="51"/>
    </row>
    <row r="853" spans="1:19" x14ac:dyDescent="0.35">
      <c r="A853" s="53">
        <v>30703131</v>
      </c>
      <c r="B853" s="53" t="s">
        <v>9828</v>
      </c>
      <c r="C853" s="54" t="s">
        <v>3617</v>
      </c>
      <c r="D853" s="60">
        <v>1</v>
      </c>
      <c r="E853" s="61" t="s">
        <v>2042</v>
      </c>
      <c r="F853" s="56"/>
      <c r="G853" s="53">
        <v>2</v>
      </c>
      <c r="H853" s="53">
        <v>6</v>
      </c>
      <c r="I853" s="53"/>
      <c r="J853" s="53"/>
      <c r="K853" s="57"/>
      <c r="L853" s="58">
        <f t="shared" si="94"/>
        <v>1982.66</v>
      </c>
      <c r="M853" s="58">
        <f t="shared" si="91"/>
        <v>1982.66</v>
      </c>
      <c r="N853" s="58">
        <f>IF(F853&gt;0,ROUND(F853*#REF!,2),0)</f>
        <v>0</v>
      </c>
      <c r="O853" s="58">
        <f>IF(J853&gt;0,ROUND(J853*#REF!,2),0)</f>
        <v>0</v>
      </c>
      <c r="P853" s="58">
        <f t="shared" si="95"/>
        <v>1982.66</v>
      </c>
      <c r="Q853" s="59" t="s">
        <v>132</v>
      </c>
      <c r="R853" s="51"/>
      <c r="S853" s="51"/>
    </row>
    <row r="854" spans="1:19" ht="21" x14ac:dyDescent="0.35">
      <c r="A854" s="53">
        <v>30703140</v>
      </c>
      <c r="B854" s="53" t="s">
        <v>9829</v>
      </c>
      <c r="C854" s="54" t="s">
        <v>3616</v>
      </c>
      <c r="D854" s="60">
        <v>1</v>
      </c>
      <c r="E854" s="61" t="s">
        <v>2042</v>
      </c>
      <c r="F854" s="56"/>
      <c r="G854" s="53">
        <v>2</v>
      </c>
      <c r="H854" s="53">
        <v>6</v>
      </c>
      <c r="I854" s="53"/>
      <c r="J854" s="53"/>
      <c r="K854" s="57"/>
      <c r="L854" s="58">
        <f t="shared" si="94"/>
        <v>1982.66</v>
      </c>
      <c r="M854" s="58">
        <f t="shared" si="91"/>
        <v>1982.66</v>
      </c>
      <c r="N854" s="58">
        <f>IF(F854&gt;0,ROUND(F854*#REF!,2),0)</f>
        <v>0</v>
      </c>
      <c r="O854" s="58">
        <f>IF(J854&gt;0,ROUND(J854*#REF!,2),0)</f>
        <v>0</v>
      </c>
      <c r="P854" s="58">
        <f t="shared" si="95"/>
        <v>1982.66</v>
      </c>
      <c r="Q854" s="59" t="s">
        <v>132</v>
      </c>
      <c r="R854" s="51"/>
      <c r="S854" s="51"/>
    </row>
    <row r="855" spans="1:19" x14ac:dyDescent="0.35">
      <c r="A855" s="53">
        <v>30703158</v>
      </c>
      <c r="B855" s="53" t="s">
        <v>9830</v>
      </c>
      <c r="C855" s="54" t="s">
        <v>3615</v>
      </c>
      <c r="D855" s="60">
        <v>1</v>
      </c>
      <c r="E855" s="61" t="s">
        <v>2042</v>
      </c>
      <c r="F855" s="56"/>
      <c r="G855" s="53">
        <v>2</v>
      </c>
      <c r="H855" s="53">
        <v>6</v>
      </c>
      <c r="I855" s="53"/>
      <c r="J855" s="53"/>
      <c r="K855" s="57"/>
      <c r="L855" s="58">
        <f t="shared" si="94"/>
        <v>1982.66</v>
      </c>
      <c r="M855" s="58">
        <f t="shared" si="91"/>
        <v>1982.66</v>
      </c>
      <c r="N855" s="58">
        <f>IF(F855&gt;0,ROUND(F855*#REF!,2),0)</f>
        <v>0</v>
      </c>
      <c r="O855" s="58">
        <f>IF(J855&gt;0,ROUND(J855*#REF!,2),0)</f>
        <v>0</v>
      </c>
      <c r="P855" s="58">
        <f t="shared" si="95"/>
        <v>1982.66</v>
      </c>
      <c r="Q855" s="59" t="s">
        <v>132</v>
      </c>
      <c r="R855" s="51"/>
      <c r="S855" s="51"/>
    </row>
    <row r="856" spans="1:19" x14ac:dyDescent="0.35">
      <c r="A856" s="53">
        <v>30703166</v>
      </c>
      <c r="B856" s="53" t="s">
        <v>9831</v>
      </c>
      <c r="C856" s="54" t="s">
        <v>3614</v>
      </c>
      <c r="D856" s="60">
        <v>1</v>
      </c>
      <c r="E856" s="61" t="s">
        <v>2042</v>
      </c>
      <c r="F856" s="56"/>
      <c r="G856" s="53">
        <v>2</v>
      </c>
      <c r="H856" s="53">
        <v>6</v>
      </c>
      <c r="I856" s="53"/>
      <c r="J856" s="53"/>
      <c r="K856" s="57"/>
      <c r="L856" s="58">
        <f t="shared" si="94"/>
        <v>1982.66</v>
      </c>
      <c r="M856" s="58">
        <f t="shared" si="91"/>
        <v>1982.66</v>
      </c>
      <c r="N856" s="58">
        <f>IF(F856&gt;0,ROUND(F856*#REF!,2),0)</f>
        <v>0</v>
      </c>
      <c r="O856" s="58">
        <f>IF(J856&gt;0,ROUND(J856*#REF!,2),0)</f>
        <v>0</v>
      </c>
      <c r="P856" s="58">
        <f t="shared" si="95"/>
        <v>1982.66</v>
      </c>
      <c r="Q856" s="59" t="s">
        <v>132</v>
      </c>
      <c r="R856" s="51"/>
      <c r="S856" s="51"/>
    </row>
    <row r="857" spans="1:19" ht="21" x14ac:dyDescent="0.35">
      <c r="A857" s="53">
        <v>30703174</v>
      </c>
      <c r="B857" s="53" t="s">
        <v>9832</v>
      </c>
      <c r="C857" s="54" t="s">
        <v>3613</v>
      </c>
      <c r="D857" s="60">
        <v>1</v>
      </c>
      <c r="E857" s="61" t="s">
        <v>165</v>
      </c>
      <c r="F857" s="56"/>
      <c r="G857" s="53">
        <v>1</v>
      </c>
      <c r="H857" s="53">
        <v>5</v>
      </c>
      <c r="I857" s="53"/>
      <c r="J857" s="53"/>
      <c r="K857" s="57"/>
      <c r="L857" s="58">
        <f t="shared" si="94"/>
        <v>1617.95</v>
      </c>
      <c r="M857" s="58">
        <f t="shared" si="91"/>
        <v>1617.95</v>
      </c>
      <c r="N857" s="58">
        <f>IF(F857&gt;0,ROUND(F857*#REF!,2),0)</f>
        <v>0</v>
      </c>
      <c r="O857" s="58">
        <f>IF(J857&gt;0,ROUND(J857*#REF!,2),0)</f>
        <v>0</v>
      </c>
      <c r="P857" s="58">
        <f t="shared" si="95"/>
        <v>1617.95</v>
      </c>
      <c r="Q857" s="59" t="s">
        <v>132</v>
      </c>
      <c r="R857" s="51"/>
      <c r="S857" s="51"/>
    </row>
    <row r="858" spans="1:19" ht="21" x14ac:dyDescent="0.35">
      <c r="A858" s="53">
        <v>30703182</v>
      </c>
      <c r="B858" s="53" t="s">
        <v>9833</v>
      </c>
      <c r="C858" s="54" t="s">
        <v>3612</v>
      </c>
      <c r="D858" s="60">
        <v>1</v>
      </c>
      <c r="E858" s="61" t="s">
        <v>2042</v>
      </c>
      <c r="F858" s="56"/>
      <c r="G858" s="53">
        <v>2</v>
      </c>
      <c r="H858" s="53">
        <v>6</v>
      </c>
      <c r="I858" s="53"/>
      <c r="J858" s="53"/>
      <c r="K858" s="57"/>
      <c r="L858" s="58">
        <f t="shared" si="94"/>
        <v>1982.66</v>
      </c>
      <c r="M858" s="58">
        <f t="shared" si="91"/>
        <v>1982.66</v>
      </c>
      <c r="N858" s="58">
        <f>IF(F858&gt;0,ROUND(F858*#REF!,2),0)</f>
        <v>0</v>
      </c>
      <c r="O858" s="58">
        <f>IF(J858&gt;0,ROUND(J858*#REF!,2),0)</f>
        <v>0</v>
      </c>
      <c r="P858" s="58">
        <f>M858+N858+O858</f>
        <v>1982.66</v>
      </c>
      <c r="Q858" s="59" t="s">
        <v>132</v>
      </c>
      <c r="R858" s="51"/>
      <c r="S858" s="51"/>
    </row>
    <row r="859" spans="1:19" ht="31" x14ac:dyDescent="0.35">
      <c r="A859" s="125" t="s">
        <v>9834</v>
      </c>
      <c r="B859" s="125"/>
      <c r="C859" s="125"/>
      <c r="D859" s="125"/>
      <c r="E859" s="125"/>
      <c r="F859" s="125"/>
      <c r="G859" s="125"/>
      <c r="H859" s="125"/>
      <c r="I859" s="125"/>
      <c r="J859" s="125"/>
      <c r="K859" s="125"/>
      <c r="L859" s="125"/>
      <c r="M859" s="125"/>
      <c r="N859" s="125"/>
      <c r="O859" s="125"/>
      <c r="P859" s="125"/>
      <c r="Q859" s="52"/>
      <c r="R859" s="51"/>
      <c r="S859" s="51"/>
    </row>
    <row r="860" spans="1:19" x14ac:dyDescent="0.35">
      <c r="A860" s="53">
        <v>30704014</v>
      </c>
      <c r="B860" s="53" t="s">
        <v>9835</v>
      </c>
      <c r="C860" s="54" t="s">
        <v>3611</v>
      </c>
      <c r="D860" s="60">
        <v>1</v>
      </c>
      <c r="E860" s="61" t="s">
        <v>2042</v>
      </c>
      <c r="F860" s="56"/>
      <c r="G860" s="53">
        <v>2</v>
      </c>
      <c r="H860" s="53">
        <v>6</v>
      </c>
      <c r="I860" s="53"/>
      <c r="J860" s="53"/>
      <c r="K860" s="57"/>
      <c r="L860" s="58">
        <f t="shared" ref="L860:L867" si="96">VLOOKUP(E860,PORTES2021,10,FALSE)</f>
        <v>1982.66</v>
      </c>
      <c r="M860" s="58">
        <f t="shared" si="91"/>
        <v>1982.66</v>
      </c>
      <c r="N860" s="58">
        <f>IF(F860&gt;0,ROUND(F860*#REF!,2),0)</f>
        <v>0</v>
      </c>
      <c r="O860" s="58">
        <f>IF(J860&gt;0,ROUND(J860*#REF!,2),0)</f>
        <v>0</v>
      </c>
      <c r="P860" s="58">
        <f t="shared" ref="P860:P880" si="97">ROUND(M860+N860+O860,2)</f>
        <v>1982.66</v>
      </c>
      <c r="Q860" s="59" t="s">
        <v>132</v>
      </c>
      <c r="R860" s="51"/>
      <c r="S860" s="51"/>
    </row>
    <row r="861" spans="1:19" x14ac:dyDescent="0.35">
      <c r="A861" s="53">
        <v>30704022</v>
      </c>
      <c r="B861" s="53" t="s">
        <v>9836</v>
      </c>
      <c r="C861" s="54" t="s">
        <v>3610</v>
      </c>
      <c r="D861" s="60">
        <v>1</v>
      </c>
      <c r="E861" s="61" t="s">
        <v>2042</v>
      </c>
      <c r="F861" s="56"/>
      <c r="G861" s="53">
        <v>2</v>
      </c>
      <c r="H861" s="53">
        <v>6</v>
      </c>
      <c r="I861" s="53"/>
      <c r="J861" s="53"/>
      <c r="K861" s="57"/>
      <c r="L861" s="58">
        <f t="shared" si="96"/>
        <v>1982.66</v>
      </c>
      <c r="M861" s="58">
        <f t="shared" si="91"/>
        <v>1982.66</v>
      </c>
      <c r="N861" s="58">
        <f>IF(F861&gt;0,ROUND(F861*#REF!,2),0)</f>
        <v>0</v>
      </c>
      <c r="O861" s="58">
        <f>IF(J861&gt;0,ROUND(J861*#REF!,2),0)</f>
        <v>0</v>
      </c>
      <c r="P861" s="58">
        <f t="shared" si="97"/>
        <v>1982.66</v>
      </c>
      <c r="Q861" s="59" t="s">
        <v>132</v>
      </c>
      <c r="R861" s="51"/>
      <c r="S861" s="51"/>
    </row>
    <row r="862" spans="1:19" x14ac:dyDescent="0.35">
      <c r="A862" s="53">
        <v>30704030</v>
      </c>
      <c r="B862" s="53" t="s">
        <v>9837</v>
      </c>
      <c r="C862" s="54" t="s">
        <v>3609</v>
      </c>
      <c r="D862" s="60">
        <v>1</v>
      </c>
      <c r="E862" s="61" t="s">
        <v>2042</v>
      </c>
      <c r="F862" s="56"/>
      <c r="G862" s="53">
        <v>2</v>
      </c>
      <c r="H862" s="53">
        <v>6</v>
      </c>
      <c r="I862" s="53"/>
      <c r="J862" s="53"/>
      <c r="K862" s="57"/>
      <c r="L862" s="58">
        <f t="shared" si="96"/>
        <v>1982.66</v>
      </c>
      <c r="M862" s="58">
        <f t="shared" si="91"/>
        <v>1982.66</v>
      </c>
      <c r="N862" s="58">
        <f>IF(F862&gt;0,ROUND(F862*#REF!,2),0)</f>
        <v>0</v>
      </c>
      <c r="O862" s="58">
        <f>IF(J862&gt;0,ROUND(J862*#REF!,2),0)</f>
        <v>0</v>
      </c>
      <c r="P862" s="58">
        <f t="shared" si="97"/>
        <v>1982.66</v>
      </c>
      <c r="Q862" s="59" t="s">
        <v>132</v>
      </c>
      <c r="R862" s="51"/>
      <c r="S862" s="51"/>
    </row>
    <row r="863" spans="1:19" x14ac:dyDescent="0.35">
      <c r="A863" s="53">
        <v>30704049</v>
      </c>
      <c r="B863" s="53" t="s">
        <v>9838</v>
      </c>
      <c r="C863" s="54" t="s">
        <v>3608</v>
      </c>
      <c r="D863" s="60">
        <v>1</v>
      </c>
      <c r="E863" s="61" t="s">
        <v>194</v>
      </c>
      <c r="F863" s="56"/>
      <c r="G863" s="53">
        <v>2</v>
      </c>
      <c r="H863" s="53">
        <v>6</v>
      </c>
      <c r="I863" s="53"/>
      <c r="J863" s="53"/>
      <c r="K863" s="57"/>
      <c r="L863" s="58">
        <f t="shared" si="96"/>
        <v>2181.58</v>
      </c>
      <c r="M863" s="58">
        <f t="shared" si="91"/>
        <v>2181.58</v>
      </c>
      <c r="N863" s="58">
        <f>IF(F863&gt;0,ROUND(F863*#REF!,2),0)</f>
        <v>0</v>
      </c>
      <c r="O863" s="58">
        <f>IF(J863&gt;0,ROUND(J863*#REF!,2),0)</f>
        <v>0</v>
      </c>
      <c r="P863" s="58">
        <f t="shared" si="97"/>
        <v>2181.58</v>
      </c>
      <c r="Q863" s="59" t="s">
        <v>132</v>
      </c>
      <c r="R863" s="51"/>
      <c r="S863" s="51"/>
    </row>
    <row r="864" spans="1:19" ht="21" x14ac:dyDescent="0.35">
      <c r="A864" s="53">
        <v>30704057</v>
      </c>
      <c r="B864" s="53" t="s">
        <v>9839</v>
      </c>
      <c r="C864" s="54" t="s">
        <v>3607</v>
      </c>
      <c r="D864" s="60">
        <v>1</v>
      </c>
      <c r="E864" s="61" t="s">
        <v>194</v>
      </c>
      <c r="F864" s="56"/>
      <c r="G864" s="53">
        <v>2</v>
      </c>
      <c r="H864" s="53">
        <v>6</v>
      </c>
      <c r="I864" s="53"/>
      <c r="J864" s="53"/>
      <c r="K864" s="57"/>
      <c r="L864" s="58">
        <f t="shared" si="96"/>
        <v>2181.58</v>
      </c>
      <c r="M864" s="58">
        <f t="shared" si="91"/>
        <v>2181.58</v>
      </c>
      <c r="N864" s="58">
        <f>IF(F864&gt;0,ROUND(F864*#REF!,2),0)</f>
        <v>0</v>
      </c>
      <c r="O864" s="58">
        <f>IF(J864&gt;0,ROUND(J864*#REF!,2),0)</f>
        <v>0</v>
      </c>
      <c r="P864" s="58">
        <f t="shared" si="97"/>
        <v>2181.58</v>
      </c>
      <c r="Q864" s="59" t="s">
        <v>132</v>
      </c>
      <c r="R864" s="51"/>
      <c r="S864" s="51"/>
    </row>
    <row r="865" spans="1:19" ht="21" x14ac:dyDescent="0.35">
      <c r="A865" s="53">
        <v>30704065</v>
      </c>
      <c r="B865" s="53" t="s">
        <v>9840</v>
      </c>
      <c r="C865" s="54" t="s">
        <v>3606</v>
      </c>
      <c r="D865" s="60">
        <v>1</v>
      </c>
      <c r="E865" s="61" t="s">
        <v>194</v>
      </c>
      <c r="F865" s="56"/>
      <c r="G865" s="53">
        <v>2</v>
      </c>
      <c r="H865" s="53">
        <v>6</v>
      </c>
      <c r="I865" s="53"/>
      <c r="J865" s="53"/>
      <c r="K865" s="57"/>
      <c r="L865" s="58">
        <f t="shared" si="96"/>
        <v>2181.58</v>
      </c>
      <c r="M865" s="58">
        <f t="shared" si="91"/>
        <v>2181.58</v>
      </c>
      <c r="N865" s="58">
        <f>IF(F865&gt;0,ROUND(F865*#REF!,2),0)</f>
        <v>0</v>
      </c>
      <c r="O865" s="58">
        <f>IF(J865&gt;0,ROUND(J865*#REF!,2),0)</f>
        <v>0</v>
      </c>
      <c r="P865" s="58">
        <f t="shared" si="97"/>
        <v>2181.58</v>
      </c>
      <c r="Q865" s="59" t="s">
        <v>132</v>
      </c>
      <c r="R865" s="51"/>
      <c r="S865" s="51"/>
    </row>
    <row r="866" spans="1:19" x14ac:dyDescent="0.35">
      <c r="A866" s="53">
        <v>30704073</v>
      </c>
      <c r="B866" s="53" t="s">
        <v>9841</v>
      </c>
      <c r="C866" s="54" t="s">
        <v>3605</v>
      </c>
      <c r="D866" s="60">
        <v>1</v>
      </c>
      <c r="E866" s="61" t="s">
        <v>194</v>
      </c>
      <c r="F866" s="56"/>
      <c r="G866" s="53">
        <v>2</v>
      </c>
      <c r="H866" s="53">
        <v>6</v>
      </c>
      <c r="I866" s="53"/>
      <c r="J866" s="53"/>
      <c r="K866" s="57"/>
      <c r="L866" s="58">
        <f t="shared" si="96"/>
        <v>2181.58</v>
      </c>
      <c r="M866" s="58">
        <f t="shared" si="91"/>
        <v>2181.58</v>
      </c>
      <c r="N866" s="58">
        <f>IF(F866&gt;0,ROUND(F866*#REF!,2),0)</f>
        <v>0</v>
      </c>
      <c r="O866" s="58">
        <f>IF(J866&gt;0,ROUND(J866*#REF!,2),0)</f>
        <v>0</v>
      </c>
      <c r="P866" s="58">
        <f t="shared" si="97"/>
        <v>2181.58</v>
      </c>
      <c r="Q866" s="59" t="s">
        <v>132</v>
      </c>
      <c r="R866" s="51"/>
      <c r="S866" s="51"/>
    </row>
    <row r="867" spans="1:19" ht="21" x14ac:dyDescent="0.35">
      <c r="A867" s="53">
        <v>30704081</v>
      </c>
      <c r="B867" s="53" t="s">
        <v>9842</v>
      </c>
      <c r="C867" s="54" t="s">
        <v>3604</v>
      </c>
      <c r="D867" s="60">
        <v>1</v>
      </c>
      <c r="E867" s="61" t="s">
        <v>194</v>
      </c>
      <c r="F867" s="56"/>
      <c r="G867" s="53">
        <v>1</v>
      </c>
      <c r="H867" s="53">
        <v>6</v>
      </c>
      <c r="I867" s="53"/>
      <c r="J867" s="53"/>
      <c r="K867" s="57"/>
      <c r="L867" s="58">
        <f t="shared" si="96"/>
        <v>2181.58</v>
      </c>
      <c r="M867" s="58">
        <f t="shared" si="91"/>
        <v>2181.58</v>
      </c>
      <c r="N867" s="58">
        <f>IF(F867&gt;0,ROUND(F867*#REF!,2),0)</f>
        <v>0</v>
      </c>
      <c r="O867" s="58">
        <f>IF(J867&gt;0,ROUND(J867*#REF!,2),0)</f>
        <v>0</v>
      </c>
      <c r="P867" s="58">
        <f t="shared" si="97"/>
        <v>2181.58</v>
      </c>
      <c r="Q867" s="59" t="s">
        <v>132</v>
      </c>
      <c r="R867" s="51"/>
      <c r="S867" s="51"/>
    </row>
    <row r="868" spans="1:19" ht="31" x14ac:dyDescent="0.35">
      <c r="A868" s="125" t="s">
        <v>9843</v>
      </c>
      <c r="B868" s="125"/>
      <c r="C868" s="125"/>
      <c r="D868" s="125"/>
      <c r="E868" s="125"/>
      <c r="F868" s="125"/>
      <c r="G868" s="125"/>
      <c r="H868" s="125"/>
      <c r="I868" s="125"/>
      <c r="J868" s="125"/>
      <c r="K868" s="125"/>
      <c r="L868" s="125"/>
      <c r="M868" s="125"/>
      <c r="N868" s="125"/>
      <c r="O868" s="125"/>
      <c r="P868" s="125"/>
      <c r="Q868" s="52"/>
      <c r="R868" s="51"/>
      <c r="S868" s="51"/>
    </row>
    <row r="869" spans="1:19" ht="42" x14ac:dyDescent="0.35">
      <c r="A869" s="53">
        <v>30705010</v>
      </c>
      <c r="B869" s="53" t="s">
        <v>9844</v>
      </c>
      <c r="C869" s="54" t="s">
        <v>3603</v>
      </c>
      <c r="D869" s="60">
        <v>1</v>
      </c>
      <c r="E869" s="61" t="s">
        <v>194</v>
      </c>
      <c r="F869" s="56"/>
      <c r="G869" s="53">
        <v>2</v>
      </c>
      <c r="H869" s="53">
        <v>7</v>
      </c>
      <c r="I869" s="53"/>
      <c r="J869" s="53"/>
      <c r="K869" s="57"/>
      <c r="L869" s="58">
        <f t="shared" ref="L869:L876" si="98">VLOOKUP(E869,PORTES2021,10,FALSE)</f>
        <v>2181.58</v>
      </c>
      <c r="M869" s="58">
        <f t="shared" si="91"/>
        <v>2181.58</v>
      </c>
      <c r="N869" s="58">
        <f>IF(F869&gt;0,ROUND(F869*#REF!,2),0)</f>
        <v>0</v>
      </c>
      <c r="O869" s="58">
        <f>IF(J869&gt;0,ROUND(J869*#REF!,2),0)</f>
        <v>0</v>
      </c>
      <c r="P869" s="58">
        <f t="shared" si="97"/>
        <v>2181.58</v>
      </c>
      <c r="Q869" s="59" t="s">
        <v>132</v>
      </c>
      <c r="R869" s="51"/>
      <c r="S869" s="51"/>
    </row>
    <row r="870" spans="1:19" ht="42" x14ac:dyDescent="0.35">
      <c r="A870" s="53">
        <v>30705029</v>
      </c>
      <c r="B870" s="53" t="s">
        <v>9845</v>
      </c>
      <c r="C870" s="54" t="s">
        <v>3602</v>
      </c>
      <c r="D870" s="60">
        <v>1</v>
      </c>
      <c r="E870" s="61" t="s">
        <v>194</v>
      </c>
      <c r="F870" s="56"/>
      <c r="G870" s="53">
        <v>2</v>
      </c>
      <c r="H870" s="53">
        <v>7</v>
      </c>
      <c r="I870" s="53"/>
      <c r="J870" s="53"/>
      <c r="K870" s="57"/>
      <c r="L870" s="58">
        <f t="shared" si="98"/>
        <v>2181.58</v>
      </c>
      <c r="M870" s="58">
        <f t="shared" si="91"/>
        <v>2181.58</v>
      </c>
      <c r="N870" s="58">
        <f>IF(F870&gt;0,ROUND(F870*#REF!,2),0)</f>
        <v>0</v>
      </c>
      <c r="O870" s="58">
        <f>IF(J870&gt;0,ROUND(J870*#REF!,2),0)</f>
        <v>0</v>
      </c>
      <c r="P870" s="58">
        <f t="shared" si="97"/>
        <v>2181.58</v>
      </c>
      <c r="Q870" s="59" t="s">
        <v>132</v>
      </c>
      <c r="R870" s="51"/>
      <c r="S870" s="51"/>
    </row>
    <row r="871" spans="1:19" ht="52.5" x14ac:dyDescent="0.35">
      <c r="A871" s="53">
        <v>30705037</v>
      </c>
      <c r="B871" s="53" t="s">
        <v>9846</v>
      </c>
      <c r="C871" s="54" t="s">
        <v>3601</v>
      </c>
      <c r="D871" s="60">
        <v>1</v>
      </c>
      <c r="E871" s="61" t="s">
        <v>194</v>
      </c>
      <c r="F871" s="56"/>
      <c r="G871" s="53">
        <v>2</v>
      </c>
      <c r="H871" s="53">
        <v>7</v>
      </c>
      <c r="I871" s="53"/>
      <c r="J871" s="53"/>
      <c r="K871" s="57"/>
      <c r="L871" s="58">
        <f t="shared" si="98"/>
        <v>2181.58</v>
      </c>
      <c r="M871" s="58">
        <f t="shared" si="91"/>
        <v>2181.58</v>
      </c>
      <c r="N871" s="58">
        <f>IF(F871&gt;0,ROUND(F871*#REF!,2),0)</f>
        <v>0</v>
      </c>
      <c r="O871" s="58">
        <f>IF(J871&gt;0,ROUND(J871*#REF!,2),0)</f>
        <v>0</v>
      </c>
      <c r="P871" s="58">
        <f t="shared" si="97"/>
        <v>2181.58</v>
      </c>
      <c r="Q871" s="59" t="s">
        <v>132</v>
      </c>
      <c r="R871" s="51"/>
      <c r="S871" s="51"/>
    </row>
    <row r="872" spans="1:19" ht="63" x14ac:dyDescent="0.35">
      <c r="A872" s="53">
        <v>30705045</v>
      </c>
      <c r="B872" s="53" t="s">
        <v>9847</v>
      </c>
      <c r="C872" s="54" t="s">
        <v>3600</v>
      </c>
      <c r="D872" s="60">
        <v>1</v>
      </c>
      <c r="E872" s="61" t="s">
        <v>194</v>
      </c>
      <c r="F872" s="56"/>
      <c r="G872" s="53">
        <v>2</v>
      </c>
      <c r="H872" s="53">
        <v>7</v>
      </c>
      <c r="I872" s="53"/>
      <c r="J872" s="53"/>
      <c r="K872" s="57"/>
      <c r="L872" s="58">
        <f t="shared" si="98"/>
        <v>2181.58</v>
      </c>
      <c r="M872" s="58">
        <f t="shared" si="91"/>
        <v>2181.58</v>
      </c>
      <c r="N872" s="58">
        <f>IF(F872&gt;0,ROUND(F872*#REF!,2),0)</f>
        <v>0</v>
      </c>
      <c r="O872" s="58">
        <f>IF(J872&gt;0,ROUND(J872*#REF!,2),0)</f>
        <v>0</v>
      </c>
      <c r="P872" s="58">
        <f t="shared" si="97"/>
        <v>2181.58</v>
      </c>
      <c r="Q872" s="59" t="s">
        <v>132</v>
      </c>
      <c r="R872" s="51"/>
      <c r="S872" s="51"/>
    </row>
    <row r="873" spans="1:19" x14ac:dyDescent="0.35">
      <c r="A873" s="53">
        <v>30705053</v>
      </c>
      <c r="B873" s="53" t="s">
        <v>9848</v>
      </c>
      <c r="C873" s="54" t="s">
        <v>3599</v>
      </c>
      <c r="D873" s="60">
        <v>1</v>
      </c>
      <c r="E873" s="61" t="s">
        <v>194</v>
      </c>
      <c r="F873" s="56"/>
      <c r="G873" s="53">
        <v>2</v>
      </c>
      <c r="H873" s="53">
        <v>7</v>
      </c>
      <c r="I873" s="53"/>
      <c r="J873" s="53"/>
      <c r="K873" s="57"/>
      <c r="L873" s="58">
        <f t="shared" si="98"/>
        <v>2181.58</v>
      </c>
      <c r="M873" s="58">
        <f t="shared" si="91"/>
        <v>2181.58</v>
      </c>
      <c r="N873" s="58">
        <f>IF(F873&gt;0,ROUND(F873*#REF!,2),0)</f>
        <v>0</v>
      </c>
      <c r="O873" s="58">
        <f>IF(J873&gt;0,ROUND(J873*#REF!,2),0)</f>
        <v>0</v>
      </c>
      <c r="P873" s="58">
        <f t="shared" si="97"/>
        <v>2181.58</v>
      </c>
      <c r="Q873" s="59" t="s">
        <v>132</v>
      </c>
      <c r="R873" s="51"/>
      <c r="S873" s="51"/>
    </row>
    <row r="874" spans="1:19" ht="52.5" x14ac:dyDescent="0.35">
      <c r="A874" s="53">
        <v>30705061</v>
      </c>
      <c r="B874" s="53" t="s">
        <v>9849</v>
      </c>
      <c r="C874" s="54" t="s">
        <v>3598</v>
      </c>
      <c r="D874" s="60">
        <v>1</v>
      </c>
      <c r="E874" s="61" t="s">
        <v>194</v>
      </c>
      <c r="F874" s="56"/>
      <c r="G874" s="53">
        <v>2</v>
      </c>
      <c r="H874" s="53">
        <v>7</v>
      </c>
      <c r="I874" s="53"/>
      <c r="J874" s="53"/>
      <c r="K874" s="57"/>
      <c r="L874" s="58">
        <f t="shared" si="98"/>
        <v>2181.58</v>
      </c>
      <c r="M874" s="58">
        <f t="shared" si="91"/>
        <v>2181.58</v>
      </c>
      <c r="N874" s="58">
        <f>IF(F874&gt;0,ROUND(F874*#REF!,2),0)</f>
        <v>0</v>
      </c>
      <c r="O874" s="58">
        <f>IF(J874&gt;0,ROUND(J874*#REF!,2),0)</f>
        <v>0</v>
      </c>
      <c r="P874" s="58">
        <f t="shared" si="97"/>
        <v>2181.58</v>
      </c>
      <c r="Q874" s="59" t="s">
        <v>132</v>
      </c>
      <c r="R874" s="51"/>
      <c r="S874" s="51"/>
    </row>
    <row r="875" spans="1:19" ht="63" x14ac:dyDescent="0.35">
      <c r="A875" s="53">
        <v>30705070</v>
      </c>
      <c r="B875" s="53" t="s">
        <v>9850</v>
      </c>
      <c r="C875" s="54" t="s">
        <v>3597</v>
      </c>
      <c r="D875" s="60">
        <v>1</v>
      </c>
      <c r="E875" s="61" t="s">
        <v>194</v>
      </c>
      <c r="F875" s="56"/>
      <c r="G875" s="53">
        <v>2</v>
      </c>
      <c r="H875" s="53">
        <v>7</v>
      </c>
      <c r="I875" s="53"/>
      <c r="J875" s="53"/>
      <c r="K875" s="57"/>
      <c r="L875" s="58">
        <f t="shared" si="98"/>
        <v>2181.58</v>
      </c>
      <c r="M875" s="58">
        <f t="shared" si="91"/>
        <v>2181.58</v>
      </c>
      <c r="N875" s="58">
        <f>IF(F875&gt;0,ROUND(F875*#REF!,2),0)</f>
        <v>0</v>
      </c>
      <c r="O875" s="58">
        <f>IF(J875&gt;0,ROUND(J875*#REF!,2),0)</f>
        <v>0</v>
      </c>
      <c r="P875" s="58">
        <f t="shared" si="97"/>
        <v>2181.58</v>
      </c>
      <c r="Q875" s="59" t="s">
        <v>132</v>
      </c>
      <c r="R875" s="51"/>
      <c r="S875" s="51"/>
    </row>
    <row r="876" spans="1:19" ht="31.5" x14ac:dyDescent="0.35">
      <c r="A876" s="53">
        <v>30705100</v>
      </c>
      <c r="B876" s="53" t="s">
        <v>9851</v>
      </c>
      <c r="C876" s="54" t="s">
        <v>3596</v>
      </c>
      <c r="D876" s="60">
        <v>1</v>
      </c>
      <c r="E876" s="61" t="s">
        <v>194</v>
      </c>
      <c r="F876" s="56"/>
      <c r="G876" s="53">
        <v>2</v>
      </c>
      <c r="H876" s="53">
        <v>7</v>
      </c>
      <c r="I876" s="53"/>
      <c r="J876" s="53"/>
      <c r="K876" s="57"/>
      <c r="L876" s="58">
        <f t="shared" si="98"/>
        <v>2181.58</v>
      </c>
      <c r="M876" s="58">
        <f>ROUND(D876*L876,2)</f>
        <v>2181.58</v>
      </c>
      <c r="N876" s="58">
        <f>IF(F876&gt;0,ROUND(F876*#REF!,2),0)</f>
        <v>0</v>
      </c>
      <c r="O876" s="58">
        <f>IF(J876&gt;0,ROUND(J876*#REF!,2),0)</f>
        <v>0</v>
      </c>
      <c r="P876" s="58">
        <f t="shared" si="97"/>
        <v>2181.58</v>
      </c>
      <c r="Q876" s="59" t="s">
        <v>132</v>
      </c>
      <c r="R876" s="51"/>
      <c r="S876" s="51"/>
    </row>
    <row r="877" spans="1:19" ht="31" x14ac:dyDescent="0.35">
      <c r="A877" s="125" t="s">
        <v>9852</v>
      </c>
      <c r="B877" s="125"/>
      <c r="C877" s="125"/>
      <c r="D877" s="125"/>
      <c r="E877" s="125"/>
      <c r="F877" s="125"/>
      <c r="G877" s="125"/>
      <c r="H877" s="125"/>
      <c r="I877" s="125"/>
      <c r="J877" s="125"/>
      <c r="K877" s="125"/>
      <c r="L877" s="125"/>
      <c r="M877" s="125"/>
      <c r="N877" s="125"/>
      <c r="O877" s="125"/>
      <c r="P877" s="125"/>
      <c r="Q877" s="52"/>
      <c r="R877" s="51"/>
      <c r="S877" s="51"/>
    </row>
    <row r="878" spans="1:19" ht="31.5" x14ac:dyDescent="0.35">
      <c r="A878" s="53">
        <v>30706017</v>
      </c>
      <c r="B878" s="53" t="s">
        <v>9853</v>
      </c>
      <c r="C878" s="54" t="s">
        <v>3595</v>
      </c>
      <c r="D878" s="60">
        <v>1</v>
      </c>
      <c r="E878" s="61" t="s">
        <v>194</v>
      </c>
      <c r="F878" s="56"/>
      <c r="G878" s="53">
        <v>3</v>
      </c>
      <c r="H878" s="53">
        <v>6</v>
      </c>
      <c r="I878" s="53"/>
      <c r="J878" s="53"/>
      <c r="K878" s="57"/>
      <c r="L878" s="58">
        <f>VLOOKUP(E878,PORTES2021,10,FALSE)</f>
        <v>2181.58</v>
      </c>
      <c r="M878" s="58">
        <f>ROUND(D878*L878,2)</f>
        <v>2181.58</v>
      </c>
      <c r="N878" s="58">
        <f>IF(F878&gt;0,ROUND(F878*#REF!,2),0)</f>
        <v>0</v>
      </c>
      <c r="O878" s="58">
        <f>IF(J878&gt;0,ROUND(J878*#REF!,2),0)</f>
        <v>0</v>
      </c>
      <c r="P878" s="58">
        <f t="shared" si="97"/>
        <v>2181.58</v>
      </c>
      <c r="Q878" s="59" t="s">
        <v>132</v>
      </c>
      <c r="R878" s="51"/>
      <c r="S878" s="51"/>
    </row>
    <row r="879" spans="1:19" ht="31.5" x14ac:dyDescent="0.35">
      <c r="A879" s="53">
        <v>30706025</v>
      </c>
      <c r="B879" s="53" t="s">
        <v>9854</v>
      </c>
      <c r="C879" s="54" t="s">
        <v>3594</v>
      </c>
      <c r="D879" s="60">
        <v>1</v>
      </c>
      <c r="E879" s="61" t="s">
        <v>194</v>
      </c>
      <c r="F879" s="56"/>
      <c r="G879" s="53">
        <v>3</v>
      </c>
      <c r="H879" s="53">
        <v>6</v>
      </c>
      <c r="I879" s="53"/>
      <c r="J879" s="53"/>
      <c r="K879" s="57"/>
      <c r="L879" s="58">
        <f>VLOOKUP(E879,PORTES2021,10,FALSE)</f>
        <v>2181.58</v>
      </c>
      <c r="M879" s="58">
        <f>ROUND(D879*L879,2)</f>
        <v>2181.58</v>
      </c>
      <c r="N879" s="58">
        <f>IF(F879&gt;0,ROUND(F879*#REF!,2),0)</f>
        <v>0</v>
      </c>
      <c r="O879" s="58">
        <f>IF(J879&gt;0,ROUND(J879*#REF!,2),0)</f>
        <v>0</v>
      </c>
      <c r="P879" s="58">
        <f t="shared" si="97"/>
        <v>2181.58</v>
      </c>
      <c r="Q879" s="59" t="s">
        <v>132</v>
      </c>
      <c r="R879" s="51"/>
      <c r="S879" s="51"/>
    </row>
    <row r="880" spans="1:19" ht="31.5" x14ac:dyDescent="0.35">
      <c r="A880" s="53">
        <v>30706033</v>
      </c>
      <c r="B880" s="53" t="s">
        <v>9855</v>
      </c>
      <c r="C880" s="54" t="s">
        <v>3593</v>
      </c>
      <c r="D880" s="60">
        <v>1</v>
      </c>
      <c r="E880" s="61" t="s">
        <v>194</v>
      </c>
      <c r="F880" s="56"/>
      <c r="G880" s="53">
        <v>3</v>
      </c>
      <c r="H880" s="53">
        <v>6</v>
      </c>
      <c r="I880" s="53"/>
      <c r="J880" s="53"/>
      <c r="K880" s="57"/>
      <c r="L880" s="58">
        <f>VLOOKUP(E880,PORTES2021,10,FALSE)</f>
        <v>2181.58</v>
      </c>
      <c r="M880" s="58">
        <f>ROUND(D880*L880,2)</f>
        <v>2181.58</v>
      </c>
      <c r="N880" s="58">
        <f>IF(F880&gt;0,ROUND(F880*#REF!,2),0)</f>
        <v>0</v>
      </c>
      <c r="O880" s="58">
        <f>IF(J880&gt;0,ROUND(J880*#REF!,2),0)</f>
        <v>0</v>
      </c>
      <c r="P880" s="58">
        <f t="shared" si="97"/>
        <v>2181.58</v>
      </c>
      <c r="Q880" s="59" t="s">
        <v>132</v>
      </c>
      <c r="R880" s="51"/>
      <c r="S880" s="51"/>
    </row>
    <row r="881" spans="1:19" ht="31" x14ac:dyDescent="0.35">
      <c r="A881" s="124" t="s">
        <v>9856</v>
      </c>
      <c r="B881" s="124"/>
      <c r="C881" s="124"/>
      <c r="D881" s="124"/>
      <c r="E881" s="124"/>
      <c r="F881" s="124"/>
      <c r="G881" s="124"/>
      <c r="H881" s="124"/>
      <c r="I881" s="124"/>
      <c r="J881" s="124"/>
      <c r="K881" s="124"/>
      <c r="L881" s="124"/>
      <c r="M881" s="124"/>
      <c r="N881" s="124"/>
      <c r="O881" s="124"/>
      <c r="P881" s="124"/>
      <c r="Q881" s="52"/>
      <c r="R881" s="51"/>
      <c r="S881" s="51"/>
    </row>
    <row r="882" spans="1:19" ht="21" x14ac:dyDescent="0.35">
      <c r="A882" s="53">
        <v>30707013</v>
      </c>
      <c r="B882" s="53" t="s">
        <v>9857</v>
      </c>
      <c r="C882" s="54" t="s">
        <v>3592</v>
      </c>
      <c r="D882" s="60">
        <v>1</v>
      </c>
      <c r="E882" s="61" t="s">
        <v>194</v>
      </c>
      <c r="F882" s="56"/>
      <c r="G882" s="53">
        <v>2</v>
      </c>
      <c r="H882" s="53">
        <v>6</v>
      </c>
      <c r="I882" s="53"/>
      <c r="J882" s="53"/>
      <c r="K882" s="57"/>
      <c r="L882" s="58">
        <f t="shared" ref="L882:L887" si="99">VLOOKUP(E882,PORTES2021,10,FALSE)</f>
        <v>2181.58</v>
      </c>
      <c r="M882" s="58">
        <f t="shared" ref="M882:M901" si="100">ROUND(D882*L882,2)</f>
        <v>2181.58</v>
      </c>
      <c r="N882" s="58">
        <f>IF(F882&gt;0,ROUND(F882*#REF!,2),0)</f>
        <v>0</v>
      </c>
      <c r="O882" s="58">
        <f>IF(J882&gt;0,ROUND(J882*#REF!,2),0)</f>
        <v>0</v>
      </c>
      <c r="P882" s="58">
        <f t="shared" ref="P882:P945" si="101">ROUND(M882+N882+O882,2)</f>
        <v>2181.58</v>
      </c>
      <c r="Q882" s="59" t="s">
        <v>132</v>
      </c>
      <c r="R882" s="51"/>
      <c r="S882" s="51"/>
    </row>
    <row r="883" spans="1:19" ht="21" x14ac:dyDescent="0.35">
      <c r="A883" s="53">
        <v>30707021</v>
      </c>
      <c r="B883" s="53" t="s">
        <v>9858</v>
      </c>
      <c r="C883" s="54" t="s">
        <v>3591</v>
      </c>
      <c r="D883" s="60">
        <v>1</v>
      </c>
      <c r="E883" s="61" t="s">
        <v>194</v>
      </c>
      <c r="F883" s="56"/>
      <c r="G883" s="53">
        <v>3</v>
      </c>
      <c r="H883" s="53">
        <v>6</v>
      </c>
      <c r="I883" s="53"/>
      <c r="J883" s="53"/>
      <c r="K883" s="57"/>
      <c r="L883" s="58">
        <f t="shared" si="99"/>
        <v>2181.58</v>
      </c>
      <c r="M883" s="58">
        <f t="shared" si="100"/>
        <v>2181.58</v>
      </c>
      <c r="N883" s="58">
        <f>IF(F883&gt;0,ROUND(F883*#REF!,2),0)</f>
        <v>0</v>
      </c>
      <c r="O883" s="58">
        <f>IF(J883&gt;0,ROUND(J883*#REF!,2),0)</f>
        <v>0</v>
      </c>
      <c r="P883" s="58">
        <f t="shared" si="101"/>
        <v>2181.58</v>
      </c>
      <c r="Q883" s="59" t="s">
        <v>132</v>
      </c>
      <c r="R883" s="51"/>
      <c r="S883" s="51"/>
    </row>
    <row r="884" spans="1:19" ht="21" x14ac:dyDescent="0.35">
      <c r="A884" s="53">
        <v>30707030</v>
      </c>
      <c r="B884" s="53" t="s">
        <v>9859</v>
      </c>
      <c r="C884" s="54" t="s">
        <v>3590</v>
      </c>
      <c r="D884" s="60">
        <v>1</v>
      </c>
      <c r="E884" s="61" t="s">
        <v>194</v>
      </c>
      <c r="F884" s="56"/>
      <c r="G884" s="53">
        <v>3</v>
      </c>
      <c r="H884" s="53">
        <v>6</v>
      </c>
      <c r="I884" s="53"/>
      <c r="J884" s="53"/>
      <c r="K884" s="57"/>
      <c r="L884" s="58">
        <f t="shared" si="99"/>
        <v>2181.58</v>
      </c>
      <c r="M884" s="58">
        <f t="shared" si="100"/>
        <v>2181.58</v>
      </c>
      <c r="N884" s="58">
        <f>IF(F884&gt;0,ROUND(F884*#REF!,2),0)</f>
        <v>0</v>
      </c>
      <c r="O884" s="58">
        <f>IF(J884&gt;0,ROUND(J884*#REF!,2),0)</f>
        <v>0</v>
      </c>
      <c r="P884" s="58">
        <f t="shared" si="101"/>
        <v>2181.58</v>
      </c>
      <c r="Q884" s="59" t="s">
        <v>132</v>
      </c>
      <c r="R884" s="51"/>
      <c r="S884" s="51"/>
    </row>
    <row r="885" spans="1:19" ht="21" x14ac:dyDescent="0.35">
      <c r="A885" s="53">
        <v>30707048</v>
      </c>
      <c r="B885" s="53" t="s">
        <v>9860</v>
      </c>
      <c r="C885" s="54" t="s">
        <v>3589</v>
      </c>
      <c r="D885" s="60">
        <v>1</v>
      </c>
      <c r="E885" s="61" t="s">
        <v>194</v>
      </c>
      <c r="F885" s="56"/>
      <c r="G885" s="53">
        <v>2</v>
      </c>
      <c r="H885" s="53">
        <v>6</v>
      </c>
      <c r="I885" s="53"/>
      <c r="J885" s="53"/>
      <c r="K885" s="57"/>
      <c r="L885" s="58">
        <f t="shared" si="99"/>
        <v>2181.58</v>
      </c>
      <c r="M885" s="58">
        <f t="shared" si="100"/>
        <v>2181.58</v>
      </c>
      <c r="N885" s="58">
        <f>IF(F885&gt;0,ROUND(F885*#REF!,2),0)</f>
        <v>0</v>
      </c>
      <c r="O885" s="58">
        <f>IF(J885&gt;0,ROUND(J885*#REF!,2),0)</f>
        <v>0</v>
      </c>
      <c r="P885" s="58">
        <f t="shared" si="101"/>
        <v>2181.58</v>
      </c>
      <c r="Q885" s="59" t="s">
        <v>132</v>
      </c>
      <c r="R885" s="51"/>
      <c r="S885" s="51"/>
    </row>
    <row r="886" spans="1:19" ht="21" x14ac:dyDescent="0.35">
      <c r="A886" s="53">
        <v>30707056</v>
      </c>
      <c r="B886" s="53" t="s">
        <v>9861</v>
      </c>
      <c r="C886" s="54" t="s">
        <v>3588</v>
      </c>
      <c r="D886" s="60">
        <v>1</v>
      </c>
      <c r="E886" s="61" t="s">
        <v>194</v>
      </c>
      <c r="F886" s="56"/>
      <c r="G886" s="53">
        <v>3</v>
      </c>
      <c r="H886" s="53">
        <v>6</v>
      </c>
      <c r="I886" s="53"/>
      <c r="J886" s="53"/>
      <c r="K886" s="57"/>
      <c r="L886" s="58">
        <f t="shared" si="99"/>
        <v>2181.58</v>
      </c>
      <c r="M886" s="58">
        <f t="shared" si="100"/>
        <v>2181.58</v>
      </c>
      <c r="N886" s="58">
        <f>IF(F886&gt;0,ROUND(F886*#REF!,2),0)</f>
        <v>0</v>
      </c>
      <c r="O886" s="58">
        <f>IF(J886&gt;0,ROUND(J886*#REF!,2),0)</f>
        <v>0</v>
      </c>
      <c r="P886" s="58">
        <f t="shared" si="101"/>
        <v>2181.58</v>
      </c>
      <c r="Q886" s="59" t="s">
        <v>132</v>
      </c>
      <c r="R886" s="51"/>
      <c r="S886" s="51"/>
    </row>
    <row r="887" spans="1:19" ht="21" x14ac:dyDescent="0.35">
      <c r="A887" s="53">
        <v>30707064</v>
      </c>
      <c r="B887" s="53" t="s">
        <v>9862</v>
      </c>
      <c r="C887" s="54" t="s">
        <v>3587</v>
      </c>
      <c r="D887" s="60">
        <v>1</v>
      </c>
      <c r="E887" s="61" t="s">
        <v>194</v>
      </c>
      <c r="F887" s="56"/>
      <c r="G887" s="53">
        <v>2</v>
      </c>
      <c r="H887" s="53">
        <v>6</v>
      </c>
      <c r="I887" s="53"/>
      <c r="J887" s="53"/>
      <c r="K887" s="57"/>
      <c r="L887" s="58">
        <f t="shared" si="99"/>
        <v>2181.58</v>
      </c>
      <c r="M887" s="58">
        <f t="shared" si="100"/>
        <v>2181.58</v>
      </c>
      <c r="N887" s="58">
        <f>IF(F887&gt;0,ROUND(F887*#REF!,2),0)</f>
        <v>0</v>
      </c>
      <c r="O887" s="58">
        <f>IF(J887&gt;0,ROUND(J887*#REF!,2),0)</f>
        <v>0</v>
      </c>
      <c r="P887" s="58">
        <f t="shared" si="101"/>
        <v>2181.58</v>
      </c>
      <c r="Q887" s="59" t="s">
        <v>132</v>
      </c>
      <c r="R887" s="51"/>
      <c r="S887" s="51"/>
    </row>
    <row r="888" spans="1:19" ht="31" x14ac:dyDescent="0.35">
      <c r="A888" s="125" t="s">
        <v>9863</v>
      </c>
      <c r="B888" s="125"/>
      <c r="C888" s="125"/>
      <c r="D888" s="125"/>
      <c r="E888" s="125"/>
      <c r="F888" s="125"/>
      <c r="G888" s="125"/>
      <c r="H888" s="125"/>
      <c r="I888" s="125"/>
      <c r="J888" s="125"/>
      <c r="K888" s="125"/>
      <c r="L888" s="125"/>
      <c r="M888" s="125"/>
      <c r="N888" s="125"/>
      <c r="O888" s="125"/>
      <c r="P888" s="125"/>
      <c r="Q888" s="52"/>
      <c r="R888" s="51"/>
      <c r="S888" s="51"/>
    </row>
    <row r="889" spans="1:19" x14ac:dyDescent="0.35">
      <c r="A889" s="53">
        <v>30709016</v>
      </c>
      <c r="B889" s="53" t="s">
        <v>9864</v>
      </c>
      <c r="C889" s="54" t="s">
        <v>3586</v>
      </c>
      <c r="D889" s="60">
        <v>1</v>
      </c>
      <c r="E889" s="61" t="s">
        <v>23</v>
      </c>
      <c r="F889" s="56"/>
      <c r="G889" s="53"/>
      <c r="H889" s="53">
        <v>2</v>
      </c>
      <c r="I889" s="53"/>
      <c r="J889" s="53"/>
      <c r="K889" s="57"/>
      <c r="L889" s="58">
        <f>VLOOKUP(E889,PORTES2021,10,FALSE)</f>
        <v>116.71</v>
      </c>
      <c r="M889" s="58">
        <f t="shared" si="100"/>
        <v>116.71</v>
      </c>
      <c r="N889" s="58">
        <f>IF(F889&gt;0,ROUND(F889*#REF!,2),0)</f>
        <v>0</v>
      </c>
      <c r="O889" s="58">
        <f>IF(J889&gt;0,ROUND(J889*#REF!,2),0)</f>
        <v>0</v>
      </c>
      <c r="P889" s="58">
        <f t="shared" si="101"/>
        <v>116.71</v>
      </c>
      <c r="Q889" s="59" t="s">
        <v>132</v>
      </c>
      <c r="R889" s="51"/>
      <c r="S889" s="51"/>
    </row>
    <row r="890" spans="1:19" x14ac:dyDescent="0.35">
      <c r="A890" s="53">
        <v>30709024</v>
      </c>
      <c r="B890" s="53" t="s">
        <v>9865</v>
      </c>
      <c r="C890" s="54" t="s">
        <v>3585</v>
      </c>
      <c r="D890" s="60">
        <v>1</v>
      </c>
      <c r="E890" s="61" t="s">
        <v>31</v>
      </c>
      <c r="F890" s="56"/>
      <c r="G890" s="53"/>
      <c r="H890" s="53">
        <v>1</v>
      </c>
      <c r="I890" s="53"/>
      <c r="J890" s="53"/>
      <c r="K890" s="57"/>
      <c r="L890" s="58">
        <f>VLOOKUP(E890,PORTES2021,10,FALSE)</f>
        <v>26.53</v>
      </c>
      <c r="M890" s="58">
        <f t="shared" si="100"/>
        <v>26.53</v>
      </c>
      <c r="N890" s="58">
        <f>IF(F890&gt;0,ROUND(F890*#REF!,2),0)</f>
        <v>0</v>
      </c>
      <c r="O890" s="58">
        <f>IF(J890&gt;0,ROUND(J890*#REF!,2),0)</f>
        <v>0</v>
      </c>
      <c r="P890" s="58">
        <f t="shared" si="101"/>
        <v>26.53</v>
      </c>
      <c r="Q890" s="59" t="s">
        <v>132</v>
      </c>
      <c r="R890" s="51"/>
      <c r="S890" s="51"/>
    </row>
    <row r="891" spans="1:19" ht="21" x14ac:dyDescent="0.35">
      <c r="A891" s="53">
        <v>30709032</v>
      </c>
      <c r="B891" s="53" t="s">
        <v>9866</v>
      </c>
      <c r="C891" s="54" t="s">
        <v>3584</v>
      </c>
      <c r="D891" s="60">
        <v>1</v>
      </c>
      <c r="E891" s="61" t="s">
        <v>18</v>
      </c>
      <c r="F891" s="56"/>
      <c r="G891" s="53"/>
      <c r="H891" s="53">
        <v>1</v>
      </c>
      <c r="I891" s="53"/>
      <c r="J891" s="53"/>
      <c r="K891" s="57"/>
      <c r="L891" s="58">
        <f>VLOOKUP(E891,PORTES2021,10,FALSE)</f>
        <v>53.06</v>
      </c>
      <c r="M891" s="58">
        <f t="shared" si="100"/>
        <v>53.06</v>
      </c>
      <c r="N891" s="58">
        <f>IF(F891&gt;0,ROUND(F891*#REF!,2),0)</f>
        <v>0</v>
      </c>
      <c r="O891" s="58">
        <f>IF(J891&gt;0,ROUND(J891*#REF!,2),0)</f>
        <v>0</v>
      </c>
      <c r="P891" s="58">
        <f t="shared" si="101"/>
        <v>53.06</v>
      </c>
      <c r="Q891" s="59" t="s">
        <v>132</v>
      </c>
      <c r="R891" s="51"/>
      <c r="S891" s="51"/>
    </row>
    <row r="892" spans="1:19" ht="31" x14ac:dyDescent="0.35">
      <c r="A892" s="125" t="s">
        <v>9867</v>
      </c>
      <c r="B892" s="125"/>
      <c r="C892" s="125"/>
      <c r="D892" s="125"/>
      <c r="E892" s="125"/>
      <c r="F892" s="125"/>
      <c r="G892" s="125"/>
      <c r="H892" s="125"/>
      <c r="I892" s="125"/>
      <c r="J892" s="125"/>
      <c r="K892" s="125"/>
      <c r="L892" s="125"/>
      <c r="M892" s="125"/>
      <c r="N892" s="125"/>
      <c r="O892" s="125"/>
      <c r="P892" s="125"/>
      <c r="Q892" s="52"/>
      <c r="R892" s="51"/>
      <c r="S892" s="51"/>
    </row>
    <row r="893" spans="1:19" ht="21" x14ac:dyDescent="0.35">
      <c r="A893" s="53">
        <v>30710014</v>
      </c>
      <c r="B893" s="53" t="s">
        <v>9868</v>
      </c>
      <c r="C893" s="54" t="s">
        <v>3583</v>
      </c>
      <c r="D893" s="60">
        <v>1</v>
      </c>
      <c r="E893" s="61" t="s">
        <v>13</v>
      </c>
      <c r="F893" s="56"/>
      <c r="G893" s="53"/>
      <c r="H893" s="53">
        <v>1</v>
      </c>
      <c r="I893" s="53"/>
      <c r="J893" s="53"/>
      <c r="K893" s="57"/>
      <c r="L893" s="58">
        <f>VLOOKUP(E893,PORTES2021,10,FALSE)</f>
        <v>148.54</v>
      </c>
      <c r="M893" s="58">
        <f t="shared" si="100"/>
        <v>148.54</v>
      </c>
      <c r="N893" s="58">
        <f>IF(F893&gt;0,ROUND(F893*#REF!,2),0)</f>
        <v>0</v>
      </c>
      <c r="O893" s="58">
        <f>IF(J893&gt;0,ROUND(J893*#REF!,2),0)</f>
        <v>0</v>
      </c>
      <c r="P893" s="58">
        <f t="shared" si="101"/>
        <v>148.54</v>
      </c>
      <c r="Q893" s="59" t="s">
        <v>132</v>
      </c>
      <c r="R893" s="51"/>
      <c r="S893" s="51"/>
    </row>
    <row r="894" spans="1:19" ht="21" x14ac:dyDescent="0.35">
      <c r="A894" s="53">
        <v>30710022</v>
      </c>
      <c r="B894" s="53" t="s">
        <v>9869</v>
      </c>
      <c r="C894" s="54" t="s">
        <v>3582</v>
      </c>
      <c r="D894" s="60">
        <v>1</v>
      </c>
      <c r="E894" s="61" t="s">
        <v>13</v>
      </c>
      <c r="F894" s="56"/>
      <c r="G894" s="53">
        <v>1</v>
      </c>
      <c r="H894" s="53">
        <v>2</v>
      </c>
      <c r="I894" s="53"/>
      <c r="J894" s="53"/>
      <c r="K894" s="57"/>
      <c r="L894" s="58">
        <f>VLOOKUP(E894,PORTES2021,10,FALSE)</f>
        <v>148.54</v>
      </c>
      <c r="M894" s="58">
        <f t="shared" si="100"/>
        <v>148.54</v>
      </c>
      <c r="N894" s="58">
        <f>IF(F894&gt;0,ROUND(F894*#REF!,2),0)</f>
        <v>0</v>
      </c>
      <c r="O894" s="58">
        <f>IF(J894&gt;0,ROUND(J894*#REF!,2),0)</f>
        <v>0</v>
      </c>
      <c r="P894" s="58">
        <f t="shared" si="101"/>
        <v>148.54</v>
      </c>
      <c r="Q894" s="59" t="s">
        <v>132</v>
      </c>
      <c r="R894" s="51"/>
      <c r="S894" s="51"/>
    </row>
    <row r="895" spans="1:19" x14ac:dyDescent="0.35">
      <c r="A895" s="53">
        <v>30710030</v>
      </c>
      <c r="B895" s="53" t="s">
        <v>9870</v>
      </c>
      <c r="C895" s="54" t="s">
        <v>3581</v>
      </c>
      <c r="D895" s="60">
        <v>1</v>
      </c>
      <c r="E895" s="61" t="s">
        <v>41</v>
      </c>
      <c r="F895" s="56"/>
      <c r="G895" s="53">
        <v>1</v>
      </c>
      <c r="H895" s="53">
        <v>2</v>
      </c>
      <c r="I895" s="53"/>
      <c r="J895" s="53"/>
      <c r="K895" s="57"/>
      <c r="L895" s="58">
        <f>VLOOKUP(E895,PORTES2021,10,FALSE)</f>
        <v>169.74</v>
      </c>
      <c r="M895" s="58">
        <f t="shared" si="100"/>
        <v>169.74</v>
      </c>
      <c r="N895" s="58">
        <f>IF(F895&gt;0,ROUND(F895*#REF!,2),0)</f>
        <v>0</v>
      </c>
      <c r="O895" s="58">
        <f>IF(J895&gt;0,ROUND(J895*#REF!,2),0)</f>
        <v>0</v>
      </c>
      <c r="P895" s="58">
        <f t="shared" si="101"/>
        <v>169.74</v>
      </c>
      <c r="Q895" s="59" t="s">
        <v>132</v>
      </c>
      <c r="R895" s="51"/>
      <c r="S895" s="51"/>
    </row>
    <row r="896" spans="1:19" ht="21" x14ac:dyDescent="0.35">
      <c r="A896" s="53">
        <v>30710049</v>
      </c>
      <c r="B896" s="53" t="s">
        <v>9871</v>
      </c>
      <c r="C896" s="54" t="s">
        <v>3580</v>
      </c>
      <c r="D896" s="60">
        <v>1</v>
      </c>
      <c r="E896" s="61" t="s">
        <v>224</v>
      </c>
      <c r="F896" s="56"/>
      <c r="G896" s="53">
        <v>1</v>
      </c>
      <c r="H896" s="53">
        <v>3</v>
      </c>
      <c r="I896" s="53"/>
      <c r="J896" s="53"/>
      <c r="K896" s="57"/>
      <c r="L896" s="58">
        <f>VLOOKUP(E896,PORTES2021,10,FALSE)</f>
        <v>338.19</v>
      </c>
      <c r="M896" s="58">
        <f t="shared" si="100"/>
        <v>338.19</v>
      </c>
      <c r="N896" s="58">
        <f>IF(F896&gt;0,ROUND(F896*#REF!,2),0)</f>
        <v>0</v>
      </c>
      <c r="O896" s="58">
        <f>IF(J896&gt;0,ROUND(J896*#REF!,2),0)</f>
        <v>0</v>
      </c>
      <c r="P896" s="58">
        <f t="shared" si="101"/>
        <v>338.19</v>
      </c>
      <c r="Q896" s="59" t="s">
        <v>132</v>
      </c>
      <c r="R896" s="51"/>
      <c r="S896" s="51"/>
    </row>
    <row r="897" spans="1:19" x14ac:dyDescent="0.35">
      <c r="A897" s="53">
        <v>30710057</v>
      </c>
      <c r="B897" s="53" t="s">
        <v>9872</v>
      </c>
      <c r="C897" s="54" t="s">
        <v>3579</v>
      </c>
      <c r="D897" s="60">
        <v>1</v>
      </c>
      <c r="E897" s="61" t="s">
        <v>13</v>
      </c>
      <c r="F897" s="56"/>
      <c r="G897" s="53"/>
      <c r="H897" s="53">
        <v>2</v>
      </c>
      <c r="I897" s="53"/>
      <c r="J897" s="53"/>
      <c r="K897" s="57"/>
      <c r="L897" s="58">
        <f>VLOOKUP(E897,PORTES2021,10,FALSE)</f>
        <v>148.54</v>
      </c>
      <c r="M897" s="58">
        <f t="shared" si="100"/>
        <v>148.54</v>
      </c>
      <c r="N897" s="58">
        <f>IF(F897&gt;0,ROUND(F897*#REF!,2),0)</f>
        <v>0</v>
      </c>
      <c r="O897" s="58">
        <f>IF(J897&gt;0,ROUND(J897*#REF!,2),0)</f>
        <v>0</v>
      </c>
      <c r="P897" s="58">
        <f t="shared" si="101"/>
        <v>148.54</v>
      </c>
      <c r="Q897" s="59" t="s">
        <v>132</v>
      </c>
      <c r="R897" s="51"/>
      <c r="S897" s="51"/>
    </row>
    <row r="898" spans="1:19" ht="31" x14ac:dyDescent="0.35">
      <c r="A898" s="125" t="s">
        <v>9873</v>
      </c>
      <c r="B898" s="125"/>
      <c r="C898" s="125"/>
      <c r="D898" s="125"/>
      <c r="E898" s="125"/>
      <c r="F898" s="125"/>
      <c r="G898" s="125"/>
      <c r="H898" s="125"/>
      <c r="I898" s="125"/>
      <c r="J898" s="125"/>
      <c r="K898" s="125"/>
      <c r="L898" s="125"/>
      <c r="M898" s="125"/>
      <c r="N898" s="125"/>
      <c r="O898" s="125"/>
      <c r="P898" s="125"/>
      <c r="Q898" s="52"/>
      <c r="R898" s="51"/>
      <c r="S898" s="51"/>
    </row>
    <row r="899" spans="1:19" ht="21" x14ac:dyDescent="0.35">
      <c r="A899" s="53">
        <v>30711010</v>
      </c>
      <c r="B899" s="53" t="s">
        <v>9874</v>
      </c>
      <c r="C899" s="54" t="s">
        <v>3578</v>
      </c>
      <c r="D899" s="60">
        <v>1</v>
      </c>
      <c r="E899" s="61" t="s">
        <v>25</v>
      </c>
      <c r="F899" s="56"/>
      <c r="G899" s="53"/>
      <c r="H899" s="53">
        <v>0</v>
      </c>
      <c r="I899" s="53"/>
      <c r="J899" s="53"/>
      <c r="K899" s="57"/>
      <c r="L899" s="58">
        <f>VLOOKUP(E899,PORTES2021,10,FALSE)</f>
        <v>13.26</v>
      </c>
      <c r="M899" s="58">
        <f t="shared" si="100"/>
        <v>13.26</v>
      </c>
      <c r="N899" s="58">
        <f>IF(F899&gt;0,ROUND(F899*#REF!,2),0)</f>
        <v>0</v>
      </c>
      <c r="O899" s="58">
        <f>IF(J899&gt;0,ROUND(J899*#REF!,2),0)</f>
        <v>0</v>
      </c>
      <c r="P899" s="58">
        <f t="shared" si="101"/>
        <v>13.26</v>
      </c>
      <c r="Q899" s="59" t="s">
        <v>0</v>
      </c>
      <c r="R899" s="51"/>
      <c r="S899" s="51"/>
    </row>
    <row r="900" spans="1:19" x14ac:dyDescent="0.35">
      <c r="A900" s="53">
        <v>30711029</v>
      </c>
      <c r="B900" s="53" t="s">
        <v>9875</v>
      </c>
      <c r="C900" s="54" t="s">
        <v>3577</v>
      </c>
      <c r="D900" s="60">
        <v>1</v>
      </c>
      <c r="E900" s="61" t="s">
        <v>31</v>
      </c>
      <c r="F900" s="56"/>
      <c r="G900" s="53"/>
      <c r="H900" s="53">
        <v>0</v>
      </c>
      <c r="I900" s="53"/>
      <c r="J900" s="53"/>
      <c r="K900" s="57"/>
      <c r="L900" s="58">
        <f>VLOOKUP(E900,PORTES2021,10,FALSE)</f>
        <v>26.53</v>
      </c>
      <c r="M900" s="58">
        <f t="shared" si="100"/>
        <v>26.53</v>
      </c>
      <c r="N900" s="58">
        <f>IF(F900&gt;0,ROUND(F900*#REF!,2),0)</f>
        <v>0</v>
      </c>
      <c r="O900" s="58">
        <f>IF(J900&gt;0,ROUND(J900*#REF!,2),0)</f>
        <v>0</v>
      </c>
      <c r="P900" s="58">
        <f t="shared" si="101"/>
        <v>26.53</v>
      </c>
      <c r="Q900" s="59" t="s">
        <v>0</v>
      </c>
      <c r="R900" s="51"/>
      <c r="S900" s="51"/>
    </row>
    <row r="901" spans="1:19" x14ac:dyDescent="0.35">
      <c r="A901" s="53">
        <v>30711037</v>
      </c>
      <c r="B901" s="53" t="s">
        <v>9876</v>
      </c>
      <c r="C901" s="54" t="s">
        <v>3576</v>
      </c>
      <c r="D901" s="60">
        <v>1</v>
      </c>
      <c r="E901" s="61" t="s">
        <v>25</v>
      </c>
      <c r="F901" s="56"/>
      <c r="G901" s="53"/>
      <c r="H901" s="53">
        <v>0</v>
      </c>
      <c r="I901" s="53"/>
      <c r="J901" s="53"/>
      <c r="K901" s="57"/>
      <c r="L901" s="58">
        <f>VLOOKUP(E901,PORTES2021,10,FALSE)</f>
        <v>13.26</v>
      </c>
      <c r="M901" s="58">
        <f t="shared" si="100"/>
        <v>13.26</v>
      </c>
      <c r="N901" s="58">
        <f>IF(F901&gt;0,ROUND(F901*#REF!,2),0)</f>
        <v>0</v>
      </c>
      <c r="O901" s="58">
        <f>IF(J901&gt;0,ROUND(J901*#REF!,2),0)</f>
        <v>0</v>
      </c>
      <c r="P901" s="58">
        <f t="shared" si="101"/>
        <v>13.26</v>
      </c>
      <c r="Q901" s="59" t="s">
        <v>0</v>
      </c>
      <c r="R901" s="51"/>
      <c r="S901" s="51"/>
    </row>
    <row r="902" spans="1:19" ht="31" x14ac:dyDescent="0.35">
      <c r="A902" s="125" t="s">
        <v>9877</v>
      </c>
      <c r="B902" s="125"/>
      <c r="C902" s="125"/>
      <c r="D902" s="125"/>
      <c r="E902" s="125"/>
      <c r="F902" s="125"/>
      <c r="G902" s="125"/>
      <c r="H902" s="125"/>
      <c r="I902" s="125"/>
      <c r="J902" s="125"/>
      <c r="K902" s="125"/>
      <c r="L902" s="125"/>
      <c r="M902" s="125"/>
      <c r="N902" s="125"/>
      <c r="O902" s="125"/>
      <c r="P902" s="125"/>
      <c r="Q902" s="52"/>
      <c r="R902" s="51"/>
      <c r="S902" s="51"/>
    </row>
    <row r="903" spans="1:19" x14ac:dyDescent="0.35">
      <c r="A903" s="53">
        <v>30712017</v>
      </c>
      <c r="B903" s="53" t="s">
        <v>9878</v>
      </c>
      <c r="C903" s="54" t="s">
        <v>3575</v>
      </c>
      <c r="D903" s="60">
        <v>1</v>
      </c>
      <c r="E903" s="61" t="s">
        <v>31</v>
      </c>
      <c r="F903" s="56"/>
      <c r="G903" s="53"/>
      <c r="H903" s="53">
        <v>0</v>
      </c>
      <c r="I903" s="53"/>
      <c r="J903" s="53"/>
      <c r="K903" s="57"/>
      <c r="L903" s="58">
        <f t="shared" ref="L903:L916" si="102">VLOOKUP(E903,PORTES2021,10,FALSE)</f>
        <v>26.53</v>
      </c>
      <c r="M903" s="58">
        <f t="shared" ref="M903:M966" si="103">ROUND(D903*L903,2)</f>
        <v>26.53</v>
      </c>
      <c r="N903" s="58">
        <f>IF(F903&gt;0,ROUND(F903*#REF!,2),0)</f>
        <v>0</v>
      </c>
      <c r="O903" s="58">
        <f>IF(J903&gt;0,ROUND(J903*#REF!,2),0)</f>
        <v>0</v>
      </c>
      <c r="P903" s="58">
        <f t="shared" si="101"/>
        <v>26.53</v>
      </c>
      <c r="Q903" s="59" t="s">
        <v>0</v>
      </c>
      <c r="R903" s="51"/>
      <c r="S903" s="51"/>
    </row>
    <row r="904" spans="1:19" x14ac:dyDescent="0.35">
      <c r="A904" s="53">
        <v>30712025</v>
      </c>
      <c r="B904" s="53" t="s">
        <v>9879</v>
      </c>
      <c r="C904" s="54" t="s">
        <v>3574</v>
      </c>
      <c r="D904" s="60">
        <v>1</v>
      </c>
      <c r="E904" s="61" t="s">
        <v>31</v>
      </c>
      <c r="F904" s="56"/>
      <c r="G904" s="53"/>
      <c r="H904" s="53">
        <v>0</v>
      </c>
      <c r="I904" s="53"/>
      <c r="J904" s="53"/>
      <c r="K904" s="57"/>
      <c r="L904" s="58">
        <f t="shared" si="102"/>
        <v>26.53</v>
      </c>
      <c r="M904" s="58">
        <f t="shared" si="103"/>
        <v>26.53</v>
      </c>
      <c r="N904" s="58">
        <f>IF(F904&gt;0,ROUND(F904*#REF!,2),0)</f>
        <v>0</v>
      </c>
      <c r="O904" s="58">
        <f>IF(J904&gt;0,ROUND(J904*#REF!,2),0)</f>
        <v>0</v>
      </c>
      <c r="P904" s="58">
        <f t="shared" si="101"/>
        <v>26.53</v>
      </c>
      <c r="Q904" s="59" t="s">
        <v>0</v>
      </c>
      <c r="R904" s="51"/>
      <c r="S904" s="51"/>
    </row>
    <row r="905" spans="1:19" x14ac:dyDescent="0.35">
      <c r="A905" s="53">
        <v>30712033</v>
      </c>
      <c r="B905" s="53" t="s">
        <v>9880</v>
      </c>
      <c r="C905" s="54" t="s">
        <v>3573</v>
      </c>
      <c r="D905" s="60">
        <v>1</v>
      </c>
      <c r="E905" s="61" t="s">
        <v>31</v>
      </c>
      <c r="F905" s="56"/>
      <c r="G905" s="53"/>
      <c r="H905" s="53">
        <v>0</v>
      </c>
      <c r="I905" s="53"/>
      <c r="J905" s="53"/>
      <c r="K905" s="57"/>
      <c r="L905" s="58">
        <f t="shared" si="102"/>
        <v>26.53</v>
      </c>
      <c r="M905" s="58">
        <f t="shared" si="103"/>
        <v>26.53</v>
      </c>
      <c r="N905" s="58">
        <f>IF(F905&gt;0,ROUND(F905*#REF!,2),0)</f>
        <v>0</v>
      </c>
      <c r="O905" s="58">
        <f>IF(J905&gt;0,ROUND(J905*#REF!,2),0)</f>
        <v>0</v>
      </c>
      <c r="P905" s="58">
        <f t="shared" si="101"/>
        <v>26.53</v>
      </c>
      <c r="Q905" s="59" t="s">
        <v>0</v>
      </c>
      <c r="R905" s="51"/>
      <c r="S905" s="51"/>
    </row>
    <row r="906" spans="1:19" x14ac:dyDescent="0.35">
      <c r="A906" s="53">
        <v>30712041</v>
      </c>
      <c r="B906" s="53" t="s">
        <v>9881</v>
      </c>
      <c r="C906" s="54" t="s">
        <v>3572</v>
      </c>
      <c r="D906" s="60">
        <v>1</v>
      </c>
      <c r="E906" s="61" t="s">
        <v>20</v>
      </c>
      <c r="F906" s="56"/>
      <c r="G906" s="53"/>
      <c r="H906" s="53">
        <v>0</v>
      </c>
      <c r="I906" s="53"/>
      <c r="J906" s="53"/>
      <c r="K906" s="57"/>
      <c r="L906" s="58">
        <f t="shared" si="102"/>
        <v>39.79</v>
      </c>
      <c r="M906" s="58">
        <f t="shared" si="103"/>
        <v>39.79</v>
      </c>
      <c r="N906" s="58">
        <f>IF(F906&gt;0,ROUND(F906*#REF!,2),0)</f>
        <v>0</v>
      </c>
      <c r="O906" s="58">
        <f>IF(J906&gt;0,ROUND(J906*#REF!,2),0)</f>
        <v>0</v>
      </c>
      <c r="P906" s="58">
        <f t="shared" si="101"/>
        <v>39.79</v>
      </c>
      <c r="Q906" s="59" t="s">
        <v>0</v>
      </c>
      <c r="R906" s="51"/>
      <c r="S906" s="51"/>
    </row>
    <row r="907" spans="1:19" x14ac:dyDescent="0.35">
      <c r="A907" s="53">
        <v>30712050</v>
      </c>
      <c r="B907" s="53" t="s">
        <v>9882</v>
      </c>
      <c r="C907" s="54" t="s">
        <v>3571</v>
      </c>
      <c r="D907" s="60">
        <v>1</v>
      </c>
      <c r="E907" s="61" t="s">
        <v>20</v>
      </c>
      <c r="F907" s="56"/>
      <c r="G907" s="53"/>
      <c r="H907" s="53">
        <v>0</v>
      </c>
      <c r="I907" s="53"/>
      <c r="J907" s="53"/>
      <c r="K907" s="57"/>
      <c r="L907" s="58">
        <f t="shared" si="102"/>
        <v>39.79</v>
      </c>
      <c r="M907" s="58">
        <f t="shared" si="103"/>
        <v>39.79</v>
      </c>
      <c r="N907" s="58">
        <f>IF(F907&gt;0,ROUND(F907*#REF!,2),0)</f>
        <v>0</v>
      </c>
      <c r="O907" s="58">
        <f>IF(J907&gt;0,ROUND(J907*#REF!,2),0)</f>
        <v>0</v>
      </c>
      <c r="P907" s="58">
        <f t="shared" si="101"/>
        <v>39.79</v>
      </c>
      <c r="Q907" s="59" t="s">
        <v>0</v>
      </c>
      <c r="R907" s="51"/>
      <c r="S907" s="51"/>
    </row>
    <row r="908" spans="1:19" x14ac:dyDescent="0.35">
      <c r="A908" s="53">
        <v>30712068</v>
      </c>
      <c r="B908" s="53" t="s">
        <v>9883</v>
      </c>
      <c r="C908" s="54" t="s">
        <v>3570</v>
      </c>
      <c r="D908" s="60">
        <v>1</v>
      </c>
      <c r="E908" s="61" t="s">
        <v>20</v>
      </c>
      <c r="F908" s="56"/>
      <c r="G908" s="53"/>
      <c r="H908" s="53">
        <v>0</v>
      </c>
      <c r="I908" s="53"/>
      <c r="J908" s="53"/>
      <c r="K908" s="57"/>
      <c r="L908" s="58">
        <f t="shared" si="102"/>
        <v>39.79</v>
      </c>
      <c r="M908" s="58">
        <f t="shared" si="103"/>
        <v>39.79</v>
      </c>
      <c r="N908" s="58">
        <f>IF(F908&gt;0,ROUND(F908*#REF!,2),0)</f>
        <v>0</v>
      </c>
      <c r="O908" s="58">
        <f>IF(J908&gt;0,ROUND(J908*#REF!,2),0)</f>
        <v>0</v>
      </c>
      <c r="P908" s="58">
        <f t="shared" si="101"/>
        <v>39.79</v>
      </c>
      <c r="Q908" s="59" t="s">
        <v>0</v>
      </c>
      <c r="R908" s="51"/>
      <c r="S908" s="51"/>
    </row>
    <row r="909" spans="1:19" x14ac:dyDescent="0.35">
      <c r="A909" s="53">
        <v>30712076</v>
      </c>
      <c r="B909" s="53" t="s">
        <v>9884</v>
      </c>
      <c r="C909" s="54" t="s">
        <v>3569</v>
      </c>
      <c r="D909" s="60">
        <v>1</v>
      </c>
      <c r="E909" s="61" t="s">
        <v>281</v>
      </c>
      <c r="F909" s="56"/>
      <c r="G909" s="53"/>
      <c r="H909" s="53">
        <v>0</v>
      </c>
      <c r="I909" s="53"/>
      <c r="J909" s="53"/>
      <c r="K909" s="57"/>
      <c r="L909" s="58">
        <f t="shared" si="102"/>
        <v>202.9</v>
      </c>
      <c r="M909" s="58">
        <f t="shared" si="103"/>
        <v>202.9</v>
      </c>
      <c r="N909" s="58">
        <f>IF(F909&gt;0,ROUND(F909*#REF!,2),0)</f>
        <v>0</v>
      </c>
      <c r="O909" s="58">
        <f>IF(J909&gt;0,ROUND(J909*#REF!,2),0)</f>
        <v>0</v>
      </c>
      <c r="P909" s="58">
        <f t="shared" si="101"/>
        <v>202.9</v>
      </c>
      <c r="Q909" s="59" t="s">
        <v>0</v>
      </c>
      <c r="R909" s="51"/>
      <c r="S909" s="51"/>
    </row>
    <row r="910" spans="1:19" x14ac:dyDescent="0.35">
      <c r="A910" s="53">
        <v>30712084</v>
      </c>
      <c r="B910" s="53" t="s">
        <v>9885</v>
      </c>
      <c r="C910" s="54" t="s">
        <v>3568</v>
      </c>
      <c r="D910" s="60">
        <v>1</v>
      </c>
      <c r="E910" s="61" t="s">
        <v>20</v>
      </c>
      <c r="F910" s="56"/>
      <c r="G910" s="53"/>
      <c r="H910" s="53">
        <v>0</v>
      </c>
      <c r="I910" s="53"/>
      <c r="J910" s="53"/>
      <c r="K910" s="57"/>
      <c r="L910" s="58">
        <f t="shared" si="102"/>
        <v>39.79</v>
      </c>
      <c r="M910" s="58">
        <f t="shared" si="103"/>
        <v>39.79</v>
      </c>
      <c r="N910" s="58">
        <f>IF(F910&gt;0,ROUND(F910*#REF!,2),0)</f>
        <v>0</v>
      </c>
      <c r="O910" s="58">
        <f>IF(J910&gt;0,ROUND(J910*#REF!,2),0)</f>
        <v>0</v>
      </c>
      <c r="P910" s="58">
        <f t="shared" si="101"/>
        <v>39.79</v>
      </c>
      <c r="Q910" s="59" t="s">
        <v>0</v>
      </c>
      <c r="R910" s="51"/>
      <c r="S910" s="51"/>
    </row>
    <row r="911" spans="1:19" x14ac:dyDescent="0.35">
      <c r="A911" s="53">
        <v>30712092</v>
      </c>
      <c r="B911" s="53" t="s">
        <v>9886</v>
      </c>
      <c r="C911" s="54" t="s">
        <v>3567</v>
      </c>
      <c r="D911" s="60">
        <v>1</v>
      </c>
      <c r="E911" s="61" t="s">
        <v>31</v>
      </c>
      <c r="F911" s="56"/>
      <c r="G911" s="53"/>
      <c r="H911" s="53">
        <v>0</v>
      </c>
      <c r="I911" s="53"/>
      <c r="J911" s="53"/>
      <c r="K911" s="57"/>
      <c r="L911" s="58">
        <f t="shared" si="102"/>
        <v>26.53</v>
      </c>
      <c r="M911" s="58">
        <f t="shared" si="103"/>
        <v>26.53</v>
      </c>
      <c r="N911" s="58">
        <f>IF(F911&gt;0,ROUND(F911*#REF!,2),0)</f>
        <v>0</v>
      </c>
      <c r="O911" s="58">
        <f>IF(J911&gt;0,ROUND(J911*#REF!,2),0)</f>
        <v>0</v>
      </c>
      <c r="P911" s="58">
        <f t="shared" si="101"/>
        <v>26.53</v>
      </c>
      <c r="Q911" s="59" t="s">
        <v>0</v>
      </c>
      <c r="R911" s="51"/>
      <c r="S911" s="51"/>
    </row>
    <row r="912" spans="1:19" ht="21" x14ac:dyDescent="0.35">
      <c r="A912" s="53">
        <v>30712106</v>
      </c>
      <c r="B912" s="53" t="s">
        <v>9887</v>
      </c>
      <c r="C912" s="54" t="s">
        <v>3566</v>
      </c>
      <c r="D912" s="60">
        <v>1</v>
      </c>
      <c r="E912" s="61" t="s">
        <v>4</v>
      </c>
      <c r="F912" s="56"/>
      <c r="G912" s="53"/>
      <c r="H912" s="53">
        <v>0</v>
      </c>
      <c r="I912" s="53"/>
      <c r="J912" s="53"/>
      <c r="K912" s="57"/>
      <c r="L912" s="58">
        <f t="shared" si="102"/>
        <v>84.88</v>
      </c>
      <c r="M912" s="58">
        <f t="shared" si="103"/>
        <v>84.88</v>
      </c>
      <c r="N912" s="58">
        <f>IF(F912&gt;0,ROUND(F912*#REF!,2),0)</f>
        <v>0</v>
      </c>
      <c r="O912" s="58">
        <f>IF(J912&gt;0,ROUND(J912*#REF!,2),0)</f>
        <v>0</v>
      </c>
      <c r="P912" s="58">
        <f t="shared" si="101"/>
        <v>84.88</v>
      </c>
      <c r="Q912" s="59" t="s">
        <v>0</v>
      </c>
      <c r="R912" s="51"/>
      <c r="S912" s="51"/>
    </row>
    <row r="913" spans="1:19" x14ac:dyDescent="0.35">
      <c r="A913" s="53">
        <v>30712114</v>
      </c>
      <c r="B913" s="53" t="s">
        <v>9888</v>
      </c>
      <c r="C913" s="54" t="s">
        <v>3565</v>
      </c>
      <c r="D913" s="60">
        <v>1</v>
      </c>
      <c r="E913" s="61" t="s">
        <v>4</v>
      </c>
      <c r="F913" s="56"/>
      <c r="G913" s="53"/>
      <c r="H913" s="53">
        <v>0</v>
      </c>
      <c r="I913" s="53"/>
      <c r="J913" s="53"/>
      <c r="K913" s="57"/>
      <c r="L913" s="58">
        <f t="shared" si="102"/>
        <v>84.88</v>
      </c>
      <c r="M913" s="58">
        <f t="shared" si="103"/>
        <v>84.88</v>
      </c>
      <c r="N913" s="58">
        <f>IF(F913&gt;0,ROUND(F913*#REF!,2),0)</f>
        <v>0</v>
      </c>
      <c r="O913" s="58">
        <f>IF(J913&gt;0,ROUND(J913*#REF!,2),0)</f>
        <v>0</v>
      </c>
      <c r="P913" s="58">
        <f t="shared" si="101"/>
        <v>84.88</v>
      </c>
      <c r="Q913" s="59" t="s">
        <v>0</v>
      </c>
      <c r="R913" s="51"/>
      <c r="S913" s="51"/>
    </row>
    <row r="914" spans="1:19" x14ac:dyDescent="0.35">
      <c r="A914" s="53">
        <v>30712122</v>
      </c>
      <c r="B914" s="53" t="s">
        <v>9889</v>
      </c>
      <c r="C914" s="54" t="s">
        <v>3564</v>
      </c>
      <c r="D914" s="60">
        <v>1</v>
      </c>
      <c r="E914" s="61" t="s">
        <v>34</v>
      </c>
      <c r="F914" s="56"/>
      <c r="G914" s="53"/>
      <c r="H914" s="53">
        <v>0</v>
      </c>
      <c r="I914" s="53"/>
      <c r="J914" s="53"/>
      <c r="K914" s="57"/>
      <c r="L914" s="58">
        <f t="shared" si="102"/>
        <v>71.62</v>
      </c>
      <c r="M914" s="58">
        <f t="shared" si="103"/>
        <v>71.62</v>
      </c>
      <c r="N914" s="58">
        <f>IF(F914&gt;0,ROUND(F914*#REF!,2),0)</f>
        <v>0</v>
      </c>
      <c r="O914" s="58">
        <f>IF(J914&gt;0,ROUND(J914*#REF!,2),0)</f>
        <v>0</v>
      </c>
      <c r="P914" s="58">
        <f t="shared" si="101"/>
        <v>71.62</v>
      </c>
      <c r="Q914" s="59" t="s">
        <v>0</v>
      </c>
      <c r="R914" s="51"/>
      <c r="S914" s="51"/>
    </row>
    <row r="915" spans="1:19" x14ac:dyDescent="0.35">
      <c r="A915" s="53">
        <v>30712130</v>
      </c>
      <c r="B915" s="53" t="s">
        <v>9890</v>
      </c>
      <c r="C915" s="54" t="s">
        <v>3563</v>
      </c>
      <c r="D915" s="60">
        <v>1</v>
      </c>
      <c r="E915" s="61" t="s">
        <v>20</v>
      </c>
      <c r="F915" s="56"/>
      <c r="G915" s="53"/>
      <c r="H915" s="53">
        <v>0</v>
      </c>
      <c r="I915" s="53"/>
      <c r="J915" s="53"/>
      <c r="K915" s="57"/>
      <c r="L915" s="58">
        <f t="shared" si="102"/>
        <v>39.79</v>
      </c>
      <c r="M915" s="58">
        <f t="shared" si="103"/>
        <v>39.79</v>
      </c>
      <c r="N915" s="58">
        <f>IF(F915&gt;0,ROUND(F915*#REF!,2),0)</f>
        <v>0</v>
      </c>
      <c r="O915" s="58">
        <f>IF(J915&gt;0,ROUND(J915*#REF!,2),0)</f>
        <v>0</v>
      </c>
      <c r="P915" s="58">
        <f t="shared" si="101"/>
        <v>39.79</v>
      </c>
      <c r="Q915" s="59" t="s">
        <v>0</v>
      </c>
      <c r="R915" s="51"/>
      <c r="S915" s="51"/>
    </row>
    <row r="916" spans="1:19" x14ac:dyDescent="0.35">
      <c r="A916" s="53">
        <v>30712149</v>
      </c>
      <c r="B916" s="53" t="s">
        <v>9891</v>
      </c>
      <c r="C916" s="54" t="s">
        <v>3562</v>
      </c>
      <c r="D916" s="60">
        <v>1</v>
      </c>
      <c r="E916" s="61" t="s">
        <v>4</v>
      </c>
      <c r="F916" s="56"/>
      <c r="G916" s="53"/>
      <c r="H916" s="53">
        <v>0</v>
      </c>
      <c r="I916" s="53"/>
      <c r="J916" s="53"/>
      <c r="K916" s="57"/>
      <c r="L916" s="58">
        <f t="shared" si="102"/>
        <v>84.88</v>
      </c>
      <c r="M916" s="58">
        <f t="shared" si="103"/>
        <v>84.88</v>
      </c>
      <c r="N916" s="58">
        <f>IF(F916&gt;0,ROUND(F916*#REF!,2),0)</f>
        <v>0</v>
      </c>
      <c r="O916" s="58">
        <f>IF(J916&gt;0,ROUND(J916*#REF!,2),0)</f>
        <v>0</v>
      </c>
      <c r="P916" s="58">
        <f t="shared" si="101"/>
        <v>84.88</v>
      </c>
      <c r="Q916" s="59" t="s">
        <v>0</v>
      </c>
      <c r="R916" s="51"/>
      <c r="S916" s="51"/>
    </row>
    <row r="917" spans="1:19" ht="31" x14ac:dyDescent="0.35">
      <c r="A917" s="125" t="s">
        <v>9892</v>
      </c>
      <c r="B917" s="125"/>
      <c r="C917" s="125"/>
      <c r="D917" s="125"/>
      <c r="E917" s="125"/>
      <c r="F917" s="125"/>
      <c r="G917" s="125"/>
      <c r="H917" s="125"/>
      <c r="I917" s="125"/>
      <c r="J917" s="125"/>
      <c r="K917" s="125"/>
      <c r="L917" s="125"/>
      <c r="M917" s="125"/>
      <c r="N917" s="125"/>
      <c r="O917" s="125"/>
      <c r="P917" s="125"/>
      <c r="Q917" s="52"/>
      <c r="R917" s="51"/>
      <c r="S917" s="51"/>
    </row>
    <row r="918" spans="1:19" x14ac:dyDescent="0.35">
      <c r="A918" s="53">
        <v>30713021</v>
      </c>
      <c r="B918" s="53" t="s">
        <v>9893</v>
      </c>
      <c r="C918" s="54" t="s">
        <v>3561</v>
      </c>
      <c r="D918" s="60">
        <v>1</v>
      </c>
      <c r="E918" s="61" t="s">
        <v>34</v>
      </c>
      <c r="F918" s="56"/>
      <c r="G918" s="53"/>
      <c r="H918" s="53">
        <v>2</v>
      </c>
      <c r="I918" s="53"/>
      <c r="J918" s="53"/>
      <c r="K918" s="57"/>
      <c r="L918" s="58">
        <f t="shared" ref="L918:L925" si="104">VLOOKUP(E918,PORTES2021,10,FALSE)</f>
        <v>71.62</v>
      </c>
      <c r="M918" s="58">
        <f t="shared" si="103"/>
        <v>71.62</v>
      </c>
      <c r="N918" s="58">
        <f>IF(F918&gt;0,ROUND(F918*#REF!,2),0)</f>
        <v>0</v>
      </c>
      <c r="O918" s="58">
        <f>IF(J918&gt;0,ROUND(J918*#REF!,2),0)</f>
        <v>0</v>
      </c>
      <c r="P918" s="58">
        <f t="shared" si="101"/>
        <v>71.62</v>
      </c>
      <c r="Q918" s="59" t="s">
        <v>0</v>
      </c>
      <c r="R918" s="51"/>
      <c r="S918" s="51"/>
    </row>
    <row r="919" spans="1:19" ht="21" x14ac:dyDescent="0.35">
      <c r="A919" s="53">
        <v>30713030</v>
      </c>
      <c r="B919" s="53" t="s">
        <v>9894</v>
      </c>
      <c r="C919" s="54" t="s">
        <v>3560</v>
      </c>
      <c r="D919" s="60">
        <v>1</v>
      </c>
      <c r="E919" s="61" t="s">
        <v>34</v>
      </c>
      <c r="F919" s="56"/>
      <c r="G919" s="53"/>
      <c r="H919" s="53">
        <v>2</v>
      </c>
      <c r="I919" s="53"/>
      <c r="J919" s="53"/>
      <c r="K919" s="57"/>
      <c r="L919" s="58">
        <f t="shared" si="104"/>
        <v>71.62</v>
      </c>
      <c r="M919" s="58">
        <f t="shared" si="103"/>
        <v>71.62</v>
      </c>
      <c r="N919" s="58">
        <f>IF(F919&gt;0,ROUND(F919*#REF!,2),0)</f>
        <v>0</v>
      </c>
      <c r="O919" s="58">
        <f>IF(J919&gt;0,ROUND(J919*#REF!,2),0)</f>
        <v>0</v>
      </c>
      <c r="P919" s="58">
        <f t="shared" si="101"/>
        <v>71.62</v>
      </c>
      <c r="Q919" s="59" t="s">
        <v>0</v>
      </c>
      <c r="R919" s="51"/>
      <c r="S919" s="51"/>
    </row>
    <row r="920" spans="1:19" ht="21" x14ac:dyDescent="0.35">
      <c r="A920" s="53">
        <v>30713048</v>
      </c>
      <c r="B920" s="53" t="s">
        <v>9895</v>
      </c>
      <c r="C920" s="54" t="s">
        <v>3559</v>
      </c>
      <c r="D920" s="60">
        <v>1</v>
      </c>
      <c r="E920" s="61" t="s">
        <v>388</v>
      </c>
      <c r="F920" s="56"/>
      <c r="G920" s="53">
        <v>1</v>
      </c>
      <c r="H920" s="53">
        <v>4</v>
      </c>
      <c r="I920" s="53"/>
      <c r="J920" s="53"/>
      <c r="K920" s="57"/>
      <c r="L920" s="58">
        <f t="shared" si="104"/>
        <v>574.25</v>
      </c>
      <c r="M920" s="58">
        <f t="shared" si="103"/>
        <v>574.25</v>
      </c>
      <c r="N920" s="58">
        <f>IF(F920&gt;0,ROUND(F920*#REF!,2),0)</f>
        <v>0</v>
      </c>
      <c r="O920" s="58">
        <f>IF(J920&gt;0,ROUND(J920*#REF!,2),0)</f>
        <v>0</v>
      </c>
      <c r="P920" s="58">
        <f t="shared" si="101"/>
        <v>574.25</v>
      </c>
      <c r="Q920" s="59" t="s">
        <v>0</v>
      </c>
      <c r="R920" s="51"/>
      <c r="S920" s="51"/>
    </row>
    <row r="921" spans="1:19" ht="21" x14ac:dyDescent="0.35">
      <c r="A921" s="53">
        <v>30713064</v>
      </c>
      <c r="B921" s="53" t="s">
        <v>9896</v>
      </c>
      <c r="C921" s="54" t="s">
        <v>3558</v>
      </c>
      <c r="D921" s="60">
        <v>1</v>
      </c>
      <c r="E921" s="61" t="s">
        <v>13</v>
      </c>
      <c r="F921" s="56"/>
      <c r="G921" s="53"/>
      <c r="H921" s="53">
        <v>1</v>
      </c>
      <c r="I921" s="53"/>
      <c r="J921" s="53"/>
      <c r="K921" s="57"/>
      <c r="L921" s="58">
        <f t="shared" si="104"/>
        <v>148.54</v>
      </c>
      <c r="M921" s="58">
        <f t="shared" si="103"/>
        <v>148.54</v>
      </c>
      <c r="N921" s="58">
        <f>IF(F921&gt;0,ROUND(F921*#REF!,2),0)</f>
        <v>0</v>
      </c>
      <c r="O921" s="58">
        <f>IF(J921&gt;0,ROUND(J921*#REF!,2),0)</f>
        <v>0</v>
      </c>
      <c r="P921" s="58">
        <f t="shared" si="101"/>
        <v>148.54</v>
      </c>
      <c r="Q921" s="59" t="s">
        <v>0</v>
      </c>
      <c r="R921" s="51"/>
      <c r="S921" s="51"/>
    </row>
    <row r="922" spans="1:19" x14ac:dyDescent="0.35">
      <c r="A922" s="53">
        <v>30713072</v>
      </c>
      <c r="B922" s="53" t="s">
        <v>9897</v>
      </c>
      <c r="C922" s="54" t="s">
        <v>3557</v>
      </c>
      <c r="D922" s="60">
        <v>1</v>
      </c>
      <c r="E922" s="61" t="s">
        <v>13</v>
      </c>
      <c r="F922" s="56"/>
      <c r="G922" s="53">
        <v>1</v>
      </c>
      <c r="H922" s="53">
        <v>1</v>
      </c>
      <c r="I922" s="53"/>
      <c r="J922" s="53"/>
      <c r="K922" s="57"/>
      <c r="L922" s="58">
        <f t="shared" si="104"/>
        <v>148.54</v>
      </c>
      <c r="M922" s="58">
        <f t="shared" si="103"/>
        <v>148.54</v>
      </c>
      <c r="N922" s="58">
        <f>IF(F922&gt;0,ROUND(F922*#REF!,2),0)</f>
        <v>0</v>
      </c>
      <c r="O922" s="58">
        <f>IF(J922&gt;0,ROUND(J922*#REF!,2),0)</f>
        <v>0</v>
      </c>
      <c r="P922" s="58">
        <f t="shared" si="101"/>
        <v>148.54</v>
      </c>
      <c r="Q922" s="59" t="s">
        <v>0</v>
      </c>
      <c r="R922" s="51"/>
      <c r="S922" s="51"/>
    </row>
    <row r="923" spans="1:19" ht="42" x14ac:dyDescent="0.35">
      <c r="A923" s="53">
        <v>30713137</v>
      </c>
      <c r="B923" s="53" t="s">
        <v>9898</v>
      </c>
      <c r="C923" s="54" t="s">
        <v>3556</v>
      </c>
      <c r="D923" s="60">
        <v>1</v>
      </c>
      <c r="E923" s="61" t="s">
        <v>18</v>
      </c>
      <c r="F923" s="56"/>
      <c r="G923" s="53"/>
      <c r="H923" s="53">
        <v>0</v>
      </c>
      <c r="I923" s="53"/>
      <c r="J923" s="53"/>
      <c r="K923" s="57"/>
      <c r="L923" s="58">
        <f t="shared" si="104"/>
        <v>53.06</v>
      </c>
      <c r="M923" s="58">
        <f t="shared" si="103"/>
        <v>53.06</v>
      </c>
      <c r="N923" s="58">
        <f>IF(F923&gt;0,ROUND(F923*#REF!,2),0)</f>
        <v>0</v>
      </c>
      <c r="O923" s="58">
        <f>IF(J923&gt;0,ROUND(J923*#REF!,2),0)</f>
        <v>0</v>
      </c>
      <c r="P923" s="58">
        <f t="shared" si="101"/>
        <v>53.06</v>
      </c>
      <c r="Q923" s="59" t="s">
        <v>132</v>
      </c>
      <c r="R923" s="51"/>
      <c r="S923" s="51"/>
    </row>
    <row r="924" spans="1:19" ht="63" x14ac:dyDescent="0.35">
      <c r="A924" s="53">
        <v>30713145</v>
      </c>
      <c r="B924" s="53" t="s">
        <v>9899</v>
      </c>
      <c r="C924" s="54" t="s">
        <v>3555</v>
      </c>
      <c r="D924" s="60">
        <v>1</v>
      </c>
      <c r="E924" s="61" t="s">
        <v>18</v>
      </c>
      <c r="F924" s="56"/>
      <c r="G924" s="53"/>
      <c r="H924" s="53">
        <v>0</v>
      </c>
      <c r="I924" s="53"/>
      <c r="J924" s="53"/>
      <c r="K924" s="57"/>
      <c r="L924" s="58">
        <f t="shared" si="104"/>
        <v>53.06</v>
      </c>
      <c r="M924" s="58">
        <f t="shared" si="103"/>
        <v>53.06</v>
      </c>
      <c r="N924" s="58">
        <f>IF(F924&gt;0,ROUND(F924*#REF!,2),0)</f>
        <v>0</v>
      </c>
      <c r="O924" s="58">
        <f>IF(J924&gt;0,ROUND(J924*#REF!,2),0)</f>
        <v>0</v>
      </c>
      <c r="P924" s="58">
        <f t="shared" si="101"/>
        <v>53.06</v>
      </c>
      <c r="Q924" s="59" t="s">
        <v>132</v>
      </c>
      <c r="R924" s="51"/>
      <c r="S924" s="51"/>
    </row>
    <row r="925" spans="1:19" ht="21" x14ac:dyDescent="0.35">
      <c r="A925" s="53">
        <v>30713153</v>
      </c>
      <c r="B925" s="53" t="s">
        <v>9900</v>
      </c>
      <c r="C925" s="54" t="s">
        <v>3554</v>
      </c>
      <c r="D925" s="60">
        <v>1</v>
      </c>
      <c r="E925" s="61" t="s">
        <v>133</v>
      </c>
      <c r="F925" s="56"/>
      <c r="G925" s="53">
        <v>1</v>
      </c>
      <c r="H925" s="53">
        <v>3</v>
      </c>
      <c r="I925" s="53"/>
      <c r="J925" s="53"/>
      <c r="K925" s="57"/>
      <c r="L925" s="58">
        <f t="shared" si="104"/>
        <v>310.33999999999997</v>
      </c>
      <c r="M925" s="58">
        <f t="shared" si="103"/>
        <v>310.33999999999997</v>
      </c>
      <c r="N925" s="58">
        <f>IF(F925&gt;0,ROUND(F925*#REF!,2),0)</f>
        <v>0</v>
      </c>
      <c r="O925" s="58">
        <f>IF(J925&gt;0,ROUND(J925*#REF!,2),0)</f>
        <v>0</v>
      </c>
      <c r="P925" s="58">
        <f t="shared" si="101"/>
        <v>310.33999999999997</v>
      </c>
      <c r="Q925" s="59" t="s">
        <v>132</v>
      </c>
      <c r="R925" s="51"/>
      <c r="S925" s="51"/>
    </row>
    <row r="926" spans="1:19" ht="31" x14ac:dyDescent="0.35">
      <c r="A926" s="125" t="s">
        <v>9901</v>
      </c>
      <c r="B926" s="125"/>
      <c r="C926" s="125"/>
      <c r="D926" s="125"/>
      <c r="E926" s="125"/>
      <c r="F926" s="125"/>
      <c r="G926" s="125"/>
      <c r="H926" s="125"/>
      <c r="I926" s="125"/>
      <c r="J926" s="125"/>
      <c r="K926" s="125"/>
      <c r="L926" s="125"/>
      <c r="M926" s="125"/>
      <c r="N926" s="125"/>
      <c r="O926" s="125"/>
      <c r="P926" s="125"/>
      <c r="Q926" s="52"/>
      <c r="R926" s="51"/>
      <c r="S926" s="51"/>
    </row>
    <row r="927" spans="1:19" ht="21" x14ac:dyDescent="0.35">
      <c r="A927" s="53">
        <v>30714010</v>
      </c>
      <c r="B927" s="53" t="s">
        <v>9902</v>
      </c>
      <c r="C927" s="54" t="s">
        <v>3553</v>
      </c>
      <c r="D927" s="60">
        <v>1</v>
      </c>
      <c r="E927" s="61" t="s">
        <v>41</v>
      </c>
      <c r="F927" s="56"/>
      <c r="G927" s="53">
        <v>1</v>
      </c>
      <c r="H927" s="53">
        <v>2</v>
      </c>
      <c r="I927" s="53"/>
      <c r="J927" s="53"/>
      <c r="K927" s="57"/>
      <c r="L927" s="58">
        <f>VLOOKUP(E927,PORTES2021,10,FALSE)</f>
        <v>169.74</v>
      </c>
      <c r="M927" s="58">
        <f t="shared" si="103"/>
        <v>169.74</v>
      </c>
      <c r="N927" s="58">
        <f>IF(F927&gt;0,ROUND(F927*#REF!,2),0)</f>
        <v>0</v>
      </c>
      <c r="O927" s="58">
        <f>IF(J927&gt;0,ROUND(J927*#REF!,2),0)</f>
        <v>0</v>
      </c>
      <c r="P927" s="58">
        <f t="shared" si="101"/>
        <v>169.74</v>
      </c>
      <c r="Q927" s="59" t="s">
        <v>132</v>
      </c>
      <c r="R927" s="51"/>
      <c r="S927" s="51"/>
    </row>
    <row r="928" spans="1:19" ht="21" x14ac:dyDescent="0.35">
      <c r="A928" s="53">
        <v>30714028</v>
      </c>
      <c r="B928" s="53" t="s">
        <v>9903</v>
      </c>
      <c r="C928" s="54" t="s">
        <v>3552</v>
      </c>
      <c r="D928" s="60">
        <v>1</v>
      </c>
      <c r="E928" s="61" t="s">
        <v>41</v>
      </c>
      <c r="F928" s="56"/>
      <c r="G928" s="53">
        <v>1</v>
      </c>
      <c r="H928" s="53">
        <v>2</v>
      </c>
      <c r="I928" s="53"/>
      <c r="J928" s="53"/>
      <c r="K928" s="57"/>
      <c r="L928" s="58">
        <f>VLOOKUP(E928,PORTES2021,10,FALSE)</f>
        <v>169.74</v>
      </c>
      <c r="M928" s="58">
        <f t="shared" si="103"/>
        <v>169.74</v>
      </c>
      <c r="N928" s="58">
        <f>IF(F928&gt;0,ROUND(F928*#REF!,2),0)</f>
        <v>0</v>
      </c>
      <c r="O928" s="58">
        <f>IF(J928&gt;0,ROUND(J928*#REF!,2),0)</f>
        <v>0</v>
      </c>
      <c r="P928" s="58">
        <f t="shared" si="101"/>
        <v>169.74</v>
      </c>
      <c r="Q928" s="59" t="s">
        <v>132</v>
      </c>
      <c r="R928" s="51"/>
      <c r="S928" s="51"/>
    </row>
    <row r="929" spans="1:19" ht="21" x14ac:dyDescent="0.35">
      <c r="A929" s="53">
        <v>30714036</v>
      </c>
      <c r="B929" s="53" t="s">
        <v>9904</v>
      </c>
      <c r="C929" s="54" t="s">
        <v>3551</v>
      </c>
      <c r="D929" s="60">
        <v>1</v>
      </c>
      <c r="E929" s="61" t="s">
        <v>41</v>
      </c>
      <c r="F929" s="56"/>
      <c r="G929" s="53">
        <v>1</v>
      </c>
      <c r="H929" s="53">
        <v>2</v>
      </c>
      <c r="I929" s="53"/>
      <c r="J929" s="53"/>
      <c r="K929" s="57"/>
      <c r="L929" s="58">
        <f>VLOOKUP(E929,PORTES2021,10,FALSE)</f>
        <v>169.74</v>
      </c>
      <c r="M929" s="58">
        <f t="shared" si="103"/>
        <v>169.74</v>
      </c>
      <c r="N929" s="58">
        <f>IF(F929&gt;0,ROUND(F929*#REF!,2),0)</f>
        <v>0</v>
      </c>
      <c r="O929" s="58">
        <f>IF(J929&gt;0,ROUND(J929*#REF!,2),0)</f>
        <v>0</v>
      </c>
      <c r="P929" s="58">
        <f t="shared" si="101"/>
        <v>169.74</v>
      </c>
      <c r="Q929" s="59" t="s">
        <v>132</v>
      </c>
      <c r="R929" s="51"/>
      <c r="S929" s="51"/>
    </row>
    <row r="930" spans="1:19" ht="31" x14ac:dyDescent="0.35">
      <c r="A930" s="125" t="s">
        <v>9905</v>
      </c>
      <c r="B930" s="125"/>
      <c r="C930" s="125"/>
      <c r="D930" s="125"/>
      <c r="E930" s="125"/>
      <c r="F930" s="125"/>
      <c r="G930" s="125"/>
      <c r="H930" s="125"/>
      <c r="I930" s="125"/>
      <c r="J930" s="125"/>
      <c r="K930" s="125"/>
      <c r="L930" s="125"/>
      <c r="M930" s="125"/>
      <c r="N930" s="125"/>
      <c r="O930" s="125"/>
      <c r="P930" s="125"/>
      <c r="Q930" s="52"/>
      <c r="R930" s="51"/>
      <c r="S930" s="51"/>
    </row>
    <row r="931" spans="1:19" ht="21" x14ac:dyDescent="0.35">
      <c r="A931" s="53">
        <v>30715016</v>
      </c>
      <c r="B931" s="53" t="s">
        <v>9906</v>
      </c>
      <c r="C931" s="54" t="s">
        <v>3550</v>
      </c>
      <c r="D931" s="60">
        <v>1</v>
      </c>
      <c r="E931" s="61" t="s">
        <v>396</v>
      </c>
      <c r="F931" s="56"/>
      <c r="G931" s="53">
        <v>2</v>
      </c>
      <c r="H931" s="53">
        <v>6</v>
      </c>
      <c r="I931" s="53"/>
      <c r="J931" s="53"/>
      <c r="K931" s="57"/>
      <c r="L931" s="58">
        <f t="shared" ref="L931:L968" si="105">VLOOKUP(E931,PORTES2021,10,FALSE)</f>
        <v>1027.79</v>
      </c>
      <c r="M931" s="58">
        <f t="shared" si="103"/>
        <v>1027.79</v>
      </c>
      <c r="N931" s="58">
        <f>IF(F931&gt;0,ROUND(F931*#REF!,2),0)</f>
        <v>0</v>
      </c>
      <c r="O931" s="58">
        <f>IF(J931&gt;0,ROUND(J931*#REF!,2),0)</f>
        <v>0</v>
      </c>
      <c r="P931" s="58">
        <f t="shared" si="101"/>
        <v>1027.79</v>
      </c>
      <c r="Q931" s="59" t="s">
        <v>132</v>
      </c>
      <c r="R931" s="51"/>
      <c r="S931" s="51"/>
    </row>
    <row r="932" spans="1:19" ht="31.5" x14ac:dyDescent="0.35">
      <c r="A932" s="53">
        <v>30715024</v>
      </c>
      <c r="B932" s="53" t="s">
        <v>9907</v>
      </c>
      <c r="C932" s="54" t="s">
        <v>3549</v>
      </c>
      <c r="D932" s="60">
        <v>1</v>
      </c>
      <c r="E932" s="61" t="s">
        <v>396</v>
      </c>
      <c r="F932" s="56"/>
      <c r="G932" s="53">
        <v>2</v>
      </c>
      <c r="H932" s="53">
        <v>6</v>
      </c>
      <c r="I932" s="53"/>
      <c r="J932" s="53"/>
      <c r="K932" s="57"/>
      <c r="L932" s="58">
        <f t="shared" si="105"/>
        <v>1027.79</v>
      </c>
      <c r="M932" s="58">
        <f t="shared" si="103"/>
        <v>1027.79</v>
      </c>
      <c r="N932" s="58">
        <f>IF(F932&gt;0,ROUND(F932*#REF!,2),0)</f>
        <v>0</v>
      </c>
      <c r="O932" s="58">
        <f>IF(J932&gt;0,ROUND(J932*#REF!,2),0)</f>
        <v>0</v>
      </c>
      <c r="P932" s="58">
        <f t="shared" si="101"/>
        <v>1027.79</v>
      </c>
      <c r="Q932" s="59" t="s">
        <v>132</v>
      </c>
      <c r="R932" s="51"/>
      <c r="S932" s="51"/>
    </row>
    <row r="933" spans="1:19" x14ac:dyDescent="0.35">
      <c r="A933" s="53">
        <v>30715032</v>
      </c>
      <c r="B933" s="53" t="s">
        <v>9908</v>
      </c>
      <c r="C933" s="54" t="s">
        <v>3548</v>
      </c>
      <c r="D933" s="60">
        <v>1</v>
      </c>
      <c r="E933" s="61" t="s">
        <v>311</v>
      </c>
      <c r="F933" s="56"/>
      <c r="G933" s="53">
        <v>1</v>
      </c>
      <c r="H933" s="53">
        <v>2</v>
      </c>
      <c r="I933" s="53"/>
      <c r="J933" s="53"/>
      <c r="K933" s="57"/>
      <c r="L933" s="58">
        <f t="shared" si="105"/>
        <v>291.76</v>
      </c>
      <c r="M933" s="58">
        <f t="shared" si="103"/>
        <v>291.76</v>
      </c>
      <c r="N933" s="58">
        <f>IF(F933&gt;0,ROUND(F933*#REF!,2),0)</f>
        <v>0</v>
      </c>
      <c r="O933" s="58">
        <f>IF(J933&gt;0,ROUND(J933*#REF!,2),0)</f>
        <v>0</v>
      </c>
      <c r="P933" s="58">
        <f t="shared" si="101"/>
        <v>291.76</v>
      </c>
      <c r="Q933" s="59" t="s">
        <v>132</v>
      </c>
      <c r="R933" s="51"/>
      <c r="S933" s="51"/>
    </row>
    <row r="934" spans="1:19" ht="21" x14ac:dyDescent="0.35">
      <c r="A934" s="53">
        <v>30715040</v>
      </c>
      <c r="B934" s="53" t="s">
        <v>9909</v>
      </c>
      <c r="C934" s="54" t="s">
        <v>3547</v>
      </c>
      <c r="D934" s="60">
        <v>1</v>
      </c>
      <c r="E934" s="61" t="s">
        <v>13</v>
      </c>
      <c r="F934" s="56"/>
      <c r="G934" s="53">
        <v>1</v>
      </c>
      <c r="H934" s="53">
        <v>2</v>
      </c>
      <c r="I934" s="53"/>
      <c r="J934" s="53"/>
      <c r="K934" s="57"/>
      <c r="L934" s="58">
        <f t="shared" si="105"/>
        <v>148.54</v>
      </c>
      <c r="M934" s="58">
        <f t="shared" si="103"/>
        <v>148.54</v>
      </c>
      <c r="N934" s="58">
        <f>IF(F934&gt;0,ROUND(F934*#REF!,2),0)</f>
        <v>0</v>
      </c>
      <c r="O934" s="58">
        <f>IF(J934&gt;0,ROUND(J934*#REF!,2),0)</f>
        <v>0</v>
      </c>
      <c r="P934" s="58">
        <f t="shared" si="101"/>
        <v>148.54</v>
      </c>
      <c r="Q934" s="59" t="s">
        <v>132</v>
      </c>
      <c r="R934" s="51"/>
      <c r="S934" s="51"/>
    </row>
    <row r="935" spans="1:19" ht="21" x14ac:dyDescent="0.35">
      <c r="A935" s="53">
        <v>30715059</v>
      </c>
      <c r="B935" s="53" t="s">
        <v>9910</v>
      </c>
      <c r="C935" s="54" t="s">
        <v>3546</v>
      </c>
      <c r="D935" s="60">
        <v>1</v>
      </c>
      <c r="E935" s="61" t="s">
        <v>155</v>
      </c>
      <c r="F935" s="56"/>
      <c r="G935" s="53">
        <v>2</v>
      </c>
      <c r="H935" s="53">
        <v>7</v>
      </c>
      <c r="I935" s="53"/>
      <c r="J935" s="53"/>
      <c r="K935" s="57"/>
      <c r="L935" s="58">
        <f t="shared" si="105"/>
        <v>1206.83</v>
      </c>
      <c r="M935" s="58">
        <f t="shared" si="103"/>
        <v>1206.83</v>
      </c>
      <c r="N935" s="58">
        <f>IF(F935&gt;0,ROUND(F935*#REF!,2),0)</f>
        <v>0</v>
      </c>
      <c r="O935" s="58">
        <f>IF(J935&gt;0,ROUND(J935*#REF!,2),0)</f>
        <v>0</v>
      </c>
      <c r="P935" s="58">
        <f t="shared" si="101"/>
        <v>1206.83</v>
      </c>
      <c r="Q935" s="59" t="s">
        <v>132</v>
      </c>
      <c r="R935" s="51"/>
      <c r="S935" s="51"/>
    </row>
    <row r="936" spans="1:19" x14ac:dyDescent="0.35">
      <c r="A936" s="53">
        <v>30715067</v>
      </c>
      <c r="B936" s="53" t="s">
        <v>9911</v>
      </c>
      <c r="C936" s="54" t="s">
        <v>3545</v>
      </c>
      <c r="D936" s="60">
        <v>1</v>
      </c>
      <c r="E936" s="61" t="s">
        <v>396</v>
      </c>
      <c r="F936" s="56"/>
      <c r="G936" s="53">
        <v>2</v>
      </c>
      <c r="H936" s="53">
        <v>6</v>
      </c>
      <c r="I936" s="53"/>
      <c r="J936" s="53"/>
      <c r="K936" s="57"/>
      <c r="L936" s="58">
        <f t="shared" si="105"/>
        <v>1027.79</v>
      </c>
      <c r="M936" s="58">
        <f t="shared" si="103"/>
        <v>1027.79</v>
      </c>
      <c r="N936" s="58">
        <f>IF(F936&gt;0,ROUND(F936*#REF!,2),0)</f>
        <v>0</v>
      </c>
      <c r="O936" s="58">
        <f>IF(J936&gt;0,ROUND(J936*#REF!,2),0)</f>
        <v>0</v>
      </c>
      <c r="P936" s="58">
        <f t="shared" si="101"/>
        <v>1027.79</v>
      </c>
      <c r="Q936" s="59" t="s">
        <v>132</v>
      </c>
      <c r="R936" s="51"/>
      <c r="S936" s="51"/>
    </row>
    <row r="937" spans="1:19" ht="21" x14ac:dyDescent="0.35">
      <c r="A937" s="53">
        <v>30715075</v>
      </c>
      <c r="B937" s="53" t="s">
        <v>9912</v>
      </c>
      <c r="C937" s="54" t="s">
        <v>3544</v>
      </c>
      <c r="D937" s="60">
        <v>1</v>
      </c>
      <c r="E937" s="61" t="s">
        <v>383</v>
      </c>
      <c r="F937" s="56"/>
      <c r="G937" s="53">
        <v>1</v>
      </c>
      <c r="H937" s="53">
        <v>3</v>
      </c>
      <c r="I937" s="53"/>
      <c r="J937" s="53"/>
      <c r="K937" s="57"/>
      <c r="L937" s="58">
        <f t="shared" si="105"/>
        <v>649.84</v>
      </c>
      <c r="M937" s="58">
        <f t="shared" si="103"/>
        <v>649.84</v>
      </c>
      <c r="N937" s="58">
        <f>IF(F937&gt;0,ROUND(F937*#REF!,2),0)</f>
        <v>0</v>
      </c>
      <c r="O937" s="58">
        <f>IF(J937&gt;0,ROUND(J937*#REF!,2),0)</f>
        <v>0</v>
      </c>
      <c r="P937" s="58">
        <f t="shared" si="101"/>
        <v>649.84</v>
      </c>
      <c r="Q937" s="59" t="s">
        <v>132</v>
      </c>
      <c r="R937" s="51"/>
      <c r="S937" s="51"/>
    </row>
    <row r="938" spans="1:19" x14ac:dyDescent="0.35">
      <c r="A938" s="53">
        <v>30715083</v>
      </c>
      <c r="B938" s="53" t="s">
        <v>9913</v>
      </c>
      <c r="C938" s="54" t="s">
        <v>3543</v>
      </c>
      <c r="D938" s="60">
        <v>1</v>
      </c>
      <c r="E938" s="61" t="s">
        <v>224</v>
      </c>
      <c r="F938" s="56"/>
      <c r="G938" s="53">
        <v>1</v>
      </c>
      <c r="H938" s="53">
        <v>3</v>
      </c>
      <c r="I938" s="53"/>
      <c r="J938" s="53"/>
      <c r="K938" s="57"/>
      <c r="L938" s="58">
        <f t="shared" si="105"/>
        <v>338.19</v>
      </c>
      <c r="M938" s="58">
        <f t="shared" si="103"/>
        <v>338.19</v>
      </c>
      <c r="N938" s="58">
        <f>IF(F938&gt;0,ROUND(F938*#REF!,2),0)</f>
        <v>0</v>
      </c>
      <c r="O938" s="58">
        <f>IF(J938&gt;0,ROUND(J938*#REF!,2),0)</f>
        <v>0</v>
      </c>
      <c r="P938" s="58">
        <f t="shared" si="101"/>
        <v>338.19</v>
      </c>
      <c r="Q938" s="59" t="s">
        <v>132</v>
      </c>
      <c r="R938" s="51"/>
      <c r="S938" s="51"/>
    </row>
    <row r="939" spans="1:19" ht="21" x14ac:dyDescent="0.35">
      <c r="A939" s="53">
        <v>30715091</v>
      </c>
      <c r="B939" s="53" t="s">
        <v>9914</v>
      </c>
      <c r="C939" s="54" t="s">
        <v>3542</v>
      </c>
      <c r="D939" s="60">
        <v>1</v>
      </c>
      <c r="E939" s="61" t="s">
        <v>393</v>
      </c>
      <c r="F939" s="56"/>
      <c r="G939" s="53">
        <v>2</v>
      </c>
      <c r="H939" s="53">
        <v>5</v>
      </c>
      <c r="I939" s="53"/>
      <c r="J939" s="53"/>
      <c r="K939" s="57"/>
      <c r="L939" s="58">
        <f t="shared" si="105"/>
        <v>883.25</v>
      </c>
      <c r="M939" s="58">
        <f t="shared" si="103"/>
        <v>883.25</v>
      </c>
      <c r="N939" s="58">
        <f>IF(F939&gt;0,ROUND(F939*#REF!,2),0)</f>
        <v>0</v>
      </c>
      <c r="O939" s="58">
        <f>IF(J939&gt;0,ROUND(J939*#REF!,2),0)</f>
        <v>0</v>
      </c>
      <c r="P939" s="58">
        <f t="shared" si="101"/>
        <v>883.25</v>
      </c>
      <c r="Q939" s="59" t="s">
        <v>132</v>
      </c>
      <c r="R939" s="51"/>
      <c r="S939" s="51"/>
    </row>
    <row r="940" spans="1:19" ht="21" x14ac:dyDescent="0.35">
      <c r="A940" s="53">
        <v>30715105</v>
      </c>
      <c r="B940" s="53" t="s">
        <v>9915</v>
      </c>
      <c r="C940" s="54" t="s">
        <v>3541</v>
      </c>
      <c r="D940" s="60">
        <v>1</v>
      </c>
      <c r="E940" s="61" t="s">
        <v>155</v>
      </c>
      <c r="F940" s="56"/>
      <c r="G940" s="53">
        <v>2</v>
      </c>
      <c r="H940" s="53">
        <v>6</v>
      </c>
      <c r="I940" s="53"/>
      <c r="J940" s="53"/>
      <c r="K940" s="57"/>
      <c r="L940" s="58">
        <f t="shared" si="105"/>
        <v>1206.83</v>
      </c>
      <c r="M940" s="58">
        <f t="shared" si="103"/>
        <v>1206.83</v>
      </c>
      <c r="N940" s="58">
        <f>IF(F940&gt;0,ROUND(F940*#REF!,2),0)</f>
        <v>0</v>
      </c>
      <c r="O940" s="58">
        <f>IF(J940&gt;0,ROUND(J940*#REF!,2),0)</f>
        <v>0</v>
      </c>
      <c r="P940" s="58">
        <f t="shared" si="101"/>
        <v>1206.83</v>
      </c>
      <c r="Q940" s="59" t="s">
        <v>132</v>
      </c>
      <c r="R940" s="51"/>
      <c r="S940" s="51"/>
    </row>
    <row r="941" spans="1:19" ht="21" x14ac:dyDescent="0.35">
      <c r="A941" s="53">
        <v>30715113</v>
      </c>
      <c r="B941" s="53" t="s">
        <v>9916</v>
      </c>
      <c r="C941" s="54" t="s">
        <v>3540</v>
      </c>
      <c r="D941" s="60">
        <v>1</v>
      </c>
      <c r="E941" s="61" t="s">
        <v>161</v>
      </c>
      <c r="F941" s="56"/>
      <c r="G941" s="53">
        <v>2</v>
      </c>
      <c r="H941" s="53">
        <v>5</v>
      </c>
      <c r="I941" s="53"/>
      <c r="J941" s="53"/>
      <c r="K941" s="57"/>
      <c r="L941" s="58">
        <f t="shared" si="105"/>
        <v>948.22</v>
      </c>
      <c r="M941" s="58">
        <f t="shared" si="103"/>
        <v>948.22</v>
      </c>
      <c r="N941" s="58">
        <f>IF(F941&gt;0,ROUND(F941*#REF!,2),0)</f>
        <v>0</v>
      </c>
      <c r="O941" s="58">
        <f>IF(J941&gt;0,ROUND(J941*#REF!,2),0)</f>
        <v>0</v>
      </c>
      <c r="P941" s="58">
        <f t="shared" si="101"/>
        <v>948.22</v>
      </c>
      <c r="Q941" s="59" t="s">
        <v>132</v>
      </c>
      <c r="R941" s="51"/>
      <c r="S941" s="51"/>
    </row>
    <row r="942" spans="1:19" ht="21" x14ac:dyDescent="0.35">
      <c r="A942" s="53">
        <v>30715121</v>
      </c>
      <c r="B942" s="53" t="s">
        <v>9917</v>
      </c>
      <c r="C942" s="54" t="s">
        <v>3539</v>
      </c>
      <c r="D942" s="60">
        <v>1</v>
      </c>
      <c r="E942" s="61" t="s">
        <v>4</v>
      </c>
      <c r="F942" s="56"/>
      <c r="G942" s="53"/>
      <c r="H942" s="53">
        <v>0</v>
      </c>
      <c r="I942" s="53"/>
      <c r="J942" s="53"/>
      <c r="K942" s="57"/>
      <c r="L942" s="58">
        <f t="shared" si="105"/>
        <v>84.88</v>
      </c>
      <c r="M942" s="58">
        <f t="shared" si="103"/>
        <v>84.88</v>
      </c>
      <c r="N942" s="58">
        <f>IF(F942&gt;0,ROUND(F942*#REF!,2),0)</f>
        <v>0</v>
      </c>
      <c r="O942" s="58">
        <f>IF(J942&gt;0,ROUND(J942*#REF!,2),0)</f>
        <v>0</v>
      </c>
      <c r="P942" s="58">
        <f t="shared" si="101"/>
        <v>84.88</v>
      </c>
      <c r="Q942" s="59" t="s">
        <v>0</v>
      </c>
      <c r="R942" s="51"/>
      <c r="S942" s="51"/>
    </row>
    <row r="943" spans="1:19" ht="21" x14ac:dyDescent="0.35">
      <c r="A943" s="53">
        <v>30715130</v>
      </c>
      <c r="B943" s="53" t="s">
        <v>9918</v>
      </c>
      <c r="C943" s="54" t="s">
        <v>3538</v>
      </c>
      <c r="D943" s="60">
        <v>1</v>
      </c>
      <c r="E943" s="61" t="s">
        <v>23</v>
      </c>
      <c r="F943" s="56"/>
      <c r="G943" s="53"/>
      <c r="H943" s="53">
        <v>2</v>
      </c>
      <c r="I943" s="53"/>
      <c r="J943" s="53"/>
      <c r="K943" s="57"/>
      <c r="L943" s="58">
        <f t="shared" si="105"/>
        <v>116.71</v>
      </c>
      <c r="M943" s="58">
        <f t="shared" si="103"/>
        <v>116.71</v>
      </c>
      <c r="N943" s="58">
        <f>IF(F943&gt;0,ROUND(F943*#REF!,2),0)</f>
        <v>0</v>
      </c>
      <c r="O943" s="58">
        <f>IF(J943&gt;0,ROUND(J943*#REF!,2),0)</f>
        <v>0</v>
      </c>
      <c r="P943" s="58">
        <f t="shared" si="101"/>
        <v>116.71</v>
      </c>
      <c r="Q943" s="59" t="s">
        <v>0</v>
      </c>
      <c r="R943" s="51"/>
      <c r="S943" s="51"/>
    </row>
    <row r="944" spans="1:19" ht="21" x14ac:dyDescent="0.35">
      <c r="A944" s="53">
        <v>30715148</v>
      </c>
      <c r="B944" s="53" t="s">
        <v>9919</v>
      </c>
      <c r="C944" s="54" t="s">
        <v>3537</v>
      </c>
      <c r="D944" s="60">
        <v>1</v>
      </c>
      <c r="E944" s="61" t="s">
        <v>388</v>
      </c>
      <c r="F944" s="56"/>
      <c r="G944" s="53">
        <v>1</v>
      </c>
      <c r="H944" s="53">
        <v>2</v>
      </c>
      <c r="I944" s="53"/>
      <c r="J944" s="53"/>
      <c r="K944" s="57"/>
      <c r="L944" s="58">
        <f t="shared" si="105"/>
        <v>574.25</v>
      </c>
      <c r="M944" s="58">
        <f t="shared" si="103"/>
        <v>574.25</v>
      </c>
      <c r="N944" s="58">
        <f>IF(F944&gt;0,ROUND(F944*#REF!,2),0)</f>
        <v>0</v>
      </c>
      <c r="O944" s="58">
        <f>IF(J944&gt;0,ROUND(J944*#REF!,2),0)</f>
        <v>0</v>
      </c>
      <c r="P944" s="58">
        <f t="shared" si="101"/>
        <v>574.25</v>
      </c>
      <c r="Q944" s="59" t="s">
        <v>132</v>
      </c>
      <c r="R944" s="51"/>
      <c r="S944" s="51"/>
    </row>
    <row r="945" spans="1:19" ht="21" x14ac:dyDescent="0.35">
      <c r="A945" s="53">
        <v>30715156</v>
      </c>
      <c r="B945" s="53" t="s">
        <v>9920</v>
      </c>
      <c r="C945" s="54" t="s">
        <v>3536</v>
      </c>
      <c r="D945" s="60">
        <v>1</v>
      </c>
      <c r="E945" s="61" t="s">
        <v>311</v>
      </c>
      <c r="F945" s="56"/>
      <c r="G945" s="53">
        <v>1</v>
      </c>
      <c r="H945" s="53">
        <v>2</v>
      </c>
      <c r="I945" s="53"/>
      <c r="J945" s="53"/>
      <c r="K945" s="57"/>
      <c r="L945" s="58">
        <f t="shared" si="105"/>
        <v>291.76</v>
      </c>
      <c r="M945" s="58">
        <f t="shared" si="103"/>
        <v>291.76</v>
      </c>
      <c r="N945" s="58">
        <f>IF(F945&gt;0,ROUND(F945*#REF!,2),0)</f>
        <v>0</v>
      </c>
      <c r="O945" s="58">
        <f>IF(J945&gt;0,ROUND(J945*#REF!,2),0)</f>
        <v>0</v>
      </c>
      <c r="P945" s="58">
        <f t="shared" si="101"/>
        <v>291.76</v>
      </c>
      <c r="Q945" s="59" t="s">
        <v>0</v>
      </c>
      <c r="R945" s="51"/>
      <c r="S945" s="51"/>
    </row>
    <row r="946" spans="1:19" ht="21" x14ac:dyDescent="0.35">
      <c r="A946" s="53">
        <v>30715164</v>
      </c>
      <c r="B946" s="53" t="s">
        <v>9921</v>
      </c>
      <c r="C946" s="54" t="s">
        <v>3535</v>
      </c>
      <c r="D946" s="60">
        <v>1</v>
      </c>
      <c r="E946" s="61" t="s">
        <v>148</v>
      </c>
      <c r="F946" s="56"/>
      <c r="G946" s="53">
        <v>2</v>
      </c>
      <c r="H946" s="53">
        <v>5</v>
      </c>
      <c r="I946" s="53"/>
      <c r="J946" s="53"/>
      <c r="K946" s="57"/>
      <c r="L946" s="58">
        <f t="shared" si="105"/>
        <v>689.63</v>
      </c>
      <c r="M946" s="58">
        <f t="shared" si="103"/>
        <v>689.63</v>
      </c>
      <c r="N946" s="58">
        <f>IF(F946&gt;0,ROUND(F946*#REF!,2),0)</f>
        <v>0</v>
      </c>
      <c r="O946" s="58">
        <f>IF(J946&gt;0,ROUND(J946*#REF!,2),0)</f>
        <v>0</v>
      </c>
      <c r="P946" s="58">
        <f t="shared" ref="P946:P968" si="106">ROUND(M946+N946+O946,2)</f>
        <v>689.63</v>
      </c>
      <c r="Q946" s="59" t="s">
        <v>132</v>
      </c>
      <c r="R946" s="51"/>
      <c r="S946" s="51"/>
    </row>
    <row r="947" spans="1:19" ht="31.5" x14ac:dyDescent="0.35">
      <c r="A947" s="53">
        <v>30715172</v>
      </c>
      <c r="B947" s="53" t="s">
        <v>9922</v>
      </c>
      <c r="C947" s="54" t="s">
        <v>3534</v>
      </c>
      <c r="D947" s="60">
        <v>1</v>
      </c>
      <c r="E947" s="61" t="s">
        <v>159</v>
      </c>
      <c r="F947" s="56"/>
      <c r="G947" s="53">
        <v>2</v>
      </c>
      <c r="H947" s="53">
        <v>4</v>
      </c>
      <c r="I947" s="53"/>
      <c r="J947" s="53"/>
      <c r="K947" s="57"/>
      <c r="L947" s="58">
        <f t="shared" si="105"/>
        <v>736.04</v>
      </c>
      <c r="M947" s="58">
        <f t="shared" si="103"/>
        <v>736.04</v>
      </c>
      <c r="N947" s="58">
        <f>IF(F947&gt;0,ROUND(F947*#REF!,2),0)</f>
        <v>0</v>
      </c>
      <c r="O947" s="58">
        <f>IF(J947&gt;0,ROUND(J947*#REF!,2),0)</f>
        <v>0</v>
      </c>
      <c r="P947" s="58">
        <f t="shared" si="106"/>
        <v>736.04</v>
      </c>
      <c r="Q947" s="59" t="s">
        <v>132</v>
      </c>
      <c r="R947" s="51"/>
      <c r="S947" s="51"/>
    </row>
    <row r="948" spans="1:19" ht="21" x14ac:dyDescent="0.35">
      <c r="A948" s="53">
        <v>30715180</v>
      </c>
      <c r="B948" s="53" t="s">
        <v>9923</v>
      </c>
      <c r="C948" s="54" t="s">
        <v>3533</v>
      </c>
      <c r="D948" s="60">
        <v>1</v>
      </c>
      <c r="E948" s="61" t="s">
        <v>393</v>
      </c>
      <c r="F948" s="56"/>
      <c r="G948" s="53">
        <v>1</v>
      </c>
      <c r="H948" s="53">
        <v>5</v>
      </c>
      <c r="I948" s="53"/>
      <c r="J948" s="53"/>
      <c r="K948" s="57"/>
      <c r="L948" s="58">
        <f t="shared" si="105"/>
        <v>883.25</v>
      </c>
      <c r="M948" s="58">
        <f t="shared" si="103"/>
        <v>883.25</v>
      </c>
      <c r="N948" s="58">
        <f>IF(F948&gt;0,ROUND(F948*#REF!,2),0)</f>
        <v>0</v>
      </c>
      <c r="O948" s="58">
        <f>IF(J948&gt;0,ROUND(J948*#REF!,2),0)</f>
        <v>0</v>
      </c>
      <c r="P948" s="58">
        <f t="shared" si="106"/>
        <v>883.25</v>
      </c>
      <c r="Q948" s="59" t="s">
        <v>132</v>
      </c>
      <c r="R948" s="51"/>
      <c r="S948" s="51"/>
    </row>
    <row r="949" spans="1:19" x14ac:dyDescent="0.35">
      <c r="A949" s="53">
        <v>30715199</v>
      </c>
      <c r="B949" s="53" t="s">
        <v>9924</v>
      </c>
      <c r="C949" s="54" t="s">
        <v>3532</v>
      </c>
      <c r="D949" s="60">
        <v>1</v>
      </c>
      <c r="E949" s="61" t="s">
        <v>393</v>
      </c>
      <c r="F949" s="56"/>
      <c r="G949" s="53">
        <v>2</v>
      </c>
      <c r="H949" s="53">
        <v>5</v>
      </c>
      <c r="I949" s="53"/>
      <c r="J949" s="53"/>
      <c r="K949" s="57"/>
      <c r="L949" s="58">
        <f t="shared" si="105"/>
        <v>883.25</v>
      </c>
      <c r="M949" s="58">
        <f t="shared" si="103"/>
        <v>883.25</v>
      </c>
      <c r="N949" s="58">
        <f>IF(F949&gt;0,ROUND(F949*#REF!,2),0)</f>
        <v>0</v>
      </c>
      <c r="O949" s="58">
        <f>IF(J949&gt;0,ROUND(J949*#REF!,2),0)</f>
        <v>0</v>
      </c>
      <c r="P949" s="58">
        <f t="shared" si="106"/>
        <v>883.25</v>
      </c>
      <c r="Q949" s="59" t="s">
        <v>132</v>
      </c>
      <c r="R949" s="51"/>
      <c r="S949" s="51"/>
    </row>
    <row r="950" spans="1:19" ht="21" x14ac:dyDescent="0.35">
      <c r="A950" s="53">
        <v>30715210</v>
      </c>
      <c r="B950" s="53" t="s">
        <v>9925</v>
      </c>
      <c r="C950" s="54" t="s">
        <v>3531</v>
      </c>
      <c r="D950" s="60">
        <v>1</v>
      </c>
      <c r="E950" s="61" t="s">
        <v>383</v>
      </c>
      <c r="F950" s="56"/>
      <c r="G950" s="53">
        <v>2</v>
      </c>
      <c r="H950" s="53">
        <v>4</v>
      </c>
      <c r="I950" s="53"/>
      <c r="J950" s="53"/>
      <c r="K950" s="57"/>
      <c r="L950" s="58">
        <f t="shared" si="105"/>
        <v>649.84</v>
      </c>
      <c r="M950" s="58">
        <f t="shared" si="103"/>
        <v>649.84</v>
      </c>
      <c r="N950" s="58">
        <f>IF(F950&gt;0,ROUND(F950*#REF!,2),0)</f>
        <v>0</v>
      </c>
      <c r="O950" s="58">
        <f>IF(J950&gt;0,ROUND(J950*#REF!,2),0)</f>
        <v>0</v>
      </c>
      <c r="P950" s="58">
        <f t="shared" si="106"/>
        <v>649.84</v>
      </c>
      <c r="Q950" s="59" t="s">
        <v>132</v>
      </c>
      <c r="R950" s="51"/>
      <c r="S950" s="51"/>
    </row>
    <row r="951" spans="1:19" ht="21" x14ac:dyDescent="0.35">
      <c r="A951" s="53">
        <v>30715229</v>
      </c>
      <c r="B951" s="53" t="s">
        <v>9926</v>
      </c>
      <c r="C951" s="54" t="s">
        <v>3530</v>
      </c>
      <c r="D951" s="60">
        <v>1</v>
      </c>
      <c r="E951" s="61" t="s">
        <v>148</v>
      </c>
      <c r="F951" s="56"/>
      <c r="G951" s="53">
        <v>2</v>
      </c>
      <c r="H951" s="53">
        <v>5</v>
      </c>
      <c r="I951" s="53"/>
      <c r="J951" s="53"/>
      <c r="K951" s="57"/>
      <c r="L951" s="58">
        <f t="shared" si="105"/>
        <v>689.63</v>
      </c>
      <c r="M951" s="58">
        <f t="shared" si="103"/>
        <v>689.63</v>
      </c>
      <c r="N951" s="58">
        <f>IF(F951&gt;0,ROUND(F951*#REF!,2),0)</f>
        <v>0</v>
      </c>
      <c r="O951" s="58">
        <f>IF(J951&gt;0,ROUND(J951*#REF!,2),0)</f>
        <v>0</v>
      </c>
      <c r="P951" s="58">
        <f t="shared" si="106"/>
        <v>689.63</v>
      </c>
      <c r="Q951" s="59" t="s">
        <v>132</v>
      </c>
      <c r="R951" s="51"/>
      <c r="S951" s="51"/>
    </row>
    <row r="952" spans="1:19" ht="21" x14ac:dyDescent="0.35">
      <c r="A952" s="53">
        <v>30715237</v>
      </c>
      <c r="B952" s="53" t="s">
        <v>9927</v>
      </c>
      <c r="C952" s="54" t="s">
        <v>3529</v>
      </c>
      <c r="D952" s="60">
        <v>1</v>
      </c>
      <c r="E952" s="61" t="s">
        <v>13</v>
      </c>
      <c r="F952" s="56"/>
      <c r="G952" s="53"/>
      <c r="H952" s="53">
        <v>2</v>
      </c>
      <c r="I952" s="53"/>
      <c r="J952" s="53"/>
      <c r="K952" s="57"/>
      <c r="L952" s="58">
        <f t="shared" si="105"/>
        <v>148.54</v>
      </c>
      <c r="M952" s="58">
        <f t="shared" si="103"/>
        <v>148.54</v>
      </c>
      <c r="N952" s="58">
        <f>IF(F952&gt;0,ROUND(F952*#REF!,2),0)</f>
        <v>0</v>
      </c>
      <c r="O952" s="58">
        <f>IF(J952&gt;0,ROUND(J952*#REF!,2),0)</f>
        <v>0</v>
      </c>
      <c r="P952" s="58">
        <f t="shared" si="106"/>
        <v>148.54</v>
      </c>
      <c r="Q952" s="59" t="s">
        <v>132</v>
      </c>
      <c r="R952" s="51"/>
      <c r="S952" s="51"/>
    </row>
    <row r="953" spans="1:19" ht="21" x14ac:dyDescent="0.35">
      <c r="A953" s="53">
        <v>30715245</v>
      </c>
      <c r="B953" s="53" t="s">
        <v>9928</v>
      </c>
      <c r="C953" s="54" t="s">
        <v>3528</v>
      </c>
      <c r="D953" s="60">
        <v>1</v>
      </c>
      <c r="E953" s="61" t="s">
        <v>393</v>
      </c>
      <c r="F953" s="56"/>
      <c r="G953" s="53">
        <v>2</v>
      </c>
      <c r="H953" s="53">
        <v>6</v>
      </c>
      <c r="I953" s="53"/>
      <c r="J953" s="53"/>
      <c r="K953" s="57"/>
      <c r="L953" s="58">
        <f t="shared" si="105"/>
        <v>883.25</v>
      </c>
      <c r="M953" s="58">
        <f t="shared" si="103"/>
        <v>883.25</v>
      </c>
      <c r="N953" s="58">
        <f>IF(F953&gt;0,ROUND(F953*#REF!,2),0)</f>
        <v>0</v>
      </c>
      <c r="O953" s="58">
        <f>IF(J953&gt;0,ROUND(J953*#REF!,2),0)</f>
        <v>0</v>
      </c>
      <c r="P953" s="58">
        <f t="shared" si="106"/>
        <v>883.25</v>
      </c>
      <c r="Q953" s="59" t="s">
        <v>132</v>
      </c>
      <c r="R953" s="51"/>
      <c r="S953" s="51"/>
    </row>
    <row r="954" spans="1:19" x14ac:dyDescent="0.35">
      <c r="A954" s="53">
        <v>30715253</v>
      </c>
      <c r="B954" s="53" t="s">
        <v>9929</v>
      </c>
      <c r="C954" s="54" t="s">
        <v>3527</v>
      </c>
      <c r="D954" s="60">
        <v>1</v>
      </c>
      <c r="E954" s="61" t="s">
        <v>34</v>
      </c>
      <c r="F954" s="56"/>
      <c r="G954" s="53"/>
      <c r="H954" s="53">
        <v>2</v>
      </c>
      <c r="I954" s="53"/>
      <c r="J954" s="53"/>
      <c r="K954" s="57"/>
      <c r="L954" s="58">
        <f t="shared" si="105"/>
        <v>71.62</v>
      </c>
      <c r="M954" s="58">
        <f t="shared" si="103"/>
        <v>71.62</v>
      </c>
      <c r="N954" s="58">
        <f>IF(F954&gt;0,ROUND(F954*#REF!,2),0)</f>
        <v>0</v>
      </c>
      <c r="O954" s="58">
        <f>IF(J954&gt;0,ROUND(J954*#REF!,2),0)</f>
        <v>0</v>
      </c>
      <c r="P954" s="58">
        <f t="shared" si="106"/>
        <v>71.62</v>
      </c>
      <c r="Q954" s="59" t="s">
        <v>132</v>
      </c>
      <c r="R954" s="51"/>
      <c r="S954" s="51"/>
    </row>
    <row r="955" spans="1:19" ht="21" x14ac:dyDescent="0.35">
      <c r="A955" s="53">
        <v>30715261</v>
      </c>
      <c r="B955" s="53" t="s">
        <v>9930</v>
      </c>
      <c r="C955" s="54" t="s">
        <v>3526</v>
      </c>
      <c r="D955" s="60">
        <v>1</v>
      </c>
      <c r="E955" s="61" t="s">
        <v>383</v>
      </c>
      <c r="F955" s="56"/>
      <c r="G955" s="53">
        <v>2</v>
      </c>
      <c r="H955" s="53">
        <v>4</v>
      </c>
      <c r="I955" s="53"/>
      <c r="J955" s="53"/>
      <c r="K955" s="57"/>
      <c r="L955" s="58">
        <f t="shared" si="105"/>
        <v>649.84</v>
      </c>
      <c r="M955" s="58">
        <f t="shared" si="103"/>
        <v>649.84</v>
      </c>
      <c r="N955" s="58">
        <f>IF(F955&gt;0,ROUND(F955*#REF!,2),0)</f>
        <v>0</v>
      </c>
      <c r="O955" s="58">
        <f>IF(J955&gt;0,ROUND(J955*#REF!,2),0)</f>
        <v>0</v>
      </c>
      <c r="P955" s="58">
        <f t="shared" si="106"/>
        <v>649.84</v>
      </c>
      <c r="Q955" s="59" t="s">
        <v>132</v>
      </c>
      <c r="R955" s="51"/>
      <c r="S955" s="51"/>
    </row>
    <row r="956" spans="1:19" ht="21" x14ac:dyDescent="0.35">
      <c r="A956" s="53">
        <v>30715270</v>
      </c>
      <c r="B956" s="53" t="s">
        <v>9931</v>
      </c>
      <c r="C956" s="54" t="s">
        <v>3525</v>
      </c>
      <c r="D956" s="60">
        <v>1</v>
      </c>
      <c r="E956" s="61" t="s">
        <v>407</v>
      </c>
      <c r="F956" s="56"/>
      <c r="G956" s="53">
        <v>1</v>
      </c>
      <c r="H956" s="53">
        <v>3</v>
      </c>
      <c r="I956" s="53"/>
      <c r="J956" s="53"/>
      <c r="K956" s="57"/>
      <c r="L956" s="58">
        <f t="shared" si="105"/>
        <v>620.66</v>
      </c>
      <c r="M956" s="58">
        <f t="shared" si="103"/>
        <v>620.66</v>
      </c>
      <c r="N956" s="58">
        <f>IF(F956&gt;0,ROUND(F956*#REF!,2),0)</f>
        <v>0</v>
      </c>
      <c r="O956" s="58">
        <f>IF(J956&gt;0,ROUND(J956*#REF!,2),0)</f>
        <v>0</v>
      </c>
      <c r="P956" s="58">
        <f t="shared" si="106"/>
        <v>620.66</v>
      </c>
      <c r="Q956" s="59" t="s">
        <v>132</v>
      </c>
      <c r="R956" s="51"/>
      <c r="S956" s="51"/>
    </row>
    <row r="957" spans="1:19" x14ac:dyDescent="0.35">
      <c r="A957" s="53">
        <v>30715288</v>
      </c>
      <c r="B957" s="53" t="s">
        <v>9932</v>
      </c>
      <c r="C957" s="54" t="s">
        <v>3524</v>
      </c>
      <c r="D957" s="60">
        <v>1</v>
      </c>
      <c r="E957" s="61" t="s">
        <v>396</v>
      </c>
      <c r="F957" s="56"/>
      <c r="G957" s="53">
        <v>2</v>
      </c>
      <c r="H957" s="53">
        <v>6</v>
      </c>
      <c r="I957" s="53"/>
      <c r="J957" s="53"/>
      <c r="K957" s="57"/>
      <c r="L957" s="58">
        <f t="shared" si="105"/>
        <v>1027.79</v>
      </c>
      <c r="M957" s="58">
        <f t="shared" si="103"/>
        <v>1027.79</v>
      </c>
      <c r="N957" s="58">
        <f>IF(F957&gt;0,ROUND(F957*#REF!,2),0)</f>
        <v>0</v>
      </c>
      <c r="O957" s="58">
        <f>IF(J957&gt;0,ROUND(J957*#REF!,2),0)</f>
        <v>0</v>
      </c>
      <c r="P957" s="58">
        <f t="shared" si="106"/>
        <v>1027.79</v>
      </c>
      <c r="Q957" s="59" t="s">
        <v>132</v>
      </c>
      <c r="R957" s="51"/>
      <c r="S957" s="51"/>
    </row>
    <row r="958" spans="1:19" x14ac:dyDescent="0.35">
      <c r="A958" s="53">
        <v>30715296</v>
      </c>
      <c r="B958" s="53" t="s">
        <v>9933</v>
      </c>
      <c r="C958" s="54" t="s">
        <v>3523</v>
      </c>
      <c r="D958" s="60">
        <v>1</v>
      </c>
      <c r="E958" s="61" t="s">
        <v>383</v>
      </c>
      <c r="F958" s="56"/>
      <c r="G958" s="53">
        <v>1</v>
      </c>
      <c r="H958" s="53">
        <v>2</v>
      </c>
      <c r="I958" s="53"/>
      <c r="J958" s="53"/>
      <c r="K958" s="57"/>
      <c r="L958" s="58">
        <f t="shared" si="105"/>
        <v>649.84</v>
      </c>
      <c r="M958" s="58">
        <f t="shared" si="103"/>
        <v>649.84</v>
      </c>
      <c r="N958" s="58">
        <f>IF(F958&gt;0,ROUND(F958*#REF!,2),0)</f>
        <v>0</v>
      </c>
      <c r="O958" s="58">
        <f>IF(J958&gt;0,ROUND(J958*#REF!,2),0)</f>
        <v>0</v>
      </c>
      <c r="P958" s="58">
        <f t="shared" si="106"/>
        <v>649.84</v>
      </c>
      <c r="Q958" s="59" t="s">
        <v>132</v>
      </c>
      <c r="R958" s="51"/>
      <c r="S958" s="51"/>
    </row>
    <row r="959" spans="1:19" ht="21" x14ac:dyDescent="0.35">
      <c r="A959" s="53">
        <v>30715300</v>
      </c>
      <c r="B959" s="53" t="s">
        <v>9934</v>
      </c>
      <c r="C959" s="54" t="s">
        <v>3522</v>
      </c>
      <c r="D959" s="60">
        <v>1</v>
      </c>
      <c r="E959" s="61" t="s">
        <v>446</v>
      </c>
      <c r="F959" s="56"/>
      <c r="G959" s="53">
        <v>2</v>
      </c>
      <c r="H959" s="53">
        <v>7</v>
      </c>
      <c r="I959" s="53"/>
      <c r="J959" s="53"/>
      <c r="K959" s="57"/>
      <c r="L959" s="58">
        <f t="shared" si="105"/>
        <v>1323.54</v>
      </c>
      <c r="M959" s="58">
        <f t="shared" si="103"/>
        <v>1323.54</v>
      </c>
      <c r="N959" s="58">
        <f>IF(F959&gt;0,ROUND(F959*#REF!,2),0)</f>
        <v>0</v>
      </c>
      <c r="O959" s="58">
        <f>IF(J959&gt;0,ROUND(J959*#REF!,2),0)</f>
        <v>0</v>
      </c>
      <c r="P959" s="58">
        <f t="shared" si="106"/>
        <v>1323.54</v>
      </c>
      <c r="Q959" s="59" t="s">
        <v>132</v>
      </c>
      <c r="R959" s="51"/>
      <c r="S959" s="51"/>
    </row>
    <row r="960" spans="1:19" ht="21" x14ac:dyDescent="0.35">
      <c r="A960" s="53">
        <v>30715318</v>
      </c>
      <c r="B960" s="53" t="s">
        <v>9935</v>
      </c>
      <c r="C960" s="54" t="s">
        <v>3521</v>
      </c>
      <c r="D960" s="60">
        <v>1</v>
      </c>
      <c r="E960" s="61" t="s">
        <v>446</v>
      </c>
      <c r="F960" s="56"/>
      <c r="G960" s="53">
        <v>2</v>
      </c>
      <c r="H960" s="53">
        <v>6</v>
      </c>
      <c r="I960" s="53"/>
      <c r="J960" s="53"/>
      <c r="K960" s="57"/>
      <c r="L960" s="58">
        <f t="shared" si="105"/>
        <v>1323.54</v>
      </c>
      <c r="M960" s="58">
        <f t="shared" si="103"/>
        <v>1323.54</v>
      </c>
      <c r="N960" s="58">
        <f>IF(F960&gt;0,ROUND(F960*#REF!,2),0)</f>
        <v>0</v>
      </c>
      <c r="O960" s="58">
        <f>IF(J960&gt;0,ROUND(J960*#REF!,2),0)</f>
        <v>0</v>
      </c>
      <c r="P960" s="58">
        <f t="shared" si="106"/>
        <v>1323.54</v>
      </c>
      <c r="Q960" s="59" t="s">
        <v>132</v>
      </c>
      <c r="R960" s="51"/>
      <c r="S960" s="51"/>
    </row>
    <row r="961" spans="1:19" ht="21" x14ac:dyDescent="0.35">
      <c r="A961" s="53">
        <v>30715326</v>
      </c>
      <c r="B961" s="53" t="s">
        <v>9936</v>
      </c>
      <c r="C961" s="54" t="s">
        <v>3520</v>
      </c>
      <c r="D961" s="60">
        <v>1</v>
      </c>
      <c r="E961" s="61" t="s">
        <v>396</v>
      </c>
      <c r="F961" s="56"/>
      <c r="G961" s="53">
        <v>2</v>
      </c>
      <c r="H961" s="53">
        <v>6</v>
      </c>
      <c r="I961" s="53"/>
      <c r="J961" s="53"/>
      <c r="K961" s="57"/>
      <c r="L961" s="58">
        <f t="shared" si="105"/>
        <v>1027.79</v>
      </c>
      <c r="M961" s="58">
        <f t="shared" si="103"/>
        <v>1027.79</v>
      </c>
      <c r="N961" s="58">
        <f>IF(F961&gt;0,ROUND(F961*#REF!,2),0)</f>
        <v>0</v>
      </c>
      <c r="O961" s="58">
        <f>IF(J961&gt;0,ROUND(J961*#REF!,2),0)</f>
        <v>0</v>
      </c>
      <c r="P961" s="58">
        <f t="shared" si="106"/>
        <v>1027.79</v>
      </c>
      <c r="Q961" s="59" t="s">
        <v>132</v>
      </c>
      <c r="R961" s="51"/>
      <c r="S961" s="51"/>
    </row>
    <row r="962" spans="1:19" ht="21" x14ac:dyDescent="0.35">
      <c r="A962" s="53">
        <v>30715334</v>
      </c>
      <c r="B962" s="53" t="s">
        <v>9937</v>
      </c>
      <c r="C962" s="54" t="s">
        <v>3519</v>
      </c>
      <c r="D962" s="60">
        <v>1</v>
      </c>
      <c r="E962" s="61" t="s">
        <v>396</v>
      </c>
      <c r="F962" s="56"/>
      <c r="G962" s="53">
        <v>2</v>
      </c>
      <c r="H962" s="53">
        <v>5</v>
      </c>
      <c r="I962" s="53"/>
      <c r="J962" s="53"/>
      <c r="K962" s="57"/>
      <c r="L962" s="58">
        <f t="shared" si="105"/>
        <v>1027.79</v>
      </c>
      <c r="M962" s="58">
        <f t="shared" si="103"/>
        <v>1027.79</v>
      </c>
      <c r="N962" s="58">
        <f>IF(F962&gt;0,ROUND(F962*#REF!,2),0)</f>
        <v>0</v>
      </c>
      <c r="O962" s="58">
        <f>IF(J962&gt;0,ROUND(J962*#REF!,2),0)</f>
        <v>0</v>
      </c>
      <c r="P962" s="58">
        <f t="shared" si="106"/>
        <v>1027.79</v>
      </c>
      <c r="Q962" s="59" t="s">
        <v>132</v>
      </c>
      <c r="R962" s="51"/>
      <c r="S962" s="51"/>
    </row>
    <row r="963" spans="1:19" ht="31.5" x14ac:dyDescent="0.35">
      <c r="A963" s="53">
        <v>30715342</v>
      </c>
      <c r="B963" s="53" t="s">
        <v>9938</v>
      </c>
      <c r="C963" s="54" t="s">
        <v>3518</v>
      </c>
      <c r="D963" s="60">
        <v>1</v>
      </c>
      <c r="E963" s="61" t="s">
        <v>41</v>
      </c>
      <c r="F963" s="56"/>
      <c r="G963" s="53"/>
      <c r="H963" s="53">
        <v>0</v>
      </c>
      <c r="I963" s="53"/>
      <c r="J963" s="53"/>
      <c r="K963" s="57"/>
      <c r="L963" s="58">
        <f t="shared" si="105"/>
        <v>169.74</v>
      </c>
      <c r="M963" s="58">
        <f t="shared" si="103"/>
        <v>169.74</v>
      </c>
      <c r="N963" s="58">
        <f>IF(F963&gt;0,ROUND(F963*#REF!,2),0)</f>
        <v>0</v>
      </c>
      <c r="O963" s="58">
        <f>IF(J963&gt;0,ROUND(J963*#REF!,2),0)</f>
        <v>0</v>
      </c>
      <c r="P963" s="58">
        <f t="shared" si="106"/>
        <v>169.74</v>
      </c>
      <c r="Q963" s="59" t="s">
        <v>132</v>
      </c>
      <c r="R963" s="51"/>
      <c r="S963" s="51"/>
    </row>
    <row r="964" spans="1:19" ht="42" x14ac:dyDescent="0.35">
      <c r="A964" s="53">
        <v>30715350</v>
      </c>
      <c r="B964" s="53" t="s">
        <v>9939</v>
      </c>
      <c r="C964" s="54" t="s">
        <v>3517</v>
      </c>
      <c r="D964" s="60">
        <v>1</v>
      </c>
      <c r="E964" s="61" t="s">
        <v>2357</v>
      </c>
      <c r="F964" s="56"/>
      <c r="G964" s="53">
        <v>2</v>
      </c>
      <c r="H964" s="53">
        <v>7</v>
      </c>
      <c r="I964" s="53"/>
      <c r="J964" s="53"/>
      <c r="K964" s="57"/>
      <c r="L964" s="58">
        <f t="shared" si="105"/>
        <v>2393.77</v>
      </c>
      <c r="M964" s="58">
        <f t="shared" si="103"/>
        <v>2393.77</v>
      </c>
      <c r="N964" s="58">
        <f>IF(F964&gt;0,ROUND(F964*#REF!,2),0)</f>
        <v>0</v>
      </c>
      <c r="O964" s="58">
        <f>IF(J964&gt;0,ROUND(J964*#REF!,2),0)</f>
        <v>0</v>
      </c>
      <c r="P964" s="58">
        <f t="shared" si="106"/>
        <v>2393.77</v>
      </c>
      <c r="Q964" s="59" t="s">
        <v>132</v>
      </c>
      <c r="R964" s="51"/>
      <c r="S964" s="51"/>
    </row>
    <row r="965" spans="1:19" ht="31.5" x14ac:dyDescent="0.35">
      <c r="A965" s="53">
        <v>30715369</v>
      </c>
      <c r="B965" s="53" t="s">
        <v>9940</v>
      </c>
      <c r="C965" s="54" t="s">
        <v>3516</v>
      </c>
      <c r="D965" s="60">
        <v>1</v>
      </c>
      <c r="E965" s="61" t="s">
        <v>393</v>
      </c>
      <c r="F965" s="56"/>
      <c r="G965" s="53">
        <v>2</v>
      </c>
      <c r="H965" s="53">
        <v>6</v>
      </c>
      <c r="I965" s="53"/>
      <c r="J965" s="53"/>
      <c r="K965" s="57"/>
      <c r="L965" s="58">
        <f t="shared" si="105"/>
        <v>883.25</v>
      </c>
      <c r="M965" s="58">
        <f t="shared" si="103"/>
        <v>883.25</v>
      </c>
      <c r="N965" s="58">
        <f>IF(F965&gt;0,ROUND(F965*#REF!,2),0)</f>
        <v>0</v>
      </c>
      <c r="O965" s="58">
        <f>IF(J965&gt;0,ROUND(J965*#REF!,2),0)</f>
        <v>0</v>
      </c>
      <c r="P965" s="58">
        <f t="shared" si="106"/>
        <v>883.25</v>
      </c>
      <c r="Q965" s="59" t="s">
        <v>132</v>
      </c>
      <c r="R965" s="51"/>
      <c r="S965" s="51"/>
    </row>
    <row r="966" spans="1:19" ht="21" x14ac:dyDescent="0.35">
      <c r="A966" s="53">
        <v>30715377</v>
      </c>
      <c r="B966" s="53" t="s">
        <v>9941</v>
      </c>
      <c r="C966" s="54" t="s">
        <v>3515</v>
      </c>
      <c r="D966" s="60">
        <v>1</v>
      </c>
      <c r="E966" s="61" t="s">
        <v>159</v>
      </c>
      <c r="F966" s="56"/>
      <c r="G966" s="53">
        <v>2</v>
      </c>
      <c r="H966" s="53">
        <v>6</v>
      </c>
      <c r="I966" s="53"/>
      <c r="J966" s="53"/>
      <c r="K966" s="57"/>
      <c r="L966" s="58">
        <f t="shared" si="105"/>
        <v>736.04</v>
      </c>
      <c r="M966" s="58">
        <f t="shared" si="103"/>
        <v>736.04</v>
      </c>
      <c r="N966" s="58">
        <f>IF(F966&gt;0,ROUND(F966*#REF!,2),0)</f>
        <v>0</v>
      </c>
      <c r="O966" s="58">
        <f>IF(J966&gt;0,ROUND(J966*#REF!,2),0)</f>
        <v>0</v>
      </c>
      <c r="P966" s="58">
        <f t="shared" si="106"/>
        <v>736.04</v>
      </c>
      <c r="Q966" s="59" t="s">
        <v>132</v>
      </c>
      <c r="R966" s="51"/>
      <c r="S966" s="51"/>
    </row>
    <row r="967" spans="1:19" ht="42" x14ac:dyDescent="0.35">
      <c r="A967" s="53">
        <v>30715385</v>
      </c>
      <c r="B967" s="53" t="s">
        <v>9942</v>
      </c>
      <c r="C967" s="54" t="s">
        <v>3514</v>
      </c>
      <c r="D967" s="60">
        <v>1</v>
      </c>
      <c r="E967" s="61" t="s">
        <v>396</v>
      </c>
      <c r="F967" s="56"/>
      <c r="G967" s="53">
        <v>2</v>
      </c>
      <c r="H967" s="53">
        <v>5</v>
      </c>
      <c r="I967" s="53"/>
      <c r="J967" s="53"/>
      <c r="K967" s="57"/>
      <c r="L967" s="58">
        <f t="shared" si="105"/>
        <v>1027.79</v>
      </c>
      <c r="M967" s="58">
        <f>ROUND(D967*L967,2)</f>
        <v>1027.79</v>
      </c>
      <c r="N967" s="58">
        <f>IF(F967&gt;0,ROUND(F967*#REF!,2),0)</f>
        <v>0</v>
      </c>
      <c r="O967" s="58">
        <f>IF(J967&gt;0,ROUND(J967*#REF!,2),0)</f>
        <v>0</v>
      </c>
      <c r="P967" s="58">
        <f t="shared" si="106"/>
        <v>1027.79</v>
      </c>
      <c r="Q967" s="59" t="s">
        <v>132</v>
      </c>
      <c r="R967" s="51"/>
      <c r="S967" s="51"/>
    </row>
    <row r="968" spans="1:19" ht="21" x14ac:dyDescent="0.35">
      <c r="A968" s="53">
        <v>30715393</v>
      </c>
      <c r="B968" s="53" t="s">
        <v>9943</v>
      </c>
      <c r="C968" s="54" t="s">
        <v>3513</v>
      </c>
      <c r="D968" s="60">
        <v>1</v>
      </c>
      <c r="E968" s="61" t="s">
        <v>398</v>
      </c>
      <c r="F968" s="56"/>
      <c r="G968" s="53">
        <v>2</v>
      </c>
      <c r="H968" s="53">
        <v>5</v>
      </c>
      <c r="I968" s="53"/>
      <c r="J968" s="53"/>
      <c r="K968" s="57"/>
      <c r="L968" s="58">
        <f t="shared" si="105"/>
        <v>1140.53</v>
      </c>
      <c r="M968" s="58">
        <f>ROUND(D968*L968,2)</f>
        <v>1140.53</v>
      </c>
      <c r="N968" s="58">
        <f>IF(F968&gt;0,ROUND(F968*#REF!,2),0)</f>
        <v>0</v>
      </c>
      <c r="O968" s="58">
        <f>IF(J968&gt;0,ROUND(J968*#REF!,2),0)</f>
        <v>0</v>
      </c>
      <c r="P968" s="58">
        <f t="shared" si="106"/>
        <v>1140.53</v>
      </c>
      <c r="Q968" s="59" t="s">
        <v>132</v>
      </c>
      <c r="R968" s="51"/>
      <c r="S968" s="51"/>
    </row>
    <row r="969" spans="1:19" ht="31" x14ac:dyDescent="0.35">
      <c r="A969" s="124" t="s">
        <v>9944</v>
      </c>
      <c r="B969" s="124"/>
      <c r="C969" s="124"/>
      <c r="D969" s="124"/>
      <c r="E969" s="124"/>
      <c r="F969" s="124"/>
      <c r="G969" s="124"/>
      <c r="H969" s="124"/>
      <c r="I969" s="124"/>
      <c r="J969" s="124"/>
      <c r="K969" s="124"/>
      <c r="L969" s="124"/>
      <c r="M969" s="124"/>
      <c r="N969" s="124"/>
      <c r="O969" s="124"/>
      <c r="P969" s="124"/>
      <c r="Q969" s="52"/>
      <c r="R969" s="51"/>
      <c r="S969" s="51"/>
    </row>
    <row r="970" spans="1:19" ht="21" x14ac:dyDescent="0.35">
      <c r="A970" s="53">
        <v>30717019</v>
      </c>
      <c r="B970" s="53" t="s">
        <v>9945</v>
      </c>
      <c r="C970" s="54" t="s">
        <v>3512</v>
      </c>
      <c r="D970" s="60">
        <v>1</v>
      </c>
      <c r="E970" s="61" t="s">
        <v>383</v>
      </c>
      <c r="F970" s="56"/>
      <c r="G970" s="53">
        <v>2</v>
      </c>
      <c r="H970" s="53">
        <v>4</v>
      </c>
      <c r="I970" s="53"/>
      <c r="J970" s="53"/>
      <c r="K970" s="57"/>
      <c r="L970" s="58">
        <f t="shared" ref="L970:L985" si="107">VLOOKUP(E970,PORTES2021,10,FALSE)</f>
        <v>649.84</v>
      </c>
      <c r="M970" s="58">
        <f t="shared" ref="M970:M1033" si="108">ROUND(D970*L970,2)</f>
        <v>649.84</v>
      </c>
      <c r="N970" s="58">
        <f>IF(F970&gt;0,ROUND(F970*#REF!,2),0)</f>
        <v>0</v>
      </c>
      <c r="O970" s="58">
        <f>IF(J970&gt;0,ROUND(J970*#REF!,2),0)</f>
        <v>0</v>
      </c>
      <c r="P970" s="58">
        <f t="shared" ref="P970:P985" si="109">ROUND(M970+N970+O970,2)</f>
        <v>649.84</v>
      </c>
      <c r="Q970" s="59" t="s">
        <v>132</v>
      </c>
      <c r="R970" s="51"/>
      <c r="S970" s="51"/>
    </row>
    <row r="971" spans="1:19" ht="31.5" x14ac:dyDescent="0.35">
      <c r="A971" s="53">
        <v>30717027</v>
      </c>
      <c r="B971" s="53" t="s">
        <v>9946</v>
      </c>
      <c r="C971" s="54" t="s">
        <v>3511</v>
      </c>
      <c r="D971" s="60">
        <v>1</v>
      </c>
      <c r="E971" s="61" t="s">
        <v>161</v>
      </c>
      <c r="F971" s="56"/>
      <c r="G971" s="53">
        <v>2</v>
      </c>
      <c r="H971" s="53">
        <v>5</v>
      </c>
      <c r="I971" s="53"/>
      <c r="J971" s="53"/>
      <c r="K971" s="57"/>
      <c r="L971" s="58">
        <f t="shared" si="107"/>
        <v>948.22</v>
      </c>
      <c r="M971" s="58">
        <f t="shared" si="108"/>
        <v>948.22</v>
      </c>
      <c r="N971" s="58">
        <f>IF(F971&gt;0,ROUND(F971*#REF!,2),0)</f>
        <v>0</v>
      </c>
      <c r="O971" s="58">
        <f>IF(J971&gt;0,ROUND(J971*#REF!,2),0)</f>
        <v>0</v>
      </c>
      <c r="P971" s="58">
        <f t="shared" si="109"/>
        <v>948.22</v>
      </c>
      <c r="Q971" s="59" t="s">
        <v>132</v>
      </c>
      <c r="R971" s="51"/>
      <c r="S971" s="51"/>
    </row>
    <row r="972" spans="1:19" ht="21" x14ac:dyDescent="0.35">
      <c r="A972" s="53">
        <v>30717035</v>
      </c>
      <c r="B972" s="53" t="s">
        <v>9947</v>
      </c>
      <c r="C972" s="54" t="s">
        <v>3510</v>
      </c>
      <c r="D972" s="60">
        <v>1</v>
      </c>
      <c r="E972" s="61" t="s">
        <v>224</v>
      </c>
      <c r="F972" s="56"/>
      <c r="G972" s="53">
        <v>1</v>
      </c>
      <c r="H972" s="53">
        <v>2</v>
      </c>
      <c r="I972" s="53"/>
      <c r="J972" s="53"/>
      <c r="K972" s="57"/>
      <c r="L972" s="58">
        <f t="shared" si="107"/>
        <v>338.19</v>
      </c>
      <c r="M972" s="58">
        <f t="shared" si="108"/>
        <v>338.19</v>
      </c>
      <c r="N972" s="58">
        <f>IF(F972&gt;0,ROUND(F972*#REF!,2),0)</f>
        <v>0</v>
      </c>
      <c r="O972" s="58">
        <f>IF(J972&gt;0,ROUND(J972*#REF!,2),0)</f>
        <v>0</v>
      </c>
      <c r="P972" s="58">
        <f t="shared" si="109"/>
        <v>338.19</v>
      </c>
      <c r="Q972" s="59" t="s">
        <v>132</v>
      </c>
      <c r="R972" s="51"/>
      <c r="S972" s="51"/>
    </row>
    <row r="973" spans="1:19" ht="21" x14ac:dyDescent="0.35">
      <c r="A973" s="53">
        <v>30717043</v>
      </c>
      <c r="B973" s="53" t="s">
        <v>9948</v>
      </c>
      <c r="C973" s="54" t="s">
        <v>3509</v>
      </c>
      <c r="D973" s="60">
        <v>1</v>
      </c>
      <c r="E973" s="61" t="s">
        <v>41</v>
      </c>
      <c r="F973" s="56"/>
      <c r="G973" s="53">
        <v>1</v>
      </c>
      <c r="H973" s="53">
        <v>1</v>
      </c>
      <c r="I973" s="53"/>
      <c r="J973" s="53"/>
      <c r="K973" s="57"/>
      <c r="L973" s="58">
        <f t="shared" si="107"/>
        <v>169.74</v>
      </c>
      <c r="M973" s="58">
        <f t="shared" si="108"/>
        <v>169.74</v>
      </c>
      <c r="N973" s="58">
        <f>IF(F973&gt;0,ROUND(F973*#REF!,2),0)</f>
        <v>0</v>
      </c>
      <c r="O973" s="58">
        <f>IF(J973&gt;0,ROUND(J973*#REF!,2),0)</f>
        <v>0</v>
      </c>
      <c r="P973" s="58">
        <f t="shared" si="109"/>
        <v>169.74</v>
      </c>
      <c r="Q973" s="59" t="s">
        <v>132</v>
      </c>
      <c r="R973" s="51"/>
      <c r="S973" s="51"/>
    </row>
    <row r="974" spans="1:19" ht="21" x14ac:dyDescent="0.35">
      <c r="A974" s="53">
        <v>30717051</v>
      </c>
      <c r="B974" s="53" t="s">
        <v>9949</v>
      </c>
      <c r="C974" s="54" t="s">
        <v>3508</v>
      </c>
      <c r="D974" s="60">
        <v>1</v>
      </c>
      <c r="E974" s="61" t="s">
        <v>407</v>
      </c>
      <c r="F974" s="56"/>
      <c r="G974" s="53">
        <v>2</v>
      </c>
      <c r="H974" s="53">
        <v>5</v>
      </c>
      <c r="I974" s="53"/>
      <c r="J974" s="53"/>
      <c r="K974" s="57"/>
      <c r="L974" s="58">
        <f t="shared" si="107"/>
        <v>620.66</v>
      </c>
      <c r="M974" s="58">
        <f t="shared" si="108"/>
        <v>620.66</v>
      </c>
      <c r="N974" s="58">
        <f>IF(F974&gt;0,ROUND(F974*#REF!,2),0)</f>
        <v>0</v>
      </c>
      <c r="O974" s="58">
        <f>IF(J974&gt;0,ROUND(J974*#REF!,2),0)</f>
        <v>0</v>
      </c>
      <c r="P974" s="58">
        <f t="shared" si="109"/>
        <v>620.66</v>
      </c>
      <c r="Q974" s="59" t="s">
        <v>132</v>
      </c>
      <c r="R974" s="51"/>
      <c r="S974" s="51"/>
    </row>
    <row r="975" spans="1:19" ht="21" x14ac:dyDescent="0.35">
      <c r="A975" s="53">
        <v>30717060</v>
      </c>
      <c r="B975" s="53" t="s">
        <v>9950</v>
      </c>
      <c r="C975" s="54" t="s">
        <v>3507</v>
      </c>
      <c r="D975" s="60">
        <v>1</v>
      </c>
      <c r="E975" s="61" t="s">
        <v>159</v>
      </c>
      <c r="F975" s="56"/>
      <c r="G975" s="53">
        <v>2</v>
      </c>
      <c r="H975" s="53">
        <v>4</v>
      </c>
      <c r="I975" s="53"/>
      <c r="J975" s="53"/>
      <c r="K975" s="57"/>
      <c r="L975" s="58">
        <f t="shared" si="107"/>
        <v>736.04</v>
      </c>
      <c r="M975" s="58">
        <f t="shared" si="108"/>
        <v>736.04</v>
      </c>
      <c r="N975" s="58">
        <f>IF(F975&gt;0,ROUND(F975*#REF!,2),0)</f>
        <v>0</v>
      </c>
      <c r="O975" s="58">
        <f>IF(J975&gt;0,ROUND(J975*#REF!,2),0)</f>
        <v>0</v>
      </c>
      <c r="P975" s="58">
        <f t="shared" si="109"/>
        <v>736.04</v>
      </c>
      <c r="Q975" s="59" t="s">
        <v>132</v>
      </c>
      <c r="R975" s="51"/>
      <c r="S975" s="51"/>
    </row>
    <row r="976" spans="1:19" ht="21" x14ac:dyDescent="0.35">
      <c r="A976" s="53">
        <v>30717078</v>
      </c>
      <c r="B976" s="53" t="s">
        <v>9951</v>
      </c>
      <c r="C976" s="54" t="s">
        <v>3506</v>
      </c>
      <c r="D976" s="60">
        <v>1</v>
      </c>
      <c r="E976" s="61" t="s">
        <v>409</v>
      </c>
      <c r="F976" s="56"/>
      <c r="G976" s="53">
        <v>1</v>
      </c>
      <c r="H976" s="53">
        <v>2</v>
      </c>
      <c r="I976" s="53"/>
      <c r="J976" s="53"/>
      <c r="K976" s="57"/>
      <c r="L976" s="58">
        <f t="shared" si="107"/>
        <v>438.97</v>
      </c>
      <c r="M976" s="58">
        <f t="shared" si="108"/>
        <v>438.97</v>
      </c>
      <c r="N976" s="58">
        <f>IF(F976&gt;0,ROUND(F976*#REF!,2),0)</f>
        <v>0</v>
      </c>
      <c r="O976" s="58">
        <f>IF(J976&gt;0,ROUND(J976*#REF!,2),0)</f>
        <v>0</v>
      </c>
      <c r="P976" s="58">
        <f t="shared" si="109"/>
        <v>438.97</v>
      </c>
      <c r="Q976" s="59" t="s">
        <v>132</v>
      </c>
      <c r="R976" s="51"/>
      <c r="S976" s="51"/>
    </row>
    <row r="977" spans="1:19" ht="21" x14ac:dyDescent="0.35">
      <c r="A977" s="53">
        <v>30717086</v>
      </c>
      <c r="B977" s="53" t="s">
        <v>9952</v>
      </c>
      <c r="C977" s="54" t="s">
        <v>3505</v>
      </c>
      <c r="D977" s="60">
        <v>1</v>
      </c>
      <c r="E977" s="61" t="s">
        <v>34</v>
      </c>
      <c r="F977" s="56"/>
      <c r="G977" s="53"/>
      <c r="H977" s="53">
        <v>0</v>
      </c>
      <c r="I977" s="53"/>
      <c r="J977" s="53"/>
      <c r="K977" s="57"/>
      <c r="L977" s="58">
        <f t="shared" si="107"/>
        <v>71.62</v>
      </c>
      <c r="M977" s="58">
        <f t="shared" si="108"/>
        <v>71.62</v>
      </c>
      <c r="N977" s="58">
        <f>IF(F977&gt;0,ROUND(F977*#REF!,2),0)</f>
        <v>0</v>
      </c>
      <c r="O977" s="58">
        <f>IF(J977&gt;0,ROUND(J977*#REF!,2),0)</f>
        <v>0</v>
      </c>
      <c r="P977" s="58">
        <f t="shared" si="109"/>
        <v>71.62</v>
      </c>
      <c r="Q977" s="59" t="s">
        <v>0</v>
      </c>
      <c r="R977" s="51"/>
      <c r="S977" s="51"/>
    </row>
    <row r="978" spans="1:19" ht="21" x14ac:dyDescent="0.35">
      <c r="A978" s="53">
        <v>30717094</v>
      </c>
      <c r="B978" s="53" t="s">
        <v>9953</v>
      </c>
      <c r="C978" s="54" t="s">
        <v>3504</v>
      </c>
      <c r="D978" s="60">
        <v>1</v>
      </c>
      <c r="E978" s="61" t="s">
        <v>23</v>
      </c>
      <c r="F978" s="56"/>
      <c r="G978" s="53">
        <v>1</v>
      </c>
      <c r="H978" s="53">
        <v>2</v>
      </c>
      <c r="I978" s="53"/>
      <c r="J978" s="53"/>
      <c r="K978" s="57"/>
      <c r="L978" s="58">
        <f t="shared" si="107"/>
        <v>116.71</v>
      </c>
      <c r="M978" s="58">
        <f t="shared" si="108"/>
        <v>116.71</v>
      </c>
      <c r="N978" s="58">
        <f>IF(F978&gt;0,ROUND(F978*#REF!,2),0)</f>
        <v>0</v>
      </c>
      <c r="O978" s="58">
        <f>IF(J978&gt;0,ROUND(J978*#REF!,2),0)</f>
        <v>0</v>
      </c>
      <c r="P978" s="58">
        <f t="shared" si="109"/>
        <v>116.71</v>
      </c>
      <c r="Q978" s="59" t="s">
        <v>0</v>
      </c>
      <c r="R978" s="51"/>
      <c r="S978" s="51"/>
    </row>
    <row r="979" spans="1:19" ht="21" x14ac:dyDescent="0.35">
      <c r="A979" s="53">
        <v>30717108</v>
      </c>
      <c r="B979" s="53" t="s">
        <v>9954</v>
      </c>
      <c r="C979" s="54" t="s">
        <v>3503</v>
      </c>
      <c r="D979" s="60">
        <v>1</v>
      </c>
      <c r="E979" s="61" t="s">
        <v>388</v>
      </c>
      <c r="F979" s="56"/>
      <c r="G979" s="53">
        <v>2</v>
      </c>
      <c r="H979" s="53">
        <v>3</v>
      </c>
      <c r="I979" s="53"/>
      <c r="J979" s="53"/>
      <c r="K979" s="57"/>
      <c r="L979" s="58">
        <f t="shared" si="107"/>
        <v>574.25</v>
      </c>
      <c r="M979" s="58">
        <f t="shared" si="108"/>
        <v>574.25</v>
      </c>
      <c r="N979" s="58">
        <f>IF(F979&gt;0,ROUND(F979*#REF!,2),0)</f>
        <v>0</v>
      </c>
      <c r="O979" s="58">
        <f>IF(J979&gt;0,ROUND(J979*#REF!,2),0)</f>
        <v>0</v>
      </c>
      <c r="P979" s="58">
        <f t="shared" si="109"/>
        <v>574.25</v>
      </c>
      <c r="Q979" s="59" t="s">
        <v>132</v>
      </c>
      <c r="R979" s="51"/>
      <c r="S979" s="51"/>
    </row>
    <row r="980" spans="1:19" ht="31.5" x14ac:dyDescent="0.35">
      <c r="A980" s="53">
        <v>30717116</v>
      </c>
      <c r="B980" s="53" t="s">
        <v>9955</v>
      </c>
      <c r="C980" s="54" t="s">
        <v>3502</v>
      </c>
      <c r="D980" s="60">
        <v>1</v>
      </c>
      <c r="E980" s="61" t="s">
        <v>148</v>
      </c>
      <c r="F980" s="56"/>
      <c r="G980" s="53">
        <v>2</v>
      </c>
      <c r="H980" s="53">
        <v>3</v>
      </c>
      <c r="I980" s="53"/>
      <c r="J980" s="53"/>
      <c r="K980" s="57"/>
      <c r="L980" s="58">
        <f t="shared" si="107"/>
        <v>689.63</v>
      </c>
      <c r="M980" s="58">
        <f t="shared" si="108"/>
        <v>689.63</v>
      </c>
      <c r="N980" s="58">
        <f>IF(F980&gt;0,ROUND(F980*#REF!,2),0)</f>
        <v>0</v>
      </c>
      <c r="O980" s="58">
        <f>IF(J980&gt;0,ROUND(J980*#REF!,2),0)</f>
        <v>0</v>
      </c>
      <c r="P980" s="58">
        <f t="shared" si="109"/>
        <v>689.63</v>
      </c>
      <c r="Q980" s="59" t="s">
        <v>132</v>
      </c>
      <c r="R980" s="51"/>
      <c r="S980" s="51"/>
    </row>
    <row r="981" spans="1:19" ht="21" x14ac:dyDescent="0.35">
      <c r="A981" s="53">
        <v>30717124</v>
      </c>
      <c r="B981" s="53" t="s">
        <v>9956</v>
      </c>
      <c r="C981" s="54" t="s">
        <v>3501</v>
      </c>
      <c r="D981" s="60">
        <v>1</v>
      </c>
      <c r="E981" s="61" t="s">
        <v>377</v>
      </c>
      <c r="F981" s="56"/>
      <c r="G981" s="53">
        <v>2</v>
      </c>
      <c r="H981" s="53">
        <v>3</v>
      </c>
      <c r="I981" s="53"/>
      <c r="J981" s="53"/>
      <c r="K981" s="57"/>
      <c r="L981" s="58">
        <f t="shared" si="107"/>
        <v>405.81</v>
      </c>
      <c r="M981" s="58">
        <f t="shared" si="108"/>
        <v>405.81</v>
      </c>
      <c r="N981" s="58">
        <f>IF(F981&gt;0,ROUND(F981*#REF!,2),0)</f>
        <v>0</v>
      </c>
      <c r="O981" s="58">
        <f>IF(J981&gt;0,ROUND(J981*#REF!,2),0)</f>
        <v>0</v>
      </c>
      <c r="P981" s="58">
        <f t="shared" si="109"/>
        <v>405.81</v>
      </c>
      <c r="Q981" s="59" t="s">
        <v>132</v>
      </c>
      <c r="R981" s="51"/>
      <c r="S981" s="51"/>
    </row>
    <row r="982" spans="1:19" ht="31.5" x14ac:dyDescent="0.35">
      <c r="A982" s="53">
        <v>30717132</v>
      </c>
      <c r="B982" s="53" t="s">
        <v>9957</v>
      </c>
      <c r="C982" s="54" t="s">
        <v>3500</v>
      </c>
      <c r="D982" s="60">
        <v>1</v>
      </c>
      <c r="E982" s="61" t="s">
        <v>148</v>
      </c>
      <c r="F982" s="56"/>
      <c r="G982" s="53">
        <v>2</v>
      </c>
      <c r="H982" s="53">
        <v>4</v>
      </c>
      <c r="I982" s="53"/>
      <c r="J982" s="53"/>
      <c r="K982" s="57"/>
      <c r="L982" s="58">
        <f t="shared" si="107"/>
        <v>689.63</v>
      </c>
      <c r="M982" s="58">
        <f t="shared" si="108"/>
        <v>689.63</v>
      </c>
      <c r="N982" s="58">
        <f>IF(F982&gt;0,ROUND(F982*#REF!,2),0)</f>
        <v>0</v>
      </c>
      <c r="O982" s="58">
        <f>IF(J982&gt;0,ROUND(J982*#REF!,2),0)</f>
        <v>0</v>
      </c>
      <c r="P982" s="58">
        <f t="shared" si="109"/>
        <v>689.63</v>
      </c>
      <c r="Q982" s="59" t="s">
        <v>132</v>
      </c>
      <c r="R982" s="51"/>
      <c r="S982" s="51"/>
    </row>
    <row r="983" spans="1:19" ht="21" x14ac:dyDescent="0.35">
      <c r="A983" s="53">
        <v>30717140</v>
      </c>
      <c r="B983" s="53" t="s">
        <v>9958</v>
      </c>
      <c r="C983" s="54" t="s">
        <v>3499</v>
      </c>
      <c r="D983" s="60">
        <v>1</v>
      </c>
      <c r="E983" s="61" t="s">
        <v>407</v>
      </c>
      <c r="F983" s="56"/>
      <c r="G983" s="53">
        <v>1</v>
      </c>
      <c r="H983" s="53">
        <v>2</v>
      </c>
      <c r="I983" s="53"/>
      <c r="J983" s="53"/>
      <c r="K983" s="57"/>
      <c r="L983" s="58">
        <f t="shared" si="107"/>
        <v>620.66</v>
      </c>
      <c r="M983" s="58">
        <f t="shared" si="108"/>
        <v>620.66</v>
      </c>
      <c r="N983" s="58">
        <f>IF(F983&gt;0,ROUND(F983*#REF!,2),0)</f>
        <v>0</v>
      </c>
      <c r="O983" s="58">
        <f>IF(J983&gt;0,ROUND(J983*#REF!,2),0)</f>
        <v>0</v>
      </c>
      <c r="P983" s="58">
        <f t="shared" si="109"/>
        <v>620.66</v>
      </c>
      <c r="Q983" s="59" t="s">
        <v>132</v>
      </c>
      <c r="R983" s="51"/>
      <c r="S983" s="51"/>
    </row>
    <row r="984" spans="1:19" ht="21" x14ac:dyDescent="0.35">
      <c r="A984" s="53">
        <v>30717159</v>
      </c>
      <c r="B984" s="53" t="s">
        <v>9959</v>
      </c>
      <c r="C984" s="54" t="s">
        <v>3498</v>
      </c>
      <c r="D984" s="60">
        <v>1</v>
      </c>
      <c r="E984" s="61" t="s">
        <v>155</v>
      </c>
      <c r="F984" s="56"/>
      <c r="G984" s="53">
        <v>2</v>
      </c>
      <c r="H984" s="53">
        <v>5</v>
      </c>
      <c r="I984" s="53"/>
      <c r="J984" s="53"/>
      <c r="K984" s="57"/>
      <c r="L984" s="58">
        <f t="shared" si="107"/>
        <v>1206.83</v>
      </c>
      <c r="M984" s="58">
        <f t="shared" si="108"/>
        <v>1206.83</v>
      </c>
      <c r="N984" s="58">
        <f>IF(F984&gt;0,ROUND(F984*#REF!,2),0)</f>
        <v>0</v>
      </c>
      <c r="O984" s="58">
        <f>IF(J984&gt;0,ROUND(J984*#REF!,2),0)</f>
        <v>0</v>
      </c>
      <c r="P984" s="58">
        <f t="shared" si="109"/>
        <v>1206.83</v>
      </c>
      <c r="Q984" s="59" t="s">
        <v>132</v>
      </c>
      <c r="R984" s="51"/>
      <c r="S984" s="51"/>
    </row>
    <row r="985" spans="1:19" ht="31.5" x14ac:dyDescent="0.35">
      <c r="A985" s="53">
        <v>30717167</v>
      </c>
      <c r="B985" s="53" t="s">
        <v>9960</v>
      </c>
      <c r="C985" s="54" t="s">
        <v>3497</v>
      </c>
      <c r="D985" s="60">
        <v>1</v>
      </c>
      <c r="E985" s="61" t="s">
        <v>388</v>
      </c>
      <c r="F985" s="56"/>
      <c r="G985" s="53">
        <v>1</v>
      </c>
      <c r="H985" s="53">
        <v>3</v>
      </c>
      <c r="I985" s="53"/>
      <c r="J985" s="53"/>
      <c r="K985" s="57"/>
      <c r="L985" s="58">
        <f t="shared" si="107"/>
        <v>574.25</v>
      </c>
      <c r="M985" s="58">
        <f t="shared" si="108"/>
        <v>574.25</v>
      </c>
      <c r="N985" s="58">
        <f>IF(F985&gt;0,ROUND(F985*#REF!,2),0)</f>
        <v>0</v>
      </c>
      <c r="O985" s="58">
        <f>IF(J985&gt;0,ROUND(J985*#REF!,2),0)</f>
        <v>0</v>
      </c>
      <c r="P985" s="58">
        <f t="shared" si="109"/>
        <v>574.25</v>
      </c>
      <c r="Q985" s="59" t="s">
        <v>132</v>
      </c>
      <c r="R985" s="51"/>
      <c r="S985" s="51"/>
    </row>
    <row r="986" spans="1:19" ht="31" x14ac:dyDescent="0.35">
      <c r="A986" s="125" t="s">
        <v>9961</v>
      </c>
      <c r="B986" s="125"/>
      <c r="C986" s="125"/>
      <c r="D986" s="125"/>
      <c r="E986" s="125"/>
      <c r="F986" s="125"/>
      <c r="G986" s="125"/>
      <c r="H986" s="125"/>
      <c r="I986" s="125"/>
      <c r="J986" s="125"/>
      <c r="K986" s="125"/>
      <c r="L986" s="125"/>
      <c r="M986" s="125"/>
      <c r="N986" s="125"/>
      <c r="O986" s="125"/>
      <c r="P986" s="125"/>
      <c r="Q986" s="52"/>
      <c r="R986" s="51"/>
      <c r="S986" s="51"/>
    </row>
    <row r="987" spans="1:19" ht="21" x14ac:dyDescent="0.35">
      <c r="A987" s="53">
        <v>30718015</v>
      </c>
      <c r="B987" s="53" t="s">
        <v>9962</v>
      </c>
      <c r="C987" s="54" t="s">
        <v>3496</v>
      </c>
      <c r="D987" s="60">
        <v>1</v>
      </c>
      <c r="E987" s="61" t="s">
        <v>407</v>
      </c>
      <c r="F987" s="56"/>
      <c r="G987" s="53">
        <v>1</v>
      </c>
      <c r="H987" s="53">
        <v>3</v>
      </c>
      <c r="I987" s="53"/>
      <c r="J987" s="53"/>
      <c r="K987" s="57"/>
      <c r="L987" s="58">
        <f t="shared" ref="L987:L995" si="110">VLOOKUP(E987,PORTES2021,10,FALSE)</f>
        <v>620.66</v>
      </c>
      <c r="M987" s="58">
        <f t="shared" si="108"/>
        <v>620.66</v>
      </c>
      <c r="N987" s="58">
        <f>IF(F987&gt;0,ROUND(F987*#REF!,2),0)</f>
        <v>0</v>
      </c>
      <c r="O987" s="58">
        <f>IF(J987&gt;0,ROUND(J987*#REF!,2),0)</f>
        <v>0</v>
      </c>
      <c r="P987" s="58">
        <f t="shared" ref="P987:P995" si="111">ROUND(M987+N987+O987,2)</f>
        <v>620.66</v>
      </c>
      <c r="Q987" s="59" t="s">
        <v>132</v>
      </c>
      <c r="R987" s="51"/>
      <c r="S987" s="51"/>
    </row>
    <row r="988" spans="1:19" x14ac:dyDescent="0.35">
      <c r="A988" s="53">
        <v>30718023</v>
      </c>
      <c r="B988" s="53" t="s">
        <v>9963</v>
      </c>
      <c r="C988" s="54" t="s">
        <v>3495</v>
      </c>
      <c r="D988" s="60">
        <v>1</v>
      </c>
      <c r="E988" s="61" t="s">
        <v>311</v>
      </c>
      <c r="F988" s="56"/>
      <c r="G988" s="53">
        <v>1</v>
      </c>
      <c r="H988" s="53">
        <v>1</v>
      </c>
      <c r="I988" s="53"/>
      <c r="J988" s="53"/>
      <c r="K988" s="57"/>
      <c r="L988" s="58">
        <f t="shared" si="110"/>
        <v>291.76</v>
      </c>
      <c r="M988" s="58">
        <f t="shared" si="108"/>
        <v>291.76</v>
      </c>
      <c r="N988" s="58">
        <f>IF(F988&gt;0,ROUND(F988*#REF!,2),0)</f>
        <v>0</v>
      </c>
      <c r="O988" s="58">
        <f>IF(J988&gt;0,ROUND(J988*#REF!,2),0)</f>
        <v>0</v>
      </c>
      <c r="P988" s="58">
        <f t="shared" si="111"/>
        <v>291.76</v>
      </c>
      <c r="Q988" s="59" t="s">
        <v>132</v>
      </c>
      <c r="R988" s="51"/>
      <c r="S988" s="51"/>
    </row>
    <row r="989" spans="1:19" ht="31.5" x14ac:dyDescent="0.35">
      <c r="A989" s="53">
        <v>30718031</v>
      </c>
      <c r="B989" s="53" t="s">
        <v>9964</v>
      </c>
      <c r="C989" s="54" t="s">
        <v>3494</v>
      </c>
      <c r="D989" s="60">
        <v>1</v>
      </c>
      <c r="E989" s="61" t="s">
        <v>383</v>
      </c>
      <c r="F989" s="56"/>
      <c r="G989" s="53">
        <v>2</v>
      </c>
      <c r="H989" s="53">
        <v>4</v>
      </c>
      <c r="I989" s="53"/>
      <c r="J989" s="53"/>
      <c r="K989" s="57"/>
      <c r="L989" s="58">
        <f t="shared" si="110"/>
        <v>649.84</v>
      </c>
      <c r="M989" s="58">
        <f t="shared" si="108"/>
        <v>649.84</v>
      </c>
      <c r="N989" s="58">
        <f>IF(F989&gt;0,ROUND(F989*#REF!,2),0)</f>
        <v>0</v>
      </c>
      <c r="O989" s="58">
        <f>IF(J989&gt;0,ROUND(J989*#REF!,2),0)</f>
        <v>0</v>
      </c>
      <c r="P989" s="58">
        <f t="shared" si="111"/>
        <v>649.84</v>
      </c>
      <c r="Q989" s="59" t="s">
        <v>132</v>
      </c>
      <c r="R989" s="51"/>
      <c r="S989" s="51"/>
    </row>
    <row r="990" spans="1:19" ht="21" x14ac:dyDescent="0.35">
      <c r="A990" s="53">
        <v>30718040</v>
      </c>
      <c r="B990" s="53" t="s">
        <v>9965</v>
      </c>
      <c r="C990" s="54" t="s">
        <v>3493</v>
      </c>
      <c r="D990" s="60">
        <v>1</v>
      </c>
      <c r="E990" s="61" t="s">
        <v>13</v>
      </c>
      <c r="F990" s="56"/>
      <c r="G990" s="53">
        <v>1</v>
      </c>
      <c r="H990" s="53">
        <v>2</v>
      </c>
      <c r="I990" s="53"/>
      <c r="J990" s="53"/>
      <c r="K990" s="57"/>
      <c r="L990" s="58">
        <f t="shared" si="110"/>
        <v>148.54</v>
      </c>
      <c r="M990" s="58">
        <f t="shared" si="108"/>
        <v>148.54</v>
      </c>
      <c r="N990" s="58">
        <f>IF(F990&gt;0,ROUND(F990*#REF!,2),0)</f>
        <v>0</v>
      </c>
      <c r="O990" s="58">
        <f>IF(J990&gt;0,ROUND(J990*#REF!,2),0)</f>
        <v>0</v>
      </c>
      <c r="P990" s="58">
        <f t="shared" si="111"/>
        <v>148.54</v>
      </c>
      <c r="Q990" s="59" t="s">
        <v>0</v>
      </c>
      <c r="R990" s="51"/>
      <c r="S990" s="51"/>
    </row>
    <row r="991" spans="1:19" ht="21" x14ac:dyDescent="0.35">
      <c r="A991" s="53">
        <v>30718058</v>
      </c>
      <c r="B991" s="53" t="s">
        <v>9966</v>
      </c>
      <c r="C991" s="54" t="s">
        <v>3492</v>
      </c>
      <c r="D991" s="60">
        <v>1</v>
      </c>
      <c r="E991" s="61" t="s">
        <v>148</v>
      </c>
      <c r="F991" s="56"/>
      <c r="G991" s="53">
        <v>1</v>
      </c>
      <c r="H991" s="53">
        <v>4</v>
      </c>
      <c r="I991" s="53"/>
      <c r="J991" s="53"/>
      <c r="K991" s="57"/>
      <c r="L991" s="58">
        <f t="shared" si="110"/>
        <v>689.63</v>
      </c>
      <c r="M991" s="58">
        <f t="shared" si="108"/>
        <v>689.63</v>
      </c>
      <c r="N991" s="58">
        <f>IF(F991&gt;0,ROUND(F991*#REF!,2),0)</f>
        <v>0</v>
      </c>
      <c r="O991" s="58">
        <f>IF(J991&gt;0,ROUND(J991*#REF!,2),0)</f>
        <v>0</v>
      </c>
      <c r="P991" s="58">
        <f t="shared" si="111"/>
        <v>689.63</v>
      </c>
      <c r="Q991" s="59" t="s">
        <v>132</v>
      </c>
      <c r="R991" s="51"/>
      <c r="S991" s="51"/>
    </row>
    <row r="992" spans="1:19" ht="21" x14ac:dyDescent="0.35">
      <c r="A992" s="53">
        <v>30718066</v>
      </c>
      <c r="B992" s="53" t="s">
        <v>9967</v>
      </c>
      <c r="C992" s="54" t="s">
        <v>3491</v>
      </c>
      <c r="D992" s="60">
        <v>1</v>
      </c>
      <c r="E992" s="61" t="s">
        <v>34</v>
      </c>
      <c r="F992" s="56"/>
      <c r="G992" s="53"/>
      <c r="H992" s="53">
        <v>0</v>
      </c>
      <c r="I992" s="53"/>
      <c r="J992" s="53"/>
      <c r="K992" s="57"/>
      <c r="L992" s="58">
        <f t="shared" si="110"/>
        <v>71.62</v>
      </c>
      <c r="M992" s="58">
        <f t="shared" si="108"/>
        <v>71.62</v>
      </c>
      <c r="N992" s="58">
        <f>IF(F992&gt;0,ROUND(F992*#REF!,2),0)</f>
        <v>0</v>
      </c>
      <c r="O992" s="58">
        <f>IF(J992&gt;0,ROUND(J992*#REF!,2),0)</f>
        <v>0</v>
      </c>
      <c r="P992" s="58">
        <f t="shared" si="111"/>
        <v>71.62</v>
      </c>
      <c r="Q992" s="59" t="s">
        <v>0</v>
      </c>
      <c r="R992" s="51"/>
      <c r="S992" s="51"/>
    </row>
    <row r="993" spans="1:19" ht="31.5" x14ac:dyDescent="0.35">
      <c r="A993" s="53">
        <v>30718074</v>
      </c>
      <c r="B993" s="53" t="s">
        <v>9968</v>
      </c>
      <c r="C993" s="54" t="s">
        <v>3490</v>
      </c>
      <c r="D993" s="60">
        <v>1</v>
      </c>
      <c r="E993" s="61" t="s">
        <v>409</v>
      </c>
      <c r="F993" s="56"/>
      <c r="G993" s="53">
        <v>2</v>
      </c>
      <c r="H993" s="53">
        <v>4</v>
      </c>
      <c r="I993" s="53"/>
      <c r="J993" s="53"/>
      <c r="K993" s="57"/>
      <c r="L993" s="58">
        <f t="shared" si="110"/>
        <v>438.97</v>
      </c>
      <c r="M993" s="58">
        <f t="shared" si="108"/>
        <v>438.97</v>
      </c>
      <c r="N993" s="58">
        <f>IF(F993&gt;0,ROUND(F993*#REF!,2),0)</f>
        <v>0</v>
      </c>
      <c r="O993" s="58">
        <f>IF(J993&gt;0,ROUND(J993*#REF!,2),0)</f>
        <v>0</v>
      </c>
      <c r="P993" s="58">
        <f t="shared" si="111"/>
        <v>438.97</v>
      </c>
      <c r="Q993" s="59" t="s">
        <v>132</v>
      </c>
      <c r="R993" s="51"/>
      <c r="S993" s="51"/>
    </row>
    <row r="994" spans="1:19" ht="21" x14ac:dyDescent="0.35">
      <c r="A994" s="53">
        <v>30718082</v>
      </c>
      <c r="B994" s="53" t="s">
        <v>9969</v>
      </c>
      <c r="C994" s="54" t="s">
        <v>3489</v>
      </c>
      <c r="D994" s="60">
        <v>1</v>
      </c>
      <c r="E994" s="61" t="s">
        <v>407</v>
      </c>
      <c r="F994" s="56"/>
      <c r="G994" s="53">
        <v>1</v>
      </c>
      <c r="H994" s="53">
        <v>3</v>
      </c>
      <c r="I994" s="53"/>
      <c r="J994" s="53"/>
      <c r="K994" s="57"/>
      <c r="L994" s="58">
        <f t="shared" si="110"/>
        <v>620.66</v>
      </c>
      <c r="M994" s="58">
        <f t="shared" si="108"/>
        <v>620.66</v>
      </c>
      <c r="N994" s="58">
        <f>IF(F994&gt;0,ROUND(F994*#REF!,2),0)</f>
        <v>0</v>
      </c>
      <c r="O994" s="58">
        <f>IF(J994&gt;0,ROUND(J994*#REF!,2),0)</f>
        <v>0</v>
      </c>
      <c r="P994" s="58">
        <f t="shared" si="111"/>
        <v>620.66</v>
      </c>
      <c r="Q994" s="59" t="s">
        <v>132</v>
      </c>
      <c r="R994" s="51"/>
      <c r="S994" s="51"/>
    </row>
    <row r="995" spans="1:19" ht="31.5" x14ac:dyDescent="0.35">
      <c r="A995" s="53">
        <v>30718090</v>
      </c>
      <c r="B995" s="53" t="s">
        <v>9970</v>
      </c>
      <c r="C995" s="54" t="s">
        <v>3488</v>
      </c>
      <c r="D995" s="60">
        <v>1</v>
      </c>
      <c r="E995" s="61" t="s">
        <v>159</v>
      </c>
      <c r="F995" s="56"/>
      <c r="G995" s="53">
        <v>2</v>
      </c>
      <c r="H995" s="53">
        <v>4</v>
      </c>
      <c r="I995" s="53"/>
      <c r="J995" s="53"/>
      <c r="K995" s="57"/>
      <c r="L995" s="58">
        <f t="shared" si="110"/>
        <v>736.04</v>
      </c>
      <c r="M995" s="58">
        <f t="shared" si="108"/>
        <v>736.04</v>
      </c>
      <c r="N995" s="58">
        <f>IF(F995&gt;0,ROUND(F995*#REF!,2),0)</f>
        <v>0</v>
      </c>
      <c r="O995" s="58">
        <f>IF(J995&gt;0,ROUND(J995*#REF!,2),0)</f>
        <v>0</v>
      </c>
      <c r="P995" s="58">
        <f t="shared" si="111"/>
        <v>736.04</v>
      </c>
      <c r="Q995" s="59" t="s">
        <v>132</v>
      </c>
      <c r="R995" s="51"/>
      <c r="S995" s="51"/>
    </row>
    <row r="996" spans="1:19" ht="31" x14ac:dyDescent="0.35">
      <c r="A996" s="125" t="s">
        <v>9971</v>
      </c>
      <c r="B996" s="125"/>
      <c r="C996" s="125"/>
      <c r="D996" s="125"/>
      <c r="E996" s="125"/>
      <c r="F996" s="125"/>
      <c r="G996" s="125"/>
      <c r="H996" s="125"/>
      <c r="I996" s="125"/>
      <c r="J996" s="125"/>
      <c r="K996" s="125"/>
      <c r="L996" s="125"/>
      <c r="M996" s="125"/>
      <c r="N996" s="125"/>
      <c r="O996" s="125"/>
      <c r="P996" s="125"/>
      <c r="Q996" s="52"/>
      <c r="R996" s="51"/>
      <c r="S996" s="51"/>
    </row>
    <row r="997" spans="1:19" x14ac:dyDescent="0.35">
      <c r="A997" s="53">
        <v>30719011</v>
      </c>
      <c r="B997" s="53" t="s">
        <v>9972</v>
      </c>
      <c r="C997" s="54" t="s">
        <v>3487</v>
      </c>
      <c r="D997" s="60">
        <v>1</v>
      </c>
      <c r="E997" s="61" t="s">
        <v>383</v>
      </c>
      <c r="F997" s="56"/>
      <c r="G997" s="53">
        <v>1</v>
      </c>
      <c r="H997" s="53">
        <v>4</v>
      </c>
      <c r="I997" s="53"/>
      <c r="J997" s="53"/>
      <c r="K997" s="57"/>
      <c r="L997" s="58">
        <f t="shared" ref="L997:L1009" si="112">VLOOKUP(E997,PORTES2021,10,FALSE)</f>
        <v>649.84</v>
      </c>
      <c r="M997" s="58">
        <f t="shared" si="108"/>
        <v>649.84</v>
      </c>
      <c r="N997" s="58">
        <f>IF(F997&gt;0,ROUND(F997*#REF!,2),0)</f>
        <v>0</v>
      </c>
      <c r="O997" s="58">
        <f>IF(J997&gt;0,ROUND(J997*#REF!,2),0)</f>
        <v>0</v>
      </c>
      <c r="P997" s="58">
        <f t="shared" ref="P997:P1009" si="113">ROUND(M997+N997+O997,2)</f>
        <v>649.84</v>
      </c>
      <c r="Q997" s="59" t="s">
        <v>132</v>
      </c>
      <c r="R997" s="51"/>
      <c r="S997" s="51"/>
    </row>
    <row r="998" spans="1:19" ht="21" x14ac:dyDescent="0.35">
      <c r="A998" s="53">
        <v>30719020</v>
      </c>
      <c r="B998" s="53" t="s">
        <v>9973</v>
      </c>
      <c r="C998" s="54" t="s">
        <v>3486</v>
      </c>
      <c r="D998" s="60">
        <v>1</v>
      </c>
      <c r="E998" s="61" t="s">
        <v>383</v>
      </c>
      <c r="F998" s="56"/>
      <c r="G998" s="53">
        <v>2</v>
      </c>
      <c r="H998" s="53">
        <v>5</v>
      </c>
      <c r="I998" s="53"/>
      <c r="J998" s="53"/>
      <c r="K998" s="57"/>
      <c r="L998" s="58">
        <f t="shared" si="112"/>
        <v>649.84</v>
      </c>
      <c r="M998" s="58">
        <f t="shared" si="108"/>
        <v>649.84</v>
      </c>
      <c r="N998" s="58">
        <f>IF(F998&gt;0,ROUND(F998*#REF!,2),0)</f>
        <v>0</v>
      </c>
      <c r="O998" s="58">
        <f>IF(J998&gt;0,ROUND(J998*#REF!,2),0)</f>
        <v>0</v>
      </c>
      <c r="P998" s="58">
        <f t="shared" si="113"/>
        <v>649.84</v>
      </c>
      <c r="Q998" s="59" t="s">
        <v>132</v>
      </c>
      <c r="R998" s="51"/>
      <c r="S998" s="51"/>
    </row>
    <row r="999" spans="1:19" ht="21" x14ac:dyDescent="0.35">
      <c r="A999" s="53">
        <v>30719038</v>
      </c>
      <c r="B999" s="53" t="s">
        <v>9974</v>
      </c>
      <c r="C999" s="54" t="s">
        <v>3485</v>
      </c>
      <c r="D999" s="60">
        <v>1</v>
      </c>
      <c r="E999" s="61" t="s">
        <v>224</v>
      </c>
      <c r="F999" s="56"/>
      <c r="G999" s="53">
        <v>1</v>
      </c>
      <c r="H999" s="53">
        <v>3</v>
      </c>
      <c r="I999" s="53"/>
      <c r="J999" s="53"/>
      <c r="K999" s="57"/>
      <c r="L999" s="58">
        <f t="shared" si="112"/>
        <v>338.19</v>
      </c>
      <c r="M999" s="58">
        <f t="shared" si="108"/>
        <v>338.19</v>
      </c>
      <c r="N999" s="58">
        <f>IF(F999&gt;0,ROUND(F999*#REF!,2),0)</f>
        <v>0</v>
      </c>
      <c r="O999" s="58">
        <f>IF(J999&gt;0,ROUND(J999*#REF!,2),0)</f>
        <v>0</v>
      </c>
      <c r="P999" s="58">
        <f t="shared" si="113"/>
        <v>338.19</v>
      </c>
      <c r="Q999" s="59" t="s">
        <v>132</v>
      </c>
      <c r="R999" s="51"/>
      <c r="S999" s="51"/>
    </row>
    <row r="1000" spans="1:19" ht="21" x14ac:dyDescent="0.35">
      <c r="A1000" s="53">
        <v>30719046</v>
      </c>
      <c r="B1000" s="53" t="s">
        <v>9975</v>
      </c>
      <c r="C1000" s="54" t="s">
        <v>3484</v>
      </c>
      <c r="D1000" s="60">
        <v>1</v>
      </c>
      <c r="E1000" s="61" t="s">
        <v>311</v>
      </c>
      <c r="F1000" s="56"/>
      <c r="G1000" s="53">
        <v>1</v>
      </c>
      <c r="H1000" s="53">
        <v>1</v>
      </c>
      <c r="I1000" s="53"/>
      <c r="J1000" s="53"/>
      <c r="K1000" s="57"/>
      <c r="L1000" s="58">
        <f t="shared" si="112"/>
        <v>291.76</v>
      </c>
      <c r="M1000" s="58">
        <f t="shared" si="108"/>
        <v>291.76</v>
      </c>
      <c r="N1000" s="58">
        <f>IF(F1000&gt;0,ROUND(F1000*#REF!,2),0)</f>
        <v>0</v>
      </c>
      <c r="O1000" s="58">
        <f>IF(J1000&gt;0,ROUND(J1000*#REF!,2),0)</f>
        <v>0</v>
      </c>
      <c r="P1000" s="58">
        <f t="shared" si="113"/>
        <v>291.76</v>
      </c>
      <c r="Q1000" s="59" t="s">
        <v>132</v>
      </c>
      <c r="R1000" s="51"/>
      <c r="S1000" s="51"/>
    </row>
    <row r="1001" spans="1:19" x14ac:dyDescent="0.35">
      <c r="A1001" s="53">
        <v>30719054</v>
      </c>
      <c r="B1001" s="53" t="s">
        <v>9976</v>
      </c>
      <c r="C1001" s="54" t="s">
        <v>3483</v>
      </c>
      <c r="D1001" s="60">
        <v>1</v>
      </c>
      <c r="E1001" s="61" t="s">
        <v>13</v>
      </c>
      <c r="F1001" s="56"/>
      <c r="G1001" s="53">
        <v>1</v>
      </c>
      <c r="H1001" s="53">
        <v>1</v>
      </c>
      <c r="I1001" s="53"/>
      <c r="J1001" s="53"/>
      <c r="K1001" s="57"/>
      <c r="L1001" s="58">
        <f t="shared" si="112"/>
        <v>148.54</v>
      </c>
      <c r="M1001" s="58">
        <f t="shared" si="108"/>
        <v>148.54</v>
      </c>
      <c r="N1001" s="58">
        <f>IF(F1001&gt;0,ROUND(F1001*#REF!,2),0)</f>
        <v>0</v>
      </c>
      <c r="O1001" s="58">
        <f>IF(J1001&gt;0,ROUND(J1001*#REF!,2),0)</f>
        <v>0</v>
      </c>
      <c r="P1001" s="58">
        <f t="shared" si="113"/>
        <v>148.54</v>
      </c>
      <c r="Q1001" s="59" t="s">
        <v>132</v>
      </c>
      <c r="R1001" s="51"/>
      <c r="S1001" s="51"/>
    </row>
    <row r="1002" spans="1:19" ht="21" x14ac:dyDescent="0.35">
      <c r="A1002" s="53">
        <v>30719062</v>
      </c>
      <c r="B1002" s="53" t="s">
        <v>9977</v>
      </c>
      <c r="C1002" s="54" t="s">
        <v>3482</v>
      </c>
      <c r="D1002" s="60">
        <v>1</v>
      </c>
      <c r="E1002" s="61" t="s">
        <v>383</v>
      </c>
      <c r="F1002" s="56"/>
      <c r="G1002" s="53">
        <v>1</v>
      </c>
      <c r="H1002" s="53">
        <v>3</v>
      </c>
      <c r="I1002" s="53"/>
      <c r="J1002" s="53"/>
      <c r="K1002" s="57"/>
      <c r="L1002" s="58">
        <f t="shared" si="112"/>
        <v>649.84</v>
      </c>
      <c r="M1002" s="58">
        <f t="shared" si="108"/>
        <v>649.84</v>
      </c>
      <c r="N1002" s="58">
        <f>IF(F1002&gt;0,ROUND(F1002*#REF!,2),0)</f>
        <v>0</v>
      </c>
      <c r="O1002" s="58">
        <f>IF(J1002&gt;0,ROUND(J1002*#REF!,2),0)</f>
        <v>0</v>
      </c>
      <c r="P1002" s="58">
        <f t="shared" si="113"/>
        <v>649.84</v>
      </c>
      <c r="Q1002" s="59" t="s">
        <v>132</v>
      </c>
      <c r="R1002" s="51"/>
      <c r="S1002" s="51"/>
    </row>
    <row r="1003" spans="1:19" ht="21" x14ac:dyDescent="0.35">
      <c r="A1003" s="53">
        <v>30719070</v>
      </c>
      <c r="B1003" s="53" t="s">
        <v>9978</v>
      </c>
      <c r="C1003" s="54" t="s">
        <v>3481</v>
      </c>
      <c r="D1003" s="60">
        <v>1</v>
      </c>
      <c r="E1003" s="61" t="s">
        <v>18</v>
      </c>
      <c r="F1003" s="56"/>
      <c r="G1003" s="53"/>
      <c r="H1003" s="53">
        <v>0</v>
      </c>
      <c r="I1003" s="53"/>
      <c r="J1003" s="53"/>
      <c r="K1003" s="57"/>
      <c r="L1003" s="58">
        <f t="shared" si="112"/>
        <v>53.06</v>
      </c>
      <c r="M1003" s="58">
        <f t="shared" si="108"/>
        <v>53.06</v>
      </c>
      <c r="N1003" s="58">
        <f>IF(F1003&gt;0,ROUND(F1003*#REF!,2),0)</f>
        <v>0</v>
      </c>
      <c r="O1003" s="58">
        <f>IF(J1003&gt;0,ROUND(J1003*#REF!,2),0)</f>
        <v>0</v>
      </c>
      <c r="P1003" s="58">
        <f t="shared" si="113"/>
        <v>53.06</v>
      </c>
      <c r="Q1003" s="59" t="s">
        <v>0</v>
      </c>
      <c r="R1003" s="51"/>
      <c r="S1003" s="51"/>
    </row>
    <row r="1004" spans="1:19" ht="31.5" x14ac:dyDescent="0.35">
      <c r="A1004" s="53">
        <v>30719089</v>
      </c>
      <c r="B1004" s="53" t="s">
        <v>9979</v>
      </c>
      <c r="C1004" s="54" t="s">
        <v>3243</v>
      </c>
      <c r="D1004" s="60">
        <v>1</v>
      </c>
      <c r="E1004" s="61" t="s">
        <v>409</v>
      </c>
      <c r="F1004" s="56"/>
      <c r="G1004" s="53">
        <v>2</v>
      </c>
      <c r="H1004" s="53">
        <v>4</v>
      </c>
      <c r="I1004" s="53"/>
      <c r="J1004" s="53"/>
      <c r="K1004" s="57"/>
      <c r="L1004" s="58">
        <f t="shared" si="112"/>
        <v>438.97</v>
      </c>
      <c r="M1004" s="58">
        <f t="shared" si="108"/>
        <v>438.97</v>
      </c>
      <c r="N1004" s="58">
        <f>IF(F1004&gt;0,ROUND(F1004*#REF!,2),0)</f>
        <v>0</v>
      </c>
      <c r="O1004" s="58">
        <f>IF(J1004&gt;0,ROUND(J1004*#REF!,2),0)</f>
        <v>0</v>
      </c>
      <c r="P1004" s="58">
        <f t="shared" si="113"/>
        <v>438.97</v>
      </c>
      <c r="Q1004" s="59" t="s">
        <v>132</v>
      </c>
      <c r="R1004" s="51"/>
      <c r="S1004" s="51"/>
    </row>
    <row r="1005" spans="1:19" ht="21" x14ac:dyDescent="0.35">
      <c r="A1005" s="53">
        <v>30719097</v>
      </c>
      <c r="B1005" s="53" t="s">
        <v>9980</v>
      </c>
      <c r="C1005" s="54" t="s">
        <v>3480</v>
      </c>
      <c r="D1005" s="60">
        <v>1</v>
      </c>
      <c r="E1005" s="61" t="s">
        <v>281</v>
      </c>
      <c r="F1005" s="56"/>
      <c r="G1005" s="53"/>
      <c r="H1005" s="53">
        <v>2</v>
      </c>
      <c r="I1005" s="53"/>
      <c r="J1005" s="53"/>
      <c r="K1005" s="57"/>
      <c r="L1005" s="58">
        <f t="shared" si="112"/>
        <v>202.9</v>
      </c>
      <c r="M1005" s="58">
        <f t="shared" si="108"/>
        <v>202.9</v>
      </c>
      <c r="N1005" s="58">
        <f>IF(F1005&gt;0,ROUND(F1005*#REF!,2),0)</f>
        <v>0</v>
      </c>
      <c r="O1005" s="58">
        <f>IF(J1005&gt;0,ROUND(J1005*#REF!,2),0)</f>
        <v>0</v>
      </c>
      <c r="P1005" s="58">
        <f t="shared" si="113"/>
        <v>202.9</v>
      </c>
      <c r="Q1005" s="59" t="s">
        <v>0</v>
      </c>
      <c r="R1005" s="51"/>
      <c r="S1005" s="51"/>
    </row>
    <row r="1006" spans="1:19" ht="21" x14ac:dyDescent="0.35">
      <c r="A1006" s="53">
        <v>30719100</v>
      </c>
      <c r="B1006" s="53" t="s">
        <v>9981</v>
      </c>
      <c r="C1006" s="54" t="s">
        <v>3479</v>
      </c>
      <c r="D1006" s="60">
        <v>1</v>
      </c>
      <c r="E1006" s="61" t="s">
        <v>388</v>
      </c>
      <c r="F1006" s="56"/>
      <c r="G1006" s="53">
        <v>1</v>
      </c>
      <c r="H1006" s="53">
        <v>3</v>
      </c>
      <c r="I1006" s="53"/>
      <c r="J1006" s="53"/>
      <c r="K1006" s="57"/>
      <c r="L1006" s="58">
        <f t="shared" si="112"/>
        <v>574.25</v>
      </c>
      <c r="M1006" s="58">
        <f t="shared" si="108"/>
        <v>574.25</v>
      </c>
      <c r="N1006" s="58">
        <f>IF(F1006&gt;0,ROUND(F1006*#REF!,2),0)</f>
        <v>0</v>
      </c>
      <c r="O1006" s="58">
        <f>IF(J1006&gt;0,ROUND(J1006*#REF!,2),0)</f>
        <v>0</v>
      </c>
      <c r="P1006" s="58">
        <f t="shared" si="113"/>
        <v>574.25</v>
      </c>
      <c r="Q1006" s="59" t="s">
        <v>132</v>
      </c>
      <c r="R1006" s="51"/>
      <c r="S1006" s="51"/>
    </row>
    <row r="1007" spans="1:19" ht="21" x14ac:dyDescent="0.35">
      <c r="A1007" s="53">
        <v>30719119</v>
      </c>
      <c r="B1007" s="53" t="s">
        <v>9982</v>
      </c>
      <c r="C1007" s="54" t="s">
        <v>3478</v>
      </c>
      <c r="D1007" s="60">
        <v>1</v>
      </c>
      <c r="E1007" s="61" t="s">
        <v>23</v>
      </c>
      <c r="F1007" s="56"/>
      <c r="G1007" s="53"/>
      <c r="H1007" s="53">
        <v>2</v>
      </c>
      <c r="I1007" s="53"/>
      <c r="J1007" s="53"/>
      <c r="K1007" s="57"/>
      <c r="L1007" s="58">
        <f t="shared" si="112"/>
        <v>116.71</v>
      </c>
      <c r="M1007" s="58">
        <f t="shared" si="108"/>
        <v>116.71</v>
      </c>
      <c r="N1007" s="58">
        <f>IF(F1007&gt;0,ROUND(F1007*#REF!,2),0)</f>
        <v>0</v>
      </c>
      <c r="O1007" s="58">
        <f>IF(J1007&gt;0,ROUND(J1007*#REF!,2),0)</f>
        <v>0</v>
      </c>
      <c r="P1007" s="58">
        <f t="shared" si="113"/>
        <v>116.71</v>
      </c>
      <c r="Q1007" s="59" t="s">
        <v>0</v>
      </c>
      <c r="R1007" s="51"/>
      <c r="S1007" s="51"/>
    </row>
    <row r="1008" spans="1:19" ht="21" x14ac:dyDescent="0.35">
      <c r="A1008" s="53">
        <v>30719127</v>
      </c>
      <c r="B1008" s="53" t="s">
        <v>9983</v>
      </c>
      <c r="C1008" s="54" t="s">
        <v>3477</v>
      </c>
      <c r="D1008" s="60">
        <v>1</v>
      </c>
      <c r="E1008" s="61" t="s">
        <v>110</v>
      </c>
      <c r="F1008" s="56"/>
      <c r="G1008" s="53">
        <v>1</v>
      </c>
      <c r="H1008" s="53">
        <v>2</v>
      </c>
      <c r="I1008" s="53"/>
      <c r="J1008" s="53"/>
      <c r="K1008" s="57"/>
      <c r="L1008" s="58">
        <f t="shared" si="112"/>
        <v>222.81</v>
      </c>
      <c r="M1008" s="58">
        <f t="shared" si="108"/>
        <v>222.81</v>
      </c>
      <c r="N1008" s="58">
        <f>IF(F1008&gt;0,ROUND(F1008*#REF!,2),0)</f>
        <v>0</v>
      </c>
      <c r="O1008" s="58">
        <f>IF(J1008&gt;0,ROUND(J1008*#REF!,2),0)</f>
        <v>0</v>
      </c>
      <c r="P1008" s="58">
        <f t="shared" si="113"/>
        <v>222.81</v>
      </c>
      <c r="Q1008" s="59" t="s">
        <v>132</v>
      </c>
      <c r="R1008" s="51"/>
      <c r="S1008" s="51"/>
    </row>
    <row r="1009" spans="1:19" ht="21" x14ac:dyDescent="0.35">
      <c r="A1009" s="53">
        <v>30719135</v>
      </c>
      <c r="B1009" s="53" t="s">
        <v>9984</v>
      </c>
      <c r="C1009" s="54" t="s">
        <v>3476</v>
      </c>
      <c r="D1009" s="60">
        <v>1</v>
      </c>
      <c r="E1009" s="61" t="s">
        <v>388</v>
      </c>
      <c r="F1009" s="56"/>
      <c r="G1009" s="53">
        <v>1</v>
      </c>
      <c r="H1009" s="53">
        <v>3</v>
      </c>
      <c r="I1009" s="53"/>
      <c r="J1009" s="53"/>
      <c r="K1009" s="57"/>
      <c r="L1009" s="58">
        <f t="shared" si="112"/>
        <v>574.25</v>
      </c>
      <c r="M1009" s="58">
        <f t="shared" si="108"/>
        <v>574.25</v>
      </c>
      <c r="N1009" s="58">
        <f>IF(F1009&gt;0,ROUND(F1009*#REF!,2),0)</f>
        <v>0</v>
      </c>
      <c r="O1009" s="58">
        <f>IF(J1009&gt;0,ROUND(J1009*#REF!,2),0)</f>
        <v>0</v>
      </c>
      <c r="P1009" s="58">
        <f t="shared" si="113"/>
        <v>574.25</v>
      </c>
      <c r="Q1009" s="59" t="s">
        <v>132</v>
      </c>
      <c r="R1009" s="51"/>
      <c r="S1009" s="51"/>
    </row>
    <row r="1010" spans="1:19" ht="31" x14ac:dyDescent="0.35">
      <c r="A1010" s="125" t="s">
        <v>9985</v>
      </c>
      <c r="B1010" s="125"/>
      <c r="C1010" s="125"/>
      <c r="D1010" s="125"/>
      <c r="E1010" s="125"/>
      <c r="F1010" s="125"/>
      <c r="G1010" s="125"/>
      <c r="H1010" s="125"/>
      <c r="I1010" s="125"/>
      <c r="J1010" s="125"/>
      <c r="K1010" s="125"/>
      <c r="L1010" s="125"/>
      <c r="M1010" s="125"/>
      <c r="N1010" s="125"/>
      <c r="O1010" s="125"/>
      <c r="P1010" s="125"/>
      <c r="Q1010" s="52"/>
      <c r="R1010" s="51"/>
      <c r="S1010" s="51"/>
    </row>
    <row r="1011" spans="1:19" ht="21" x14ac:dyDescent="0.35">
      <c r="A1011" s="53">
        <v>30720010</v>
      </c>
      <c r="B1011" s="53" t="s">
        <v>9986</v>
      </c>
      <c r="C1011" s="54" t="s">
        <v>3475</v>
      </c>
      <c r="D1011" s="60">
        <v>1</v>
      </c>
      <c r="E1011" s="61" t="s">
        <v>224</v>
      </c>
      <c r="F1011" s="56"/>
      <c r="G1011" s="53">
        <v>1</v>
      </c>
      <c r="H1011" s="53">
        <v>3</v>
      </c>
      <c r="I1011" s="53"/>
      <c r="J1011" s="53"/>
      <c r="K1011" s="57"/>
      <c r="L1011" s="58">
        <f t="shared" ref="L1011:L1027" si="114">VLOOKUP(E1011,PORTES2021,10,FALSE)</f>
        <v>338.19</v>
      </c>
      <c r="M1011" s="58">
        <f t="shared" si="108"/>
        <v>338.19</v>
      </c>
      <c r="N1011" s="58">
        <f>IF(F1011&gt;0,ROUND(F1011*#REF!,2),0)</f>
        <v>0</v>
      </c>
      <c r="O1011" s="58">
        <f>IF(J1011&gt;0,ROUND(J1011*#REF!,2),0)</f>
        <v>0</v>
      </c>
      <c r="P1011" s="58">
        <f t="shared" ref="P1011:P1027" si="115">ROUND(M1011+N1011+O1011,2)</f>
        <v>338.19</v>
      </c>
      <c r="Q1011" s="59" t="s">
        <v>132</v>
      </c>
      <c r="R1011" s="51"/>
      <c r="S1011" s="51"/>
    </row>
    <row r="1012" spans="1:19" ht="31.5" x14ac:dyDescent="0.35">
      <c r="A1012" s="53">
        <v>30720028</v>
      </c>
      <c r="B1012" s="53" t="s">
        <v>9987</v>
      </c>
      <c r="C1012" s="54" t="s">
        <v>3474</v>
      </c>
      <c r="D1012" s="60">
        <v>1</v>
      </c>
      <c r="E1012" s="61" t="s">
        <v>388</v>
      </c>
      <c r="F1012" s="56"/>
      <c r="G1012" s="53">
        <v>2</v>
      </c>
      <c r="H1012" s="53">
        <v>4</v>
      </c>
      <c r="I1012" s="53"/>
      <c r="J1012" s="53"/>
      <c r="K1012" s="57"/>
      <c r="L1012" s="58">
        <f t="shared" si="114"/>
        <v>574.25</v>
      </c>
      <c r="M1012" s="58">
        <f t="shared" si="108"/>
        <v>574.25</v>
      </c>
      <c r="N1012" s="58">
        <f>IF(F1012&gt;0,ROUND(F1012*#REF!,2),0)</f>
        <v>0</v>
      </c>
      <c r="O1012" s="58">
        <f>IF(J1012&gt;0,ROUND(J1012*#REF!,2),0)</f>
        <v>0</v>
      </c>
      <c r="P1012" s="58">
        <f t="shared" si="115"/>
        <v>574.25</v>
      </c>
      <c r="Q1012" s="59" t="s">
        <v>132</v>
      </c>
      <c r="R1012" s="51"/>
      <c r="S1012" s="51"/>
    </row>
    <row r="1013" spans="1:19" ht="21" x14ac:dyDescent="0.35">
      <c r="A1013" s="53">
        <v>30720036</v>
      </c>
      <c r="B1013" s="53" t="s">
        <v>9988</v>
      </c>
      <c r="C1013" s="54" t="s">
        <v>3473</v>
      </c>
      <c r="D1013" s="60">
        <v>1</v>
      </c>
      <c r="E1013" s="61" t="s">
        <v>383</v>
      </c>
      <c r="F1013" s="56"/>
      <c r="G1013" s="53">
        <v>1</v>
      </c>
      <c r="H1013" s="53">
        <v>3</v>
      </c>
      <c r="I1013" s="53"/>
      <c r="J1013" s="53"/>
      <c r="K1013" s="57"/>
      <c r="L1013" s="58">
        <f t="shared" si="114"/>
        <v>649.84</v>
      </c>
      <c r="M1013" s="58">
        <f t="shared" si="108"/>
        <v>649.84</v>
      </c>
      <c r="N1013" s="58">
        <f>IF(F1013&gt;0,ROUND(F1013*#REF!,2),0)</f>
        <v>0</v>
      </c>
      <c r="O1013" s="58">
        <f>IF(J1013&gt;0,ROUND(J1013*#REF!,2),0)</f>
        <v>0</v>
      </c>
      <c r="P1013" s="58">
        <f t="shared" si="115"/>
        <v>649.84</v>
      </c>
      <c r="Q1013" s="59" t="s">
        <v>132</v>
      </c>
      <c r="R1013" s="51"/>
      <c r="S1013" s="51"/>
    </row>
    <row r="1014" spans="1:19" x14ac:dyDescent="0.35">
      <c r="A1014" s="53">
        <v>30720044</v>
      </c>
      <c r="B1014" s="53" t="s">
        <v>9989</v>
      </c>
      <c r="C1014" s="54" t="s">
        <v>3472</v>
      </c>
      <c r="D1014" s="60">
        <v>1</v>
      </c>
      <c r="E1014" s="61" t="s">
        <v>13</v>
      </c>
      <c r="F1014" s="56"/>
      <c r="G1014" s="53">
        <v>1</v>
      </c>
      <c r="H1014" s="53">
        <v>1</v>
      </c>
      <c r="I1014" s="53"/>
      <c r="J1014" s="53"/>
      <c r="K1014" s="57"/>
      <c r="L1014" s="58">
        <f t="shared" si="114"/>
        <v>148.54</v>
      </c>
      <c r="M1014" s="58">
        <f t="shared" si="108"/>
        <v>148.54</v>
      </c>
      <c r="N1014" s="58">
        <f>IF(F1014&gt;0,ROUND(F1014*#REF!,2),0)</f>
        <v>0</v>
      </c>
      <c r="O1014" s="58">
        <f>IF(J1014&gt;0,ROUND(J1014*#REF!,2),0)</f>
        <v>0</v>
      </c>
      <c r="P1014" s="58">
        <f t="shared" si="115"/>
        <v>148.54</v>
      </c>
      <c r="Q1014" s="59" t="s">
        <v>132</v>
      </c>
      <c r="R1014" s="51"/>
      <c r="S1014" s="51"/>
    </row>
    <row r="1015" spans="1:19" ht="21" x14ac:dyDescent="0.35">
      <c r="A1015" s="53">
        <v>30720052</v>
      </c>
      <c r="B1015" s="53" t="s">
        <v>9990</v>
      </c>
      <c r="C1015" s="54" t="s">
        <v>3471</v>
      </c>
      <c r="D1015" s="60">
        <v>1</v>
      </c>
      <c r="E1015" s="61" t="s">
        <v>407</v>
      </c>
      <c r="F1015" s="56"/>
      <c r="G1015" s="53">
        <v>2</v>
      </c>
      <c r="H1015" s="53">
        <v>4</v>
      </c>
      <c r="I1015" s="53"/>
      <c r="J1015" s="53"/>
      <c r="K1015" s="57"/>
      <c r="L1015" s="58">
        <f t="shared" si="114"/>
        <v>620.66</v>
      </c>
      <c r="M1015" s="58">
        <f t="shared" si="108"/>
        <v>620.66</v>
      </c>
      <c r="N1015" s="58">
        <f>IF(F1015&gt;0,ROUND(F1015*#REF!,2),0)</f>
        <v>0</v>
      </c>
      <c r="O1015" s="58">
        <f>IF(J1015&gt;0,ROUND(J1015*#REF!,2),0)</f>
        <v>0</v>
      </c>
      <c r="P1015" s="58">
        <f t="shared" si="115"/>
        <v>620.66</v>
      </c>
      <c r="Q1015" s="59" t="s">
        <v>132</v>
      </c>
      <c r="R1015" s="51"/>
      <c r="S1015" s="51"/>
    </row>
    <row r="1016" spans="1:19" ht="31.5" x14ac:dyDescent="0.35">
      <c r="A1016" s="53">
        <v>30720060</v>
      </c>
      <c r="B1016" s="53" t="s">
        <v>9991</v>
      </c>
      <c r="C1016" s="54" t="s">
        <v>3470</v>
      </c>
      <c r="D1016" s="60">
        <v>1</v>
      </c>
      <c r="E1016" s="61" t="s">
        <v>224</v>
      </c>
      <c r="F1016" s="56"/>
      <c r="G1016" s="53">
        <v>2</v>
      </c>
      <c r="H1016" s="53">
        <v>4</v>
      </c>
      <c r="I1016" s="53"/>
      <c r="J1016" s="53"/>
      <c r="K1016" s="57"/>
      <c r="L1016" s="58">
        <f t="shared" si="114"/>
        <v>338.19</v>
      </c>
      <c r="M1016" s="58">
        <f t="shared" si="108"/>
        <v>338.19</v>
      </c>
      <c r="N1016" s="58">
        <f>IF(F1016&gt;0,ROUND(F1016*#REF!,2),0)</f>
        <v>0</v>
      </c>
      <c r="O1016" s="58">
        <f>IF(J1016&gt;0,ROUND(J1016*#REF!,2),0)</f>
        <v>0</v>
      </c>
      <c r="P1016" s="58">
        <f t="shared" si="115"/>
        <v>338.19</v>
      </c>
      <c r="Q1016" s="59" t="s">
        <v>132</v>
      </c>
      <c r="R1016" s="51"/>
      <c r="S1016" s="51"/>
    </row>
    <row r="1017" spans="1:19" ht="42" x14ac:dyDescent="0.35">
      <c r="A1017" s="53">
        <v>30720079</v>
      </c>
      <c r="B1017" s="53" t="s">
        <v>9992</v>
      </c>
      <c r="C1017" s="54" t="s">
        <v>3469</v>
      </c>
      <c r="D1017" s="60">
        <v>1</v>
      </c>
      <c r="E1017" s="61" t="s">
        <v>224</v>
      </c>
      <c r="F1017" s="56"/>
      <c r="G1017" s="53">
        <v>2</v>
      </c>
      <c r="H1017" s="53">
        <v>3</v>
      </c>
      <c r="I1017" s="53"/>
      <c r="J1017" s="53"/>
      <c r="K1017" s="57"/>
      <c r="L1017" s="58">
        <f t="shared" si="114"/>
        <v>338.19</v>
      </c>
      <c r="M1017" s="58">
        <f t="shared" si="108"/>
        <v>338.19</v>
      </c>
      <c r="N1017" s="58">
        <f>IF(F1017&gt;0,ROUND(F1017*#REF!,2),0)</f>
        <v>0</v>
      </c>
      <c r="O1017" s="58">
        <f>IF(J1017&gt;0,ROUND(J1017*#REF!,2),0)</f>
        <v>0</v>
      </c>
      <c r="P1017" s="58">
        <f t="shared" si="115"/>
        <v>338.19</v>
      </c>
      <c r="Q1017" s="59" t="s">
        <v>132</v>
      </c>
      <c r="R1017" s="51"/>
      <c r="S1017" s="51"/>
    </row>
    <row r="1018" spans="1:19" ht="21" x14ac:dyDescent="0.35">
      <c r="A1018" s="53">
        <v>30720087</v>
      </c>
      <c r="B1018" s="53" t="s">
        <v>9993</v>
      </c>
      <c r="C1018" s="54" t="s">
        <v>3468</v>
      </c>
      <c r="D1018" s="60">
        <v>1</v>
      </c>
      <c r="E1018" s="61" t="s">
        <v>18</v>
      </c>
      <c r="F1018" s="56"/>
      <c r="G1018" s="53"/>
      <c r="H1018" s="53">
        <v>0</v>
      </c>
      <c r="I1018" s="53"/>
      <c r="J1018" s="53"/>
      <c r="K1018" s="57"/>
      <c r="L1018" s="58">
        <f t="shared" si="114"/>
        <v>53.06</v>
      </c>
      <c r="M1018" s="58">
        <f t="shared" si="108"/>
        <v>53.06</v>
      </c>
      <c r="N1018" s="58">
        <f>IF(F1018&gt;0,ROUND(F1018*#REF!,2),0)</f>
        <v>0</v>
      </c>
      <c r="O1018" s="58">
        <f>IF(J1018&gt;0,ROUND(J1018*#REF!,2),0)</f>
        <v>0</v>
      </c>
      <c r="P1018" s="58">
        <f t="shared" si="115"/>
        <v>53.06</v>
      </c>
      <c r="Q1018" s="59" t="s">
        <v>0</v>
      </c>
      <c r="R1018" s="51"/>
      <c r="S1018" s="51"/>
    </row>
    <row r="1019" spans="1:19" ht="42" x14ac:dyDescent="0.35">
      <c r="A1019" s="53">
        <v>30720095</v>
      </c>
      <c r="B1019" s="53" t="s">
        <v>9994</v>
      </c>
      <c r="C1019" s="54" t="s">
        <v>3467</v>
      </c>
      <c r="D1019" s="60">
        <v>1</v>
      </c>
      <c r="E1019" s="61" t="s">
        <v>377</v>
      </c>
      <c r="F1019" s="56"/>
      <c r="G1019" s="53">
        <v>1</v>
      </c>
      <c r="H1019" s="53">
        <v>3</v>
      </c>
      <c r="I1019" s="53"/>
      <c r="J1019" s="53"/>
      <c r="K1019" s="57"/>
      <c r="L1019" s="58">
        <f t="shared" si="114"/>
        <v>405.81</v>
      </c>
      <c r="M1019" s="58">
        <f t="shared" si="108"/>
        <v>405.81</v>
      </c>
      <c r="N1019" s="58">
        <f>IF(F1019&gt;0,ROUND(F1019*#REF!,2),0)</f>
        <v>0</v>
      </c>
      <c r="O1019" s="58">
        <f>IF(J1019&gt;0,ROUND(J1019*#REF!,2),0)</f>
        <v>0</v>
      </c>
      <c r="P1019" s="58">
        <f t="shared" si="115"/>
        <v>405.81</v>
      </c>
      <c r="Q1019" s="59" t="s">
        <v>132</v>
      </c>
      <c r="R1019" s="51"/>
      <c r="S1019" s="51"/>
    </row>
    <row r="1020" spans="1:19" ht="31.5" x14ac:dyDescent="0.35">
      <c r="A1020" s="53">
        <v>30720109</v>
      </c>
      <c r="B1020" s="53" t="s">
        <v>9995</v>
      </c>
      <c r="C1020" s="54" t="s">
        <v>3466</v>
      </c>
      <c r="D1020" s="60">
        <v>1</v>
      </c>
      <c r="E1020" s="61" t="s">
        <v>281</v>
      </c>
      <c r="F1020" s="56"/>
      <c r="G1020" s="53">
        <v>1</v>
      </c>
      <c r="H1020" s="53">
        <v>2</v>
      </c>
      <c r="I1020" s="53"/>
      <c r="J1020" s="53"/>
      <c r="K1020" s="57"/>
      <c r="L1020" s="58">
        <f t="shared" si="114"/>
        <v>202.9</v>
      </c>
      <c r="M1020" s="58">
        <f t="shared" si="108"/>
        <v>202.9</v>
      </c>
      <c r="N1020" s="58">
        <f>IF(F1020&gt;0,ROUND(F1020*#REF!,2),0)</f>
        <v>0</v>
      </c>
      <c r="O1020" s="58">
        <f>IF(J1020&gt;0,ROUND(J1020*#REF!,2),0)</f>
        <v>0</v>
      </c>
      <c r="P1020" s="58">
        <f t="shared" si="115"/>
        <v>202.9</v>
      </c>
      <c r="Q1020" s="59" t="s">
        <v>0</v>
      </c>
      <c r="R1020" s="51"/>
      <c r="S1020" s="51"/>
    </row>
    <row r="1021" spans="1:19" ht="31.5" x14ac:dyDescent="0.35">
      <c r="A1021" s="53">
        <v>30720117</v>
      </c>
      <c r="B1021" s="53" t="s">
        <v>9996</v>
      </c>
      <c r="C1021" s="54" t="s">
        <v>3465</v>
      </c>
      <c r="D1021" s="60">
        <v>1</v>
      </c>
      <c r="E1021" s="61" t="s">
        <v>388</v>
      </c>
      <c r="F1021" s="56"/>
      <c r="G1021" s="53">
        <v>2</v>
      </c>
      <c r="H1021" s="53">
        <v>3</v>
      </c>
      <c r="I1021" s="53"/>
      <c r="J1021" s="53"/>
      <c r="K1021" s="57"/>
      <c r="L1021" s="58">
        <f t="shared" si="114"/>
        <v>574.25</v>
      </c>
      <c r="M1021" s="58">
        <f t="shared" si="108"/>
        <v>574.25</v>
      </c>
      <c r="N1021" s="58">
        <f>IF(F1021&gt;0,ROUND(F1021*#REF!,2),0)</f>
        <v>0</v>
      </c>
      <c r="O1021" s="58">
        <f>IF(J1021&gt;0,ROUND(J1021*#REF!,2),0)</f>
        <v>0</v>
      </c>
      <c r="P1021" s="58">
        <f t="shared" si="115"/>
        <v>574.25</v>
      </c>
      <c r="Q1021" s="59" t="s">
        <v>132</v>
      </c>
      <c r="R1021" s="51"/>
      <c r="S1021" s="51"/>
    </row>
    <row r="1022" spans="1:19" ht="21" x14ac:dyDescent="0.35">
      <c r="A1022" s="53">
        <v>30720125</v>
      </c>
      <c r="B1022" s="53" t="s">
        <v>9997</v>
      </c>
      <c r="C1022" s="54" t="s">
        <v>3464</v>
      </c>
      <c r="D1022" s="60">
        <v>1</v>
      </c>
      <c r="E1022" s="61" t="s">
        <v>311</v>
      </c>
      <c r="F1022" s="56"/>
      <c r="G1022" s="53">
        <v>2</v>
      </c>
      <c r="H1022" s="53">
        <v>2</v>
      </c>
      <c r="I1022" s="53"/>
      <c r="J1022" s="53"/>
      <c r="K1022" s="57"/>
      <c r="L1022" s="58">
        <f t="shared" si="114"/>
        <v>291.76</v>
      </c>
      <c r="M1022" s="58">
        <f t="shared" si="108"/>
        <v>291.76</v>
      </c>
      <c r="N1022" s="58">
        <f>IF(F1022&gt;0,ROUND(F1022*#REF!,2),0)</f>
        <v>0</v>
      </c>
      <c r="O1022" s="58">
        <f>IF(J1022&gt;0,ROUND(J1022*#REF!,2),0)</f>
        <v>0</v>
      </c>
      <c r="P1022" s="58">
        <f t="shared" si="115"/>
        <v>291.76</v>
      </c>
      <c r="Q1022" s="59" t="s">
        <v>132</v>
      </c>
      <c r="R1022" s="51"/>
      <c r="S1022" s="51"/>
    </row>
    <row r="1023" spans="1:19" ht="21" x14ac:dyDescent="0.35">
      <c r="A1023" s="53">
        <v>30720133</v>
      </c>
      <c r="B1023" s="53" t="s">
        <v>9998</v>
      </c>
      <c r="C1023" s="54" t="s">
        <v>3463</v>
      </c>
      <c r="D1023" s="60">
        <v>1</v>
      </c>
      <c r="E1023" s="61" t="s">
        <v>388</v>
      </c>
      <c r="F1023" s="56"/>
      <c r="G1023" s="53">
        <v>2</v>
      </c>
      <c r="H1023" s="53">
        <v>4</v>
      </c>
      <c r="I1023" s="53"/>
      <c r="J1023" s="53"/>
      <c r="K1023" s="57"/>
      <c r="L1023" s="58">
        <f t="shared" si="114"/>
        <v>574.25</v>
      </c>
      <c r="M1023" s="58">
        <f t="shared" si="108"/>
        <v>574.25</v>
      </c>
      <c r="N1023" s="58">
        <f>IF(F1023&gt;0,ROUND(F1023*#REF!,2),0)</f>
        <v>0</v>
      </c>
      <c r="O1023" s="58">
        <f>IF(J1023&gt;0,ROUND(J1023*#REF!,2),0)</f>
        <v>0</v>
      </c>
      <c r="P1023" s="58">
        <f t="shared" si="115"/>
        <v>574.25</v>
      </c>
      <c r="Q1023" s="59" t="s">
        <v>132</v>
      </c>
      <c r="R1023" s="51"/>
      <c r="S1023" s="51"/>
    </row>
    <row r="1024" spans="1:19" ht="31.5" x14ac:dyDescent="0.35">
      <c r="A1024" s="53">
        <v>30720141</v>
      </c>
      <c r="B1024" s="53" t="s">
        <v>9999</v>
      </c>
      <c r="C1024" s="54" t="s">
        <v>3462</v>
      </c>
      <c r="D1024" s="60">
        <v>1</v>
      </c>
      <c r="E1024" s="61" t="s">
        <v>16</v>
      </c>
      <c r="F1024" s="56"/>
      <c r="G1024" s="53">
        <v>1</v>
      </c>
      <c r="H1024" s="53">
        <v>2</v>
      </c>
      <c r="I1024" s="53"/>
      <c r="J1024" s="53"/>
      <c r="K1024" s="57"/>
      <c r="L1024" s="58">
        <f t="shared" si="114"/>
        <v>250.65</v>
      </c>
      <c r="M1024" s="58">
        <f t="shared" si="108"/>
        <v>250.65</v>
      </c>
      <c r="N1024" s="58">
        <f>IF(F1024&gt;0,ROUND(F1024*#REF!,2),0)</f>
        <v>0</v>
      </c>
      <c r="O1024" s="58">
        <f>IF(J1024&gt;0,ROUND(J1024*#REF!,2),0)</f>
        <v>0</v>
      </c>
      <c r="P1024" s="58">
        <f t="shared" si="115"/>
        <v>250.65</v>
      </c>
      <c r="Q1024" s="59" t="s">
        <v>132</v>
      </c>
      <c r="R1024" s="51"/>
      <c r="S1024" s="51"/>
    </row>
    <row r="1025" spans="1:19" ht="21" x14ac:dyDescent="0.35">
      <c r="A1025" s="53">
        <v>30720150</v>
      </c>
      <c r="B1025" s="53" t="s">
        <v>10000</v>
      </c>
      <c r="C1025" s="54" t="s">
        <v>3461</v>
      </c>
      <c r="D1025" s="60">
        <v>1</v>
      </c>
      <c r="E1025" s="61" t="s">
        <v>16</v>
      </c>
      <c r="F1025" s="56"/>
      <c r="G1025" s="53">
        <v>1</v>
      </c>
      <c r="H1025" s="53">
        <v>2</v>
      </c>
      <c r="I1025" s="53"/>
      <c r="J1025" s="53"/>
      <c r="K1025" s="57"/>
      <c r="L1025" s="58">
        <f t="shared" si="114"/>
        <v>250.65</v>
      </c>
      <c r="M1025" s="58">
        <f t="shared" si="108"/>
        <v>250.65</v>
      </c>
      <c r="N1025" s="58">
        <f>IF(F1025&gt;0,ROUND(F1025*#REF!,2),0)</f>
        <v>0</v>
      </c>
      <c r="O1025" s="58">
        <f>IF(J1025&gt;0,ROUND(J1025*#REF!,2),0)</f>
        <v>0</v>
      </c>
      <c r="P1025" s="58">
        <f t="shared" si="115"/>
        <v>250.65</v>
      </c>
      <c r="Q1025" s="59" t="s">
        <v>132</v>
      </c>
      <c r="R1025" s="51"/>
      <c r="S1025" s="51"/>
    </row>
    <row r="1026" spans="1:19" ht="21" x14ac:dyDescent="0.35">
      <c r="A1026" s="53">
        <v>30720168</v>
      </c>
      <c r="B1026" s="53" t="s">
        <v>10001</v>
      </c>
      <c r="C1026" s="54" t="s">
        <v>3460</v>
      </c>
      <c r="D1026" s="60">
        <v>1</v>
      </c>
      <c r="E1026" s="61" t="s">
        <v>224</v>
      </c>
      <c r="F1026" s="56"/>
      <c r="G1026" s="53">
        <v>1</v>
      </c>
      <c r="H1026" s="53">
        <v>2</v>
      </c>
      <c r="I1026" s="53"/>
      <c r="J1026" s="53"/>
      <c r="K1026" s="57"/>
      <c r="L1026" s="58">
        <f t="shared" si="114"/>
        <v>338.19</v>
      </c>
      <c r="M1026" s="58">
        <f t="shared" si="108"/>
        <v>338.19</v>
      </c>
      <c r="N1026" s="58">
        <f>IF(F1026&gt;0,ROUND(F1026*#REF!,2),0)</f>
        <v>0</v>
      </c>
      <c r="O1026" s="58">
        <f>IF(J1026&gt;0,ROUND(J1026*#REF!,2),0)</f>
        <v>0</v>
      </c>
      <c r="P1026" s="58">
        <f t="shared" si="115"/>
        <v>338.19</v>
      </c>
      <c r="Q1026" s="59" t="s">
        <v>132</v>
      </c>
      <c r="R1026" s="51"/>
      <c r="S1026" s="51"/>
    </row>
    <row r="1027" spans="1:19" ht="21" x14ac:dyDescent="0.35">
      <c r="A1027" s="53">
        <v>30720176</v>
      </c>
      <c r="B1027" s="53" t="s">
        <v>10002</v>
      </c>
      <c r="C1027" s="54" t="s">
        <v>3301</v>
      </c>
      <c r="D1027" s="60">
        <v>1</v>
      </c>
      <c r="E1027" s="61" t="s">
        <v>224</v>
      </c>
      <c r="F1027" s="56"/>
      <c r="G1027" s="53">
        <v>1</v>
      </c>
      <c r="H1027" s="53">
        <v>4</v>
      </c>
      <c r="I1027" s="53"/>
      <c r="J1027" s="53"/>
      <c r="K1027" s="57"/>
      <c r="L1027" s="58">
        <f t="shared" si="114"/>
        <v>338.19</v>
      </c>
      <c r="M1027" s="58">
        <f t="shared" si="108"/>
        <v>338.19</v>
      </c>
      <c r="N1027" s="58">
        <f>IF(F1027&gt;0,ROUND(F1027*#REF!,2),0)</f>
        <v>0</v>
      </c>
      <c r="O1027" s="58">
        <f>IF(J1027&gt;0,ROUND(J1027*#REF!,2),0)</f>
        <v>0</v>
      </c>
      <c r="P1027" s="58">
        <f t="shared" si="115"/>
        <v>338.19</v>
      </c>
      <c r="Q1027" s="59" t="s">
        <v>132</v>
      </c>
      <c r="R1027" s="51"/>
      <c r="S1027" s="51"/>
    </row>
    <row r="1028" spans="1:19" ht="31" x14ac:dyDescent="0.35">
      <c r="A1028" s="125" t="s">
        <v>10003</v>
      </c>
      <c r="B1028" s="125"/>
      <c r="C1028" s="125"/>
      <c r="D1028" s="125"/>
      <c r="E1028" s="125"/>
      <c r="F1028" s="125"/>
      <c r="G1028" s="125"/>
      <c r="H1028" s="125"/>
      <c r="I1028" s="125"/>
      <c r="J1028" s="125"/>
      <c r="K1028" s="125"/>
      <c r="L1028" s="125"/>
      <c r="M1028" s="125"/>
      <c r="N1028" s="125"/>
      <c r="O1028" s="125"/>
      <c r="P1028" s="125"/>
      <c r="Q1028" s="52"/>
      <c r="R1028" s="51"/>
      <c r="S1028" s="51"/>
    </row>
    <row r="1029" spans="1:19" ht="21" x14ac:dyDescent="0.35">
      <c r="A1029" s="53">
        <v>30721016</v>
      </c>
      <c r="B1029" s="53" t="s">
        <v>10004</v>
      </c>
      <c r="C1029" s="54" t="s">
        <v>3459</v>
      </c>
      <c r="D1029" s="60">
        <v>1</v>
      </c>
      <c r="E1029" s="61" t="s">
        <v>159</v>
      </c>
      <c r="F1029" s="56"/>
      <c r="G1029" s="53">
        <v>2</v>
      </c>
      <c r="H1029" s="53">
        <v>4</v>
      </c>
      <c r="I1029" s="53"/>
      <c r="J1029" s="53"/>
      <c r="K1029" s="57"/>
      <c r="L1029" s="58">
        <f t="shared" ref="L1029:L1053" si="116">VLOOKUP(E1029,PORTES2021,10,FALSE)</f>
        <v>736.04</v>
      </c>
      <c r="M1029" s="58">
        <f t="shared" si="108"/>
        <v>736.04</v>
      </c>
      <c r="N1029" s="58">
        <f>IF(F1029&gt;0,ROUND(F1029*#REF!,2),0)</f>
        <v>0</v>
      </c>
      <c r="O1029" s="58">
        <f>IF(J1029&gt;0,ROUND(J1029*#REF!,2),0)</f>
        <v>0</v>
      </c>
      <c r="P1029" s="58">
        <f t="shared" ref="P1029:P1053" si="117">ROUND(M1029+N1029+O1029,2)</f>
        <v>736.04</v>
      </c>
      <c r="Q1029" s="59" t="s">
        <v>132</v>
      </c>
      <c r="R1029" s="51"/>
      <c r="S1029" s="51"/>
    </row>
    <row r="1030" spans="1:19" ht="21" x14ac:dyDescent="0.35">
      <c r="A1030" s="53">
        <v>30721024</v>
      </c>
      <c r="B1030" s="53" t="s">
        <v>10005</v>
      </c>
      <c r="C1030" s="54" t="s">
        <v>3458</v>
      </c>
      <c r="D1030" s="60">
        <v>1</v>
      </c>
      <c r="E1030" s="61" t="s">
        <v>383</v>
      </c>
      <c r="F1030" s="56"/>
      <c r="G1030" s="53">
        <v>2</v>
      </c>
      <c r="H1030" s="53">
        <v>3</v>
      </c>
      <c r="I1030" s="53"/>
      <c r="J1030" s="53"/>
      <c r="K1030" s="57"/>
      <c r="L1030" s="58">
        <f t="shared" si="116"/>
        <v>649.84</v>
      </c>
      <c r="M1030" s="58">
        <f t="shared" si="108"/>
        <v>649.84</v>
      </c>
      <c r="N1030" s="58">
        <f>IF(F1030&gt;0,ROUND(F1030*#REF!,2),0)</f>
        <v>0</v>
      </c>
      <c r="O1030" s="58">
        <f>IF(J1030&gt;0,ROUND(J1030*#REF!,2),0)</f>
        <v>0</v>
      </c>
      <c r="P1030" s="58">
        <f t="shared" si="117"/>
        <v>649.84</v>
      </c>
      <c r="Q1030" s="59" t="s">
        <v>132</v>
      </c>
      <c r="R1030" s="51"/>
      <c r="S1030" s="51"/>
    </row>
    <row r="1031" spans="1:19" ht="21" x14ac:dyDescent="0.35">
      <c r="A1031" s="53">
        <v>30721032</v>
      </c>
      <c r="B1031" s="53" t="s">
        <v>10006</v>
      </c>
      <c r="C1031" s="54" t="s">
        <v>3457</v>
      </c>
      <c r="D1031" s="60">
        <v>1</v>
      </c>
      <c r="E1031" s="61" t="s">
        <v>16</v>
      </c>
      <c r="F1031" s="56"/>
      <c r="G1031" s="53">
        <v>1</v>
      </c>
      <c r="H1031" s="53">
        <v>1</v>
      </c>
      <c r="I1031" s="53"/>
      <c r="J1031" s="53"/>
      <c r="K1031" s="57"/>
      <c r="L1031" s="58">
        <f t="shared" si="116"/>
        <v>250.65</v>
      </c>
      <c r="M1031" s="58">
        <f t="shared" si="108"/>
        <v>250.65</v>
      </c>
      <c r="N1031" s="58">
        <f>IF(F1031&gt;0,ROUND(F1031*#REF!,2),0)</f>
        <v>0</v>
      </c>
      <c r="O1031" s="58">
        <f>IF(J1031&gt;0,ROUND(J1031*#REF!,2),0)</f>
        <v>0</v>
      </c>
      <c r="P1031" s="58">
        <f t="shared" si="117"/>
        <v>250.65</v>
      </c>
      <c r="Q1031" s="59" t="s">
        <v>132</v>
      </c>
      <c r="R1031" s="51"/>
      <c r="S1031" s="51"/>
    </row>
    <row r="1032" spans="1:19" x14ac:dyDescent="0.35">
      <c r="A1032" s="53">
        <v>30721040</v>
      </c>
      <c r="B1032" s="53" t="s">
        <v>10007</v>
      </c>
      <c r="C1032" s="54" t="s">
        <v>3456</v>
      </c>
      <c r="D1032" s="60">
        <v>1</v>
      </c>
      <c r="E1032" s="61" t="s">
        <v>224</v>
      </c>
      <c r="F1032" s="56"/>
      <c r="G1032" s="53">
        <v>1</v>
      </c>
      <c r="H1032" s="53">
        <v>3</v>
      </c>
      <c r="I1032" s="53"/>
      <c r="J1032" s="53"/>
      <c r="K1032" s="57"/>
      <c r="L1032" s="58">
        <f t="shared" si="116"/>
        <v>338.19</v>
      </c>
      <c r="M1032" s="58">
        <f t="shared" si="108"/>
        <v>338.19</v>
      </c>
      <c r="N1032" s="58">
        <f>IF(F1032&gt;0,ROUND(F1032*#REF!,2),0)</f>
        <v>0</v>
      </c>
      <c r="O1032" s="58">
        <f>IF(J1032&gt;0,ROUND(J1032*#REF!,2),0)</f>
        <v>0</v>
      </c>
      <c r="P1032" s="58">
        <f t="shared" si="117"/>
        <v>338.19</v>
      </c>
      <c r="Q1032" s="59" t="s">
        <v>132</v>
      </c>
      <c r="R1032" s="51"/>
      <c r="S1032" s="51"/>
    </row>
    <row r="1033" spans="1:19" ht="21" x14ac:dyDescent="0.35">
      <c r="A1033" s="53">
        <v>30721059</v>
      </c>
      <c r="B1033" s="53" t="s">
        <v>10008</v>
      </c>
      <c r="C1033" s="54" t="s">
        <v>3455</v>
      </c>
      <c r="D1033" s="60">
        <v>1</v>
      </c>
      <c r="E1033" s="61" t="s">
        <v>388</v>
      </c>
      <c r="F1033" s="56"/>
      <c r="G1033" s="53">
        <v>1</v>
      </c>
      <c r="H1033" s="53">
        <v>3</v>
      </c>
      <c r="I1033" s="53"/>
      <c r="J1033" s="53"/>
      <c r="K1033" s="57"/>
      <c r="L1033" s="58">
        <f t="shared" si="116"/>
        <v>574.25</v>
      </c>
      <c r="M1033" s="58">
        <f t="shared" si="108"/>
        <v>574.25</v>
      </c>
      <c r="N1033" s="58">
        <f>IF(F1033&gt;0,ROUND(F1033*#REF!,2),0)</f>
        <v>0</v>
      </c>
      <c r="O1033" s="58">
        <f>IF(J1033&gt;0,ROUND(J1033*#REF!,2),0)</f>
        <v>0</v>
      </c>
      <c r="P1033" s="58">
        <f t="shared" si="117"/>
        <v>574.25</v>
      </c>
      <c r="Q1033" s="59" t="s">
        <v>132</v>
      </c>
      <c r="R1033" s="51"/>
      <c r="S1033" s="51"/>
    </row>
    <row r="1034" spans="1:19" ht="21" x14ac:dyDescent="0.35">
      <c r="A1034" s="53">
        <v>30721067</v>
      </c>
      <c r="B1034" s="53" t="s">
        <v>10009</v>
      </c>
      <c r="C1034" s="54" t="s">
        <v>3454</v>
      </c>
      <c r="D1034" s="60">
        <v>1</v>
      </c>
      <c r="E1034" s="61" t="s">
        <v>148</v>
      </c>
      <c r="F1034" s="56"/>
      <c r="G1034" s="53">
        <v>1</v>
      </c>
      <c r="H1034" s="53">
        <v>5</v>
      </c>
      <c r="I1034" s="53"/>
      <c r="J1034" s="53"/>
      <c r="K1034" s="57"/>
      <c r="L1034" s="58">
        <f t="shared" si="116"/>
        <v>689.63</v>
      </c>
      <c r="M1034" s="58">
        <f t="shared" ref="M1034:M1097" si="118">ROUND(D1034*L1034,2)</f>
        <v>689.63</v>
      </c>
      <c r="N1034" s="58">
        <f>IF(F1034&gt;0,ROUND(F1034*#REF!,2),0)</f>
        <v>0</v>
      </c>
      <c r="O1034" s="58">
        <f>IF(J1034&gt;0,ROUND(J1034*#REF!,2),0)</f>
        <v>0</v>
      </c>
      <c r="P1034" s="58">
        <f t="shared" si="117"/>
        <v>689.63</v>
      </c>
      <c r="Q1034" s="59" t="s">
        <v>132</v>
      </c>
      <c r="R1034" s="51"/>
      <c r="S1034" s="51"/>
    </row>
    <row r="1035" spans="1:19" ht="31.5" x14ac:dyDescent="0.35">
      <c r="A1035" s="53">
        <v>30721075</v>
      </c>
      <c r="B1035" s="53" t="s">
        <v>10010</v>
      </c>
      <c r="C1035" s="54" t="s">
        <v>3453</v>
      </c>
      <c r="D1035" s="60">
        <v>1</v>
      </c>
      <c r="E1035" s="61" t="s">
        <v>383</v>
      </c>
      <c r="F1035" s="56"/>
      <c r="G1035" s="53">
        <v>1</v>
      </c>
      <c r="H1035" s="53">
        <v>3</v>
      </c>
      <c r="I1035" s="53"/>
      <c r="J1035" s="53"/>
      <c r="K1035" s="57"/>
      <c r="L1035" s="58">
        <f t="shared" si="116"/>
        <v>649.84</v>
      </c>
      <c r="M1035" s="58">
        <f t="shared" si="118"/>
        <v>649.84</v>
      </c>
      <c r="N1035" s="58">
        <f>IF(F1035&gt;0,ROUND(F1035*#REF!,2),0)</f>
        <v>0</v>
      </c>
      <c r="O1035" s="58">
        <f>IF(J1035&gt;0,ROUND(J1035*#REF!,2),0)</f>
        <v>0</v>
      </c>
      <c r="P1035" s="58">
        <f t="shared" si="117"/>
        <v>649.84</v>
      </c>
      <c r="Q1035" s="59" t="s">
        <v>132</v>
      </c>
      <c r="R1035" s="51"/>
      <c r="S1035" s="51"/>
    </row>
    <row r="1036" spans="1:19" ht="21" x14ac:dyDescent="0.35">
      <c r="A1036" s="53">
        <v>30721083</v>
      </c>
      <c r="B1036" s="53" t="s">
        <v>10011</v>
      </c>
      <c r="C1036" s="54" t="s">
        <v>3297</v>
      </c>
      <c r="D1036" s="60">
        <v>1</v>
      </c>
      <c r="E1036" s="61" t="s">
        <v>41</v>
      </c>
      <c r="F1036" s="56"/>
      <c r="G1036" s="53">
        <v>1</v>
      </c>
      <c r="H1036" s="53">
        <v>1</v>
      </c>
      <c r="I1036" s="53"/>
      <c r="J1036" s="53"/>
      <c r="K1036" s="57"/>
      <c r="L1036" s="58">
        <f t="shared" si="116"/>
        <v>169.74</v>
      </c>
      <c r="M1036" s="58">
        <f t="shared" si="118"/>
        <v>169.74</v>
      </c>
      <c r="N1036" s="58">
        <f>IF(F1036&gt;0,ROUND(F1036*#REF!,2),0)</f>
        <v>0</v>
      </c>
      <c r="O1036" s="58">
        <f>IF(J1036&gt;0,ROUND(J1036*#REF!,2),0)</f>
        <v>0</v>
      </c>
      <c r="P1036" s="58">
        <f t="shared" si="117"/>
        <v>169.74</v>
      </c>
      <c r="Q1036" s="59" t="s">
        <v>132</v>
      </c>
      <c r="R1036" s="51"/>
      <c r="S1036" s="51"/>
    </row>
    <row r="1037" spans="1:19" x14ac:dyDescent="0.35">
      <c r="A1037" s="53">
        <v>30721091</v>
      </c>
      <c r="B1037" s="53" t="s">
        <v>10012</v>
      </c>
      <c r="C1037" s="54" t="s">
        <v>3452</v>
      </c>
      <c r="D1037" s="60">
        <v>1</v>
      </c>
      <c r="E1037" s="61" t="s">
        <v>13</v>
      </c>
      <c r="F1037" s="56"/>
      <c r="G1037" s="53">
        <v>1</v>
      </c>
      <c r="H1037" s="53">
        <v>1</v>
      </c>
      <c r="I1037" s="53"/>
      <c r="J1037" s="53"/>
      <c r="K1037" s="57"/>
      <c r="L1037" s="58">
        <f t="shared" si="116"/>
        <v>148.54</v>
      </c>
      <c r="M1037" s="58">
        <f t="shared" si="118"/>
        <v>148.54</v>
      </c>
      <c r="N1037" s="58">
        <f>IF(F1037&gt;0,ROUND(F1037*#REF!,2),0)</f>
        <v>0</v>
      </c>
      <c r="O1037" s="58">
        <f>IF(J1037&gt;0,ROUND(J1037*#REF!,2),0)</f>
        <v>0</v>
      </c>
      <c r="P1037" s="58">
        <f t="shared" si="117"/>
        <v>148.54</v>
      </c>
      <c r="Q1037" s="59" t="s">
        <v>132</v>
      </c>
      <c r="R1037" s="51"/>
      <c r="S1037" s="51"/>
    </row>
    <row r="1038" spans="1:19" ht="21" x14ac:dyDescent="0.35">
      <c r="A1038" s="53">
        <v>30721105</v>
      </c>
      <c r="B1038" s="53" t="s">
        <v>10013</v>
      </c>
      <c r="C1038" s="54" t="s">
        <v>3451</v>
      </c>
      <c r="D1038" s="60">
        <v>1</v>
      </c>
      <c r="E1038" s="61" t="s">
        <v>41</v>
      </c>
      <c r="F1038" s="56"/>
      <c r="G1038" s="53">
        <v>1</v>
      </c>
      <c r="H1038" s="53">
        <v>1</v>
      </c>
      <c r="I1038" s="53"/>
      <c r="J1038" s="53"/>
      <c r="K1038" s="57"/>
      <c r="L1038" s="58">
        <f t="shared" si="116"/>
        <v>169.74</v>
      </c>
      <c r="M1038" s="58">
        <f t="shared" si="118"/>
        <v>169.74</v>
      </c>
      <c r="N1038" s="58">
        <f>IF(F1038&gt;0,ROUND(F1038*#REF!,2),0)</f>
        <v>0</v>
      </c>
      <c r="O1038" s="58">
        <f>IF(J1038&gt;0,ROUND(J1038*#REF!,2),0)</f>
        <v>0</v>
      </c>
      <c r="P1038" s="58">
        <f t="shared" si="117"/>
        <v>169.74</v>
      </c>
      <c r="Q1038" s="59" t="s">
        <v>132</v>
      </c>
      <c r="R1038" s="51"/>
      <c r="S1038" s="51"/>
    </row>
    <row r="1039" spans="1:19" ht="21" x14ac:dyDescent="0.35">
      <c r="A1039" s="53">
        <v>30721113</v>
      </c>
      <c r="B1039" s="53" t="s">
        <v>10014</v>
      </c>
      <c r="C1039" s="54" t="s">
        <v>3450</v>
      </c>
      <c r="D1039" s="60">
        <v>1</v>
      </c>
      <c r="E1039" s="61" t="s">
        <v>377</v>
      </c>
      <c r="F1039" s="56"/>
      <c r="G1039" s="53">
        <v>1</v>
      </c>
      <c r="H1039" s="53">
        <v>3</v>
      </c>
      <c r="I1039" s="53"/>
      <c r="J1039" s="53"/>
      <c r="K1039" s="57"/>
      <c r="L1039" s="58">
        <f t="shared" si="116"/>
        <v>405.81</v>
      </c>
      <c r="M1039" s="58">
        <f t="shared" si="118"/>
        <v>405.81</v>
      </c>
      <c r="N1039" s="58">
        <f>IF(F1039&gt;0,ROUND(F1039*#REF!,2),0)</f>
        <v>0</v>
      </c>
      <c r="O1039" s="58">
        <f>IF(J1039&gt;0,ROUND(J1039*#REF!,2),0)</f>
        <v>0</v>
      </c>
      <c r="P1039" s="58">
        <f t="shared" si="117"/>
        <v>405.81</v>
      </c>
      <c r="Q1039" s="59" t="s">
        <v>132</v>
      </c>
      <c r="R1039" s="51"/>
      <c r="S1039" s="51"/>
    </row>
    <row r="1040" spans="1:19" x14ac:dyDescent="0.35">
      <c r="A1040" s="53">
        <v>30721121</v>
      </c>
      <c r="B1040" s="53" t="s">
        <v>10015</v>
      </c>
      <c r="C1040" s="54" t="s">
        <v>3449</v>
      </c>
      <c r="D1040" s="60">
        <v>1</v>
      </c>
      <c r="E1040" s="61" t="s">
        <v>383</v>
      </c>
      <c r="F1040" s="56"/>
      <c r="G1040" s="53">
        <v>2</v>
      </c>
      <c r="H1040" s="53">
        <v>3</v>
      </c>
      <c r="I1040" s="53"/>
      <c r="J1040" s="53"/>
      <c r="K1040" s="57"/>
      <c r="L1040" s="58">
        <f t="shared" si="116"/>
        <v>649.84</v>
      </c>
      <c r="M1040" s="58">
        <f t="shared" si="118"/>
        <v>649.84</v>
      </c>
      <c r="N1040" s="58">
        <f>IF(F1040&gt;0,ROUND(F1040*#REF!,2),0)</f>
        <v>0</v>
      </c>
      <c r="O1040" s="58">
        <f>IF(J1040&gt;0,ROUND(J1040*#REF!,2),0)</f>
        <v>0</v>
      </c>
      <c r="P1040" s="58">
        <f t="shared" si="117"/>
        <v>649.84</v>
      </c>
      <c r="Q1040" s="59" t="s">
        <v>132</v>
      </c>
      <c r="R1040" s="51"/>
      <c r="S1040" s="51"/>
    </row>
    <row r="1041" spans="1:19" ht="21" x14ac:dyDescent="0.35">
      <c r="A1041" s="53">
        <v>30721130</v>
      </c>
      <c r="B1041" s="53" t="s">
        <v>10016</v>
      </c>
      <c r="C1041" s="54" t="s">
        <v>3448</v>
      </c>
      <c r="D1041" s="60">
        <v>1</v>
      </c>
      <c r="E1041" s="61" t="s">
        <v>18</v>
      </c>
      <c r="F1041" s="56"/>
      <c r="G1041" s="53"/>
      <c r="H1041" s="53">
        <v>0</v>
      </c>
      <c r="I1041" s="53"/>
      <c r="J1041" s="53"/>
      <c r="K1041" s="57"/>
      <c r="L1041" s="58">
        <f t="shared" si="116"/>
        <v>53.06</v>
      </c>
      <c r="M1041" s="58">
        <f t="shared" si="118"/>
        <v>53.06</v>
      </c>
      <c r="N1041" s="58">
        <f>IF(F1041&gt;0,ROUND(F1041*#REF!,2),0)</f>
        <v>0</v>
      </c>
      <c r="O1041" s="58">
        <f>IF(J1041&gt;0,ROUND(J1041*#REF!,2),0)</f>
        <v>0</v>
      </c>
      <c r="P1041" s="58">
        <f t="shared" si="117"/>
        <v>53.06</v>
      </c>
      <c r="Q1041" s="59" t="s">
        <v>0</v>
      </c>
      <c r="R1041" s="51"/>
      <c r="S1041" s="51"/>
    </row>
    <row r="1042" spans="1:19" ht="21" x14ac:dyDescent="0.35">
      <c r="A1042" s="53">
        <v>30721148</v>
      </c>
      <c r="B1042" s="53" t="s">
        <v>10017</v>
      </c>
      <c r="C1042" s="54" t="s">
        <v>3447</v>
      </c>
      <c r="D1042" s="60">
        <v>1</v>
      </c>
      <c r="E1042" s="61" t="s">
        <v>16</v>
      </c>
      <c r="F1042" s="56"/>
      <c r="G1042" s="53">
        <v>1</v>
      </c>
      <c r="H1042" s="53">
        <v>2</v>
      </c>
      <c r="I1042" s="53"/>
      <c r="J1042" s="53"/>
      <c r="K1042" s="57"/>
      <c r="L1042" s="58">
        <f t="shared" si="116"/>
        <v>250.65</v>
      </c>
      <c r="M1042" s="58">
        <f t="shared" si="118"/>
        <v>250.65</v>
      </c>
      <c r="N1042" s="58">
        <f>IF(F1042&gt;0,ROUND(F1042*#REF!,2),0)</f>
        <v>0</v>
      </c>
      <c r="O1042" s="58">
        <f>IF(J1042&gt;0,ROUND(J1042*#REF!,2),0)</f>
        <v>0</v>
      </c>
      <c r="P1042" s="58">
        <f t="shared" si="117"/>
        <v>250.65</v>
      </c>
      <c r="Q1042" s="59" t="s">
        <v>132</v>
      </c>
      <c r="R1042" s="51"/>
      <c r="S1042" s="51"/>
    </row>
    <row r="1043" spans="1:19" ht="21" x14ac:dyDescent="0.35">
      <c r="A1043" s="53">
        <v>30721156</v>
      </c>
      <c r="B1043" s="53" t="s">
        <v>10018</v>
      </c>
      <c r="C1043" s="54" t="s">
        <v>3446</v>
      </c>
      <c r="D1043" s="60">
        <v>1</v>
      </c>
      <c r="E1043" s="61" t="s">
        <v>4</v>
      </c>
      <c r="F1043" s="56"/>
      <c r="G1043" s="53">
        <v>1</v>
      </c>
      <c r="H1043" s="53">
        <v>1</v>
      </c>
      <c r="I1043" s="53"/>
      <c r="J1043" s="53"/>
      <c r="K1043" s="57"/>
      <c r="L1043" s="58">
        <f t="shared" si="116"/>
        <v>84.88</v>
      </c>
      <c r="M1043" s="58">
        <f t="shared" si="118"/>
        <v>84.88</v>
      </c>
      <c r="N1043" s="58">
        <f>IF(F1043&gt;0,ROUND(F1043*#REF!,2),0)</f>
        <v>0</v>
      </c>
      <c r="O1043" s="58">
        <f>IF(J1043&gt;0,ROUND(J1043*#REF!,2),0)</f>
        <v>0</v>
      </c>
      <c r="P1043" s="58">
        <f t="shared" si="117"/>
        <v>84.88</v>
      </c>
      <c r="Q1043" s="59" t="s">
        <v>0</v>
      </c>
      <c r="R1043" s="51"/>
      <c r="S1043" s="51"/>
    </row>
    <row r="1044" spans="1:19" x14ac:dyDescent="0.35">
      <c r="A1044" s="53">
        <v>30721164</v>
      </c>
      <c r="B1044" s="53" t="s">
        <v>10019</v>
      </c>
      <c r="C1044" s="54" t="s">
        <v>3445</v>
      </c>
      <c r="D1044" s="60">
        <v>1</v>
      </c>
      <c r="E1044" s="61" t="s">
        <v>224</v>
      </c>
      <c r="F1044" s="56"/>
      <c r="G1044" s="53">
        <v>1</v>
      </c>
      <c r="H1044" s="53">
        <v>3</v>
      </c>
      <c r="I1044" s="53"/>
      <c r="J1044" s="53"/>
      <c r="K1044" s="57"/>
      <c r="L1044" s="58">
        <f t="shared" si="116"/>
        <v>338.19</v>
      </c>
      <c r="M1044" s="58">
        <f t="shared" si="118"/>
        <v>338.19</v>
      </c>
      <c r="N1044" s="58">
        <f>IF(F1044&gt;0,ROUND(F1044*#REF!,2),0)</f>
        <v>0</v>
      </c>
      <c r="O1044" s="58">
        <f>IF(J1044&gt;0,ROUND(J1044*#REF!,2),0)</f>
        <v>0</v>
      </c>
      <c r="P1044" s="58">
        <f t="shared" si="117"/>
        <v>338.19</v>
      </c>
      <c r="Q1044" s="59" t="s">
        <v>132</v>
      </c>
      <c r="R1044" s="51"/>
      <c r="S1044" s="51"/>
    </row>
    <row r="1045" spans="1:19" ht="21" x14ac:dyDescent="0.35">
      <c r="A1045" s="53">
        <v>30721172</v>
      </c>
      <c r="B1045" s="53" t="s">
        <v>10020</v>
      </c>
      <c r="C1045" s="54" t="s">
        <v>3444</v>
      </c>
      <c r="D1045" s="60">
        <v>1</v>
      </c>
      <c r="E1045" s="61" t="s">
        <v>4</v>
      </c>
      <c r="F1045" s="56"/>
      <c r="G1045" s="53"/>
      <c r="H1045" s="53">
        <v>0</v>
      </c>
      <c r="I1045" s="53"/>
      <c r="J1045" s="53"/>
      <c r="K1045" s="57"/>
      <c r="L1045" s="58">
        <f t="shared" si="116"/>
        <v>84.88</v>
      </c>
      <c r="M1045" s="58">
        <f t="shared" si="118"/>
        <v>84.88</v>
      </c>
      <c r="N1045" s="58">
        <f>IF(F1045&gt;0,ROUND(F1045*#REF!,2),0)</f>
        <v>0</v>
      </c>
      <c r="O1045" s="58">
        <f>IF(J1045&gt;0,ROUND(J1045*#REF!,2),0)</f>
        <v>0</v>
      </c>
      <c r="P1045" s="58">
        <f t="shared" si="117"/>
        <v>84.88</v>
      </c>
      <c r="Q1045" s="59" t="s">
        <v>0</v>
      </c>
      <c r="R1045" s="51"/>
      <c r="S1045" s="51"/>
    </row>
    <row r="1046" spans="1:19" ht="21" x14ac:dyDescent="0.35">
      <c r="A1046" s="53">
        <v>30721180</v>
      </c>
      <c r="B1046" s="53" t="s">
        <v>10021</v>
      </c>
      <c r="C1046" s="54" t="s">
        <v>3443</v>
      </c>
      <c r="D1046" s="60">
        <v>1</v>
      </c>
      <c r="E1046" s="61" t="s">
        <v>281</v>
      </c>
      <c r="F1046" s="56"/>
      <c r="G1046" s="53">
        <v>1</v>
      </c>
      <c r="H1046" s="53">
        <v>2</v>
      </c>
      <c r="I1046" s="53"/>
      <c r="J1046" s="53"/>
      <c r="K1046" s="57"/>
      <c r="L1046" s="58">
        <f t="shared" si="116"/>
        <v>202.9</v>
      </c>
      <c r="M1046" s="58">
        <f t="shared" si="118"/>
        <v>202.9</v>
      </c>
      <c r="N1046" s="58">
        <f>IF(F1046&gt;0,ROUND(F1046*#REF!,2),0)</f>
        <v>0</v>
      </c>
      <c r="O1046" s="58">
        <f>IF(J1046&gt;0,ROUND(J1046*#REF!,2),0)</f>
        <v>0</v>
      </c>
      <c r="P1046" s="58">
        <f t="shared" si="117"/>
        <v>202.9</v>
      </c>
      <c r="Q1046" s="59" t="s">
        <v>0</v>
      </c>
      <c r="R1046" s="51"/>
      <c r="S1046" s="51"/>
    </row>
    <row r="1047" spans="1:19" ht="21" x14ac:dyDescent="0.35">
      <c r="A1047" s="53">
        <v>30721199</v>
      </c>
      <c r="B1047" s="53" t="s">
        <v>10022</v>
      </c>
      <c r="C1047" s="54" t="s">
        <v>3442</v>
      </c>
      <c r="D1047" s="60">
        <v>1</v>
      </c>
      <c r="E1047" s="61" t="s">
        <v>377</v>
      </c>
      <c r="F1047" s="56"/>
      <c r="G1047" s="53">
        <v>1</v>
      </c>
      <c r="H1047" s="53">
        <v>2</v>
      </c>
      <c r="I1047" s="53"/>
      <c r="J1047" s="53"/>
      <c r="K1047" s="57"/>
      <c r="L1047" s="58">
        <f t="shared" si="116"/>
        <v>405.81</v>
      </c>
      <c r="M1047" s="58">
        <f t="shared" si="118"/>
        <v>405.81</v>
      </c>
      <c r="N1047" s="58">
        <f>IF(F1047&gt;0,ROUND(F1047*#REF!,2),0)</f>
        <v>0</v>
      </c>
      <c r="O1047" s="58">
        <f>IF(J1047&gt;0,ROUND(J1047*#REF!,2),0)</f>
        <v>0</v>
      </c>
      <c r="P1047" s="58">
        <f t="shared" si="117"/>
        <v>405.81</v>
      </c>
      <c r="Q1047" s="59" t="s">
        <v>132</v>
      </c>
      <c r="R1047" s="51"/>
      <c r="S1047" s="51"/>
    </row>
    <row r="1048" spans="1:19" ht="21" x14ac:dyDescent="0.35">
      <c r="A1048" s="53">
        <v>30721202</v>
      </c>
      <c r="B1048" s="53" t="s">
        <v>10023</v>
      </c>
      <c r="C1048" s="54" t="s">
        <v>3441</v>
      </c>
      <c r="D1048" s="60">
        <v>1</v>
      </c>
      <c r="E1048" s="61" t="s">
        <v>34</v>
      </c>
      <c r="F1048" s="56"/>
      <c r="G1048" s="53"/>
      <c r="H1048" s="53">
        <v>1</v>
      </c>
      <c r="I1048" s="53"/>
      <c r="J1048" s="53"/>
      <c r="K1048" s="57"/>
      <c r="L1048" s="58">
        <f t="shared" si="116"/>
        <v>71.62</v>
      </c>
      <c r="M1048" s="58">
        <f t="shared" si="118"/>
        <v>71.62</v>
      </c>
      <c r="N1048" s="58">
        <f>IF(F1048&gt;0,ROUND(F1048*#REF!,2),0)</f>
        <v>0</v>
      </c>
      <c r="O1048" s="58">
        <f>IF(J1048&gt;0,ROUND(J1048*#REF!,2),0)</f>
        <v>0</v>
      </c>
      <c r="P1048" s="58">
        <f t="shared" si="117"/>
        <v>71.62</v>
      </c>
      <c r="Q1048" s="59" t="s">
        <v>0</v>
      </c>
      <c r="R1048" s="51"/>
      <c r="S1048" s="51"/>
    </row>
    <row r="1049" spans="1:19" ht="21" x14ac:dyDescent="0.35">
      <c r="A1049" s="53">
        <v>30721210</v>
      </c>
      <c r="B1049" s="53" t="s">
        <v>10024</v>
      </c>
      <c r="C1049" s="54" t="s">
        <v>3440</v>
      </c>
      <c r="D1049" s="60">
        <v>1</v>
      </c>
      <c r="E1049" s="61" t="s">
        <v>497</v>
      </c>
      <c r="F1049" s="56"/>
      <c r="G1049" s="53">
        <v>2</v>
      </c>
      <c r="H1049" s="53">
        <v>3</v>
      </c>
      <c r="I1049" s="53"/>
      <c r="J1049" s="53"/>
      <c r="K1049" s="57"/>
      <c r="L1049" s="58">
        <f t="shared" si="116"/>
        <v>485.38</v>
      </c>
      <c r="M1049" s="58">
        <f t="shared" si="118"/>
        <v>485.38</v>
      </c>
      <c r="N1049" s="58">
        <f>IF(F1049&gt;0,ROUND(F1049*#REF!,2),0)</f>
        <v>0</v>
      </c>
      <c r="O1049" s="58">
        <f>IF(J1049&gt;0,ROUND(J1049*#REF!,2),0)</f>
        <v>0</v>
      </c>
      <c r="P1049" s="58">
        <f t="shared" si="117"/>
        <v>485.38</v>
      </c>
      <c r="Q1049" s="59" t="s">
        <v>132</v>
      </c>
      <c r="R1049" s="51"/>
      <c r="S1049" s="51"/>
    </row>
    <row r="1050" spans="1:19" ht="21" x14ac:dyDescent="0.35">
      <c r="A1050" s="53">
        <v>30721229</v>
      </c>
      <c r="B1050" s="53" t="s">
        <v>10025</v>
      </c>
      <c r="C1050" s="54" t="s">
        <v>3439</v>
      </c>
      <c r="D1050" s="60">
        <v>1</v>
      </c>
      <c r="E1050" s="61" t="s">
        <v>311</v>
      </c>
      <c r="F1050" s="56"/>
      <c r="G1050" s="53">
        <v>1</v>
      </c>
      <c r="H1050" s="53">
        <v>2</v>
      </c>
      <c r="I1050" s="53"/>
      <c r="J1050" s="53"/>
      <c r="K1050" s="57"/>
      <c r="L1050" s="58">
        <f t="shared" si="116"/>
        <v>291.76</v>
      </c>
      <c r="M1050" s="58">
        <f t="shared" si="118"/>
        <v>291.76</v>
      </c>
      <c r="N1050" s="58">
        <f>IF(F1050&gt;0,ROUND(F1050*#REF!,2),0)</f>
        <v>0</v>
      </c>
      <c r="O1050" s="58">
        <f>IF(J1050&gt;0,ROUND(J1050*#REF!,2),0)</f>
        <v>0</v>
      </c>
      <c r="P1050" s="58">
        <f t="shared" si="117"/>
        <v>291.76</v>
      </c>
      <c r="Q1050" s="59" t="s">
        <v>132</v>
      </c>
      <c r="R1050" s="51"/>
      <c r="S1050" s="51"/>
    </row>
    <row r="1051" spans="1:19" x14ac:dyDescent="0.35">
      <c r="A1051" s="53">
        <v>30721237</v>
      </c>
      <c r="B1051" s="53" t="s">
        <v>10026</v>
      </c>
      <c r="C1051" s="54" t="s">
        <v>3438</v>
      </c>
      <c r="D1051" s="60">
        <v>1</v>
      </c>
      <c r="E1051" s="61" t="s">
        <v>311</v>
      </c>
      <c r="F1051" s="56"/>
      <c r="G1051" s="53">
        <v>1</v>
      </c>
      <c r="H1051" s="53">
        <v>3</v>
      </c>
      <c r="I1051" s="53"/>
      <c r="J1051" s="53"/>
      <c r="K1051" s="57"/>
      <c r="L1051" s="58">
        <f t="shared" si="116"/>
        <v>291.76</v>
      </c>
      <c r="M1051" s="58">
        <f t="shared" si="118"/>
        <v>291.76</v>
      </c>
      <c r="N1051" s="58">
        <f>IF(F1051&gt;0,ROUND(F1051*#REF!,2),0)</f>
        <v>0</v>
      </c>
      <c r="O1051" s="58">
        <f>IF(J1051&gt;0,ROUND(J1051*#REF!,2),0)</f>
        <v>0</v>
      </c>
      <c r="P1051" s="58">
        <f t="shared" si="117"/>
        <v>291.76</v>
      </c>
      <c r="Q1051" s="59" t="s">
        <v>132</v>
      </c>
      <c r="R1051" s="51"/>
      <c r="S1051" s="51"/>
    </row>
    <row r="1052" spans="1:19" ht="21" x14ac:dyDescent="0.35">
      <c r="A1052" s="53">
        <v>30721245</v>
      </c>
      <c r="B1052" s="53" t="s">
        <v>10027</v>
      </c>
      <c r="C1052" s="54" t="s">
        <v>3437</v>
      </c>
      <c r="D1052" s="60">
        <v>1</v>
      </c>
      <c r="E1052" s="61" t="s">
        <v>311</v>
      </c>
      <c r="F1052" s="56"/>
      <c r="G1052" s="53">
        <v>1</v>
      </c>
      <c r="H1052" s="53">
        <v>2</v>
      </c>
      <c r="I1052" s="53"/>
      <c r="J1052" s="53"/>
      <c r="K1052" s="57"/>
      <c r="L1052" s="58">
        <f t="shared" si="116"/>
        <v>291.76</v>
      </c>
      <c r="M1052" s="58">
        <f t="shared" si="118"/>
        <v>291.76</v>
      </c>
      <c r="N1052" s="58">
        <f>IF(F1052&gt;0,ROUND(F1052*#REF!,2),0)</f>
        <v>0</v>
      </c>
      <c r="O1052" s="58">
        <f>IF(J1052&gt;0,ROUND(J1052*#REF!,2),0)</f>
        <v>0</v>
      </c>
      <c r="P1052" s="58">
        <f t="shared" si="117"/>
        <v>291.76</v>
      </c>
      <c r="Q1052" s="59" t="s">
        <v>132</v>
      </c>
      <c r="R1052" s="51"/>
      <c r="S1052" s="51"/>
    </row>
    <row r="1053" spans="1:19" x14ac:dyDescent="0.35">
      <c r="A1053" s="53">
        <v>30721253</v>
      </c>
      <c r="B1053" s="53" t="s">
        <v>10028</v>
      </c>
      <c r="C1053" s="54" t="s">
        <v>3436</v>
      </c>
      <c r="D1053" s="60">
        <v>1</v>
      </c>
      <c r="E1053" s="61" t="s">
        <v>159</v>
      </c>
      <c r="F1053" s="56"/>
      <c r="G1053" s="53">
        <v>2</v>
      </c>
      <c r="H1053" s="53">
        <v>4</v>
      </c>
      <c r="I1053" s="53"/>
      <c r="J1053" s="53"/>
      <c r="K1053" s="57"/>
      <c r="L1053" s="58">
        <f t="shared" si="116"/>
        <v>736.04</v>
      </c>
      <c r="M1053" s="58">
        <f t="shared" si="118"/>
        <v>736.04</v>
      </c>
      <c r="N1053" s="58">
        <f>IF(F1053&gt;0,ROUND(F1053*#REF!,2),0)</f>
        <v>0</v>
      </c>
      <c r="O1053" s="58">
        <f>IF(J1053&gt;0,ROUND(J1053*#REF!,2),0)</f>
        <v>0</v>
      </c>
      <c r="P1053" s="58">
        <f t="shared" si="117"/>
        <v>736.04</v>
      </c>
      <c r="Q1053" s="59" t="s">
        <v>132</v>
      </c>
      <c r="R1053" s="51"/>
      <c r="S1053" s="51"/>
    </row>
    <row r="1054" spans="1:19" ht="31" x14ac:dyDescent="0.35">
      <c r="A1054" s="125" t="s">
        <v>10029</v>
      </c>
      <c r="B1054" s="125"/>
      <c r="C1054" s="125"/>
      <c r="D1054" s="125"/>
      <c r="E1054" s="125"/>
      <c r="F1054" s="125"/>
      <c r="G1054" s="125"/>
      <c r="H1054" s="125"/>
      <c r="I1054" s="125"/>
      <c r="J1054" s="125"/>
      <c r="K1054" s="125"/>
      <c r="L1054" s="125"/>
      <c r="M1054" s="125"/>
      <c r="N1054" s="125"/>
      <c r="O1054" s="125"/>
      <c r="P1054" s="125"/>
      <c r="Q1054" s="52"/>
      <c r="R1054" s="51"/>
      <c r="S1054" s="51"/>
    </row>
    <row r="1055" spans="1:19" ht="52.5" x14ac:dyDescent="0.35">
      <c r="A1055" s="53">
        <v>30722012</v>
      </c>
      <c r="B1055" s="53" t="s">
        <v>10030</v>
      </c>
      <c r="C1055" s="54" t="s">
        <v>3435</v>
      </c>
      <c r="D1055" s="60">
        <v>1</v>
      </c>
      <c r="E1055" s="61" t="s">
        <v>23</v>
      </c>
      <c r="F1055" s="56"/>
      <c r="G1055" s="53">
        <v>1</v>
      </c>
      <c r="H1055" s="53">
        <v>2</v>
      </c>
      <c r="I1055" s="53"/>
      <c r="J1055" s="53"/>
      <c r="K1055" s="57"/>
      <c r="L1055" s="58">
        <f t="shared" ref="L1055:L1086" si="119">VLOOKUP(E1055,PORTES2021,10,FALSE)</f>
        <v>116.71</v>
      </c>
      <c r="M1055" s="58">
        <f t="shared" si="118"/>
        <v>116.71</v>
      </c>
      <c r="N1055" s="58">
        <f>IF(F1055&gt;0,ROUND(F1055*#REF!,2),0)</f>
        <v>0</v>
      </c>
      <c r="O1055" s="58">
        <f>IF(J1055&gt;0,ROUND(J1055*#REF!,2),0)</f>
        <v>0</v>
      </c>
      <c r="P1055" s="58">
        <f t="shared" ref="P1055:P1118" si="120">ROUND(M1055+N1055+O1055,2)</f>
        <v>116.71</v>
      </c>
      <c r="Q1055" s="59" t="s">
        <v>132</v>
      </c>
      <c r="R1055" s="51"/>
      <c r="S1055" s="51"/>
    </row>
    <row r="1056" spans="1:19" ht="21" x14ac:dyDescent="0.35">
      <c r="A1056" s="53">
        <v>30722039</v>
      </c>
      <c r="B1056" s="53" t="s">
        <v>10031</v>
      </c>
      <c r="C1056" s="54" t="s">
        <v>3434</v>
      </c>
      <c r="D1056" s="60">
        <v>1</v>
      </c>
      <c r="E1056" s="61" t="s">
        <v>34</v>
      </c>
      <c r="F1056" s="56"/>
      <c r="G1056" s="53"/>
      <c r="H1056" s="53">
        <v>1</v>
      </c>
      <c r="I1056" s="53"/>
      <c r="J1056" s="53"/>
      <c r="K1056" s="57"/>
      <c r="L1056" s="58">
        <f t="shared" si="119"/>
        <v>71.62</v>
      </c>
      <c r="M1056" s="58">
        <f t="shared" si="118"/>
        <v>71.62</v>
      </c>
      <c r="N1056" s="58">
        <f>IF(F1056&gt;0,ROUND(F1056*#REF!,2),0)</f>
        <v>0</v>
      </c>
      <c r="O1056" s="58">
        <f>IF(J1056&gt;0,ROUND(J1056*#REF!,2),0)</f>
        <v>0</v>
      </c>
      <c r="P1056" s="58">
        <f t="shared" si="120"/>
        <v>71.62</v>
      </c>
      <c r="Q1056" s="59" t="s">
        <v>132</v>
      </c>
      <c r="R1056" s="51"/>
      <c r="S1056" s="51"/>
    </row>
    <row r="1057" spans="1:19" ht="21" x14ac:dyDescent="0.35">
      <c r="A1057" s="53">
        <v>30722047</v>
      </c>
      <c r="B1057" s="53" t="s">
        <v>10032</v>
      </c>
      <c r="C1057" s="54" t="s">
        <v>3433</v>
      </c>
      <c r="D1057" s="60">
        <v>1</v>
      </c>
      <c r="E1057" s="61" t="s">
        <v>151</v>
      </c>
      <c r="F1057" s="56"/>
      <c r="G1057" s="53">
        <v>2</v>
      </c>
      <c r="H1057" s="53">
        <v>3</v>
      </c>
      <c r="I1057" s="53"/>
      <c r="J1057" s="53"/>
      <c r="K1057" s="57"/>
      <c r="L1057" s="58">
        <f t="shared" si="119"/>
        <v>270.54000000000002</v>
      </c>
      <c r="M1057" s="58">
        <f t="shared" si="118"/>
        <v>270.54000000000002</v>
      </c>
      <c r="N1057" s="58">
        <f>IF(F1057&gt;0,ROUND(F1057*#REF!,2),0)</f>
        <v>0</v>
      </c>
      <c r="O1057" s="58">
        <f>IF(J1057&gt;0,ROUND(J1057*#REF!,2),0)</f>
        <v>0</v>
      </c>
      <c r="P1057" s="58">
        <f t="shared" si="120"/>
        <v>270.54000000000002</v>
      </c>
      <c r="Q1057" s="59" t="s">
        <v>132</v>
      </c>
      <c r="R1057" s="51"/>
      <c r="S1057" s="51"/>
    </row>
    <row r="1058" spans="1:19" ht="21" x14ac:dyDescent="0.35">
      <c r="A1058" s="53">
        <v>30722055</v>
      </c>
      <c r="B1058" s="53" t="s">
        <v>10033</v>
      </c>
      <c r="C1058" s="54" t="s">
        <v>3432</v>
      </c>
      <c r="D1058" s="60">
        <v>1</v>
      </c>
      <c r="E1058" s="61" t="s">
        <v>16</v>
      </c>
      <c r="F1058" s="56"/>
      <c r="G1058" s="53">
        <v>1</v>
      </c>
      <c r="H1058" s="53">
        <v>2</v>
      </c>
      <c r="I1058" s="53"/>
      <c r="J1058" s="53"/>
      <c r="K1058" s="57"/>
      <c r="L1058" s="58">
        <f t="shared" si="119"/>
        <v>250.65</v>
      </c>
      <c r="M1058" s="58">
        <f t="shared" si="118"/>
        <v>250.65</v>
      </c>
      <c r="N1058" s="58">
        <f>IF(F1058&gt;0,ROUND(F1058*#REF!,2),0)</f>
        <v>0</v>
      </c>
      <c r="O1058" s="58">
        <f>IF(J1058&gt;0,ROUND(J1058*#REF!,2),0)</f>
        <v>0</v>
      </c>
      <c r="P1058" s="58">
        <f t="shared" si="120"/>
        <v>250.65</v>
      </c>
      <c r="Q1058" s="59" t="s">
        <v>132</v>
      </c>
      <c r="R1058" s="51"/>
      <c r="S1058" s="51"/>
    </row>
    <row r="1059" spans="1:19" ht="31.5" x14ac:dyDescent="0.35">
      <c r="A1059" s="53">
        <v>30722063</v>
      </c>
      <c r="B1059" s="53" t="s">
        <v>10034</v>
      </c>
      <c r="C1059" s="54" t="s">
        <v>3431</v>
      </c>
      <c r="D1059" s="60">
        <v>1</v>
      </c>
      <c r="E1059" s="61" t="s">
        <v>311</v>
      </c>
      <c r="F1059" s="56"/>
      <c r="G1059" s="53">
        <v>1</v>
      </c>
      <c r="H1059" s="53">
        <v>3</v>
      </c>
      <c r="I1059" s="53"/>
      <c r="J1059" s="53"/>
      <c r="K1059" s="57"/>
      <c r="L1059" s="58">
        <f t="shared" si="119"/>
        <v>291.76</v>
      </c>
      <c r="M1059" s="58">
        <f t="shared" si="118"/>
        <v>291.76</v>
      </c>
      <c r="N1059" s="58">
        <f>IF(F1059&gt;0,ROUND(F1059*#REF!,2),0)</f>
        <v>0</v>
      </c>
      <c r="O1059" s="58">
        <f>IF(J1059&gt;0,ROUND(J1059*#REF!,2),0)</f>
        <v>0</v>
      </c>
      <c r="P1059" s="58">
        <f t="shared" si="120"/>
        <v>291.76</v>
      </c>
      <c r="Q1059" s="59" t="s">
        <v>132</v>
      </c>
      <c r="R1059" s="51"/>
      <c r="S1059" s="51"/>
    </row>
    <row r="1060" spans="1:19" ht="21" x14ac:dyDescent="0.35">
      <c r="A1060" s="53">
        <v>30722071</v>
      </c>
      <c r="B1060" s="53" t="s">
        <v>10035</v>
      </c>
      <c r="C1060" s="54" t="s">
        <v>3430</v>
      </c>
      <c r="D1060" s="60">
        <v>1</v>
      </c>
      <c r="E1060" s="61" t="s">
        <v>13</v>
      </c>
      <c r="F1060" s="56"/>
      <c r="G1060" s="53">
        <v>1</v>
      </c>
      <c r="H1060" s="53">
        <v>1</v>
      </c>
      <c r="I1060" s="53"/>
      <c r="J1060" s="53"/>
      <c r="K1060" s="57"/>
      <c r="L1060" s="58">
        <f t="shared" si="119"/>
        <v>148.54</v>
      </c>
      <c r="M1060" s="58">
        <f t="shared" si="118"/>
        <v>148.54</v>
      </c>
      <c r="N1060" s="58">
        <f>IF(F1060&gt;0,ROUND(F1060*#REF!,2),0)</f>
        <v>0</v>
      </c>
      <c r="O1060" s="58">
        <f>IF(J1060&gt;0,ROUND(J1060*#REF!,2),0)</f>
        <v>0</v>
      </c>
      <c r="P1060" s="58">
        <f t="shared" si="120"/>
        <v>148.54</v>
      </c>
      <c r="Q1060" s="59" t="s">
        <v>132</v>
      </c>
      <c r="R1060" s="51"/>
      <c r="S1060" s="51"/>
    </row>
    <row r="1061" spans="1:19" x14ac:dyDescent="0.35">
      <c r="A1061" s="53">
        <v>30722080</v>
      </c>
      <c r="B1061" s="53" t="s">
        <v>10036</v>
      </c>
      <c r="C1061" s="54" t="s">
        <v>3429</v>
      </c>
      <c r="D1061" s="60">
        <v>1</v>
      </c>
      <c r="E1061" s="61" t="s">
        <v>311</v>
      </c>
      <c r="F1061" s="56"/>
      <c r="G1061" s="53">
        <v>2</v>
      </c>
      <c r="H1061" s="53">
        <v>3</v>
      </c>
      <c r="I1061" s="53"/>
      <c r="J1061" s="53"/>
      <c r="K1061" s="57"/>
      <c r="L1061" s="58">
        <f t="shared" si="119"/>
        <v>291.76</v>
      </c>
      <c r="M1061" s="58">
        <f t="shared" si="118"/>
        <v>291.76</v>
      </c>
      <c r="N1061" s="58">
        <f>IF(F1061&gt;0,ROUND(F1061*#REF!,2),0)</f>
        <v>0</v>
      </c>
      <c r="O1061" s="58">
        <f>IF(J1061&gt;0,ROUND(J1061*#REF!,2),0)</f>
        <v>0</v>
      </c>
      <c r="P1061" s="58">
        <f t="shared" si="120"/>
        <v>291.76</v>
      </c>
      <c r="Q1061" s="59" t="s">
        <v>132</v>
      </c>
      <c r="R1061" s="51"/>
      <c r="S1061" s="51"/>
    </row>
    <row r="1062" spans="1:19" ht="21" x14ac:dyDescent="0.35">
      <c r="A1062" s="53">
        <v>30722098</v>
      </c>
      <c r="B1062" s="53" t="s">
        <v>10037</v>
      </c>
      <c r="C1062" s="54" t="s">
        <v>3428</v>
      </c>
      <c r="D1062" s="60">
        <v>1</v>
      </c>
      <c r="E1062" s="61" t="s">
        <v>224</v>
      </c>
      <c r="F1062" s="56"/>
      <c r="G1062" s="53">
        <v>2</v>
      </c>
      <c r="H1062" s="53">
        <v>4</v>
      </c>
      <c r="I1062" s="53"/>
      <c r="J1062" s="53"/>
      <c r="K1062" s="57"/>
      <c r="L1062" s="58">
        <f t="shared" si="119"/>
        <v>338.19</v>
      </c>
      <c r="M1062" s="58">
        <f t="shared" si="118"/>
        <v>338.19</v>
      </c>
      <c r="N1062" s="58">
        <f>IF(F1062&gt;0,ROUND(F1062*#REF!,2),0)</f>
        <v>0</v>
      </c>
      <c r="O1062" s="58">
        <f>IF(J1062&gt;0,ROUND(J1062*#REF!,2),0)</f>
        <v>0</v>
      </c>
      <c r="P1062" s="58">
        <f t="shared" si="120"/>
        <v>338.19</v>
      </c>
      <c r="Q1062" s="59" t="s">
        <v>132</v>
      </c>
      <c r="R1062" s="51"/>
      <c r="S1062" s="51"/>
    </row>
    <row r="1063" spans="1:19" ht="21" x14ac:dyDescent="0.35">
      <c r="A1063" s="53">
        <v>30722101</v>
      </c>
      <c r="B1063" s="53" t="s">
        <v>10038</v>
      </c>
      <c r="C1063" s="54" t="s">
        <v>3427</v>
      </c>
      <c r="D1063" s="60">
        <v>1</v>
      </c>
      <c r="E1063" s="61" t="s">
        <v>311</v>
      </c>
      <c r="F1063" s="56"/>
      <c r="G1063" s="53">
        <v>1</v>
      </c>
      <c r="H1063" s="53">
        <v>3</v>
      </c>
      <c r="I1063" s="53"/>
      <c r="J1063" s="53"/>
      <c r="K1063" s="57"/>
      <c r="L1063" s="58">
        <f t="shared" si="119"/>
        <v>291.76</v>
      </c>
      <c r="M1063" s="58">
        <f t="shared" si="118"/>
        <v>291.76</v>
      </c>
      <c r="N1063" s="58">
        <f>IF(F1063&gt;0,ROUND(F1063*#REF!,2),0)</f>
        <v>0</v>
      </c>
      <c r="O1063" s="58">
        <f>IF(J1063&gt;0,ROUND(J1063*#REF!,2),0)</f>
        <v>0</v>
      </c>
      <c r="P1063" s="58">
        <f t="shared" si="120"/>
        <v>291.76</v>
      </c>
      <c r="Q1063" s="59" t="s">
        <v>132</v>
      </c>
      <c r="R1063" s="51"/>
      <c r="S1063" s="51"/>
    </row>
    <row r="1064" spans="1:19" ht="31.5" x14ac:dyDescent="0.35">
      <c r="A1064" s="53">
        <v>30722110</v>
      </c>
      <c r="B1064" s="53" t="s">
        <v>10039</v>
      </c>
      <c r="C1064" s="54" t="s">
        <v>3426</v>
      </c>
      <c r="D1064" s="60">
        <v>1</v>
      </c>
      <c r="E1064" s="61" t="s">
        <v>16</v>
      </c>
      <c r="F1064" s="56"/>
      <c r="G1064" s="53">
        <v>1</v>
      </c>
      <c r="H1064" s="53">
        <v>1</v>
      </c>
      <c r="I1064" s="53"/>
      <c r="J1064" s="53"/>
      <c r="K1064" s="57"/>
      <c r="L1064" s="58">
        <f t="shared" si="119"/>
        <v>250.65</v>
      </c>
      <c r="M1064" s="58">
        <f t="shared" si="118"/>
        <v>250.65</v>
      </c>
      <c r="N1064" s="58">
        <f>IF(F1064&gt;0,ROUND(F1064*#REF!,2),0)</f>
        <v>0</v>
      </c>
      <c r="O1064" s="58">
        <f>IF(J1064&gt;0,ROUND(J1064*#REF!,2),0)</f>
        <v>0</v>
      </c>
      <c r="P1064" s="58">
        <f t="shared" si="120"/>
        <v>250.65</v>
      </c>
      <c r="Q1064" s="59" t="s">
        <v>132</v>
      </c>
      <c r="R1064" s="51"/>
      <c r="S1064" s="51"/>
    </row>
    <row r="1065" spans="1:19" ht="21" x14ac:dyDescent="0.35">
      <c r="A1065" s="53">
        <v>30722128</v>
      </c>
      <c r="B1065" s="53" t="s">
        <v>10040</v>
      </c>
      <c r="C1065" s="54" t="s">
        <v>3425</v>
      </c>
      <c r="D1065" s="60">
        <v>1</v>
      </c>
      <c r="E1065" s="61" t="s">
        <v>484</v>
      </c>
      <c r="F1065" s="56"/>
      <c r="G1065" s="53">
        <v>1</v>
      </c>
      <c r="H1065" s="53">
        <v>4</v>
      </c>
      <c r="I1065" s="53"/>
      <c r="J1065" s="53"/>
      <c r="K1065" s="57"/>
      <c r="L1065" s="58">
        <f t="shared" si="119"/>
        <v>802.34</v>
      </c>
      <c r="M1065" s="58">
        <f t="shared" si="118"/>
        <v>802.34</v>
      </c>
      <c r="N1065" s="58">
        <f>IF(F1065&gt;0,ROUND(F1065*#REF!,2),0)</f>
        <v>0</v>
      </c>
      <c r="O1065" s="58">
        <f>IF(J1065&gt;0,ROUND(J1065*#REF!,2),0)</f>
        <v>0</v>
      </c>
      <c r="P1065" s="58">
        <f t="shared" si="120"/>
        <v>802.34</v>
      </c>
      <c r="Q1065" s="59" t="s">
        <v>132</v>
      </c>
      <c r="R1065" s="51"/>
      <c r="S1065" s="51"/>
    </row>
    <row r="1066" spans="1:19" ht="21" x14ac:dyDescent="0.35">
      <c r="A1066" s="53">
        <v>30722136</v>
      </c>
      <c r="B1066" s="53" t="s">
        <v>10041</v>
      </c>
      <c r="C1066" s="54" t="s">
        <v>3424</v>
      </c>
      <c r="D1066" s="60">
        <v>1</v>
      </c>
      <c r="E1066" s="61" t="s">
        <v>484</v>
      </c>
      <c r="F1066" s="56"/>
      <c r="G1066" s="53">
        <v>1</v>
      </c>
      <c r="H1066" s="53">
        <v>3</v>
      </c>
      <c r="I1066" s="53"/>
      <c r="J1066" s="53"/>
      <c r="K1066" s="57"/>
      <c r="L1066" s="58">
        <f t="shared" si="119"/>
        <v>802.34</v>
      </c>
      <c r="M1066" s="58">
        <f t="shared" si="118"/>
        <v>802.34</v>
      </c>
      <c r="N1066" s="58">
        <f>IF(F1066&gt;0,ROUND(F1066*#REF!,2),0)</f>
        <v>0</v>
      </c>
      <c r="O1066" s="58">
        <f>IF(J1066&gt;0,ROUND(J1066*#REF!,2),0)</f>
        <v>0</v>
      </c>
      <c r="P1066" s="58">
        <f t="shared" si="120"/>
        <v>802.34</v>
      </c>
      <c r="Q1066" s="59" t="s">
        <v>132</v>
      </c>
      <c r="R1066" s="51"/>
      <c r="S1066" s="51"/>
    </row>
    <row r="1067" spans="1:19" ht="31.5" x14ac:dyDescent="0.35">
      <c r="A1067" s="53">
        <v>30722144</v>
      </c>
      <c r="B1067" s="53" t="s">
        <v>10042</v>
      </c>
      <c r="C1067" s="54" t="s">
        <v>3423</v>
      </c>
      <c r="D1067" s="60">
        <v>1</v>
      </c>
      <c r="E1067" s="61" t="s">
        <v>388</v>
      </c>
      <c r="F1067" s="56"/>
      <c r="G1067" s="53">
        <v>1</v>
      </c>
      <c r="H1067" s="53">
        <v>3</v>
      </c>
      <c r="I1067" s="53"/>
      <c r="J1067" s="53"/>
      <c r="K1067" s="57"/>
      <c r="L1067" s="58">
        <f t="shared" si="119"/>
        <v>574.25</v>
      </c>
      <c r="M1067" s="58">
        <f t="shared" si="118"/>
        <v>574.25</v>
      </c>
      <c r="N1067" s="58">
        <f>IF(F1067&gt;0,ROUND(F1067*#REF!,2),0)</f>
        <v>0</v>
      </c>
      <c r="O1067" s="58">
        <f>IF(J1067&gt;0,ROUND(J1067*#REF!,2),0)</f>
        <v>0</v>
      </c>
      <c r="P1067" s="58">
        <f t="shared" si="120"/>
        <v>574.25</v>
      </c>
      <c r="Q1067" s="59" t="s">
        <v>132</v>
      </c>
      <c r="R1067" s="51"/>
      <c r="S1067" s="51"/>
    </row>
    <row r="1068" spans="1:19" ht="21" x14ac:dyDescent="0.35">
      <c r="A1068" s="53">
        <v>30722152</v>
      </c>
      <c r="B1068" s="53" t="s">
        <v>10043</v>
      </c>
      <c r="C1068" s="54" t="s">
        <v>3422</v>
      </c>
      <c r="D1068" s="60">
        <v>1</v>
      </c>
      <c r="E1068" s="61" t="s">
        <v>23</v>
      </c>
      <c r="F1068" s="56"/>
      <c r="G1068" s="53">
        <v>1</v>
      </c>
      <c r="H1068" s="53">
        <v>2</v>
      </c>
      <c r="I1068" s="53"/>
      <c r="J1068" s="53"/>
      <c r="K1068" s="57"/>
      <c r="L1068" s="58">
        <f t="shared" si="119"/>
        <v>116.71</v>
      </c>
      <c r="M1068" s="58">
        <f t="shared" si="118"/>
        <v>116.71</v>
      </c>
      <c r="N1068" s="58">
        <f>IF(F1068&gt;0,ROUND(F1068*#REF!,2),0)</f>
        <v>0</v>
      </c>
      <c r="O1068" s="58">
        <f>IF(J1068&gt;0,ROUND(J1068*#REF!,2),0)</f>
        <v>0</v>
      </c>
      <c r="P1068" s="58">
        <f t="shared" si="120"/>
        <v>116.71</v>
      </c>
      <c r="Q1068" s="59" t="s">
        <v>132</v>
      </c>
      <c r="R1068" s="51"/>
      <c r="S1068" s="51"/>
    </row>
    <row r="1069" spans="1:19" ht="21" x14ac:dyDescent="0.35">
      <c r="A1069" s="53">
        <v>30722160</v>
      </c>
      <c r="B1069" s="53" t="s">
        <v>10044</v>
      </c>
      <c r="C1069" s="54" t="s">
        <v>3421</v>
      </c>
      <c r="D1069" s="60">
        <v>1</v>
      </c>
      <c r="E1069" s="61" t="s">
        <v>13</v>
      </c>
      <c r="F1069" s="56"/>
      <c r="G1069" s="53">
        <v>1</v>
      </c>
      <c r="H1069" s="53">
        <v>1</v>
      </c>
      <c r="I1069" s="53"/>
      <c r="J1069" s="53"/>
      <c r="K1069" s="57"/>
      <c r="L1069" s="58">
        <f t="shared" si="119"/>
        <v>148.54</v>
      </c>
      <c r="M1069" s="58">
        <f t="shared" si="118"/>
        <v>148.54</v>
      </c>
      <c r="N1069" s="58">
        <f>IF(F1069&gt;0,ROUND(F1069*#REF!,2),0)</f>
        <v>0</v>
      </c>
      <c r="O1069" s="58">
        <f>IF(J1069&gt;0,ROUND(J1069*#REF!,2),0)</f>
        <v>0</v>
      </c>
      <c r="P1069" s="58">
        <f t="shared" si="120"/>
        <v>148.54</v>
      </c>
      <c r="Q1069" s="59" t="s">
        <v>132</v>
      </c>
      <c r="R1069" s="51"/>
      <c r="S1069" s="51"/>
    </row>
    <row r="1070" spans="1:19" ht="21" x14ac:dyDescent="0.35">
      <c r="A1070" s="53">
        <v>30722179</v>
      </c>
      <c r="B1070" s="53" t="s">
        <v>10045</v>
      </c>
      <c r="C1070" s="54" t="s">
        <v>3420</v>
      </c>
      <c r="D1070" s="60">
        <v>1</v>
      </c>
      <c r="E1070" s="61" t="s">
        <v>311</v>
      </c>
      <c r="F1070" s="56"/>
      <c r="G1070" s="53">
        <v>1</v>
      </c>
      <c r="H1070" s="53">
        <v>3</v>
      </c>
      <c r="I1070" s="53"/>
      <c r="J1070" s="53"/>
      <c r="K1070" s="57"/>
      <c r="L1070" s="58">
        <f t="shared" si="119"/>
        <v>291.76</v>
      </c>
      <c r="M1070" s="58">
        <f t="shared" si="118"/>
        <v>291.76</v>
      </c>
      <c r="N1070" s="58">
        <f>IF(F1070&gt;0,ROUND(F1070*#REF!,2),0)</f>
        <v>0</v>
      </c>
      <c r="O1070" s="58">
        <f>IF(J1070&gt;0,ROUND(J1070*#REF!,2),0)</f>
        <v>0</v>
      </c>
      <c r="P1070" s="58">
        <f t="shared" si="120"/>
        <v>291.76</v>
      </c>
      <c r="Q1070" s="59" t="s">
        <v>132</v>
      </c>
      <c r="R1070" s="51"/>
      <c r="S1070" s="51"/>
    </row>
    <row r="1071" spans="1:19" ht="21" x14ac:dyDescent="0.35">
      <c r="A1071" s="53">
        <v>30722209</v>
      </c>
      <c r="B1071" s="53" t="s">
        <v>10046</v>
      </c>
      <c r="C1071" s="54" t="s">
        <v>3419</v>
      </c>
      <c r="D1071" s="60">
        <v>1</v>
      </c>
      <c r="E1071" s="61" t="s">
        <v>311</v>
      </c>
      <c r="F1071" s="56"/>
      <c r="G1071" s="53">
        <v>1</v>
      </c>
      <c r="H1071" s="53">
        <v>2</v>
      </c>
      <c r="I1071" s="53"/>
      <c r="J1071" s="53"/>
      <c r="K1071" s="57"/>
      <c r="L1071" s="58">
        <f t="shared" si="119"/>
        <v>291.76</v>
      </c>
      <c r="M1071" s="58">
        <f t="shared" si="118"/>
        <v>291.76</v>
      </c>
      <c r="N1071" s="58">
        <f>IF(F1071&gt;0,ROUND(F1071*#REF!,2),0)</f>
        <v>0</v>
      </c>
      <c r="O1071" s="58">
        <f>IF(J1071&gt;0,ROUND(J1071*#REF!,2),0)</f>
        <v>0</v>
      </c>
      <c r="P1071" s="58">
        <f t="shared" si="120"/>
        <v>291.76</v>
      </c>
      <c r="Q1071" s="59" t="s">
        <v>132</v>
      </c>
      <c r="R1071" s="51"/>
      <c r="S1071" s="51"/>
    </row>
    <row r="1072" spans="1:19" x14ac:dyDescent="0.35">
      <c r="A1072" s="53">
        <v>30722217</v>
      </c>
      <c r="B1072" s="53" t="s">
        <v>10047</v>
      </c>
      <c r="C1072" s="54" t="s">
        <v>3418</v>
      </c>
      <c r="D1072" s="60">
        <v>1</v>
      </c>
      <c r="E1072" s="61" t="s">
        <v>41</v>
      </c>
      <c r="F1072" s="56"/>
      <c r="G1072" s="53">
        <v>1</v>
      </c>
      <c r="H1072" s="53">
        <v>1</v>
      </c>
      <c r="I1072" s="53"/>
      <c r="J1072" s="53"/>
      <c r="K1072" s="57"/>
      <c r="L1072" s="58">
        <f t="shared" si="119"/>
        <v>169.74</v>
      </c>
      <c r="M1072" s="58">
        <f t="shared" si="118"/>
        <v>169.74</v>
      </c>
      <c r="N1072" s="58">
        <f>IF(F1072&gt;0,ROUND(F1072*#REF!,2),0)</f>
        <v>0</v>
      </c>
      <c r="O1072" s="58">
        <f>IF(J1072&gt;0,ROUND(J1072*#REF!,2),0)</f>
        <v>0</v>
      </c>
      <c r="P1072" s="58">
        <f t="shared" si="120"/>
        <v>169.74</v>
      </c>
      <c r="Q1072" s="59" t="s">
        <v>132</v>
      </c>
      <c r="R1072" s="51"/>
      <c r="S1072" s="51"/>
    </row>
    <row r="1073" spans="1:19" ht="21" x14ac:dyDescent="0.35">
      <c r="A1073" s="53">
        <v>30722225</v>
      </c>
      <c r="B1073" s="53" t="s">
        <v>10048</v>
      </c>
      <c r="C1073" s="54" t="s">
        <v>3417</v>
      </c>
      <c r="D1073" s="60">
        <v>1</v>
      </c>
      <c r="E1073" s="61" t="s">
        <v>383</v>
      </c>
      <c r="F1073" s="56"/>
      <c r="G1073" s="53">
        <v>2</v>
      </c>
      <c r="H1073" s="53">
        <v>4</v>
      </c>
      <c r="I1073" s="53"/>
      <c r="J1073" s="53"/>
      <c r="K1073" s="57"/>
      <c r="L1073" s="58">
        <f t="shared" si="119"/>
        <v>649.84</v>
      </c>
      <c r="M1073" s="58">
        <f t="shared" si="118"/>
        <v>649.84</v>
      </c>
      <c r="N1073" s="58">
        <f>IF(F1073&gt;0,ROUND(F1073*#REF!,2),0)</f>
        <v>0</v>
      </c>
      <c r="O1073" s="58">
        <f>IF(J1073&gt;0,ROUND(J1073*#REF!,2),0)</f>
        <v>0</v>
      </c>
      <c r="P1073" s="58">
        <f t="shared" si="120"/>
        <v>649.84</v>
      </c>
      <c r="Q1073" s="59" t="s">
        <v>132</v>
      </c>
      <c r="R1073" s="51"/>
      <c r="S1073" s="51"/>
    </row>
    <row r="1074" spans="1:19" ht="21" x14ac:dyDescent="0.35">
      <c r="A1074" s="53">
        <v>30722233</v>
      </c>
      <c r="B1074" s="53" t="s">
        <v>10049</v>
      </c>
      <c r="C1074" s="54" t="s">
        <v>3416</v>
      </c>
      <c r="D1074" s="60">
        <v>1</v>
      </c>
      <c r="E1074" s="61" t="s">
        <v>224</v>
      </c>
      <c r="F1074" s="56"/>
      <c r="G1074" s="53">
        <v>1</v>
      </c>
      <c r="H1074" s="53">
        <v>3</v>
      </c>
      <c r="I1074" s="53"/>
      <c r="J1074" s="53"/>
      <c r="K1074" s="57"/>
      <c r="L1074" s="58">
        <f t="shared" si="119"/>
        <v>338.19</v>
      </c>
      <c r="M1074" s="58">
        <f t="shared" si="118"/>
        <v>338.19</v>
      </c>
      <c r="N1074" s="58">
        <f>IF(F1074&gt;0,ROUND(F1074*#REF!,2),0)</f>
        <v>0</v>
      </c>
      <c r="O1074" s="58">
        <f>IF(J1074&gt;0,ROUND(J1074*#REF!,2),0)</f>
        <v>0</v>
      </c>
      <c r="P1074" s="58">
        <f t="shared" si="120"/>
        <v>338.19</v>
      </c>
      <c r="Q1074" s="59" t="s">
        <v>132</v>
      </c>
      <c r="R1074" s="51"/>
      <c r="S1074" s="51"/>
    </row>
    <row r="1075" spans="1:19" ht="21" x14ac:dyDescent="0.35">
      <c r="A1075" s="53">
        <v>30722241</v>
      </c>
      <c r="B1075" s="53" t="s">
        <v>10050</v>
      </c>
      <c r="C1075" s="54" t="s">
        <v>3415</v>
      </c>
      <c r="D1075" s="60">
        <v>1</v>
      </c>
      <c r="E1075" s="61" t="s">
        <v>13</v>
      </c>
      <c r="F1075" s="56"/>
      <c r="G1075" s="53">
        <v>1</v>
      </c>
      <c r="H1075" s="53">
        <v>1</v>
      </c>
      <c r="I1075" s="53"/>
      <c r="J1075" s="53"/>
      <c r="K1075" s="57"/>
      <c r="L1075" s="58">
        <f t="shared" si="119"/>
        <v>148.54</v>
      </c>
      <c r="M1075" s="58">
        <f t="shared" si="118"/>
        <v>148.54</v>
      </c>
      <c r="N1075" s="58">
        <f>IF(F1075&gt;0,ROUND(F1075*#REF!,2),0)</f>
        <v>0</v>
      </c>
      <c r="O1075" s="58">
        <f>IF(J1075&gt;0,ROUND(J1075*#REF!,2),0)</f>
        <v>0</v>
      </c>
      <c r="P1075" s="58">
        <f t="shared" si="120"/>
        <v>148.54</v>
      </c>
      <c r="Q1075" s="59" t="s">
        <v>132</v>
      </c>
      <c r="R1075" s="51"/>
      <c r="S1075" s="51"/>
    </row>
    <row r="1076" spans="1:19" ht="21" x14ac:dyDescent="0.35">
      <c r="A1076" s="53">
        <v>30722250</v>
      </c>
      <c r="B1076" s="53" t="s">
        <v>10051</v>
      </c>
      <c r="C1076" s="54" t="s">
        <v>3414</v>
      </c>
      <c r="D1076" s="60">
        <v>1</v>
      </c>
      <c r="E1076" s="61" t="s">
        <v>311</v>
      </c>
      <c r="F1076" s="56"/>
      <c r="G1076" s="53">
        <v>2</v>
      </c>
      <c r="H1076" s="53">
        <v>2</v>
      </c>
      <c r="I1076" s="53"/>
      <c r="J1076" s="53"/>
      <c r="K1076" s="57"/>
      <c r="L1076" s="58">
        <f t="shared" si="119"/>
        <v>291.76</v>
      </c>
      <c r="M1076" s="58">
        <f t="shared" si="118"/>
        <v>291.76</v>
      </c>
      <c r="N1076" s="58">
        <f>IF(F1076&gt;0,ROUND(F1076*#REF!,2),0)</f>
        <v>0</v>
      </c>
      <c r="O1076" s="58">
        <f>IF(J1076&gt;0,ROUND(J1076*#REF!,2),0)</f>
        <v>0</v>
      </c>
      <c r="P1076" s="58">
        <f t="shared" si="120"/>
        <v>291.76</v>
      </c>
      <c r="Q1076" s="59" t="s">
        <v>132</v>
      </c>
      <c r="R1076" s="51"/>
      <c r="S1076" s="51"/>
    </row>
    <row r="1077" spans="1:19" ht="21" x14ac:dyDescent="0.35">
      <c r="A1077" s="53">
        <v>30722268</v>
      </c>
      <c r="B1077" s="53" t="s">
        <v>10052</v>
      </c>
      <c r="C1077" s="54" t="s">
        <v>3413</v>
      </c>
      <c r="D1077" s="60">
        <v>1</v>
      </c>
      <c r="E1077" s="61" t="s">
        <v>311</v>
      </c>
      <c r="F1077" s="56"/>
      <c r="G1077" s="53">
        <v>2</v>
      </c>
      <c r="H1077" s="53">
        <v>2</v>
      </c>
      <c r="I1077" s="53"/>
      <c r="J1077" s="53"/>
      <c r="K1077" s="57"/>
      <c r="L1077" s="58">
        <f t="shared" si="119"/>
        <v>291.76</v>
      </c>
      <c r="M1077" s="58">
        <f t="shared" si="118"/>
        <v>291.76</v>
      </c>
      <c r="N1077" s="58">
        <f>IF(F1077&gt;0,ROUND(F1077*#REF!,2),0)</f>
        <v>0</v>
      </c>
      <c r="O1077" s="58">
        <f>IF(J1077&gt;0,ROUND(J1077*#REF!,2),0)</f>
        <v>0</v>
      </c>
      <c r="P1077" s="58">
        <f t="shared" si="120"/>
        <v>291.76</v>
      </c>
      <c r="Q1077" s="59" t="s">
        <v>132</v>
      </c>
      <c r="R1077" s="51"/>
      <c r="S1077" s="51"/>
    </row>
    <row r="1078" spans="1:19" ht="31.5" x14ac:dyDescent="0.35">
      <c r="A1078" s="53">
        <v>30722276</v>
      </c>
      <c r="B1078" s="53" t="s">
        <v>10053</v>
      </c>
      <c r="C1078" s="54" t="s">
        <v>3412</v>
      </c>
      <c r="D1078" s="60">
        <v>1</v>
      </c>
      <c r="E1078" s="61" t="s">
        <v>41</v>
      </c>
      <c r="F1078" s="56"/>
      <c r="G1078" s="53">
        <v>1</v>
      </c>
      <c r="H1078" s="53">
        <v>1</v>
      </c>
      <c r="I1078" s="53"/>
      <c r="J1078" s="53"/>
      <c r="K1078" s="57"/>
      <c r="L1078" s="58">
        <f t="shared" si="119"/>
        <v>169.74</v>
      </c>
      <c r="M1078" s="58">
        <f t="shared" si="118"/>
        <v>169.74</v>
      </c>
      <c r="N1078" s="58">
        <f>IF(F1078&gt;0,ROUND(F1078*#REF!,2),0)</f>
        <v>0</v>
      </c>
      <c r="O1078" s="58">
        <f>IF(J1078&gt;0,ROUND(J1078*#REF!,2),0)</f>
        <v>0</v>
      </c>
      <c r="P1078" s="58">
        <f t="shared" si="120"/>
        <v>169.74</v>
      </c>
      <c r="Q1078" s="59" t="s">
        <v>132</v>
      </c>
      <c r="R1078" s="51"/>
      <c r="S1078" s="51"/>
    </row>
    <row r="1079" spans="1:19" ht="21" x14ac:dyDescent="0.35">
      <c r="A1079" s="53">
        <v>30722284</v>
      </c>
      <c r="B1079" s="53" t="s">
        <v>10054</v>
      </c>
      <c r="C1079" s="54" t="s">
        <v>3411</v>
      </c>
      <c r="D1079" s="60">
        <v>1</v>
      </c>
      <c r="E1079" s="61" t="s">
        <v>16</v>
      </c>
      <c r="F1079" s="56"/>
      <c r="G1079" s="53">
        <v>1</v>
      </c>
      <c r="H1079" s="53">
        <v>2</v>
      </c>
      <c r="I1079" s="53"/>
      <c r="J1079" s="53"/>
      <c r="K1079" s="57"/>
      <c r="L1079" s="58">
        <f t="shared" si="119"/>
        <v>250.65</v>
      </c>
      <c r="M1079" s="58">
        <f t="shared" si="118"/>
        <v>250.65</v>
      </c>
      <c r="N1079" s="58">
        <f>IF(F1079&gt;0,ROUND(F1079*#REF!,2),0)</f>
        <v>0</v>
      </c>
      <c r="O1079" s="58">
        <f>IF(J1079&gt;0,ROUND(J1079*#REF!,2),0)</f>
        <v>0</v>
      </c>
      <c r="P1079" s="58">
        <f t="shared" si="120"/>
        <v>250.65</v>
      </c>
      <c r="Q1079" s="59" t="s">
        <v>132</v>
      </c>
      <c r="R1079" s="51"/>
      <c r="S1079" s="51"/>
    </row>
    <row r="1080" spans="1:19" ht="21" x14ac:dyDescent="0.35">
      <c r="A1080" s="53">
        <v>30722292</v>
      </c>
      <c r="B1080" s="53" t="s">
        <v>10055</v>
      </c>
      <c r="C1080" s="54" t="s">
        <v>3410</v>
      </c>
      <c r="D1080" s="60">
        <v>1</v>
      </c>
      <c r="E1080" s="61" t="s">
        <v>13</v>
      </c>
      <c r="F1080" s="56"/>
      <c r="G1080" s="53"/>
      <c r="H1080" s="53">
        <v>0</v>
      </c>
      <c r="I1080" s="53"/>
      <c r="J1080" s="53"/>
      <c r="K1080" s="57"/>
      <c r="L1080" s="58">
        <f t="shared" si="119"/>
        <v>148.54</v>
      </c>
      <c r="M1080" s="58">
        <f t="shared" si="118"/>
        <v>148.54</v>
      </c>
      <c r="N1080" s="58">
        <f>IF(F1080&gt;0,ROUND(F1080*#REF!,2),0)</f>
        <v>0</v>
      </c>
      <c r="O1080" s="58">
        <f>IF(J1080&gt;0,ROUND(J1080*#REF!,2),0)</f>
        <v>0</v>
      </c>
      <c r="P1080" s="58">
        <f t="shared" si="120"/>
        <v>148.54</v>
      </c>
      <c r="Q1080" s="59" t="s">
        <v>132</v>
      </c>
      <c r="R1080" s="51"/>
      <c r="S1080" s="51"/>
    </row>
    <row r="1081" spans="1:19" ht="31.5" x14ac:dyDescent="0.35">
      <c r="A1081" s="53">
        <v>30722306</v>
      </c>
      <c r="B1081" s="53" t="s">
        <v>10056</v>
      </c>
      <c r="C1081" s="54" t="s">
        <v>3409</v>
      </c>
      <c r="D1081" s="60">
        <v>1</v>
      </c>
      <c r="E1081" s="61" t="s">
        <v>224</v>
      </c>
      <c r="F1081" s="56"/>
      <c r="G1081" s="53">
        <v>1</v>
      </c>
      <c r="H1081" s="53">
        <v>3</v>
      </c>
      <c r="I1081" s="53"/>
      <c r="J1081" s="53"/>
      <c r="K1081" s="57"/>
      <c r="L1081" s="58">
        <f t="shared" si="119"/>
        <v>338.19</v>
      </c>
      <c r="M1081" s="58">
        <f t="shared" si="118"/>
        <v>338.19</v>
      </c>
      <c r="N1081" s="58">
        <f>IF(F1081&gt;0,ROUND(F1081*#REF!,2),0)</f>
        <v>0</v>
      </c>
      <c r="O1081" s="58">
        <f>IF(J1081&gt;0,ROUND(J1081*#REF!,2),0)</f>
        <v>0</v>
      </c>
      <c r="P1081" s="58">
        <f t="shared" si="120"/>
        <v>338.19</v>
      </c>
      <c r="Q1081" s="59" t="s">
        <v>132</v>
      </c>
      <c r="R1081" s="51"/>
      <c r="S1081" s="51"/>
    </row>
    <row r="1082" spans="1:19" ht="21" x14ac:dyDescent="0.35">
      <c r="A1082" s="53">
        <v>30722314</v>
      </c>
      <c r="B1082" s="53" t="s">
        <v>10057</v>
      </c>
      <c r="C1082" s="54" t="s">
        <v>3408</v>
      </c>
      <c r="D1082" s="60">
        <v>1</v>
      </c>
      <c r="E1082" s="61" t="s">
        <v>34</v>
      </c>
      <c r="F1082" s="56"/>
      <c r="G1082" s="53">
        <v>1</v>
      </c>
      <c r="H1082" s="53">
        <v>1</v>
      </c>
      <c r="I1082" s="53"/>
      <c r="J1082" s="53"/>
      <c r="K1082" s="57"/>
      <c r="L1082" s="58">
        <f t="shared" si="119"/>
        <v>71.62</v>
      </c>
      <c r="M1082" s="58">
        <f t="shared" si="118"/>
        <v>71.62</v>
      </c>
      <c r="N1082" s="58">
        <f>IF(F1082&gt;0,ROUND(F1082*#REF!,2),0)</f>
        <v>0</v>
      </c>
      <c r="O1082" s="58">
        <f>IF(J1082&gt;0,ROUND(J1082*#REF!,2),0)</f>
        <v>0</v>
      </c>
      <c r="P1082" s="58">
        <f t="shared" si="120"/>
        <v>71.62</v>
      </c>
      <c r="Q1082" s="59" t="s">
        <v>132</v>
      </c>
      <c r="R1082" s="51"/>
      <c r="S1082" s="51"/>
    </row>
    <row r="1083" spans="1:19" x14ac:dyDescent="0.35">
      <c r="A1083" s="53">
        <v>30722322</v>
      </c>
      <c r="B1083" s="53" t="s">
        <v>10058</v>
      </c>
      <c r="C1083" s="54" t="s">
        <v>3407</v>
      </c>
      <c r="D1083" s="60">
        <v>1</v>
      </c>
      <c r="E1083" s="61" t="s">
        <v>159</v>
      </c>
      <c r="F1083" s="56"/>
      <c r="G1083" s="53">
        <v>1</v>
      </c>
      <c r="H1083" s="53">
        <v>3</v>
      </c>
      <c r="I1083" s="53"/>
      <c r="J1083" s="53"/>
      <c r="K1083" s="57"/>
      <c r="L1083" s="58">
        <f t="shared" si="119"/>
        <v>736.04</v>
      </c>
      <c r="M1083" s="58">
        <f t="shared" si="118"/>
        <v>736.04</v>
      </c>
      <c r="N1083" s="58">
        <f>IF(F1083&gt;0,ROUND(F1083*#REF!,2),0)</f>
        <v>0</v>
      </c>
      <c r="O1083" s="58">
        <f>IF(J1083&gt;0,ROUND(J1083*#REF!,2),0)</f>
        <v>0</v>
      </c>
      <c r="P1083" s="58">
        <f t="shared" si="120"/>
        <v>736.04</v>
      </c>
      <c r="Q1083" s="59" t="s">
        <v>132</v>
      </c>
      <c r="R1083" s="51"/>
      <c r="S1083" s="51"/>
    </row>
    <row r="1084" spans="1:19" ht="21" x14ac:dyDescent="0.35">
      <c r="A1084" s="53">
        <v>30722330</v>
      </c>
      <c r="B1084" s="53" t="s">
        <v>10059</v>
      </c>
      <c r="C1084" s="54" t="s">
        <v>3406</v>
      </c>
      <c r="D1084" s="60">
        <v>1</v>
      </c>
      <c r="E1084" s="61" t="s">
        <v>16</v>
      </c>
      <c r="F1084" s="56"/>
      <c r="G1084" s="53">
        <v>1</v>
      </c>
      <c r="H1084" s="53">
        <v>2</v>
      </c>
      <c r="I1084" s="53"/>
      <c r="J1084" s="53"/>
      <c r="K1084" s="57"/>
      <c r="L1084" s="58">
        <f t="shared" si="119"/>
        <v>250.65</v>
      </c>
      <c r="M1084" s="58">
        <f t="shared" si="118"/>
        <v>250.65</v>
      </c>
      <c r="N1084" s="58">
        <f>IF(F1084&gt;0,ROUND(F1084*#REF!,2),0)</f>
        <v>0</v>
      </c>
      <c r="O1084" s="58">
        <f>IF(J1084&gt;0,ROUND(J1084*#REF!,2),0)</f>
        <v>0</v>
      </c>
      <c r="P1084" s="58">
        <f t="shared" si="120"/>
        <v>250.65</v>
      </c>
      <c r="Q1084" s="59" t="s">
        <v>132</v>
      </c>
      <c r="R1084" s="51"/>
      <c r="S1084" s="51"/>
    </row>
    <row r="1085" spans="1:19" ht="21" x14ac:dyDescent="0.35">
      <c r="A1085" s="53">
        <v>30722349</v>
      </c>
      <c r="B1085" s="53" t="s">
        <v>10060</v>
      </c>
      <c r="C1085" s="54" t="s">
        <v>3405</v>
      </c>
      <c r="D1085" s="60">
        <v>1</v>
      </c>
      <c r="E1085" s="61" t="s">
        <v>4</v>
      </c>
      <c r="F1085" s="56"/>
      <c r="G1085" s="53"/>
      <c r="H1085" s="53">
        <v>0</v>
      </c>
      <c r="I1085" s="53"/>
      <c r="J1085" s="53"/>
      <c r="K1085" s="57"/>
      <c r="L1085" s="58">
        <f t="shared" si="119"/>
        <v>84.88</v>
      </c>
      <c r="M1085" s="58">
        <f t="shared" si="118"/>
        <v>84.88</v>
      </c>
      <c r="N1085" s="58">
        <f>IF(F1085&gt;0,ROUND(F1085*#REF!,2),0)</f>
        <v>0</v>
      </c>
      <c r="O1085" s="58">
        <f>IF(J1085&gt;0,ROUND(J1085*#REF!,2),0)</f>
        <v>0</v>
      </c>
      <c r="P1085" s="58">
        <f t="shared" si="120"/>
        <v>84.88</v>
      </c>
      <c r="Q1085" s="59" t="s">
        <v>0</v>
      </c>
      <c r="R1085" s="51"/>
      <c r="S1085" s="51"/>
    </row>
    <row r="1086" spans="1:19" ht="21" x14ac:dyDescent="0.35">
      <c r="A1086" s="53">
        <v>30722357</v>
      </c>
      <c r="B1086" s="53" t="s">
        <v>10061</v>
      </c>
      <c r="C1086" s="54" t="s">
        <v>3404</v>
      </c>
      <c r="D1086" s="60">
        <v>1</v>
      </c>
      <c r="E1086" s="61" t="s">
        <v>31</v>
      </c>
      <c r="F1086" s="56"/>
      <c r="G1086" s="53"/>
      <c r="H1086" s="53">
        <v>1</v>
      </c>
      <c r="I1086" s="53"/>
      <c r="J1086" s="53"/>
      <c r="K1086" s="57"/>
      <c r="L1086" s="58">
        <f t="shared" si="119"/>
        <v>26.53</v>
      </c>
      <c r="M1086" s="58">
        <f t="shared" si="118"/>
        <v>26.53</v>
      </c>
      <c r="N1086" s="58">
        <f>IF(F1086&gt;0,ROUND(F1086*#REF!,2),0)</f>
        <v>0</v>
      </c>
      <c r="O1086" s="58">
        <f>IF(J1086&gt;0,ROUND(J1086*#REF!,2),0)</f>
        <v>0</v>
      </c>
      <c r="P1086" s="58">
        <f t="shared" si="120"/>
        <v>26.53</v>
      </c>
      <c r="Q1086" s="59" t="s">
        <v>0</v>
      </c>
      <c r="R1086" s="51"/>
      <c r="S1086" s="51"/>
    </row>
    <row r="1087" spans="1:19" ht="21" x14ac:dyDescent="0.35">
      <c r="A1087" s="53">
        <v>30722365</v>
      </c>
      <c r="B1087" s="53" t="s">
        <v>10062</v>
      </c>
      <c r="C1087" s="54" t="s">
        <v>3403</v>
      </c>
      <c r="D1087" s="60">
        <v>1</v>
      </c>
      <c r="E1087" s="61" t="s">
        <v>16</v>
      </c>
      <c r="F1087" s="56"/>
      <c r="G1087" s="53">
        <v>1</v>
      </c>
      <c r="H1087" s="53">
        <v>2</v>
      </c>
      <c r="I1087" s="53"/>
      <c r="J1087" s="53"/>
      <c r="K1087" s="57"/>
      <c r="L1087" s="58">
        <f t="shared" ref="L1087:L1118" si="121">VLOOKUP(E1087,PORTES2021,10,FALSE)</f>
        <v>250.65</v>
      </c>
      <c r="M1087" s="58">
        <f t="shared" si="118"/>
        <v>250.65</v>
      </c>
      <c r="N1087" s="58">
        <f>IF(F1087&gt;0,ROUND(F1087*#REF!,2),0)</f>
        <v>0</v>
      </c>
      <c r="O1087" s="58">
        <f>IF(J1087&gt;0,ROUND(J1087*#REF!,2),0)</f>
        <v>0</v>
      </c>
      <c r="P1087" s="58">
        <f t="shared" si="120"/>
        <v>250.65</v>
      </c>
      <c r="Q1087" s="59" t="s">
        <v>132</v>
      </c>
      <c r="R1087" s="51"/>
      <c r="S1087" s="51"/>
    </row>
    <row r="1088" spans="1:19" ht="21" x14ac:dyDescent="0.35">
      <c r="A1088" s="53">
        <v>30722373</v>
      </c>
      <c r="B1088" s="53" t="s">
        <v>10063</v>
      </c>
      <c r="C1088" s="54" t="s">
        <v>3402</v>
      </c>
      <c r="D1088" s="60">
        <v>1</v>
      </c>
      <c r="E1088" s="61" t="s">
        <v>18</v>
      </c>
      <c r="F1088" s="56"/>
      <c r="G1088" s="53"/>
      <c r="H1088" s="53">
        <v>0</v>
      </c>
      <c r="I1088" s="53"/>
      <c r="J1088" s="53"/>
      <c r="K1088" s="57"/>
      <c r="L1088" s="58">
        <f t="shared" si="121"/>
        <v>53.06</v>
      </c>
      <c r="M1088" s="58">
        <f t="shared" si="118"/>
        <v>53.06</v>
      </c>
      <c r="N1088" s="58">
        <f>IF(F1088&gt;0,ROUND(F1088*#REF!,2),0)</f>
        <v>0</v>
      </c>
      <c r="O1088" s="58">
        <f>IF(J1088&gt;0,ROUND(J1088*#REF!,2),0)</f>
        <v>0</v>
      </c>
      <c r="P1088" s="58">
        <f t="shared" si="120"/>
        <v>53.06</v>
      </c>
      <c r="Q1088" s="59" t="s">
        <v>0</v>
      </c>
      <c r="R1088" s="51"/>
      <c r="S1088" s="51"/>
    </row>
    <row r="1089" spans="1:19" ht="21" x14ac:dyDescent="0.35">
      <c r="A1089" s="53">
        <v>30722381</v>
      </c>
      <c r="B1089" s="53" t="s">
        <v>10064</v>
      </c>
      <c r="C1089" s="54" t="s">
        <v>3401</v>
      </c>
      <c r="D1089" s="60">
        <v>1</v>
      </c>
      <c r="E1089" s="61" t="s">
        <v>34</v>
      </c>
      <c r="F1089" s="56"/>
      <c r="G1089" s="53"/>
      <c r="H1089" s="53">
        <v>0</v>
      </c>
      <c r="I1089" s="53"/>
      <c r="J1089" s="53"/>
      <c r="K1089" s="57"/>
      <c r="L1089" s="58">
        <f t="shared" si="121"/>
        <v>71.62</v>
      </c>
      <c r="M1089" s="58">
        <f t="shared" si="118"/>
        <v>71.62</v>
      </c>
      <c r="N1089" s="58">
        <f>IF(F1089&gt;0,ROUND(F1089*#REF!,2),0)</f>
        <v>0</v>
      </c>
      <c r="O1089" s="58">
        <f>IF(J1089&gt;0,ROUND(J1089*#REF!,2),0)</f>
        <v>0</v>
      </c>
      <c r="P1089" s="58">
        <f t="shared" si="120"/>
        <v>71.62</v>
      </c>
      <c r="Q1089" s="59" t="s">
        <v>0</v>
      </c>
      <c r="R1089" s="51"/>
      <c r="S1089" s="51"/>
    </row>
    <row r="1090" spans="1:19" ht="21" x14ac:dyDescent="0.35">
      <c r="A1090" s="53">
        <v>30722390</v>
      </c>
      <c r="B1090" s="53" t="s">
        <v>10065</v>
      </c>
      <c r="C1090" s="54" t="s">
        <v>3400</v>
      </c>
      <c r="D1090" s="60">
        <v>1</v>
      </c>
      <c r="E1090" s="61" t="s">
        <v>41</v>
      </c>
      <c r="F1090" s="56"/>
      <c r="G1090" s="53">
        <v>1</v>
      </c>
      <c r="H1090" s="53">
        <v>3</v>
      </c>
      <c r="I1090" s="53"/>
      <c r="J1090" s="53"/>
      <c r="K1090" s="57"/>
      <c r="L1090" s="58">
        <f t="shared" si="121"/>
        <v>169.74</v>
      </c>
      <c r="M1090" s="58">
        <f t="shared" si="118"/>
        <v>169.74</v>
      </c>
      <c r="N1090" s="58">
        <f>IF(F1090&gt;0,ROUND(F1090*#REF!,2),0)</f>
        <v>0</v>
      </c>
      <c r="O1090" s="58">
        <f>IF(J1090&gt;0,ROUND(J1090*#REF!,2),0)</f>
        <v>0</v>
      </c>
      <c r="P1090" s="58">
        <f t="shared" si="120"/>
        <v>169.74</v>
      </c>
      <c r="Q1090" s="59" t="s">
        <v>132</v>
      </c>
      <c r="R1090" s="51"/>
      <c r="S1090" s="51"/>
    </row>
    <row r="1091" spans="1:19" ht="31.5" x14ac:dyDescent="0.35">
      <c r="A1091" s="53">
        <v>30722403</v>
      </c>
      <c r="B1091" s="53" t="s">
        <v>10066</v>
      </c>
      <c r="C1091" s="54" t="s">
        <v>3399</v>
      </c>
      <c r="D1091" s="60">
        <v>1</v>
      </c>
      <c r="E1091" s="61" t="s">
        <v>20</v>
      </c>
      <c r="F1091" s="56"/>
      <c r="G1091" s="53"/>
      <c r="H1091" s="53">
        <v>1</v>
      </c>
      <c r="I1091" s="53"/>
      <c r="J1091" s="53"/>
      <c r="K1091" s="57"/>
      <c r="L1091" s="58">
        <f t="shared" si="121"/>
        <v>39.79</v>
      </c>
      <c r="M1091" s="58">
        <f t="shared" si="118"/>
        <v>39.79</v>
      </c>
      <c r="N1091" s="58">
        <f>IF(F1091&gt;0,ROUND(F1091*#REF!,2),0)</f>
        <v>0</v>
      </c>
      <c r="O1091" s="58">
        <f>IF(J1091&gt;0,ROUND(J1091*#REF!,2),0)</f>
        <v>0</v>
      </c>
      <c r="P1091" s="58">
        <f t="shared" si="120"/>
        <v>39.79</v>
      </c>
      <c r="Q1091" s="59" t="s">
        <v>0</v>
      </c>
      <c r="R1091" s="51"/>
      <c r="S1091" s="51"/>
    </row>
    <row r="1092" spans="1:19" ht="31.5" x14ac:dyDescent="0.35">
      <c r="A1092" s="53">
        <v>30722411</v>
      </c>
      <c r="B1092" s="53" t="s">
        <v>10067</v>
      </c>
      <c r="C1092" s="54" t="s">
        <v>3398</v>
      </c>
      <c r="D1092" s="60">
        <v>1</v>
      </c>
      <c r="E1092" s="61" t="s">
        <v>16</v>
      </c>
      <c r="F1092" s="56"/>
      <c r="G1092" s="53">
        <v>1</v>
      </c>
      <c r="H1092" s="53">
        <v>1</v>
      </c>
      <c r="I1092" s="53"/>
      <c r="J1092" s="53"/>
      <c r="K1092" s="57"/>
      <c r="L1092" s="58">
        <f t="shared" si="121"/>
        <v>250.65</v>
      </c>
      <c r="M1092" s="58">
        <f t="shared" si="118"/>
        <v>250.65</v>
      </c>
      <c r="N1092" s="58">
        <f>IF(F1092&gt;0,ROUND(F1092*#REF!,2),0)</f>
        <v>0</v>
      </c>
      <c r="O1092" s="58">
        <f>IF(J1092&gt;0,ROUND(J1092*#REF!,2),0)</f>
        <v>0</v>
      </c>
      <c r="P1092" s="58">
        <f t="shared" si="120"/>
        <v>250.65</v>
      </c>
      <c r="Q1092" s="59" t="s">
        <v>132</v>
      </c>
      <c r="R1092" s="51"/>
      <c r="S1092" s="51"/>
    </row>
    <row r="1093" spans="1:19" ht="31.5" x14ac:dyDescent="0.35">
      <c r="A1093" s="53">
        <v>30722420</v>
      </c>
      <c r="B1093" s="53" t="s">
        <v>10068</v>
      </c>
      <c r="C1093" s="54" t="s">
        <v>3397</v>
      </c>
      <c r="D1093" s="60">
        <v>1</v>
      </c>
      <c r="E1093" s="61" t="s">
        <v>34</v>
      </c>
      <c r="F1093" s="56"/>
      <c r="G1093" s="53"/>
      <c r="H1093" s="53">
        <v>1</v>
      </c>
      <c r="I1093" s="53"/>
      <c r="J1093" s="53"/>
      <c r="K1093" s="57"/>
      <c r="L1093" s="58">
        <f t="shared" si="121"/>
        <v>71.62</v>
      </c>
      <c r="M1093" s="58">
        <f t="shared" si="118"/>
        <v>71.62</v>
      </c>
      <c r="N1093" s="58">
        <f>IF(F1093&gt;0,ROUND(F1093*#REF!,2),0)</f>
        <v>0</v>
      </c>
      <c r="O1093" s="58">
        <f>IF(J1093&gt;0,ROUND(J1093*#REF!,2),0)</f>
        <v>0</v>
      </c>
      <c r="P1093" s="58">
        <f t="shared" si="120"/>
        <v>71.62</v>
      </c>
      <c r="Q1093" s="59" t="s">
        <v>0</v>
      </c>
      <c r="R1093" s="51"/>
      <c r="S1093" s="51"/>
    </row>
    <row r="1094" spans="1:19" ht="31.5" x14ac:dyDescent="0.35">
      <c r="A1094" s="53">
        <v>30722438</v>
      </c>
      <c r="B1094" s="53" t="s">
        <v>10069</v>
      </c>
      <c r="C1094" s="54" t="s">
        <v>3396</v>
      </c>
      <c r="D1094" s="60">
        <v>1</v>
      </c>
      <c r="E1094" s="61" t="s">
        <v>16</v>
      </c>
      <c r="F1094" s="56"/>
      <c r="G1094" s="53">
        <v>1</v>
      </c>
      <c r="H1094" s="53">
        <v>2</v>
      </c>
      <c r="I1094" s="53"/>
      <c r="J1094" s="53"/>
      <c r="K1094" s="57"/>
      <c r="L1094" s="58">
        <f t="shared" si="121"/>
        <v>250.65</v>
      </c>
      <c r="M1094" s="58">
        <f t="shared" si="118"/>
        <v>250.65</v>
      </c>
      <c r="N1094" s="58">
        <f>IF(F1094&gt;0,ROUND(F1094*#REF!,2),0)</f>
        <v>0</v>
      </c>
      <c r="O1094" s="58">
        <f>IF(J1094&gt;0,ROUND(J1094*#REF!,2),0)</f>
        <v>0</v>
      </c>
      <c r="P1094" s="58">
        <f t="shared" si="120"/>
        <v>250.65</v>
      </c>
      <c r="Q1094" s="59" t="s">
        <v>132</v>
      </c>
      <c r="R1094" s="51"/>
      <c r="S1094" s="51"/>
    </row>
    <row r="1095" spans="1:19" ht="31.5" x14ac:dyDescent="0.35">
      <c r="A1095" s="53">
        <v>30722446</v>
      </c>
      <c r="B1095" s="53" t="s">
        <v>10070</v>
      </c>
      <c r="C1095" s="54" t="s">
        <v>3395</v>
      </c>
      <c r="D1095" s="60">
        <v>1</v>
      </c>
      <c r="E1095" s="61" t="s">
        <v>34</v>
      </c>
      <c r="F1095" s="56"/>
      <c r="G1095" s="53"/>
      <c r="H1095" s="53">
        <v>1</v>
      </c>
      <c r="I1095" s="53"/>
      <c r="J1095" s="53"/>
      <c r="K1095" s="57"/>
      <c r="L1095" s="58">
        <f t="shared" si="121"/>
        <v>71.62</v>
      </c>
      <c r="M1095" s="58">
        <f t="shared" si="118"/>
        <v>71.62</v>
      </c>
      <c r="N1095" s="58">
        <f>IF(F1095&gt;0,ROUND(F1095*#REF!,2),0)</f>
        <v>0</v>
      </c>
      <c r="O1095" s="58">
        <f>IF(J1095&gt;0,ROUND(J1095*#REF!,2),0)</f>
        <v>0</v>
      </c>
      <c r="P1095" s="58">
        <f t="shared" si="120"/>
        <v>71.62</v>
      </c>
      <c r="Q1095" s="59" t="s">
        <v>0</v>
      </c>
      <c r="R1095" s="51"/>
      <c r="S1095" s="51"/>
    </row>
    <row r="1096" spans="1:19" ht="21" x14ac:dyDescent="0.35">
      <c r="A1096" s="53">
        <v>30722454</v>
      </c>
      <c r="B1096" s="53" t="s">
        <v>10071</v>
      </c>
      <c r="C1096" s="54" t="s">
        <v>3394</v>
      </c>
      <c r="D1096" s="60">
        <v>1</v>
      </c>
      <c r="E1096" s="61" t="s">
        <v>159</v>
      </c>
      <c r="F1096" s="56"/>
      <c r="G1096" s="53">
        <v>2</v>
      </c>
      <c r="H1096" s="53">
        <v>3</v>
      </c>
      <c r="I1096" s="53"/>
      <c r="J1096" s="53"/>
      <c r="K1096" s="57"/>
      <c r="L1096" s="58">
        <f t="shared" si="121"/>
        <v>736.04</v>
      </c>
      <c r="M1096" s="58">
        <f t="shared" si="118"/>
        <v>736.04</v>
      </c>
      <c r="N1096" s="58">
        <f>IF(F1096&gt;0,ROUND(F1096*#REF!,2),0)</f>
        <v>0</v>
      </c>
      <c r="O1096" s="58">
        <f>IF(J1096&gt;0,ROUND(J1096*#REF!,2),0)</f>
        <v>0</v>
      </c>
      <c r="P1096" s="58">
        <f t="shared" si="120"/>
        <v>736.04</v>
      </c>
      <c r="Q1096" s="59" t="s">
        <v>132</v>
      </c>
      <c r="R1096" s="51"/>
      <c r="S1096" s="51"/>
    </row>
    <row r="1097" spans="1:19" ht="21" x14ac:dyDescent="0.35">
      <c r="A1097" s="53">
        <v>30722462</v>
      </c>
      <c r="B1097" s="53" t="s">
        <v>10072</v>
      </c>
      <c r="C1097" s="54" t="s">
        <v>3393</v>
      </c>
      <c r="D1097" s="60">
        <v>1</v>
      </c>
      <c r="E1097" s="61" t="s">
        <v>311</v>
      </c>
      <c r="F1097" s="56"/>
      <c r="G1097" s="53">
        <v>1</v>
      </c>
      <c r="H1097" s="53">
        <v>1</v>
      </c>
      <c r="I1097" s="53"/>
      <c r="J1097" s="53"/>
      <c r="K1097" s="57"/>
      <c r="L1097" s="58">
        <f t="shared" si="121"/>
        <v>291.76</v>
      </c>
      <c r="M1097" s="58">
        <f t="shared" si="118"/>
        <v>291.76</v>
      </c>
      <c r="N1097" s="58">
        <f>IF(F1097&gt;0,ROUND(F1097*#REF!,2),0)</f>
        <v>0</v>
      </c>
      <c r="O1097" s="58">
        <f>IF(J1097&gt;0,ROUND(J1097*#REF!,2),0)</f>
        <v>0</v>
      </c>
      <c r="P1097" s="58">
        <f t="shared" si="120"/>
        <v>291.76</v>
      </c>
      <c r="Q1097" s="59" t="s">
        <v>132</v>
      </c>
      <c r="R1097" s="51"/>
      <c r="S1097" s="51"/>
    </row>
    <row r="1098" spans="1:19" ht="21" x14ac:dyDescent="0.35">
      <c r="A1098" s="53">
        <v>30722470</v>
      </c>
      <c r="B1098" s="53" t="s">
        <v>10073</v>
      </c>
      <c r="C1098" s="54" t="s">
        <v>3392</v>
      </c>
      <c r="D1098" s="60">
        <v>1</v>
      </c>
      <c r="E1098" s="61" t="s">
        <v>311</v>
      </c>
      <c r="F1098" s="56"/>
      <c r="G1098" s="53">
        <v>1</v>
      </c>
      <c r="H1098" s="53">
        <v>2</v>
      </c>
      <c r="I1098" s="53"/>
      <c r="J1098" s="53"/>
      <c r="K1098" s="57"/>
      <c r="L1098" s="58">
        <f t="shared" si="121"/>
        <v>291.76</v>
      </c>
      <c r="M1098" s="58">
        <f t="shared" ref="M1098:M1161" si="122">ROUND(D1098*L1098,2)</f>
        <v>291.76</v>
      </c>
      <c r="N1098" s="58">
        <f>IF(F1098&gt;0,ROUND(F1098*#REF!,2),0)</f>
        <v>0</v>
      </c>
      <c r="O1098" s="58">
        <f>IF(J1098&gt;0,ROUND(J1098*#REF!,2),0)</f>
        <v>0</v>
      </c>
      <c r="P1098" s="58">
        <f t="shared" si="120"/>
        <v>291.76</v>
      </c>
      <c r="Q1098" s="59" t="s">
        <v>132</v>
      </c>
      <c r="R1098" s="51"/>
      <c r="S1098" s="51"/>
    </row>
    <row r="1099" spans="1:19" x14ac:dyDescent="0.35">
      <c r="A1099" s="53">
        <v>30722489</v>
      </c>
      <c r="B1099" s="53" t="s">
        <v>10074</v>
      </c>
      <c r="C1099" s="54" t="s">
        <v>3391</v>
      </c>
      <c r="D1099" s="60">
        <v>1</v>
      </c>
      <c r="E1099" s="61" t="s">
        <v>224</v>
      </c>
      <c r="F1099" s="56"/>
      <c r="G1099" s="53">
        <v>1</v>
      </c>
      <c r="H1099" s="53">
        <v>4</v>
      </c>
      <c r="I1099" s="53"/>
      <c r="J1099" s="53"/>
      <c r="K1099" s="57"/>
      <c r="L1099" s="58">
        <f t="shared" si="121"/>
        <v>338.19</v>
      </c>
      <c r="M1099" s="58">
        <f t="shared" si="122"/>
        <v>338.19</v>
      </c>
      <c r="N1099" s="58">
        <f>IF(F1099&gt;0,ROUND(F1099*#REF!,2),0)</f>
        <v>0</v>
      </c>
      <c r="O1099" s="58">
        <f>IF(J1099&gt;0,ROUND(J1099*#REF!,2),0)</f>
        <v>0</v>
      </c>
      <c r="P1099" s="58">
        <f t="shared" si="120"/>
        <v>338.19</v>
      </c>
      <c r="Q1099" s="59" t="s">
        <v>132</v>
      </c>
      <c r="R1099" s="51"/>
      <c r="S1099" s="51"/>
    </row>
    <row r="1100" spans="1:19" ht="21" x14ac:dyDescent="0.35">
      <c r="A1100" s="53">
        <v>30722497</v>
      </c>
      <c r="B1100" s="53" t="s">
        <v>10075</v>
      </c>
      <c r="C1100" s="54" t="s">
        <v>3390</v>
      </c>
      <c r="D1100" s="60">
        <v>1</v>
      </c>
      <c r="E1100" s="61" t="s">
        <v>4</v>
      </c>
      <c r="F1100" s="56"/>
      <c r="G1100" s="53"/>
      <c r="H1100" s="53">
        <v>1</v>
      </c>
      <c r="I1100" s="53"/>
      <c r="J1100" s="53"/>
      <c r="K1100" s="57"/>
      <c r="L1100" s="58">
        <f t="shared" si="121"/>
        <v>84.88</v>
      </c>
      <c r="M1100" s="58">
        <f t="shared" si="122"/>
        <v>84.88</v>
      </c>
      <c r="N1100" s="58">
        <f>IF(F1100&gt;0,ROUND(F1100*#REF!,2),0)</f>
        <v>0</v>
      </c>
      <c r="O1100" s="58">
        <f>IF(J1100&gt;0,ROUND(J1100*#REF!,2),0)</f>
        <v>0</v>
      </c>
      <c r="P1100" s="58">
        <f t="shared" si="120"/>
        <v>84.88</v>
      </c>
      <c r="Q1100" s="59" t="s">
        <v>0</v>
      </c>
      <c r="R1100" s="51"/>
      <c r="S1100" s="51"/>
    </row>
    <row r="1101" spans="1:19" ht="21" x14ac:dyDescent="0.35">
      <c r="A1101" s="53">
        <v>30722500</v>
      </c>
      <c r="B1101" s="53" t="s">
        <v>10076</v>
      </c>
      <c r="C1101" s="54" t="s">
        <v>3389</v>
      </c>
      <c r="D1101" s="60">
        <v>1</v>
      </c>
      <c r="E1101" s="61" t="s">
        <v>41</v>
      </c>
      <c r="F1101" s="56"/>
      <c r="G1101" s="53">
        <v>1</v>
      </c>
      <c r="H1101" s="53">
        <v>1</v>
      </c>
      <c r="I1101" s="53"/>
      <c r="J1101" s="53"/>
      <c r="K1101" s="57"/>
      <c r="L1101" s="58">
        <f t="shared" si="121"/>
        <v>169.74</v>
      </c>
      <c r="M1101" s="58">
        <f t="shared" si="122"/>
        <v>169.74</v>
      </c>
      <c r="N1101" s="58">
        <f>IF(F1101&gt;0,ROUND(F1101*#REF!,2),0)</f>
        <v>0</v>
      </c>
      <c r="O1101" s="58">
        <f>IF(J1101&gt;0,ROUND(J1101*#REF!,2),0)</f>
        <v>0</v>
      </c>
      <c r="P1101" s="58">
        <f t="shared" si="120"/>
        <v>169.74</v>
      </c>
      <c r="Q1101" s="59" t="s">
        <v>132</v>
      </c>
      <c r="R1101" s="51"/>
      <c r="S1101" s="51"/>
    </row>
    <row r="1102" spans="1:19" ht="21" x14ac:dyDescent="0.35">
      <c r="A1102" s="53">
        <v>30722519</v>
      </c>
      <c r="B1102" s="53" t="s">
        <v>10077</v>
      </c>
      <c r="C1102" s="54" t="s">
        <v>3388</v>
      </c>
      <c r="D1102" s="60">
        <v>1</v>
      </c>
      <c r="E1102" s="61" t="s">
        <v>13</v>
      </c>
      <c r="F1102" s="56"/>
      <c r="G1102" s="53">
        <v>1</v>
      </c>
      <c r="H1102" s="53">
        <v>2</v>
      </c>
      <c r="I1102" s="53"/>
      <c r="J1102" s="53"/>
      <c r="K1102" s="57"/>
      <c r="L1102" s="58">
        <f t="shared" si="121"/>
        <v>148.54</v>
      </c>
      <c r="M1102" s="58">
        <f t="shared" si="122"/>
        <v>148.54</v>
      </c>
      <c r="N1102" s="58">
        <f>IF(F1102&gt;0,ROUND(F1102*#REF!,2),0)</f>
        <v>0</v>
      </c>
      <c r="O1102" s="58">
        <f>IF(J1102&gt;0,ROUND(J1102*#REF!,2),0)</f>
        <v>0</v>
      </c>
      <c r="P1102" s="58">
        <f t="shared" si="120"/>
        <v>148.54</v>
      </c>
      <c r="Q1102" s="59" t="s">
        <v>132</v>
      </c>
      <c r="R1102" s="51"/>
      <c r="S1102" s="51"/>
    </row>
    <row r="1103" spans="1:19" ht="31.5" x14ac:dyDescent="0.35">
      <c r="A1103" s="53">
        <v>30722527</v>
      </c>
      <c r="B1103" s="53" t="s">
        <v>10078</v>
      </c>
      <c r="C1103" s="54" t="s">
        <v>3387</v>
      </c>
      <c r="D1103" s="60">
        <v>1</v>
      </c>
      <c r="E1103" s="61" t="s">
        <v>311</v>
      </c>
      <c r="F1103" s="56"/>
      <c r="G1103" s="53">
        <v>1</v>
      </c>
      <c r="H1103" s="53">
        <v>3</v>
      </c>
      <c r="I1103" s="53"/>
      <c r="J1103" s="53"/>
      <c r="K1103" s="57"/>
      <c r="L1103" s="58">
        <f t="shared" si="121"/>
        <v>291.76</v>
      </c>
      <c r="M1103" s="58">
        <f t="shared" si="122"/>
        <v>291.76</v>
      </c>
      <c r="N1103" s="58">
        <f>IF(F1103&gt;0,ROUND(F1103*#REF!,2),0)</f>
        <v>0</v>
      </c>
      <c r="O1103" s="58">
        <f>IF(J1103&gt;0,ROUND(J1103*#REF!,2),0)</f>
        <v>0</v>
      </c>
      <c r="P1103" s="58">
        <f t="shared" si="120"/>
        <v>291.76</v>
      </c>
      <c r="Q1103" s="59" t="s">
        <v>132</v>
      </c>
      <c r="R1103" s="51"/>
      <c r="S1103" s="51"/>
    </row>
    <row r="1104" spans="1:19" ht="31.5" x14ac:dyDescent="0.35">
      <c r="A1104" s="53">
        <v>30722535</v>
      </c>
      <c r="B1104" s="53" t="s">
        <v>10079</v>
      </c>
      <c r="C1104" s="54" t="s">
        <v>3386</v>
      </c>
      <c r="D1104" s="60">
        <v>1</v>
      </c>
      <c r="E1104" s="61" t="s">
        <v>311</v>
      </c>
      <c r="F1104" s="56"/>
      <c r="G1104" s="53">
        <v>1</v>
      </c>
      <c r="H1104" s="53">
        <v>3</v>
      </c>
      <c r="I1104" s="53"/>
      <c r="J1104" s="53"/>
      <c r="K1104" s="57"/>
      <c r="L1104" s="58">
        <f t="shared" si="121"/>
        <v>291.76</v>
      </c>
      <c r="M1104" s="58">
        <f t="shared" si="122"/>
        <v>291.76</v>
      </c>
      <c r="N1104" s="58">
        <f>IF(F1104&gt;0,ROUND(F1104*#REF!,2),0)</f>
        <v>0</v>
      </c>
      <c r="O1104" s="58">
        <f>IF(J1104&gt;0,ROUND(J1104*#REF!,2),0)</f>
        <v>0</v>
      </c>
      <c r="P1104" s="58">
        <f t="shared" si="120"/>
        <v>291.76</v>
      </c>
      <c r="Q1104" s="59" t="s">
        <v>132</v>
      </c>
      <c r="R1104" s="51"/>
      <c r="S1104" s="51"/>
    </row>
    <row r="1105" spans="1:19" ht="31.5" x14ac:dyDescent="0.35">
      <c r="A1105" s="53">
        <v>30722543</v>
      </c>
      <c r="B1105" s="53" t="s">
        <v>10080</v>
      </c>
      <c r="C1105" s="54" t="s">
        <v>3385</v>
      </c>
      <c r="D1105" s="60">
        <v>1</v>
      </c>
      <c r="E1105" s="61" t="s">
        <v>41</v>
      </c>
      <c r="F1105" s="56"/>
      <c r="G1105" s="53">
        <v>1</v>
      </c>
      <c r="H1105" s="53">
        <v>2</v>
      </c>
      <c r="I1105" s="53"/>
      <c r="J1105" s="53"/>
      <c r="K1105" s="57"/>
      <c r="L1105" s="58">
        <f t="shared" si="121"/>
        <v>169.74</v>
      </c>
      <c r="M1105" s="58">
        <f t="shared" si="122"/>
        <v>169.74</v>
      </c>
      <c r="N1105" s="58">
        <f>IF(F1105&gt;0,ROUND(F1105*#REF!,2),0)</f>
        <v>0</v>
      </c>
      <c r="O1105" s="58">
        <f>IF(J1105&gt;0,ROUND(J1105*#REF!,2),0)</f>
        <v>0</v>
      </c>
      <c r="P1105" s="58">
        <f t="shared" si="120"/>
        <v>169.74</v>
      </c>
      <c r="Q1105" s="59" t="s">
        <v>132</v>
      </c>
      <c r="R1105" s="51"/>
      <c r="S1105" s="51"/>
    </row>
    <row r="1106" spans="1:19" x14ac:dyDescent="0.35">
      <c r="A1106" s="53">
        <v>30722551</v>
      </c>
      <c r="B1106" s="53" t="s">
        <v>10081</v>
      </c>
      <c r="C1106" s="54" t="s">
        <v>3384</v>
      </c>
      <c r="D1106" s="60">
        <v>1</v>
      </c>
      <c r="E1106" s="61" t="s">
        <v>16</v>
      </c>
      <c r="F1106" s="56"/>
      <c r="G1106" s="53">
        <v>1</v>
      </c>
      <c r="H1106" s="53">
        <v>2</v>
      </c>
      <c r="I1106" s="53"/>
      <c r="J1106" s="53"/>
      <c r="K1106" s="57"/>
      <c r="L1106" s="58">
        <f t="shared" si="121"/>
        <v>250.65</v>
      </c>
      <c r="M1106" s="58">
        <f t="shared" si="122"/>
        <v>250.65</v>
      </c>
      <c r="N1106" s="58">
        <f>IF(F1106&gt;0,ROUND(F1106*#REF!,2),0)</f>
        <v>0</v>
      </c>
      <c r="O1106" s="58">
        <f>IF(J1106&gt;0,ROUND(J1106*#REF!,2),0)</f>
        <v>0</v>
      </c>
      <c r="P1106" s="58">
        <f t="shared" si="120"/>
        <v>250.65</v>
      </c>
      <c r="Q1106" s="59" t="s">
        <v>132</v>
      </c>
      <c r="R1106" s="51"/>
      <c r="S1106" s="51"/>
    </row>
    <row r="1107" spans="1:19" ht="21" x14ac:dyDescent="0.35">
      <c r="A1107" s="53">
        <v>30722560</v>
      </c>
      <c r="B1107" s="53" t="s">
        <v>10082</v>
      </c>
      <c r="C1107" s="54" t="s">
        <v>3383</v>
      </c>
      <c r="D1107" s="60">
        <v>1</v>
      </c>
      <c r="E1107" s="61" t="s">
        <v>159</v>
      </c>
      <c r="F1107" s="56"/>
      <c r="G1107" s="53">
        <v>2</v>
      </c>
      <c r="H1107" s="53">
        <v>5</v>
      </c>
      <c r="I1107" s="53"/>
      <c r="J1107" s="53"/>
      <c r="K1107" s="57"/>
      <c r="L1107" s="58">
        <f t="shared" si="121"/>
        <v>736.04</v>
      </c>
      <c r="M1107" s="58">
        <f t="shared" si="122"/>
        <v>736.04</v>
      </c>
      <c r="N1107" s="58">
        <f>IF(F1107&gt;0,ROUND(F1107*#REF!,2),0)</f>
        <v>0</v>
      </c>
      <c r="O1107" s="58">
        <f>IF(J1107&gt;0,ROUND(J1107*#REF!,2),0)</f>
        <v>0</v>
      </c>
      <c r="P1107" s="58">
        <f t="shared" si="120"/>
        <v>736.04</v>
      </c>
      <c r="Q1107" s="59" t="s">
        <v>132</v>
      </c>
      <c r="R1107" s="51"/>
      <c r="S1107" s="51"/>
    </row>
    <row r="1108" spans="1:19" ht="21" x14ac:dyDescent="0.35">
      <c r="A1108" s="53">
        <v>30722578</v>
      </c>
      <c r="B1108" s="53" t="s">
        <v>10083</v>
      </c>
      <c r="C1108" s="54" t="s">
        <v>3382</v>
      </c>
      <c r="D1108" s="60">
        <v>1</v>
      </c>
      <c r="E1108" s="61" t="s">
        <v>16</v>
      </c>
      <c r="F1108" s="56"/>
      <c r="G1108" s="53">
        <v>1</v>
      </c>
      <c r="H1108" s="53">
        <v>2</v>
      </c>
      <c r="I1108" s="53"/>
      <c r="J1108" s="53"/>
      <c r="K1108" s="57"/>
      <c r="L1108" s="58">
        <f t="shared" si="121"/>
        <v>250.65</v>
      </c>
      <c r="M1108" s="58">
        <f t="shared" si="122"/>
        <v>250.65</v>
      </c>
      <c r="N1108" s="58">
        <f>IF(F1108&gt;0,ROUND(F1108*#REF!,2),0)</f>
        <v>0</v>
      </c>
      <c r="O1108" s="58">
        <f>IF(J1108&gt;0,ROUND(J1108*#REF!,2),0)</f>
        <v>0</v>
      </c>
      <c r="P1108" s="58">
        <f t="shared" si="120"/>
        <v>250.65</v>
      </c>
      <c r="Q1108" s="59" t="s">
        <v>132</v>
      </c>
      <c r="R1108" s="51"/>
      <c r="S1108" s="51"/>
    </row>
    <row r="1109" spans="1:19" ht="21" x14ac:dyDescent="0.35">
      <c r="A1109" s="53">
        <v>30722586</v>
      </c>
      <c r="B1109" s="53" t="s">
        <v>10084</v>
      </c>
      <c r="C1109" s="54" t="s">
        <v>3381</v>
      </c>
      <c r="D1109" s="60">
        <v>1</v>
      </c>
      <c r="E1109" s="61" t="s">
        <v>23</v>
      </c>
      <c r="F1109" s="56"/>
      <c r="G1109" s="53">
        <v>1</v>
      </c>
      <c r="H1109" s="53">
        <v>1</v>
      </c>
      <c r="I1109" s="53"/>
      <c r="J1109" s="53"/>
      <c r="K1109" s="57"/>
      <c r="L1109" s="58">
        <f t="shared" si="121"/>
        <v>116.71</v>
      </c>
      <c r="M1109" s="58">
        <f t="shared" si="122"/>
        <v>116.71</v>
      </c>
      <c r="N1109" s="58">
        <f>IF(F1109&gt;0,ROUND(F1109*#REF!,2),0)</f>
        <v>0</v>
      </c>
      <c r="O1109" s="58">
        <f>IF(J1109&gt;0,ROUND(J1109*#REF!,2),0)</f>
        <v>0</v>
      </c>
      <c r="P1109" s="58">
        <f t="shared" si="120"/>
        <v>116.71</v>
      </c>
      <c r="Q1109" s="59" t="s">
        <v>132</v>
      </c>
      <c r="R1109" s="51"/>
      <c r="S1109" s="51"/>
    </row>
    <row r="1110" spans="1:19" ht="21" x14ac:dyDescent="0.35">
      <c r="A1110" s="53">
        <v>30722594</v>
      </c>
      <c r="B1110" s="53" t="s">
        <v>10085</v>
      </c>
      <c r="C1110" s="54" t="s">
        <v>3380</v>
      </c>
      <c r="D1110" s="60">
        <v>1</v>
      </c>
      <c r="E1110" s="61" t="s">
        <v>224</v>
      </c>
      <c r="F1110" s="56"/>
      <c r="G1110" s="53">
        <v>2</v>
      </c>
      <c r="H1110" s="53">
        <v>3</v>
      </c>
      <c r="I1110" s="53"/>
      <c r="J1110" s="53"/>
      <c r="K1110" s="57"/>
      <c r="L1110" s="58">
        <f t="shared" si="121"/>
        <v>338.19</v>
      </c>
      <c r="M1110" s="58">
        <f t="shared" si="122"/>
        <v>338.19</v>
      </c>
      <c r="N1110" s="58">
        <f>IF(F1110&gt;0,ROUND(F1110*#REF!,2),0)</f>
        <v>0</v>
      </c>
      <c r="O1110" s="58">
        <f>IF(J1110&gt;0,ROUND(J1110*#REF!,2),0)</f>
        <v>0</v>
      </c>
      <c r="P1110" s="58">
        <f t="shared" si="120"/>
        <v>338.19</v>
      </c>
      <c r="Q1110" s="59" t="s">
        <v>132</v>
      </c>
      <c r="R1110" s="51"/>
      <c r="S1110" s="51"/>
    </row>
    <row r="1111" spans="1:19" ht="31.5" x14ac:dyDescent="0.35">
      <c r="A1111" s="53">
        <v>30722608</v>
      </c>
      <c r="B1111" s="53" t="s">
        <v>10086</v>
      </c>
      <c r="C1111" s="54" t="s">
        <v>3379</v>
      </c>
      <c r="D1111" s="60">
        <v>1</v>
      </c>
      <c r="E1111" s="61" t="s">
        <v>224</v>
      </c>
      <c r="F1111" s="56"/>
      <c r="G1111" s="53">
        <v>1</v>
      </c>
      <c r="H1111" s="53">
        <v>3</v>
      </c>
      <c r="I1111" s="53"/>
      <c r="J1111" s="53"/>
      <c r="K1111" s="57"/>
      <c r="L1111" s="58">
        <f t="shared" si="121"/>
        <v>338.19</v>
      </c>
      <c r="M1111" s="58">
        <f t="shared" si="122"/>
        <v>338.19</v>
      </c>
      <c r="N1111" s="58">
        <f>IF(F1111&gt;0,ROUND(F1111*#REF!,2),0)</f>
        <v>0</v>
      </c>
      <c r="O1111" s="58">
        <f>IF(J1111&gt;0,ROUND(J1111*#REF!,2),0)</f>
        <v>0</v>
      </c>
      <c r="P1111" s="58">
        <f t="shared" si="120"/>
        <v>338.19</v>
      </c>
      <c r="Q1111" s="59" t="s">
        <v>132</v>
      </c>
      <c r="R1111" s="51"/>
      <c r="S1111" s="51"/>
    </row>
    <row r="1112" spans="1:19" ht="21" x14ac:dyDescent="0.35">
      <c r="A1112" s="53">
        <v>30722616</v>
      </c>
      <c r="B1112" s="53" t="s">
        <v>10087</v>
      </c>
      <c r="C1112" s="54" t="s">
        <v>3378</v>
      </c>
      <c r="D1112" s="60">
        <v>1</v>
      </c>
      <c r="E1112" s="61" t="s">
        <v>407</v>
      </c>
      <c r="F1112" s="56"/>
      <c r="G1112" s="53">
        <v>2</v>
      </c>
      <c r="H1112" s="53">
        <v>3</v>
      </c>
      <c r="I1112" s="53"/>
      <c r="J1112" s="53"/>
      <c r="K1112" s="57"/>
      <c r="L1112" s="58">
        <f t="shared" si="121"/>
        <v>620.66</v>
      </c>
      <c r="M1112" s="58">
        <f t="shared" si="122"/>
        <v>620.66</v>
      </c>
      <c r="N1112" s="58">
        <f>IF(F1112&gt;0,ROUND(F1112*#REF!,2),0)</f>
        <v>0</v>
      </c>
      <c r="O1112" s="58">
        <f>IF(J1112&gt;0,ROUND(J1112*#REF!,2),0)</f>
        <v>0</v>
      </c>
      <c r="P1112" s="58">
        <f t="shared" si="120"/>
        <v>620.66</v>
      </c>
      <c r="Q1112" s="59" t="s">
        <v>132</v>
      </c>
      <c r="R1112" s="51"/>
      <c r="S1112" s="51"/>
    </row>
    <row r="1113" spans="1:19" ht="21" x14ac:dyDescent="0.35">
      <c r="A1113" s="53">
        <v>30722624</v>
      </c>
      <c r="B1113" s="53" t="s">
        <v>10088</v>
      </c>
      <c r="C1113" s="54" t="s">
        <v>3377</v>
      </c>
      <c r="D1113" s="60">
        <v>1</v>
      </c>
      <c r="E1113" s="61" t="s">
        <v>41</v>
      </c>
      <c r="F1113" s="56"/>
      <c r="G1113" s="53">
        <v>1</v>
      </c>
      <c r="H1113" s="53">
        <v>3</v>
      </c>
      <c r="I1113" s="53"/>
      <c r="J1113" s="53"/>
      <c r="K1113" s="57"/>
      <c r="L1113" s="58">
        <f t="shared" si="121"/>
        <v>169.74</v>
      </c>
      <c r="M1113" s="58">
        <f t="shared" si="122"/>
        <v>169.74</v>
      </c>
      <c r="N1113" s="58">
        <f>IF(F1113&gt;0,ROUND(F1113*#REF!,2),0)</f>
        <v>0</v>
      </c>
      <c r="O1113" s="58">
        <f>IF(J1113&gt;0,ROUND(J1113*#REF!,2),0)</f>
        <v>0</v>
      </c>
      <c r="P1113" s="58">
        <f t="shared" si="120"/>
        <v>169.74</v>
      </c>
      <c r="Q1113" s="59" t="s">
        <v>132</v>
      </c>
      <c r="R1113" s="51"/>
      <c r="S1113" s="51"/>
    </row>
    <row r="1114" spans="1:19" ht="21" x14ac:dyDescent="0.35">
      <c r="A1114" s="53">
        <v>30722632</v>
      </c>
      <c r="B1114" s="53" t="s">
        <v>10089</v>
      </c>
      <c r="C1114" s="54" t="s">
        <v>3376</v>
      </c>
      <c r="D1114" s="60">
        <v>1</v>
      </c>
      <c r="E1114" s="61" t="s">
        <v>484</v>
      </c>
      <c r="F1114" s="56"/>
      <c r="G1114" s="53">
        <v>1</v>
      </c>
      <c r="H1114" s="53">
        <v>3</v>
      </c>
      <c r="I1114" s="53"/>
      <c r="J1114" s="53"/>
      <c r="K1114" s="57"/>
      <c r="L1114" s="58">
        <f t="shared" si="121"/>
        <v>802.34</v>
      </c>
      <c r="M1114" s="58">
        <f t="shared" si="122"/>
        <v>802.34</v>
      </c>
      <c r="N1114" s="58">
        <f>IF(F1114&gt;0,ROUND(F1114*#REF!,2),0)</f>
        <v>0</v>
      </c>
      <c r="O1114" s="58">
        <f>IF(J1114&gt;0,ROUND(J1114*#REF!,2),0)</f>
        <v>0</v>
      </c>
      <c r="P1114" s="58">
        <f t="shared" si="120"/>
        <v>802.34</v>
      </c>
      <c r="Q1114" s="59" t="s">
        <v>132</v>
      </c>
      <c r="R1114" s="51"/>
      <c r="S1114" s="51"/>
    </row>
    <row r="1115" spans="1:19" x14ac:dyDescent="0.35">
      <c r="A1115" s="53">
        <v>30722640</v>
      </c>
      <c r="B1115" s="53" t="s">
        <v>10090</v>
      </c>
      <c r="C1115" s="54" t="s">
        <v>3375</v>
      </c>
      <c r="D1115" s="60">
        <v>1</v>
      </c>
      <c r="E1115" s="61" t="s">
        <v>311</v>
      </c>
      <c r="F1115" s="56"/>
      <c r="G1115" s="53">
        <v>1</v>
      </c>
      <c r="H1115" s="53">
        <v>1</v>
      </c>
      <c r="I1115" s="53"/>
      <c r="J1115" s="53"/>
      <c r="K1115" s="57"/>
      <c r="L1115" s="58">
        <f t="shared" si="121"/>
        <v>291.76</v>
      </c>
      <c r="M1115" s="58">
        <f t="shared" si="122"/>
        <v>291.76</v>
      </c>
      <c r="N1115" s="58">
        <f>IF(F1115&gt;0,ROUND(F1115*#REF!,2),0)</f>
        <v>0</v>
      </c>
      <c r="O1115" s="58">
        <f>IF(J1115&gt;0,ROUND(J1115*#REF!,2),0)</f>
        <v>0</v>
      </c>
      <c r="P1115" s="58">
        <f t="shared" si="120"/>
        <v>291.76</v>
      </c>
      <c r="Q1115" s="59" t="s">
        <v>132</v>
      </c>
      <c r="R1115" s="51"/>
      <c r="S1115" s="51"/>
    </row>
    <row r="1116" spans="1:19" ht="31.5" x14ac:dyDescent="0.35">
      <c r="A1116" s="53">
        <v>30722659</v>
      </c>
      <c r="B1116" s="53" t="s">
        <v>10091</v>
      </c>
      <c r="C1116" s="54" t="s">
        <v>3374</v>
      </c>
      <c r="D1116" s="60">
        <v>1</v>
      </c>
      <c r="E1116" s="61" t="s">
        <v>161</v>
      </c>
      <c r="F1116" s="56"/>
      <c r="G1116" s="53">
        <v>2</v>
      </c>
      <c r="H1116" s="53">
        <v>4</v>
      </c>
      <c r="I1116" s="53"/>
      <c r="J1116" s="53"/>
      <c r="K1116" s="57"/>
      <c r="L1116" s="58">
        <f t="shared" si="121"/>
        <v>948.22</v>
      </c>
      <c r="M1116" s="58">
        <f t="shared" si="122"/>
        <v>948.22</v>
      </c>
      <c r="N1116" s="58">
        <f>IF(F1116&gt;0,ROUND(F1116*#REF!,2),0)</f>
        <v>0</v>
      </c>
      <c r="O1116" s="58">
        <f>IF(J1116&gt;0,ROUND(J1116*#REF!,2),0)</f>
        <v>0</v>
      </c>
      <c r="P1116" s="58">
        <f t="shared" si="120"/>
        <v>948.22</v>
      </c>
      <c r="Q1116" s="59" t="s">
        <v>132</v>
      </c>
      <c r="R1116" s="51"/>
      <c r="S1116" s="51"/>
    </row>
    <row r="1117" spans="1:19" ht="42" x14ac:dyDescent="0.35">
      <c r="A1117" s="53">
        <v>30722667</v>
      </c>
      <c r="B1117" s="53" t="s">
        <v>10092</v>
      </c>
      <c r="C1117" s="54" t="s">
        <v>3373</v>
      </c>
      <c r="D1117" s="60">
        <v>1</v>
      </c>
      <c r="E1117" s="61" t="s">
        <v>194</v>
      </c>
      <c r="F1117" s="56"/>
      <c r="G1117" s="53">
        <v>3</v>
      </c>
      <c r="H1117" s="53">
        <v>6</v>
      </c>
      <c r="I1117" s="53"/>
      <c r="J1117" s="53"/>
      <c r="K1117" s="57"/>
      <c r="L1117" s="58">
        <f t="shared" si="121"/>
        <v>2181.58</v>
      </c>
      <c r="M1117" s="58">
        <f t="shared" si="122"/>
        <v>2181.58</v>
      </c>
      <c r="N1117" s="58">
        <f>IF(F1117&gt;0,ROUND(F1117*#REF!,2),0)</f>
        <v>0</v>
      </c>
      <c r="O1117" s="58">
        <f>IF(J1117&gt;0,ROUND(J1117*#REF!,2),0)</f>
        <v>0</v>
      </c>
      <c r="P1117" s="58">
        <f t="shared" si="120"/>
        <v>2181.58</v>
      </c>
      <c r="Q1117" s="59" t="s">
        <v>132</v>
      </c>
      <c r="R1117" s="51"/>
      <c r="S1117" s="51"/>
    </row>
    <row r="1118" spans="1:19" ht="31.5" x14ac:dyDescent="0.35">
      <c r="A1118" s="53">
        <v>30722675</v>
      </c>
      <c r="B1118" s="53" t="s">
        <v>10093</v>
      </c>
      <c r="C1118" s="54" t="s">
        <v>3372</v>
      </c>
      <c r="D1118" s="60">
        <v>1</v>
      </c>
      <c r="E1118" s="61" t="s">
        <v>194</v>
      </c>
      <c r="F1118" s="56"/>
      <c r="G1118" s="53">
        <v>3</v>
      </c>
      <c r="H1118" s="53">
        <v>6</v>
      </c>
      <c r="I1118" s="53"/>
      <c r="J1118" s="53"/>
      <c r="K1118" s="57"/>
      <c r="L1118" s="58">
        <f t="shared" si="121"/>
        <v>2181.58</v>
      </c>
      <c r="M1118" s="58">
        <f t="shared" si="122"/>
        <v>2181.58</v>
      </c>
      <c r="N1118" s="58">
        <f>IF(F1118&gt;0,ROUND(F1118*#REF!,2),0)</f>
        <v>0</v>
      </c>
      <c r="O1118" s="58">
        <f>IF(J1118&gt;0,ROUND(J1118*#REF!,2),0)</f>
        <v>0</v>
      </c>
      <c r="P1118" s="58">
        <f t="shared" si="120"/>
        <v>2181.58</v>
      </c>
      <c r="Q1118" s="59" t="s">
        <v>132</v>
      </c>
      <c r="R1118" s="51"/>
      <c r="S1118" s="51"/>
    </row>
    <row r="1119" spans="1:19" x14ac:dyDescent="0.35">
      <c r="A1119" s="53">
        <v>30722683</v>
      </c>
      <c r="B1119" s="53" t="s">
        <v>10094</v>
      </c>
      <c r="C1119" s="54" t="s">
        <v>3371</v>
      </c>
      <c r="D1119" s="60">
        <v>1</v>
      </c>
      <c r="E1119" s="61" t="s">
        <v>194</v>
      </c>
      <c r="F1119" s="56"/>
      <c r="G1119" s="53">
        <v>3</v>
      </c>
      <c r="H1119" s="53">
        <v>6</v>
      </c>
      <c r="I1119" s="53"/>
      <c r="J1119" s="53"/>
      <c r="K1119" s="57"/>
      <c r="L1119" s="58">
        <f t="shared" ref="L1119:L1138" si="123">VLOOKUP(E1119,PORTES2021,10,FALSE)</f>
        <v>2181.58</v>
      </c>
      <c r="M1119" s="58">
        <f t="shared" si="122"/>
        <v>2181.58</v>
      </c>
      <c r="N1119" s="58">
        <f>IF(F1119&gt;0,ROUND(F1119*#REF!,2),0)</f>
        <v>0</v>
      </c>
      <c r="O1119" s="58">
        <f>IF(J1119&gt;0,ROUND(J1119*#REF!,2),0)</f>
        <v>0</v>
      </c>
      <c r="P1119" s="58">
        <f t="shared" ref="P1119:P1147" si="124">ROUND(M1119+N1119+O1119,2)</f>
        <v>2181.58</v>
      </c>
      <c r="Q1119" s="59" t="s">
        <v>132</v>
      </c>
      <c r="R1119" s="51"/>
      <c r="S1119" s="51"/>
    </row>
    <row r="1120" spans="1:19" ht="31.5" x14ac:dyDescent="0.35">
      <c r="A1120" s="53">
        <v>30722691</v>
      </c>
      <c r="B1120" s="53" t="s">
        <v>10095</v>
      </c>
      <c r="C1120" s="54" t="s">
        <v>3370</v>
      </c>
      <c r="D1120" s="60">
        <v>1</v>
      </c>
      <c r="E1120" s="61" t="s">
        <v>484</v>
      </c>
      <c r="F1120" s="56"/>
      <c r="G1120" s="53">
        <v>2</v>
      </c>
      <c r="H1120" s="53">
        <v>3</v>
      </c>
      <c r="I1120" s="53"/>
      <c r="J1120" s="53"/>
      <c r="K1120" s="57"/>
      <c r="L1120" s="58">
        <f t="shared" si="123"/>
        <v>802.34</v>
      </c>
      <c r="M1120" s="58">
        <f t="shared" si="122"/>
        <v>802.34</v>
      </c>
      <c r="N1120" s="58">
        <f>IF(F1120&gt;0,ROUND(F1120*#REF!,2),0)</f>
        <v>0</v>
      </c>
      <c r="O1120" s="58">
        <f>IF(J1120&gt;0,ROUND(J1120*#REF!,2),0)</f>
        <v>0</v>
      </c>
      <c r="P1120" s="58">
        <f t="shared" si="124"/>
        <v>802.34</v>
      </c>
      <c r="Q1120" s="59" t="s">
        <v>132</v>
      </c>
      <c r="R1120" s="51"/>
      <c r="S1120" s="51"/>
    </row>
    <row r="1121" spans="1:19" ht="21" x14ac:dyDescent="0.35">
      <c r="A1121" s="53">
        <v>30722705</v>
      </c>
      <c r="B1121" s="53" t="s">
        <v>10096</v>
      </c>
      <c r="C1121" s="54" t="s">
        <v>3369</v>
      </c>
      <c r="D1121" s="60">
        <v>1</v>
      </c>
      <c r="E1121" s="61" t="s">
        <v>224</v>
      </c>
      <c r="F1121" s="56"/>
      <c r="G1121" s="53">
        <v>1</v>
      </c>
      <c r="H1121" s="53">
        <v>1</v>
      </c>
      <c r="I1121" s="53"/>
      <c r="J1121" s="53"/>
      <c r="K1121" s="57"/>
      <c r="L1121" s="58">
        <f t="shared" si="123"/>
        <v>338.19</v>
      </c>
      <c r="M1121" s="58">
        <f t="shared" si="122"/>
        <v>338.19</v>
      </c>
      <c r="N1121" s="58">
        <f>IF(F1121&gt;0,ROUND(F1121*#REF!,2),0)</f>
        <v>0</v>
      </c>
      <c r="O1121" s="58">
        <f>IF(J1121&gt;0,ROUND(J1121*#REF!,2),0)</f>
        <v>0</v>
      </c>
      <c r="P1121" s="58">
        <f t="shared" si="124"/>
        <v>338.19</v>
      </c>
      <c r="Q1121" s="59" t="s">
        <v>132</v>
      </c>
      <c r="R1121" s="51"/>
      <c r="S1121" s="51"/>
    </row>
    <row r="1122" spans="1:19" x14ac:dyDescent="0.35">
      <c r="A1122" s="53">
        <v>30722713</v>
      </c>
      <c r="B1122" s="53" t="s">
        <v>10097</v>
      </c>
      <c r="C1122" s="54" t="s">
        <v>3368</v>
      </c>
      <c r="D1122" s="60">
        <v>1</v>
      </c>
      <c r="E1122" s="61" t="s">
        <v>13</v>
      </c>
      <c r="F1122" s="56"/>
      <c r="G1122" s="53">
        <v>1</v>
      </c>
      <c r="H1122" s="53">
        <v>1</v>
      </c>
      <c r="I1122" s="53"/>
      <c r="J1122" s="53"/>
      <c r="K1122" s="57"/>
      <c r="L1122" s="58">
        <f t="shared" si="123"/>
        <v>148.54</v>
      </c>
      <c r="M1122" s="58">
        <f t="shared" si="122"/>
        <v>148.54</v>
      </c>
      <c r="N1122" s="58">
        <f>IF(F1122&gt;0,ROUND(F1122*#REF!,2),0)</f>
        <v>0</v>
      </c>
      <c r="O1122" s="58">
        <f>IF(J1122&gt;0,ROUND(J1122*#REF!,2),0)</f>
        <v>0</v>
      </c>
      <c r="P1122" s="58">
        <f t="shared" si="124"/>
        <v>148.54</v>
      </c>
      <c r="Q1122" s="59" t="s">
        <v>132</v>
      </c>
      <c r="R1122" s="51"/>
      <c r="S1122" s="51"/>
    </row>
    <row r="1123" spans="1:19" ht="31.5" x14ac:dyDescent="0.35">
      <c r="A1123" s="53">
        <v>30722721</v>
      </c>
      <c r="B1123" s="53" t="s">
        <v>10098</v>
      </c>
      <c r="C1123" s="54" t="s">
        <v>3367</v>
      </c>
      <c r="D1123" s="60">
        <v>1</v>
      </c>
      <c r="E1123" s="61" t="s">
        <v>151</v>
      </c>
      <c r="F1123" s="56"/>
      <c r="G1123" s="53">
        <v>1</v>
      </c>
      <c r="H1123" s="53">
        <v>2</v>
      </c>
      <c r="I1123" s="53"/>
      <c r="J1123" s="53"/>
      <c r="K1123" s="57"/>
      <c r="L1123" s="58">
        <f t="shared" si="123"/>
        <v>270.54000000000002</v>
      </c>
      <c r="M1123" s="58">
        <f t="shared" si="122"/>
        <v>270.54000000000002</v>
      </c>
      <c r="N1123" s="58">
        <f>IF(F1123&gt;0,ROUND(F1123*#REF!,2),0)</f>
        <v>0</v>
      </c>
      <c r="O1123" s="58">
        <f>IF(J1123&gt;0,ROUND(J1123*#REF!,2),0)</f>
        <v>0</v>
      </c>
      <c r="P1123" s="58">
        <f t="shared" si="124"/>
        <v>270.54000000000002</v>
      </c>
      <c r="Q1123" s="59" t="s">
        <v>132</v>
      </c>
      <c r="R1123" s="51"/>
      <c r="S1123" s="51"/>
    </row>
    <row r="1124" spans="1:19" ht="31.5" x14ac:dyDescent="0.35">
      <c r="A1124" s="53">
        <v>30722730</v>
      </c>
      <c r="B1124" s="53" t="s">
        <v>10099</v>
      </c>
      <c r="C1124" s="54" t="s">
        <v>3366</v>
      </c>
      <c r="D1124" s="60">
        <v>1</v>
      </c>
      <c r="E1124" s="61" t="s">
        <v>41</v>
      </c>
      <c r="F1124" s="56"/>
      <c r="G1124" s="53">
        <v>1</v>
      </c>
      <c r="H1124" s="53">
        <v>2</v>
      </c>
      <c r="I1124" s="53"/>
      <c r="J1124" s="53"/>
      <c r="K1124" s="57"/>
      <c r="L1124" s="58">
        <f t="shared" si="123"/>
        <v>169.74</v>
      </c>
      <c r="M1124" s="58">
        <f t="shared" si="122"/>
        <v>169.74</v>
      </c>
      <c r="N1124" s="58">
        <f>IF(F1124&gt;0,ROUND(F1124*#REF!,2),0)</f>
        <v>0</v>
      </c>
      <c r="O1124" s="58">
        <f>IF(J1124&gt;0,ROUND(J1124*#REF!,2),0)</f>
        <v>0</v>
      </c>
      <c r="P1124" s="58">
        <f t="shared" si="124"/>
        <v>169.74</v>
      </c>
      <c r="Q1124" s="59" t="s">
        <v>132</v>
      </c>
      <c r="R1124" s="51"/>
      <c r="S1124" s="51"/>
    </row>
    <row r="1125" spans="1:19" ht="31.5" x14ac:dyDescent="0.35">
      <c r="A1125" s="53">
        <v>30722748</v>
      </c>
      <c r="B1125" s="53" t="s">
        <v>10100</v>
      </c>
      <c r="C1125" s="54" t="s">
        <v>3365</v>
      </c>
      <c r="D1125" s="60">
        <v>1</v>
      </c>
      <c r="E1125" s="61" t="s">
        <v>311</v>
      </c>
      <c r="F1125" s="56"/>
      <c r="G1125" s="53">
        <v>1</v>
      </c>
      <c r="H1125" s="53">
        <v>3</v>
      </c>
      <c r="I1125" s="53"/>
      <c r="J1125" s="53"/>
      <c r="K1125" s="57"/>
      <c r="L1125" s="58">
        <f t="shared" si="123"/>
        <v>291.76</v>
      </c>
      <c r="M1125" s="58">
        <f t="shared" si="122"/>
        <v>291.76</v>
      </c>
      <c r="N1125" s="58">
        <f>IF(F1125&gt;0,ROUND(F1125*#REF!,2),0)</f>
        <v>0</v>
      </c>
      <c r="O1125" s="58">
        <f>IF(J1125&gt;0,ROUND(J1125*#REF!,2),0)</f>
        <v>0</v>
      </c>
      <c r="P1125" s="58">
        <f t="shared" si="124"/>
        <v>291.76</v>
      </c>
      <c r="Q1125" s="59" t="s">
        <v>132</v>
      </c>
      <c r="R1125" s="51"/>
      <c r="S1125" s="51"/>
    </row>
    <row r="1126" spans="1:19" ht="42" x14ac:dyDescent="0.35">
      <c r="A1126" s="53">
        <v>30722756</v>
      </c>
      <c r="B1126" s="53" t="s">
        <v>10101</v>
      </c>
      <c r="C1126" s="54" t="s">
        <v>3364</v>
      </c>
      <c r="D1126" s="60">
        <v>1</v>
      </c>
      <c r="E1126" s="61" t="s">
        <v>194</v>
      </c>
      <c r="F1126" s="56"/>
      <c r="G1126" s="53">
        <v>3</v>
      </c>
      <c r="H1126" s="53">
        <v>6</v>
      </c>
      <c r="I1126" s="53"/>
      <c r="J1126" s="53"/>
      <c r="K1126" s="57"/>
      <c r="L1126" s="58">
        <f t="shared" si="123"/>
        <v>2181.58</v>
      </c>
      <c r="M1126" s="58">
        <f t="shared" si="122"/>
        <v>2181.58</v>
      </c>
      <c r="N1126" s="58">
        <f>IF(F1126&gt;0,ROUND(F1126*#REF!,2),0)</f>
        <v>0</v>
      </c>
      <c r="O1126" s="58">
        <f>IF(J1126&gt;0,ROUND(J1126*#REF!,2),0)</f>
        <v>0</v>
      </c>
      <c r="P1126" s="58">
        <f t="shared" si="124"/>
        <v>2181.58</v>
      </c>
      <c r="Q1126" s="59" t="s">
        <v>132</v>
      </c>
      <c r="R1126" s="51"/>
      <c r="S1126" s="51"/>
    </row>
    <row r="1127" spans="1:19" ht="21" x14ac:dyDescent="0.35">
      <c r="A1127" s="53">
        <v>30722764</v>
      </c>
      <c r="B1127" s="53" t="s">
        <v>10102</v>
      </c>
      <c r="C1127" s="54" t="s">
        <v>3363</v>
      </c>
      <c r="D1127" s="60">
        <v>1</v>
      </c>
      <c r="E1127" s="61" t="s">
        <v>20</v>
      </c>
      <c r="F1127" s="56"/>
      <c r="G1127" s="53"/>
      <c r="H1127" s="53">
        <v>1</v>
      </c>
      <c r="I1127" s="53"/>
      <c r="J1127" s="53"/>
      <c r="K1127" s="57"/>
      <c r="L1127" s="58">
        <f t="shared" si="123"/>
        <v>39.79</v>
      </c>
      <c r="M1127" s="58">
        <f t="shared" si="122"/>
        <v>39.79</v>
      </c>
      <c r="N1127" s="58">
        <f>IF(F1127&gt;0,ROUND(F1127*#REF!,2),0)</f>
        <v>0</v>
      </c>
      <c r="O1127" s="58">
        <f>IF(J1127&gt;0,ROUND(J1127*#REF!,2),0)</f>
        <v>0</v>
      </c>
      <c r="P1127" s="58">
        <f t="shared" si="124"/>
        <v>39.79</v>
      </c>
      <c r="Q1127" s="59" t="s">
        <v>0</v>
      </c>
      <c r="R1127" s="51"/>
      <c r="S1127" s="51"/>
    </row>
    <row r="1128" spans="1:19" ht="31.5" x14ac:dyDescent="0.35">
      <c r="A1128" s="53">
        <v>30722772</v>
      </c>
      <c r="B1128" s="53" t="s">
        <v>10103</v>
      </c>
      <c r="C1128" s="54" t="s">
        <v>3362</v>
      </c>
      <c r="D1128" s="60">
        <v>1</v>
      </c>
      <c r="E1128" s="61" t="s">
        <v>41</v>
      </c>
      <c r="F1128" s="56"/>
      <c r="G1128" s="53">
        <v>1</v>
      </c>
      <c r="H1128" s="53">
        <v>1</v>
      </c>
      <c r="I1128" s="53"/>
      <c r="J1128" s="53"/>
      <c r="K1128" s="57"/>
      <c r="L1128" s="58">
        <f t="shared" si="123"/>
        <v>169.74</v>
      </c>
      <c r="M1128" s="58">
        <f t="shared" si="122"/>
        <v>169.74</v>
      </c>
      <c r="N1128" s="58">
        <f>IF(F1128&gt;0,ROUND(F1128*#REF!,2),0)</f>
        <v>0</v>
      </c>
      <c r="O1128" s="58">
        <f>IF(J1128&gt;0,ROUND(J1128*#REF!,2),0)</f>
        <v>0</v>
      </c>
      <c r="P1128" s="58">
        <f t="shared" si="124"/>
        <v>169.74</v>
      </c>
      <c r="Q1128" s="59" t="s">
        <v>132</v>
      </c>
      <c r="R1128" s="51"/>
      <c r="S1128" s="51"/>
    </row>
    <row r="1129" spans="1:19" x14ac:dyDescent="0.35">
      <c r="A1129" s="53">
        <v>30722780</v>
      </c>
      <c r="B1129" s="53" t="s">
        <v>10104</v>
      </c>
      <c r="C1129" s="54" t="s">
        <v>3361</v>
      </c>
      <c r="D1129" s="60">
        <v>1</v>
      </c>
      <c r="E1129" s="61" t="s">
        <v>34</v>
      </c>
      <c r="F1129" s="56"/>
      <c r="G1129" s="53">
        <v>1</v>
      </c>
      <c r="H1129" s="53">
        <v>2</v>
      </c>
      <c r="I1129" s="53"/>
      <c r="J1129" s="53"/>
      <c r="K1129" s="57"/>
      <c r="L1129" s="58">
        <f t="shared" si="123"/>
        <v>71.62</v>
      </c>
      <c r="M1129" s="58">
        <f t="shared" si="122"/>
        <v>71.62</v>
      </c>
      <c r="N1129" s="58">
        <f>IF(F1129&gt;0,ROUND(F1129*#REF!,2),0)</f>
        <v>0</v>
      </c>
      <c r="O1129" s="58">
        <f>IF(J1129&gt;0,ROUND(J1129*#REF!,2),0)</f>
        <v>0</v>
      </c>
      <c r="P1129" s="58">
        <f t="shared" si="124"/>
        <v>71.62</v>
      </c>
      <c r="Q1129" s="59" t="s">
        <v>132</v>
      </c>
      <c r="R1129" s="51"/>
      <c r="S1129" s="51"/>
    </row>
    <row r="1130" spans="1:19" ht="21" x14ac:dyDescent="0.35">
      <c r="A1130" s="53">
        <v>30722799</v>
      </c>
      <c r="B1130" s="53" t="s">
        <v>10105</v>
      </c>
      <c r="C1130" s="54" t="s">
        <v>3360</v>
      </c>
      <c r="D1130" s="60">
        <v>1</v>
      </c>
      <c r="E1130" s="61" t="s">
        <v>311</v>
      </c>
      <c r="F1130" s="56"/>
      <c r="G1130" s="53">
        <v>2</v>
      </c>
      <c r="H1130" s="53">
        <v>3</v>
      </c>
      <c r="I1130" s="53"/>
      <c r="J1130" s="53"/>
      <c r="K1130" s="57"/>
      <c r="L1130" s="58">
        <f t="shared" si="123"/>
        <v>291.76</v>
      </c>
      <c r="M1130" s="58">
        <f t="shared" si="122"/>
        <v>291.76</v>
      </c>
      <c r="N1130" s="58">
        <f>IF(F1130&gt;0,ROUND(F1130*#REF!,2),0)</f>
        <v>0</v>
      </c>
      <c r="O1130" s="58">
        <f>IF(J1130&gt;0,ROUND(J1130*#REF!,2),0)</f>
        <v>0</v>
      </c>
      <c r="P1130" s="58">
        <f t="shared" si="124"/>
        <v>291.76</v>
      </c>
      <c r="Q1130" s="59" t="s">
        <v>132</v>
      </c>
      <c r="R1130" s="51"/>
      <c r="S1130" s="51"/>
    </row>
    <row r="1131" spans="1:19" ht="21" x14ac:dyDescent="0.35">
      <c r="A1131" s="53">
        <v>30722802</v>
      </c>
      <c r="B1131" s="53" t="s">
        <v>10106</v>
      </c>
      <c r="C1131" s="54" t="s">
        <v>3359</v>
      </c>
      <c r="D1131" s="60">
        <v>1</v>
      </c>
      <c r="E1131" s="61" t="s">
        <v>383</v>
      </c>
      <c r="F1131" s="56"/>
      <c r="G1131" s="53">
        <v>2</v>
      </c>
      <c r="H1131" s="53">
        <v>4</v>
      </c>
      <c r="I1131" s="53"/>
      <c r="J1131" s="53"/>
      <c r="K1131" s="57"/>
      <c r="L1131" s="58">
        <f t="shared" si="123"/>
        <v>649.84</v>
      </c>
      <c r="M1131" s="58">
        <f t="shared" si="122"/>
        <v>649.84</v>
      </c>
      <c r="N1131" s="58">
        <f>IF(F1131&gt;0,ROUND(F1131*#REF!,2),0)</f>
        <v>0</v>
      </c>
      <c r="O1131" s="58">
        <f>IF(J1131&gt;0,ROUND(J1131*#REF!,2),0)</f>
        <v>0</v>
      </c>
      <c r="P1131" s="58">
        <f t="shared" si="124"/>
        <v>649.84</v>
      </c>
      <c r="Q1131" s="59" t="s">
        <v>132</v>
      </c>
      <c r="R1131" s="51"/>
      <c r="S1131" s="51"/>
    </row>
    <row r="1132" spans="1:19" ht="21" x14ac:dyDescent="0.35">
      <c r="A1132" s="53">
        <v>30722810</v>
      </c>
      <c r="B1132" s="53" t="s">
        <v>10107</v>
      </c>
      <c r="C1132" s="54" t="s">
        <v>3358</v>
      </c>
      <c r="D1132" s="60">
        <v>1</v>
      </c>
      <c r="E1132" s="61" t="s">
        <v>23</v>
      </c>
      <c r="F1132" s="56"/>
      <c r="G1132" s="53">
        <v>1</v>
      </c>
      <c r="H1132" s="53">
        <v>1</v>
      </c>
      <c r="I1132" s="53"/>
      <c r="J1132" s="53"/>
      <c r="K1132" s="57"/>
      <c r="L1132" s="58">
        <f t="shared" si="123"/>
        <v>116.71</v>
      </c>
      <c r="M1132" s="58">
        <f t="shared" si="122"/>
        <v>116.71</v>
      </c>
      <c r="N1132" s="58">
        <f>IF(F1132&gt;0,ROUND(F1132*#REF!,2),0)</f>
        <v>0</v>
      </c>
      <c r="O1132" s="58">
        <f>IF(J1132&gt;0,ROUND(J1132*#REF!,2),0)</f>
        <v>0</v>
      </c>
      <c r="P1132" s="58">
        <f t="shared" si="124"/>
        <v>116.71</v>
      </c>
      <c r="Q1132" s="59" t="s">
        <v>132</v>
      </c>
      <c r="R1132" s="51"/>
      <c r="S1132" s="51"/>
    </row>
    <row r="1133" spans="1:19" x14ac:dyDescent="0.35">
      <c r="A1133" s="53">
        <v>30722829</v>
      </c>
      <c r="B1133" s="53" t="s">
        <v>10108</v>
      </c>
      <c r="C1133" s="54" t="s">
        <v>3357</v>
      </c>
      <c r="D1133" s="60">
        <v>1</v>
      </c>
      <c r="E1133" s="61" t="s">
        <v>311</v>
      </c>
      <c r="F1133" s="56"/>
      <c r="G1133" s="53">
        <v>1</v>
      </c>
      <c r="H1133" s="53">
        <v>3</v>
      </c>
      <c r="I1133" s="53"/>
      <c r="J1133" s="53"/>
      <c r="K1133" s="57"/>
      <c r="L1133" s="58">
        <f t="shared" si="123"/>
        <v>291.76</v>
      </c>
      <c r="M1133" s="58">
        <f t="shared" si="122"/>
        <v>291.76</v>
      </c>
      <c r="N1133" s="58">
        <f>IF(F1133&gt;0,ROUND(F1133*#REF!,2),0)</f>
        <v>0</v>
      </c>
      <c r="O1133" s="58">
        <f>IF(J1133&gt;0,ROUND(J1133*#REF!,2),0)</f>
        <v>0</v>
      </c>
      <c r="P1133" s="58">
        <f t="shared" si="124"/>
        <v>291.76</v>
      </c>
      <c r="Q1133" s="59" t="s">
        <v>132</v>
      </c>
      <c r="R1133" s="51"/>
      <c r="S1133" s="51"/>
    </row>
    <row r="1134" spans="1:19" ht="21" x14ac:dyDescent="0.35">
      <c r="A1134" s="53">
        <v>30722845</v>
      </c>
      <c r="B1134" s="53" t="s">
        <v>10109</v>
      </c>
      <c r="C1134" s="54" t="s">
        <v>3356</v>
      </c>
      <c r="D1134" s="60">
        <v>1</v>
      </c>
      <c r="E1134" s="61" t="s">
        <v>159</v>
      </c>
      <c r="F1134" s="56"/>
      <c r="G1134" s="53">
        <v>2</v>
      </c>
      <c r="H1134" s="53">
        <v>4</v>
      </c>
      <c r="I1134" s="53"/>
      <c r="J1134" s="53"/>
      <c r="K1134" s="57"/>
      <c r="L1134" s="58">
        <f t="shared" si="123"/>
        <v>736.04</v>
      </c>
      <c r="M1134" s="58">
        <f t="shared" si="122"/>
        <v>736.04</v>
      </c>
      <c r="N1134" s="58">
        <f>IF(F1134&gt;0,ROUND(F1134*#REF!,2),0)</f>
        <v>0</v>
      </c>
      <c r="O1134" s="58">
        <f>IF(J1134&gt;0,ROUND(J1134*#REF!,2),0)</f>
        <v>0</v>
      </c>
      <c r="P1134" s="58">
        <f t="shared" si="124"/>
        <v>736.04</v>
      </c>
      <c r="Q1134" s="59" t="s">
        <v>132</v>
      </c>
      <c r="R1134" s="51"/>
      <c r="S1134" s="51"/>
    </row>
    <row r="1135" spans="1:19" ht="31.5" x14ac:dyDescent="0.35">
      <c r="A1135" s="53">
        <v>30722853</v>
      </c>
      <c r="B1135" s="53" t="s">
        <v>10110</v>
      </c>
      <c r="C1135" s="54" t="s">
        <v>3355</v>
      </c>
      <c r="D1135" s="60">
        <v>1</v>
      </c>
      <c r="E1135" s="61" t="s">
        <v>484</v>
      </c>
      <c r="F1135" s="56"/>
      <c r="G1135" s="53">
        <v>1</v>
      </c>
      <c r="H1135" s="53">
        <v>4</v>
      </c>
      <c r="I1135" s="53"/>
      <c r="J1135" s="53"/>
      <c r="K1135" s="57"/>
      <c r="L1135" s="58">
        <f t="shared" si="123"/>
        <v>802.34</v>
      </c>
      <c r="M1135" s="58">
        <f t="shared" si="122"/>
        <v>802.34</v>
      </c>
      <c r="N1135" s="58">
        <f>IF(F1135&gt;0,ROUND(F1135*#REF!,2),0)</f>
        <v>0</v>
      </c>
      <c r="O1135" s="58">
        <f>IF(J1135&gt;0,ROUND(J1135*#REF!,2),0)</f>
        <v>0</v>
      </c>
      <c r="P1135" s="58">
        <f t="shared" si="124"/>
        <v>802.34</v>
      </c>
      <c r="Q1135" s="59" t="s">
        <v>132</v>
      </c>
      <c r="R1135" s="51"/>
      <c r="S1135" s="51"/>
    </row>
    <row r="1136" spans="1:19" ht="42" x14ac:dyDescent="0.35">
      <c r="A1136" s="53">
        <v>30722861</v>
      </c>
      <c r="B1136" s="53" t="s">
        <v>10111</v>
      </c>
      <c r="C1136" s="54" t="s">
        <v>3354</v>
      </c>
      <c r="D1136" s="60">
        <v>1</v>
      </c>
      <c r="E1136" s="61" t="s">
        <v>159</v>
      </c>
      <c r="F1136" s="56"/>
      <c r="G1136" s="53">
        <v>1</v>
      </c>
      <c r="H1136" s="53">
        <v>4</v>
      </c>
      <c r="I1136" s="53"/>
      <c r="J1136" s="53"/>
      <c r="K1136" s="57"/>
      <c r="L1136" s="58">
        <f t="shared" si="123"/>
        <v>736.04</v>
      </c>
      <c r="M1136" s="58">
        <f t="shared" si="122"/>
        <v>736.04</v>
      </c>
      <c r="N1136" s="58">
        <f>IF(F1136&gt;0,ROUND(F1136*#REF!,2),0)</f>
        <v>0</v>
      </c>
      <c r="O1136" s="58">
        <f>IF(J1136&gt;0,ROUND(J1136*#REF!,2),0)</f>
        <v>0</v>
      </c>
      <c r="P1136" s="58">
        <f t="shared" si="124"/>
        <v>736.04</v>
      </c>
      <c r="Q1136" s="59" t="s">
        <v>132</v>
      </c>
      <c r="R1136" s="51"/>
      <c r="S1136" s="51"/>
    </row>
    <row r="1137" spans="1:19" ht="31.5" x14ac:dyDescent="0.35">
      <c r="A1137" s="53">
        <v>30722870</v>
      </c>
      <c r="B1137" s="53" t="s">
        <v>10112</v>
      </c>
      <c r="C1137" s="54" t="s">
        <v>3353</v>
      </c>
      <c r="D1137" s="60">
        <v>1</v>
      </c>
      <c r="E1137" s="61" t="s">
        <v>311</v>
      </c>
      <c r="F1137" s="56"/>
      <c r="G1137" s="53">
        <v>2</v>
      </c>
      <c r="H1137" s="53">
        <v>5</v>
      </c>
      <c r="I1137" s="53"/>
      <c r="J1137" s="53"/>
      <c r="K1137" s="57"/>
      <c r="L1137" s="58">
        <f t="shared" si="123"/>
        <v>291.76</v>
      </c>
      <c r="M1137" s="58">
        <f t="shared" si="122"/>
        <v>291.76</v>
      </c>
      <c r="N1137" s="58">
        <f>IF(F1137&gt;0,ROUND(F1137*#REF!,2),0)</f>
        <v>0</v>
      </c>
      <c r="O1137" s="58">
        <f>IF(J1137&gt;0,ROUND(J1137*#REF!,2),0)</f>
        <v>0</v>
      </c>
      <c r="P1137" s="58">
        <f t="shared" si="124"/>
        <v>291.76</v>
      </c>
      <c r="Q1137" s="59" t="s">
        <v>132</v>
      </c>
      <c r="R1137" s="51"/>
      <c r="S1137" s="51"/>
    </row>
    <row r="1138" spans="1:19" ht="42" x14ac:dyDescent="0.35">
      <c r="A1138" s="53">
        <v>30722888</v>
      </c>
      <c r="B1138" s="53" t="s">
        <v>10113</v>
      </c>
      <c r="C1138" s="54" t="s">
        <v>3352</v>
      </c>
      <c r="D1138" s="60">
        <v>1</v>
      </c>
      <c r="E1138" s="61" t="s">
        <v>161</v>
      </c>
      <c r="F1138" s="56"/>
      <c r="G1138" s="53">
        <v>2</v>
      </c>
      <c r="H1138" s="53">
        <v>5</v>
      </c>
      <c r="I1138" s="53"/>
      <c r="J1138" s="53"/>
      <c r="K1138" s="57"/>
      <c r="L1138" s="58">
        <f t="shared" si="123"/>
        <v>948.22</v>
      </c>
      <c r="M1138" s="58">
        <f t="shared" si="122"/>
        <v>948.22</v>
      </c>
      <c r="N1138" s="58">
        <f>IF(F1138&gt;0,ROUND(F1138*#REF!,2),0)</f>
        <v>0</v>
      </c>
      <c r="O1138" s="58">
        <f>IF(J1138&gt;0,ROUND(J1138*#REF!,2),0)</f>
        <v>0</v>
      </c>
      <c r="P1138" s="58">
        <f t="shared" si="124"/>
        <v>948.22</v>
      </c>
      <c r="Q1138" s="59" t="s">
        <v>132</v>
      </c>
      <c r="R1138" s="51"/>
      <c r="S1138" s="51"/>
    </row>
    <row r="1139" spans="1:19" ht="31" x14ac:dyDescent="0.35">
      <c r="A1139" s="125" t="s">
        <v>10114</v>
      </c>
      <c r="B1139" s="125"/>
      <c r="C1139" s="125"/>
      <c r="D1139" s="125"/>
      <c r="E1139" s="125"/>
      <c r="F1139" s="125"/>
      <c r="G1139" s="125"/>
      <c r="H1139" s="125"/>
      <c r="I1139" s="125"/>
      <c r="J1139" s="125"/>
      <c r="K1139" s="125"/>
      <c r="L1139" s="125"/>
      <c r="M1139" s="125"/>
      <c r="N1139" s="125"/>
      <c r="O1139" s="125"/>
      <c r="P1139" s="125"/>
      <c r="Q1139" s="52"/>
      <c r="R1139" s="51"/>
      <c r="S1139" s="51"/>
    </row>
    <row r="1140" spans="1:19" ht="21" x14ac:dyDescent="0.35">
      <c r="A1140" s="53">
        <v>30723019</v>
      </c>
      <c r="B1140" s="53" t="s">
        <v>10115</v>
      </c>
      <c r="C1140" s="54" t="s">
        <v>3351</v>
      </c>
      <c r="D1140" s="60">
        <v>1</v>
      </c>
      <c r="E1140" s="61" t="s">
        <v>13</v>
      </c>
      <c r="F1140" s="56"/>
      <c r="G1140" s="53">
        <v>1</v>
      </c>
      <c r="H1140" s="53">
        <v>1</v>
      </c>
      <c r="I1140" s="53"/>
      <c r="J1140" s="53"/>
      <c r="K1140" s="57"/>
      <c r="L1140" s="58">
        <f t="shared" ref="L1140:L1147" si="125">VLOOKUP(E1140,PORTES2021,10,FALSE)</f>
        <v>148.54</v>
      </c>
      <c r="M1140" s="58">
        <f t="shared" si="122"/>
        <v>148.54</v>
      </c>
      <c r="N1140" s="58">
        <f>IF(F1140&gt;0,ROUND(F1140*#REF!,2),0)</f>
        <v>0</v>
      </c>
      <c r="O1140" s="58">
        <f>IF(J1140&gt;0,ROUND(J1140*#REF!,2),0)</f>
        <v>0</v>
      </c>
      <c r="P1140" s="58">
        <f t="shared" si="124"/>
        <v>148.54</v>
      </c>
      <c r="Q1140" s="59" t="s">
        <v>132</v>
      </c>
      <c r="R1140" s="51"/>
      <c r="S1140" s="51"/>
    </row>
    <row r="1141" spans="1:19" ht="21" x14ac:dyDescent="0.35">
      <c r="A1141" s="53">
        <v>30723027</v>
      </c>
      <c r="B1141" s="53" t="s">
        <v>10116</v>
      </c>
      <c r="C1141" s="54" t="s">
        <v>3350</v>
      </c>
      <c r="D1141" s="60">
        <v>1</v>
      </c>
      <c r="E1141" s="61" t="s">
        <v>155</v>
      </c>
      <c r="F1141" s="56"/>
      <c r="G1141" s="53">
        <v>2</v>
      </c>
      <c r="H1141" s="53">
        <v>4</v>
      </c>
      <c r="I1141" s="53"/>
      <c r="J1141" s="53"/>
      <c r="K1141" s="57"/>
      <c r="L1141" s="58">
        <f t="shared" si="125"/>
        <v>1206.83</v>
      </c>
      <c r="M1141" s="58">
        <f t="shared" si="122"/>
        <v>1206.83</v>
      </c>
      <c r="N1141" s="58">
        <f>IF(F1141&gt;0,ROUND(F1141*#REF!,2),0)</f>
        <v>0</v>
      </c>
      <c r="O1141" s="58">
        <f>IF(J1141&gt;0,ROUND(J1141*#REF!,2),0)</f>
        <v>0</v>
      </c>
      <c r="P1141" s="58">
        <f t="shared" si="124"/>
        <v>1206.83</v>
      </c>
      <c r="Q1141" s="59" t="s">
        <v>132</v>
      </c>
      <c r="R1141" s="51"/>
      <c r="S1141" s="51"/>
    </row>
    <row r="1142" spans="1:19" ht="21" x14ac:dyDescent="0.35">
      <c r="A1142" s="53">
        <v>30723035</v>
      </c>
      <c r="B1142" s="53" t="s">
        <v>10117</v>
      </c>
      <c r="C1142" s="54" t="s">
        <v>3349</v>
      </c>
      <c r="D1142" s="60">
        <v>1</v>
      </c>
      <c r="E1142" s="61" t="s">
        <v>18</v>
      </c>
      <c r="F1142" s="56"/>
      <c r="G1142" s="53"/>
      <c r="H1142" s="53">
        <v>0</v>
      </c>
      <c r="I1142" s="53"/>
      <c r="J1142" s="53"/>
      <c r="K1142" s="57"/>
      <c r="L1142" s="58">
        <f t="shared" si="125"/>
        <v>53.06</v>
      </c>
      <c r="M1142" s="58">
        <f t="shared" si="122"/>
        <v>53.06</v>
      </c>
      <c r="N1142" s="58">
        <f>IF(F1142&gt;0,ROUND(F1142*#REF!,2),0)</f>
        <v>0</v>
      </c>
      <c r="O1142" s="58">
        <f>IF(J1142&gt;0,ROUND(J1142*#REF!,2),0)</f>
        <v>0</v>
      </c>
      <c r="P1142" s="58">
        <f t="shared" si="124"/>
        <v>53.06</v>
      </c>
      <c r="Q1142" s="59" t="s">
        <v>0</v>
      </c>
      <c r="R1142" s="51"/>
      <c r="S1142" s="51"/>
    </row>
    <row r="1143" spans="1:19" ht="21" x14ac:dyDescent="0.35">
      <c r="A1143" s="53">
        <v>30723043</v>
      </c>
      <c r="B1143" s="53" t="s">
        <v>10118</v>
      </c>
      <c r="C1143" s="54" t="s">
        <v>3348</v>
      </c>
      <c r="D1143" s="60">
        <v>1</v>
      </c>
      <c r="E1143" s="61" t="s">
        <v>407</v>
      </c>
      <c r="F1143" s="56"/>
      <c r="G1143" s="53">
        <v>2</v>
      </c>
      <c r="H1143" s="53">
        <v>4</v>
      </c>
      <c r="I1143" s="53"/>
      <c r="J1143" s="53"/>
      <c r="K1143" s="57"/>
      <c r="L1143" s="58">
        <f t="shared" si="125"/>
        <v>620.66</v>
      </c>
      <c r="M1143" s="58">
        <f t="shared" si="122"/>
        <v>620.66</v>
      </c>
      <c r="N1143" s="58">
        <f>IF(F1143&gt;0,ROUND(F1143*#REF!,2),0)</f>
        <v>0</v>
      </c>
      <c r="O1143" s="58">
        <f>IF(J1143&gt;0,ROUND(J1143*#REF!,2),0)</f>
        <v>0</v>
      </c>
      <c r="P1143" s="58">
        <f t="shared" si="124"/>
        <v>620.66</v>
      </c>
      <c r="Q1143" s="59" t="s">
        <v>132</v>
      </c>
      <c r="R1143" s="51"/>
      <c r="S1143" s="51"/>
    </row>
    <row r="1144" spans="1:19" ht="42" x14ac:dyDescent="0.35">
      <c r="A1144" s="53">
        <v>30723051</v>
      </c>
      <c r="B1144" s="53" t="s">
        <v>10119</v>
      </c>
      <c r="C1144" s="54" t="s">
        <v>3347</v>
      </c>
      <c r="D1144" s="60">
        <v>1</v>
      </c>
      <c r="E1144" s="61" t="s">
        <v>393</v>
      </c>
      <c r="F1144" s="56"/>
      <c r="G1144" s="53">
        <v>2</v>
      </c>
      <c r="H1144" s="53">
        <v>5</v>
      </c>
      <c r="I1144" s="53"/>
      <c r="J1144" s="53"/>
      <c r="K1144" s="57"/>
      <c r="L1144" s="58">
        <f t="shared" si="125"/>
        <v>883.25</v>
      </c>
      <c r="M1144" s="58">
        <f t="shared" si="122"/>
        <v>883.25</v>
      </c>
      <c r="N1144" s="58">
        <f>IF(F1144&gt;0,ROUND(F1144*#REF!,2),0)</f>
        <v>0</v>
      </c>
      <c r="O1144" s="58">
        <f>IF(J1144&gt;0,ROUND(J1144*#REF!,2),0)</f>
        <v>0</v>
      </c>
      <c r="P1144" s="58">
        <f t="shared" si="124"/>
        <v>883.25</v>
      </c>
      <c r="Q1144" s="59" t="s">
        <v>132</v>
      </c>
      <c r="R1144" s="51"/>
      <c r="S1144" s="51"/>
    </row>
    <row r="1145" spans="1:19" ht="21" x14ac:dyDescent="0.35">
      <c r="A1145" s="53">
        <v>30723060</v>
      </c>
      <c r="B1145" s="53" t="s">
        <v>10120</v>
      </c>
      <c r="C1145" s="54" t="s">
        <v>3346</v>
      </c>
      <c r="D1145" s="60">
        <v>1</v>
      </c>
      <c r="E1145" s="61" t="s">
        <v>4</v>
      </c>
      <c r="F1145" s="56"/>
      <c r="G1145" s="53"/>
      <c r="H1145" s="53">
        <v>3</v>
      </c>
      <c r="I1145" s="53"/>
      <c r="J1145" s="53"/>
      <c r="K1145" s="57"/>
      <c r="L1145" s="58">
        <f t="shared" si="125"/>
        <v>84.88</v>
      </c>
      <c r="M1145" s="58">
        <f t="shared" si="122"/>
        <v>84.88</v>
      </c>
      <c r="N1145" s="58">
        <f>IF(F1145&gt;0,ROUND(F1145*#REF!,2),0)</f>
        <v>0</v>
      </c>
      <c r="O1145" s="58">
        <f>IF(J1145&gt;0,ROUND(J1145*#REF!,2),0)</f>
        <v>0</v>
      </c>
      <c r="P1145" s="58">
        <f t="shared" si="124"/>
        <v>84.88</v>
      </c>
      <c r="Q1145" s="59" t="s">
        <v>0</v>
      </c>
      <c r="R1145" s="51"/>
      <c r="S1145" s="51"/>
    </row>
    <row r="1146" spans="1:19" ht="21" x14ac:dyDescent="0.35">
      <c r="A1146" s="53">
        <v>30723078</v>
      </c>
      <c r="B1146" s="53" t="s">
        <v>10121</v>
      </c>
      <c r="C1146" s="54" t="s">
        <v>3345</v>
      </c>
      <c r="D1146" s="60">
        <v>1</v>
      </c>
      <c r="E1146" s="61" t="s">
        <v>407</v>
      </c>
      <c r="F1146" s="56"/>
      <c r="G1146" s="53">
        <v>2</v>
      </c>
      <c r="H1146" s="53">
        <v>3</v>
      </c>
      <c r="I1146" s="53"/>
      <c r="J1146" s="53"/>
      <c r="K1146" s="57"/>
      <c r="L1146" s="58">
        <f t="shared" si="125"/>
        <v>620.66</v>
      </c>
      <c r="M1146" s="58">
        <f t="shared" si="122"/>
        <v>620.66</v>
      </c>
      <c r="N1146" s="58">
        <f>IF(F1146&gt;0,ROUND(F1146*#REF!,2),0)</f>
        <v>0</v>
      </c>
      <c r="O1146" s="58">
        <f>IF(J1146&gt;0,ROUND(J1146*#REF!,2),0)</f>
        <v>0</v>
      </c>
      <c r="P1146" s="58">
        <f t="shared" si="124"/>
        <v>620.66</v>
      </c>
      <c r="Q1146" s="59" t="s">
        <v>132</v>
      </c>
      <c r="R1146" s="51"/>
      <c r="S1146" s="51"/>
    </row>
    <row r="1147" spans="1:19" ht="21" x14ac:dyDescent="0.35">
      <c r="A1147" s="53">
        <v>30723086</v>
      </c>
      <c r="B1147" s="53" t="s">
        <v>10122</v>
      </c>
      <c r="C1147" s="54" t="s">
        <v>3344</v>
      </c>
      <c r="D1147" s="60">
        <v>1</v>
      </c>
      <c r="E1147" s="61" t="s">
        <v>159</v>
      </c>
      <c r="F1147" s="56"/>
      <c r="G1147" s="53">
        <v>2</v>
      </c>
      <c r="H1147" s="53">
        <v>4</v>
      </c>
      <c r="I1147" s="53"/>
      <c r="J1147" s="53"/>
      <c r="K1147" s="57"/>
      <c r="L1147" s="58">
        <f t="shared" si="125"/>
        <v>736.04</v>
      </c>
      <c r="M1147" s="58">
        <f t="shared" si="122"/>
        <v>736.04</v>
      </c>
      <c r="N1147" s="58">
        <f>IF(F1147&gt;0,ROUND(F1147*#REF!,2),0)</f>
        <v>0</v>
      </c>
      <c r="O1147" s="58">
        <f>IF(J1147&gt;0,ROUND(J1147*#REF!,2),0)</f>
        <v>0</v>
      </c>
      <c r="P1147" s="58">
        <f t="shared" si="124"/>
        <v>736.04</v>
      </c>
      <c r="Q1147" s="59" t="s">
        <v>132</v>
      </c>
      <c r="R1147" s="51"/>
      <c r="S1147" s="51"/>
    </row>
    <row r="1148" spans="1:19" ht="31" x14ac:dyDescent="0.35">
      <c r="A1148" s="125" t="s">
        <v>10123</v>
      </c>
      <c r="B1148" s="125"/>
      <c r="C1148" s="125"/>
      <c r="D1148" s="125"/>
      <c r="E1148" s="125"/>
      <c r="F1148" s="125"/>
      <c r="G1148" s="125"/>
      <c r="H1148" s="125"/>
      <c r="I1148" s="125"/>
      <c r="J1148" s="125"/>
      <c r="K1148" s="125"/>
      <c r="L1148" s="125"/>
      <c r="M1148" s="125"/>
      <c r="N1148" s="125"/>
      <c r="O1148" s="125"/>
      <c r="P1148" s="125"/>
      <c r="Q1148" s="52"/>
      <c r="R1148" s="51"/>
      <c r="S1148" s="51"/>
    </row>
    <row r="1149" spans="1:19" ht="21" x14ac:dyDescent="0.35">
      <c r="A1149" s="53">
        <v>30724015</v>
      </c>
      <c r="B1149" s="53" t="s">
        <v>10124</v>
      </c>
      <c r="C1149" s="54" t="s">
        <v>3300</v>
      </c>
      <c r="D1149" s="60">
        <v>1</v>
      </c>
      <c r="E1149" s="61" t="s">
        <v>409</v>
      </c>
      <c r="F1149" s="56"/>
      <c r="G1149" s="53">
        <v>1</v>
      </c>
      <c r="H1149" s="53">
        <v>4</v>
      </c>
      <c r="I1149" s="53"/>
      <c r="J1149" s="53"/>
      <c r="K1149" s="57"/>
      <c r="L1149" s="58">
        <f t="shared" ref="L1149:L1176" si="126">VLOOKUP(E1149,PORTES2021,10,FALSE)</f>
        <v>438.97</v>
      </c>
      <c r="M1149" s="58">
        <f t="shared" si="122"/>
        <v>438.97</v>
      </c>
      <c r="N1149" s="58">
        <f>IF(F1149&gt;0,ROUND(F1149*#REF!,2),0)</f>
        <v>0</v>
      </c>
      <c r="O1149" s="58">
        <f>IF(J1149&gt;0,ROUND(J1149*#REF!,2),0)</f>
        <v>0</v>
      </c>
      <c r="P1149" s="58">
        <f t="shared" ref="P1149:P1176" si="127">ROUND(M1149+N1149+O1149,2)</f>
        <v>438.97</v>
      </c>
      <c r="Q1149" s="59" t="s">
        <v>132</v>
      </c>
      <c r="R1149" s="51"/>
      <c r="S1149" s="51"/>
    </row>
    <row r="1150" spans="1:19" ht="31.5" x14ac:dyDescent="0.35">
      <c r="A1150" s="53">
        <v>30724023</v>
      </c>
      <c r="B1150" s="53" t="s">
        <v>10125</v>
      </c>
      <c r="C1150" s="54" t="s">
        <v>3343</v>
      </c>
      <c r="D1150" s="60">
        <v>1</v>
      </c>
      <c r="E1150" s="61" t="s">
        <v>383</v>
      </c>
      <c r="F1150" s="56"/>
      <c r="G1150" s="53">
        <v>1</v>
      </c>
      <c r="H1150" s="53">
        <v>5</v>
      </c>
      <c r="I1150" s="53"/>
      <c r="J1150" s="53"/>
      <c r="K1150" s="57"/>
      <c r="L1150" s="58">
        <f t="shared" si="126"/>
        <v>649.84</v>
      </c>
      <c r="M1150" s="58">
        <f t="shared" si="122"/>
        <v>649.84</v>
      </c>
      <c r="N1150" s="58">
        <f>IF(F1150&gt;0,ROUND(F1150*#REF!,2),0)</f>
        <v>0</v>
      </c>
      <c r="O1150" s="58">
        <f>IF(J1150&gt;0,ROUND(J1150*#REF!,2),0)</f>
        <v>0</v>
      </c>
      <c r="P1150" s="58">
        <f t="shared" si="127"/>
        <v>649.84</v>
      </c>
      <c r="Q1150" s="59" t="s">
        <v>132</v>
      </c>
      <c r="R1150" s="51"/>
      <c r="S1150" s="51"/>
    </row>
    <row r="1151" spans="1:19" ht="21" x14ac:dyDescent="0.35">
      <c r="A1151" s="53">
        <v>30724031</v>
      </c>
      <c r="B1151" s="53" t="s">
        <v>10126</v>
      </c>
      <c r="C1151" s="54" t="s">
        <v>3342</v>
      </c>
      <c r="D1151" s="60">
        <v>1</v>
      </c>
      <c r="E1151" s="61" t="s">
        <v>484</v>
      </c>
      <c r="F1151" s="56"/>
      <c r="G1151" s="53">
        <v>2</v>
      </c>
      <c r="H1151" s="53">
        <v>5</v>
      </c>
      <c r="I1151" s="53"/>
      <c r="J1151" s="53"/>
      <c r="K1151" s="57"/>
      <c r="L1151" s="58">
        <f t="shared" si="126"/>
        <v>802.34</v>
      </c>
      <c r="M1151" s="58">
        <f t="shared" si="122"/>
        <v>802.34</v>
      </c>
      <c r="N1151" s="58">
        <f>IF(F1151&gt;0,ROUND(F1151*#REF!,2),0)</f>
        <v>0</v>
      </c>
      <c r="O1151" s="58">
        <f>IF(J1151&gt;0,ROUND(J1151*#REF!,2),0)</f>
        <v>0</v>
      </c>
      <c r="P1151" s="58">
        <f t="shared" si="127"/>
        <v>802.34</v>
      </c>
      <c r="Q1151" s="59" t="s">
        <v>132</v>
      </c>
      <c r="R1151" s="51"/>
      <c r="S1151" s="51"/>
    </row>
    <row r="1152" spans="1:19" x14ac:dyDescent="0.35">
      <c r="A1152" s="53">
        <v>30724040</v>
      </c>
      <c r="B1152" s="53" t="s">
        <v>10127</v>
      </c>
      <c r="C1152" s="54" t="s">
        <v>3341</v>
      </c>
      <c r="D1152" s="60">
        <v>1</v>
      </c>
      <c r="E1152" s="61" t="s">
        <v>388</v>
      </c>
      <c r="F1152" s="56"/>
      <c r="G1152" s="53">
        <v>1</v>
      </c>
      <c r="H1152" s="53">
        <v>5</v>
      </c>
      <c r="I1152" s="53"/>
      <c r="J1152" s="53"/>
      <c r="K1152" s="57"/>
      <c r="L1152" s="58">
        <f t="shared" si="126"/>
        <v>574.25</v>
      </c>
      <c r="M1152" s="58">
        <f t="shared" si="122"/>
        <v>574.25</v>
      </c>
      <c r="N1152" s="58">
        <f>IF(F1152&gt;0,ROUND(F1152*#REF!,2),0)</f>
        <v>0</v>
      </c>
      <c r="O1152" s="58">
        <f>IF(J1152&gt;0,ROUND(J1152*#REF!,2),0)</f>
        <v>0</v>
      </c>
      <c r="P1152" s="58">
        <f t="shared" si="127"/>
        <v>574.25</v>
      </c>
      <c r="Q1152" s="59" t="s">
        <v>132</v>
      </c>
      <c r="R1152" s="51"/>
      <c r="S1152" s="51"/>
    </row>
    <row r="1153" spans="1:19" ht="31.5" x14ac:dyDescent="0.35">
      <c r="A1153" s="53">
        <v>30724058</v>
      </c>
      <c r="B1153" s="53" t="s">
        <v>10128</v>
      </c>
      <c r="C1153" s="54" t="s">
        <v>3340</v>
      </c>
      <c r="D1153" s="60">
        <v>1</v>
      </c>
      <c r="E1153" s="61" t="s">
        <v>2103</v>
      </c>
      <c r="F1153" s="56"/>
      <c r="G1153" s="53">
        <v>3</v>
      </c>
      <c r="H1153" s="53">
        <v>6</v>
      </c>
      <c r="I1153" s="53"/>
      <c r="J1153" s="53"/>
      <c r="K1153" s="57"/>
      <c r="L1153" s="58">
        <f t="shared" si="126"/>
        <v>1452.19</v>
      </c>
      <c r="M1153" s="58">
        <f t="shared" si="122"/>
        <v>1452.19</v>
      </c>
      <c r="N1153" s="58">
        <f>IF(F1153&gt;0,ROUND(F1153*#REF!,2),0)</f>
        <v>0</v>
      </c>
      <c r="O1153" s="58">
        <f>IF(J1153&gt;0,ROUND(J1153*#REF!,2),0)</f>
        <v>0</v>
      </c>
      <c r="P1153" s="58">
        <f t="shared" si="127"/>
        <v>1452.19</v>
      </c>
      <c r="Q1153" s="59" t="s">
        <v>132</v>
      </c>
      <c r="R1153" s="51"/>
      <c r="S1153" s="51"/>
    </row>
    <row r="1154" spans="1:19" ht="31.5" x14ac:dyDescent="0.35">
      <c r="A1154" s="53">
        <v>30724066</v>
      </c>
      <c r="B1154" s="53" t="s">
        <v>10129</v>
      </c>
      <c r="C1154" s="54" t="s">
        <v>3339</v>
      </c>
      <c r="D1154" s="60">
        <v>1</v>
      </c>
      <c r="E1154" s="61" t="s">
        <v>484</v>
      </c>
      <c r="F1154" s="56"/>
      <c r="G1154" s="53">
        <v>2</v>
      </c>
      <c r="H1154" s="53">
        <v>4</v>
      </c>
      <c r="I1154" s="53"/>
      <c r="J1154" s="53"/>
      <c r="K1154" s="57"/>
      <c r="L1154" s="58">
        <f t="shared" si="126"/>
        <v>802.34</v>
      </c>
      <c r="M1154" s="58">
        <f t="shared" si="122"/>
        <v>802.34</v>
      </c>
      <c r="N1154" s="58">
        <f>IF(F1154&gt;0,ROUND(F1154*#REF!,2),0)</f>
        <v>0</v>
      </c>
      <c r="O1154" s="58">
        <f>IF(J1154&gt;0,ROUND(J1154*#REF!,2),0)</f>
        <v>0</v>
      </c>
      <c r="P1154" s="58">
        <f t="shared" si="127"/>
        <v>802.34</v>
      </c>
      <c r="Q1154" s="59" t="s">
        <v>132</v>
      </c>
      <c r="R1154" s="51"/>
      <c r="S1154" s="51"/>
    </row>
    <row r="1155" spans="1:19" ht="31.5" x14ac:dyDescent="0.35">
      <c r="A1155" s="53">
        <v>30724074</v>
      </c>
      <c r="B1155" s="53" t="s">
        <v>10130</v>
      </c>
      <c r="C1155" s="54" t="s">
        <v>3338</v>
      </c>
      <c r="D1155" s="60">
        <v>1</v>
      </c>
      <c r="E1155" s="61" t="s">
        <v>148</v>
      </c>
      <c r="F1155" s="56"/>
      <c r="G1155" s="53">
        <v>2</v>
      </c>
      <c r="H1155" s="53">
        <v>4</v>
      </c>
      <c r="I1155" s="53"/>
      <c r="J1155" s="53"/>
      <c r="K1155" s="57"/>
      <c r="L1155" s="58">
        <f t="shared" si="126"/>
        <v>689.63</v>
      </c>
      <c r="M1155" s="58">
        <f t="shared" si="122"/>
        <v>689.63</v>
      </c>
      <c r="N1155" s="58">
        <f>IF(F1155&gt;0,ROUND(F1155*#REF!,2),0)</f>
        <v>0</v>
      </c>
      <c r="O1155" s="58">
        <f>IF(J1155&gt;0,ROUND(J1155*#REF!,2),0)</f>
        <v>0</v>
      </c>
      <c r="P1155" s="58">
        <f t="shared" si="127"/>
        <v>689.63</v>
      </c>
      <c r="Q1155" s="59" t="s">
        <v>132</v>
      </c>
      <c r="R1155" s="51"/>
      <c r="S1155" s="51"/>
    </row>
    <row r="1156" spans="1:19" ht="31.5" x14ac:dyDescent="0.35">
      <c r="A1156" s="53">
        <v>30724082</v>
      </c>
      <c r="B1156" s="53" t="s">
        <v>10131</v>
      </c>
      <c r="C1156" s="54" t="s">
        <v>3337</v>
      </c>
      <c r="D1156" s="60">
        <v>1</v>
      </c>
      <c r="E1156" s="61" t="s">
        <v>148</v>
      </c>
      <c r="F1156" s="56"/>
      <c r="G1156" s="53">
        <v>2</v>
      </c>
      <c r="H1156" s="53">
        <v>5</v>
      </c>
      <c r="I1156" s="53"/>
      <c r="J1156" s="53"/>
      <c r="K1156" s="57"/>
      <c r="L1156" s="58">
        <f t="shared" si="126"/>
        <v>689.63</v>
      </c>
      <c r="M1156" s="58">
        <f t="shared" si="122"/>
        <v>689.63</v>
      </c>
      <c r="N1156" s="58">
        <f>IF(F1156&gt;0,ROUND(F1156*#REF!,2),0)</f>
        <v>0</v>
      </c>
      <c r="O1156" s="58">
        <f>IF(J1156&gt;0,ROUND(J1156*#REF!,2),0)</f>
        <v>0</v>
      </c>
      <c r="P1156" s="58">
        <f t="shared" si="127"/>
        <v>689.63</v>
      </c>
      <c r="Q1156" s="59" t="s">
        <v>132</v>
      </c>
      <c r="R1156" s="51"/>
      <c r="S1156" s="51"/>
    </row>
    <row r="1157" spans="1:19" ht="52.5" x14ac:dyDescent="0.35">
      <c r="A1157" s="53">
        <v>30724090</v>
      </c>
      <c r="B1157" s="53" t="s">
        <v>10132</v>
      </c>
      <c r="C1157" s="54" t="s">
        <v>3336</v>
      </c>
      <c r="D1157" s="60">
        <v>1</v>
      </c>
      <c r="E1157" s="61" t="s">
        <v>388</v>
      </c>
      <c r="F1157" s="56"/>
      <c r="G1157" s="53">
        <v>1</v>
      </c>
      <c r="H1157" s="53">
        <v>3</v>
      </c>
      <c r="I1157" s="53"/>
      <c r="J1157" s="53"/>
      <c r="K1157" s="57"/>
      <c r="L1157" s="58">
        <f t="shared" si="126"/>
        <v>574.25</v>
      </c>
      <c r="M1157" s="58">
        <f t="shared" si="122"/>
        <v>574.25</v>
      </c>
      <c r="N1157" s="58">
        <f>IF(F1157&gt;0,ROUND(F1157*#REF!,2),0)</f>
        <v>0</v>
      </c>
      <c r="O1157" s="58">
        <f>IF(J1157&gt;0,ROUND(J1157*#REF!,2),0)</f>
        <v>0</v>
      </c>
      <c r="P1157" s="58">
        <f t="shared" si="127"/>
        <v>574.25</v>
      </c>
      <c r="Q1157" s="59" t="s">
        <v>132</v>
      </c>
      <c r="R1157" s="51"/>
      <c r="S1157" s="51"/>
    </row>
    <row r="1158" spans="1:19" ht="21" x14ac:dyDescent="0.35">
      <c r="A1158" s="53">
        <v>30724104</v>
      </c>
      <c r="B1158" s="53" t="s">
        <v>10133</v>
      </c>
      <c r="C1158" s="54" t="s">
        <v>3335</v>
      </c>
      <c r="D1158" s="60">
        <v>1</v>
      </c>
      <c r="E1158" s="61" t="s">
        <v>497</v>
      </c>
      <c r="F1158" s="56"/>
      <c r="G1158" s="53">
        <v>1</v>
      </c>
      <c r="H1158" s="53">
        <v>2</v>
      </c>
      <c r="I1158" s="53"/>
      <c r="J1158" s="53"/>
      <c r="K1158" s="57"/>
      <c r="L1158" s="58">
        <f t="shared" si="126"/>
        <v>485.38</v>
      </c>
      <c r="M1158" s="58">
        <f t="shared" si="122"/>
        <v>485.38</v>
      </c>
      <c r="N1158" s="58">
        <f>IF(F1158&gt;0,ROUND(F1158*#REF!,2),0)</f>
        <v>0</v>
      </c>
      <c r="O1158" s="58">
        <f>IF(J1158&gt;0,ROUND(J1158*#REF!,2),0)</f>
        <v>0</v>
      </c>
      <c r="P1158" s="58">
        <f t="shared" si="127"/>
        <v>485.38</v>
      </c>
      <c r="Q1158" s="59" t="s">
        <v>132</v>
      </c>
      <c r="R1158" s="51"/>
      <c r="S1158" s="51"/>
    </row>
    <row r="1159" spans="1:19" x14ac:dyDescent="0.35">
      <c r="A1159" s="53">
        <v>30724112</v>
      </c>
      <c r="B1159" s="53" t="s">
        <v>10134</v>
      </c>
      <c r="C1159" s="54" t="s">
        <v>3334</v>
      </c>
      <c r="D1159" s="60">
        <v>1</v>
      </c>
      <c r="E1159" s="61" t="s">
        <v>409</v>
      </c>
      <c r="F1159" s="56"/>
      <c r="G1159" s="53">
        <v>1</v>
      </c>
      <c r="H1159" s="53">
        <v>2</v>
      </c>
      <c r="I1159" s="53"/>
      <c r="J1159" s="53"/>
      <c r="K1159" s="57"/>
      <c r="L1159" s="58">
        <f t="shared" si="126"/>
        <v>438.97</v>
      </c>
      <c r="M1159" s="58">
        <f t="shared" si="122"/>
        <v>438.97</v>
      </c>
      <c r="N1159" s="58">
        <f>IF(F1159&gt;0,ROUND(F1159*#REF!,2),0)</f>
        <v>0</v>
      </c>
      <c r="O1159" s="58">
        <f>IF(J1159&gt;0,ROUND(J1159*#REF!,2),0)</f>
        <v>0</v>
      </c>
      <c r="P1159" s="58">
        <f t="shared" si="127"/>
        <v>438.97</v>
      </c>
      <c r="Q1159" s="59" t="s">
        <v>132</v>
      </c>
      <c r="R1159" s="51"/>
      <c r="S1159" s="51"/>
    </row>
    <row r="1160" spans="1:19" ht="21" x14ac:dyDescent="0.35">
      <c r="A1160" s="53">
        <v>30724120</v>
      </c>
      <c r="B1160" s="53" t="s">
        <v>10135</v>
      </c>
      <c r="C1160" s="54" t="s">
        <v>3333</v>
      </c>
      <c r="D1160" s="60">
        <v>1</v>
      </c>
      <c r="E1160" s="61" t="s">
        <v>159</v>
      </c>
      <c r="F1160" s="56"/>
      <c r="G1160" s="53">
        <v>2</v>
      </c>
      <c r="H1160" s="53">
        <v>5</v>
      </c>
      <c r="I1160" s="53"/>
      <c r="J1160" s="53"/>
      <c r="K1160" s="57"/>
      <c r="L1160" s="58">
        <f t="shared" si="126"/>
        <v>736.04</v>
      </c>
      <c r="M1160" s="58">
        <f t="shared" si="122"/>
        <v>736.04</v>
      </c>
      <c r="N1160" s="58">
        <f>IF(F1160&gt;0,ROUND(F1160*#REF!,2),0)</f>
        <v>0</v>
      </c>
      <c r="O1160" s="58">
        <f>IF(J1160&gt;0,ROUND(J1160*#REF!,2),0)</f>
        <v>0</v>
      </c>
      <c r="P1160" s="58">
        <f t="shared" si="127"/>
        <v>736.04</v>
      </c>
      <c r="Q1160" s="59" t="s">
        <v>132</v>
      </c>
      <c r="R1160" s="51"/>
      <c r="S1160" s="51"/>
    </row>
    <row r="1161" spans="1:19" ht="31.5" x14ac:dyDescent="0.35">
      <c r="A1161" s="53">
        <v>30724139</v>
      </c>
      <c r="B1161" s="53" t="s">
        <v>10136</v>
      </c>
      <c r="C1161" s="54" t="s">
        <v>3332</v>
      </c>
      <c r="D1161" s="60">
        <v>1</v>
      </c>
      <c r="E1161" s="61" t="s">
        <v>388</v>
      </c>
      <c r="F1161" s="56"/>
      <c r="G1161" s="53">
        <v>1</v>
      </c>
      <c r="H1161" s="53">
        <v>3</v>
      </c>
      <c r="I1161" s="53"/>
      <c r="J1161" s="53"/>
      <c r="K1161" s="57"/>
      <c r="L1161" s="58">
        <f t="shared" si="126"/>
        <v>574.25</v>
      </c>
      <c r="M1161" s="58">
        <f t="shared" si="122"/>
        <v>574.25</v>
      </c>
      <c r="N1161" s="58">
        <f>IF(F1161&gt;0,ROUND(F1161*#REF!,2),0)</f>
        <v>0</v>
      </c>
      <c r="O1161" s="58">
        <f>IF(J1161&gt;0,ROUND(J1161*#REF!,2),0)</f>
        <v>0</v>
      </c>
      <c r="P1161" s="58">
        <f t="shared" si="127"/>
        <v>574.25</v>
      </c>
      <c r="Q1161" s="59" t="s">
        <v>132</v>
      </c>
      <c r="R1161" s="51"/>
      <c r="S1161" s="51"/>
    </row>
    <row r="1162" spans="1:19" ht="31.5" x14ac:dyDescent="0.35">
      <c r="A1162" s="53">
        <v>30724147</v>
      </c>
      <c r="B1162" s="53" t="s">
        <v>10137</v>
      </c>
      <c r="C1162" s="54" t="s">
        <v>3331</v>
      </c>
      <c r="D1162" s="60">
        <v>1</v>
      </c>
      <c r="E1162" s="61" t="s">
        <v>407</v>
      </c>
      <c r="F1162" s="56"/>
      <c r="G1162" s="53">
        <v>1</v>
      </c>
      <c r="H1162" s="53">
        <v>3</v>
      </c>
      <c r="I1162" s="53"/>
      <c r="J1162" s="53"/>
      <c r="K1162" s="57"/>
      <c r="L1162" s="58">
        <f t="shared" si="126"/>
        <v>620.66</v>
      </c>
      <c r="M1162" s="58">
        <f t="shared" ref="M1162:M1227" si="128">ROUND(D1162*L1162,2)</f>
        <v>620.66</v>
      </c>
      <c r="N1162" s="58">
        <f>IF(F1162&gt;0,ROUND(F1162*#REF!,2),0)</f>
        <v>0</v>
      </c>
      <c r="O1162" s="58">
        <f>IF(J1162&gt;0,ROUND(J1162*#REF!,2),0)</f>
        <v>0</v>
      </c>
      <c r="P1162" s="58">
        <f t="shared" si="127"/>
        <v>620.66</v>
      </c>
      <c r="Q1162" s="59" t="s">
        <v>132</v>
      </c>
      <c r="R1162" s="51"/>
      <c r="S1162" s="51"/>
    </row>
    <row r="1163" spans="1:19" ht="31.5" x14ac:dyDescent="0.35">
      <c r="A1163" s="53">
        <v>30724155</v>
      </c>
      <c r="B1163" s="53" t="s">
        <v>10138</v>
      </c>
      <c r="C1163" s="54" t="s">
        <v>3330</v>
      </c>
      <c r="D1163" s="60">
        <v>1</v>
      </c>
      <c r="E1163" s="61" t="s">
        <v>398</v>
      </c>
      <c r="F1163" s="56"/>
      <c r="G1163" s="53">
        <v>2</v>
      </c>
      <c r="H1163" s="53">
        <v>5</v>
      </c>
      <c r="I1163" s="53"/>
      <c r="J1163" s="53"/>
      <c r="K1163" s="57"/>
      <c r="L1163" s="58">
        <f t="shared" si="126"/>
        <v>1140.53</v>
      </c>
      <c r="M1163" s="58">
        <f t="shared" si="128"/>
        <v>1140.53</v>
      </c>
      <c r="N1163" s="58">
        <f>IF(F1163&gt;0,ROUND(F1163*#REF!,2),0)</f>
        <v>0</v>
      </c>
      <c r="O1163" s="58">
        <f>IF(J1163&gt;0,ROUND(J1163*#REF!,2),0)</f>
        <v>0</v>
      </c>
      <c r="P1163" s="58">
        <f t="shared" si="127"/>
        <v>1140.53</v>
      </c>
      <c r="Q1163" s="59" t="s">
        <v>132</v>
      </c>
      <c r="R1163" s="51"/>
      <c r="S1163" s="51"/>
    </row>
    <row r="1164" spans="1:19" ht="21" x14ac:dyDescent="0.35">
      <c r="A1164" s="53">
        <v>30724163</v>
      </c>
      <c r="B1164" s="53" t="s">
        <v>10139</v>
      </c>
      <c r="C1164" s="54" t="s">
        <v>3329</v>
      </c>
      <c r="D1164" s="60">
        <v>1</v>
      </c>
      <c r="E1164" s="61" t="s">
        <v>16</v>
      </c>
      <c r="F1164" s="56"/>
      <c r="G1164" s="53">
        <v>1</v>
      </c>
      <c r="H1164" s="53">
        <v>2</v>
      </c>
      <c r="I1164" s="53"/>
      <c r="J1164" s="53"/>
      <c r="K1164" s="57"/>
      <c r="L1164" s="58">
        <f t="shared" si="126"/>
        <v>250.65</v>
      </c>
      <c r="M1164" s="58">
        <f t="shared" si="128"/>
        <v>250.65</v>
      </c>
      <c r="N1164" s="58">
        <f>IF(F1164&gt;0,ROUND(F1164*#REF!,2),0)</f>
        <v>0</v>
      </c>
      <c r="O1164" s="58">
        <f>IF(J1164&gt;0,ROUND(J1164*#REF!,2),0)</f>
        <v>0</v>
      </c>
      <c r="P1164" s="58">
        <f t="shared" si="127"/>
        <v>250.65</v>
      </c>
      <c r="Q1164" s="59" t="s">
        <v>0</v>
      </c>
      <c r="R1164" s="51"/>
      <c r="S1164" s="51"/>
    </row>
    <row r="1165" spans="1:19" ht="31.5" x14ac:dyDescent="0.35">
      <c r="A1165" s="53">
        <v>30724171</v>
      </c>
      <c r="B1165" s="53" t="s">
        <v>10140</v>
      </c>
      <c r="C1165" s="54" t="s">
        <v>3328</v>
      </c>
      <c r="D1165" s="60">
        <v>1</v>
      </c>
      <c r="E1165" s="61" t="s">
        <v>13</v>
      </c>
      <c r="F1165" s="56"/>
      <c r="G1165" s="53">
        <v>1</v>
      </c>
      <c r="H1165" s="53">
        <v>2</v>
      </c>
      <c r="I1165" s="53"/>
      <c r="J1165" s="53"/>
      <c r="K1165" s="57"/>
      <c r="L1165" s="58">
        <f t="shared" si="126"/>
        <v>148.54</v>
      </c>
      <c r="M1165" s="58">
        <f t="shared" si="128"/>
        <v>148.54</v>
      </c>
      <c r="N1165" s="58">
        <f>IF(F1165&gt;0,ROUND(F1165*#REF!,2),0)</f>
        <v>0</v>
      </c>
      <c r="O1165" s="58">
        <f>IF(J1165&gt;0,ROUND(J1165*#REF!,2),0)</f>
        <v>0</v>
      </c>
      <c r="P1165" s="58">
        <f t="shared" si="127"/>
        <v>148.54</v>
      </c>
      <c r="Q1165" s="59" t="s">
        <v>0</v>
      </c>
      <c r="R1165" s="51"/>
      <c r="S1165" s="51"/>
    </row>
    <row r="1166" spans="1:19" ht="31.5" x14ac:dyDescent="0.35">
      <c r="A1166" s="53">
        <v>30724180</v>
      </c>
      <c r="B1166" s="53" t="s">
        <v>10141</v>
      </c>
      <c r="C1166" s="54" t="s">
        <v>3327</v>
      </c>
      <c r="D1166" s="60">
        <v>1</v>
      </c>
      <c r="E1166" s="61" t="s">
        <v>159</v>
      </c>
      <c r="F1166" s="56"/>
      <c r="G1166" s="53">
        <v>2</v>
      </c>
      <c r="H1166" s="53">
        <v>5</v>
      </c>
      <c r="I1166" s="53"/>
      <c r="J1166" s="53"/>
      <c r="K1166" s="57"/>
      <c r="L1166" s="58">
        <f t="shared" si="126"/>
        <v>736.04</v>
      </c>
      <c r="M1166" s="58">
        <f t="shared" si="128"/>
        <v>736.04</v>
      </c>
      <c r="N1166" s="58">
        <f>IF(F1166&gt;0,ROUND(F1166*#REF!,2),0)</f>
        <v>0</v>
      </c>
      <c r="O1166" s="58">
        <f>IF(J1166&gt;0,ROUND(J1166*#REF!,2),0)</f>
        <v>0</v>
      </c>
      <c r="P1166" s="58">
        <f t="shared" si="127"/>
        <v>736.04</v>
      </c>
      <c r="Q1166" s="59" t="s">
        <v>132</v>
      </c>
      <c r="R1166" s="51"/>
      <c r="S1166" s="51"/>
    </row>
    <row r="1167" spans="1:19" ht="31.5" x14ac:dyDescent="0.35">
      <c r="A1167" s="53">
        <v>30724198</v>
      </c>
      <c r="B1167" s="53" t="s">
        <v>10142</v>
      </c>
      <c r="C1167" s="54" t="s">
        <v>3326</v>
      </c>
      <c r="D1167" s="60">
        <v>1</v>
      </c>
      <c r="E1167" s="61" t="s">
        <v>484</v>
      </c>
      <c r="F1167" s="56"/>
      <c r="G1167" s="53">
        <v>2</v>
      </c>
      <c r="H1167" s="53">
        <v>5</v>
      </c>
      <c r="I1167" s="53"/>
      <c r="J1167" s="53"/>
      <c r="K1167" s="57"/>
      <c r="L1167" s="58">
        <f t="shared" si="126"/>
        <v>802.34</v>
      </c>
      <c r="M1167" s="58">
        <f t="shared" si="128"/>
        <v>802.34</v>
      </c>
      <c r="N1167" s="58">
        <f>IF(F1167&gt;0,ROUND(F1167*#REF!,2),0)</f>
        <v>0</v>
      </c>
      <c r="O1167" s="58">
        <f>IF(J1167&gt;0,ROUND(J1167*#REF!,2),0)</f>
        <v>0</v>
      </c>
      <c r="P1167" s="58">
        <f t="shared" si="127"/>
        <v>802.34</v>
      </c>
      <c r="Q1167" s="59" t="s">
        <v>132</v>
      </c>
      <c r="R1167" s="51"/>
      <c r="S1167" s="51"/>
    </row>
    <row r="1168" spans="1:19" ht="31.5" x14ac:dyDescent="0.35">
      <c r="A1168" s="53">
        <v>30724201</v>
      </c>
      <c r="B1168" s="53" t="s">
        <v>10143</v>
      </c>
      <c r="C1168" s="54" t="s">
        <v>3325</v>
      </c>
      <c r="D1168" s="60">
        <v>1</v>
      </c>
      <c r="E1168" s="61" t="s">
        <v>383</v>
      </c>
      <c r="F1168" s="56"/>
      <c r="G1168" s="53">
        <v>2</v>
      </c>
      <c r="H1168" s="53">
        <v>4</v>
      </c>
      <c r="I1168" s="53"/>
      <c r="J1168" s="53"/>
      <c r="K1168" s="57"/>
      <c r="L1168" s="58">
        <f t="shared" si="126"/>
        <v>649.84</v>
      </c>
      <c r="M1168" s="58">
        <f t="shared" si="128"/>
        <v>649.84</v>
      </c>
      <c r="N1168" s="58">
        <f>IF(F1168&gt;0,ROUND(F1168*#REF!,2),0)</f>
        <v>0</v>
      </c>
      <c r="O1168" s="58">
        <f>IF(J1168&gt;0,ROUND(J1168*#REF!,2),0)</f>
        <v>0</v>
      </c>
      <c r="P1168" s="58">
        <f t="shared" si="127"/>
        <v>649.84</v>
      </c>
      <c r="Q1168" s="59" t="s">
        <v>132</v>
      </c>
      <c r="R1168" s="51"/>
      <c r="S1168" s="51"/>
    </row>
    <row r="1169" spans="1:19" ht="31.5" x14ac:dyDescent="0.35">
      <c r="A1169" s="53">
        <v>30724210</v>
      </c>
      <c r="B1169" s="53" t="s">
        <v>10144</v>
      </c>
      <c r="C1169" s="54" t="s">
        <v>3324</v>
      </c>
      <c r="D1169" s="60">
        <v>1</v>
      </c>
      <c r="E1169" s="61" t="s">
        <v>388</v>
      </c>
      <c r="F1169" s="56"/>
      <c r="G1169" s="53">
        <v>1</v>
      </c>
      <c r="H1169" s="53">
        <v>3</v>
      </c>
      <c r="I1169" s="53"/>
      <c r="J1169" s="53"/>
      <c r="K1169" s="57"/>
      <c r="L1169" s="58">
        <f t="shared" si="126"/>
        <v>574.25</v>
      </c>
      <c r="M1169" s="58">
        <f t="shared" si="128"/>
        <v>574.25</v>
      </c>
      <c r="N1169" s="58">
        <f>IF(F1169&gt;0,ROUND(F1169*#REF!,2),0)</f>
        <v>0</v>
      </c>
      <c r="O1169" s="58">
        <f>IF(J1169&gt;0,ROUND(J1169*#REF!,2),0)</f>
        <v>0</v>
      </c>
      <c r="P1169" s="58">
        <f t="shared" si="127"/>
        <v>574.25</v>
      </c>
      <c r="Q1169" s="59" t="s">
        <v>132</v>
      </c>
      <c r="R1169" s="51"/>
      <c r="S1169" s="51"/>
    </row>
    <row r="1170" spans="1:19" x14ac:dyDescent="0.35">
      <c r="A1170" s="53">
        <v>30724228</v>
      </c>
      <c r="B1170" s="53" t="s">
        <v>10145</v>
      </c>
      <c r="C1170" s="54" t="s">
        <v>3323</v>
      </c>
      <c r="D1170" s="60">
        <v>1</v>
      </c>
      <c r="E1170" s="61" t="s">
        <v>388</v>
      </c>
      <c r="F1170" s="56"/>
      <c r="G1170" s="53">
        <v>2</v>
      </c>
      <c r="H1170" s="53">
        <v>5</v>
      </c>
      <c r="I1170" s="53"/>
      <c r="J1170" s="53"/>
      <c r="K1170" s="57"/>
      <c r="L1170" s="58">
        <f t="shared" si="126"/>
        <v>574.25</v>
      </c>
      <c r="M1170" s="58">
        <f t="shared" si="128"/>
        <v>574.25</v>
      </c>
      <c r="N1170" s="58">
        <f>IF(F1170&gt;0,ROUND(F1170*#REF!,2),0)</f>
        <v>0</v>
      </c>
      <c r="O1170" s="58">
        <f>IF(J1170&gt;0,ROUND(J1170*#REF!,2),0)</f>
        <v>0</v>
      </c>
      <c r="P1170" s="58">
        <f t="shared" si="127"/>
        <v>574.25</v>
      </c>
      <c r="Q1170" s="59" t="s">
        <v>132</v>
      </c>
      <c r="R1170" s="51"/>
      <c r="S1170" s="51"/>
    </row>
    <row r="1171" spans="1:19" ht="42" x14ac:dyDescent="0.35">
      <c r="A1171" s="53">
        <v>30724236</v>
      </c>
      <c r="B1171" s="53" t="s">
        <v>10146</v>
      </c>
      <c r="C1171" s="54" t="s">
        <v>3322</v>
      </c>
      <c r="D1171" s="60">
        <v>1</v>
      </c>
      <c r="E1171" s="61" t="s">
        <v>159</v>
      </c>
      <c r="F1171" s="56"/>
      <c r="G1171" s="53">
        <v>2</v>
      </c>
      <c r="H1171" s="53">
        <v>5</v>
      </c>
      <c r="I1171" s="53"/>
      <c r="J1171" s="53"/>
      <c r="K1171" s="57"/>
      <c r="L1171" s="58">
        <f t="shared" si="126"/>
        <v>736.04</v>
      </c>
      <c r="M1171" s="58">
        <f t="shared" si="128"/>
        <v>736.04</v>
      </c>
      <c r="N1171" s="58">
        <f>IF(F1171&gt;0,ROUND(F1171*#REF!,2),0)</f>
        <v>0</v>
      </c>
      <c r="O1171" s="58">
        <f>IF(J1171&gt;0,ROUND(J1171*#REF!,2),0)</f>
        <v>0</v>
      </c>
      <c r="P1171" s="58">
        <f t="shared" si="127"/>
        <v>736.04</v>
      </c>
      <c r="Q1171" s="59" t="s">
        <v>132</v>
      </c>
      <c r="R1171" s="51"/>
      <c r="S1171" s="51"/>
    </row>
    <row r="1172" spans="1:19" ht="31.5" x14ac:dyDescent="0.35">
      <c r="A1172" s="53">
        <v>30724244</v>
      </c>
      <c r="B1172" s="53" t="s">
        <v>10147</v>
      </c>
      <c r="C1172" s="54" t="s">
        <v>3321</v>
      </c>
      <c r="D1172" s="60">
        <v>1</v>
      </c>
      <c r="E1172" s="61" t="s">
        <v>148</v>
      </c>
      <c r="F1172" s="56"/>
      <c r="G1172" s="53">
        <v>2</v>
      </c>
      <c r="H1172" s="53">
        <v>5</v>
      </c>
      <c r="I1172" s="53"/>
      <c r="J1172" s="53"/>
      <c r="K1172" s="57"/>
      <c r="L1172" s="58">
        <f t="shared" si="126"/>
        <v>689.63</v>
      </c>
      <c r="M1172" s="58">
        <f t="shared" si="128"/>
        <v>689.63</v>
      </c>
      <c r="N1172" s="58">
        <f>IF(F1172&gt;0,ROUND(F1172*#REF!,2),0)</f>
        <v>0</v>
      </c>
      <c r="O1172" s="58">
        <f>IF(J1172&gt;0,ROUND(J1172*#REF!,2),0)</f>
        <v>0</v>
      </c>
      <c r="P1172" s="58">
        <f t="shared" si="127"/>
        <v>689.63</v>
      </c>
      <c r="Q1172" s="59" t="s">
        <v>132</v>
      </c>
      <c r="R1172" s="51"/>
      <c r="S1172" s="51"/>
    </row>
    <row r="1173" spans="1:19" ht="21" x14ac:dyDescent="0.35">
      <c r="A1173" s="53">
        <v>30724252</v>
      </c>
      <c r="B1173" s="53" t="s">
        <v>10148</v>
      </c>
      <c r="C1173" s="54" t="s">
        <v>3320</v>
      </c>
      <c r="D1173" s="60">
        <v>1</v>
      </c>
      <c r="E1173" s="61" t="s">
        <v>41</v>
      </c>
      <c r="F1173" s="56"/>
      <c r="G1173" s="53">
        <v>1</v>
      </c>
      <c r="H1173" s="53">
        <v>1</v>
      </c>
      <c r="I1173" s="53"/>
      <c r="J1173" s="53"/>
      <c r="K1173" s="57"/>
      <c r="L1173" s="58">
        <f t="shared" si="126"/>
        <v>169.74</v>
      </c>
      <c r="M1173" s="58">
        <f t="shared" si="128"/>
        <v>169.74</v>
      </c>
      <c r="N1173" s="58">
        <f>IF(F1173&gt;0,ROUND(F1173*#REF!,2),0)</f>
        <v>0</v>
      </c>
      <c r="O1173" s="58">
        <f>IF(J1173&gt;0,ROUND(J1173*#REF!,2),0)</f>
        <v>0</v>
      </c>
      <c r="P1173" s="58">
        <f t="shared" si="127"/>
        <v>169.74</v>
      </c>
      <c r="Q1173" s="59" t="s">
        <v>132</v>
      </c>
      <c r="R1173" s="51"/>
      <c r="S1173" s="51"/>
    </row>
    <row r="1174" spans="1:19" ht="21" x14ac:dyDescent="0.35">
      <c r="A1174" s="53">
        <v>30724260</v>
      </c>
      <c r="B1174" s="53" t="s">
        <v>10149</v>
      </c>
      <c r="C1174" s="54" t="s">
        <v>3319</v>
      </c>
      <c r="D1174" s="60">
        <v>1</v>
      </c>
      <c r="E1174" s="61" t="s">
        <v>388</v>
      </c>
      <c r="F1174" s="56"/>
      <c r="G1174" s="53">
        <v>2</v>
      </c>
      <c r="H1174" s="53">
        <v>6</v>
      </c>
      <c r="I1174" s="53"/>
      <c r="J1174" s="53"/>
      <c r="K1174" s="57"/>
      <c r="L1174" s="58">
        <f t="shared" si="126"/>
        <v>574.25</v>
      </c>
      <c r="M1174" s="58">
        <f t="shared" si="128"/>
        <v>574.25</v>
      </c>
      <c r="N1174" s="58">
        <f>IF(F1174&gt;0,ROUND(F1174*#REF!,2),0)</f>
        <v>0</v>
      </c>
      <c r="O1174" s="58">
        <f>IF(J1174&gt;0,ROUND(J1174*#REF!,2),0)</f>
        <v>0</v>
      </c>
      <c r="P1174" s="58">
        <f t="shared" si="127"/>
        <v>574.25</v>
      </c>
      <c r="Q1174" s="59" t="s">
        <v>132</v>
      </c>
      <c r="R1174" s="51"/>
      <c r="S1174" s="51"/>
    </row>
    <row r="1175" spans="1:19" ht="42" x14ac:dyDescent="0.35">
      <c r="A1175" s="53">
        <v>30724279</v>
      </c>
      <c r="B1175" s="53" t="s">
        <v>10150</v>
      </c>
      <c r="C1175" s="54" t="s">
        <v>3318</v>
      </c>
      <c r="D1175" s="60">
        <v>1</v>
      </c>
      <c r="E1175" s="61" t="s">
        <v>2185</v>
      </c>
      <c r="F1175" s="56"/>
      <c r="G1175" s="53">
        <v>2</v>
      </c>
      <c r="H1175" s="53">
        <v>7</v>
      </c>
      <c r="I1175" s="53"/>
      <c r="J1175" s="53"/>
      <c r="K1175" s="57"/>
      <c r="L1175" s="58">
        <f t="shared" si="126"/>
        <v>1505.22</v>
      </c>
      <c r="M1175" s="58">
        <f t="shared" si="128"/>
        <v>1505.22</v>
      </c>
      <c r="N1175" s="58">
        <f>IF(F1175&gt;0,ROUND(F1175*#REF!,2),0)</f>
        <v>0</v>
      </c>
      <c r="O1175" s="58">
        <f>IF(J1175&gt;0,ROUND(J1175*#REF!,2),0)</f>
        <v>0</v>
      </c>
      <c r="P1175" s="58">
        <f t="shared" si="127"/>
        <v>1505.22</v>
      </c>
      <c r="Q1175" s="59" t="s">
        <v>132</v>
      </c>
      <c r="R1175" s="51"/>
      <c r="S1175" s="51"/>
    </row>
    <row r="1176" spans="1:19" ht="63" x14ac:dyDescent="0.35">
      <c r="A1176" s="53">
        <v>30724287</v>
      </c>
      <c r="B1176" s="53" t="s">
        <v>10151</v>
      </c>
      <c r="C1176" s="54" t="s">
        <v>3317</v>
      </c>
      <c r="D1176" s="60">
        <v>1</v>
      </c>
      <c r="E1176" s="61" t="s">
        <v>383</v>
      </c>
      <c r="F1176" s="56"/>
      <c r="G1176" s="53">
        <v>3</v>
      </c>
      <c r="H1176" s="53">
        <v>5</v>
      </c>
      <c r="I1176" s="53"/>
      <c r="J1176" s="53"/>
      <c r="K1176" s="57"/>
      <c r="L1176" s="58">
        <f t="shared" si="126"/>
        <v>649.84</v>
      </c>
      <c r="M1176" s="58">
        <f t="shared" si="128"/>
        <v>649.84</v>
      </c>
      <c r="N1176" s="58">
        <f>IF(F1176&gt;0,ROUND(F1176*#REF!,2),0)</f>
        <v>0</v>
      </c>
      <c r="O1176" s="58">
        <f>IF(J1176&gt;0,ROUND(J1176*#REF!,2),0)</f>
        <v>0</v>
      </c>
      <c r="P1176" s="58">
        <f t="shared" si="127"/>
        <v>649.84</v>
      </c>
      <c r="Q1176" s="59" t="s">
        <v>132</v>
      </c>
      <c r="R1176" s="51"/>
      <c r="S1176" s="51"/>
    </row>
    <row r="1177" spans="1:19" ht="31" x14ac:dyDescent="0.35">
      <c r="A1177" s="125" t="s">
        <v>10152</v>
      </c>
      <c r="B1177" s="125"/>
      <c r="C1177" s="125"/>
      <c r="D1177" s="125"/>
      <c r="E1177" s="125"/>
      <c r="F1177" s="125"/>
      <c r="G1177" s="125"/>
      <c r="H1177" s="125"/>
      <c r="I1177" s="125"/>
      <c r="J1177" s="125"/>
      <c r="K1177" s="125"/>
      <c r="L1177" s="125"/>
      <c r="M1177" s="125"/>
      <c r="N1177" s="125"/>
      <c r="O1177" s="125"/>
      <c r="P1177" s="125"/>
      <c r="Q1177" s="52"/>
      <c r="R1177" s="51"/>
      <c r="S1177" s="51"/>
    </row>
    <row r="1178" spans="1:19" ht="31.5" x14ac:dyDescent="0.35">
      <c r="A1178" s="53">
        <v>30725011</v>
      </c>
      <c r="B1178" s="53" t="s">
        <v>10153</v>
      </c>
      <c r="C1178" s="54" t="s">
        <v>3316</v>
      </c>
      <c r="D1178" s="60">
        <v>1</v>
      </c>
      <c r="E1178" s="61" t="s">
        <v>383</v>
      </c>
      <c r="F1178" s="56"/>
      <c r="G1178" s="53">
        <v>2</v>
      </c>
      <c r="H1178" s="53">
        <v>5</v>
      </c>
      <c r="I1178" s="53"/>
      <c r="J1178" s="53"/>
      <c r="K1178" s="57"/>
      <c r="L1178" s="58">
        <f t="shared" ref="L1178:L1193" si="129">VLOOKUP(E1178,PORTES2021,10,FALSE)</f>
        <v>649.84</v>
      </c>
      <c r="M1178" s="58">
        <f t="shared" si="128"/>
        <v>649.84</v>
      </c>
      <c r="N1178" s="58">
        <f>IF(F1178&gt;0,ROUND(F1178*#REF!,2),0)</f>
        <v>0</v>
      </c>
      <c r="O1178" s="58">
        <f>IF(J1178&gt;0,ROUND(J1178*#REF!,2),0)</f>
        <v>0</v>
      </c>
      <c r="P1178" s="58">
        <f t="shared" ref="P1178:P1193" si="130">ROUND(M1178+N1178+O1178,2)</f>
        <v>649.84</v>
      </c>
      <c r="Q1178" s="59" t="s">
        <v>132</v>
      </c>
      <c r="R1178" s="51"/>
      <c r="S1178" s="51"/>
    </row>
    <row r="1179" spans="1:19" ht="21" x14ac:dyDescent="0.35">
      <c r="A1179" s="53">
        <v>30725020</v>
      </c>
      <c r="B1179" s="53" t="s">
        <v>10154</v>
      </c>
      <c r="C1179" s="54" t="s">
        <v>3315</v>
      </c>
      <c r="D1179" s="60">
        <v>1</v>
      </c>
      <c r="E1179" s="61" t="s">
        <v>407</v>
      </c>
      <c r="F1179" s="56"/>
      <c r="G1179" s="53">
        <v>2</v>
      </c>
      <c r="H1179" s="53">
        <v>4</v>
      </c>
      <c r="I1179" s="53"/>
      <c r="J1179" s="53"/>
      <c r="K1179" s="57"/>
      <c r="L1179" s="58">
        <f t="shared" si="129"/>
        <v>620.66</v>
      </c>
      <c r="M1179" s="58">
        <f t="shared" si="128"/>
        <v>620.66</v>
      </c>
      <c r="N1179" s="58">
        <f>IF(F1179&gt;0,ROUND(F1179*#REF!,2),0)</f>
        <v>0</v>
      </c>
      <c r="O1179" s="58">
        <f>IF(J1179&gt;0,ROUND(J1179*#REF!,2),0)</f>
        <v>0</v>
      </c>
      <c r="P1179" s="58">
        <f t="shared" si="130"/>
        <v>620.66</v>
      </c>
      <c r="Q1179" s="59" t="s">
        <v>132</v>
      </c>
      <c r="R1179" s="51"/>
      <c r="S1179" s="51"/>
    </row>
    <row r="1180" spans="1:19" ht="21" x14ac:dyDescent="0.35">
      <c r="A1180" s="53">
        <v>30725038</v>
      </c>
      <c r="B1180" s="53" t="s">
        <v>10155</v>
      </c>
      <c r="C1180" s="54" t="s">
        <v>3314</v>
      </c>
      <c r="D1180" s="60">
        <v>1</v>
      </c>
      <c r="E1180" s="61" t="s">
        <v>383</v>
      </c>
      <c r="F1180" s="56"/>
      <c r="G1180" s="53">
        <v>2</v>
      </c>
      <c r="H1180" s="53">
        <v>3</v>
      </c>
      <c r="I1180" s="53"/>
      <c r="J1180" s="53"/>
      <c r="K1180" s="57"/>
      <c r="L1180" s="58">
        <f t="shared" si="129"/>
        <v>649.84</v>
      </c>
      <c r="M1180" s="58">
        <f t="shared" si="128"/>
        <v>649.84</v>
      </c>
      <c r="N1180" s="58">
        <f>IF(F1180&gt;0,ROUND(F1180*#REF!,2),0)</f>
        <v>0</v>
      </c>
      <c r="O1180" s="58">
        <f>IF(J1180&gt;0,ROUND(J1180*#REF!,2),0)</f>
        <v>0</v>
      </c>
      <c r="P1180" s="58">
        <f t="shared" si="130"/>
        <v>649.84</v>
      </c>
      <c r="Q1180" s="59" t="s">
        <v>132</v>
      </c>
      <c r="R1180" s="51"/>
      <c r="S1180" s="51"/>
    </row>
    <row r="1181" spans="1:19" x14ac:dyDescent="0.35">
      <c r="A1181" s="53">
        <v>30725046</v>
      </c>
      <c r="B1181" s="53" t="s">
        <v>10156</v>
      </c>
      <c r="C1181" s="54" t="s">
        <v>3313</v>
      </c>
      <c r="D1181" s="60">
        <v>1</v>
      </c>
      <c r="E1181" s="61" t="s">
        <v>41</v>
      </c>
      <c r="F1181" s="56"/>
      <c r="G1181" s="53">
        <v>1</v>
      </c>
      <c r="H1181" s="53">
        <v>1</v>
      </c>
      <c r="I1181" s="53"/>
      <c r="J1181" s="53"/>
      <c r="K1181" s="57"/>
      <c r="L1181" s="58">
        <f t="shared" si="129"/>
        <v>169.74</v>
      </c>
      <c r="M1181" s="58">
        <f t="shared" si="128"/>
        <v>169.74</v>
      </c>
      <c r="N1181" s="58">
        <f>IF(F1181&gt;0,ROUND(F1181*#REF!,2),0)</f>
        <v>0</v>
      </c>
      <c r="O1181" s="58">
        <f>IF(J1181&gt;0,ROUND(J1181*#REF!,2),0)</f>
        <v>0</v>
      </c>
      <c r="P1181" s="58">
        <f t="shared" si="130"/>
        <v>169.74</v>
      </c>
      <c r="Q1181" s="59" t="s">
        <v>132</v>
      </c>
      <c r="R1181" s="51"/>
      <c r="S1181" s="51"/>
    </row>
    <row r="1182" spans="1:19" ht="31.5" x14ac:dyDescent="0.35">
      <c r="A1182" s="53">
        <v>30725054</v>
      </c>
      <c r="B1182" s="53" t="s">
        <v>10157</v>
      </c>
      <c r="C1182" s="54" t="s">
        <v>3312</v>
      </c>
      <c r="D1182" s="60">
        <v>1</v>
      </c>
      <c r="E1182" s="61" t="s">
        <v>383</v>
      </c>
      <c r="F1182" s="56"/>
      <c r="G1182" s="53">
        <v>2</v>
      </c>
      <c r="H1182" s="53">
        <v>4</v>
      </c>
      <c r="I1182" s="53"/>
      <c r="J1182" s="53"/>
      <c r="K1182" s="57"/>
      <c r="L1182" s="58">
        <f t="shared" si="129"/>
        <v>649.84</v>
      </c>
      <c r="M1182" s="58">
        <f t="shared" si="128"/>
        <v>649.84</v>
      </c>
      <c r="N1182" s="58">
        <f>IF(F1182&gt;0,ROUND(F1182*#REF!,2),0)</f>
        <v>0</v>
      </c>
      <c r="O1182" s="58">
        <f>IF(J1182&gt;0,ROUND(J1182*#REF!,2),0)</f>
        <v>0</v>
      </c>
      <c r="P1182" s="58">
        <f t="shared" si="130"/>
        <v>649.84</v>
      </c>
      <c r="Q1182" s="59" t="s">
        <v>132</v>
      </c>
      <c r="R1182" s="51"/>
      <c r="S1182" s="51"/>
    </row>
    <row r="1183" spans="1:19" ht="31.5" x14ac:dyDescent="0.35">
      <c r="A1183" s="53">
        <v>30725062</v>
      </c>
      <c r="B1183" s="53" t="s">
        <v>10158</v>
      </c>
      <c r="C1183" s="54" t="s">
        <v>3311</v>
      </c>
      <c r="D1183" s="60">
        <v>1</v>
      </c>
      <c r="E1183" s="61" t="s">
        <v>23</v>
      </c>
      <c r="F1183" s="56"/>
      <c r="G1183" s="53">
        <v>1</v>
      </c>
      <c r="H1183" s="53">
        <v>1</v>
      </c>
      <c r="I1183" s="53"/>
      <c r="J1183" s="53"/>
      <c r="K1183" s="57"/>
      <c r="L1183" s="58">
        <f t="shared" si="129"/>
        <v>116.71</v>
      </c>
      <c r="M1183" s="58">
        <f t="shared" si="128"/>
        <v>116.71</v>
      </c>
      <c r="N1183" s="58">
        <f>IF(F1183&gt;0,ROUND(F1183*#REF!,2),0)</f>
        <v>0</v>
      </c>
      <c r="O1183" s="58">
        <f>IF(J1183&gt;0,ROUND(J1183*#REF!,2),0)</f>
        <v>0</v>
      </c>
      <c r="P1183" s="58">
        <f t="shared" si="130"/>
        <v>116.71</v>
      </c>
      <c r="Q1183" s="59" t="s">
        <v>0</v>
      </c>
      <c r="R1183" s="51"/>
      <c r="S1183" s="51"/>
    </row>
    <row r="1184" spans="1:19" ht="31.5" x14ac:dyDescent="0.35">
      <c r="A1184" s="53">
        <v>30725070</v>
      </c>
      <c r="B1184" s="53" t="s">
        <v>10159</v>
      </c>
      <c r="C1184" s="54" t="s">
        <v>3310</v>
      </c>
      <c r="D1184" s="60">
        <v>1</v>
      </c>
      <c r="E1184" s="61" t="s">
        <v>159</v>
      </c>
      <c r="F1184" s="56"/>
      <c r="G1184" s="53">
        <v>2</v>
      </c>
      <c r="H1184" s="53">
        <v>4</v>
      </c>
      <c r="I1184" s="53"/>
      <c r="J1184" s="53"/>
      <c r="K1184" s="57"/>
      <c r="L1184" s="58">
        <f t="shared" si="129"/>
        <v>736.04</v>
      </c>
      <c r="M1184" s="58">
        <f t="shared" si="128"/>
        <v>736.04</v>
      </c>
      <c r="N1184" s="58">
        <f>IF(F1184&gt;0,ROUND(F1184*#REF!,2),0)</f>
        <v>0</v>
      </c>
      <c r="O1184" s="58">
        <f>IF(J1184&gt;0,ROUND(J1184*#REF!,2),0)</f>
        <v>0</v>
      </c>
      <c r="P1184" s="58">
        <f t="shared" si="130"/>
        <v>736.04</v>
      </c>
      <c r="Q1184" s="59" t="s">
        <v>132</v>
      </c>
      <c r="R1184" s="51"/>
      <c r="S1184" s="51"/>
    </row>
    <row r="1185" spans="1:19" ht="21" x14ac:dyDescent="0.35">
      <c r="A1185" s="53">
        <v>30725089</v>
      </c>
      <c r="B1185" s="53" t="s">
        <v>10160</v>
      </c>
      <c r="C1185" s="54" t="s">
        <v>3309</v>
      </c>
      <c r="D1185" s="60">
        <v>1</v>
      </c>
      <c r="E1185" s="61" t="s">
        <v>407</v>
      </c>
      <c r="F1185" s="56"/>
      <c r="G1185" s="53">
        <v>2</v>
      </c>
      <c r="H1185" s="53">
        <v>4</v>
      </c>
      <c r="I1185" s="53"/>
      <c r="J1185" s="53"/>
      <c r="K1185" s="57"/>
      <c r="L1185" s="58">
        <f t="shared" si="129"/>
        <v>620.66</v>
      </c>
      <c r="M1185" s="58">
        <f t="shared" si="128"/>
        <v>620.66</v>
      </c>
      <c r="N1185" s="58">
        <f>IF(F1185&gt;0,ROUND(F1185*#REF!,2),0)</f>
        <v>0</v>
      </c>
      <c r="O1185" s="58">
        <f>IF(J1185&gt;0,ROUND(J1185*#REF!,2),0)</f>
        <v>0</v>
      </c>
      <c r="P1185" s="58">
        <f t="shared" si="130"/>
        <v>620.66</v>
      </c>
      <c r="Q1185" s="59" t="s">
        <v>132</v>
      </c>
      <c r="R1185" s="51"/>
      <c r="S1185" s="51"/>
    </row>
    <row r="1186" spans="1:19" ht="21" x14ac:dyDescent="0.35">
      <c r="A1186" s="53">
        <v>30725097</v>
      </c>
      <c r="B1186" s="53" t="s">
        <v>10161</v>
      </c>
      <c r="C1186" s="54" t="s">
        <v>3308</v>
      </c>
      <c r="D1186" s="60">
        <v>1</v>
      </c>
      <c r="E1186" s="61" t="s">
        <v>16</v>
      </c>
      <c r="F1186" s="56"/>
      <c r="G1186" s="53">
        <v>1</v>
      </c>
      <c r="H1186" s="53">
        <v>2</v>
      </c>
      <c r="I1186" s="53"/>
      <c r="J1186" s="53"/>
      <c r="K1186" s="57"/>
      <c r="L1186" s="58">
        <f t="shared" si="129"/>
        <v>250.65</v>
      </c>
      <c r="M1186" s="58">
        <f t="shared" si="128"/>
        <v>250.65</v>
      </c>
      <c r="N1186" s="58">
        <f>IF(F1186&gt;0,ROUND(F1186*#REF!,2),0)</f>
        <v>0</v>
      </c>
      <c r="O1186" s="58">
        <f>IF(J1186&gt;0,ROUND(J1186*#REF!,2),0)</f>
        <v>0</v>
      </c>
      <c r="P1186" s="58">
        <f t="shared" si="130"/>
        <v>250.65</v>
      </c>
      <c r="Q1186" s="59" t="s">
        <v>132</v>
      </c>
      <c r="R1186" s="51"/>
      <c r="S1186" s="51"/>
    </row>
    <row r="1187" spans="1:19" ht="21" x14ac:dyDescent="0.35">
      <c r="A1187" s="53">
        <v>30725100</v>
      </c>
      <c r="B1187" s="53" t="s">
        <v>10162</v>
      </c>
      <c r="C1187" s="54" t="s">
        <v>3307</v>
      </c>
      <c r="D1187" s="60">
        <v>1</v>
      </c>
      <c r="E1187" s="61" t="s">
        <v>23</v>
      </c>
      <c r="F1187" s="56"/>
      <c r="G1187" s="53"/>
      <c r="H1187" s="53">
        <v>0</v>
      </c>
      <c r="I1187" s="53"/>
      <c r="J1187" s="53"/>
      <c r="K1187" s="57"/>
      <c r="L1187" s="58">
        <f t="shared" si="129"/>
        <v>116.71</v>
      </c>
      <c r="M1187" s="58">
        <f t="shared" si="128"/>
        <v>116.71</v>
      </c>
      <c r="N1187" s="58">
        <f>IF(F1187&gt;0,ROUND(F1187*#REF!,2),0)</f>
        <v>0</v>
      </c>
      <c r="O1187" s="58">
        <f>IF(J1187&gt;0,ROUND(J1187*#REF!,2),0)</f>
        <v>0</v>
      </c>
      <c r="P1187" s="58">
        <f t="shared" si="130"/>
        <v>116.71</v>
      </c>
      <c r="Q1187" s="59" t="s">
        <v>0</v>
      </c>
      <c r="R1187" s="51"/>
      <c r="S1187" s="51"/>
    </row>
    <row r="1188" spans="1:19" ht="21" x14ac:dyDescent="0.35">
      <c r="A1188" s="53">
        <v>30725119</v>
      </c>
      <c r="B1188" s="53" t="s">
        <v>10163</v>
      </c>
      <c r="C1188" s="54" t="s">
        <v>3306</v>
      </c>
      <c r="D1188" s="60">
        <v>1</v>
      </c>
      <c r="E1188" s="61" t="s">
        <v>16</v>
      </c>
      <c r="F1188" s="56"/>
      <c r="G1188" s="53">
        <v>1</v>
      </c>
      <c r="H1188" s="53">
        <v>2</v>
      </c>
      <c r="I1188" s="53"/>
      <c r="J1188" s="53"/>
      <c r="K1188" s="57"/>
      <c r="L1188" s="58">
        <f t="shared" si="129"/>
        <v>250.65</v>
      </c>
      <c r="M1188" s="58">
        <f t="shared" si="128"/>
        <v>250.65</v>
      </c>
      <c r="N1188" s="58">
        <f>IF(F1188&gt;0,ROUND(F1188*#REF!,2),0)</f>
        <v>0</v>
      </c>
      <c r="O1188" s="58">
        <f>IF(J1188&gt;0,ROUND(J1188*#REF!,2),0)</f>
        <v>0</v>
      </c>
      <c r="P1188" s="58">
        <f t="shared" si="130"/>
        <v>250.65</v>
      </c>
      <c r="Q1188" s="59" t="s">
        <v>0</v>
      </c>
      <c r="R1188" s="51"/>
      <c r="S1188" s="51"/>
    </row>
    <row r="1189" spans="1:19" ht="21" x14ac:dyDescent="0.35">
      <c r="A1189" s="53">
        <v>30725127</v>
      </c>
      <c r="B1189" s="53" t="s">
        <v>10164</v>
      </c>
      <c r="C1189" s="54" t="s">
        <v>3305</v>
      </c>
      <c r="D1189" s="60">
        <v>1</v>
      </c>
      <c r="E1189" s="61" t="s">
        <v>383</v>
      </c>
      <c r="F1189" s="56"/>
      <c r="G1189" s="53">
        <v>2</v>
      </c>
      <c r="H1189" s="53">
        <v>5</v>
      </c>
      <c r="I1189" s="53"/>
      <c r="J1189" s="53"/>
      <c r="K1189" s="57"/>
      <c r="L1189" s="58">
        <f t="shared" si="129"/>
        <v>649.84</v>
      </c>
      <c r="M1189" s="58">
        <f t="shared" si="128"/>
        <v>649.84</v>
      </c>
      <c r="N1189" s="58">
        <f>IF(F1189&gt;0,ROUND(F1189*#REF!,2),0)</f>
        <v>0</v>
      </c>
      <c r="O1189" s="58">
        <f>IF(J1189&gt;0,ROUND(J1189*#REF!,2),0)</f>
        <v>0</v>
      </c>
      <c r="P1189" s="58">
        <f t="shared" si="130"/>
        <v>649.84</v>
      </c>
      <c r="Q1189" s="59" t="s">
        <v>132</v>
      </c>
      <c r="R1189" s="51"/>
      <c r="S1189" s="51"/>
    </row>
    <row r="1190" spans="1:19" ht="52.5" x14ac:dyDescent="0.35">
      <c r="A1190" s="53">
        <v>30725135</v>
      </c>
      <c r="B1190" s="53" t="s">
        <v>10165</v>
      </c>
      <c r="C1190" s="54" t="s">
        <v>3304</v>
      </c>
      <c r="D1190" s="60">
        <v>1</v>
      </c>
      <c r="E1190" s="61" t="s">
        <v>383</v>
      </c>
      <c r="F1190" s="56"/>
      <c r="G1190" s="53">
        <v>2</v>
      </c>
      <c r="H1190" s="53">
        <v>4</v>
      </c>
      <c r="I1190" s="53"/>
      <c r="J1190" s="53"/>
      <c r="K1190" s="57"/>
      <c r="L1190" s="58">
        <f t="shared" si="129"/>
        <v>649.84</v>
      </c>
      <c r="M1190" s="58">
        <f t="shared" si="128"/>
        <v>649.84</v>
      </c>
      <c r="N1190" s="58">
        <f>IF(F1190&gt;0,ROUND(F1190*#REF!,2),0)</f>
        <v>0</v>
      </c>
      <c r="O1190" s="58">
        <f>IF(J1190&gt;0,ROUND(J1190*#REF!,2),0)</f>
        <v>0</v>
      </c>
      <c r="P1190" s="58">
        <f t="shared" si="130"/>
        <v>649.84</v>
      </c>
      <c r="Q1190" s="59" t="s">
        <v>132</v>
      </c>
      <c r="R1190" s="51"/>
      <c r="S1190" s="51"/>
    </row>
    <row r="1191" spans="1:19" ht="21" x14ac:dyDescent="0.35">
      <c r="A1191" s="53">
        <v>30725143</v>
      </c>
      <c r="B1191" s="53" t="s">
        <v>10166</v>
      </c>
      <c r="C1191" s="54" t="s">
        <v>3303</v>
      </c>
      <c r="D1191" s="60">
        <v>1</v>
      </c>
      <c r="E1191" s="61" t="s">
        <v>393</v>
      </c>
      <c r="F1191" s="56"/>
      <c r="G1191" s="53">
        <v>2</v>
      </c>
      <c r="H1191" s="53">
        <v>4</v>
      </c>
      <c r="I1191" s="53"/>
      <c r="J1191" s="53"/>
      <c r="K1191" s="57"/>
      <c r="L1191" s="58">
        <f t="shared" si="129"/>
        <v>883.25</v>
      </c>
      <c r="M1191" s="58">
        <f t="shared" si="128"/>
        <v>883.25</v>
      </c>
      <c r="N1191" s="58">
        <f>IF(F1191&gt;0,ROUND(F1191*#REF!,2),0)</f>
        <v>0</v>
      </c>
      <c r="O1191" s="58">
        <f>IF(J1191&gt;0,ROUND(J1191*#REF!,2),0)</f>
        <v>0</v>
      </c>
      <c r="P1191" s="58">
        <f t="shared" si="130"/>
        <v>883.25</v>
      </c>
      <c r="Q1191" s="59" t="s">
        <v>132</v>
      </c>
      <c r="R1191" s="51"/>
      <c r="S1191" s="51"/>
    </row>
    <row r="1192" spans="1:19" ht="21" x14ac:dyDescent="0.35">
      <c r="A1192" s="53">
        <v>30725151</v>
      </c>
      <c r="B1192" s="53" t="s">
        <v>10167</v>
      </c>
      <c r="C1192" s="54" t="s">
        <v>3302</v>
      </c>
      <c r="D1192" s="60">
        <v>1</v>
      </c>
      <c r="E1192" s="61" t="s">
        <v>393</v>
      </c>
      <c r="F1192" s="56"/>
      <c r="G1192" s="53">
        <v>2</v>
      </c>
      <c r="H1192" s="53">
        <v>5</v>
      </c>
      <c r="I1192" s="53"/>
      <c r="J1192" s="53"/>
      <c r="K1192" s="57"/>
      <c r="L1192" s="58">
        <f t="shared" si="129"/>
        <v>883.25</v>
      </c>
      <c r="M1192" s="58">
        <f t="shared" si="128"/>
        <v>883.25</v>
      </c>
      <c r="N1192" s="58">
        <f>IF(F1192&gt;0,ROUND(F1192*#REF!,2),0)</f>
        <v>0</v>
      </c>
      <c r="O1192" s="58">
        <f>IF(J1192&gt;0,ROUND(J1192*#REF!,2),0)</f>
        <v>0</v>
      </c>
      <c r="P1192" s="58">
        <f t="shared" si="130"/>
        <v>883.25</v>
      </c>
      <c r="Q1192" s="59" t="s">
        <v>132</v>
      </c>
      <c r="R1192" s="51"/>
      <c r="S1192" s="51"/>
    </row>
    <row r="1193" spans="1:19" ht="21" x14ac:dyDescent="0.35">
      <c r="A1193" s="53">
        <v>30725160</v>
      </c>
      <c r="B1193" s="53" t="s">
        <v>10168</v>
      </c>
      <c r="C1193" s="54" t="s">
        <v>3301</v>
      </c>
      <c r="D1193" s="60">
        <v>1</v>
      </c>
      <c r="E1193" s="61" t="s">
        <v>407</v>
      </c>
      <c r="F1193" s="56"/>
      <c r="G1193" s="53">
        <v>2</v>
      </c>
      <c r="H1193" s="53">
        <v>4</v>
      </c>
      <c r="I1193" s="53"/>
      <c r="J1193" s="53"/>
      <c r="K1193" s="57"/>
      <c r="L1193" s="58">
        <f t="shared" si="129"/>
        <v>620.66</v>
      </c>
      <c r="M1193" s="58">
        <f t="shared" si="128"/>
        <v>620.66</v>
      </c>
      <c r="N1193" s="58">
        <f>IF(F1193&gt;0,ROUND(F1193*#REF!,2),0)</f>
        <v>0</v>
      </c>
      <c r="O1193" s="58">
        <f>IF(J1193&gt;0,ROUND(J1193*#REF!,2),0)</f>
        <v>0</v>
      </c>
      <c r="P1193" s="58">
        <f t="shared" si="130"/>
        <v>620.66</v>
      </c>
      <c r="Q1193" s="59" t="s">
        <v>132</v>
      </c>
      <c r="R1193" s="51"/>
      <c r="S1193" s="51"/>
    </row>
    <row r="1194" spans="1:19" ht="31" x14ac:dyDescent="0.35">
      <c r="A1194" s="125" t="s">
        <v>10169</v>
      </c>
      <c r="B1194" s="125"/>
      <c r="C1194" s="125"/>
      <c r="D1194" s="125"/>
      <c r="E1194" s="125"/>
      <c r="F1194" s="125"/>
      <c r="G1194" s="125"/>
      <c r="H1194" s="125"/>
      <c r="I1194" s="125"/>
      <c r="J1194" s="125"/>
      <c r="K1194" s="125"/>
      <c r="L1194" s="125"/>
      <c r="M1194" s="125"/>
      <c r="N1194" s="125"/>
      <c r="O1194" s="125"/>
      <c r="P1194" s="125"/>
      <c r="Q1194" s="52"/>
      <c r="R1194" s="51"/>
      <c r="S1194" s="51"/>
    </row>
    <row r="1195" spans="1:19" ht="21" x14ac:dyDescent="0.35">
      <c r="A1195" s="53">
        <v>30726018</v>
      </c>
      <c r="B1195" s="53" t="s">
        <v>10170</v>
      </c>
      <c r="C1195" s="54" t="s">
        <v>3300</v>
      </c>
      <c r="D1195" s="60">
        <v>1</v>
      </c>
      <c r="E1195" s="61" t="s">
        <v>409</v>
      </c>
      <c r="F1195" s="56"/>
      <c r="G1195" s="53">
        <v>1</v>
      </c>
      <c r="H1195" s="53">
        <v>3</v>
      </c>
      <c r="I1195" s="53"/>
      <c r="J1195" s="53"/>
      <c r="K1195" s="57"/>
      <c r="L1195" s="58">
        <f t="shared" ref="L1195:L1224" si="131">VLOOKUP(E1195,PORTES2021,10,FALSE)</f>
        <v>438.97</v>
      </c>
      <c r="M1195" s="58">
        <f t="shared" si="128"/>
        <v>438.97</v>
      </c>
      <c r="N1195" s="58">
        <f>IF(F1195&gt;0,ROUND(F1195*#REF!,2),0)</f>
        <v>0</v>
      </c>
      <c r="O1195" s="58">
        <f>IF(J1195&gt;0,ROUND(J1195*#REF!,2),0)</f>
        <v>0</v>
      </c>
      <c r="P1195" s="58">
        <f t="shared" ref="P1195:P1258" si="132">ROUND(M1195+N1195+O1195,2)</f>
        <v>438.97</v>
      </c>
      <c r="Q1195" s="59" t="s">
        <v>132</v>
      </c>
      <c r="R1195" s="51"/>
      <c r="S1195" s="51"/>
    </row>
    <row r="1196" spans="1:19" ht="21" x14ac:dyDescent="0.35">
      <c r="A1196" s="53">
        <v>30726026</v>
      </c>
      <c r="B1196" s="53" t="s">
        <v>10171</v>
      </c>
      <c r="C1196" s="54" t="s">
        <v>3299</v>
      </c>
      <c r="D1196" s="60">
        <v>1</v>
      </c>
      <c r="E1196" s="61" t="s">
        <v>407</v>
      </c>
      <c r="F1196" s="56"/>
      <c r="G1196" s="53">
        <v>2</v>
      </c>
      <c r="H1196" s="53">
        <v>4</v>
      </c>
      <c r="I1196" s="53"/>
      <c r="J1196" s="53"/>
      <c r="K1196" s="57"/>
      <c r="L1196" s="58">
        <f t="shared" si="131"/>
        <v>620.66</v>
      </c>
      <c r="M1196" s="58">
        <f t="shared" si="128"/>
        <v>620.66</v>
      </c>
      <c r="N1196" s="58">
        <f>IF(F1196&gt;0,ROUND(F1196*#REF!,2),0)</f>
        <v>0</v>
      </c>
      <c r="O1196" s="58">
        <f>IF(J1196&gt;0,ROUND(J1196*#REF!,2),0)</f>
        <v>0</v>
      </c>
      <c r="P1196" s="58">
        <f t="shared" si="132"/>
        <v>620.66</v>
      </c>
      <c r="Q1196" s="59" t="s">
        <v>132</v>
      </c>
      <c r="R1196" s="51"/>
      <c r="S1196" s="51"/>
    </row>
    <row r="1197" spans="1:19" ht="21" x14ac:dyDescent="0.35">
      <c r="A1197" s="53">
        <v>30726034</v>
      </c>
      <c r="B1197" s="53" t="s">
        <v>10172</v>
      </c>
      <c r="C1197" s="54" t="s">
        <v>3298</v>
      </c>
      <c r="D1197" s="60">
        <v>1</v>
      </c>
      <c r="E1197" s="61" t="s">
        <v>396</v>
      </c>
      <c r="F1197" s="56"/>
      <c r="G1197" s="53">
        <v>2</v>
      </c>
      <c r="H1197" s="53">
        <v>6</v>
      </c>
      <c r="I1197" s="53"/>
      <c r="J1197" s="53"/>
      <c r="K1197" s="57"/>
      <c r="L1197" s="58">
        <f t="shared" si="131"/>
        <v>1027.79</v>
      </c>
      <c r="M1197" s="58">
        <f t="shared" si="128"/>
        <v>1027.79</v>
      </c>
      <c r="N1197" s="58">
        <f>IF(F1197&gt;0,ROUND(F1197*#REF!,2),0)</f>
        <v>0</v>
      </c>
      <c r="O1197" s="58">
        <f>IF(J1197&gt;0,ROUND(J1197*#REF!,2),0)</f>
        <v>0</v>
      </c>
      <c r="P1197" s="58">
        <f t="shared" si="132"/>
        <v>1027.79</v>
      </c>
      <c r="Q1197" s="59" t="s">
        <v>132</v>
      </c>
      <c r="R1197" s="51"/>
      <c r="S1197" s="51"/>
    </row>
    <row r="1198" spans="1:19" ht="21" x14ac:dyDescent="0.35">
      <c r="A1198" s="53">
        <v>30726042</v>
      </c>
      <c r="B1198" s="53" t="s">
        <v>10173</v>
      </c>
      <c r="C1198" s="54" t="s">
        <v>3297</v>
      </c>
      <c r="D1198" s="60">
        <v>1</v>
      </c>
      <c r="E1198" s="61" t="s">
        <v>409</v>
      </c>
      <c r="F1198" s="56"/>
      <c r="G1198" s="53">
        <v>1</v>
      </c>
      <c r="H1198" s="53">
        <v>2</v>
      </c>
      <c r="I1198" s="53"/>
      <c r="J1198" s="53"/>
      <c r="K1198" s="57"/>
      <c r="L1198" s="58">
        <f t="shared" si="131"/>
        <v>438.97</v>
      </c>
      <c r="M1198" s="58">
        <f t="shared" si="128"/>
        <v>438.97</v>
      </c>
      <c r="N1198" s="58">
        <f>IF(F1198&gt;0,ROUND(F1198*#REF!,2),0)</f>
        <v>0</v>
      </c>
      <c r="O1198" s="58">
        <f>IF(J1198&gt;0,ROUND(J1198*#REF!,2),0)</f>
        <v>0</v>
      </c>
      <c r="P1198" s="58">
        <f t="shared" si="132"/>
        <v>438.97</v>
      </c>
      <c r="Q1198" s="59" t="s">
        <v>132</v>
      </c>
      <c r="R1198" s="51"/>
      <c r="S1198" s="51"/>
    </row>
    <row r="1199" spans="1:19" x14ac:dyDescent="0.35">
      <c r="A1199" s="53">
        <v>30726050</v>
      </c>
      <c r="B1199" s="53" t="s">
        <v>10174</v>
      </c>
      <c r="C1199" s="54" t="s">
        <v>3296</v>
      </c>
      <c r="D1199" s="60">
        <v>1</v>
      </c>
      <c r="E1199" s="61" t="s">
        <v>41</v>
      </c>
      <c r="F1199" s="56"/>
      <c r="G1199" s="53">
        <v>1</v>
      </c>
      <c r="H1199" s="53">
        <v>2</v>
      </c>
      <c r="I1199" s="53"/>
      <c r="J1199" s="53"/>
      <c r="K1199" s="57"/>
      <c r="L1199" s="58">
        <f t="shared" si="131"/>
        <v>169.74</v>
      </c>
      <c r="M1199" s="58">
        <f t="shared" si="128"/>
        <v>169.74</v>
      </c>
      <c r="N1199" s="58">
        <f>IF(F1199&gt;0,ROUND(F1199*#REF!,2),0)</f>
        <v>0</v>
      </c>
      <c r="O1199" s="58">
        <f>IF(J1199&gt;0,ROUND(J1199*#REF!,2),0)</f>
        <v>0</v>
      </c>
      <c r="P1199" s="58">
        <f t="shared" si="132"/>
        <v>169.74</v>
      </c>
      <c r="Q1199" s="59" t="s">
        <v>132</v>
      </c>
      <c r="R1199" s="51"/>
      <c r="S1199" s="51"/>
    </row>
    <row r="1200" spans="1:19" ht="21" x14ac:dyDescent="0.35">
      <c r="A1200" s="53">
        <v>30726069</v>
      </c>
      <c r="B1200" s="53" t="s">
        <v>10175</v>
      </c>
      <c r="C1200" s="54" t="s">
        <v>3295</v>
      </c>
      <c r="D1200" s="60">
        <v>1</v>
      </c>
      <c r="E1200" s="61" t="s">
        <v>383</v>
      </c>
      <c r="F1200" s="56"/>
      <c r="G1200" s="53">
        <v>2</v>
      </c>
      <c r="H1200" s="53">
        <v>3</v>
      </c>
      <c r="I1200" s="53"/>
      <c r="J1200" s="53"/>
      <c r="K1200" s="57"/>
      <c r="L1200" s="58">
        <f t="shared" si="131"/>
        <v>649.84</v>
      </c>
      <c r="M1200" s="58">
        <f t="shared" si="128"/>
        <v>649.84</v>
      </c>
      <c r="N1200" s="58">
        <f>IF(F1200&gt;0,ROUND(F1200*#REF!,2),0)</f>
        <v>0</v>
      </c>
      <c r="O1200" s="58">
        <f>IF(J1200&gt;0,ROUND(J1200*#REF!,2),0)</f>
        <v>0</v>
      </c>
      <c r="P1200" s="58">
        <f t="shared" si="132"/>
        <v>649.84</v>
      </c>
      <c r="Q1200" s="59" t="s">
        <v>132</v>
      </c>
      <c r="R1200" s="51"/>
      <c r="S1200" s="51"/>
    </row>
    <row r="1201" spans="1:19" ht="21" x14ac:dyDescent="0.35">
      <c r="A1201" s="53">
        <v>30726077</v>
      </c>
      <c r="B1201" s="53" t="s">
        <v>10176</v>
      </c>
      <c r="C1201" s="54" t="s">
        <v>3294</v>
      </c>
      <c r="D1201" s="60">
        <v>1</v>
      </c>
      <c r="E1201" s="61" t="s">
        <v>407</v>
      </c>
      <c r="F1201" s="56"/>
      <c r="G1201" s="53">
        <v>1</v>
      </c>
      <c r="H1201" s="53">
        <v>3</v>
      </c>
      <c r="I1201" s="53"/>
      <c r="J1201" s="53"/>
      <c r="K1201" s="57"/>
      <c r="L1201" s="58">
        <f t="shared" si="131"/>
        <v>620.66</v>
      </c>
      <c r="M1201" s="58">
        <f t="shared" si="128"/>
        <v>620.66</v>
      </c>
      <c r="N1201" s="58">
        <f>IF(F1201&gt;0,ROUND(F1201*#REF!,2),0)</f>
        <v>0</v>
      </c>
      <c r="O1201" s="58">
        <f>IF(J1201&gt;0,ROUND(J1201*#REF!,2),0)</f>
        <v>0</v>
      </c>
      <c r="P1201" s="58">
        <f t="shared" si="132"/>
        <v>620.66</v>
      </c>
      <c r="Q1201" s="59" t="s">
        <v>132</v>
      </c>
      <c r="R1201" s="51"/>
      <c r="S1201" s="51"/>
    </row>
    <row r="1202" spans="1:19" ht="21" x14ac:dyDescent="0.35">
      <c r="A1202" s="53">
        <v>30726085</v>
      </c>
      <c r="B1202" s="53" t="s">
        <v>10177</v>
      </c>
      <c r="C1202" s="54" t="s">
        <v>3293</v>
      </c>
      <c r="D1202" s="60">
        <v>1</v>
      </c>
      <c r="E1202" s="61" t="s">
        <v>4</v>
      </c>
      <c r="F1202" s="56"/>
      <c r="G1202" s="53"/>
      <c r="H1202" s="53">
        <v>0</v>
      </c>
      <c r="I1202" s="53"/>
      <c r="J1202" s="53"/>
      <c r="K1202" s="57"/>
      <c r="L1202" s="58">
        <f t="shared" si="131"/>
        <v>84.88</v>
      </c>
      <c r="M1202" s="58">
        <f t="shared" si="128"/>
        <v>84.88</v>
      </c>
      <c r="N1202" s="58">
        <f>IF(F1202&gt;0,ROUND(F1202*#REF!,2),0)</f>
        <v>0</v>
      </c>
      <c r="O1202" s="58">
        <f>IF(J1202&gt;0,ROUND(J1202*#REF!,2),0)</f>
        <v>0</v>
      </c>
      <c r="P1202" s="58">
        <f t="shared" si="132"/>
        <v>84.88</v>
      </c>
      <c r="Q1202" s="59" t="s">
        <v>0</v>
      </c>
      <c r="R1202" s="51"/>
      <c r="S1202" s="51"/>
    </row>
    <row r="1203" spans="1:19" ht="31.5" x14ac:dyDescent="0.35">
      <c r="A1203" s="53">
        <v>30726093</v>
      </c>
      <c r="B1203" s="53" t="s">
        <v>10178</v>
      </c>
      <c r="C1203" s="54" t="s">
        <v>3292</v>
      </c>
      <c r="D1203" s="60">
        <v>1</v>
      </c>
      <c r="E1203" s="61" t="s">
        <v>23</v>
      </c>
      <c r="F1203" s="56"/>
      <c r="G1203" s="53">
        <v>1</v>
      </c>
      <c r="H1203" s="53">
        <v>1</v>
      </c>
      <c r="I1203" s="53"/>
      <c r="J1203" s="53"/>
      <c r="K1203" s="57"/>
      <c r="L1203" s="58">
        <f t="shared" si="131"/>
        <v>116.71</v>
      </c>
      <c r="M1203" s="58">
        <f t="shared" si="128"/>
        <v>116.71</v>
      </c>
      <c r="N1203" s="58">
        <f>IF(F1203&gt;0,ROUND(F1203*#REF!,2),0)</f>
        <v>0</v>
      </c>
      <c r="O1203" s="58">
        <f>IF(J1203&gt;0,ROUND(J1203*#REF!,2),0)</f>
        <v>0</v>
      </c>
      <c r="P1203" s="58">
        <f t="shared" si="132"/>
        <v>116.71</v>
      </c>
      <c r="Q1203" s="59" t="s">
        <v>0</v>
      </c>
      <c r="R1203" s="51"/>
      <c r="S1203" s="51"/>
    </row>
    <row r="1204" spans="1:19" ht="21" x14ac:dyDescent="0.35">
      <c r="A1204" s="53">
        <v>30726107</v>
      </c>
      <c r="B1204" s="53" t="s">
        <v>10179</v>
      </c>
      <c r="C1204" s="54" t="s">
        <v>3291</v>
      </c>
      <c r="D1204" s="60">
        <v>1</v>
      </c>
      <c r="E1204" s="61" t="s">
        <v>497</v>
      </c>
      <c r="F1204" s="56"/>
      <c r="G1204" s="53">
        <v>1</v>
      </c>
      <c r="H1204" s="53">
        <v>3</v>
      </c>
      <c r="I1204" s="53"/>
      <c r="J1204" s="53"/>
      <c r="K1204" s="57"/>
      <c r="L1204" s="58">
        <f t="shared" si="131"/>
        <v>485.38</v>
      </c>
      <c r="M1204" s="58">
        <f t="shared" si="128"/>
        <v>485.38</v>
      </c>
      <c r="N1204" s="58">
        <f>IF(F1204&gt;0,ROUND(F1204*#REF!,2),0)</f>
        <v>0</v>
      </c>
      <c r="O1204" s="58">
        <f>IF(J1204&gt;0,ROUND(J1204*#REF!,2),0)</f>
        <v>0</v>
      </c>
      <c r="P1204" s="58">
        <f t="shared" si="132"/>
        <v>485.38</v>
      </c>
      <c r="Q1204" s="59" t="s">
        <v>132</v>
      </c>
      <c r="R1204" s="51"/>
      <c r="S1204" s="51"/>
    </row>
    <row r="1205" spans="1:19" ht="21" x14ac:dyDescent="0.35">
      <c r="A1205" s="53">
        <v>30726115</v>
      </c>
      <c r="B1205" s="53" t="s">
        <v>10180</v>
      </c>
      <c r="C1205" s="54" t="s">
        <v>3290</v>
      </c>
      <c r="D1205" s="60">
        <v>1</v>
      </c>
      <c r="E1205" s="61" t="s">
        <v>4</v>
      </c>
      <c r="F1205" s="56"/>
      <c r="G1205" s="53">
        <v>1</v>
      </c>
      <c r="H1205" s="53">
        <v>2</v>
      </c>
      <c r="I1205" s="53"/>
      <c r="J1205" s="53"/>
      <c r="K1205" s="57"/>
      <c r="L1205" s="58">
        <f t="shared" si="131"/>
        <v>84.88</v>
      </c>
      <c r="M1205" s="58">
        <f t="shared" si="128"/>
        <v>84.88</v>
      </c>
      <c r="N1205" s="58">
        <f>IF(F1205&gt;0,ROUND(F1205*#REF!,2),0)</f>
        <v>0</v>
      </c>
      <c r="O1205" s="58">
        <f>IF(J1205&gt;0,ROUND(J1205*#REF!,2),0)</f>
        <v>0</v>
      </c>
      <c r="P1205" s="58">
        <f t="shared" si="132"/>
        <v>84.88</v>
      </c>
      <c r="Q1205" s="59" t="s">
        <v>0</v>
      </c>
      <c r="R1205" s="51"/>
      <c r="S1205" s="51"/>
    </row>
    <row r="1206" spans="1:19" ht="21" x14ac:dyDescent="0.35">
      <c r="A1206" s="53">
        <v>30726123</v>
      </c>
      <c r="B1206" s="53" t="s">
        <v>10181</v>
      </c>
      <c r="C1206" s="54" t="s">
        <v>3289</v>
      </c>
      <c r="D1206" s="60">
        <v>1</v>
      </c>
      <c r="E1206" s="61" t="s">
        <v>383</v>
      </c>
      <c r="F1206" s="56"/>
      <c r="G1206" s="53">
        <v>2</v>
      </c>
      <c r="H1206" s="53">
        <v>3</v>
      </c>
      <c r="I1206" s="53"/>
      <c r="J1206" s="53"/>
      <c r="K1206" s="57"/>
      <c r="L1206" s="58">
        <f t="shared" si="131"/>
        <v>649.84</v>
      </c>
      <c r="M1206" s="58">
        <f t="shared" si="128"/>
        <v>649.84</v>
      </c>
      <c r="N1206" s="58">
        <f>IF(F1206&gt;0,ROUND(F1206*#REF!,2),0)</f>
        <v>0</v>
      </c>
      <c r="O1206" s="58">
        <f>IF(J1206&gt;0,ROUND(J1206*#REF!,2),0)</f>
        <v>0</v>
      </c>
      <c r="P1206" s="58">
        <f t="shared" si="132"/>
        <v>649.84</v>
      </c>
      <c r="Q1206" s="59" t="s">
        <v>132</v>
      </c>
      <c r="R1206" s="51"/>
      <c r="S1206" s="51"/>
    </row>
    <row r="1207" spans="1:19" ht="42" x14ac:dyDescent="0.35">
      <c r="A1207" s="53">
        <v>30726131</v>
      </c>
      <c r="B1207" s="53" t="s">
        <v>10182</v>
      </c>
      <c r="C1207" s="54" t="s">
        <v>3288</v>
      </c>
      <c r="D1207" s="60">
        <v>1</v>
      </c>
      <c r="E1207" s="61" t="s">
        <v>383</v>
      </c>
      <c r="F1207" s="56"/>
      <c r="G1207" s="53">
        <v>2</v>
      </c>
      <c r="H1207" s="53">
        <v>4</v>
      </c>
      <c r="I1207" s="53"/>
      <c r="J1207" s="53"/>
      <c r="K1207" s="57"/>
      <c r="L1207" s="58">
        <f t="shared" si="131"/>
        <v>649.84</v>
      </c>
      <c r="M1207" s="58">
        <f t="shared" si="128"/>
        <v>649.84</v>
      </c>
      <c r="N1207" s="58">
        <f>IF(F1207&gt;0,ROUND(F1207*#REF!,2),0)</f>
        <v>0</v>
      </c>
      <c r="O1207" s="58">
        <f>IF(J1207&gt;0,ROUND(J1207*#REF!,2),0)</f>
        <v>0</v>
      </c>
      <c r="P1207" s="58">
        <f t="shared" si="132"/>
        <v>649.84</v>
      </c>
      <c r="Q1207" s="59" t="s">
        <v>132</v>
      </c>
      <c r="R1207" s="51"/>
      <c r="S1207" s="51"/>
    </row>
    <row r="1208" spans="1:19" ht="31.5" x14ac:dyDescent="0.35">
      <c r="A1208" s="53">
        <v>30726140</v>
      </c>
      <c r="B1208" s="53" t="s">
        <v>10183</v>
      </c>
      <c r="C1208" s="54" t="s">
        <v>3287</v>
      </c>
      <c r="D1208" s="60">
        <v>1</v>
      </c>
      <c r="E1208" s="61" t="s">
        <v>407</v>
      </c>
      <c r="F1208" s="56"/>
      <c r="G1208" s="53">
        <v>1</v>
      </c>
      <c r="H1208" s="53">
        <v>4</v>
      </c>
      <c r="I1208" s="53"/>
      <c r="J1208" s="53"/>
      <c r="K1208" s="57"/>
      <c r="L1208" s="58">
        <f t="shared" si="131"/>
        <v>620.66</v>
      </c>
      <c r="M1208" s="58">
        <f t="shared" si="128"/>
        <v>620.66</v>
      </c>
      <c r="N1208" s="58">
        <f>IF(F1208&gt;0,ROUND(F1208*#REF!,2),0)</f>
        <v>0</v>
      </c>
      <c r="O1208" s="58">
        <f>IF(J1208&gt;0,ROUND(J1208*#REF!,2),0)</f>
        <v>0</v>
      </c>
      <c r="P1208" s="58">
        <f t="shared" si="132"/>
        <v>620.66</v>
      </c>
      <c r="Q1208" s="59" t="s">
        <v>132</v>
      </c>
      <c r="R1208" s="51"/>
      <c r="S1208" s="51"/>
    </row>
    <row r="1209" spans="1:19" ht="31.5" x14ac:dyDescent="0.35">
      <c r="A1209" s="53">
        <v>30726158</v>
      </c>
      <c r="B1209" s="53" t="s">
        <v>10184</v>
      </c>
      <c r="C1209" s="54" t="s">
        <v>3286</v>
      </c>
      <c r="D1209" s="60">
        <v>1</v>
      </c>
      <c r="E1209" s="61" t="s">
        <v>407</v>
      </c>
      <c r="F1209" s="56"/>
      <c r="G1209" s="53">
        <v>2</v>
      </c>
      <c r="H1209" s="53">
        <v>5</v>
      </c>
      <c r="I1209" s="53"/>
      <c r="J1209" s="53"/>
      <c r="K1209" s="57"/>
      <c r="L1209" s="58">
        <f t="shared" si="131"/>
        <v>620.66</v>
      </c>
      <c r="M1209" s="58">
        <f t="shared" si="128"/>
        <v>620.66</v>
      </c>
      <c r="N1209" s="58">
        <f>IF(F1209&gt;0,ROUND(F1209*#REF!,2),0)</f>
        <v>0</v>
      </c>
      <c r="O1209" s="58">
        <f>IF(J1209&gt;0,ROUND(J1209*#REF!,2),0)</f>
        <v>0</v>
      </c>
      <c r="P1209" s="58">
        <f t="shared" si="132"/>
        <v>620.66</v>
      </c>
      <c r="Q1209" s="59" t="s">
        <v>132</v>
      </c>
      <c r="R1209" s="51"/>
      <c r="S1209" s="51"/>
    </row>
    <row r="1210" spans="1:19" ht="52.5" x14ac:dyDescent="0.35">
      <c r="A1210" s="53">
        <v>30726166</v>
      </c>
      <c r="B1210" s="53" t="s">
        <v>10185</v>
      </c>
      <c r="C1210" s="54" t="s">
        <v>3285</v>
      </c>
      <c r="D1210" s="60">
        <v>1</v>
      </c>
      <c r="E1210" s="61" t="s">
        <v>383</v>
      </c>
      <c r="F1210" s="56"/>
      <c r="G1210" s="53">
        <v>1</v>
      </c>
      <c r="H1210" s="53">
        <v>3</v>
      </c>
      <c r="I1210" s="53"/>
      <c r="J1210" s="53"/>
      <c r="K1210" s="57"/>
      <c r="L1210" s="58">
        <f t="shared" si="131"/>
        <v>649.84</v>
      </c>
      <c r="M1210" s="58">
        <f t="shared" si="128"/>
        <v>649.84</v>
      </c>
      <c r="N1210" s="58">
        <f>IF(F1210&gt;0,ROUND(F1210*#REF!,2),0)</f>
        <v>0</v>
      </c>
      <c r="O1210" s="58">
        <f>IF(J1210&gt;0,ROUND(J1210*#REF!,2),0)</f>
        <v>0</v>
      </c>
      <c r="P1210" s="58">
        <f t="shared" si="132"/>
        <v>649.84</v>
      </c>
      <c r="Q1210" s="59" t="s">
        <v>132</v>
      </c>
      <c r="R1210" s="51"/>
      <c r="S1210" s="51"/>
    </row>
    <row r="1211" spans="1:19" ht="21" x14ac:dyDescent="0.35">
      <c r="A1211" s="53">
        <v>30726174</v>
      </c>
      <c r="B1211" s="53" t="s">
        <v>10186</v>
      </c>
      <c r="C1211" s="54" t="s">
        <v>3284</v>
      </c>
      <c r="D1211" s="60">
        <v>1</v>
      </c>
      <c r="E1211" s="61" t="s">
        <v>4</v>
      </c>
      <c r="F1211" s="56"/>
      <c r="G1211" s="53">
        <v>1</v>
      </c>
      <c r="H1211" s="53">
        <v>1</v>
      </c>
      <c r="I1211" s="53"/>
      <c r="J1211" s="53"/>
      <c r="K1211" s="57"/>
      <c r="L1211" s="58">
        <f t="shared" si="131"/>
        <v>84.88</v>
      </c>
      <c r="M1211" s="58">
        <f t="shared" si="128"/>
        <v>84.88</v>
      </c>
      <c r="N1211" s="58">
        <f>IF(F1211&gt;0,ROUND(F1211*#REF!,2),0)</f>
        <v>0</v>
      </c>
      <c r="O1211" s="58">
        <f>IF(J1211&gt;0,ROUND(J1211*#REF!,2),0)</f>
        <v>0</v>
      </c>
      <c r="P1211" s="58">
        <f t="shared" si="132"/>
        <v>84.88</v>
      </c>
      <c r="Q1211" s="59" t="s">
        <v>0</v>
      </c>
      <c r="R1211" s="51"/>
      <c r="S1211" s="51"/>
    </row>
    <row r="1212" spans="1:19" ht="21" x14ac:dyDescent="0.35">
      <c r="A1212" s="53">
        <v>30726182</v>
      </c>
      <c r="B1212" s="53" t="s">
        <v>10187</v>
      </c>
      <c r="C1212" s="54" t="s">
        <v>3283</v>
      </c>
      <c r="D1212" s="60">
        <v>1</v>
      </c>
      <c r="E1212" s="61" t="s">
        <v>407</v>
      </c>
      <c r="F1212" s="56"/>
      <c r="G1212" s="53">
        <v>2</v>
      </c>
      <c r="H1212" s="53">
        <v>4</v>
      </c>
      <c r="I1212" s="53"/>
      <c r="J1212" s="53"/>
      <c r="K1212" s="57"/>
      <c r="L1212" s="58">
        <f t="shared" si="131"/>
        <v>620.66</v>
      </c>
      <c r="M1212" s="58">
        <f t="shared" si="128"/>
        <v>620.66</v>
      </c>
      <c r="N1212" s="58">
        <f>IF(F1212&gt;0,ROUND(F1212*#REF!,2),0)</f>
        <v>0</v>
      </c>
      <c r="O1212" s="58">
        <f>IF(J1212&gt;0,ROUND(J1212*#REF!,2),0)</f>
        <v>0</v>
      </c>
      <c r="P1212" s="58">
        <f t="shared" si="132"/>
        <v>620.66</v>
      </c>
      <c r="Q1212" s="59" t="s">
        <v>132</v>
      </c>
      <c r="R1212" s="51"/>
      <c r="S1212" s="51"/>
    </row>
    <row r="1213" spans="1:19" ht="21" x14ac:dyDescent="0.35">
      <c r="A1213" s="53">
        <v>30726190</v>
      </c>
      <c r="B1213" s="53" t="s">
        <v>10188</v>
      </c>
      <c r="C1213" s="54" t="s">
        <v>3282</v>
      </c>
      <c r="D1213" s="60">
        <v>1</v>
      </c>
      <c r="E1213" s="61" t="s">
        <v>484</v>
      </c>
      <c r="F1213" s="56"/>
      <c r="G1213" s="53">
        <v>2</v>
      </c>
      <c r="H1213" s="53">
        <v>3</v>
      </c>
      <c r="I1213" s="53"/>
      <c r="J1213" s="53"/>
      <c r="K1213" s="57"/>
      <c r="L1213" s="58">
        <f t="shared" si="131"/>
        <v>802.34</v>
      </c>
      <c r="M1213" s="58">
        <f t="shared" si="128"/>
        <v>802.34</v>
      </c>
      <c r="N1213" s="58">
        <f>IF(F1213&gt;0,ROUND(F1213*#REF!,2),0)</f>
        <v>0</v>
      </c>
      <c r="O1213" s="58">
        <f>IF(J1213&gt;0,ROUND(J1213*#REF!,2),0)</f>
        <v>0</v>
      </c>
      <c r="P1213" s="58">
        <f t="shared" si="132"/>
        <v>802.34</v>
      </c>
      <c r="Q1213" s="59" t="s">
        <v>132</v>
      </c>
      <c r="R1213" s="51"/>
      <c r="S1213" s="51"/>
    </row>
    <row r="1214" spans="1:19" ht="21" x14ac:dyDescent="0.35">
      <c r="A1214" s="53">
        <v>30726204</v>
      </c>
      <c r="B1214" s="53" t="s">
        <v>10189</v>
      </c>
      <c r="C1214" s="54" t="s">
        <v>3281</v>
      </c>
      <c r="D1214" s="60">
        <v>1</v>
      </c>
      <c r="E1214" s="61" t="s">
        <v>407</v>
      </c>
      <c r="F1214" s="56"/>
      <c r="G1214" s="53">
        <v>1</v>
      </c>
      <c r="H1214" s="53">
        <v>4</v>
      </c>
      <c r="I1214" s="53"/>
      <c r="J1214" s="53"/>
      <c r="K1214" s="57"/>
      <c r="L1214" s="58">
        <f t="shared" si="131"/>
        <v>620.66</v>
      </c>
      <c r="M1214" s="58">
        <f t="shared" si="128"/>
        <v>620.66</v>
      </c>
      <c r="N1214" s="58">
        <f>IF(F1214&gt;0,ROUND(F1214*#REF!,2),0)</f>
        <v>0</v>
      </c>
      <c r="O1214" s="58">
        <f>IF(J1214&gt;0,ROUND(J1214*#REF!,2),0)</f>
        <v>0</v>
      </c>
      <c r="P1214" s="58">
        <f t="shared" si="132"/>
        <v>620.66</v>
      </c>
      <c r="Q1214" s="59" t="s">
        <v>132</v>
      </c>
      <c r="R1214" s="51"/>
      <c r="S1214" s="51"/>
    </row>
    <row r="1215" spans="1:19" ht="21" x14ac:dyDescent="0.35">
      <c r="A1215" s="53">
        <v>30726212</v>
      </c>
      <c r="B1215" s="53" t="s">
        <v>10190</v>
      </c>
      <c r="C1215" s="54" t="s">
        <v>3280</v>
      </c>
      <c r="D1215" s="60">
        <v>1</v>
      </c>
      <c r="E1215" s="61" t="s">
        <v>409</v>
      </c>
      <c r="F1215" s="56"/>
      <c r="G1215" s="53">
        <v>1</v>
      </c>
      <c r="H1215" s="53">
        <v>3</v>
      </c>
      <c r="I1215" s="53"/>
      <c r="J1215" s="53"/>
      <c r="K1215" s="57"/>
      <c r="L1215" s="58">
        <f t="shared" si="131"/>
        <v>438.97</v>
      </c>
      <c r="M1215" s="58">
        <f t="shared" si="128"/>
        <v>438.97</v>
      </c>
      <c r="N1215" s="58">
        <f>IF(F1215&gt;0,ROUND(F1215*#REF!,2),0)</f>
        <v>0</v>
      </c>
      <c r="O1215" s="58">
        <f>IF(J1215&gt;0,ROUND(J1215*#REF!,2),0)</f>
        <v>0</v>
      </c>
      <c r="P1215" s="58">
        <f t="shared" si="132"/>
        <v>438.97</v>
      </c>
      <c r="Q1215" s="59" t="s">
        <v>132</v>
      </c>
      <c r="R1215" s="51"/>
      <c r="S1215" s="51"/>
    </row>
    <row r="1216" spans="1:19" ht="21" x14ac:dyDescent="0.35">
      <c r="A1216" s="53">
        <v>30726220</v>
      </c>
      <c r="B1216" s="53" t="s">
        <v>10191</v>
      </c>
      <c r="C1216" s="54" t="s">
        <v>3279</v>
      </c>
      <c r="D1216" s="60">
        <v>1</v>
      </c>
      <c r="E1216" s="61" t="s">
        <v>383</v>
      </c>
      <c r="F1216" s="56"/>
      <c r="G1216" s="53">
        <v>2</v>
      </c>
      <c r="H1216" s="53">
        <v>3</v>
      </c>
      <c r="I1216" s="53"/>
      <c r="J1216" s="53"/>
      <c r="K1216" s="57"/>
      <c r="L1216" s="58">
        <f t="shared" si="131"/>
        <v>649.84</v>
      </c>
      <c r="M1216" s="58">
        <f t="shared" si="128"/>
        <v>649.84</v>
      </c>
      <c r="N1216" s="58">
        <f>IF(F1216&gt;0,ROUND(F1216*#REF!,2),0)</f>
        <v>0</v>
      </c>
      <c r="O1216" s="58">
        <f>IF(J1216&gt;0,ROUND(J1216*#REF!,2),0)</f>
        <v>0</v>
      </c>
      <c r="P1216" s="58">
        <f t="shared" si="132"/>
        <v>649.84</v>
      </c>
      <c r="Q1216" s="59" t="s">
        <v>132</v>
      </c>
      <c r="R1216" s="51"/>
      <c r="S1216" s="51"/>
    </row>
    <row r="1217" spans="1:19" ht="21" x14ac:dyDescent="0.35">
      <c r="A1217" s="53">
        <v>30726239</v>
      </c>
      <c r="B1217" s="53" t="s">
        <v>10192</v>
      </c>
      <c r="C1217" s="54" t="s">
        <v>3278</v>
      </c>
      <c r="D1217" s="60">
        <v>1</v>
      </c>
      <c r="E1217" s="61" t="s">
        <v>497</v>
      </c>
      <c r="F1217" s="56"/>
      <c r="G1217" s="53">
        <v>1</v>
      </c>
      <c r="H1217" s="53">
        <v>3</v>
      </c>
      <c r="I1217" s="53"/>
      <c r="J1217" s="53"/>
      <c r="K1217" s="57"/>
      <c r="L1217" s="58">
        <f t="shared" si="131"/>
        <v>485.38</v>
      </c>
      <c r="M1217" s="58">
        <f t="shared" si="128"/>
        <v>485.38</v>
      </c>
      <c r="N1217" s="58">
        <f>IF(F1217&gt;0,ROUND(F1217*#REF!,2),0)</f>
        <v>0</v>
      </c>
      <c r="O1217" s="58">
        <f>IF(J1217&gt;0,ROUND(J1217*#REF!,2),0)</f>
        <v>0</v>
      </c>
      <c r="P1217" s="58">
        <f t="shared" si="132"/>
        <v>485.38</v>
      </c>
      <c r="Q1217" s="59" t="s">
        <v>132</v>
      </c>
      <c r="R1217" s="51"/>
      <c r="S1217" s="51"/>
    </row>
    <row r="1218" spans="1:19" ht="31.5" x14ac:dyDescent="0.35">
      <c r="A1218" s="53">
        <v>30726247</v>
      </c>
      <c r="B1218" s="53" t="s">
        <v>10193</v>
      </c>
      <c r="C1218" s="54" t="s">
        <v>3277</v>
      </c>
      <c r="D1218" s="60">
        <v>1</v>
      </c>
      <c r="E1218" s="61" t="s">
        <v>159</v>
      </c>
      <c r="F1218" s="56"/>
      <c r="G1218" s="53">
        <v>2</v>
      </c>
      <c r="H1218" s="53">
        <v>4</v>
      </c>
      <c r="I1218" s="53"/>
      <c r="J1218" s="53"/>
      <c r="K1218" s="57"/>
      <c r="L1218" s="58">
        <f t="shared" si="131"/>
        <v>736.04</v>
      </c>
      <c r="M1218" s="58">
        <f t="shared" si="128"/>
        <v>736.04</v>
      </c>
      <c r="N1218" s="58">
        <f>IF(F1218&gt;0,ROUND(F1218*#REF!,2),0)</f>
        <v>0</v>
      </c>
      <c r="O1218" s="58">
        <f>IF(J1218&gt;0,ROUND(J1218*#REF!,2),0)</f>
        <v>0</v>
      </c>
      <c r="P1218" s="58">
        <f t="shared" si="132"/>
        <v>736.04</v>
      </c>
      <c r="Q1218" s="59" t="s">
        <v>132</v>
      </c>
      <c r="R1218" s="51"/>
      <c r="S1218" s="51"/>
    </row>
    <row r="1219" spans="1:19" ht="21" x14ac:dyDescent="0.35">
      <c r="A1219" s="53">
        <v>30726255</v>
      </c>
      <c r="B1219" s="53" t="s">
        <v>10194</v>
      </c>
      <c r="C1219" s="54" t="s">
        <v>3276</v>
      </c>
      <c r="D1219" s="60">
        <v>1</v>
      </c>
      <c r="E1219" s="61" t="s">
        <v>393</v>
      </c>
      <c r="F1219" s="56"/>
      <c r="G1219" s="53">
        <v>2</v>
      </c>
      <c r="H1219" s="53">
        <v>6</v>
      </c>
      <c r="I1219" s="53"/>
      <c r="J1219" s="53"/>
      <c r="K1219" s="57"/>
      <c r="L1219" s="58">
        <f t="shared" si="131"/>
        <v>883.25</v>
      </c>
      <c r="M1219" s="58">
        <f t="shared" si="128"/>
        <v>883.25</v>
      </c>
      <c r="N1219" s="58">
        <f>IF(F1219&gt;0,ROUND(F1219*#REF!,2),0)</f>
        <v>0</v>
      </c>
      <c r="O1219" s="58">
        <f>IF(J1219&gt;0,ROUND(J1219*#REF!,2),0)</f>
        <v>0</v>
      </c>
      <c r="P1219" s="58">
        <f t="shared" si="132"/>
        <v>883.25</v>
      </c>
      <c r="Q1219" s="59" t="s">
        <v>132</v>
      </c>
      <c r="R1219" s="51"/>
      <c r="S1219" s="51"/>
    </row>
    <row r="1220" spans="1:19" ht="31.5" x14ac:dyDescent="0.35">
      <c r="A1220" s="53">
        <v>30726263</v>
      </c>
      <c r="B1220" s="53" t="s">
        <v>10195</v>
      </c>
      <c r="C1220" s="54" t="s">
        <v>3275</v>
      </c>
      <c r="D1220" s="60">
        <v>1</v>
      </c>
      <c r="E1220" s="61" t="s">
        <v>159</v>
      </c>
      <c r="F1220" s="56"/>
      <c r="G1220" s="53">
        <v>2</v>
      </c>
      <c r="H1220" s="53">
        <v>3</v>
      </c>
      <c r="I1220" s="53"/>
      <c r="J1220" s="53"/>
      <c r="K1220" s="57"/>
      <c r="L1220" s="58">
        <f t="shared" si="131"/>
        <v>736.04</v>
      </c>
      <c r="M1220" s="58">
        <f t="shared" si="128"/>
        <v>736.04</v>
      </c>
      <c r="N1220" s="58">
        <f>IF(F1220&gt;0,ROUND(F1220*#REF!,2),0)</f>
        <v>0</v>
      </c>
      <c r="O1220" s="58">
        <f>IF(J1220&gt;0,ROUND(J1220*#REF!,2),0)</f>
        <v>0</v>
      </c>
      <c r="P1220" s="58">
        <f t="shared" si="132"/>
        <v>736.04</v>
      </c>
      <c r="Q1220" s="59" t="s">
        <v>132</v>
      </c>
      <c r="R1220" s="51"/>
      <c r="S1220" s="51"/>
    </row>
    <row r="1221" spans="1:19" ht="31.5" x14ac:dyDescent="0.35">
      <c r="A1221" s="53">
        <v>30726271</v>
      </c>
      <c r="B1221" s="53" t="s">
        <v>10196</v>
      </c>
      <c r="C1221" s="54" t="s">
        <v>3274</v>
      </c>
      <c r="D1221" s="60">
        <v>1</v>
      </c>
      <c r="E1221" s="61" t="s">
        <v>159</v>
      </c>
      <c r="F1221" s="56"/>
      <c r="G1221" s="53">
        <v>2</v>
      </c>
      <c r="H1221" s="53">
        <v>3</v>
      </c>
      <c r="I1221" s="53"/>
      <c r="J1221" s="53"/>
      <c r="K1221" s="57"/>
      <c r="L1221" s="58">
        <f t="shared" si="131"/>
        <v>736.04</v>
      </c>
      <c r="M1221" s="58">
        <f t="shared" si="128"/>
        <v>736.04</v>
      </c>
      <c r="N1221" s="58">
        <f>IF(F1221&gt;0,ROUND(F1221*#REF!,2),0)</f>
        <v>0</v>
      </c>
      <c r="O1221" s="58">
        <f>IF(J1221&gt;0,ROUND(J1221*#REF!,2),0)</f>
        <v>0</v>
      </c>
      <c r="P1221" s="58">
        <f t="shared" si="132"/>
        <v>736.04</v>
      </c>
      <c r="Q1221" s="59" t="s">
        <v>132</v>
      </c>
      <c r="R1221" s="51"/>
      <c r="S1221" s="51"/>
    </row>
    <row r="1222" spans="1:19" ht="31.5" x14ac:dyDescent="0.35">
      <c r="A1222" s="53">
        <v>30726280</v>
      </c>
      <c r="B1222" s="53" t="s">
        <v>10197</v>
      </c>
      <c r="C1222" s="54" t="s">
        <v>3273</v>
      </c>
      <c r="D1222" s="60">
        <v>1</v>
      </c>
      <c r="E1222" s="61" t="s">
        <v>497</v>
      </c>
      <c r="F1222" s="56"/>
      <c r="G1222" s="53">
        <v>1</v>
      </c>
      <c r="H1222" s="53">
        <v>3</v>
      </c>
      <c r="I1222" s="53"/>
      <c r="J1222" s="53"/>
      <c r="K1222" s="57"/>
      <c r="L1222" s="58">
        <f t="shared" si="131"/>
        <v>485.38</v>
      </c>
      <c r="M1222" s="58">
        <f t="shared" si="128"/>
        <v>485.38</v>
      </c>
      <c r="N1222" s="58">
        <f>IF(F1222&gt;0,ROUND(F1222*#REF!,2),0)</f>
        <v>0</v>
      </c>
      <c r="O1222" s="58">
        <f>IF(J1222&gt;0,ROUND(J1222*#REF!,2),0)</f>
        <v>0</v>
      </c>
      <c r="P1222" s="58">
        <f t="shared" si="132"/>
        <v>485.38</v>
      </c>
      <c r="Q1222" s="59" t="s">
        <v>132</v>
      </c>
      <c r="R1222" s="51"/>
      <c r="S1222" s="51"/>
    </row>
    <row r="1223" spans="1:19" ht="31.5" x14ac:dyDescent="0.35">
      <c r="A1223" s="53">
        <v>30726298</v>
      </c>
      <c r="B1223" s="53" t="s">
        <v>10198</v>
      </c>
      <c r="C1223" s="54" t="s">
        <v>3272</v>
      </c>
      <c r="D1223" s="60">
        <v>1</v>
      </c>
      <c r="E1223" s="61" t="s">
        <v>159</v>
      </c>
      <c r="F1223" s="56"/>
      <c r="G1223" s="53">
        <v>2</v>
      </c>
      <c r="H1223" s="53">
        <v>3</v>
      </c>
      <c r="I1223" s="53"/>
      <c r="J1223" s="53"/>
      <c r="K1223" s="57"/>
      <c r="L1223" s="58">
        <f t="shared" si="131"/>
        <v>736.04</v>
      </c>
      <c r="M1223" s="58">
        <f t="shared" si="128"/>
        <v>736.04</v>
      </c>
      <c r="N1223" s="58">
        <f>IF(F1223&gt;0,ROUND(F1223*#REF!,2),0)</f>
        <v>0</v>
      </c>
      <c r="O1223" s="58">
        <f>IF(J1223&gt;0,ROUND(J1223*#REF!,2),0)</f>
        <v>0</v>
      </c>
      <c r="P1223" s="58">
        <f t="shared" si="132"/>
        <v>736.04</v>
      </c>
      <c r="Q1223" s="59" t="s">
        <v>132</v>
      </c>
      <c r="R1223" s="51"/>
      <c r="S1223" s="51"/>
    </row>
    <row r="1224" spans="1:19" ht="31.5" x14ac:dyDescent="0.35">
      <c r="A1224" s="53">
        <v>30726301</v>
      </c>
      <c r="B1224" s="53" t="s">
        <v>10199</v>
      </c>
      <c r="C1224" s="54" t="s">
        <v>3271</v>
      </c>
      <c r="D1224" s="60">
        <v>1</v>
      </c>
      <c r="E1224" s="61" t="s">
        <v>407</v>
      </c>
      <c r="F1224" s="56"/>
      <c r="G1224" s="53">
        <v>2</v>
      </c>
      <c r="H1224" s="53">
        <v>4</v>
      </c>
      <c r="I1224" s="53"/>
      <c r="J1224" s="53"/>
      <c r="K1224" s="57"/>
      <c r="L1224" s="58">
        <f t="shared" si="131"/>
        <v>620.66</v>
      </c>
      <c r="M1224" s="58">
        <f t="shared" si="128"/>
        <v>620.66</v>
      </c>
      <c r="N1224" s="58">
        <f>IF(F1224&gt;0,ROUND(F1224*#REF!,2),0)</f>
        <v>0</v>
      </c>
      <c r="O1224" s="58">
        <f>IF(J1224&gt;0,ROUND(J1224*#REF!,2),0)</f>
        <v>0</v>
      </c>
      <c r="P1224" s="58">
        <f t="shared" si="132"/>
        <v>620.66</v>
      </c>
      <c r="Q1224" s="59" t="s">
        <v>132</v>
      </c>
      <c r="R1224" s="51"/>
      <c r="S1224" s="51"/>
    </row>
    <row r="1225" spans="1:19" ht="31" x14ac:dyDescent="0.35">
      <c r="A1225" s="125" t="s">
        <v>10200</v>
      </c>
      <c r="B1225" s="125"/>
      <c r="C1225" s="125"/>
      <c r="D1225" s="125"/>
      <c r="E1225" s="125"/>
      <c r="F1225" s="125"/>
      <c r="G1225" s="125"/>
      <c r="H1225" s="125"/>
      <c r="I1225" s="125"/>
      <c r="J1225" s="125"/>
      <c r="K1225" s="125"/>
      <c r="L1225" s="125"/>
      <c r="M1225" s="125"/>
      <c r="N1225" s="125"/>
      <c r="O1225" s="125"/>
      <c r="P1225" s="125"/>
      <c r="Q1225" s="52"/>
      <c r="R1225" s="51"/>
      <c r="S1225" s="51"/>
    </row>
    <row r="1226" spans="1:19" ht="31.5" x14ac:dyDescent="0.35">
      <c r="A1226" s="53">
        <v>30727014</v>
      </c>
      <c r="B1226" s="53" t="s">
        <v>10201</v>
      </c>
      <c r="C1226" s="54" t="s">
        <v>3270</v>
      </c>
      <c r="D1226" s="60">
        <v>1</v>
      </c>
      <c r="E1226" s="61" t="s">
        <v>388</v>
      </c>
      <c r="F1226" s="56"/>
      <c r="G1226" s="53">
        <v>2</v>
      </c>
      <c r="H1226" s="53">
        <v>5</v>
      </c>
      <c r="I1226" s="53"/>
      <c r="J1226" s="53"/>
      <c r="K1226" s="57"/>
      <c r="L1226" s="58">
        <f t="shared" ref="L1226:L1243" si="133">VLOOKUP(E1226,PORTES2021,10,FALSE)</f>
        <v>574.25</v>
      </c>
      <c r="M1226" s="58">
        <f t="shared" si="128"/>
        <v>574.25</v>
      </c>
      <c r="N1226" s="58">
        <f>IF(F1226&gt;0,ROUND(F1226*#REF!,2),0)</f>
        <v>0</v>
      </c>
      <c r="O1226" s="58">
        <f>IF(J1226&gt;0,ROUND(J1226*#REF!,2),0)</f>
        <v>0</v>
      </c>
      <c r="P1226" s="58">
        <f t="shared" si="132"/>
        <v>574.25</v>
      </c>
      <c r="Q1226" s="59" t="s">
        <v>132</v>
      </c>
      <c r="R1226" s="51"/>
      <c r="S1226" s="51"/>
    </row>
    <row r="1227" spans="1:19" ht="21" x14ac:dyDescent="0.35">
      <c r="A1227" s="53">
        <v>30727022</v>
      </c>
      <c r="B1227" s="53" t="s">
        <v>10202</v>
      </c>
      <c r="C1227" s="54" t="s">
        <v>3269</v>
      </c>
      <c r="D1227" s="60">
        <v>1</v>
      </c>
      <c r="E1227" s="61" t="s">
        <v>407</v>
      </c>
      <c r="F1227" s="56"/>
      <c r="G1227" s="53">
        <v>2</v>
      </c>
      <c r="H1227" s="53">
        <v>4</v>
      </c>
      <c r="I1227" s="53"/>
      <c r="J1227" s="53"/>
      <c r="K1227" s="57"/>
      <c r="L1227" s="58">
        <f t="shared" si="133"/>
        <v>620.66</v>
      </c>
      <c r="M1227" s="58">
        <f t="shared" si="128"/>
        <v>620.66</v>
      </c>
      <c r="N1227" s="58">
        <f>IF(F1227&gt;0,ROUND(F1227*#REF!,2),0)</f>
        <v>0</v>
      </c>
      <c r="O1227" s="58">
        <f>IF(J1227&gt;0,ROUND(J1227*#REF!,2),0)</f>
        <v>0</v>
      </c>
      <c r="P1227" s="58">
        <f t="shared" si="132"/>
        <v>620.66</v>
      </c>
      <c r="Q1227" s="59" t="s">
        <v>132</v>
      </c>
      <c r="R1227" s="51"/>
      <c r="S1227" s="51"/>
    </row>
    <row r="1228" spans="1:19" ht="21" x14ac:dyDescent="0.35">
      <c r="A1228" s="53">
        <v>30727030</v>
      </c>
      <c r="B1228" s="53" t="s">
        <v>10203</v>
      </c>
      <c r="C1228" s="54" t="s">
        <v>3268</v>
      </c>
      <c r="D1228" s="60">
        <v>1</v>
      </c>
      <c r="E1228" s="61" t="s">
        <v>407</v>
      </c>
      <c r="F1228" s="56"/>
      <c r="G1228" s="53">
        <v>2</v>
      </c>
      <c r="H1228" s="53">
        <v>4</v>
      </c>
      <c r="I1228" s="53"/>
      <c r="J1228" s="53"/>
      <c r="K1228" s="57"/>
      <c r="L1228" s="58">
        <f t="shared" si="133"/>
        <v>620.66</v>
      </c>
      <c r="M1228" s="58">
        <f t="shared" ref="M1228:M1291" si="134">ROUND(D1228*L1228,2)</f>
        <v>620.66</v>
      </c>
      <c r="N1228" s="58">
        <f>IF(F1228&gt;0,ROUND(F1228*#REF!,2),0)</f>
        <v>0</v>
      </c>
      <c r="O1228" s="58">
        <f>IF(J1228&gt;0,ROUND(J1228*#REF!,2),0)</f>
        <v>0</v>
      </c>
      <c r="P1228" s="58">
        <f t="shared" si="132"/>
        <v>620.66</v>
      </c>
      <c r="Q1228" s="59" t="s">
        <v>132</v>
      </c>
      <c r="R1228" s="51"/>
      <c r="S1228" s="51"/>
    </row>
    <row r="1229" spans="1:19" ht="21" x14ac:dyDescent="0.35">
      <c r="A1229" s="53">
        <v>30727049</v>
      </c>
      <c r="B1229" s="53" t="s">
        <v>10204</v>
      </c>
      <c r="C1229" s="54" t="s">
        <v>3267</v>
      </c>
      <c r="D1229" s="60">
        <v>1</v>
      </c>
      <c r="E1229" s="61" t="s">
        <v>388</v>
      </c>
      <c r="F1229" s="56"/>
      <c r="G1229" s="53">
        <v>1</v>
      </c>
      <c r="H1229" s="53">
        <v>3</v>
      </c>
      <c r="I1229" s="53"/>
      <c r="J1229" s="53"/>
      <c r="K1229" s="57"/>
      <c r="L1229" s="58">
        <f t="shared" si="133"/>
        <v>574.25</v>
      </c>
      <c r="M1229" s="58">
        <f t="shared" si="134"/>
        <v>574.25</v>
      </c>
      <c r="N1229" s="58">
        <f>IF(F1229&gt;0,ROUND(F1229*#REF!,2),0)</f>
        <v>0</v>
      </c>
      <c r="O1229" s="58">
        <f>IF(J1229&gt;0,ROUND(J1229*#REF!,2),0)</f>
        <v>0</v>
      </c>
      <c r="P1229" s="58">
        <f t="shared" si="132"/>
        <v>574.25</v>
      </c>
      <c r="Q1229" s="59" t="s">
        <v>132</v>
      </c>
      <c r="R1229" s="51"/>
      <c r="S1229" s="51"/>
    </row>
    <row r="1230" spans="1:19" ht="21" x14ac:dyDescent="0.35">
      <c r="A1230" s="53">
        <v>30727057</v>
      </c>
      <c r="B1230" s="53" t="s">
        <v>10205</v>
      </c>
      <c r="C1230" s="54" t="s">
        <v>3266</v>
      </c>
      <c r="D1230" s="60">
        <v>1</v>
      </c>
      <c r="E1230" s="61" t="s">
        <v>41</v>
      </c>
      <c r="F1230" s="56"/>
      <c r="G1230" s="53">
        <v>1</v>
      </c>
      <c r="H1230" s="53">
        <v>1</v>
      </c>
      <c r="I1230" s="53"/>
      <c r="J1230" s="53"/>
      <c r="K1230" s="57"/>
      <c r="L1230" s="58">
        <f t="shared" si="133"/>
        <v>169.74</v>
      </c>
      <c r="M1230" s="58">
        <f t="shared" si="134"/>
        <v>169.74</v>
      </c>
      <c r="N1230" s="58">
        <f>IF(F1230&gt;0,ROUND(F1230*#REF!,2),0)</f>
        <v>0</v>
      </c>
      <c r="O1230" s="58">
        <f>IF(J1230&gt;0,ROUND(J1230*#REF!,2),0)</f>
        <v>0</v>
      </c>
      <c r="P1230" s="58">
        <f t="shared" si="132"/>
        <v>169.74</v>
      </c>
      <c r="Q1230" s="59" t="s">
        <v>132</v>
      </c>
      <c r="R1230" s="51"/>
      <c r="S1230" s="51"/>
    </row>
    <row r="1231" spans="1:19" ht="31.5" x14ac:dyDescent="0.35">
      <c r="A1231" s="53">
        <v>30727065</v>
      </c>
      <c r="B1231" s="53" t="s">
        <v>10206</v>
      </c>
      <c r="C1231" s="54" t="s">
        <v>3265</v>
      </c>
      <c r="D1231" s="60">
        <v>1</v>
      </c>
      <c r="E1231" s="61" t="s">
        <v>407</v>
      </c>
      <c r="F1231" s="56"/>
      <c r="G1231" s="53">
        <v>2</v>
      </c>
      <c r="H1231" s="53">
        <v>4</v>
      </c>
      <c r="I1231" s="53"/>
      <c r="J1231" s="53"/>
      <c r="K1231" s="57"/>
      <c r="L1231" s="58">
        <f t="shared" si="133"/>
        <v>620.66</v>
      </c>
      <c r="M1231" s="58">
        <f t="shared" si="134"/>
        <v>620.66</v>
      </c>
      <c r="N1231" s="58">
        <f>IF(F1231&gt;0,ROUND(F1231*#REF!,2),0)</f>
        <v>0</v>
      </c>
      <c r="O1231" s="58">
        <f>IF(J1231&gt;0,ROUND(J1231*#REF!,2),0)</f>
        <v>0</v>
      </c>
      <c r="P1231" s="58">
        <f t="shared" si="132"/>
        <v>620.66</v>
      </c>
      <c r="Q1231" s="59" t="s">
        <v>132</v>
      </c>
      <c r="R1231" s="51"/>
      <c r="S1231" s="51"/>
    </row>
    <row r="1232" spans="1:19" ht="31.5" x14ac:dyDescent="0.35">
      <c r="A1232" s="53">
        <v>30727073</v>
      </c>
      <c r="B1232" s="53" t="s">
        <v>10207</v>
      </c>
      <c r="C1232" s="54" t="s">
        <v>3264</v>
      </c>
      <c r="D1232" s="60">
        <v>1</v>
      </c>
      <c r="E1232" s="61" t="s">
        <v>148</v>
      </c>
      <c r="F1232" s="56"/>
      <c r="G1232" s="53">
        <v>2</v>
      </c>
      <c r="H1232" s="53">
        <v>4</v>
      </c>
      <c r="I1232" s="53"/>
      <c r="J1232" s="53"/>
      <c r="K1232" s="57"/>
      <c r="L1232" s="58">
        <f t="shared" si="133"/>
        <v>689.63</v>
      </c>
      <c r="M1232" s="58">
        <f t="shared" si="134"/>
        <v>689.63</v>
      </c>
      <c r="N1232" s="58">
        <f>IF(F1232&gt;0,ROUND(F1232*#REF!,2),0)</f>
        <v>0</v>
      </c>
      <c r="O1232" s="58">
        <f>IF(J1232&gt;0,ROUND(J1232*#REF!,2),0)</f>
        <v>0</v>
      </c>
      <c r="P1232" s="58">
        <f t="shared" si="132"/>
        <v>689.63</v>
      </c>
      <c r="Q1232" s="59" t="s">
        <v>132</v>
      </c>
      <c r="R1232" s="51"/>
      <c r="S1232" s="51"/>
    </row>
    <row r="1233" spans="1:19" ht="21" x14ac:dyDescent="0.35">
      <c r="A1233" s="53">
        <v>30727081</v>
      </c>
      <c r="B1233" s="53" t="s">
        <v>10208</v>
      </c>
      <c r="C1233" s="54" t="s">
        <v>3263</v>
      </c>
      <c r="D1233" s="60">
        <v>1</v>
      </c>
      <c r="E1233" s="61" t="s">
        <v>407</v>
      </c>
      <c r="F1233" s="56"/>
      <c r="G1233" s="53">
        <v>2</v>
      </c>
      <c r="H1233" s="53">
        <v>3</v>
      </c>
      <c r="I1233" s="53"/>
      <c r="J1233" s="53"/>
      <c r="K1233" s="57"/>
      <c r="L1233" s="58">
        <f t="shared" si="133"/>
        <v>620.66</v>
      </c>
      <c r="M1233" s="58">
        <f t="shared" si="134"/>
        <v>620.66</v>
      </c>
      <c r="N1233" s="58">
        <f>IF(F1233&gt;0,ROUND(F1233*#REF!,2),0)</f>
        <v>0</v>
      </c>
      <c r="O1233" s="58">
        <f>IF(J1233&gt;0,ROUND(J1233*#REF!,2),0)</f>
        <v>0</v>
      </c>
      <c r="P1233" s="58">
        <f t="shared" si="132"/>
        <v>620.66</v>
      </c>
      <c r="Q1233" s="59" t="s">
        <v>132</v>
      </c>
      <c r="R1233" s="51"/>
      <c r="S1233" s="51"/>
    </row>
    <row r="1234" spans="1:19" ht="21" x14ac:dyDescent="0.35">
      <c r="A1234" s="53">
        <v>30727090</v>
      </c>
      <c r="B1234" s="53" t="s">
        <v>10209</v>
      </c>
      <c r="C1234" s="54" t="s">
        <v>3262</v>
      </c>
      <c r="D1234" s="60">
        <v>1</v>
      </c>
      <c r="E1234" s="61" t="s">
        <v>224</v>
      </c>
      <c r="F1234" s="56"/>
      <c r="G1234" s="53">
        <v>1</v>
      </c>
      <c r="H1234" s="53">
        <v>2</v>
      </c>
      <c r="I1234" s="53"/>
      <c r="J1234" s="53"/>
      <c r="K1234" s="57"/>
      <c r="L1234" s="58">
        <f t="shared" si="133"/>
        <v>338.19</v>
      </c>
      <c r="M1234" s="58">
        <f t="shared" si="134"/>
        <v>338.19</v>
      </c>
      <c r="N1234" s="58">
        <f>IF(F1234&gt;0,ROUND(F1234*#REF!,2),0)</f>
        <v>0</v>
      </c>
      <c r="O1234" s="58">
        <f>IF(J1234&gt;0,ROUND(J1234*#REF!,2),0)</f>
        <v>0</v>
      </c>
      <c r="P1234" s="58">
        <f t="shared" si="132"/>
        <v>338.19</v>
      </c>
      <c r="Q1234" s="59" t="s">
        <v>132</v>
      </c>
      <c r="R1234" s="51"/>
      <c r="S1234" s="51"/>
    </row>
    <row r="1235" spans="1:19" ht="21" x14ac:dyDescent="0.35">
      <c r="A1235" s="53">
        <v>30727103</v>
      </c>
      <c r="B1235" s="53" t="s">
        <v>10210</v>
      </c>
      <c r="C1235" s="54" t="s">
        <v>3261</v>
      </c>
      <c r="D1235" s="60">
        <v>1</v>
      </c>
      <c r="E1235" s="61" t="s">
        <v>34</v>
      </c>
      <c r="F1235" s="56"/>
      <c r="G1235" s="53"/>
      <c r="H1235" s="53">
        <v>0</v>
      </c>
      <c r="I1235" s="53"/>
      <c r="J1235" s="53"/>
      <c r="K1235" s="57"/>
      <c r="L1235" s="58">
        <f t="shared" si="133"/>
        <v>71.62</v>
      </c>
      <c r="M1235" s="58">
        <f t="shared" si="134"/>
        <v>71.62</v>
      </c>
      <c r="N1235" s="58">
        <f>IF(F1235&gt;0,ROUND(F1235*#REF!,2),0)</f>
        <v>0</v>
      </c>
      <c r="O1235" s="58">
        <f>IF(J1235&gt;0,ROUND(J1235*#REF!,2),0)</f>
        <v>0</v>
      </c>
      <c r="P1235" s="58">
        <f t="shared" si="132"/>
        <v>71.62</v>
      </c>
      <c r="Q1235" s="59" t="s">
        <v>0</v>
      </c>
      <c r="R1235" s="51"/>
      <c r="S1235" s="51"/>
    </row>
    <row r="1236" spans="1:19" ht="31.5" x14ac:dyDescent="0.35">
      <c r="A1236" s="53">
        <v>30727111</v>
      </c>
      <c r="B1236" s="53" t="s">
        <v>10211</v>
      </c>
      <c r="C1236" s="54" t="s">
        <v>3260</v>
      </c>
      <c r="D1236" s="60">
        <v>1</v>
      </c>
      <c r="E1236" s="61" t="s">
        <v>388</v>
      </c>
      <c r="F1236" s="56"/>
      <c r="G1236" s="53">
        <v>1</v>
      </c>
      <c r="H1236" s="53">
        <v>3</v>
      </c>
      <c r="I1236" s="53"/>
      <c r="J1236" s="53"/>
      <c r="K1236" s="57"/>
      <c r="L1236" s="58">
        <f t="shared" si="133"/>
        <v>574.25</v>
      </c>
      <c r="M1236" s="58">
        <f t="shared" si="134"/>
        <v>574.25</v>
      </c>
      <c r="N1236" s="58">
        <f>IF(F1236&gt;0,ROUND(F1236*#REF!,2),0)</f>
        <v>0</v>
      </c>
      <c r="O1236" s="58">
        <f>IF(J1236&gt;0,ROUND(J1236*#REF!,2),0)</f>
        <v>0</v>
      </c>
      <c r="P1236" s="58">
        <f t="shared" si="132"/>
        <v>574.25</v>
      </c>
      <c r="Q1236" s="59" t="s">
        <v>132</v>
      </c>
      <c r="R1236" s="51"/>
      <c r="S1236" s="51"/>
    </row>
    <row r="1237" spans="1:19" ht="31.5" x14ac:dyDescent="0.35">
      <c r="A1237" s="53">
        <v>30727120</v>
      </c>
      <c r="B1237" s="53" t="s">
        <v>10212</v>
      </c>
      <c r="C1237" s="54" t="s">
        <v>3259</v>
      </c>
      <c r="D1237" s="60">
        <v>1</v>
      </c>
      <c r="E1237" s="61" t="s">
        <v>23</v>
      </c>
      <c r="F1237" s="56"/>
      <c r="G1237" s="53">
        <v>1</v>
      </c>
      <c r="H1237" s="53">
        <v>3</v>
      </c>
      <c r="I1237" s="53"/>
      <c r="J1237" s="53"/>
      <c r="K1237" s="57"/>
      <c r="L1237" s="58">
        <f t="shared" si="133"/>
        <v>116.71</v>
      </c>
      <c r="M1237" s="58">
        <f t="shared" si="134"/>
        <v>116.71</v>
      </c>
      <c r="N1237" s="58">
        <f>IF(F1237&gt;0,ROUND(F1237*#REF!,2),0)</f>
        <v>0</v>
      </c>
      <c r="O1237" s="58">
        <f>IF(J1237&gt;0,ROUND(J1237*#REF!,2),0)</f>
        <v>0</v>
      </c>
      <c r="P1237" s="58">
        <f t="shared" si="132"/>
        <v>116.71</v>
      </c>
      <c r="Q1237" s="59" t="s">
        <v>0</v>
      </c>
      <c r="R1237" s="51"/>
      <c r="S1237" s="51"/>
    </row>
    <row r="1238" spans="1:19" ht="42" x14ac:dyDescent="0.35">
      <c r="A1238" s="53">
        <v>30727138</v>
      </c>
      <c r="B1238" s="53" t="s">
        <v>10213</v>
      </c>
      <c r="C1238" s="54" t="s">
        <v>3258</v>
      </c>
      <c r="D1238" s="60">
        <v>1</v>
      </c>
      <c r="E1238" s="61" t="s">
        <v>159</v>
      </c>
      <c r="F1238" s="56"/>
      <c r="G1238" s="53">
        <v>2</v>
      </c>
      <c r="H1238" s="53">
        <v>4</v>
      </c>
      <c r="I1238" s="53"/>
      <c r="J1238" s="53"/>
      <c r="K1238" s="57"/>
      <c r="L1238" s="58">
        <f t="shared" si="133"/>
        <v>736.04</v>
      </c>
      <c r="M1238" s="58">
        <f t="shared" si="134"/>
        <v>736.04</v>
      </c>
      <c r="N1238" s="58">
        <f>IF(F1238&gt;0,ROUND(F1238*#REF!,2),0)</f>
        <v>0</v>
      </c>
      <c r="O1238" s="58">
        <f>IF(J1238&gt;0,ROUND(J1238*#REF!,2),0)</f>
        <v>0</v>
      </c>
      <c r="P1238" s="58">
        <f t="shared" si="132"/>
        <v>736.04</v>
      </c>
      <c r="Q1238" s="59" t="s">
        <v>132</v>
      </c>
      <c r="R1238" s="51"/>
      <c r="S1238" s="51"/>
    </row>
    <row r="1239" spans="1:19" ht="31.5" x14ac:dyDescent="0.35">
      <c r="A1239" s="53">
        <v>30727146</v>
      </c>
      <c r="B1239" s="53" t="s">
        <v>10214</v>
      </c>
      <c r="C1239" s="54" t="s">
        <v>3257</v>
      </c>
      <c r="D1239" s="60">
        <v>1</v>
      </c>
      <c r="E1239" s="61" t="s">
        <v>23</v>
      </c>
      <c r="F1239" s="56"/>
      <c r="G1239" s="53">
        <v>1</v>
      </c>
      <c r="H1239" s="53">
        <v>3</v>
      </c>
      <c r="I1239" s="53"/>
      <c r="J1239" s="53"/>
      <c r="K1239" s="57"/>
      <c r="L1239" s="58">
        <f t="shared" si="133"/>
        <v>116.71</v>
      </c>
      <c r="M1239" s="58">
        <f t="shared" si="134"/>
        <v>116.71</v>
      </c>
      <c r="N1239" s="58">
        <f>IF(F1239&gt;0,ROUND(F1239*#REF!,2),0)</f>
        <v>0</v>
      </c>
      <c r="O1239" s="58">
        <f>IF(J1239&gt;0,ROUND(J1239*#REF!,2),0)</f>
        <v>0</v>
      </c>
      <c r="P1239" s="58">
        <f t="shared" si="132"/>
        <v>116.71</v>
      </c>
      <c r="Q1239" s="59" t="s">
        <v>0</v>
      </c>
      <c r="R1239" s="51"/>
      <c r="S1239" s="51"/>
    </row>
    <row r="1240" spans="1:19" ht="21" x14ac:dyDescent="0.35">
      <c r="A1240" s="53">
        <v>30727154</v>
      </c>
      <c r="B1240" s="53" t="s">
        <v>10215</v>
      </c>
      <c r="C1240" s="54" t="s">
        <v>3256</v>
      </c>
      <c r="D1240" s="60">
        <v>1</v>
      </c>
      <c r="E1240" s="61" t="s">
        <v>224</v>
      </c>
      <c r="F1240" s="56"/>
      <c r="G1240" s="53">
        <v>1</v>
      </c>
      <c r="H1240" s="53">
        <v>2</v>
      </c>
      <c r="I1240" s="53"/>
      <c r="J1240" s="53"/>
      <c r="K1240" s="57"/>
      <c r="L1240" s="58">
        <f t="shared" si="133"/>
        <v>338.19</v>
      </c>
      <c r="M1240" s="58">
        <f t="shared" si="134"/>
        <v>338.19</v>
      </c>
      <c r="N1240" s="58">
        <f>IF(F1240&gt;0,ROUND(F1240*#REF!,2),0)</f>
        <v>0</v>
      </c>
      <c r="O1240" s="58">
        <f>IF(J1240&gt;0,ROUND(J1240*#REF!,2),0)</f>
        <v>0</v>
      </c>
      <c r="P1240" s="58">
        <f t="shared" si="132"/>
        <v>338.19</v>
      </c>
      <c r="Q1240" s="59" t="s">
        <v>132</v>
      </c>
      <c r="R1240" s="51"/>
      <c r="S1240" s="51"/>
    </row>
    <row r="1241" spans="1:19" ht="21" x14ac:dyDescent="0.35">
      <c r="A1241" s="53">
        <v>30727162</v>
      </c>
      <c r="B1241" s="53" t="s">
        <v>10216</v>
      </c>
      <c r="C1241" s="54" t="s">
        <v>3255</v>
      </c>
      <c r="D1241" s="60">
        <v>1</v>
      </c>
      <c r="E1241" s="61" t="s">
        <v>159</v>
      </c>
      <c r="F1241" s="56"/>
      <c r="G1241" s="53">
        <v>2</v>
      </c>
      <c r="H1241" s="53">
        <v>3</v>
      </c>
      <c r="I1241" s="53"/>
      <c r="J1241" s="53"/>
      <c r="K1241" s="57"/>
      <c r="L1241" s="58">
        <f t="shared" si="133"/>
        <v>736.04</v>
      </c>
      <c r="M1241" s="58">
        <f t="shared" si="134"/>
        <v>736.04</v>
      </c>
      <c r="N1241" s="58">
        <f>IF(F1241&gt;0,ROUND(F1241*#REF!,2),0)</f>
        <v>0</v>
      </c>
      <c r="O1241" s="58">
        <f>IF(J1241&gt;0,ROUND(J1241*#REF!,2),0)</f>
        <v>0</v>
      </c>
      <c r="P1241" s="58">
        <f t="shared" si="132"/>
        <v>736.04</v>
      </c>
      <c r="Q1241" s="59" t="s">
        <v>132</v>
      </c>
      <c r="R1241" s="51"/>
      <c r="S1241" s="51"/>
    </row>
    <row r="1242" spans="1:19" ht="21" x14ac:dyDescent="0.35">
      <c r="A1242" s="53">
        <v>30727170</v>
      </c>
      <c r="B1242" s="53" t="s">
        <v>10217</v>
      </c>
      <c r="C1242" s="54" t="s">
        <v>3254</v>
      </c>
      <c r="D1242" s="60">
        <v>1</v>
      </c>
      <c r="E1242" s="61" t="s">
        <v>148</v>
      </c>
      <c r="F1242" s="56"/>
      <c r="G1242" s="53">
        <v>2</v>
      </c>
      <c r="H1242" s="53">
        <v>4</v>
      </c>
      <c r="I1242" s="53"/>
      <c r="J1242" s="53"/>
      <c r="K1242" s="57"/>
      <c r="L1242" s="58">
        <f t="shared" si="133"/>
        <v>689.63</v>
      </c>
      <c r="M1242" s="58">
        <f t="shared" si="134"/>
        <v>689.63</v>
      </c>
      <c r="N1242" s="58">
        <f>IF(F1242&gt;0,ROUND(F1242*#REF!,2),0)</f>
        <v>0</v>
      </c>
      <c r="O1242" s="58">
        <f>IF(J1242&gt;0,ROUND(J1242*#REF!,2),0)</f>
        <v>0</v>
      </c>
      <c r="P1242" s="58">
        <f t="shared" si="132"/>
        <v>689.63</v>
      </c>
      <c r="Q1242" s="59" t="s">
        <v>132</v>
      </c>
      <c r="R1242" s="51"/>
      <c r="S1242" s="51"/>
    </row>
    <row r="1243" spans="1:19" ht="21" x14ac:dyDescent="0.35">
      <c r="A1243" s="53">
        <v>30727189</v>
      </c>
      <c r="B1243" s="53" t="s">
        <v>10218</v>
      </c>
      <c r="C1243" s="54" t="s">
        <v>3253</v>
      </c>
      <c r="D1243" s="60">
        <v>1</v>
      </c>
      <c r="E1243" s="61" t="s">
        <v>224</v>
      </c>
      <c r="F1243" s="56"/>
      <c r="G1243" s="53">
        <v>2</v>
      </c>
      <c r="H1243" s="53">
        <v>4</v>
      </c>
      <c r="I1243" s="53"/>
      <c r="J1243" s="53"/>
      <c r="K1243" s="57"/>
      <c r="L1243" s="58">
        <f t="shared" si="133"/>
        <v>338.19</v>
      </c>
      <c r="M1243" s="58">
        <f t="shared" si="134"/>
        <v>338.19</v>
      </c>
      <c r="N1243" s="58">
        <f>IF(F1243&gt;0,ROUND(F1243*#REF!,2),0)</f>
        <v>0</v>
      </c>
      <c r="O1243" s="58">
        <f>IF(J1243&gt;0,ROUND(J1243*#REF!,2),0)</f>
        <v>0</v>
      </c>
      <c r="P1243" s="58">
        <f t="shared" si="132"/>
        <v>338.19</v>
      </c>
      <c r="Q1243" s="59" t="s">
        <v>132</v>
      </c>
      <c r="R1243" s="51"/>
      <c r="S1243" s="51"/>
    </row>
    <row r="1244" spans="1:19" ht="31" x14ac:dyDescent="0.35">
      <c r="A1244" s="125" t="s">
        <v>10219</v>
      </c>
      <c r="B1244" s="125"/>
      <c r="C1244" s="125"/>
      <c r="D1244" s="125"/>
      <c r="E1244" s="125"/>
      <c r="F1244" s="125"/>
      <c r="G1244" s="125"/>
      <c r="H1244" s="125"/>
      <c r="I1244" s="125"/>
      <c r="J1244" s="125"/>
      <c r="K1244" s="125"/>
      <c r="L1244" s="125"/>
      <c r="M1244" s="125"/>
      <c r="N1244" s="125"/>
      <c r="O1244" s="125"/>
      <c r="P1244" s="125"/>
      <c r="Q1244" s="52"/>
      <c r="R1244" s="51"/>
      <c r="S1244" s="51"/>
    </row>
    <row r="1245" spans="1:19" ht="21" x14ac:dyDescent="0.35">
      <c r="A1245" s="53">
        <v>30728010</v>
      </c>
      <c r="B1245" s="53" t="s">
        <v>10220</v>
      </c>
      <c r="C1245" s="54" t="s">
        <v>3252</v>
      </c>
      <c r="D1245" s="60">
        <v>1</v>
      </c>
      <c r="E1245" s="61" t="s">
        <v>388</v>
      </c>
      <c r="F1245" s="56"/>
      <c r="G1245" s="53">
        <v>1</v>
      </c>
      <c r="H1245" s="53">
        <v>3</v>
      </c>
      <c r="I1245" s="53"/>
      <c r="J1245" s="53"/>
      <c r="K1245" s="57"/>
      <c r="L1245" s="58">
        <f t="shared" ref="L1245:L1261" si="135">VLOOKUP(E1245,PORTES2021,10,FALSE)</f>
        <v>574.25</v>
      </c>
      <c r="M1245" s="58">
        <f t="shared" si="134"/>
        <v>574.25</v>
      </c>
      <c r="N1245" s="58">
        <f>IF(F1245&gt;0,ROUND(F1245*#REF!,2),0)</f>
        <v>0</v>
      </c>
      <c r="O1245" s="58">
        <f>IF(J1245&gt;0,ROUND(J1245*#REF!,2),0)</f>
        <v>0</v>
      </c>
      <c r="P1245" s="58">
        <f t="shared" si="132"/>
        <v>574.25</v>
      </c>
      <c r="Q1245" s="59" t="s">
        <v>132</v>
      </c>
      <c r="R1245" s="51"/>
      <c r="S1245" s="51"/>
    </row>
    <row r="1246" spans="1:19" ht="21" x14ac:dyDescent="0.35">
      <c r="A1246" s="53">
        <v>30728029</v>
      </c>
      <c r="B1246" s="53" t="s">
        <v>10221</v>
      </c>
      <c r="C1246" s="54" t="s">
        <v>3251</v>
      </c>
      <c r="D1246" s="60">
        <v>1</v>
      </c>
      <c r="E1246" s="61" t="s">
        <v>224</v>
      </c>
      <c r="F1246" s="56"/>
      <c r="G1246" s="53">
        <v>1</v>
      </c>
      <c r="H1246" s="53">
        <v>2</v>
      </c>
      <c r="I1246" s="53"/>
      <c r="J1246" s="53"/>
      <c r="K1246" s="57"/>
      <c r="L1246" s="58">
        <f t="shared" si="135"/>
        <v>338.19</v>
      </c>
      <c r="M1246" s="58">
        <f t="shared" si="134"/>
        <v>338.19</v>
      </c>
      <c r="N1246" s="58">
        <f>IF(F1246&gt;0,ROUND(F1246*#REF!,2),0)</f>
        <v>0</v>
      </c>
      <c r="O1246" s="58">
        <f>IF(J1246&gt;0,ROUND(J1246*#REF!,2),0)</f>
        <v>0</v>
      </c>
      <c r="P1246" s="58">
        <f t="shared" si="132"/>
        <v>338.19</v>
      </c>
      <c r="Q1246" s="59" t="s">
        <v>132</v>
      </c>
      <c r="R1246" s="51"/>
      <c r="S1246" s="51"/>
    </row>
    <row r="1247" spans="1:19" ht="31.5" x14ac:dyDescent="0.35">
      <c r="A1247" s="53">
        <v>30728037</v>
      </c>
      <c r="B1247" s="53" t="s">
        <v>10222</v>
      </c>
      <c r="C1247" s="54" t="s">
        <v>3250</v>
      </c>
      <c r="D1247" s="60">
        <v>1</v>
      </c>
      <c r="E1247" s="61" t="s">
        <v>148</v>
      </c>
      <c r="F1247" s="56"/>
      <c r="G1247" s="53">
        <v>2</v>
      </c>
      <c r="H1247" s="53">
        <v>4</v>
      </c>
      <c r="I1247" s="53"/>
      <c r="J1247" s="53"/>
      <c r="K1247" s="57"/>
      <c r="L1247" s="58">
        <f t="shared" si="135"/>
        <v>689.63</v>
      </c>
      <c r="M1247" s="58">
        <f t="shared" si="134"/>
        <v>689.63</v>
      </c>
      <c r="N1247" s="58">
        <f>IF(F1247&gt;0,ROUND(F1247*#REF!,2),0)</f>
        <v>0</v>
      </c>
      <c r="O1247" s="58">
        <f>IF(J1247&gt;0,ROUND(J1247*#REF!,2),0)</f>
        <v>0</v>
      </c>
      <c r="P1247" s="58">
        <f t="shared" si="132"/>
        <v>689.63</v>
      </c>
      <c r="Q1247" s="59" t="s">
        <v>132</v>
      </c>
      <c r="R1247" s="51"/>
      <c r="S1247" s="51"/>
    </row>
    <row r="1248" spans="1:19" ht="21" x14ac:dyDescent="0.35">
      <c r="A1248" s="53">
        <v>30728045</v>
      </c>
      <c r="B1248" s="53" t="s">
        <v>10223</v>
      </c>
      <c r="C1248" s="54" t="s">
        <v>3249</v>
      </c>
      <c r="D1248" s="60">
        <v>1</v>
      </c>
      <c r="E1248" s="61" t="s">
        <v>148</v>
      </c>
      <c r="F1248" s="56"/>
      <c r="G1248" s="53">
        <v>1</v>
      </c>
      <c r="H1248" s="53">
        <v>3</v>
      </c>
      <c r="I1248" s="53"/>
      <c r="J1248" s="53"/>
      <c r="K1248" s="57"/>
      <c r="L1248" s="58">
        <f t="shared" si="135"/>
        <v>689.63</v>
      </c>
      <c r="M1248" s="58">
        <f t="shared" si="134"/>
        <v>689.63</v>
      </c>
      <c r="N1248" s="58">
        <f>IF(F1248&gt;0,ROUND(F1248*#REF!,2),0)</f>
        <v>0</v>
      </c>
      <c r="O1248" s="58">
        <f>IF(J1248&gt;0,ROUND(J1248*#REF!,2),0)</f>
        <v>0</v>
      </c>
      <c r="P1248" s="58">
        <f t="shared" si="132"/>
        <v>689.63</v>
      </c>
      <c r="Q1248" s="59" t="s">
        <v>132</v>
      </c>
      <c r="R1248" s="51"/>
      <c r="S1248" s="51"/>
    </row>
    <row r="1249" spans="1:19" ht="21" x14ac:dyDescent="0.35">
      <c r="A1249" s="53">
        <v>30728053</v>
      </c>
      <c r="B1249" s="53" t="s">
        <v>10224</v>
      </c>
      <c r="C1249" s="54" t="s">
        <v>3248</v>
      </c>
      <c r="D1249" s="60">
        <v>1</v>
      </c>
      <c r="E1249" s="61" t="s">
        <v>484</v>
      </c>
      <c r="F1249" s="56"/>
      <c r="G1249" s="53">
        <v>2</v>
      </c>
      <c r="H1249" s="53">
        <v>5</v>
      </c>
      <c r="I1249" s="53"/>
      <c r="J1249" s="53"/>
      <c r="K1249" s="57"/>
      <c r="L1249" s="58">
        <f t="shared" si="135"/>
        <v>802.34</v>
      </c>
      <c r="M1249" s="58">
        <f t="shared" si="134"/>
        <v>802.34</v>
      </c>
      <c r="N1249" s="58">
        <f>IF(F1249&gt;0,ROUND(F1249*#REF!,2),0)</f>
        <v>0</v>
      </c>
      <c r="O1249" s="58">
        <f>IF(J1249&gt;0,ROUND(J1249*#REF!,2),0)</f>
        <v>0</v>
      </c>
      <c r="P1249" s="58">
        <f t="shared" si="132"/>
        <v>802.34</v>
      </c>
      <c r="Q1249" s="59" t="s">
        <v>132</v>
      </c>
      <c r="R1249" s="51"/>
      <c r="S1249" s="51"/>
    </row>
    <row r="1250" spans="1:19" ht="21" x14ac:dyDescent="0.35">
      <c r="A1250" s="53">
        <v>30728061</v>
      </c>
      <c r="B1250" s="53" t="s">
        <v>10225</v>
      </c>
      <c r="C1250" s="54" t="s">
        <v>3247</v>
      </c>
      <c r="D1250" s="60">
        <v>1</v>
      </c>
      <c r="E1250" s="61" t="s">
        <v>407</v>
      </c>
      <c r="F1250" s="56"/>
      <c r="G1250" s="53">
        <v>1</v>
      </c>
      <c r="H1250" s="53">
        <v>3</v>
      </c>
      <c r="I1250" s="53"/>
      <c r="J1250" s="53"/>
      <c r="K1250" s="57"/>
      <c r="L1250" s="58">
        <f t="shared" si="135"/>
        <v>620.66</v>
      </c>
      <c r="M1250" s="58">
        <f t="shared" si="134"/>
        <v>620.66</v>
      </c>
      <c r="N1250" s="58">
        <f>IF(F1250&gt;0,ROUND(F1250*#REF!,2),0)</f>
        <v>0</v>
      </c>
      <c r="O1250" s="58">
        <f>IF(J1250&gt;0,ROUND(J1250*#REF!,2),0)</f>
        <v>0</v>
      </c>
      <c r="P1250" s="58">
        <f t="shared" si="132"/>
        <v>620.66</v>
      </c>
      <c r="Q1250" s="59" t="s">
        <v>132</v>
      </c>
      <c r="R1250" s="51"/>
      <c r="S1250" s="51"/>
    </row>
    <row r="1251" spans="1:19" ht="21" x14ac:dyDescent="0.35">
      <c r="A1251" s="53">
        <v>30728070</v>
      </c>
      <c r="B1251" s="53" t="s">
        <v>10226</v>
      </c>
      <c r="C1251" s="54" t="s">
        <v>3246</v>
      </c>
      <c r="D1251" s="60">
        <v>1</v>
      </c>
      <c r="E1251" s="61" t="s">
        <v>377</v>
      </c>
      <c r="F1251" s="56"/>
      <c r="G1251" s="53">
        <v>1</v>
      </c>
      <c r="H1251" s="53">
        <v>2</v>
      </c>
      <c r="I1251" s="53"/>
      <c r="J1251" s="53"/>
      <c r="K1251" s="57"/>
      <c r="L1251" s="58">
        <f t="shared" si="135"/>
        <v>405.81</v>
      </c>
      <c r="M1251" s="58">
        <f t="shared" si="134"/>
        <v>405.81</v>
      </c>
      <c r="N1251" s="58">
        <f>IF(F1251&gt;0,ROUND(F1251*#REF!,2),0)</f>
        <v>0</v>
      </c>
      <c r="O1251" s="58">
        <f>IF(J1251&gt;0,ROUND(J1251*#REF!,2),0)</f>
        <v>0</v>
      </c>
      <c r="P1251" s="58">
        <f t="shared" si="132"/>
        <v>405.81</v>
      </c>
      <c r="Q1251" s="59" t="s">
        <v>132</v>
      </c>
      <c r="R1251" s="51"/>
      <c r="S1251" s="51"/>
    </row>
    <row r="1252" spans="1:19" x14ac:dyDescent="0.35">
      <c r="A1252" s="53">
        <v>30728088</v>
      </c>
      <c r="B1252" s="53" t="s">
        <v>10227</v>
      </c>
      <c r="C1252" s="54" t="s">
        <v>3245</v>
      </c>
      <c r="D1252" s="60">
        <v>1</v>
      </c>
      <c r="E1252" s="61" t="s">
        <v>41</v>
      </c>
      <c r="F1252" s="56"/>
      <c r="G1252" s="53">
        <v>1</v>
      </c>
      <c r="H1252" s="53">
        <v>1</v>
      </c>
      <c r="I1252" s="53"/>
      <c r="J1252" s="53"/>
      <c r="K1252" s="57"/>
      <c r="L1252" s="58">
        <f t="shared" si="135"/>
        <v>169.74</v>
      </c>
      <c r="M1252" s="58">
        <f t="shared" si="134"/>
        <v>169.74</v>
      </c>
      <c r="N1252" s="58">
        <f>IF(F1252&gt;0,ROUND(F1252*#REF!,2),0)</f>
        <v>0</v>
      </c>
      <c r="O1252" s="58">
        <f>IF(J1252&gt;0,ROUND(J1252*#REF!,2),0)</f>
        <v>0</v>
      </c>
      <c r="P1252" s="58">
        <f t="shared" si="132"/>
        <v>169.74</v>
      </c>
      <c r="Q1252" s="59" t="s">
        <v>132</v>
      </c>
      <c r="R1252" s="51"/>
      <c r="S1252" s="51"/>
    </row>
    <row r="1253" spans="1:19" ht="21" x14ac:dyDescent="0.35">
      <c r="A1253" s="53">
        <v>30728096</v>
      </c>
      <c r="B1253" s="53" t="s">
        <v>10228</v>
      </c>
      <c r="C1253" s="54" t="s">
        <v>3244</v>
      </c>
      <c r="D1253" s="60">
        <v>1</v>
      </c>
      <c r="E1253" s="61" t="s">
        <v>18</v>
      </c>
      <c r="F1253" s="56"/>
      <c r="G1253" s="53"/>
      <c r="H1253" s="53">
        <v>0</v>
      </c>
      <c r="I1253" s="53"/>
      <c r="J1253" s="53"/>
      <c r="K1253" s="57"/>
      <c r="L1253" s="58">
        <f t="shared" si="135"/>
        <v>53.06</v>
      </c>
      <c r="M1253" s="58">
        <f t="shared" si="134"/>
        <v>53.06</v>
      </c>
      <c r="N1253" s="58">
        <f>IF(F1253&gt;0,ROUND(F1253*#REF!,2),0)</f>
        <v>0</v>
      </c>
      <c r="O1253" s="58">
        <f>IF(J1253&gt;0,ROUND(J1253*#REF!,2),0)</f>
        <v>0</v>
      </c>
      <c r="P1253" s="58">
        <f t="shared" si="132"/>
        <v>53.06</v>
      </c>
      <c r="Q1253" s="59" t="s">
        <v>0</v>
      </c>
      <c r="R1253" s="51"/>
      <c r="S1253" s="51"/>
    </row>
    <row r="1254" spans="1:19" ht="31.5" x14ac:dyDescent="0.35">
      <c r="A1254" s="53">
        <v>30728100</v>
      </c>
      <c r="B1254" s="53" t="s">
        <v>10229</v>
      </c>
      <c r="C1254" s="54" t="s">
        <v>3243</v>
      </c>
      <c r="D1254" s="60">
        <v>1</v>
      </c>
      <c r="E1254" s="61" t="s">
        <v>383</v>
      </c>
      <c r="F1254" s="56"/>
      <c r="G1254" s="53">
        <v>2</v>
      </c>
      <c r="H1254" s="53">
        <v>4</v>
      </c>
      <c r="I1254" s="53"/>
      <c r="J1254" s="53"/>
      <c r="K1254" s="57"/>
      <c r="L1254" s="58">
        <f t="shared" si="135"/>
        <v>649.84</v>
      </c>
      <c r="M1254" s="58">
        <f t="shared" si="134"/>
        <v>649.84</v>
      </c>
      <c r="N1254" s="58">
        <f>IF(F1254&gt;0,ROUND(F1254*#REF!,2),0)</f>
        <v>0</v>
      </c>
      <c r="O1254" s="58">
        <f>IF(J1254&gt;0,ROUND(J1254*#REF!,2),0)</f>
        <v>0</v>
      </c>
      <c r="P1254" s="58">
        <f t="shared" si="132"/>
        <v>649.84</v>
      </c>
      <c r="Q1254" s="59" t="s">
        <v>132</v>
      </c>
      <c r="R1254" s="51"/>
      <c r="S1254" s="51"/>
    </row>
    <row r="1255" spans="1:19" ht="21" x14ac:dyDescent="0.35">
      <c r="A1255" s="53">
        <v>30728118</v>
      </c>
      <c r="B1255" s="53" t="s">
        <v>10230</v>
      </c>
      <c r="C1255" s="54" t="s">
        <v>3242</v>
      </c>
      <c r="D1255" s="60">
        <v>1</v>
      </c>
      <c r="E1255" s="61" t="s">
        <v>23</v>
      </c>
      <c r="F1255" s="56"/>
      <c r="G1255" s="53">
        <v>1</v>
      </c>
      <c r="H1255" s="53">
        <v>1</v>
      </c>
      <c r="I1255" s="53"/>
      <c r="J1255" s="53"/>
      <c r="K1255" s="57"/>
      <c r="L1255" s="58">
        <f t="shared" si="135"/>
        <v>116.71</v>
      </c>
      <c r="M1255" s="58">
        <f t="shared" si="134"/>
        <v>116.71</v>
      </c>
      <c r="N1255" s="58">
        <f>IF(F1255&gt;0,ROUND(F1255*#REF!,2),0)</f>
        <v>0</v>
      </c>
      <c r="O1255" s="58">
        <f>IF(J1255&gt;0,ROUND(J1255*#REF!,2),0)</f>
        <v>0</v>
      </c>
      <c r="P1255" s="58">
        <f t="shared" si="132"/>
        <v>116.71</v>
      </c>
      <c r="Q1255" s="59" t="s">
        <v>0</v>
      </c>
      <c r="R1255" s="51"/>
      <c r="S1255" s="51"/>
    </row>
    <row r="1256" spans="1:19" ht="31.5" x14ac:dyDescent="0.35">
      <c r="A1256" s="53">
        <v>30728126</v>
      </c>
      <c r="B1256" s="53" t="s">
        <v>10231</v>
      </c>
      <c r="C1256" s="54" t="s">
        <v>3241</v>
      </c>
      <c r="D1256" s="60">
        <v>1</v>
      </c>
      <c r="E1256" s="61" t="s">
        <v>148</v>
      </c>
      <c r="F1256" s="56"/>
      <c r="G1256" s="53">
        <v>2</v>
      </c>
      <c r="H1256" s="53">
        <v>3</v>
      </c>
      <c r="I1256" s="53"/>
      <c r="J1256" s="53"/>
      <c r="K1256" s="57"/>
      <c r="L1256" s="58">
        <f t="shared" si="135"/>
        <v>689.63</v>
      </c>
      <c r="M1256" s="58">
        <f t="shared" si="134"/>
        <v>689.63</v>
      </c>
      <c r="N1256" s="58">
        <f>IF(F1256&gt;0,ROUND(F1256*#REF!,2),0)</f>
        <v>0</v>
      </c>
      <c r="O1256" s="58">
        <f>IF(J1256&gt;0,ROUND(J1256*#REF!,2),0)</f>
        <v>0</v>
      </c>
      <c r="P1256" s="58">
        <f t="shared" si="132"/>
        <v>689.63</v>
      </c>
      <c r="Q1256" s="59" t="s">
        <v>132</v>
      </c>
      <c r="R1256" s="51"/>
      <c r="S1256" s="51"/>
    </row>
    <row r="1257" spans="1:19" ht="31.5" x14ac:dyDescent="0.35">
      <c r="A1257" s="53">
        <v>30728134</v>
      </c>
      <c r="B1257" s="53" t="s">
        <v>10232</v>
      </c>
      <c r="C1257" s="54" t="s">
        <v>3240</v>
      </c>
      <c r="D1257" s="60">
        <v>1</v>
      </c>
      <c r="E1257" s="61" t="s">
        <v>23</v>
      </c>
      <c r="F1257" s="56"/>
      <c r="G1257" s="53">
        <v>1</v>
      </c>
      <c r="H1257" s="53">
        <v>1</v>
      </c>
      <c r="I1257" s="53"/>
      <c r="J1257" s="53"/>
      <c r="K1257" s="57"/>
      <c r="L1257" s="58">
        <f t="shared" si="135"/>
        <v>116.71</v>
      </c>
      <c r="M1257" s="58">
        <f t="shared" si="134"/>
        <v>116.71</v>
      </c>
      <c r="N1257" s="58">
        <f>IF(F1257&gt;0,ROUND(F1257*#REF!,2),0)</f>
        <v>0</v>
      </c>
      <c r="O1257" s="58">
        <f>IF(J1257&gt;0,ROUND(J1257*#REF!,2),0)</f>
        <v>0</v>
      </c>
      <c r="P1257" s="58">
        <f t="shared" si="132"/>
        <v>116.71</v>
      </c>
      <c r="Q1257" s="59" t="s">
        <v>0</v>
      </c>
      <c r="R1257" s="51"/>
      <c r="S1257" s="51"/>
    </row>
    <row r="1258" spans="1:19" ht="31.5" x14ac:dyDescent="0.35">
      <c r="A1258" s="53">
        <v>30728142</v>
      </c>
      <c r="B1258" s="53" t="s">
        <v>10233</v>
      </c>
      <c r="C1258" s="54" t="s">
        <v>3239</v>
      </c>
      <c r="D1258" s="60">
        <v>1</v>
      </c>
      <c r="E1258" s="61" t="s">
        <v>148</v>
      </c>
      <c r="F1258" s="56"/>
      <c r="G1258" s="53">
        <v>1</v>
      </c>
      <c r="H1258" s="53">
        <v>3</v>
      </c>
      <c r="I1258" s="53"/>
      <c r="J1258" s="53"/>
      <c r="K1258" s="57"/>
      <c r="L1258" s="58">
        <f t="shared" si="135"/>
        <v>689.63</v>
      </c>
      <c r="M1258" s="58">
        <f t="shared" si="134"/>
        <v>689.63</v>
      </c>
      <c r="N1258" s="58">
        <f>IF(F1258&gt;0,ROUND(F1258*#REF!,2),0)</f>
        <v>0</v>
      </c>
      <c r="O1258" s="58">
        <f>IF(J1258&gt;0,ROUND(J1258*#REF!,2),0)</f>
        <v>0</v>
      </c>
      <c r="P1258" s="58">
        <f t="shared" si="132"/>
        <v>689.63</v>
      </c>
      <c r="Q1258" s="59" t="s">
        <v>132</v>
      </c>
      <c r="R1258" s="51"/>
      <c r="S1258" s="51"/>
    </row>
    <row r="1259" spans="1:19" ht="31.5" x14ac:dyDescent="0.35">
      <c r="A1259" s="53">
        <v>30728150</v>
      </c>
      <c r="B1259" s="53" t="s">
        <v>10234</v>
      </c>
      <c r="C1259" s="54" t="s">
        <v>3238</v>
      </c>
      <c r="D1259" s="60">
        <v>1</v>
      </c>
      <c r="E1259" s="61" t="s">
        <v>388</v>
      </c>
      <c r="F1259" s="56"/>
      <c r="G1259" s="53">
        <v>1</v>
      </c>
      <c r="H1259" s="53">
        <v>3</v>
      </c>
      <c r="I1259" s="53"/>
      <c r="J1259" s="53"/>
      <c r="K1259" s="57"/>
      <c r="L1259" s="58">
        <f t="shared" si="135"/>
        <v>574.25</v>
      </c>
      <c r="M1259" s="58">
        <f t="shared" si="134"/>
        <v>574.25</v>
      </c>
      <c r="N1259" s="58">
        <f>IF(F1259&gt;0,ROUND(F1259*#REF!,2),0)</f>
        <v>0</v>
      </c>
      <c r="O1259" s="58">
        <f>IF(J1259&gt;0,ROUND(J1259*#REF!,2),0)</f>
        <v>0</v>
      </c>
      <c r="P1259" s="58">
        <f>ROUND(M1259+N1259+O1259,2)</f>
        <v>574.25</v>
      </c>
      <c r="Q1259" s="59" t="s">
        <v>132</v>
      </c>
      <c r="R1259" s="51"/>
      <c r="S1259" s="51"/>
    </row>
    <row r="1260" spans="1:19" ht="21" x14ac:dyDescent="0.35">
      <c r="A1260" s="53">
        <v>30728169</v>
      </c>
      <c r="B1260" s="53" t="s">
        <v>10235</v>
      </c>
      <c r="C1260" s="54" t="s">
        <v>3237</v>
      </c>
      <c r="D1260" s="60">
        <v>1</v>
      </c>
      <c r="E1260" s="61" t="s">
        <v>497</v>
      </c>
      <c r="F1260" s="56"/>
      <c r="G1260" s="53">
        <v>1</v>
      </c>
      <c r="H1260" s="53">
        <v>3</v>
      </c>
      <c r="I1260" s="53"/>
      <c r="J1260" s="53"/>
      <c r="K1260" s="57"/>
      <c r="L1260" s="58">
        <f t="shared" si="135"/>
        <v>485.38</v>
      </c>
      <c r="M1260" s="58">
        <f t="shared" si="134"/>
        <v>485.38</v>
      </c>
      <c r="N1260" s="58">
        <f>IF(F1260&gt;0,ROUND(F1260*#REF!,2),0)</f>
        <v>0</v>
      </c>
      <c r="O1260" s="58">
        <f>IF(J1260&gt;0,ROUND(J1260*#REF!,2),0)</f>
        <v>0</v>
      </c>
      <c r="P1260" s="58">
        <f>ROUND(M1260+N1260+O1260,2)</f>
        <v>485.38</v>
      </c>
      <c r="Q1260" s="59" t="s">
        <v>132</v>
      </c>
      <c r="R1260" s="51"/>
      <c r="S1260" s="51"/>
    </row>
    <row r="1261" spans="1:19" ht="21" x14ac:dyDescent="0.35">
      <c r="A1261" s="53">
        <v>30728177</v>
      </c>
      <c r="B1261" s="53" t="s">
        <v>10236</v>
      </c>
      <c r="C1261" s="54" t="s">
        <v>3236</v>
      </c>
      <c r="D1261" s="60">
        <v>1</v>
      </c>
      <c r="E1261" s="61" t="s">
        <v>383</v>
      </c>
      <c r="F1261" s="56"/>
      <c r="G1261" s="53">
        <v>2</v>
      </c>
      <c r="H1261" s="53">
        <v>3</v>
      </c>
      <c r="I1261" s="53"/>
      <c r="J1261" s="53"/>
      <c r="K1261" s="57"/>
      <c r="L1261" s="58">
        <f t="shared" si="135"/>
        <v>649.84</v>
      </c>
      <c r="M1261" s="58">
        <f t="shared" si="134"/>
        <v>649.84</v>
      </c>
      <c r="N1261" s="58">
        <f>IF(F1261&gt;0,ROUND(F1261*#REF!,2),0)</f>
        <v>0</v>
      </c>
      <c r="O1261" s="58">
        <f>IF(J1261&gt;0,ROUND(J1261*#REF!,2),0)</f>
        <v>0</v>
      </c>
      <c r="P1261" s="58">
        <f>ROUND(M1261+N1261+O1261,2)</f>
        <v>649.84</v>
      </c>
      <c r="Q1261" s="59" t="s">
        <v>132</v>
      </c>
      <c r="R1261" s="51"/>
      <c r="S1261" s="51"/>
    </row>
    <row r="1262" spans="1:19" ht="31" x14ac:dyDescent="0.35">
      <c r="A1262" s="125" t="s">
        <v>10237</v>
      </c>
      <c r="B1262" s="125"/>
      <c r="C1262" s="125"/>
      <c r="D1262" s="125"/>
      <c r="E1262" s="125"/>
      <c r="F1262" s="125"/>
      <c r="G1262" s="125"/>
      <c r="H1262" s="125"/>
      <c r="I1262" s="125"/>
      <c r="J1262" s="125"/>
      <c r="K1262" s="125"/>
      <c r="L1262" s="125"/>
      <c r="M1262" s="125"/>
      <c r="N1262" s="125"/>
      <c r="O1262" s="125"/>
      <c r="P1262" s="125"/>
      <c r="Q1262" s="52"/>
      <c r="R1262" s="51"/>
      <c r="S1262" s="51"/>
    </row>
    <row r="1263" spans="1:19" ht="21" x14ac:dyDescent="0.35">
      <c r="A1263" s="53">
        <v>30729017</v>
      </c>
      <c r="B1263" s="53" t="s">
        <v>10238</v>
      </c>
      <c r="C1263" s="54" t="s">
        <v>3235</v>
      </c>
      <c r="D1263" s="60">
        <v>1</v>
      </c>
      <c r="E1263" s="61" t="s">
        <v>388</v>
      </c>
      <c r="F1263" s="56"/>
      <c r="G1263" s="53">
        <v>1</v>
      </c>
      <c r="H1263" s="53">
        <v>3</v>
      </c>
      <c r="I1263" s="53"/>
      <c r="J1263" s="53"/>
      <c r="K1263" s="57"/>
      <c r="L1263" s="58">
        <f t="shared" ref="L1263:L1295" si="136">VLOOKUP(E1263,PORTES2021,10,FALSE)</f>
        <v>574.25</v>
      </c>
      <c r="M1263" s="58">
        <f t="shared" si="134"/>
        <v>574.25</v>
      </c>
      <c r="N1263" s="58">
        <f>IF(F1263&gt;0,ROUND(F1263*#REF!,2),0)</f>
        <v>0</v>
      </c>
      <c r="O1263" s="58">
        <f>IF(J1263&gt;0,ROUND(J1263*#REF!,2),0)</f>
        <v>0</v>
      </c>
      <c r="P1263" s="58">
        <f t="shared" ref="P1263:P1295" si="137">ROUND(M1263+N1263+O1263,2)</f>
        <v>574.25</v>
      </c>
      <c r="Q1263" s="59" t="s">
        <v>132</v>
      </c>
      <c r="R1263" s="51"/>
      <c r="S1263" s="51"/>
    </row>
    <row r="1264" spans="1:19" ht="31.5" x14ac:dyDescent="0.35">
      <c r="A1264" s="53">
        <v>30729025</v>
      </c>
      <c r="B1264" s="53" t="s">
        <v>10239</v>
      </c>
      <c r="C1264" s="54" t="s">
        <v>3234</v>
      </c>
      <c r="D1264" s="60">
        <v>1</v>
      </c>
      <c r="E1264" s="61" t="s">
        <v>16</v>
      </c>
      <c r="F1264" s="56"/>
      <c r="G1264" s="53">
        <v>1</v>
      </c>
      <c r="H1264" s="53">
        <v>1</v>
      </c>
      <c r="I1264" s="53"/>
      <c r="J1264" s="53"/>
      <c r="K1264" s="57"/>
      <c r="L1264" s="58">
        <f t="shared" si="136"/>
        <v>250.65</v>
      </c>
      <c r="M1264" s="58">
        <f t="shared" si="134"/>
        <v>250.65</v>
      </c>
      <c r="N1264" s="58">
        <f>IF(F1264&gt;0,ROUND(F1264*#REF!,2),0)</f>
        <v>0</v>
      </c>
      <c r="O1264" s="58">
        <f>IF(J1264&gt;0,ROUND(J1264*#REF!,2),0)</f>
        <v>0</v>
      </c>
      <c r="P1264" s="58">
        <f t="shared" si="137"/>
        <v>250.65</v>
      </c>
      <c r="Q1264" s="59" t="s">
        <v>132</v>
      </c>
      <c r="R1264" s="51"/>
      <c r="S1264" s="51"/>
    </row>
    <row r="1265" spans="1:19" ht="31.5" x14ac:dyDescent="0.35">
      <c r="A1265" s="53">
        <v>30729033</v>
      </c>
      <c r="B1265" s="53" t="s">
        <v>10240</v>
      </c>
      <c r="C1265" s="54" t="s">
        <v>3233</v>
      </c>
      <c r="D1265" s="60">
        <v>1</v>
      </c>
      <c r="E1265" s="61" t="s">
        <v>41</v>
      </c>
      <c r="F1265" s="56"/>
      <c r="G1265" s="53">
        <v>1</v>
      </c>
      <c r="H1265" s="53">
        <v>2</v>
      </c>
      <c r="I1265" s="53"/>
      <c r="J1265" s="53"/>
      <c r="K1265" s="57"/>
      <c r="L1265" s="58">
        <f t="shared" si="136"/>
        <v>169.74</v>
      </c>
      <c r="M1265" s="58">
        <f t="shared" si="134"/>
        <v>169.74</v>
      </c>
      <c r="N1265" s="58">
        <f>IF(F1265&gt;0,ROUND(F1265*#REF!,2),0)</f>
        <v>0</v>
      </c>
      <c r="O1265" s="58">
        <f>IF(J1265&gt;0,ROUND(J1265*#REF!,2),0)</f>
        <v>0</v>
      </c>
      <c r="P1265" s="58">
        <f t="shared" si="137"/>
        <v>169.74</v>
      </c>
      <c r="Q1265" s="59" t="s">
        <v>132</v>
      </c>
      <c r="R1265" s="51"/>
      <c r="S1265" s="51"/>
    </row>
    <row r="1266" spans="1:19" ht="21" x14ac:dyDescent="0.35">
      <c r="A1266" s="53">
        <v>30729041</v>
      </c>
      <c r="B1266" s="53" t="s">
        <v>10241</v>
      </c>
      <c r="C1266" s="54" t="s">
        <v>3232</v>
      </c>
      <c r="D1266" s="60">
        <v>1</v>
      </c>
      <c r="E1266" s="61" t="s">
        <v>407</v>
      </c>
      <c r="F1266" s="56"/>
      <c r="G1266" s="53">
        <v>1</v>
      </c>
      <c r="H1266" s="53">
        <v>3</v>
      </c>
      <c r="I1266" s="53"/>
      <c r="J1266" s="53"/>
      <c r="K1266" s="57"/>
      <c r="L1266" s="58">
        <f t="shared" si="136"/>
        <v>620.66</v>
      </c>
      <c r="M1266" s="58">
        <f t="shared" si="134"/>
        <v>620.66</v>
      </c>
      <c r="N1266" s="58">
        <f>IF(F1266&gt;0,ROUND(F1266*#REF!,2),0)</f>
        <v>0</v>
      </c>
      <c r="O1266" s="58">
        <f>IF(J1266&gt;0,ROUND(J1266*#REF!,2),0)</f>
        <v>0</v>
      </c>
      <c r="P1266" s="58">
        <f t="shared" si="137"/>
        <v>620.66</v>
      </c>
      <c r="Q1266" s="59" t="s">
        <v>132</v>
      </c>
      <c r="R1266" s="51"/>
      <c r="S1266" s="51"/>
    </row>
    <row r="1267" spans="1:19" ht="31.5" x14ac:dyDescent="0.35">
      <c r="A1267" s="53">
        <v>30729050</v>
      </c>
      <c r="B1267" s="53" t="s">
        <v>10242</v>
      </c>
      <c r="C1267" s="54" t="s">
        <v>3231</v>
      </c>
      <c r="D1267" s="60">
        <v>1</v>
      </c>
      <c r="E1267" s="61" t="s">
        <v>224</v>
      </c>
      <c r="F1267" s="56"/>
      <c r="G1267" s="53">
        <v>1</v>
      </c>
      <c r="H1267" s="53">
        <v>2</v>
      </c>
      <c r="I1267" s="53"/>
      <c r="J1267" s="53"/>
      <c r="K1267" s="57"/>
      <c r="L1267" s="58">
        <f t="shared" si="136"/>
        <v>338.19</v>
      </c>
      <c r="M1267" s="58">
        <f t="shared" si="134"/>
        <v>338.19</v>
      </c>
      <c r="N1267" s="58">
        <f>IF(F1267&gt;0,ROUND(F1267*#REF!,2),0)</f>
        <v>0</v>
      </c>
      <c r="O1267" s="58">
        <f>IF(J1267&gt;0,ROUND(J1267*#REF!,2),0)</f>
        <v>0</v>
      </c>
      <c r="P1267" s="58">
        <f t="shared" si="137"/>
        <v>338.19</v>
      </c>
      <c r="Q1267" s="59" t="s">
        <v>132</v>
      </c>
      <c r="R1267" s="51"/>
      <c r="S1267" s="51"/>
    </row>
    <row r="1268" spans="1:19" ht="21" x14ac:dyDescent="0.35">
      <c r="A1268" s="53">
        <v>30729068</v>
      </c>
      <c r="B1268" s="53" t="s">
        <v>10243</v>
      </c>
      <c r="C1268" s="54" t="s">
        <v>3230</v>
      </c>
      <c r="D1268" s="60">
        <v>1</v>
      </c>
      <c r="E1268" s="61" t="s">
        <v>13</v>
      </c>
      <c r="F1268" s="56"/>
      <c r="G1268" s="53">
        <v>1</v>
      </c>
      <c r="H1268" s="53">
        <v>1</v>
      </c>
      <c r="I1268" s="53"/>
      <c r="J1268" s="53"/>
      <c r="K1268" s="57"/>
      <c r="L1268" s="58">
        <f t="shared" si="136"/>
        <v>148.54</v>
      </c>
      <c r="M1268" s="58">
        <f t="shared" si="134"/>
        <v>148.54</v>
      </c>
      <c r="N1268" s="58">
        <f>IF(F1268&gt;0,ROUND(F1268*#REF!,2),0)</f>
        <v>0</v>
      </c>
      <c r="O1268" s="58">
        <f>IF(J1268&gt;0,ROUND(J1268*#REF!,2),0)</f>
        <v>0</v>
      </c>
      <c r="P1268" s="58">
        <f t="shared" si="137"/>
        <v>148.54</v>
      </c>
      <c r="Q1268" s="59" t="s">
        <v>132</v>
      </c>
      <c r="R1268" s="51"/>
      <c r="S1268" s="51"/>
    </row>
    <row r="1269" spans="1:19" ht="31.5" x14ac:dyDescent="0.35">
      <c r="A1269" s="53">
        <v>30729084</v>
      </c>
      <c r="B1269" s="53" t="s">
        <v>10244</v>
      </c>
      <c r="C1269" s="54" t="s">
        <v>3229</v>
      </c>
      <c r="D1269" s="60">
        <v>1</v>
      </c>
      <c r="E1269" s="61" t="s">
        <v>224</v>
      </c>
      <c r="F1269" s="56"/>
      <c r="G1269" s="53">
        <v>1</v>
      </c>
      <c r="H1269" s="53">
        <v>4</v>
      </c>
      <c r="I1269" s="53"/>
      <c r="J1269" s="53"/>
      <c r="K1269" s="57"/>
      <c r="L1269" s="58">
        <f t="shared" si="136"/>
        <v>338.19</v>
      </c>
      <c r="M1269" s="58">
        <f t="shared" si="134"/>
        <v>338.19</v>
      </c>
      <c r="N1269" s="58">
        <f>IF(F1269&gt;0,ROUND(F1269*#REF!,2),0)</f>
        <v>0</v>
      </c>
      <c r="O1269" s="58">
        <f>IF(J1269&gt;0,ROUND(J1269*#REF!,2),0)</f>
        <v>0</v>
      </c>
      <c r="P1269" s="58">
        <f t="shared" si="137"/>
        <v>338.19</v>
      </c>
      <c r="Q1269" s="59" t="s">
        <v>132</v>
      </c>
      <c r="R1269" s="51"/>
      <c r="S1269" s="51"/>
    </row>
    <row r="1270" spans="1:19" ht="21" x14ac:dyDescent="0.35">
      <c r="A1270" s="53">
        <v>30729092</v>
      </c>
      <c r="B1270" s="53" t="s">
        <v>10245</v>
      </c>
      <c r="C1270" s="54" t="s">
        <v>3228</v>
      </c>
      <c r="D1270" s="60">
        <v>1</v>
      </c>
      <c r="E1270" s="61" t="s">
        <v>224</v>
      </c>
      <c r="F1270" s="56"/>
      <c r="G1270" s="53">
        <v>2</v>
      </c>
      <c r="H1270" s="53">
        <v>3</v>
      </c>
      <c r="I1270" s="53"/>
      <c r="J1270" s="53"/>
      <c r="K1270" s="57"/>
      <c r="L1270" s="58">
        <f t="shared" si="136"/>
        <v>338.19</v>
      </c>
      <c r="M1270" s="58">
        <f t="shared" si="134"/>
        <v>338.19</v>
      </c>
      <c r="N1270" s="58">
        <f>IF(F1270&gt;0,ROUND(F1270*#REF!,2),0)</f>
        <v>0</v>
      </c>
      <c r="O1270" s="58">
        <f>IF(J1270&gt;0,ROUND(J1270*#REF!,2),0)</f>
        <v>0</v>
      </c>
      <c r="P1270" s="58">
        <f t="shared" si="137"/>
        <v>338.19</v>
      </c>
      <c r="Q1270" s="59" t="s">
        <v>132</v>
      </c>
      <c r="R1270" s="51"/>
      <c r="S1270" s="51"/>
    </row>
    <row r="1271" spans="1:19" ht="21" x14ac:dyDescent="0.35">
      <c r="A1271" s="53">
        <v>30729106</v>
      </c>
      <c r="B1271" s="53" t="s">
        <v>10246</v>
      </c>
      <c r="C1271" s="54" t="s">
        <v>3227</v>
      </c>
      <c r="D1271" s="60">
        <v>1</v>
      </c>
      <c r="E1271" s="61" t="s">
        <v>41</v>
      </c>
      <c r="F1271" s="56"/>
      <c r="G1271" s="53">
        <v>1</v>
      </c>
      <c r="H1271" s="53">
        <v>2</v>
      </c>
      <c r="I1271" s="53"/>
      <c r="J1271" s="53"/>
      <c r="K1271" s="57"/>
      <c r="L1271" s="58">
        <f t="shared" si="136"/>
        <v>169.74</v>
      </c>
      <c r="M1271" s="58">
        <f t="shared" si="134"/>
        <v>169.74</v>
      </c>
      <c r="N1271" s="58">
        <f>IF(F1271&gt;0,ROUND(F1271*#REF!,2),0)</f>
        <v>0</v>
      </c>
      <c r="O1271" s="58">
        <f>IF(J1271&gt;0,ROUND(J1271*#REF!,2),0)</f>
        <v>0</v>
      </c>
      <c r="P1271" s="58">
        <f t="shared" si="137"/>
        <v>169.74</v>
      </c>
      <c r="Q1271" s="59" t="s">
        <v>132</v>
      </c>
      <c r="R1271" s="51"/>
      <c r="S1271" s="51"/>
    </row>
    <row r="1272" spans="1:19" x14ac:dyDescent="0.35">
      <c r="A1272" s="53">
        <v>30729114</v>
      </c>
      <c r="B1272" s="53" t="s">
        <v>10247</v>
      </c>
      <c r="C1272" s="54" t="s">
        <v>3226</v>
      </c>
      <c r="D1272" s="60">
        <v>1</v>
      </c>
      <c r="E1272" s="61" t="s">
        <v>34</v>
      </c>
      <c r="F1272" s="56"/>
      <c r="G1272" s="53"/>
      <c r="H1272" s="53">
        <v>1</v>
      </c>
      <c r="I1272" s="53"/>
      <c r="J1272" s="53"/>
      <c r="K1272" s="57"/>
      <c r="L1272" s="58">
        <f t="shared" si="136"/>
        <v>71.62</v>
      </c>
      <c r="M1272" s="58">
        <f t="shared" si="134"/>
        <v>71.62</v>
      </c>
      <c r="N1272" s="58">
        <f>IF(F1272&gt;0,ROUND(F1272*#REF!,2),0)</f>
        <v>0</v>
      </c>
      <c r="O1272" s="58">
        <f>IF(J1272&gt;0,ROUND(J1272*#REF!,2),0)</f>
        <v>0</v>
      </c>
      <c r="P1272" s="58">
        <f t="shared" si="137"/>
        <v>71.62</v>
      </c>
      <c r="Q1272" s="59" t="s">
        <v>0</v>
      </c>
      <c r="R1272" s="51"/>
      <c r="S1272" s="51"/>
    </row>
    <row r="1273" spans="1:19" ht="31.5" x14ac:dyDescent="0.35">
      <c r="A1273" s="53">
        <v>30729122</v>
      </c>
      <c r="B1273" s="53" t="s">
        <v>10248</v>
      </c>
      <c r="C1273" s="54" t="s">
        <v>3225</v>
      </c>
      <c r="D1273" s="60">
        <v>1</v>
      </c>
      <c r="E1273" s="61" t="s">
        <v>16</v>
      </c>
      <c r="F1273" s="56"/>
      <c r="G1273" s="53">
        <v>1</v>
      </c>
      <c r="H1273" s="53">
        <v>1</v>
      </c>
      <c r="I1273" s="53"/>
      <c r="J1273" s="53"/>
      <c r="K1273" s="57"/>
      <c r="L1273" s="58">
        <f t="shared" si="136"/>
        <v>250.65</v>
      </c>
      <c r="M1273" s="58">
        <f t="shared" si="134"/>
        <v>250.65</v>
      </c>
      <c r="N1273" s="58">
        <f>IF(F1273&gt;0,ROUND(F1273*#REF!,2),0)</f>
        <v>0</v>
      </c>
      <c r="O1273" s="58">
        <f>IF(J1273&gt;0,ROUND(J1273*#REF!,2),0)</f>
        <v>0</v>
      </c>
      <c r="P1273" s="58">
        <f t="shared" si="137"/>
        <v>250.65</v>
      </c>
      <c r="Q1273" s="59" t="s">
        <v>132</v>
      </c>
      <c r="R1273" s="51"/>
      <c r="S1273" s="51"/>
    </row>
    <row r="1274" spans="1:19" ht="21" x14ac:dyDescent="0.35">
      <c r="A1274" s="53">
        <v>30729130</v>
      </c>
      <c r="B1274" s="53" t="s">
        <v>10249</v>
      </c>
      <c r="C1274" s="54" t="s">
        <v>3224</v>
      </c>
      <c r="D1274" s="60">
        <v>1</v>
      </c>
      <c r="E1274" s="61" t="s">
        <v>18</v>
      </c>
      <c r="F1274" s="56"/>
      <c r="G1274" s="53"/>
      <c r="H1274" s="53">
        <v>0</v>
      </c>
      <c r="I1274" s="53"/>
      <c r="J1274" s="53"/>
      <c r="K1274" s="57"/>
      <c r="L1274" s="58">
        <f t="shared" si="136"/>
        <v>53.06</v>
      </c>
      <c r="M1274" s="58">
        <f t="shared" si="134"/>
        <v>53.06</v>
      </c>
      <c r="N1274" s="58">
        <f>IF(F1274&gt;0,ROUND(F1274*#REF!,2),0)</f>
        <v>0</v>
      </c>
      <c r="O1274" s="58">
        <f>IF(J1274&gt;0,ROUND(J1274*#REF!,2),0)</f>
        <v>0</v>
      </c>
      <c r="P1274" s="58">
        <f t="shared" si="137"/>
        <v>53.06</v>
      </c>
      <c r="Q1274" s="59" t="s">
        <v>0</v>
      </c>
      <c r="R1274" s="51"/>
      <c r="S1274" s="51"/>
    </row>
    <row r="1275" spans="1:19" ht="31.5" x14ac:dyDescent="0.35">
      <c r="A1275" s="53">
        <v>30729149</v>
      </c>
      <c r="B1275" s="53" t="s">
        <v>10250</v>
      </c>
      <c r="C1275" s="54" t="s">
        <v>3223</v>
      </c>
      <c r="D1275" s="60">
        <v>1</v>
      </c>
      <c r="E1275" s="61" t="s">
        <v>4</v>
      </c>
      <c r="F1275" s="56"/>
      <c r="G1275" s="53">
        <v>1</v>
      </c>
      <c r="H1275" s="53">
        <v>1</v>
      </c>
      <c r="I1275" s="53"/>
      <c r="J1275" s="53"/>
      <c r="K1275" s="57"/>
      <c r="L1275" s="58">
        <f t="shared" si="136"/>
        <v>84.88</v>
      </c>
      <c r="M1275" s="58">
        <f t="shared" si="134"/>
        <v>84.88</v>
      </c>
      <c r="N1275" s="58">
        <f>IF(F1275&gt;0,ROUND(F1275*#REF!,2),0)</f>
        <v>0</v>
      </c>
      <c r="O1275" s="58">
        <f>IF(J1275&gt;0,ROUND(J1275*#REF!,2),0)</f>
        <v>0</v>
      </c>
      <c r="P1275" s="58">
        <f t="shared" si="137"/>
        <v>84.88</v>
      </c>
      <c r="Q1275" s="59" t="s">
        <v>0</v>
      </c>
      <c r="R1275" s="51"/>
      <c r="S1275" s="51"/>
    </row>
    <row r="1276" spans="1:19" ht="31.5" x14ac:dyDescent="0.35">
      <c r="A1276" s="53">
        <v>30729157</v>
      </c>
      <c r="B1276" s="53" t="s">
        <v>10251</v>
      </c>
      <c r="C1276" s="54" t="s">
        <v>3222</v>
      </c>
      <c r="D1276" s="60">
        <v>1</v>
      </c>
      <c r="E1276" s="61" t="s">
        <v>224</v>
      </c>
      <c r="F1276" s="56"/>
      <c r="G1276" s="53">
        <v>2</v>
      </c>
      <c r="H1276" s="53">
        <v>2</v>
      </c>
      <c r="I1276" s="53"/>
      <c r="J1276" s="53"/>
      <c r="K1276" s="57"/>
      <c r="L1276" s="58">
        <f t="shared" si="136"/>
        <v>338.19</v>
      </c>
      <c r="M1276" s="58">
        <f t="shared" si="134"/>
        <v>338.19</v>
      </c>
      <c r="N1276" s="58">
        <f>IF(F1276&gt;0,ROUND(F1276*#REF!,2),0)</f>
        <v>0</v>
      </c>
      <c r="O1276" s="58">
        <f>IF(J1276&gt;0,ROUND(J1276*#REF!,2),0)</f>
        <v>0</v>
      </c>
      <c r="P1276" s="58">
        <f t="shared" si="137"/>
        <v>338.19</v>
      </c>
      <c r="Q1276" s="59" t="s">
        <v>132</v>
      </c>
      <c r="R1276" s="51"/>
      <c r="S1276" s="51"/>
    </row>
    <row r="1277" spans="1:19" ht="21" x14ac:dyDescent="0.35">
      <c r="A1277" s="53">
        <v>30729165</v>
      </c>
      <c r="B1277" s="53" t="s">
        <v>10252</v>
      </c>
      <c r="C1277" s="54" t="s">
        <v>3221</v>
      </c>
      <c r="D1277" s="60">
        <v>1</v>
      </c>
      <c r="E1277" s="61" t="s">
        <v>34</v>
      </c>
      <c r="F1277" s="56"/>
      <c r="G1277" s="53">
        <v>1</v>
      </c>
      <c r="H1277" s="53">
        <v>1</v>
      </c>
      <c r="I1277" s="53"/>
      <c r="J1277" s="53"/>
      <c r="K1277" s="57"/>
      <c r="L1277" s="58">
        <f t="shared" si="136"/>
        <v>71.62</v>
      </c>
      <c r="M1277" s="58">
        <f t="shared" si="134"/>
        <v>71.62</v>
      </c>
      <c r="N1277" s="58">
        <f>IF(F1277&gt;0,ROUND(F1277*#REF!,2),0)</f>
        <v>0</v>
      </c>
      <c r="O1277" s="58">
        <f>IF(J1277&gt;0,ROUND(J1277*#REF!,2),0)</f>
        <v>0</v>
      </c>
      <c r="P1277" s="58">
        <f t="shared" si="137"/>
        <v>71.62</v>
      </c>
      <c r="Q1277" s="59" t="s">
        <v>0</v>
      </c>
      <c r="R1277" s="51"/>
      <c r="S1277" s="51"/>
    </row>
    <row r="1278" spans="1:19" ht="21" x14ac:dyDescent="0.35">
      <c r="A1278" s="53">
        <v>30729173</v>
      </c>
      <c r="B1278" s="53" t="s">
        <v>10253</v>
      </c>
      <c r="C1278" s="54" t="s">
        <v>3220</v>
      </c>
      <c r="D1278" s="60">
        <v>1</v>
      </c>
      <c r="E1278" s="61" t="s">
        <v>151</v>
      </c>
      <c r="F1278" s="56"/>
      <c r="G1278" s="53">
        <v>1</v>
      </c>
      <c r="H1278" s="53">
        <v>2</v>
      </c>
      <c r="I1278" s="53"/>
      <c r="J1278" s="53"/>
      <c r="K1278" s="57"/>
      <c r="L1278" s="58">
        <f t="shared" si="136"/>
        <v>270.54000000000002</v>
      </c>
      <c r="M1278" s="58">
        <f t="shared" si="134"/>
        <v>270.54000000000002</v>
      </c>
      <c r="N1278" s="58">
        <f>IF(F1278&gt;0,ROUND(F1278*#REF!,2),0)</f>
        <v>0</v>
      </c>
      <c r="O1278" s="58">
        <f>IF(J1278&gt;0,ROUND(J1278*#REF!,2),0)</f>
        <v>0</v>
      </c>
      <c r="P1278" s="58">
        <f t="shared" si="137"/>
        <v>270.54000000000002</v>
      </c>
      <c r="Q1278" s="59" t="s">
        <v>132</v>
      </c>
      <c r="R1278" s="51"/>
      <c r="S1278" s="51"/>
    </row>
    <row r="1279" spans="1:19" ht="21" x14ac:dyDescent="0.35">
      <c r="A1279" s="53">
        <v>30729181</v>
      </c>
      <c r="B1279" s="53" t="s">
        <v>10254</v>
      </c>
      <c r="C1279" s="54" t="s">
        <v>3219</v>
      </c>
      <c r="D1279" s="60">
        <v>1</v>
      </c>
      <c r="E1279" s="61" t="s">
        <v>409</v>
      </c>
      <c r="F1279" s="56"/>
      <c r="G1279" s="53">
        <v>1</v>
      </c>
      <c r="H1279" s="53">
        <v>2</v>
      </c>
      <c r="I1279" s="53"/>
      <c r="J1279" s="53"/>
      <c r="K1279" s="57"/>
      <c r="L1279" s="58">
        <f t="shared" si="136"/>
        <v>438.97</v>
      </c>
      <c r="M1279" s="58">
        <f t="shared" si="134"/>
        <v>438.97</v>
      </c>
      <c r="N1279" s="58">
        <f>IF(F1279&gt;0,ROUND(F1279*#REF!,2),0)</f>
        <v>0</v>
      </c>
      <c r="O1279" s="58">
        <f>IF(J1279&gt;0,ROUND(J1279*#REF!,2),0)</f>
        <v>0</v>
      </c>
      <c r="P1279" s="58">
        <f t="shared" si="137"/>
        <v>438.97</v>
      </c>
      <c r="Q1279" s="59" t="s">
        <v>132</v>
      </c>
      <c r="R1279" s="51"/>
      <c r="S1279" s="51"/>
    </row>
    <row r="1280" spans="1:19" ht="31.5" x14ac:dyDescent="0.35">
      <c r="A1280" s="53">
        <v>30729190</v>
      </c>
      <c r="B1280" s="53" t="s">
        <v>10255</v>
      </c>
      <c r="C1280" s="54" t="s">
        <v>3218</v>
      </c>
      <c r="D1280" s="60">
        <v>1</v>
      </c>
      <c r="E1280" s="61" t="s">
        <v>377</v>
      </c>
      <c r="F1280" s="56"/>
      <c r="G1280" s="53">
        <v>1</v>
      </c>
      <c r="H1280" s="53">
        <v>2</v>
      </c>
      <c r="I1280" s="53"/>
      <c r="J1280" s="53"/>
      <c r="K1280" s="57"/>
      <c r="L1280" s="58">
        <f t="shared" si="136"/>
        <v>405.81</v>
      </c>
      <c r="M1280" s="58">
        <f t="shared" si="134"/>
        <v>405.81</v>
      </c>
      <c r="N1280" s="58">
        <f>IF(F1280&gt;0,ROUND(F1280*#REF!,2),0)</f>
        <v>0</v>
      </c>
      <c r="O1280" s="58">
        <f>IF(J1280&gt;0,ROUND(J1280*#REF!,2),0)</f>
        <v>0</v>
      </c>
      <c r="P1280" s="58">
        <f t="shared" si="137"/>
        <v>405.81</v>
      </c>
      <c r="Q1280" s="59" t="s">
        <v>132</v>
      </c>
      <c r="R1280" s="51"/>
      <c r="S1280" s="51"/>
    </row>
    <row r="1281" spans="1:19" ht="31.5" x14ac:dyDescent="0.35">
      <c r="A1281" s="53">
        <v>30729203</v>
      </c>
      <c r="B1281" s="53" t="s">
        <v>10256</v>
      </c>
      <c r="C1281" s="54" t="s">
        <v>3217</v>
      </c>
      <c r="D1281" s="60">
        <v>1</v>
      </c>
      <c r="E1281" s="61" t="s">
        <v>448</v>
      </c>
      <c r="F1281" s="56"/>
      <c r="G1281" s="53">
        <v>1</v>
      </c>
      <c r="H1281" s="53">
        <v>2</v>
      </c>
      <c r="I1281" s="53"/>
      <c r="J1281" s="53"/>
      <c r="K1281" s="57"/>
      <c r="L1281" s="58">
        <f t="shared" si="136"/>
        <v>371.34</v>
      </c>
      <c r="M1281" s="58">
        <f t="shared" si="134"/>
        <v>371.34</v>
      </c>
      <c r="N1281" s="58">
        <f>IF(F1281&gt;0,ROUND(F1281*#REF!,2),0)</f>
        <v>0</v>
      </c>
      <c r="O1281" s="58">
        <f>IF(J1281&gt;0,ROUND(J1281*#REF!,2),0)</f>
        <v>0</v>
      </c>
      <c r="P1281" s="58">
        <f t="shared" si="137"/>
        <v>371.34</v>
      </c>
      <c r="Q1281" s="59" t="s">
        <v>132</v>
      </c>
      <c r="R1281" s="51"/>
      <c r="S1281" s="51"/>
    </row>
    <row r="1282" spans="1:19" ht="21" x14ac:dyDescent="0.35">
      <c r="A1282" s="53">
        <v>30729211</v>
      </c>
      <c r="B1282" s="53" t="s">
        <v>10257</v>
      </c>
      <c r="C1282" s="54" t="s">
        <v>3216</v>
      </c>
      <c r="D1282" s="60">
        <v>1</v>
      </c>
      <c r="E1282" s="61" t="s">
        <v>133</v>
      </c>
      <c r="F1282" s="56"/>
      <c r="G1282" s="53">
        <v>1</v>
      </c>
      <c r="H1282" s="53">
        <v>3</v>
      </c>
      <c r="I1282" s="53"/>
      <c r="J1282" s="53"/>
      <c r="K1282" s="57"/>
      <c r="L1282" s="58">
        <f t="shared" si="136"/>
        <v>310.33999999999997</v>
      </c>
      <c r="M1282" s="58">
        <f t="shared" si="134"/>
        <v>310.33999999999997</v>
      </c>
      <c r="N1282" s="58">
        <f>IF(F1282&gt;0,ROUND(F1282*#REF!,2),0)</f>
        <v>0</v>
      </c>
      <c r="O1282" s="58">
        <f>IF(J1282&gt;0,ROUND(J1282*#REF!,2),0)</f>
        <v>0</v>
      </c>
      <c r="P1282" s="58">
        <f t="shared" si="137"/>
        <v>310.33999999999997</v>
      </c>
      <c r="Q1282" s="59" t="s">
        <v>132</v>
      </c>
      <c r="R1282" s="51"/>
      <c r="S1282" s="51"/>
    </row>
    <row r="1283" spans="1:19" ht="21" x14ac:dyDescent="0.35">
      <c r="A1283" s="53">
        <v>30729220</v>
      </c>
      <c r="B1283" s="53" t="s">
        <v>10258</v>
      </c>
      <c r="C1283" s="54" t="s">
        <v>3215</v>
      </c>
      <c r="D1283" s="60">
        <v>1</v>
      </c>
      <c r="E1283" s="61" t="s">
        <v>407</v>
      </c>
      <c r="F1283" s="56"/>
      <c r="G1283" s="53">
        <v>1</v>
      </c>
      <c r="H1283" s="53">
        <v>4</v>
      </c>
      <c r="I1283" s="53"/>
      <c r="J1283" s="53"/>
      <c r="K1283" s="57"/>
      <c r="L1283" s="58">
        <f t="shared" si="136"/>
        <v>620.66</v>
      </c>
      <c r="M1283" s="58">
        <f t="shared" si="134"/>
        <v>620.66</v>
      </c>
      <c r="N1283" s="58">
        <f>IF(F1283&gt;0,ROUND(F1283*#REF!,2),0)</f>
        <v>0</v>
      </c>
      <c r="O1283" s="58">
        <f>IF(J1283&gt;0,ROUND(J1283*#REF!,2),0)</f>
        <v>0</v>
      </c>
      <c r="P1283" s="58">
        <f t="shared" si="137"/>
        <v>620.66</v>
      </c>
      <c r="Q1283" s="59" t="s">
        <v>132</v>
      </c>
      <c r="R1283" s="51"/>
      <c r="S1283" s="51"/>
    </row>
    <row r="1284" spans="1:19" ht="21" x14ac:dyDescent="0.35">
      <c r="A1284" s="53">
        <v>30729238</v>
      </c>
      <c r="B1284" s="53" t="s">
        <v>10259</v>
      </c>
      <c r="C1284" s="54" t="s">
        <v>3214</v>
      </c>
      <c r="D1284" s="60">
        <v>1</v>
      </c>
      <c r="E1284" s="61" t="s">
        <v>383</v>
      </c>
      <c r="F1284" s="56"/>
      <c r="G1284" s="53">
        <v>1</v>
      </c>
      <c r="H1284" s="53">
        <v>4</v>
      </c>
      <c r="I1284" s="53"/>
      <c r="J1284" s="53"/>
      <c r="K1284" s="57"/>
      <c r="L1284" s="58">
        <f t="shared" si="136"/>
        <v>649.84</v>
      </c>
      <c r="M1284" s="58">
        <f t="shared" si="134"/>
        <v>649.84</v>
      </c>
      <c r="N1284" s="58">
        <f>IF(F1284&gt;0,ROUND(F1284*#REF!,2),0)</f>
        <v>0</v>
      </c>
      <c r="O1284" s="58">
        <f>IF(J1284&gt;0,ROUND(J1284*#REF!,2),0)</f>
        <v>0</v>
      </c>
      <c r="P1284" s="58">
        <f t="shared" si="137"/>
        <v>649.84</v>
      </c>
      <c r="Q1284" s="59" t="s">
        <v>132</v>
      </c>
      <c r="R1284" s="51"/>
      <c r="S1284" s="51"/>
    </row>
    <row r="1285" spans="1:19" ht="21" x14ac:dyDescent="0.35">
      <c r="A1285" s="53">
        <v>30729246</v>
      </c>
      <c r="B1285" s="53" t="s">
        <v>10260</v>
      </c>
      <c r="C1285" s="54" t="s">
        <v>3213</v>
      </c>
      <c r="D1285" s="60">
        <v>1</v>
      </c>
      <c r="E1285" s="61" t="s">
        <v>133</v>
      </c>
      <c r="F1285" s="56"/>
      <c r="G1285" s="53">
        <v>1</v>
      </c>
      <c r="H1285" s="53">
        <v>2</v>
      </c>
      <c r="I1285" s="53"/>
      <c r="J1285" s="53"/>
      <c r="K1285" s="57"/>
      <c r="L1285" s="58">
        <f t="shared" si="136"/>
        <v>310.33999999999997</v>
      </c>
      <c r="M1285" s="58">
        <f t="shared" si="134"/>
        <v>310.33999999999997</v>
      </c>
      <c r="N1285" s="58">
        <f>IF(F1285&gt;0,ROUND(F1285*#REF!,2),0)</f>
        <v>0</v>
      </c>
      <c r="O1285" s="58">
        <f>IF(J1285&gt;0,ROUND(J1285*#REF!,2),0)</f>
        <v>0</v>
      </c>
      <c r="P1285" s="58">
        <f t="shared" si="137"/>
        <v>310.33999999999997</v>
      </c>
      <c r="Q1285" s="59" t="s">
        <v>132</v>
      </c>
      <c r="R1285" s="51"/>
      <c r="S1285" s="51"/>
    </row>
    <row r="1286" spans="1:19" x14ac:dyDescent="0.35">
      <c r="A1286" s="53">
        <v>30729254</v>
      </c>
      <c r="B1286" s="53" t="s">
        <v>10261</v>
      </c>
      <c r="C1286" s="54" t="s">
        <v>3212</v>
      </c>
      <c r="D1286" s="60">
        <v>1</v>
      </c>
      <c r="E1286" s="61" t="s">
        <v>311</v>
      </c>
      <c r="F1286" s="56"/>
      <c r="G1286" s="53">
        <v>1</v>
      </c>
      <c r="H1286" s="53">
        <v>2</v>
      </c>
      <c r="I1286" s="53"/>
      <c r="J1286" s="53"/>
      <c r="K1286" s="57"/>
      <c r="L1286" s="58">
        <f t="shared" si="136"/>
        <v>291.76</v>
      </c>
      <c r="M1286" s="58">
        <f t="shared" si="134"/>
        <v>291.76</v>
      </c>
      <c r="N1286" s="58">
        <f>IF(F1286&gt;0,ROUND(F1286*#REF!,2),0)</f>
        <v>0</v>
      </c>
      <c r="O1286" s="58">
        <f>IF(J1286&gt;0,ROUND(J1286*#REF!,2),0)</f>
        <v>0</v>
      </c>
      <c r="P1286" s="58">
        <f t="shared" si="137"/>
        <v>291.76</v>
      </c>
      <c r="Q1286" s="59" t="s">
        <v>132</v>
      </c>
      <c r="R1286" s="51"/>
      <c r="S1286" s="51"/>
    </row>
    <row r="1287" spans="1:19" ht="21" x14ac:dyDescent="0.35">
      <c r="A1287" s="53">
        <v>30729262</v>
      </c>
      <c r="B1287" s="53" t="s">
        <v>10262</v>
      </c>
      <c r="C1287" s="54" t="s">
        <v>3211</v>
      </c>
      <c r="D1287" s="60">
        <v>1</v>
      </c>
      <c r="E1287" s="61" t="s">
        <v>4</v>
      </c>
      <c r="F1287" s="56"/>
      <c r="G1287" s="53">
        <v>1</v>
      </c>
      <c r="H1287" s="53">
        <v>1</v>
      </c>
      <c r="I1287" s="53"/>
      <c r="J1287" s="53"/>
      <c r="K1287" s="57"/>
      <c r="L1287" s="58">
        <f t="shared" si="136"/>
        <v>84.88</v>
      </c>
      <c r="M1287" s="58">
        <f t="shared" si="134"/>
        <v>84.88</v>
      </c>
      <c r="N1287" s="58">
        <f>IF(F1287&gt;0,ROUND(F1287*#REF!,2),0)</f>
        <v>0</v>
      </c>
      <c r="O1287" s="58">
        <f>IF(J1287&gt;0,ROUND(J1287*#REF!,2),0)</f>
        <v>0</v>
      </c>
      <c r="P1287" s="58">
        <f t="shared" si="137"/>
        <v>84.88</v>
      </c>
      <c r="Q1287" s="59" t="s">
        <v>0</v>
      </c>
      <c r="R1287" s="51"/>
      <c r="S1287" s="51"/>
    </row>
    <row r="1288" spans="1:19" ht="21" x14ac:dyDescent="0.35">
      <c r="A1288" s="53">
        <v>30729270</v>
      </c>
      <c r="B1288" s="53" t="s">
        <v>10263</v>
      </c>
      <c r="C1288" s="54" t="s">
        <v>3210</v>
      </c>
      <c r="D1288" s="60">
        <v>1</v>
      </c>
      <c r="E1288" s="61" t="s">
        <v>224</v>
      </c>
      <c r="F1288" s="56"/>
      <c r="G1288" s="53">
        <v>1</v>
      </c>
      <c r="H1288" s="53">
        <v>2</v>
      </c>
      <c r="I1288" s="53"/>
      <c r="J1288" s="53"/>
      <c r="K1288" s="57"/>
      <c r="L1288" s="58">
        <f t="shared" si="136"/>
        <v>338.19</v>
      </c>
      <c r="M1288" s="58">
        <f t="shared" si="134"/>
        <v>338.19</v>
      </c>
      <c r="N1288" s="58">
        <f>IF(F1288&gt;0,ROUND(F1288*#REF!,2),0)</f>
        <v>0</v>
      </c>
      <c r="O1288" s="58">
        <f>IF(J1288&gt;0,ROUND(J1288*#REF!,2),0)</f>
        <v>0</v>
      </c>
      <c r="P1288" s="58">
        <f t="shared" si="137"/>
        <v>338.19</v>
      </c>
      <c r="Q1288" s="59" t="s">
        <v>132</v>
      </c>
      <c r="R1288" s="51"/>
      <c r="S1288" s="51"/>
    </row>
    <row r="1289" spans="1:19" ht="31.5" x14ac:dyDescent="0.35">
      <c r="A1289" s="53">
        <v>30729289</v>
      </c>
      <c r="B1289" s="53" t="s">
        <v>10264</v>
      </c>
      <c r="C1289" s="54" t="s">
        <v>3209</v>
      </c>
      <c r="D1289" s="60">
        <v>1</v>
      </c>
      <c r="E1289" s="61" t="s">
        <v>159</v>
      </c>
      <c r="F1289" s="56"/>
      <c r="G1289" s="53">
        <v>2</v>
      </c>
      <c r="H1289" s="53">
        <v>3</v>
      </c>
      <c r="I1289" s="53"/>
      <c r="J1289" s="53"/>
      <c r="K1289" s="57"/>
      <c r="L1289" s="58">
        <f t="shared" si="136"/>
        <v>736.04</v>
      </c>
      <c r="M1289" s="58">
        <f t="shared" si="134"/>
        <v>736.04</v>
      </c>
      <c r="N1289" s="58">
        <f>IF(F1289&gt;0,ROUND(F1289*#REF!,2),0)</f>
        <v>0</v>
      </c>
      <c r="O1289" s="58">
        <f>IF(J1289&gt;0,ROUND(J1289*#REF!,2),0)</f>
        <v>0</v>
      </c>
      <c r="P1289" s="58">
        <f t="shared" si="137"/>
        <v>736.04</v>
      </c>
      <c r="Q1289" s="59" t="s">
        <v>132</v>
      </c>
      <c r="R1289" s="51"/>
      <c r="S1289" s="51"/>
    </row>
    <row r="1290" spans="1:19" ht="21" x14ac:dyDescent="0.35">
      <c r="A1290" s="53">
        <v>30729297</v>
      </c>
      <c r="B1290" s="53" t="s">
        <v>10265</v>
      </c>
      <c r="C1290" s="54" t="s">
        <v>3208</v>
      </c>
      <c r="D1290" s="60">
        <v>1</v>
      </c>
      <c r="E1290" s="61" t="s">
        <v>224</v>
      </c>
      <c r="F1290" s="56"/>
      <c r="G1290" s="53">
        <v>1</v>
      </c>
      <c r="H1290" s="53">
        <v>3</v>
      </c>
      <c r="I1290" s="53"/>
      <c r="J1290" s="53"/>
      <c r="K1290" s="57"/>
      <c r="L1290" s="58">
        <f t="shared" si="136"/>
        <v>338.19</v>
      </c>
      <c r="M1290" s="58">
        <f t="shared" si="134"/>
        <v>338.19</v>
      </c>
      <c r="N1290" s="58">
        <f>IF(F1290&gt;0,ROUND(F1290*#REF!,2),0)</f>
        <v>0</v>
      </c>
      <c r="O1290" s="58">
        <f>IF(J1290&gt;0,ROUND(J1290*#REF!,2),0)</f>
        <v>0</v>
      </c>
      <c r="P1290" s="58">
        <f t="shared" si="137"/>
        <v>338.19</v>
      </c>
      <c r="Q1290" s="59" t="s">
        <v>132</v>
      </c>
      <c r="R1290" s="51"/>
      <c r="S1290" s="51"/>
    </row>
    <row r="1291" spans="1:19" ht="21" x14ac:dyDescent="0.35">
      <c r="A1291" s="53">
        <v>30729300</v>
      </c>
      <c r="B1291" s="53" t="s">
        <v>10266</v>
      </c>
      <c r="C1291" s="54" t="s">
        <v>3207</v>
      </c>
      <c r="D1291" s="60">
        <v>1</v>
      </c>
      <c r="E1291" s="61" t="s">
        <v>484</v>
      </c>
      <c r="F1291" s="56"/>
      <c r="G1291" s="53">
        <v>1</v>
      </c>
      <c r="H1291" s="53">
        <v>3</v>
      </c>
      <c r="I1291" s="53"/>
      <c r="J1291" s="53"/>
      <c r="K1291" s="57"/>
      <c r="L1291" s="58">
        <f t="shared" si="136"/>
        <v>802.34</v>
      </c>
      <c r="M1291" s="58">
        <f t="shared" si="134"/>
        <v>802.34</v>
      </c>
      <c r="N1291" s="58">
        <f>IF(F1291&gt;0,ROUND(F1291*#REF!,2),0)</f>
        <v>0</v>
      </c>
      <c r="O1291" s="58">
        <f>IF(J1291&gt;0,ROUND(J1291*#REF!,2),0)</f>
        <v>0</v>
      </c>
      <c r="P1291" s="58">
        <f t="shared" si="137"/>
        <v>802.34</v>
      </c>
      <c r="Q1291" s="59" t="s">
        <v>132</v>
      </c>
      <c r="R1291" s="51"/>
      <c r="S1291" s="51"/>
    </row>
    <row r="1292" spans="1:19" ht="21" x14ac:dyDescent="0.35">
      <c r="A1292" s="53">
        <v>30729319</v>
      </c>
      <c r="B1292" s="53" t="s">
        <v>10267</v>
      </c>
      <c r="C1292" s="54" t="s">
        <v>3206</v>
      </c>
      <c r="D1292" s="60">
        <v>1</v>
      </c>
      <c r="E1292" s="61" t="s">
        <v>159</v>
      </c>
      <c r="F1292" s="56"/>
      <c r="G1292" s="53">
        <v>2</v>
      </c>
      <c r="H1292" s="53">
        <v>3</v>
      </c>
      <c r="I1292" s="53"/>
      <c r="J1292" s="53"/>
      <c r="K1292" s="57"/>
      <c r="L1292" s="58">
        <f t="shared" si="136"/>
        <v>736.04</v>
      </c>
      <c r="M1292" s="58">
        <f t="shared" ref="M1292:M1355" si="138">ROUND(D1292*L1292,2)</f>
        <v>736.04</v>
      </c>
      <c r="N1292" s="58">
        <f>IF(F1292&gt;0,ROUND(F1292*#REF!,2),0)</f>
        <v>0</v>
      </c>
      <c r="O1292" s="58">
        <f>IF(J1292&gt;0,ROUND(J1292*#REF!,2),0)</f>
        <v>0</v>
      </c>
      <c r="P1292" s="58">
        <f t="shared" si="137"/>
        <v>736.04</v>
      </c>
      <c r="Q1292" s="59" t="s">
        <v>132</v>
      </c>
      <c r="R1292" s="51"/>
      <c r="S1292" s="51"/>
    </row>
    <row r="1293" spans="1:19" ht="31.5" x14ac:dyDescent="0.35">
      <c r="A1293" s="53">
        <v>30729327</v>
      </c>
      <c r="B1293" s="53" t="s">
        <v>10268</v>
      </c>
      <c r="C1293" s="54" t="s">
        <v>3205</v>
      </c>
      <c r="D1293" s="60">
        <v>1</v>
      </c>
      <c r="E1293" s="61" t="s">
        <v>484</v>
      </c>
      <c r="F1293" s="56"/>
      <c r="G1293" s="53">
        <v>1</v>
      </c>
      <c r="H1293" s="53">
        <v>3</v>
      </c>
      <c r="I1293" s="53"/>
      <c r="J1293" s="53"/>
      <c r="K1293" s="57"/>
      <c r="L1293" s="58">
        <f t="shared" si="136"/>
        <v>802.34</v>
      </c>
      <c r="M1293" s="58">
        <f t="shared" si="138"/>
        <v>802.34</v>
      </c>
      <c r="N1293" s="58">
        <f>IF(F1293&gt;0,ROUND(F1293*#REF!,2),0)</f>
        <v>0</v>
      </c>
      <c r="O1293" s="58">
        <f>IF(J1293&gt;0,ROUND(J1293*#REF!,2),0)</f>
        <v>0</v>
      </c>
      <c r="P1293" s="58">
        <f t="shared" si="137"/>
        <v>802.34</v>
      </c>
      <c r="Q1293" s="59" t="s">
        <v>132</v>
      </c>
      <c r="R1293" s="51"/>
      <c r="S1293" s="51"/>
    </row>
    <row r="1294" spans="1:19" ht="21" x14ac:dyDescent="0.35">
      <c r="A1294" s="53">
        <v>30729335</v>
      </c>
      <c r="B1294" s="53" t="s">
        <v>10269</v>
      </c>
      <c r="C1294" s="54" t="s">
        <v>3204</v>
      </c>
      <c r="D1294" s="60">
        <v>1</v>
      </c>
      <c r="E1294" s="61" t="s">
        <v>41</v>
      </c>
      <c r="F1294" s="56"/>
      <c r="G1294" s="53">
        <v>1</v>
      </c>
      <c r="H1294" s="53">
        <v>2</v>
      </c>
      <c r="I1294" s="53"/>
      <c r="J1294" s="53"/>
      <c r="K1294" s="57"/>
      <c r="L1294" s="58">
        <f t="shared" si="136"/>
        <v>169.74</v>
      </c>
      <c r="M1294" s="58">
        <f t="shared" si="138"/>
        <v>169.74</v>
      </c>
      <c r="N1294" s="58">
        <f>IF(F1294&gt;0,ROUND(F1294*#REF!,2),0)</f>
        <v>0</v>
      </c>
      <c r="O1294" s="58">
        <f>IF(J1294&gt;0,ROUND(J1294*#REF!,2),0)</f>
        <v>0</v>
      </c>
      <c r="P1294" s="58">
        <f t="shared" si="137"/>
        <v>169.74</v>
      </c>
      <c r="Q1294" s="59" t="s">
        <v>132</v>
      </c>
      <c r="R1294" s="51"/>
      <c r="S1294" s="51"/>
    </row>
    <row r="1295" spans="1:19" ht="21" x14ac:dyDescent="0.35">
      <c r="A1295" s="53">
        <v>30729343</v>
      </c>
      <c r="B1295" s="53" t="s">
        <v>10270</v>
      </c>
      <c r="C1295" s="54" t="s">
        <v>3203</v>
      </c>
      <c r="D1295" s="60">
        <v>1</v>
      </c>
      <c r="E1295" s="61" t="s">
        <v>484</v>
      </c>
      <c r="F1295" s="56"/>
      <c r="G1295" s="53">
        <v>1</v>
      </c>
      <c r="H1295" s="53">
        <v>3</v>
      </c>
      <c r="I1295" s="53"/>
      <c r="J1295" s="53"/>
      <c r="K1295" s="57"/>
      <c r="L1295" s="58">
        <f t="shared" si="136"/>
        <v>802.34</v>
      </c>
      <c r="M1295" s="58">
        <f t="shared" si="138"/>
        <v>802.34</v>
      </c>
      <c r="N1295" s="58">
        <f>IF(F1295&gt;0,ROUND(F1295*#REF!,2),0)</f>
        <v>0</v>
      </c>
      <c r="O1295" s="58">
        <f>IF(J1295&gt;0,ROUND(J1295*#REF!,2),0)</f>
        <v>0</v>
      </c>
      <c r="P1295" s="58">
        <f t="shared" si="137"/>
        <v>802.34</v>
      </c>
      <c r="Q1295" s="59" t="s">
        <v>132</v>
      </c>
      <c r="R1295" s="51"/>
      <c r="S1295" s="51"/>
    </row>
    <row r="1296" spans="1:19" ht="31" x14ac:dyDescent="0.35">
      <c r="A1296" s="125" t="s">
        <v>10271</v>
      </c>
      <c r="B1296" s="125"/>
      <c r="C1296" s="125"/>
      <c r="D1296" s="125"/>
      <c r="E1296" s="125"/>
      <c r="F1296" s="125"/>
      <c r="G1296" s="125"/>
      <c r="H1296" s="125"/>
      <c r="I1296" s="125"/>
      <c r="J1296" s="125"/>
      <c r="K1296" s="125"/>
      <c r="L1296" s="125"/>
      <c r="M1296" s="125"/>
      <c r="N1296" s="125"/>
      <c r="O1296" s="125"/>
      <c r="P1296" s="125"/>
      <c r="Q1296" s="52"/>
      <c r="R1296" s="51"/>
      <c r="S1296" s="51"/>
    </row>
    <row r="1297" spans="1:19" x14ac:dyDescent="0.35">
      <c r="A1297" s="53">
        <v>30730015</v>
      </c>
      <c r="B1297" s="53" t="s">
        <v>10272</v>
      </c>
      <c r="C1297" s="54" t="s">
        <v>3202</v>
      </c>
      <c r="D1297" s="60">
        <v>1</v>
      </c>
      <c r="E1297" s="61" t="s">
        <v>4</v>
      </c>
      <c r="F1297" s="56"/>
      <c r="G1297" s="53">
        <v>1</v>
      </c>
      <c r="H1297" s="53">
        <v>2</v>
      </c>
      <c r="I1297" s="53"/>
      <c r="J1297" s="53"/>
      <c r="K1297" s="57"/>
      <c r="L1297" s="58">
        <f t="shared" ref="L1297:L1308" si="139">VLOOKUP(E1297,PORTES2021,10,FALSE)</f>
        <v>84.88</v>
      </c>
      <c r="M1297" s="58">
        <f t="shared" si="138"/>
        <v>84.88</v>
      </c>
      <c r="N1297" s="58">
        <f>IF(F1297&gt;0,ROUND(F1297*#REF!,2),0)</f>
        <v>0</v>
      </c>
      <c r="O1297" s="58">
        <f>IF(J1297&gt;0,ROUND(J1297*#REF!,2),0)</f>
        <v>0</v>
      </c>
      <c r="P1297" s="58">
        <f t="shared" ref="P1297:P1308" si="140">ROUND(M1297+N1297+O1297,2)</f>
        <v>84.88</v>
      </c>
      <c r="Q1297" s="59" t="s">
        <v>132</v>
      </c>
      <c r="R1297" s="51"/>
      <c r="S1297" s="51"/>
    </row>
    <row r="1298" spans="1:19" x14ac:dyDescent="0.35">
      <c r="A1298" s="53">
        <v>30730023</v>
      </c>
      <c r="B1298" s="53" t="s">
        <v>10273</v>
      </c>
      <c r="C1298" s="54" t="s">
        <v>3201</v>
      </c>
      <c r="D1298" s="60">
        <v>1</v>
      </c>
      <c r="E1298" s="61" t="s">
        <v>34</v>
      </c>
      <c r="F1298" s="56"/>
      <c r="G1298" s="53">
        <v>1</v>
      </c>
      <c r="H1298" s="53">
        <v>1</v>
      </c>
      <c r="I1298" s="53"/>
      <c r="J1298" s="53"/>
      <c r="K1298" s="57"/>
      <c r="L1298" s="58">
        <f t="shared" si="139"/>
        <v>71.62</v>
      </c>
      <c r="M1298" s="58">
        <f t="shared" si="138"/>
        <v>71.62</v>
      </c>
      <c r="N1298" s="58">
        <f>IF(F1298&gt;0,ROUND(F1298*#REF!,2),0)</f>
        <v>0</v>
      </c>
      <c r="O1298" s="58">
        <f>IF(J1298&gt;0,ROUND(J1298*#REF!,2),0)</f>
        <v>0</v>
      </c>
      <c r="P1298" s="58">
        <f t="shared" si="140"/>
        <v>71.62</v>
      </c>
      <c r="Q1298" s="59" t="s">
        <v>132</v>
      </c>
      <c r="R1298" s="51"/>
      <c r="S1298" s="51"/>
    </row>
    <row r="1299" spans="1:19" ht="21" x14ac:dyDescent="0.35">
      <c r="A1299" s="53">
        <v>30730031</v>
      </c>
      <c r="B1299" s="53" t="s">
        <v>10274</v>
      </c>
      <c r="C1299" s="54" t="s">
        <v>3200</v>
      </c>
      <c r="D1299" s="60">
        <v>1</v>
      </c>
      <c r="E1299" s="61" t="s">
        <v>13</v>
      </c>
      <c r="F1299" s="56"/>
      <c r="G1299" s="53">
        <v>1</v>
      </c>
      <c r="H1299" s="53">
        <v>2</v>
      </c>
      <c r="I1299" s="53"/>
      <c r="J1299" s="53"/>
      <c r="K1299" s="57"/>
      <c r="L1299" s="58">
        <f t="shared" si="139"/>
        <v>148.54</v>
      </c>
      <c r="M1299" s="58">
        <f t="shared" si="138"/>
        <v>148.54</v>
      </c>
      <c r="N1299" s="58">
        <f>IF(F1299&gt;0,ROUND(F1299*#REF!,2),0)</f>
        <v>0</v>
      </c>
      <c r="O1299" s="58">
        <f>IF(J1299&gt;0,ROUND(J1299*#REF!,2),0)</f>
        <v>0</v>
      </c>
      <c r="P1299" s="58">
        <f t="shared" si="140"/>
        <v>148.54</v>
      </c>
      <c r="Q1299" s="59" t="s">
        <v>132</v>
      </c>
      <c r="R1299" s="51"/>
      <c r="S1299" s="51"/>
    </row>
    <row r="1300" spans="1:19" x14ac:dyDescent="0.35">
      <c r="A1300" s="53">
        <v>30730040</v>
      </c>
      <c r="B1300" s="53" t="s">
        <v>10275</v>
      </c>
      <c r="C1300" s="54" t="s">
        <v>3199</v>
      </c>
      <c r="D1300" s="60">
        <v>1</v>
      </c>
      <c r="E1300" s="61" t="s">
        <v>41</v>
      </c>
      <c r="F1300" s="56"/>
      <c r="G1300" s="53">
        <v>1</v>
      </c>
      <c r="H1300" s="53">
        <v>1</v>
      </c>
      <c r="I1300" s="53"/>
      <c r="J1300" s="53"/>
      <c r="K1300" s="57"/>
      <c r="L1300" s="58">
        <f t="shared" si="139"/>
        <v>169.74</v>
      </c>
      <c r="M1300" s="58">
        <f t="shared" si="138"/>
        <v>169.74</v>
      </c>
      <c r="N1300" s="58">
        <f>IF(F1300&gt;0,ROUND(F1300*#REF!,2),0)</f>
        <v>0</v>
      </c>
      <c r="O1300" s="58">
        <f>IF(J1300&gt;0,ROUND(J1300*#REF!,2),0)</f>
        <v>0</v>
      </c>
      <c r="P1300" s="58">
        <f t="shared" si="140"/>
        <v>169.74</v>
      </c>
      <c r="Q1300" s="59" t="s">
        <v>132</v>
      </c>
      <c r="R1300" s="51"/>
      <c r="S1300" s="51"/>
    </row>
    <row r="1301" spans="1:19" x14ac:dyDescent="0.35">
      <c r="A1301" s="53">
        <v>30730058</v>
      </c>
      <c r="B1301" s="53" t="s">
        <v>10276</v>
      </c>
      <c r="C1301" s="54" t="s">
        <v>3198</v>
      </c>
      <c r="D1301" s="60">
        <v>1</v>
      </c>
      <c r="E1301" s="61" t="s">
        <v>41</v>
      </c>
      <c r="F1301" s="56"/>
      <c r="G1301" s="53">
        <v>1</v>
      </c>
      <c r="H1301" s="53">
        <v>1</v>
      </c>
      <c r="I1301" s="53"/>
      <c r="J1301" s="53"/>
      <c r="K1301" s="57"/>
      <c r="L1301" s="58">
        <f t="shared" si="139"/>
        <v>169.74</v>
      </c>
      <c r="M1301" s="58">
        <f t="shared" si="138"/>
        <v>169.74</v>
      </c>
      <c r="N1301" s="58">
        <f>IF(F1301&gt;0,ROUND(F1301*#REF!,2),0)</f>
        <v>0</v>
      </c>
      <c r="O1301" s="58">
        <f>IF(J1301&gt;0,ROUND(J1301*#REF!,2),0)</f>
        <v>0</v>
      </c>
      <c r="P1301" s="58">
        <f t="shared" si="140"/>
        <v>169.74</v>
      </c>
      <c r="Q1301" s="59" t="s">
        <v>132</v>
      </c>
      <c r="R1301" s="51"/>
      <c r="S1301" s="51"/>
    </row>
    <row r="1302" spans="1:19" x14ac:dyDescent="0.35">
      <c r="A1302" s="53">
        <v>30730066</v>
      </c>
      <c r="B1302" s="53" t="s">
        <v>10277</v>
      </c>
      <c r="C1302" s="54" t="s">
        <v>3197</v>
      </c>
      <c r="D1302" s="60">
        <v>1</v>
      </c>
      <c r="E1302" s="61" t="s">
        <v>311</v>
      </c>
      <c r="F1302" s="56"/>
      <c r="G1302" s="53">
        <v>1</v>
      </c>
      <c r="H1302" s="53">
        <v>2</v>
      </c>
      <c r="I1302" s="53"/>
      <c r="J1302" s="53"/>
      <c r="K1302" s="57"/>
      <c r="L1302" s="58">
        <f t="shared" si="139"/>
        <v>291.76</v>
      </c>
      <c r="M1302" s="58">
        <f t="shared" si="138"/>
        <v>291.76</v>
      </c>
      <c r="N1302" s="58">
        <f>IF(F1302&gt;0,ROUND(F1302*#REF!,2),0)</f>
        <v>0</v>
      </c>
      <c r="O1302" s="58">
        <f>IF(J1302&gt;0,ROUND(J1302*#REF!,2),0)</f>
        <v>0</v>
      </c>
      <c r="P1302" s="58">
        <f t="shared" si="140"/>
        <v>291.76</v>
      </c>
      <c r="Q1302" s="59" t="s">
        <v>132</v>
      </c>
      <c r="R1302" s="51"/>
      <c r="S1302" s="51"/>
    </row>
    <row r="1303" spans="1:19" x14ac:dyDescent="0.35">
      <c r="A1303" s="53">
        <v>30730074</v>
      </c>
      <c r="B1303" s="53" t="s">
        <v>10278</v>
      </c>
      <c r="C1303" s="54" t="s">
        <v>3196</v>
      </c>
      <c r="D1303" s="60">
        <v>1</v>
      </c>
      <c r="E1303" s="61" t="s">
        <v>16</v>
      </c>
      <c r="F1303" s="56"/>
      <c r="G1303" s="53">
        <v>1</v>
      </c>
      <c r="H1303" s="53">
        <v>2</v>
      </c>
      <c r="I1303" s="53"/>
      <c r="J1303" s="53"/>
      <c r="K1303" s="57"/>
      <c r="L1303" s="58">
        <f t="shared" si="139"/>
        <v>250.65</v>
      </c>
      <c r="M1303" s="58">
        <f t="shared" si="138"/>
        <v>250.65</v>
      </c>
      <c r="N1303" s="58">
        <f>IF(F1303&gt;0,ROUND(F1303*#REF!,2),0)</f>
        <v>0</v>
      </c>
      <c r="O1303" s="58">
        <f>IF(J1303&gt;0,ROUND(J1303*#REF!,2),0)</f>
        <v>0</v>
      </c>
      <c r="P1303" s="58">
        <f t="shared" si="140"/>
        <v>250.65</v>
      </c>
      <c r="Q1303" s="59" t="s">
        <v>132</v>
      </c>
      <c r="R1303" s="51"/>
      <c r="S1303" s="51"/>
    </row>
    <row r="1304" spans="1:19" ht="21" x14ac:dyDescent="0.35">
      <c r="A1304" s="53">
        <v>30730082</v>
      </c>
      <c r="B1304" s="53" t="s">
        <v>10279</v>
      </c>
      <c r="C1304" s="54" t="s">
        <v>3195</v>
      </c>
      <c r="D1304" s="60">
        <v>1</v>
      </c>
      <c r="E1304" s="61" t="s">
        <v>13</v>
      </c>
      <c r="F1304" s="56"/>
      <c r="G1304" s="53">
        <v>2</v>
      </c>
      <c r="H1304" s="53">
        <v>3</v>
      </c>
      <c r="I1304" s="53"/>
      <c r="J1304" s="53"/>
      <c r="K1304" s="57"/>
      <c r="L1304" s="58">
        <f t="shared" si="139"/>
        <v>148.54</v>
      </c>
      <c r="M1304" s="58">
        <f t="shared" si="138"/>
        <v>148.54</v>
      </c>
      <c r="N1304" s="58">
        <f>IF(F1304&gt;0,ROUND(F1304*#REF!,2),0)</f>
        <v>0</v>
      </c>
      <c r="O1304" s="58">
        <f>IF(J1304&gt;0,ROUND(J1304*#REF!,2),0)</f>
        <v>0</v>
      </c>
      <c r="P1304" s="58">
        <f t="shared" si="140"/>
        <v>148.54</v>
      </c>
      <c r="Q1304" s="59" t="s">
        <v>132</v>
      </c>
      <c r="R1304" s="51"/>
      <c r="S1304" s="51"/>
    </row>
    <row r="1305" spans="1:19" x14ac:dyDescent="0.35">
      <c r="A1305" s="53">
        <v>30730090</v>
      </c>
      <c r="B1305" s="53" t="s">
        <v>10280</v>
      </c>
      <c r="C1305" s="54" t="s">
        <v>3194</v>
      </c>
      <c r="D1305" s="60">
        <v>1</v>
      </c>
      <c r="E1305" s="61" t="s">
        <v>16</v>
      </c>
      <c r="F1305" s="56"/>
      <c r="G1305" s="53">
        <v>1</v>
      </c>
      <c r="H1305" s="53">
        <v>3</v>
      </c>
      <c r="I1305" s="53"/>
      <c r="J1305" s="53"/>
      <c r="K1305" s="57"/>
      <c r="L1305" s="58">
        <f t="shared" si="139"/>
        <v>250.65</v>
      </c>
      <c r="M1305" s="58">
        <f t="shared" si="138"/>
        <v>250.65</v>
      </c>
      <c r="N1305" s="58">
        <f>IF(F1305&gt;0,ROUND(F1305*#REF!,2),0)</f>
        <v>0</v>
      </c>
      <c r="O1305" s="58">
        <f>IF(J1305&gt;0,ROUND(J1305*#REF!,2),0)</f>
        <v>0</v>
      </c>
      <c r="P1305" s="58">
        <f t="shared" si="140"/>
        <v>250.65</v>
      </c>
      <c r="Q1305" s="59" t="s">
        <v>132</v>
      </c>
      <c r="R1305" s="51"/>
      <c r="S1305" s="51"/>
    </row>
    <row r="1306" spans="1:19" x14ac:dyDescent="0.35">
      <c r="A1306" s="53">
        <v>30730104</v>
      </c>
      <c r="B1306" s="53" t="s">
        <v>10281</v>
      </c>
      <c r="C1306" s="54" t="s">
        <v>3193</v>
      </c>
      <c r="D1306" s="60">
        <v>1</v>
      </c>
      <c r="E1306" s="61" t="s">
        <v>16</v>
      </c>
      <c r="F1306" s="56"/>
      <c r="G1306" s="53">
        <v>1</v>
      </c>
      <c r="H1306" s="53">
        <v>2</v>
      </c>
      <c r="I1306" s="53"/>
      <c r="J1306" s="53"/>
      <c r="K1306" s="57"/>
      <c r="L1306" s="58">
        <f t="shared" si="139"/>
        <v>250.65</v>
      </c>
      <c r="M1306" s="58">
        <f t="shared" si="138"/>
        <v>250.65</v>
      </c>
      <c r="N1306" s="58">
        <f>IF(F1306&gt;0,ROUND(F1306*#REF!,2),0)</f>
        <v>0</v>
      </c>
      <c r="O1306" s="58">
        <f>IF(J1306&gt;0,ROUND(J1306*#REF!,2),0)</f>
        <v>0</v>
      </c>
      <c r="P1306" s="58">
        <f t="shared" si="140"/>
        <v>250.65</v>
      </c>
      <c r="Q1306" s="59" t="s">
        <v>132</v>
      </c>
      <c r="R1306" s="51"/>
      <c r="S1306" s="51"/>
    </row>
    <row r="1307" spans="1:19" x14ac:dyDescent="0.35">
      <c r="A1307" s="53">
        <v>30730112</v>
      </c>
      <c r="B1307" s="53" t="s">
        <v>10282</v>
      </c>
      <c r="C1307" s="54" t="s">
        <v>3192</v>
      </c>
      <c r="D1307" s="60">
        <v>1</v>
      </c>
      <c r="E1307" s="61" t="s">
        <v>41</v>
      </c>
      <c r="F1307" s="56"/>
      <c r="G1307" s="53">
        <v>1</v>
      </c>
      <c r="H1307" s="53">
        <v>1</v>
      </c>
      <c r="I1307" s="53"/>
      <c r="J1307" s="53"/>
      <c r="K1307" s="57"/>
      <c r="L1307" s="58">
        <f t="shared" si="139"/>
        <v>169.74</v>
      </c>
      <c r="M1307" s="58">
        <f t="shared" si="138"/>
        <v>169.74</v>
      </c>
      <c r="N1307" s="58">
        <f>IF(F1307&gt;0,ROUND(F1307*#REF!,2),0)</f>
        <v>0</v>
      </c>
      <c r="O1307" s="58">
        <f>IF(J1307&gt;0,ROUND(J1307*#REF!,2),0)</f>
        <v>0</v>
      </c>
      <c r="P1307" s="58">
        <f t="shared" si="140"/>
        <v>169.74</v>
      </c>
      <c r="Q1307" s="59" t="s">
        <v>132</v>
      </c>
      <c r="R1307" s="51"/>
      <c r="S1307" s="51"/>
    </row>
    <row r="1308" spans="1:19" x14ac:dyDescent="0.35">
      <c r="A1308" s="53">
        <v>30730155</v>
      </c>
      <c r="B1308" s="53" t="s">
        <v>10283</v>
      </c>
      <c r="C1308" s="54" t="s">
        <v>3191</v>
      </c>
      <c r="D1308" s="60">
        <v>1</v>
      </c>
      <c r="E1308" s="61" t="s">
        <v>16</v>
      </c>
      <c r="F1308" s="56"/>
      <c r="G1308" s="53">
        <v>1</v>
      </c>
      <c r="H1308" s="53">
        <v>3</v>
      </c>
      <c r="I1308" s="53"/>
      <c r="J1308" s="53"/>
      <c r="K1308" s="57"/>
      <c r="L1308" s="58">
        <f t="shared" si="139"/>
        <v>250.65</v>
      </c>
      <c r="M1308" s="58">
        <f t="shared" si="138"/>
        <v>250.65</v>
      </c>
      <c r="N1308" s="58">
        <f>IF(F1308&gt;0,ROUND(F1308*#REF!,2),0)</f>
        <v>0</v>
      </c>
      <c r="O1308" s="58">
        <f>IF(J1308&gt;0,ROUND(J1308*#REF!,2),0)</f>
        <v>0</v>
      </c>
      <c r="P1308" s="58">
        <f t="shared" si="140"/>
        <v>250.65</v>
      </c>
      <c r="Q1308" s="59" t="s">
        <v>132</v>
      </c>
      <c r="R1308" s="51"/>
      <c r="S1308" s="51"/>
    </row>
    <row r="1309" spans="1:19" ht="31" x14ac:dyDescent="0.35">
      <c r="A1309" s="125" t="s">
        <v>10284</v>
      </c>
      <c r="B1309" s="125"/>
      <c r="C1309" s="125"/>
      <c r="D1309" s="125"/>
      <c r="E1309" s="125"/>
      <c r="F1309" s="125"/>
      <c r="G1309" s="125"/>
      <c r="H1309" s="125"/>
      <c r="I1309" s="125"/>
      <c r="J1309" s="125"/>
      <c r="K1309" s="125"/>
      <c r="L1309" s="125"/>
      <c r="M1309" s="125"/>
      <c r="N1309" s="125"/>
      <c r="O1309" s="125"/>
      <c r="P1309" s="125"/>
      <c r="Q1309" s="52"/>
      <c r="R1309" s="51"/>
      <c r="S1309" s="51"/>
    </row>
    <row r="1310" spans="1:19" ht="21" x14ac:dyDescent="0.35">
      <c r="A1310" s="53">
        <v>30731011</v>
      </c>
      <c r="B1310" s="53" t="s">
        <v>10285</v>
      </c>
      <c r="C1310" s="54" t="s">
        <v>3190</v>
      </c>
      <c r="D1310" s="60">
        <v>1</v>
      </c>
      <c r="E1310" s="61" t="s">
        <v>41</v>
      </c>
      <c r="F1310" s="56"/>
      <c r="G1310" s="53">
        <v>1</v>
      </c>
      <c r="H1310" s="53">
        <v>1</v>
      </c>
      <c r="I1310" s="53"/>
      <c r="J1310" s="53"/>
      <c r="K1310" s="57"/>
      <c r="L1310" s="58">
        <f t="shared" ref="L1310:L1332" si="141">VLOOKUP(E1310,PORTES2021,10,FALSE)</f>
        <v>169.74</v>
      </c>
      <c r="M1310" s="58">
        <f t="shared" si="138"/>
        <v>169.74</v>
      </c>
      <c r="N1310" s="58">
        <f>IF(F1310&gt;0,ROUND(F1310*#REF!,2),0)</f>
        <v>0</v>
      </c>
      <c r="O1310" s="58">
        <f>IF(J1310&gt;0,ROUND(J1310*#REF!,2),0)</f>
        <v>0</v>
      </c>
      <c r="P1310" s="58">
        <f t="shared" ref="P1310:P1332" si="142">ROUND(M1310+N1310+O1310,2)</f>
        <v>169.74</v>
      </c>
      <c r="Q1310" s="59" t="s">
        <v>132</v>
      </c>
      <c r="R1310" s="51"/>
      <c r="S1310" s="51"/>
    </row>
    <row r="1311" spans="1:19" ht="21" x14ac:dyDescent="0.35">
      <c r="A1311" s="53">
        <v>30731020</v>
      </c>
      <c r="B1311" s="53" t="s">
        <v>10286</v>
      </c>
      <c r="C1311" s="54" t="s">
        <v>3189</v>
      </c>
      <c r="D1311" s="60">
        <v>1</v>
      </c>
      <c r="E1311" s="61" t="s">
        <v>13</v>
      </c>
      <c r="F1311" s="56"/>
      <c r="G1311" s="53">
        <v>1</v>
      </c>
      <c r="H1311" s="53">
        <v>1</v>
      </c>
      <c r="I1311" s="53"/>
      <c r="J1311" s="53"/>
      <c r="K1311" s="57"/>
      <c r="L1311" s="58">
        <f t="shared" si="141"/>
        <v>148.54</v>
      </c>
      <c r="M1311" s="58">
        <f t="shared" si="138"/>
        <v>148.54</v>
      </c>
      <c r="N1311" s="58">
        <f>IF(F1311&gt;0,ROUND(F1311*#REF!,2),0)</f>
        <v>0</v>
      </c>
      <c r="O1311" s="58">
        <f>IF(J1311&gt;0,ROUND(J1311*#REF!,2),0)</f>
        <v>0</v>
      </c>
      <c r="P1311" s="58">
        <f t="shared" si="142"/>
        <v>148.54</v>
      </c>
      <c r="Q1311" s="59" t="s">
        <v>132</v>
      </c>
      <c r="R1311" s="51"/>
      <c r="S1311" s="51"/>
    </row>
    <row r="1312" spans="1:19" ht="21" x14ac:dyDescent="0.35">
      <c r="A1312" s="53">
        <v>30731038</v>
      </c>
      <c r="B1312" s="53" t="s">
        <v>10287</v>
      </c>
      <c r="C1312" s="54" t="s">
        <v>3188</v>
      </c>
      <c r="D1312" s="60">
        <v>1</v>
      </c>
      <c r="E1312" s="61" t="s">
        <v>41</v>
      </c>
      <c r="F1312" s="56"/>
      <c r="G1312" s="53">
        <v>1</v>
      </c>
      <c r="H1312" s="53">
        <v>1</v>
      </c>
      <c r="I1312" s="53"/>
      <c r="J1312" s="53"/>
      <c r="K1312" s="57"/>
      <c r="L1312" s="58">
        <f t="shared" si="141"/>
        <v>169.74</v>
      </c>
      <c r="M1312" s="58">
        <f t="shared" si="138"/>
        <v>169.74</v>
      </c>
      <c r="N1312" s="58">
        <f>IF(F1312&gt;0,ROUND(F1312*#REF!,2),0)</f>
        <v>0</v>
      </c>
      <c r="O1312" s="58">
        <f>IF(J1312&gt;0,ROUND(J1312*#REF!,2),0)</f>
        <v>0</v>
      </c>
      <c r="P1312" s="58">
        <f t="shared" si="142"/>
        <v>169.74</v>
      </c>
      <c r="Q1312" s="59" t="s">
        <v>132</v>
      </c>
      <c r="R1312" s="51"/>
      <c r="S1312" s="51"/>
    </row>
    <row r="1313" spans="1:19" ht="21" x14ac:dyDescent="0.35">
      <c r="A1313" s="53">
        <v>30731046</v>
      </c>
      <c r="B1313" s="53" t="s">
        <v>10288</v>
      </c>
      <c r="C1313" s="54" t="s">
        <v>3187</v>
      </c>
      <c r="D1313" s="60">
        <v>1</v>
      </c>
      <c r="E1313" s="61" t="s">
        <v>13</v>
      </c>
      <c r="F1313" s="56"/>
      <c r="G1313" s="53">
        <v>1</v>
      </c>
      <c r="H1313" s="53">
        <v>1</v>
      </c>
      <c r="I1313" s="53"/>
      <c r="J1313" s="53"/>
      <c r="K1313" s="57"/>
      <c r="L1313" s="58">
        <f t="shared" si="141"/>
        <v>148.54</v>
      </c>
      <c r="M1313" s="58">
        <f t="shared" si="138"/>
        <v>148.54</v>
      </c>
      <c r="N1313" s="58">
        <f>IF(F1313&gt;0,ROUND(F1313*#REF!,2),0)</f>
        <v>0</v>
      </c>
      <c r="O1313" s="58">
        <f>IF(J1313&gt;0,ROUND(J1313*#REF!,2),0)</f>
        <v>0</v>
      </c>
      <c r="P1313" s="58">
        <f t="shared" si="142"/>
        <v>148.54</v>
      </c>
      <c r="Q1313" s="59" t="s">
        <v>132</v>
      </c>
      <c r="R1313" s="51"/>
      <c r="S1313" s="51"/>
    </row>
    <row r="1314" spans="1:19" ht="21" x14ac:dyDescent="0.35">
      <c r="A1314" s="53">
        <v>30731054</v>
      </c>
      <c r="B1314" s="53" t="s">
        <v>10289</v>
      </c>
      <c r="C1314" s="54" t="s">
        <v>3186</v>
      </c>
      <c r="D1314" s="60">
        <v>1</v>
      </c>
      <c r="E1314" s="61" t="s">
        <v>41</v>
      </c>
      <c r="F1314" s="56"/>
      <c r="G1314" s="53">
        <v>1</v>
      </c>
      <c r="H1314" s="53">
        <v>2</v>
      </c>
      <c r="I1314" s="53"/>
      <c r="J1314" s="53"/>
      <c r="K1314" s="57"/>
      <c r="L1314" s="58">
        <f t="shared" si="141"/>
        <v>169.74</v>
      </c>
      <c r="M1314" s="58">
        <f t="shared" si="138"/>
        <v>169.74</v>
      </c>
      <c r="N1314" s="58">
        <f>IF(F1314&gt;0,ROUND(F1314*#REF!,2),0)</f>
        <v>0</v>
      </c>
      <c r="O1314" s="58">
        <f>IF(J1314&gt;0,ROUND(J1314*#REF!,2),0)</f>
        <v>0</v>
      </c>
      <c r="P1314" s="58">
        <f t="shared" si="142"/>
        <v>169.74</v>
      </c>
      <c r="Q1314" s="59" t="s">
        <v>132</v>
      </c>
      <c r="R1314" s="51"/>
      <c r="S1314" s="51"/>
    </row>
    <row r="1315" spans="1:19" ht="21" x14ac:dyDescent="0.35">
      <c r="A1315" s="53">
        <v>30731062</v>
      </c>
      <c r="B1315" s="53" t="s">
        <v>10290</v>
      </c>
      <c r="C1315" s="54" t="s">
        <v>3185</v>
      </c>
      <c r="D1315" s="60">
        <v>1</v>
      </c>
      <c r="E1315" s="61" t="s">
        <v>311</v>
      </c>
      <c r="F1315" s="56"/>
      <c r="G1315" s="53">
        <v>1</v>
      </c>
      <c r="H1315" s="53">
        <v>2</v>
      </c>
      <c r="I1315" s="53"/>
      <c r="J1315" s="53"/>
      <c r="K1315" s="57"/>
      <c r="L1315" s="58">
        <f t="shared" si="141"/>
        <v>291.76</v>
      </c>
      <c r="M1315" s="58">
        <f t="shared" si="138"/>
        <v>291.76</v>
      </c>
      <c r="N1315" s="58">
        <f>IF(F1315&gt;0,ROUND(F1315*#REF!,2),0)</f>
        <v>0</v>
      </c>
      <c r="O1315" s="58">
        <f>IF(J1315&gt;0,ROUND(J1315*#REF!,2),0)</f>
        <v>0</v>
      </c>
      <c r="P1315" s="58">
        <f t="shared" si="142"/>
        <v>291.76</v>
      </c>
      <c r="Q1315" s="59" t="s">
        <v>132</v>
      </c>
      <c r="R1315" s="51"/>
      <c r="S1315" s="51"/>
    </row>
    <row r="1316" spans="1:19" ht="21" x14ac:dyDescent="0.35">
      <c r="A1316" s="53">
        <v>30731070</v>
      </c>
      <c r="B1316" s="53" t="s">
        <v>10291</v>
      </c>
      <c r="C1316" s="54" t="s">
        <v>3184</v>
      </c>
      <c r="D1316" s="60">
        <v>1</v>
      </c>
      <c r="E1316" s="61" t="s">
        <v>224</v>
      </c>
      <c r="F1316" s="56"/>
      <c r="G1316" s="53">
        <v>1</v>
      </c>
      <c r="H1316" s="53">
        <v>3</v>
      </c>
      <c r="I1316" s="53"/>
      <c r="J1316" s="53"/>
      <c r="K1316" s="57"/>
      <c r="L1316" s="58">
        <f t="shared" si="141"/>
        <v>338.19</v>
      </c>
      <c r="M1316" s="58">
        <f t="shared" si="138"/>
        <v>338.19</v>
      </c>
      <c r="N1316" s="58">
        <f>IF(F1316&gt;0,ROUND(F1316*#REF!,2),0)</f>
        <v>0</v>
      </c>
      <c r="O1316" s="58">
        <f>IF(J1316&gt;0,ROUND(J1316*#REF!,2),0)</f>
        <v>0</v>
      </c>
      <c r="P1316" s="58">
        <f t="shared" si="142"/>
        <v>338.19</v>
      </c>
      <c r="Q1316" s="59" t="s">
        <v>132</v>
      </c>
      <c r="R1316" s="51"/>
      <c r="S1316" s="51"/>
    </row>
    <row r="1317" spans="1:19" x14ac:dyDescent="0.35">
      <c r="A1317" s="53">
        <v>30731089</v>
      </c>
      <c r="B1317" s="53" t="s">
        <v>10292</v>
      </c>
      <c r="C1317" s="54" t="s">
        <v>3183</v>
      </c>
      <c r="D1317" s="60">
        <v>1</v>
      </c>
      <c r="E1317" s="61" t="s">
        <v>311</v>
      </c>
      <c r="F1317" s="56"/>
      <c r="G1317" s="53">
        <v>1</v>
      </c>
      <c r="H1317" s="53">
        <v>1</v>
      </c>
      <c r="I1317" s="53"/>
      <c r="J1317" s="53"/>
      <c r="K1317" s="57"/>
      <c r="L1317" s="58">
        <f t="shared" si="141"/>
        <v>291.76</v>
      </c>
      <c r="M1317" s="58">
        <f t="shared" si="138"/>
        <v>291.76</v>
      </c>
      <c r="N1317" s="58">
        <f>IF(F1317&gt;0,ROUND(F1317*#REF!,2),0)</f>
        <v>0</v>
      </c>
      <c r="O1317" s="58">
        <f>IF(J1317&gt;0,ROUND(J1317*#REF!,2),0)</f>
        <v>0</v>
      </c>
      <c r="P1317" s="58">
        <f t="shared" si="142"/>
        <v>291.76</v>
      </c>
      <c r="Q1317" s="59" t="s">
        <v>132</v>
      </c>
      <c r="R1317" s="51"/>
      <c r="S1317" s="51"/>
    </row>
    <row r="1318" spans="1:19" x14ac:dyDescent="0.35">
      <c r="A1318" s="53">
        <v>30731097</v>
      </c>
      <c r="B1318" s="53" t="s">
        <v>10293</v>
      </c>
      <c r="C1318" s="54" t="s">
        <v>3182</v>
      </c>
      <c r="D1318" s="60">
        <v>1</v>
      </c>
      <c r="E1318" s="61" t="s">
        <v>224</v>
      </c>
      <c r="F1318" s="56"/>
      <c r="G1318" s="53">
        <v>1</v>
      </c>
      <c r="H1318" s="53">
        <v>3</v>
      </c>
      <c r="I1318" s="53"/>
      <c r="J1318" s="53"/>
      <c r="K1318" s="57"/>
      <c r="L1318" s="58">
        <f t="shared" si="141"/>
        <v>338.19</v>
      </c>
      <c r="M1318" s="58">
        <f t="shared" si="138"/>
        <v>338.19</v>
      </c>
      <c r="N1318" s="58">
        <f>IF(F1318&gt;0,ROUND(F1318*#REF!,2),0)</f>
        <v>0</v>
      </c>
      <c r="O1318" s="58">
        <f>IF(J1318&gt;0,ROUND(J1318*#REF!,2),0)</f>
        <v>0</v>
      </c>
      <c r="P1318" s="58">
        <f t="shared" si="142"/>
        <v>338.19</v>
      </c>
      <c r="Q1318" s="59" t="s">
        <v>132</v>
      </c>
      <c r="R1318" s="51"/>
      <c r="S1318" s="51"/>
    </row>
    <row r="1319" spans="1:19" ht="21" x14ac:dyDescent="0.35">
      <c r="A1319" s="53">
        <v>30731100</v>
      </c>
      <c r="B1319" s="53" t="s">
        <v>10294</v>
      </c>
      <c r="C1319" s="54" t="s">
        <v>3181</v>
      </c>
      <c r="D1319" s="60">
        <v>1</v>
      </c>
      <c r="E1319" s="61" t="s">
        <v>16</v>
      </c>
      <c r="F1319" s="56"/>
      <c r="G1319" s="53">
        <v>1</v>
      </c>
      <c r="H1319" s="53">
        <v>2</v>
      </c>
      <c r="I1319" s="53"/>
      <c r="J1319" s="53"/>
      <c r="K1319" s="57"/>
      <c r="L1319" s="58">
        <f t="shared" si="141"/>
        <v>250.65</v>
      </c>
      <c r="M1319" s="58">
        <f t="shared" si="138"/>
        <v>250.65</v>
      </c>
      <c r="N1319" s="58">
        <f>IF(F1319&gt;0,ROUND(F1319*#REF!,2),0)</f>
        <v>0</v>
      </c>
      <c r="O1319" s="58">
        <f>IF(J1319&gt;0,ROUND(J1319*#REF!,2),0)</f>
        <v>0</v>
      </c>
      <c r="P1319" s="58">
        <f t="shared" si="142"/>
        <v>250.65</v>
      </c>
      <c r="Q1319" s="59" t="s">
        <v>132</v>
      </c>
      <c r="R1319" s="51"/>
      <c r="S1319" s="51"/>
    </row>
    <row r="1320" spans="1:19" ht="21" x14ac:dyDescent="0.35">
      <c r="A1320" s="53">
        <v>30731119</v>
      </c>
      <c r="B1320" s="53" t="s">
        <v>10295</v>
      </c>
      <c r="C1320" s="54" t="s">
        <v>3180</v>
      </c>
      <c r="D1320" s="60">
        <v>1</v>
      </c>
      <c r="E1320" s="61" t="s">
        <v>224</v>
      </c>
      <c r="F1320" s="56"/>
      <c r="G1320" s="53">
        <v>1</v>
      </c>
      <c r="H1320" s="53">
        <v>3</v>
      </c>
      <c r="I1320" s="53"/>
      <c r="J1320" s="53"/>
      <c r="K1320" s="57"/>
      <c r="L1320" s="58">
        <f t="shared" si="141"/>
        <v>338.19</v>
      </c>
      <c r="M1320" s="58">
        <f t="shared" si="138"/>
        <v>338.19</v>
      </c>
      <c r="N1320" s="58">
        <f>IF(F1320&gt;0,ROUND(F1320*#REF!,2),0)</f>
        <v>0</v>
      </c>
      <c r="O1320" s="58">
        <f>IF(J1320&gt;0,ROUND(J1320*#REF!,2),0)</f>
        <v>0</v>
      </c>
      <c r="P1320" s="58">
        <f t="shared" si="142"/>
        <v>338.19</v>
      </c>
      <c r="Q1320" s="59" t="s">
        <v>132</v>
      </c>
      <c r="R1320" s="51"/>
      <c r="S1320" s="51"/>
    </row>
    <row r="1321" spans="1:19" ht="21" x14ac:dyDescent="0.35">
      <c r="A1321" s="53">
        <v>30731127</v>
      </c>
      <c r="B1321" s="53" t="s">
        <v>10296</v>
      </c>
      <c r="C1321" s="54" t="s">
        <v>3179</v>
      </c>
      <c r="D1321" s="60">
        <v>1</v>
      </c>
      <c r="E1321" s="61" t="s">
        <v>16</v>
      </c>
      <c r="F1321" s="56"/>
      <c r="G1321" s="53">
        <v>2</v>
      </c>
      <c r="H1321" s="53">
        <v>4</v>
      </c>
      <c r="I1321" s="53"/>
      <c r="J1321" s="53"/>
      <c r="K1321" s="57"/>
      <c r="L1321" s="58">
        <f t="shared" si="141"/>
        <v>250.65</v>
      </c>
      <c r="M1321" s="58">
        <f t="shared" si="138"/>
        <v>250.65</v>
      </c>
      <c r="N1321" s="58">
        <f>IF(F1321&gt;0,ROUND(F1321*#REF!,2),0)</f>
        <v>0</v>
      </c>
      <c r="O1321" s="58">
        <f>IF(J1321&gt;0,ROUND(J1321*#REF!,2),0)</f>
        <v>0</v>
      </c>
      <c r="P1321" s="58">
        <f t="shared" si="142"/>
        <v>250.65</v>
      </c>
      <c r="Q1321" s="59" t="s">
        <v>132</v>
      </c>
      <c r="R1321" s="51"/>
      <c r="S1321" s="51"/>
    </row>
    <row r="1322" spans="1:19" ht="21" x14ac:dyDescent="0.35">
      <c r="A1322" s="53">
        <v>30731135</v>
      </c>
      <c r="B1322" s="53" t="s">
        <v>10297</v>
      </c>
      <c r="C1322" s="54" t="s">
        <v>3178</v>
      </c>
      <c r="D1322" s="60">
        <v>1</v>
      </c>
      <c r="E1322" s="61" t="s">
        <v>16</v>
      </c>
      <c r="F1322" s="56"/>
      <c r="G1322" s="53">
        <v>1</v>
      </c>
      <c r="H1322" s="53">
        <v>3</v>
      </c>
      <c r="I1322" s="53"/>
      <c r="J1322" s="53"/>
      <c r="K1322" s="57"/>
      <c r="L1322" s="58">
        <f t="shared" si="141"/>
        <v>250.65</v>
      </c>
      <c r="M1322" s="58">
        <f t="shared" si="138"/>
        <v>250.65</v>
      </c>
      <c r="N1322" s="58">
        <f>IF(F1322&gt;0,ROUND(F1322*#REF!,2),0)</f>
        <v>0</v>
      </c>
      <c r="O1322" s="58">
        <f>IF(J1322&gt;0,ROUND(J1322*#REF!,2),0)</f>
        <v>0</v>
      </c>
      <c r="P1322" s="58">
        <f t="shared" si="142"/>
        <v>250.65</v>
      </c>
      <c r="Q1322" s="59" t="s">
        <v>132</v>
      </c>
      <c r="R1322" s="51"/>
      <c r="S1322" s="51"/>
    </row>
    <row r="1323" spans="1:19" ht="21" x14ac:dyDescent="0.35">
      <c r="A1323" s="53">
        <v>30731143</v>
      </c>
      <c r="B1323" s="53" t="s">
        <v>10298</v>
      </c>
      <c r="C1323" s="54" t="s">
        <v>3177</v>
      </c>
      <c r="D1323" s="60">
        <v>1</v>
      </c>
      <c r="E1323" s="61" t="s">
        <v>224</v>
      </c>
      <c r="F1323" s="56"/>
      <c r="G1323" s="53">
        <v>1</v>
      </c>
      <c r="H1323" s="53">
        <v>3</v>
      </c>
      <c r="I1323" s="53"/>
      <c r="J1323" s="53"/>
      <c r="K1323" s="57"/>
      <c r="L1323" s="58">
        <f t="shared" si="141"/>
        <v>338.19</v>
      </c>
      <c r="M1323" s="58">
        <f t="shared" si="138"/>
        <v>338.19</v>
      </c>
      <c r="N1323" s="58">
        <f>IF(F1323&gt;0,ROUND(F1323*#REF!,2),0)</f>
        <v>0</v>
      </c>
      <c r="O1323" s="58">
        <f>IF(J1323&gt;0,ROUND(J1323*#REF!,2),0)</f>
        <v>0</v>
      </c>
      <c r="P1323" s="58">
        <f t="shared" si="142"/>
        <v>338.19</v>
      </c>
      <c r="Q1323" s="59" t="s">
        <v>132</v>
      </c>
      <c r="R1323" s="51"/>
      <c r="S1323" s="51"/>
    </row>
    <row r="1324" spans="1:19" ht="21" x14ac:dyDescent="0.35">
      <c r="A1324" s="53">
        <v>30731151</v>
      </c>
      <c r="B1324" s="53" t="s">
        <v>10299</v>
      </c>
      <c r="C1324" s="54" t="s">
        <v>3176</v>
      </c>
      <c r="D1324" s="60">
        <v>1</v>
      </c>
      <c r="E1324" s="61" t="s">
        <v>16</v>
      </c>
      <c r="F1324" s="56"/>
      <c r="G1324" s="53">
        <v>1</v>
      </c>
      <c r="H1324" s="53">
        <v>2</v>
      </c>
      <c r="I1324" s="53"/>
      <c r="J1324" s="53"/>
      <c r="K1324" s="57"/>
      <c r="L1324" s="58">
        <f t="shared" si="141"/>
        <v>250.65</v>
      </c>
      <c r="M1324" s="58">
        <f t="shared" si="138"/>
        <v>250.65</v>
      </c>
      <c r="N1324" s="58">
        <f>IF(F1324&gt;0,ROUND(F1324*#REF!,2),0)</f>
        <v>0</v>
      </c>
      <c r="O1324" s="58">
        <f>IF(J1324&gt;0,ROUND(J1324*#REF!,2),0)</f>
        <v>0</v>
      </c>
      <c r="P1324" s="58">
        <f t="shared" si="142"/>
        <v>250.65</v>
      </c>
      <c r="Q1324" s="59" t="s">
        <v>132</v>
      </c>
      <c r="R1324" s="51"/>
      <c r="S1324" s="51"/>
    </row>
    <row r="1325" spans="1:19" ht="21" x14ac:dyDescent="0.35">
      <c r="A1325" s="53">
        <v>30731160</v>
      </c>
      <c r="B1325" s="53" t="s">
        <v>10300</v>
      </c>
      <c r="C1325" s="54" t="s">
        <v>3175</v>
      </c>
      <c r="D1325" s="60">
        <v>1</v>
      </c>
      <c r="E1325" s="61" t="s">
        <v>41</v>
      </c>
      <c r="F1325" s="56"/>
      <c r="G1325" s="53">
        <v>1</v>
      </c>
      <c r="H1325" s="53">
        <v>2</v>
      </c>
      <c r="I1325" s="53"/>
      <c r="J1325" s="53"/>
      <c r="K1325" s="57"/>
      <c r="L1325" s="58">
        <f t="shared" si="141"/>
        <v>169.74</v>
      </c>
      <c r="M1325" s="58">
        <f t="shared" si="138"/>
        <v>169.74</v>
      </c>
      <c r="N1325" s="58">
        <f>IF(F1325&gt;0,ROUND(F1325*#REF!,2),0)</f>
        <v>0</v>
      </c>
      <c r="O1325" s="58">
        <f>IF(J1325&gt;0,ROUND(J1325*#REF!,2),0)</f>
        <v>0</v>
      </c>
      <c r="P1325" s="58">
        <f t="shared" si="142"/>
        <v>169.74</v>
      </c>
      <c r="Q1325" s="59" t="s">
        <v>132</v>
      </c>
      <c r="R1325" s="51"/>
      <c r="S1325" s="51"/>
    </row>
    <row r="1326" spans="1:19" ht="21" x14ac:dyDescent="0.35">
      <c r="A1326" s="53">
        <v>30731178</v>
      </c>
      <c r="B1326" s="53" t="s">
        <v>10301</v>
      </c>
      <c r="C1326" s="54" t="s">
        <v>3174</v>
      </c>
      <c r="D1326" s="60">
        <v>1</v>
      </c>
      <c r="E1326" s="61" t="s">
        <v>16</v>
      </c>
      <c r="F1326" s="56"/>
      <c r="G1326" s="53">
        <v>1</v>
      </c>
      <c r="H1326" s="53">
        <v>2</v>
      </c>
      <c r="I1326" s="53"/>
      <c r="J1326" s="53"/>
      <c r="K1326" s="57"/>
      <c r="L1326" s="58">
        <f t="shared" si="141"/>
        <v>250.65</v>
      </c>
      <c r="M1326" s="58">
        <f t="shared" si="138"/>
        <v>250.65</v>
      </c>
      <c r="N1326" s="58">
        <f>IF(F1326&gt;0,ROUND(F1326*#REF!,2),0)</f>
        <v>0</v>
      </c>
      <c r="O1326" s="58">
        <f>IF(J1326&gt;0,ROUND(J1326*#REF!,2),0)</f>
        <v>0</v>
      </c>
      <c r="P1326" s="58">
        <f t="shared" si="142"/>
        <v>250.65</v>
      </c>
      <c r="Q1326" s="59" t="s">
        <v>132</v>
      </c>
      <c r="R1326" s="51"/>
      <c r="S1326" s="51"/>
    </row>
    <row r="1327" spans="1:19" ht="21" x14ac:dyDescent="0.35">
      <c r="A1327" s="53">
        <v>30731186</v>
      </c>
      <c r="B1327" s="53" t="s">
        <v>10302</v>
      </c>
      <c r="C1327" s="54" t="s">
        <v>3173</v>
      </c>
      <c r="D1327" s="60">
        <v>1</v>
      </c>
      <c r="E1327" s="61" t="s">
        <v>4</v>
      </c>
      <c r="F1327" s="56"/>
      <c r="G1327" s="53">
        <v>1</v>
      </c>
      <c r="H1327" s="53">
        <v>1</v>
      </c>
      <c r="I1327" s="53"/>
      <c r="J1327" s="53"/>
      <c r="K1327" s="57"/>
      <c r="L1327" s="58">
        <f t="shared" si="141"/>
        <v>84.88</v>
      </c>
      <c r="M1327" s="58">
        <f t="shared" si="138"/>
        <v>84.88</v>
      </c>
      <c r="N1327" s="58">
        <f>IF(F1327&gt;0,ROUND(F1327*#REF!,2),0)</f>
        <v>0</v>
      </c>
      <c r="O1327" s="58">
        <f>IF(J1327&gt;0,ROUND(J1327*#REF!,2),0)</f>
        <v>0</v>
      </c>
      <c r="P1327" s="58">
        <f t="shared" si="142"/>
        <v>84.88</v>
      </c>
      <c r="Q1327" s="59" t="s">
        <v>132</v>
      </c>
      <c r="R1327" s="51"/>
      <c r="S1327" s="51"/>
    </row>
    <row r="1328" spans="1:19" ht="21" x14ac:dyDescent="0.35">
      <c r="A1328" s="53">
        <v>30731194</v>
      </c>
      <c r="B1328" s="53" t="s">
        <v>10303</v>
      </c>
      <c r="C1328" s="54" t="s">
        <v>3172</v>
      </c>
      <c r="D1328" s="60">
        <v>1</v>
      </c>
      <c r="E1328" s="61" t="s">
        <v>13</v>
      </c>
      <c r="F1328" s="56"/>
      <c r="G1328" s="53">
        <v>1</v>
      </c>
      <c r="H1328" s="53">
        <v>1</v>
      </c>
      <c r="I1328" s="53"/>
      <c r="J1328" s="53"/>
      <c r="K1328" s="57"/>
      <c r="L1328" s="58">
        <f t="shared" si="141"/>
        <v>148.54</v>
      </c>
      <c r="M1328" s="58">
        <f t="shared" si="138"/>
        <v>148.54</v>
      </c>
      <c r="N1328" s="58">
        <f>IF(F1328&gt;0,ROUND(F1328*#REF!,2),0)</f>
        <v>0</v>
      </c>
      <c r="O1328" s="58">
        <f>IF(J1328&gt;0,ROUND(J1328*#REF!,2),0)</f>
        <v>0</v>
      </c>
      <c r="P1328" s="58">
        <f t="shared" si="142"/>
        <v>148.54</v>
      </c>
      <c r="Q1328" s="59" t="s">
        <v>132</v>
      </c>
      <c r="R1328" s="51"/>
      <c r="S1328" s="51"/>
    </row>
    <row r="1329" spans="1:19" x14ac:dyDescent="0.35">
      <c r="A1329" s="53">
        <v>30731208</v>
      </c>
      <c r="B1329" s="53" t="s">
        <v>10304</v>
      </c>
      <c r="C1329" s="54" t="s">
        <v>3171</v>
      </c>
      <c r="D1329" s="60">
        <v>1</v>
      </c>
      <c r="E1329" s="61" t="s">
        <v>311</v>
      </c>
      <c r="F1329" s="56"/>
      <c r="G1329" s="53">
        <v>1</v>
      </c>
      <c r="H1329" s="53">
        <v>1</v>
      </c>
      <c r="I1329" s="53"/>
      <c r="J1329" s="53"/>
      <c r="K1329" s="57"/>
      <c r="L1329" s="58">
        <f t="shared" si="141"/>
        <v>291.76</v>
      </c>
      <c r="M1329" s="58">
        <f t="shared" si="138"/>
        <v>291.76</v>
      </c>
      <c r="N1329" s="58">
        <f>IF(F1329&gt;0,ROUND(F1329*#REF!,2),0)</f>
        <v>0</v>
      </c>
      <c r="O1329" s="58">
        <f>IF(J1329&gt;0,ROUND(J1329*#REF!,2),0)</f>
        <v>0</v>
      </c>
      <c r="P1329" s="58">
        <f t="shared" si="142"/>
        <v>291.76</v>
      </c>
      <c r="Q1329" s="59" t="s">
        <v>132</v>
      </c>
      <c r="R1329" s="51"/>
      <c r="S1329" s="51"/>
    </row>
    <row r="1330" spans="1:19" ht="21" x14ac:dyDescent="0.35">
      <c r="A1330" s="53">
        <v>30731216</v>
      </c>
      <c r="B1330" s="53" t="s">
        <v>10305</v>
      </c>
      <c r="C1330" s="54" t="s">
        <v>3170</v>
      </c>
      <c r="D1330" s="60">
        <v>1</v>
      </c>
      <c r="E1330" s="61" t="s">
        <v>224</v>
      </c>
      <c r="F1330" s="56"/>
      <c r="G1330" s="53">
        <v>1</v>
      </c>
      <c r="H1330" s="53">
        <v>4</v>
      </c>
      <c r="I1330" s="53"/>
      <c r="J1330" s="53"/>
      <c r="K1330" s="57"/>
      <c r="L1330" s="58">
        <f t="shared" si="141"/>
        <v>338.19</v>
      </c>
      <c r="M1330" s="58">
        <f t="shared" si="138"/>
        <v>338.19</v>
      </c>
      <c r="N1330" s="58">
        <f>IF(F1330&gt;0,ROUND(F1330*#REF!,2),0)</f>
        <v>0</v>
      </c>
      <c r="O1330" s="58">
        <f>IF(J1330&gt;0,ROUND(J1330*#REF!,2),0)</f>
        <v>0</v>
      </c>
      <c r="P1330" s="58">
        <f t="shared" si="142"/>
        <v>338.19</v>
      </c>
      <c r="Q1330" s="59" t="s">
        <v>132</v>
      </c>
      <c r="R1330" s="51"/>
      <c r="S1330" s="51"/>
    </row>
    <row r="1331" spans="1:19" x14ac:dyDescent="0.35">
      <c r="A1331" s="53">
        <v>30731224</v>
      </c>
      <c r="B1331" s="53" t="s">
        <v>10306</v>
      </c>
      <c r="C1331" s="54" t="s">
        <v>3169</v>
      </c>
      <c r="D1331" s="60">
        <v>1</v>
      </c>
      <c r="E1331" s="61" t="s">
        <v>16</v>
      </c>
      <c r="F1331" s="56"/>
      <c r="G1331" s="53">
        <v>2</v>
      </c>
      <c r="H1331" s="53">
        <v>4</v>
      </c>
      <c r="I1331" s="53"/>
      <c r="J1331" s="53"/>
      <c r="K1331" s="57"/>
      <c r="L1331" s="58">
        <f t="shared" si="141"/>
        <v>250.65</v>
      </c>
      <c r="M1331" s="58">
        <f t="shared" si="138"/>
        <v>250.65</v>
      </c>
      <c r="N1331" s="58">
        <f>IF(F1331&gt;0,ROUND(F1331*#REF!,2),0)</f>
        <v>0</v>
      </c>
      <c r="O1331" s="58">
        <f>IF(J1331&gt;0,ROUND(J1331*#REF!,2),0)</f>
        <v>0</v>
      </c>
      <c r="P1331" s="58">
        <f t="shared" si="142"/>
        <v>250.65</v>
      </c>
      <c r="Q1331" s="59" t="s">
        <v>132</v>
      </c>
      <c r="R1331" s="51"/>
      <c r="S1331" s="51"/>
    </row>
    <row r="1332" spans="1:19" ht="21" x14ac:dyDescent="0.35">
      <c r="A1332" s="53">
        <v>30731232</v>
      </c>
      <c r="B1332" s="53" t="s">
        <v>10307</v>
      </c>
      <c r="C1332" s="54" t="s">
        <v>3168</v>
      </c>
      <c r="D1332" s="60">
        <v>1</v>
      </c>
      <c r="E1332" s="61" t="s">
        <v>41</v>
      </c>
      <c r="F1332" s="56"/>
      <c r="G1332" s="53">
        <v>1</v>
      </c>
      <c r="H1332" s="53">
        <v>1</v>
      </c>
      <c r="I1332" s="53"/>
      <c r="J1332" s="53"/>
      <c r="K1332" s="57"/>
      <c r="L1332" s="58">
        <f t="shared" si="141"/>
        <v>169.74</v>
      </c>
      <c r="M1332" s="58">
        <f t="shared" si="138"/>
        <v>169.74</v>
      </c>
      <c r="N1332" s="58">
        <f>IF(F1332&gt;0,ROUND(F1332*#REF!,2),0)</f>
        <v>0</v>
      </c>
      <c r="O1332" s="58">
        <f>IF(J1332&gt;0,ROUND(J1332*#REF!,2),0)</f>
        <v>0</v>
      </c>
      <c r="P1332" s="58">
        <f t="shared" si="142"/>
        <v>169.74</v>
      </c>
      <c r="Q1332" s="59" t="s">
        <v>132</v>
      </c>
      <c r="R1332" s="51"/>
      <c r="S1332" s="51"/>
    </row>
    <row r="1333" spans="1:19" ht="31" x14ac:dyDescent="0.35">
      <c r="A1333" s="125" t="s">
        <v>10308</v>
      </c>
      <c r="B1333" s="125"/>
      <c r="C1333" s="125"/>
      <c r="D1333" s="125"/>
      <c r="E1333" s="125"/>
      <c r="F1333" s="125"/>
      <c r="G1333" s="125"/>
      <c r="H1333" s="125"/>
      <c r="I1333" s="125"/>
      <c r="J1333" s="125"/>
      <c r="K1333" s="125"/>
      <c r="L1333" s="125"/>
      <c r="M1333" s="125"/>
      <c r="N1333" s="125"/>
      <c r="O1333" s="125"/>
      <c r="P1333" s="125"/>
      <c r="Q1333" s="52"/>
      <c r="R1333" s="51"/>
      <c r="S1333" s="51"/>
    </row>
    <row r="1334" spans="1:19" ht="42" x14ac:dyDescent="0.35">
      <c r="A1334" s="53">
        <v>30732018</v>
      </c>
      <c r="B1334" s="53" t="s">
        <v>10309</v>
      </c>
      <c r="C1334" s="54" t="s">
        <v>3167</v>
      </c>
      <c r="D1334" s="60">
        <v>1</v>
      </c>
      <c r="E1334" s="61" t="s">
        <v>155</v>
      </c>
      <c r="F1334" s="56"/>
      <c r="G1334" s="53">
        <v>3</v>
      </c>
      <c r="H1334" s="53">
        <v>5</v>
      </c>
      <c r="I1334" s="53"/>
      <c r="J1334" s="53"/>
      <c r="K1334" s="57"/>
      <c r="L1334" s="58">
        <f t="shared" ref="L1334:L1342" si="143">VLOOKUP(E1334,PORTES2021,10,FALSE)</f>
        <v>1206.83</v>
      </c>
      <c r="M1334" s="58">
        <f t="shared" si="138"/>
        <v>1206.83</v>
      </c>
      <c r="N1334" s="58">
        <f>IF(F1334&gt;0,ROUND(F1334*#REF!,2),0)</f>
        <v>0</v>
      </c>
      <c r="O1334" s="58">
        <f>IF(J1334&gt;0,ROUND(J1334*#REF!,2),0)</f>
        <v>0</v>
      </c>
      <c r="P1334" s="58">
        <f t="shared" ref="P1334:P1342" si="144">ROUND(M1334+N1334+O1334,2)</f>
        <v>1206.83</v>
      </c>
      <c r="Q1334" s="59" t="s">
        <v>132</v>
      </c>
      <c r="R1334" s="51"/>
      <c r="S1334" s="51"/>
    </row>
    <row r="1335" spans="1:19" x14ac:dyDescent="0.35">
      <c r="A1335" s="53">
        <v>30732026</v>
      </c>
      <c r="B1335" s="53" t="s">
        <v>10310</v>
      </c>
      <c r="C1335" s="54" t="s">
        <v>3166</v>
      </c>
      <c r="D1335" s="60">
        <v>1</v>
      </c>
      <c r="E1335" s="61" t="s">
        <v>383</v>
      </c>
      <c r="F1335" s="56"/>
      <c r="G1335" s="53">
        <v>2</v>
      </c>
      <c r="H1335" s="53">
        <v>2</v>
      </c>
      <c r="I1335" s="53"/>
      <c r="J1335" s="53"/>
      <c r="K1335" s="57"/>
      <c r="L1335" s="58">
        <f t="shared" si="143"/>
        <v>649.84</v>
      </c>
      <c r="M1335" s="58">
        <f t="shared" si="138"/>
        <v>649.84</v>
      </c>
      <c r="N1335" s="58">
        <f>IF(F1335&gt;0,ROUND(F1335*#REF!,2),0)</f>
        <v>0</v>
      </c>
      <c r="O1335" s="58">
        <f>IF(J1335&gt;0,ROUND(J1335*#REF!,2),0)</f>
        <v>0</v>
      </c>
      <c r="P1335" s="58">
        <f t="shared" si="144"/>
        <v>649.84</v>
      </c>
      <c r="Q1335" s="59" t="s">
        <v>132</v>
      </c>
      <c r="R1335" s="51"/>
      <c r="S1335" s="51"/>
    </row>
    <row r="1336" spans="1:19" ht="21" x14ac:dyDescent="0.35">
      <c r="A1336" s="53">
        <v>30732034</v>
      </c>
      <c r="B1336" s="53" t="s">
        <v>10311</v>
      </c>
      <c r="C1336" s="54" t="s">
        <v>3165</v>
      </c>
      <c r="D1336" s="60">
        <v>1</v>
      </c>
      <c r="E1336" s="61" t="s">
        <v>159</v>
      </c>
      <c r="F1336" s="56"/>
      <c r="G1336" s="53">
        <v>2</v>
      </c>
      <c r="H1336" s="53">
        <v>5</v>
      </c>
      <c r="I1336" s="53"/>
      <c r="J1336" s="53"/>
      <c r="K1336" s="57"/>
      <c r="L1336" s="58">
        <f t="shared" si="143"/>
        <v>736.04</v>
      </c>
      <c r="M1336" s="58">
        <f t="shared" si="138"/>
        <v>736.04</v>
      </c>
      <c r="N1336" s="58">
        <f>IF(F1336&gt;0,ROUND(F1336*#REF!,2),0)</f>
        <v>0</v>
      </c>
      <c r="O1336" s="58">
        <f>IF(J1336&gt;0,ROUND(J1336*#REF!,2),0)</f>
        <v>0</v>
      </c>
      <c r="P1336" s="58">
        <f t="shared" si="144"/>
        <v>736.04</v>
      </c>
      <c r="Q1336" s="59" t="s">
        <v>132</v>
      </c>
      <c r="R1336" s="51"/>
      <c r="S1336" s="51"/>
    </row>
    <row r="1337" spans="1:19" ht="21" x14ac:dyDescent="0.35">
      <c r="A1337" s="53">
        <v>30732085</v>
      </c>
      <c r="B1337" s="53" t="s">
        <v>10312</v>
      </c>
      <c r="C1337" s="54" t="s">
        <v>3164</v>
      </c>
      <c r="D1337" s="60">
        <v>1</v>
      </c>
      <c r="E1337" s="61" t="s">
        <v>159</v>
      </c>
      <c r="F1337" s="56"/>
      <c r="G1337" s="53">
        <v>2</v>
      </c>
      <c r="H1337" s="53">
        <v>5</v>
      </c>
      <c r="I1337" s="53"/>
      <c r="J1337" s="53"/>
      <c r="K1337" s="57"/>
      <c r="L1337" s="58">
        <f t="shared" si="143"/>
        <v>736.04</v>
      </c>
      <c r="M1337" s="58">
        <f t="shared" si="138"/>
        <v>736.04</v>
      </c>
      <c r="N1337" s="58">
        <f>IF(F1337&gt;0,ROUND(F1337*#REF!,2),0)</f>
        <v>0</v>
      </c>
      <c r="O1337" s="58">
        <f>IF(J1337&gt;0,ROUND(J1337*#REF!,2),0)</f>
        <v>0</v>
      </c>
      <c r="P1337" s="58">
        <f t="shared" si="144"/>
        <v>736.04</v>
      </c>
      <c r="Q1337" s="59" t="s">
        <v>132</v>
      </c>
      <c r="R1337" s="51"/>
      <c r="S1337" s="51"/>
    </row>
    <row r="1338" spans="1:19" ht="21" x14ac:dyDescent="0.35">
      <c r="A1338" s="53">
        <v>30732093</v>
      </c>
      <c r="B1338" s="53" t="s">
        <v>10313</v>
      </c>
      <c r="C1338" s="54" t="s">
        <v>3163</v>
      </c>
      <c r="D1338" s="60">
        <v>1</v>
      </c>
      <c r="E1338" s="61" t="s">
        <v>148</v>
      </c>
      <c r="F1338" s="56"/>
      <c r="G1338" s="53">
        <v>2</v>
      </c>
      <c r="H1338" s="53">
        <v>4</v>
      </c>
      <c r="I1338" s="53"/>
      <c r="J1338" s="53"/>
      <c r="K1338" s="57"/>
      <c r="L1338" s="58">
        <f t="shared" si="143"/>
        <v>689.63</v>
      </c>
      <c r="M1338" s="58">
        <f t="shared" si="138"/>
        <v>689.63</v>
      </c>
      <c r="N1338" s="58">
        <f>IF(F1338&gt;0,ROUND(F1338*#REF!,2),0)</f>
        <v>0</v>
      </c>
      <c r="O1338" s="58">
        <f>IF(J1338&gt;0,ROUND(J1338*#REF!,2),0)</f>
        <v>0</v>
      </c>
      <c r="P1338" s="58">
        <f t="shared" si="144"/>
        <v>689.63</v>
      </c>
      <c r="Q1338" s="59" t="s">
        <v>132</v>
      </c>
      <c r="R1338" s="51"/>
      <c r="S1338" s="51"/>
    </row>
    <row r="1339" spans="1:19" ht="21" x14ac:dyDescent="0.35">
      <c r="A1339" s="53">
        <v>30732107</v>
      </c>
      <c r="B1339" s="53" t="s">
        <v>10314</v>
      </c>
      <c r="C1339" s="54" t="s">
        <v>3162</v>
      </c>
      <c r="D1339" s="60">
        <v>1</v>
      </c>
      <c r="E1339" s="61" t="s">
        <v>148</v>
      </c>
      <c r="F1339" s="56"/>
      <c r="G1339" s="53">
        <v>2</v>
      </c>
      <c r="H1339" s="53">
        <v>4</v>
      </c>
      <c r="I1339" s="53"/>
      <c r="J1339" s="53"/>
      <c r="K1339" s="57"/>
      <c r="L1339" s="58">
        <f t="shared" si="143"/>
        <v>689.63</v>
      </c>
      <c r="M1339" s="58">
        <f t="shared" si="138"/>
        <v>689.63</v>
      </c>
      <c r="N1339" s="58">
        <f>IF(F1339&gt;0,ROUND(F1339*#REF!,2),0)</f>
        <v>0</v>
      </c>
      <c r="O1339" s="58">
        <f>IF(J1339&gt;0,ROUND(J1339*#REF!,2),0)</f>
        <v>0</v>
      </c>
      <c r="P1339" s="58">
        <f t="shared" si="144"/>
        <v>689.63</v>
      </c>
      <c r="Q1339" s="59" t="s">
        <v>132</v>
      </c>
      <c r="R1339" s="51"/>
      <c r="S1339" s="51"/>
    </row>
    <row r="1340" spans="1:19" ht="21" x14ac:dyDescent="0.35">
      <c r="A1340" s="53">
        <v>30732115</v>
      </c>
      <c r="B1340" s="53" t="s">
        <v>10315</v>
      </c>
      <c r="C1340" s="54" t="s">
        <v>3161</v>
      </c>
      <c r="D1340" s="60">
        <v>1</v>
      </c>
      <c r="E1340" s="61" t="s">
        <v>393</v>
      </c>
      <c r="F1340" s="56"/>
      <c r="G1340" s="53">
        <v>2</v>
      </c>
      <c r="H1340" s="53">
        <v>4</v>
      </c>
      <c r="I1340" s="53"/>
      <c r="J1340" s="53"/>
      <c r="K1340" s="57"/>
      <c r="L1340" s="58">
        <f t="shared" si="143"/>
        <v>883.25</v>
      </c>
      <c r="M1340" s="58">
        <f t="shared" si="138"/>
        <v>883.25</v>
      </c>
      <c r="N1340" s="58">
        <f>IF(F1340&gt;0,ROUND(F1340*#REF!,2),0)</f>
        <v>0</v>
      </c>
      <c r="O1340" s="58">
        <f>IF(J1340&gt;0,ROUND(J1340*#REF!,2),0)</f>
        <v>0</v>
      </c>
      <c r="P1340" s="58">
        <f t="shared" si="144"/>
        <v>883.25</v>
      </c>
      <c r="Q1340" s="59" t="s">
        <v>132</v>
      </c>
      <c r="R1340" s="51"/>
      <c r="S1340" s="51"/>
    </row>
    <row r="1341" spans="1:19" ht="21" x14ac:dyDescent="0.35">
      <c r="A1341" s="53">
        <v>30732123</v>
      </c>
      <c r="B1341" s="53" t="s">
        <v>10316</v>
      </c>
      <c r="C1341" s="54" t="s">
        <v>3160</v>
      </c>
      <c r="D1341" s="60">
        <v>1</v>
      </c>
      <c r="E1341" s="61" t="s">
        <v>407</v>
      </c>
      <c r="F1341" s="56"/>
      <c r="G1341" s="53">
        <v>1</v>
      </c>
      <c r="H1341" s="53">
        <v>3</v>
      </c>
      <c r="I1341" s="53"/>
      <c r="J1341" s="53"/>
      <c r="K1341" s="57"/>
      <c r="L1341" s="58">
        <f t="shared" si="143"/>
        <v>620.66</v>
      </c>
      <c r="M1341" s="58">
        <f t="shared" si="138"/>
        <v>620.66</v>
      </c>
      <c r="N1341" s="58">
        <f>IF(F1341&gt;0,ROUND(F1341*#REF!,2),0)</f>
        <v>0</v>
      </c>
      <c r="O1341" s="58">
        <f>IF(J1341&gt;0,ROUND(J1341*#REF!,2),0)</f>
        <v>0</v>
      </c>
      <c r="P1341" s="58">
        <f t="shared" si="144"/>
        <v>620.66</v>
      </c>
      <c r="Q1341" s="59" t="s">
        <v>132</v>
      </c>
      <c r="R1341" s="51"/>
      <c r="S1341" s="51"/>
    </row>
    <row r="1342" spans="1:19" ht="21" x14ac:dyDescent="0.35">
      <c r="A1342" s="53">
        <v>30732131</v>
      </c>
      <c r="B1342" s="53" t="s">
        <v>10317</v>
      </c>
      <c r="C1342" s="54" t="s">
        <v>3159</v>
      </c>
      <c r="D1342" s="60">
        <v>1</v>
      </c>
      <c r="E1342" s="61" t="s">
        <v>407</v>
      </c>
      <c r="F1342" s="56"/>
      <c r="G1342" s="53">
        <v>1</v>
      </c>
      <c r="H1342" s="53">
        <v>3</v>
      </c>
      <c r="I1342" s="53"/>
      <c r="J1342" s="53"/>
      <c r="K1342" s="57"/>
      <c r="L1342" s="58">
        <f t="shared" si="143"/>
        <v>620.66</v>
      </c>
      <c r="M1342" s="58">
        <f t="shared" si="138"/>
        <v>620.66</v>
      </c>
      <c r="N1342" s="58">
        <f>IF(F1342&gt;0,ROUND(F1342*#REF!,2),0)</f>
        <v>0</v>
      </c>
      <c r="O1342" s="58">
        <f>IF(J1342&gt;0,ROUND(J1342*#REF!,2),0)</f>
        <v>0</v>
      </c>
      <c r="P1342" s="58">
        <f t="shared" si="144"/>
        <v>620.66</v>
      </c>
      <c r="Q1342" s="59" t="s">
        <v>132</v>
      </c>
      <c r="R1342" s="51"/>
      <c r="S1342" s="51"/>
    </row>
    <row r="1343" spans="1:19" ht="31" x14ac:dyDescent="0.35">
      <c r="A1343" s="125" t="s">
        <v>10318</v>
      </c>
      <c r="B1343" s="125"/>
      <c r="C1343" s="125"/>
      <c r="D1343" s="125"/>
      <c r="E1343" s="125"/>
      <c r="F1343" s="125"/>
      <c r="G1343" s="125"/>
      <c r="H1343" s="125"/>
      <c r="I1343" s="125"/>
      <c r="J1343" s="125"/>
      <c r="K1343" s="125"/>
      <c r="L1343" s="125"/>
      <c r="M1343" s="125"/>
      <c r="N1343" s="125"/>
      <c r="O1343" s="125"/>
      <c r="P1343" s="125"/>
      <c r="Q1343" s="52"/>
      <c r="R1343" s="51"/>
      <c r="S1343" s="51"/>
    </row>
    <row r="1344" spans="1:19" x14ac:dyDescent="0.35">
      <c r="A1344" s="53">
        <v>30733014</v>
      </c>
      <c r="B1344" s="53" t="s">
        <v>10319</v>
      </c>
      <c r="C1344" s="54" t="s">
        <v>3133</v>
      </c>
      <c r="D1344" s="60">
        <v>1</v>
      </c>
      <c r="E1344" s="61" t="s">
        <v>393</v>
      </c>
      <c r="F1344" s="56">
        <v>33.799999999999997</v>
      </c>
      <c r="G1344" s="53">
        <v>1</v>
      </c>
      <c r="H1344" s="53">
        <v>5</v>
      </c>
      <c r="I1344" s="53"/>
      <c r="J1344" s="53"/>
      <c r="K1344" s="57"/>
      <c r="L1344" s="58">
        <f t="shared" ref="L1344:L1353" si="145">VLOOKUP(E1344,PORTES2021,10,FALSE)</f>
        <v>883.25</v>
      </c>
      <c r="M1344" s="58">
        <f t="shared" si="138"/>
        <v>883.25</v>
      </c>
      <c r="N1344" s="58" t="e">
        <f>IF(F1344&gt;0,ROUND(F1344*#REF!,2),0)</f>
        <v>#REF!</v>
      </c>
      <c r="O1344" s="58">
        <f>IF(J1344&gt;0,ROUND(J1344*#REF!,2),0)</f>
        <v>0</v>
      </c>
      <c r="P1344" s="58" t="e">
        <f t="shared" ref="P1344:P1353" si="146">ROUND(M1344+N1344+O1344,2)</f>
        <v>#REF!</v>
      </c>
      <c r="Q1344" s="59" t="s">
        <v>132</v>
      </c>
      <c r="R1344" s="51"/>
      <c r="S1344" s="51"/>
    </row>
    <row r="1345" spans="1:19" x14ac:dyDescent="0.35">
      <c r="A1345" s="53">
        <v>30733022</v>
      </c>
      <c r="B1345" s="53" t="s">
        <v>10320</v>
      </c>
      <c r="C1345" s="54" t="s">
        <v>3139</v>
      </c>
      <c r="D1345" s="60">
        <v>1</v>
      </c>
      <c r="E1345" s="61" t="s">
        <v>148</v>
      </c>
      <c r="F1345" s="56">
        <v>33.799999999999997</v>
      </c>
      <c r="G1345" s="53">
        <v>1</v>
      </c>
      <c r="H1345" s="53">
        <v>4</v>
      </c>
      <c r="I1345" s="53"/>
      <c r="J1345" s="53"/>
      <c r="K1345" s="57"/>
      <c r="L1345" s="58">
        <f t="shared" si="145"/>
        <v>689.63</v>
      </c>
      <c r="M1345" s="58">
        <f t="shared" si="138"/>
        <v>689.63</v>
      </c>
      <c r="N1345" s="58" t="e">
        <f>IF(F1345&gt;0,ROUND(F1345*#REF!,2),0)</f>
        <v>#REF!</v>
      </c>
      <c r="O1345" s="58">
        <f>IF(J1345&gt;0,ROUND(J1345*#REF!,2),0)</f>
        <v>0</v>
      </c>
      <c r="P1345" s="58" t="e">
        <f t="shared" si="146"/>
        <v>#REF!</v>
      </c>
      <c r="Q1345" s="59" t="s">
        <v>132</v>
      </c>
      <c r="R1345" s="51"/>
      <c r="S1345" s="51"/>
    </row>
    <row r="1346" spans="1:19" ht="21" x14ac:dyDescent="0.35">
      <c r="A1346" s="53">
        <v>30733030</v>
      </c>
      <c r="B1346" s="53" t="s">
        <v>10321</v>
      </c>
      <c r="C1346" s="54" t="s">
        <v>3138</v>
      </c>
      <c r="D1346" s="60">
        <v>1</v>
      </c>
      <c r="E1346" s="61" t="s">
        <v>148</v>
      </c>
      <c r="F1346" s="56">
        <v>33.799999999999997</v>
      </c>
      <c r="G1346" s="53">
        <v>1</v>
      </c>
      <c r="H1346" s="53">
        <v>4</v>
      </c>
      <c r="I1346" s="53"/>
      <c r="J1346" s="53"/>
      <c r="K1346" s="57"/>
      <c r="L1346" s="58">
        <f t="shared" si="145"/>
        <v>689.63</v>
      </c>
      <c r="M1346" s="58">
        <f t="shared" si="138"/>
        <v>689.63</v>
      </c>
      <c r="N1346" s="58" t="e">
        <f>IF(F1346&gt;0,ROUND(F1346*#REF!,2),0)</f>
        <v>#REF!</v>
      </c>
      <c r="O1346" s="58">
        <f>IF(J1346&gt;0,ROUND(J1346*#REF!,2),0)</f>
        <v>0</v>
      </c>
      <c r="P1346" s="58" t="e">
        <f t="shared" si="146"/>
        <v>#REF!</v>
      </c>
      <c r="Q1346" s="59" t="s">
        <v>132</v>
      </c>
      <c r="R1346" s="51"/>
      <c r="S1346" s="51"/>
    </row>
    <row r="1347" spans="1:19" ht="31.5" x14ac:dyDescent="0.35">
      <c r="A1347" s="53">
        <v>30733049</v>
      </c>
      <c r="B1347" s="53" t="s">
        <v>10322</v>
      </c>
      <c r="C1347" s="54" t="s">
        <v>3158</v>
      </c>
      <c r="D1347" s="60">
        <v>1</v>
      </c>
      <c r="E1347" s="61" t="s">
        <v>398</v>
      </c>
      <c r="F1347" s="56">
        <v>38.5</v>
      </c>
      <c r="G1347" s="53">
        <v>1</v>
      </c>
      <c r="H1347" s="53">
        <v>6</v>
      </c>
      <c r="I1347" s="53"/>
      <c r="J1347" s="53"/>
      <c r="K1347" s="57"/>
      <c r="L1347" s="58">
        <f t="shared" si="145"/>
        <v>1140.53</v>
      </c>
      <c r="M1347" s="58">
        <f t="shared" si="138"/>
        <v>1140.53</v>
      </c>
      <c r="N1347" s="58" t="e">
        <f>IF(F1347&gt;0,ROUND(F1347*#REF!,2),0)</f>
        <v>#REF!</v>
      </c>
      <c r="O1347" s="58">
        <f>IF(J1347&gt;0,ROUND(J1347*#REF!,2),0)</f>
        <v>0</v>
      </c>
      <c r="P1347" s="58" t="e">
        <f t="shared" si="146"/>
        <v>#REF!</v>
      </c>
      <c r="Q1347" s="59" t="s">
        <v>132</v>
      </c>
      <c r="R1347" s="51"/>
      <c r="S1347" s="51"/>
    </row>
    <row r="1348" spans="1:19" x14ac:dyDescent="0.35">
      <c r="A1348" s="53">
        <v>30733057</v>
      </c>
      <c r="B1348" s="53" t="s">
        <v>10323</v>
      </c>
      <c r="C1348" s="54" t="s">
        <v>3157</v>
      </c>
      <c r="D1348" s="60">
        <v>1</v>
      </c>
      <c r="E1348" s="61" t="s">
        <v>148</v>
      </c>
      <c r="F1348" s="56">
        <v>33.799999999999997</v>
      </c>
      <c r="G1348" s="53">
        <v>1</v>
      </c>
      <c r="H1348" s="53">
        <v>4</v>
      </c>
      <c r="I1348" s="53"/>
      <c r="J1348" s="53"/>
      <c r="K1348" s="57"/>
      <c r="L1348" s="58">
        <f t="shared" si="145"/>
        <v>689.63</v>
      </c>
      <c r="M1348" s="58">
        <f t="shared" si="138"/>
        <v>689.63</v>
      </c>
      <c r="N1348" s="58" t="e">
        <f>IF(F1348&gt;0,ROUND(F1348*#REF!,2),0)</f>
        <v>#REF!</v>
      </c>
      <c r="O1348" s="58">
        <f>IF(J1348&gt;0,ROUND(J1348*#REF!,2),0)</f>
        <v>0</v>
      </c>
      <c r="P1348" s="58" t="e">
        <f t="shared" si="146"/>
        <v>#REF!</v>
      </c>
      <c r="Q1348" s="59" t="s">
        <v>132</v>
      </c>
      <c r="R1348" s="51"/>
      <c r="S1348" s="51"/>
    </row>
    <row r="1349" spans="1:19" x14ac:dyDescent="0.35">
      <c r="A1349" s="53">
        <v>30733065</v>
      </c>
      <c r="B1349" s="53" t="s">
        <v>10324</v>
      </c>
      <c r="C1349" s="54" t="s">
        <v>3156</v>
      </c>
      <c r="D1349" s="60">
        <v>1</v>
      </c>
      <c r="E1349" s="61" t="s">
        <v>398</v>
      </c>
      <c r="F1349" s="56">
        <v>38.5</v>
      </c>
      <c r="G1349" s="53">
        <v>1</v>
      </c>
      <c r="H1349" s="53">
        <v>6</v>
      </c>
      <c r="I1349" s="53"/>
      <c r="J1349" s="53"/>
      <c r="K1349" s="57"/>
      <c r="L1349" s="58">
        <f t="shared" si="145"/>
        <v>1140.53</v>
      </c>
      <c r="M1349" s="58">
        <f t="shared" si="138"/>
        <v>1140.53</v>
      </c>
      <c r="N1349" s="58" t="e">
        <f>IF(F1349&gt;0,ROUND(F1349*#REF!,2),0)</f>
        <v>#REF!</v>
      </c>
      <c r="O1349" s="58">
        <f>IF(J1349&gt;0,ROUND(J1349*#REF!,2),0)</f>
        <v>0</v>
      </c>
      <c r="P1349" s="58" t="e">
        <f t="shared" si="146"/>
        <v>#REF!</v>
      </c>
      <c r="Q1349" s="59" t="s">
        <v>132</v>
      </c>
      <c r="R1349" s="51"/>
      <c r="S1349" s="51"/>
    </row>
    <row r="1350" spans="1:19" ht="31.5" x14ac:dyDescent="0.35">
      <c r="A1350" s="53">
        <v>30733073</v>
      </c>
      <c r="B1350" s="53" t="s">
        <v>10325</v>
      </c>
      <c r="C1350" s="54" t="s">
        <v>3155</v>
      </c>
      <c r="D1350" s="60">
        <v>1</v>
      </c>
      <c r="E1350" s="61" t="s">
        <v>398</v>
      </c>
      <c r="F1350" s="56">
        <v>38.5</v>
      </c>
      <c r="G1350" s="53">
        <v>1</v>
      </c>
      <c r="H1350" s="53">
        <v>6</v>
      </c>
      <c r="I1350" s="53"/>
      <c r="J1350" s="53"/>
      <c r="K1350" s="57"/>
      <c r="L1350" s="58">
        <f t="shared" si="145"/>
        <v>1140.53</v>
      </c>
      <c r="M1350" s="58">
        <f t="shared" si="138"/>
        <v>1140.53</v>
      </c>
      <c r="N1350" s="58" t="e">
        <f>IF(F1350&gt;0,ROUND(F1350*#REF!,2),0)</f>
        <v>#REF!</v>
      </c>
      <c r="O1350" s="58">
        <f>IF(J1350&gt;0,ROUND(J1350*#REF!,2),0)</f>
        <v>0</v>
      </c>
      <c r="P1350" s="58" t="e">
        <f t="shared" si="146"/>
        <v>#REF!</v>
      </c>
      <c r="Q1350" s="59" t="s">
        <v>132</v>
      </c>
      <c r="R1350" s="51"/>
      <c r="S1350" s="51"/>
    </row>
    <row r="1351" spans="1:19" ht="31.5" x14ac:dyDescent="0.35">
      <c r="A1351" s="53">
        <v>30733081</v>
      </c>
      <c r="B1351" s="53" t="s">
        <v>10326</v>
      </c>
      <c r="C1351" s="54" t="s">
        <v>3154</v>
      </c>
      <c r="D1351" s="60">
        <v>1</v>
      </c>
      <c r="E1351" s="61" t="s">
        <v>393</v>
      </c>
      <c r="F1351" s="56">
        <v>33.799999999999997</v>
      </c>
      <c r="G1351" s="53">
        <v>1</v>
      </c>
      <c r="H1351" s="53">
        <v>5</v>
      </c>
      <c r="I1351" s="53"/>
      <c r="J1351" s="53"/>
      <c r="K1351" s="57"/>
      <c r="L1351" s="58">
        <f t="shared" si="145"/>
        <v>883.25</v>
      </c>
      <c r="M1351" s="58">
        <f t="shared" si="138"/>
        <v>883.25</v>
      </c>
      <c r="N1351" s="58" t="e">
        <f>IF(F1351&gt;0,ROUND(F1351*#REF!,2),0)</f>
        <v>#REF!</v>
      </c>
      <c r="O1351" s="58">
        <f>IF(J1351&gt;0,ROUND(J1351*#REF!,2),0)</f>
        <v>0</v>
      </c>
      <c r="P1351" s="58" t="e">
        <f t="shared" si="146"/>
        <v>#REF!</v>
      </c>
      <c r="Q1351" s="59" t="s">
        <v>132</v>
      </c>
      <c r="R1351" s="51"/>
      <c r="S1351" s="51"/>
    </row>
    <row r="1352" spans="1:19" ht="21" x14ac:dyDescent="0.35">
      <c r="A1352" s="53">
        <v>30733090</v>
      </c>
      <c r="B1352" s="53" t="s">
        <v>10327</v>
      </c>
      <c r="C1352" s="54" t="s">
        <v>3153</v>
      </c>
      <c r="D1352" s="60">
        <v>1</v>
      </c>
      <c r="E1352" s="61" t="s">
        <v>396</v>
      </c>
      <c r="F1352" s="56">
        <v>38.5</v>
      </c>
      <c r="G1352" s="53">
        <v>1</v>
      </c>
      <c r="H1352" s="53">
        <v>6</v>
      </c>
      <c r="I1352" s="53"/>
      <c r="J1352" s="53"/>
      <c r="K1352" s="57"/>
      <c r="L1352" s="58">
        <f t="shared" si="145"/>
        <v>1027.79</v>
      </c>
      <c r="M1352" s="58">
        <f t="shared" si="138"/>
        <v>1027.79</v>
      </c>
      <c r="N1352" s="58" t="e">
        <f>IF(F1352&gt;0,ROUND(F1352*#REF!,2),0)</f>
        <v>#REF!</v>
      </c>
      <c r="O1352" s="58">
        <f>IF(J1352&gt;0,ROUND(J1352*#REF!,2),0)</f>
        <v>0</v>
      </c>
      <c r="P1352" s="58" t="e">
        <f t="shared" si="146"/>
        <v>#REF!</v>
      </c>
      <c r="Q1352" s="59" t="s">
        <v>132</v>
      </c>
      <c r="R1352" s="51"/>
      <c r="S1352" s="51"/>
    </row>
    <row r="1353" spans="1:19" ht="52.5" x14ac:dyDescent="0.35">
      <c r="A1353" s="53">
        <v>30733103</v>
      </c>
      <c r="B1353" s="53" t="s">
        <v>10328</v>
      </c>
      <c r="C1353" s="54" t="s">
        <v>3152</v>
      </c>
      <c r="D1353" s="60">
        <v>1</v>
      </c>
      <c r="E1353" s="61" t="s">
        <v>398</v>
      </c>
      <c r="F1353" s="56">
        <v>38.5</v>
      </c>
      <c r="G1353" s="53">
        <v>1</v>
      </c>
      <c r="H1353" s="53">
        <v>6</v>
      </c>
      <c r="I1353" s="53"/>
      <c r="J1353" s="53"/>
      <c r="K1353" s="57"/>
      <c r="L1353" s="58">
        <f t="shared" si="145"/>
        <v>1140.53</v>
      </c>
      <c r="M1353" s="58">
        <f t="shared" si="138"/>
        <v>1140.53</v>
      </c>
      <c r="N1353" s="58" t="e">
        <f>IF(F1353&gt;0,ROUND(F1353*#REF!,2),0)</f>
        <v>#REF!</v>
      </c>
      <c r="O1353" s="58">
        <f>IF(J1353&gt;0,ROUND(J1353*#REF!,2),0)</f>
        <v>0</v>
      </c>
      <c r="P1353" s="58" t="e">
        <f t="shared" si="146"/>
        <v>#REF!</v>
      </c>
      <c r="Q1353" s="59" t="s">
        <v>132</v>
      </c>
      <c r="R1353" s="51"/>
      <c r="S1353" s="51"/>
    </row>
    <row r="1354" spans="1:19" ht="31" x14ac:dyDescent="0.35">
      <c r="A1354" s="125" t="s">
        <v>10329</v>
      </c>
      <c r="B1354" s="125"/>
      <c r="C1354" s="125"/>
      <c r="D1354" s="125"/>
      <c r="E1354" s="125"/>
      <c r="F1354" s="125"/>
      <c r="G1354" s="125"/>
      <c r="H1354" s="125"/>
      <c r="I1354" s="125"/>
      <c r="J1354" s="125"/>
      <c r="K1354" s="125"/>
      <c r="L1354" s="125"/>
      <c r="M1354" s="125"/>
      <c r="N1354" s="125"/>
      <c r="O1354" s="125"/>
      <c r="P1354" s="125"/>
      <c r="Q1354" s="52"/>
      <c r="R1354" s="51"/>
      <c r="S1354" s="51"/>
    </row>
    <row r="1355" spans="1:19" x14ac:dyDescent="0.35">
      <c r="A1355" s="53">
        <v>30734010</v>
      </c>
      <c r="B1355" s="53" t="s">
        <v>10330</v>
      </c>
      <c r="C1355" s="54" t="s">
        <v>3133</v>
      </c>
      <c r="D1355" s="60">
        <v>1</v>
      </c>
      <c r="E1355" s="61" t="s">
        <v>393</v>
      </c>
      <c r="F1355" s="56">
        <v>33.799999999999997</v>
      </c>
      <c r="G1355" s="53">
        <v>1</v>
      </c>
      <c r="H1355" s="53">
        <v>5</v>
      </c>
      <c r="I1355" s="53"/>
      <c r="J1355" s="53"/>
      <c r="K1355" s="57"/>
      <c r="L1355" s="58">
        <f t="shared" ref="L1355:L1360" si="147">VLOOKUP(E1355,PORTES2021,10,FALSE)</f>
        <v>883.25</v>
      </c>
      <c r="M1355" s="58">
        <f t="shared" si="138"/>
        <v>883.25</v>
      </c>
      <c r="N1355" s="58" t="e">
        <f>IF(F1355&gt;0,ROUND(F1355*#REF!,2),0)</f>
        <v>#REF!</v>
      </c>
      <c r="O1355" s="58">
        <f>IF(J1355&gt;0,ROUND(J1355*#REF!,2),0)</f>
        <v>0</v>
      </c>
      <c r="P1355" s="58" t="e">
        <f t="shared" ref="P1355:P1360" si="148">ROUND(M1355+N1355+O1355,2)</f>
        <v>#REF!</v>
      </c>
      <c r="Q1355" s="59" t="s">
        <v>132</v>
      </c>
      <c r="R1355" s="51"/>
      <c r="S1355" s="51"/>
    </row>
    <row r="1356" spans="1:19" x14ac:dyDescent="0.35">
      <c r="A1356" s="53">
        <v>30734029</v>
      </c>
      <c r="B1356" s="53" t="s">
        <v>10331</v>
      </c>
      <c r="C1356" s="54" t="s">
        <v>3139</v>
      </c>
      <c r="D1356" s="60">
        <v>1</v>
      </c>
      <c r="E1356" s="61" t="s">
        <v>148</v>
      </c>
      <c r="F1356" s="56">
        <v>33.799999999999997</v>
      </c>
      <c r="G1356" s="53">
        <v>1</v>
      </c>
      <c r="H1356" s="53">
        <v>4</v>
      </c>
      <c r="I1356" s="53"/>
      <c r="J1356" s="53"/>
      <c r="K1356" s="57"/>
      <c r="L1356" s="58">
        <f t="shared" si="147"/>
        <v>689.63</v>
      </c>
      <c r="M1356" s="58">
        <f t="shared" ref="M1356:M1391" si="149">ROUND(D1356*L1356,2)</f>
        <v>689.63</v>
      </c>
      <c r="N1356" s="58" t="e">
        <f>IF(F1356&gt;0,ROUND(F1356*#REF!,2),0)</f>
        <v>#REF!</v>
      </c>
      <c r="O1356" s="58">
        <f>IF(J1356&gt;0,ROUND(J1356*#REF!,2),0)</f>
        <v>0</v>
      </c>
      <c r="P1356" s="58" t="e">
        <f t="shared" si="148"/>
        <v>#REF!</v>
      </c>
      <c r="Q1356" s="59" t="s">
        <v>132</v>
      </c>
      <c r="R1356" s="51"/>
      <c r="S1356" s="51"/>
    </row>
    <row r="1357" spans="1:19" ht="21" x14ac:dyDescent="0.35">
      <c r="A1357" s="53">
        <v>30734037</v>
      </c>
      <c r="B1357" s="53" t="s">
        <v>10332</v>
      </c>
      <c r="C1357" s="54" t="s">
        <v>3138</v>
      </c>
      <c r="D1357" s="60">
        <v>1</v>
      </c>
      <c r="E1357" s="61" t="s">
        <v>148</v>
      </c>
      <c r="F1357" s="56">
        <v>33.799999999999997</v>
      </c>
      <c r="G1357" s="53">
        <v>1</v>
      </c>
      <c r="H1357" s="53">
        <v>4</v>
      </c>
      <c r="I1357" s="53"/>
      <c r="J1357" s="53"/>
      <c r="K1357" s="57"/>
      <c r="L1357" s="58">
        <f t="shared" si="147"/>
        <v>689.63</v>
      </c>
      <c r="M1357" s="58">
        <f t="shared" si="149"/>
        <v>689.63</v>
      </c>
      <c r="N1357" s="58" t="e">
        <f>IF(F1357&gt;0,ROUND(F1357*#REF!,2),0)</f>
        <v>#REF!</v>
      </c>
      <c r="O1357" s="58">
        <f>IF(J1357&gt;0,ROUND(J1357*#REF!,2),0)</f>
        <v>0</v>
      </c>
      <c r="P1357" s="58" t="e">
        <f t="shared" si="148"/>
        <v>#REF!</v>
      </c>
      <c r="Q1357" s="59" t="s">
        <v>132</v>
      </c>
      <c r="R1357" s="51"/>
      <c r="S1357" s="51"/>
    </row>
    <row r="1358" spans="1:19" ht="31.5" x14ac:dyDescent="0.35">
      <c r="A1358" s="53">
        <v>30734045</v>
      </c>
      <c r="B1358" s="53" t="s">
        <v>10333</v>
      </c>
      <c r="C1358" s="54" t="s">
        <v>3151</v>
      </c>
      <c r="D1358" s="60">
        <v>1</v>
      </c>
      <c r="E1358" s="61" t="s">
        <v>398</v>
      </c>
      <c r="F1358" s="56">
        <v>38.5</v>
      </c>
      <c r="G1358" s="53">
        <v>1</v>
      </c>
      <c r="H1358" s="53">
        <v>6</v>
      </c>
      <c r="I1358" s="53"/>
      <c r="J1358" s="53"/>
      <c r="K1358" s="57"/>
      <c r="L1358" s="58">
        <f t="shared" si="147"/>
        <v>1140.53</v>
      </c>
      <c r="M1358" s="58">
        <f t="shared" si="149"/>
        <v>1140.53</v>
      </c>
      <c r="N1358" s="58" t="e">
        <f>IF(F1358&gt;0,ROUND(F1358*#REF!,2),0)</f>
        <v>#REF!</v>
      </c>
      <c r="O1358" s="58">
        <f>IF(J1358&gt;0,ROUND(J1358*#REF!,2),0)</f>
        <v>0</v>
      </c>
      <c r="P1358" s="58" t="e">
        <f t="shared" si="148"/>
        <v>#REF!</v>
      </c>
      <c r="Q1358" s="59" t="s">
        <v>132</v>
      </c>
      <c r="R1358" s="51"/>
      <c r="S1358" s="51"/>
    </row>
    <row r="1359" spans="1:19" ht="21" x14ac:dyDescent="0.35">
      <c r="A1359" s="53">
        <v>30734053</v>
      </c>
      <c r="B1359" s="53" t="s">
        <v>10334</v>
      </c>
      <c r="C1359" s="54" t="s">
        <v>3150</v>
      </c>
      <c r="D1359" s="60">
        <v>1</v>
      </c>
      <c r="E1359" s="61" t="s">
        <v>398</v>
      </c>
      <c r="F1359" s="56">
        <v>38.5</v>
      </c>
      <c r="G1359" s="53">
        <v>1</v>
      </c>
      <c r="H1359" s="53">
        <v>6</v>
      </c>
      <c r="I1359" s="53"/>
      <c r="J1359" s="53"/>
      <c r="K1359" s="57"/>
      <c r="L1359" s="58">
        <f t="shared" si="147"/>
        <v>1140.53</v>
      </c>
      <c r="M1359" s="58">
        <f t="shared" si="149"/>
        <v>1140.53</v>
      </c>
      <c r="N1359" s="58" t="e">
        <f>IF(F1359&gt;0,ROUND(F1359*#REF!,2),0)</f>
        <v>#REF!</v>
      </c>
      <c r="O1359" s="58">
        <f>IF(J1359&gt;0,ROUND(J1359*#REF!,2),0)</f>
        <v>0</v>
      </c>
      <c r="P1359" s="58" t="e">
        <f t="shared" si="148"/>
        <v>#REF!</v>
      </c>
      <c r="Q1359" s="59" t="s">
        <v>132</v>
      </c>
      <c r="R1359" s="51"/>
      <c r="S1359" s="51"/>
    </row>
    <row r="1360" spans="1:19" ht="21" x14ac:dyDescent="0.35">
      <c r="A1360" s="53">
        <v>30734061</v>
      </c>
      <c r="B1360" s="53" t="s">
        <v>10335</v>
      </c>
      <c r="C1360" s="54" t="s">
        <v>3135</v>
      </c>
      <c r="D1360" s="60">
        <v>1</v>
      </c>
      <c r="E1360" s="61" t="s">
        <v>393</v>
      </c>
      <c r="F1360" s="56">
        <v>33.799999999999997</v>
      </c>
      <c r="G1360" s="53">
        <v>1</v>
      </c>
      <c r="H1360" s="53">
        <v>5</v>
      </c>
      <c r="I1360" s="53"/>
      <c r="J1360" s="53"/>
      <c r="K1360" s="57"/>
      <c r="L1360" s="58">
        <f t="shared" si="147"/>
        <v>883.25</v>
      </c>
      <c r="M1360" s="58">
        <f t="shared" si="149"/>
        <v>883.25</v>
      </c>
      <c r="N1360" s="58" t="e">
        <f>IF(F1360&gt;0,ROUND(F1360*#REF!,2),0)</f>
        <v>#REF!</v>
      </c>
      <c r="O1360" s="58">
        <f>IF(J1360&gt;0,ROUND(J1360*#REF!,2),0)</f>
        <v>0</v>
      </c>
      <c r="P1360" s="58" t="e">
        <f t="shared" si="148"/>
        <v>#REF!</v>
      </c>
      <c r="Q1360" s="59" t="s">
        <v>132</v>
      </c>
      <c r="R1360" s="51"/>
      <c r="S1360" s="51"/>
    </row>
    <row r="1361" spans="1:19" ht="31" x14ac:dyDescent="0.35">
      <c r="A1361" s="125" t="s">
        <v>10336</v>
      </c>
      <c r="B1361" s="125"/>
      <c r="C1361" s="125"/>
      <c r="D1361" s="125"/>
      <c r="E1361" s="125"/>
      <c r="F1361" s="125"/>
      <c r="G1361" s="125"/>
      <c r="H1361" s="125"/>
      <c r="I1361" s="125"/>
      <c r="J1361" s="125"/>
      <c r="K1361" s="125"/>
      <c r="L1361" s="125"/>
      <c r="M1361" s="125"/>
      <c r="N1361" s="125"/>
      <c r="O1361" s="125"/>
      <c r="P1361" s="125"/>
      <c r="Q1361" s="52"/>
      <c r="R1361" s="51"/>
      <c r="S1361" s="51"/>
    </row>
    <row r="1362" spans="1:19" x14ac:dyDescent="0.35">
      <c r="A1362" s="53">
        <v>30735017</v>
      </c>
      <c r="B1362" s="53" t="s">
        <v>10337</v>
      </c>
      <c r="C1362" s="54" t="s">
        <v>3133</v>
      </c>
      <c r="D1362" s="60">
        <v>1</v>
      </c>
      <c r="E1362" s="61" t="s">
        <v>393</v>
      </c>
      <c r="F1362" s="56">
        <v>33.799999999999997</v>
      </c>
      <c r="G1362" s="53">
        <v>1</v>
      </c>
      <c r="H1362" s="53">
        <v>5</v>
      </c>
      <c r="I1362" s="53"/>
      <c r="J1362" s="53"/>
      <c r="K1362" s="57"/>
      <c r="L1362" s="58">
        <f t="shared" ref="L1362:L1370" si="150">VLOOKUP(E1362,PORTES2021,10,FALSE)</f>
        <v>883.25</v>
      </c>
      <c r="M1362" s="58">
        <f t="shared" si="149"/>
        <v>883.25</v>
      </c>
      <c r="N1362" s="58" t="e">
        <f>IF(F1362&gt;0,ROUND(F1362*#REF!,2),0)</f>
        <v>#REF!</v>
      </c>
      <c r="O1362" s="58">
        <f>IF(J1362&gt;0,ROUND(J1362*#REF!,2),0)</f>
        <v>0</v>
      </c>
      <c r="P1362" s="58" t="e">
        <f t="shared" ref="P1362:P1370" si="151">ROUND(M1362+N1362+O1362,2)</f>
        <v>#REF!</v>
      </c>
      <c r="Q1362" s="59" t="s">
        <v>132</v>
      </c>
      <c r="R1362" s="51"/>
      <c r="S1362" s="51"/>
    </row>
    <row r="1363" spans="1:19" x14ac:dyDescent="0.35">
      <c r="A1363" s="53">
        <v>30735025</v>
      </c>
      <c r="B1363" s="53" t="s">
        <v>10338</v>
      </c>
      <c r="C1363" s="54" t="s">
        <v>3139</v>
      </c>
      <c r="D1363" s="60">
        <v>1</v>
      </c>
      <c r="E1363" s="61" t="s">
        <v>148</v>
      </c>
      <c r="F1363" s="56">
        <v>33.799999999999997</v>
      </c>
      <c r="G1363" s="53">
        <v>1</v>
      </c>
      <c r="H1363" s="53">
        <v>4</v>
      </c>
      <c r="I1363" s="53"/>
      <c r="J1363" s="53"/>
      <c r="K1363" s="57"/>
      <c r="L1363" s="58">
        <f t="shared" si="150"/>
        <v>689.63</v>
      </c>
      <c r="M1363" s="58">
        <f t="shared" si="149"/>
        <v>689.63</v>
      </c>
      <c r="N1363" s="58" t="e">
        <f>IF(F1363&gt;0,ROUND(F1363*#REF!,2),0)</f>
        <v>#REF!</v>
      </c>
      <c r="O1363" s="58">
        <f>IF(J1363&gt;0,ROUND(J1363*#REF!,2),0)</f>
        <v>0</v>
      </c>
      <c r="P1363" s="58" t="e">
        <f t="shared" si="151"/>
        <v>#REF!</v>
      </c>
      <c r="Q1363" s="59" t="s">
        <v>132</v>
      </c>
      <c r="R1363" s="51"/>
      <c r="S1363" s="51"/>
    </row>
    <row r="1364" spans="1:19" x14ac:dyDescent="0.35">
      <c r="A1364" s="53">
        <v>30735033</v>
      </c>
      <c r="B1364" s="53" t="s">
        <v>10339</v>
      </c>
      <c r="C1364" s="54" t="s">
        <v>3149</v>
      </c>
      <c r="D1364" s="60">
        <v>1</v>
      </c>
      <c r="E1364" s="61" t="s">
        <v>393</v>
      </c>
      <c r="F1364" s="56">
        <v>33.799999999999997</v>
      </c>
      <c r="G1364" s="53">
        <v>1</v>
      </c>
      <c r="H1364" s="53">
        <v>5</v>
      </c>
      <c r="I1364" s="53"/>
      <c r="J1364" s="53"/>
      <c r="K1364" s="57"/>
      <c r="L1364" s="58">
        <f t="shared" si="150"/>
        <v>883.25</v>
      </c>
      <c r="M1364" s="58">
        <f t="shared" si="149"/>
        <v>883.25</v>
      </c>
      <c r="N1364" s="58" t="e">
        <f>IF(F1364&gt;0,ROUND(F1364*#REF!,2),0)</f>
        <v>#REF!</v>
      </c>
      <c r="O1364" s="58">
        <f>IF(J1364&gt;0,ROUND(J1364*#REF!,2),0)</f>
        <v>0</v>
      </c>
      <c r="P1364" s="58" t="e">
        <f t="shared" si="151"/>
        <v>#REF!</v>
      </c>
      <c r="Q1364" s="59" t="s">
        <v>132</v>
      </c>
      <c r="R1364" s="51"/>
      <c r="S1364" s="51"/>
    </row>
    <row r="1365" spans="1:19" x14ac:dyDescent="0.35">
      <c r="A1365" s="53">
        <v>30735041</v>
      </c>
      <c r="B1365" s="53" t="s">
        <v>10340</v>
      </c>
      <c r="C1365" s="54" t="s">
        <v>3148</v>
      </c>
      <c r="D1365" s="60">
        <v>1</v>
      </c>
      <c r="E1365" s="61" t="s">
        <v>398</v>
      </c>
      <c r="F1365" s="56">
        <v>38.5</v>
      </c>
      <c r="G1365" s="53">
        <v>1</v>
      </c>
      <c r="H1365" s="53">
        <v>6</v>
      </c>
      <c r="I1365" s="53"/>
      <c r="J1365" s="53"/>
      <c r="K1365" s="57"/>
      <c r="L1365" s="58">
        <f t="shared" si="150"/>
        <v>1140.53</v>
      </c>
      <c r="M1365" s="58">
        <f t="shared" si="149"/>
        <v>1140.53</v>
      </c>
      <c r="N1365" s="58" t="e">
        <f>IF(F1365&gt;0,ROUND(F1365*#REF!,2),0)</f>
        <v>#REF!</v>
      </c>
      <c r="O1365" s="58">
        <f>IF(J1365&gt;0,ROUND(J1365*#REF!,2),0)</f>
        <v>0</v>
      </c>
      <c r="P1365" s="58" t="e">
        <f t="shared" si="151"/>
        <v>#REF!</v>
      </c>
      <c r="Q1365" s="59" t="s">
        <v>132</v>
      </c>
      <c r="R1365" s="51"/>
      <c r="S1365" s="51"/>
    </row>
    <row r="1366" spans="1:19" x14ac:dyDescent="0.35">
      <c r="A1366" s="53">
        <v>30735050</v>
      </c>
      <c r="B1366" s="53" t="s">
        <v>10341</v>
      </c>
      <c r="C1366" s="54" t="s">
        <v>3147</v>
      </c>
      <c r="D1366" s="60">
        <v>1</v>
      </c>
      <c r="E1366" s="61" t="s">
        <v>398</v>
      </c>
      <c r="F1366" s="56">
        <v>38.5</v>
      </c>
      <c r="G1366" s="53">
        <v>1</v>
      </c>
      <c r="H1366" s="53">
        <v>6</v>
      </c>
      <c r="I1366" s="53"/>
      <c r="J1366" s="53"/>
      <c r="K1366" s="57"/>
      <c r="L1366" s="58">
        <f t="shared" si="150"/>
        <v>1140.53</v>
      </c>
      <c r="M1366" s="58">
        <f t="shared" si="149"/>
        <v>1140.53</v>
      </c>
      <c r="N1366" s="58" t="e">
        <f>IF(F1366&gt;0,ROUND(F1366*#REF!,2),0)</f>
        <v>#REF!</v>
      </c>
      <c r="O1366" s="58">
        <f>IF(J1366&gt;0,ROUND(J1366*#REF!,2),0)</f>
        <v>0</v>
      </c>
      <c r="P1366" s="58" t="e">
        <f t="shared" si="151"/>
        <v>#REF!</v>
      </c>
      <c r="Q1366" s="59" t="s">
        <v>132</v>
      </c>
      <c r="R1366" s="51"/>
      <c r="S1366" s="51"/>
    </row>
    <row r="1367" spans="1:19" x14ac:dyDescent="0.35">
      <c r="A1367" s="53">
        <v>30735068</v>
      </c>
      <c r="B1367" s="53" t="s">
        <v>10342</v>
      </c>
      <c r="C1367" s="54" t="s">
        <v>3146</v>
      </c>
      <c r="D1367" s="60">
        <v>1</v>
      </c>
      <c r="E1367" s="61" t="s">
        <v>398</v>
      </c>
      <c r="F1367" s="56">
        <v>38.5</v>
      </c>
      <c r="G1367" s="53">
        <v>1</v>
      </c>
      <c r="H1367" s="53">
        <v>6</v>
      </c>
      <c r="I1367" s="53"/>
      <c r="J1367" s="53"/>
      <c r="K1367" s="57"/>
      <c r="L1367" s="58">
        <f t="shared" si="150"/>
        <v>1140.53</v>
      </c>
      <c r="M1367" s="58">
        <f t="shared" si="149"/>
        <v>1140.53</v>
      </c>
      <c r="N1367" s="58" t="e">
        <f>IF(F1367&gt;0,ROUND(F1367*#REF!,2),0)</f>
        <v>#REF!</v>
      </c>
      <c r="O1367" s="58">
        <f>IF(J1367&gt;0,ROUND(J1367*#REF!,2),0)</f>
        <v>0</v>
      </c>
      <c r="P1367" s="58" t="e">
        <f t="shared" si="151"/>
        <v>#REF!</v>
      </c>
      <c r="Q1367" s="59" t="s">
        <v>132</v>
      </c>
      <c r="R1367" s="51"/>
      <c r="S1367" s="51"/>
    </row>
    <row r="1368" spans="1:19" x14ac:dyDescent="0.35">
      <c r="A1368" s="53">
        <v>30735076</v>
      </c>
      <c r="B1368" s="53" t="s">
        <v>10343</v>
      </c>
      <c r="C1368" s="54" t="s">
        <v>3145</v>
      </c>
      <c r="D1368" s="60">
        <v>1</v>
      </c>
      <c r="E1368" s="61" t="s">
        <v>398</v>
      </c>
      <c r="F1368" s="56">
        <v>38.5</v>
      </c>
      <c r="G1368" s="53">
        <v>1</v>
      </c>
      <c r="H1368" s="53">
        <v>6</v>
      </c>
      <c r="I1368" s="53"/>
      <c r="J1368" s="53"/>
      <c r="K1368" s="57"/>
      <c r="L1368" s="58">
        <f t="shared" si="150"/>
        <v>1140.53</v>
      </c>
      <c r="M1368" s="58">
        <f t="shared" si="149"/>
        <v>1140.53</v>
      </c>
      <c r="N1368" s="58" t="e">
        <f>IF(F1368&gt;0,ROUND(F1368*#REF!,2),0)</f>
        <v>#REF!</v>
      </c>
      <c r="O1368" s="58">
        <f>IF(J1368&gt;0,ROUND(J1368*#REF!,2),0)</f>
        <v>0</v>
      </c>
      <c r="P1368" s="58" t="e">
        <f t="shared" si="151"/>
        <v>#REF!</v>
      </c>
      <c r="Q1368" s="59" t="s">
        <v>132</v>
      </c>
      <c r="R1368" s="51"/>
      <c r="S1368" s="51"/>
    </row>
    <row r="1369" spans="1:19" x14ac:dyDescent="0.35">
      <c r="A1369" s="53">
        <v>30735084</v>
      </c>
      <c r="B1369" s="53" t="s">
        <v>10344</v>
      </c>
      <c r="C1369" s="54" t="s">
        <v>3144</v>
      </c>
      <c r="D1369" s="60">
        <v>1</v>
      </c>
      <c r="E1369" s="61" t="s">
        <v>393</v>
      </c>
      <c r="F1369" s="56">
        <v>33.799999999999997</v>
      </c>
      <c r="G1369" s="53">
        <v>1</v>
      </c>
      <c r="H1369" s="53">
        <v>5</v>
      </c>
      <c r="I1369" s="53"/>
      <c r="J1369" s="53"/>
      <c r="K1369" s="57"/>
      <c r="L1369" s="58">
        <f t="shared" si="150"/>
        <v>883.25</v>
      </c>
      <c r="M1369" s="58">
        <f t="shared" si="149"/>
        <v>883.25</v>
      </c>
      <c r="N1369" s="58" t="e">
        <f>IF(F1369&gt;0,ROUND(F1369*#REF!,2),0)</f>
        <v>#REF!</v>
      </c>
      <c r="O1369" s="58">
        <f>IF(J1369&gt;0,ROUND(J1369*#REF!,2),0)</f>
        <v>0</v>
      </c>
      <c r="P1369" s="58" t="e">
        <f t="shared" si="151"/>
        <v>#REF!</v>
      </c>
      <c r="Q1369" s="59" t="s">
        <v>132</v>
      </c>
      <c r="R1369" s="51"/>
      <c r="S1369" s="51"/>
    </row>
    <row r="1370" spans="1:19" ht="21" x14ac:dyDescent="0.35">
      <c r="A1370" s="53">
        <v>30735092</v>
      </c>
      <c r="B1370" s="53" t="s">
        <v>10345</v>
      </c>
      <c r="C1370" s="54" t="s">
        <v>3143</v>
      </c>
      <c r="D1370" s="60">
        <v>1</v>
      </c>
      <c r="E1370" s="61" t="s">
        <v>393</v>
      </c>
      <c r="F1370" s="56">
        <v>33.799999999999997</v>
      </c>
      <c r="G1370" s="53">
        <v>1</v>
      </c>
      <c r="H1370" s="53">
        <v>5</v>
      </c>
      <c r="I1370" s="53"/>
      <c r="J1370" s="53"/>
      <c r="K1370" s="57"/>
      <c r="L1370" s="58">
        <f t="shared" si="150"/>
        <v>883.25</v>
      </c>
      <c r="M1370" s="58">
        <f t="shared" si="149"/>
        <v>883.25</v>
      </c>
      <c r="N1370" s="58" t="e">
        <f>IF(F1370&gt;0,ROUND(F1370*#REF!,2),0)</f>
        <v>#REF!</v>
      </c>
      <c r="O1370" s="58">
        <f>IF(J1370&gt;0,ROUND(J1370*#REF!,2),0)</f>
        <v>0</v>
      </c>
      <c r="P1370" s="58" t="e">
        <f t="shared" si="151"/>
        <v>#REF!</v>
      </c>
      <c r="Q1370" s="59" t="s">
        <v>132</v>
      </c>
      <c r="R1370" s="51"/>
      <c r="S1370" s="51"/>
    </row>
    <row r="1371" spans="1:19" ht="31" x14ac:dyDescent="0.35">
      <c r="A1371" s="125" t="s">
        <v>10346</v>
      </c>
      <c r="B1371" s="125"/>
      <c r="C1371" s="125"/>
      <c r="D1371" s="125"/>
      <c r="E1371" s="125"/>
      <c r="F1371" s="125"/>
      <c r="G1371" s="125"/>
      <c r="H1371" s="125"/>
      <c r="I1371" s="125"/>
      <c r="J1371" s="125"/>
      <c r="K1371" s="125"/>
      <c r="L1371" s="125"/>
      <c r="M1371" s="125"/>
      <c r="N1371" s="125"/>
      <c r="O1371" s="125"/>
      <c r="P1371" s="125"/>
      <c r="Q1371" s="52"/>
      <c r="R1371" s="51"/>
      <c r="S1371" s="51"/>
    </row>
    <row r="1372" spans="1:19" x14ac:dyDescent="0.35">
      <c r="A1372" s="53">
        <v>30736013</v>
      </c>
      <c r="B1372" s="53" t="s">
        <v>10347</v>
      </c>
      <c r="C1372" s="54" t="s">
        <v>3133</v>
      </c>
      <c r="D1372" s="60">
        <v>1</v>
      </c>
      <c r="E1372" s="61" t="s">
        <v>393</v>
      </c>
      <c r="F1372" s="56">
        <v>33.799999999999997</v>
      </c>
      <c r="G1372" s="53">
        <v>1</v>
      </c>
      <c r="H1372" s="53">
        <v>5</v>
      </c>
      <c r="I1372" s="53"/>
      <c r="J1372" s="53"/>
      <c r="K1372" s="57"/>
      <c r="L1372" s="58">
        <f t="shared" ref="L1372:L1377" si="152">VLOOKUP(E1372,PORTES2021,10,FALSE)</f>
        <v>883.25</v>
      </c>
      <c r="M1372" s="58">
        <f t="shared" si="149"/>
        <v>883.25</v>
      </c>
      <c r="N1372" s="58" t="e">
        <f>IF(F1372&gt;0,ROUND(F1372*#REF!,2),0)</f>
        <v>#REF!</v>
      </c>
      <c r="O1372" s="58">
        <f>IF(J1372&gt;0,ROUND(J1372*#REF!,2),0)</f>
        <v>0</v>
      </c>
      <c r="P1372" s="58" t="e">
        <f t="shared" ref="P1372:P1377" si="153">ROUND(M1372+N1372+O1372,2)</f>
        <v>#REF!</v>
      </c>
      <c r="Q1372" s="59" t="s">
        <v>132</v>
      </c>
      <c r="R1372" s="51"/>
      <c r="S1372" s="51"/>
    </row>
    <row r="1373" spans="1:19" x14ac:dyDescent="0.35">
      <c r="A1373" s="53">
        <v>30736021</v>
      </c>
      <c r="B1373" s="53" t="s">
        <v>10348</v>
      </c>
      <c r="C1373" s="54" t="s">
        <v>3139</v>
      </c>
      <c r="D1373" s="60">
        <v>1</v>
      </c>
      <c r="E1373" s="61" t="s">
        <v>148</v>
      </c>
      <c r="F1373" s="56">
        <v>33.799999999999997</v>
      </c>
      <c r="G1373" s="53">
        <v>1</v>
      </c>
      <c r="H1373" s="53">
        <v>4</v>
      </c>
      <c r="I1373" s="53"/>
      <c r="J1373" s="53"/>
      <c r="K1373" s="57"/>
      <c r="L1373" s="58">
        <f t="shared" si="152"/>
        <v>689.63</v>
      </c>
      <c r="M1373" s="58">
        <f t="shared" si="149"/>
        <v>689.63</v>
      </c>
      <c r="N1373" s="58" t="e">
        <f>IF(F1373&gt;0,ROUND(F1373*#REF!,2),0)</f>
        <v>#REF!</v>
      </c>
      <c r="O1373" s="58">
        <f>IF(J1373&gt;0,ROUND(J1373*#REF!,2),0)</f>
        <v>0</v>
      </c>
      <c r="P1373" s="58" t="e">
        <f t="shared" si="153"/>
        <v>#REF!</v>
      </c>
      <c r="Q1373" s="59" t="s">
        <v>132</v>
      </c>
      <c r="R1373" s="51"/>
      <c r="S1373" s="51"/>
    </row>
    <row r="1374" spans="1:19" ht="21" x14ac:dyDescent="0.35">
      <c r="A1374" s="53">
        <v>30736030</v>
      </c>
      <c r="B1374" s="53" t="s">
        <v>10349</v>
      </c>
      <c r="C1374" s="54" t="s">
        <v>3138</v>
      </c>
      <c r="D1374" s="60">
        <v>1</v>
      </c>
      <c r="E1374" s="61" t="s">
        <v>148</v>
      </c>
      <c r="F1374" s="56">
        <v>33.799999999999997</v>
      </c>
      <c r="G1374" s="53">
        <v>1</v>
      </c>
      <c r="H1374" s="53">
        <v>4</v>
      </c>
      <c r="I1374" s="53"/>
      <c r="J1374" s="53"/>
      <c r="K1374" s="57"/>
      <c r="L1374" s="58">
        <f t="shared" si="152"/>
        <v>689.63</v>
      </c>
      <c r="M1374" s="58">
        <f t="shared" si="149"/>
        <v>689.63</v>
      </c>
      <c r="N1374" s="58" t="e">
        <f>IF(F1374&gt;0,ROUND(F1374*#REF!,2),0)</f>
        <v>#REF!</v>
      </c>
      <c r="O1374" s="58">
        <f>IF(J1374&gt;0,ROUND(J1374*#REF!,2),0)</f>
        <v>0</v>
      </c>
      <c r="P1374" s="58" t="e">
        <f t="shared" si="153"/>
        <v>#REF!</v>
      </c>
      <c r="Q1374" s="59" t="s">
        <v>132</v>
      </c>
      <c r="R1374" s="51"/>
      <c r="S1374" s="51"/>
    </row>
    <row r="1375" spans="1:19" ht="31.5" x14ac:dyDescent="0.35">
      <c r="A1375" s="53">
        <v>30736048</v>
      </c>
      <c r="B1375" s="53" t="s">
        <v>10350</v>
      </c>
      <c r="C1375" s="54" t="s">
        <v>3142</v>
      </c>
      <c r="D1375" s="60">
        <v>1</v>
      </c>
      <c r="E1375" s="61" t="s">
        <v>393</v>
      </c>
      <c r="F1375" s="56">
        <v>33.799999999999997</v>
      </c>
      <c r="G1375" s="53">
        <v>1</v>
      </c>
      <c r="H1375" s="53">
        <v>5</v>
      </c>
      <c r="I1375" s="53"/>
      <c r="J1375" s="53"/>
      <c r="K1375" s="57"/>
      <c r="L1375" s="58">
        <f t="shared" si="152"/>
        <v>883.25</v>
      </c>
      <c r="M1375" s="58">
        <f t="shared" si="149"/>
        <v>883.25</v>
      </c>
      <c r="N1375" s="58" t="e">
        <f>IF(F1375&gt;0,ROUND(F1375*#REF!,2),0)</f>
        <v>#REF!</v>
      </c>
      <c r="O1375" s="58">
        <f>IF(J1375&gt;0,ROUND(J1375*#REF!,2),0)</f>
        <v>0</v>
      </c>
      <c r="P1375" s="58" t="e">
        <f t="shared" si="153"/>
        <v>#REF!</v>
      </c>
      <c r="Q1375" s="59" t="s">
        <v>132</v>
      </c>
      <c r="R1375" s="51"/>
      <c r="S1375" s="51"/>
    </row>
    <row r="1376" spans="1:19" ht="21" x14ac:dyDescent="0.35">
      <c r="A1376" s="53">
        <v>30736056</v>
      </c>
      <c r="B1376" s="53" t="s">
        <v>10351</v>
      </c>
      <c r="C1376" s="54" t="s">
        <v>3141</v>
      </c>
      <c r="D1376" s="60">
        <v>1</v>
      </c>
      <c r="E1376" s="61" t="s">
        <v>393</v>
      </c>
      <c r="F1376" s="56">
        <v>33.799999999999997</v>
      </c>
      <c r="G1376" s="53">
        <v>1</v>
      </c>
      <c r="H1376" s="53">
        <v>5</v>
      </c>
      <c r="I1376" s="53"/>
      <c r="J1376" s="53"/>
      <c r="K1376" s="57"/>
      <c r="L1376" s="58">
        <f t="shared" si="152"/>
        <v>883.25</v>
      </c>
      <c r="M1376" s="58">
        <f t="shared" si="149"/>
        <v>883.25</v>
      </c>
      <c r="N1376" s="58" t="e">
        <f>IF(F1376&gt;0,ROUND(F1376*#REF!,2),0)</f>
        <v>#REF!</v>
      </c>
      <c r="O1376" s="58">
        <f>IF(J1376&gt;0,ROUND(J1376*#REF!,2),0)</f>
        <v>0</v>
      </c>
      <c r="P1376" s="58" t="e">
        <f t="shared" si="153"/>
        <v>#REF!</v>
      </c>
      <c r="Q1376" s="59" t="s">
        <v>132</v>
      </c>
      <c r="R1376" s="51"/>
      <c r="S1376" s="51"/>
    </row>
    <row r="1377" spans="1:19" ht="31.5" x14ac:dyDescent="0.35">
      <c r="A1377" s="53">
        <v>30736064</v>
      </c>
      <c r="B1377" s="53" t="s">
        <v>10352</v>
      </c>
      <c r="C1377" s="54" t="s">
        <v>3140</v>
      </c>
      <c r="D1377" s="60">
        <v>1</v>
      </c>
      <c r="E1377" s="61" t="s">
        <v>484</v>
      </c>
      <c r="F1377" s="56">
        <v>33.799999999999997</v>
      </c>
      <c r="G1377" s="53">
        <v>1</v>
      </c>
      <c r="H1377" s="53">
        <v>5</v>
      </c>
      <c r="I1377" s="53"/>
      <c r="J1377" s="53"/>
      <c r="K1377" s="57"/>
      <c r="L1377" s="58">
        <f t="shared" si="152"/>
        <v>802.34</v>
      </c>
      <c r="M1377" s="58">
        <f t="shared" si="149"/>
        <v>802.34</v>
      </c>
      <c r="N1377" s="58" t="e">
        <f>IF(F1377&gt;0,ROUND(F1377*#REF!,2),0)</f>
        <v>#REF!</v>
      </c>
      <c r="O1377" s="58">
        <f>IF(J1377&gt;0,ROUND(J1377*#REF!,2),0)</f>
        <v>0</v>
      </c>
      <c r="P1377" s="58" t="e">
        <f t="shared" si="153"/>
        <v>#REF!</v>
      </c>
      <c r="Q1377" s="59" t="s">
        <v>132</v>
      </c>
      <c r="R1377" s="51"/>
      <c r="S1377" s="51"/>
    </row>
    <row r="1378" spans="1:19" ht="31" x14ac:dyDescent="0.35">
      <c r="A1378" s="125" t="s">
        <v>10353</v>
      </c>
      <c r="B1378" s="125"/>
      <c r="C1378" s="125"/>
      <c r="D1378" s="125"/>
      <c r="E1378" s="125"/>
      <c r="F1378" s="125"/>
      <c r="G1378" s="125"/>
      <c r="H1378" s="125"/>
      <c r="I1378" s="125"/>
      <c r="J1378" s="125"/>
      <c r="K1378" s="125"/>
      <c r="L1378" s="125"/>
      <c r="M1378" s="125"/>
      <c r="N1378" s="125"/>
      <c r="O1378" s="125"/>
      <c r="P1378" s="125"/>
      <c r="Q1378" s="52"/>
      <c r="R1378" s="51"/>
      <c r="S1378" s="51"/>
    </row>
    <row r="1379" spans="1:19" x14ac:dyDescent="0.35">
      <c r="A1379" s="53">
        <v>30737010</v>
      </c>
      <c r="B1379" s="53" t="s">
        <v>10354</v>
      </c>
      <c r="C1379" s="54" t="s">
        <v>3133</v>
      </c>
      <c r="D1379" s="60">
        <v>1</v>
      </c>
      <c r="E1379" s="61" t="s">
        <v>393</v>
      </c>
      <c r="F1379" s="56">
        <v>33.799999999999997</v>
      </c>
      <c r="G1379" s="53">
        <v>1</v>
      </c>
      <c r="H1379" s="53">
        <v>5</v>
      </c>
      <c r="I1379" s="53"/>
      <c r="J1379" s="53"/>
      <c r="K1379" s="57"/>
      <c r="L1379" s="58">
        <f t="shared" ref="L1379:L1385" si="154">VLOOKUP(E1379,PORTES2021,10,FALSE)</f>
        <v>883.25</v>
      </c>
      <c r="M1379" s="58">
        <f t="shared" si="149"/>
        <v>883.25</v>
      </c>
      <c r="N1379" s="58" t="e">
        <f>IF(F1379&gt;0,ROUND(F1379*#REF!,2),0)</f>
        <v>#REF!</v>
      </c>
      <c r="O1379" s="58">
        <f>IF(J1379&gt;0,ROUND(J1379*#REF!,2),0)</f>
        <v>0</v>
      </c>
      <c r="P1379" s="58" t="e">
        <f t="shared" ref="P1379:P1385" si="155">ROUND(M1379+N1379+O1379,2)</f>
        <v>#REF!</v>
      </c>
      <c r="Q1379" s="59" t="s">
        <v>132</v>
      </c>
      <c r="R1379" s="51"/>
      <c r="S1379" s="51"/>
    </row>
    <row r="1380" spans="1:19" x14ac:dyDescent="0.35">
      <c r="A1380" s="53">
        <v>30737028</v>
      </c>
      <c r="B1380" s="53" t="s">
        <v>10355</v>
      </c>
      <c r="C1380" s="54" t="s">
        <v>3139</v>
      </c>
      <c r="D1380" s="60">
        <v>1</v>
      </c>
      <c r="E1380" s="61" t="s">
        <v>148</v>
      </c>
      <c r="F1380" s="56">
        <v>33.799999999999997</v>
      </c>
      <c r="G1380" s="53">
        <v>1</v>
      </c>
      <c r="H1380" s="53">
        <v>4</v>
      </c>
      <c r="I1380" s="53"/>
      <c r="J1380" s="53"/>
      <c r="K1380" s="57"/>
      <c r="L1380" s="58">
        <f t="shared" si="154"/>
        <v>689.63</v>
      </c>
      <c r="M1380" s="58">
        <f t="shared" si="149"/>
        <v>689.63</v>
      </c>
      <c r="N1380" s="58" t="e">
        <f>IF(F1380&gt;0,ROUND(F1380*#REF!,2),0)</f>
        <v>#REF!</v>
      </c>
      <c r="O1380" s="58">
        <f>IF(J1380&gt;0,ROUND(J1380*#REF!,2),0)</f>
        <v>0</v>
      </c>
      <c r="P1380" s="58" t="e">
        <f t="shared" si="155"/>
        <v>#REF!</v>
      </c>
      <c r="Q1380" s="59" t="s">
        <v>132</v>
      </c>
      <c r="R1380" s="51"/>
      <c r="S1380" s="51"/>
    </row>
    <row r="1381" spans="1:19" ht="21" x14ac:dyDescent="0.35">
      <c r="A1381" s="53">
        <v>30737036</v>
      </c>
      <c r="B1381" s="53" t="s">
        <v>10356</v>
      </c>
      <c r="C1381" s="54" t="s">
        <v>3138</v>
      </c>
      <c r="D1381" s="60">
        <v>1</v>
      </c>
      <c r="E1381" s="61" t="s">
        <v>148</v>
      </c>
      <c r="F1381" s="56">
        <v>33.799999999999997</v>
      </c>
      <c r="G1381" s="53">
        <v>1</v>
      </c>
      <c r="H1381" s="53">
        <v>4</v>
      </c>
      <c r="I1381" s="53"/>
      <c r="J1381" s="53"/>
      <c r="K1381" s="57"/>
      <c r="L1381" s="58">
        <f t="shared" si="154"/>
        <v>689.63</v>
      </c>
      <c r="M1381" s="58">
        <f t="shared" si="149"/>
        <v>689.63</v>
      </c>
      <c r="N1381" s="58" t="e">
        <f>IF(F1381&gt;0,ROUND(F1381*#REF!,2),0)</f>
        <v>#REF!</v>
      </c>
      <c r="O1381" s="58">
        <f>IF(J1381&gt;0,ROUND(J1381*#REF!,2),0)</f>
        <v>0</v>
      </c>
      <c r="P1381" s="58" t="e">
        <f t="shared" si="155"/>
        <v>#REF!</v>
      </c>
      <c r="Q1381" s="59" t="s">
        <v>132</v>
      </c>
      <c r="R1381" s="51"/>
      <c r="S1381" s="51"/>
    </row>
    <row r="1382" spans="1:19" ht="31.5" x14ac:dyDescent="0.35">
      <c r="A1382" s="53">
        <v>30737044</v>
      </c>
      <c r="B1382" s="53" t="s">
        <v>10357</v>
      </c>
      <c r="C1382" s="54" t="s">
        <v>3137</v>
      </c>
      <c r="D1382" s="60">
        <v>1</v>
      </c>
      <c r="E1382" s="61" t="s">
        <v>398</v>
      </c>
      <c r="F1382" s="56">
        <v>38.5</v>
      </c>
      <c r="G1382" s="53">
        <v>1</v>
      </c>
      <c r="H1382" s="53">
        <v>6</v>
      </c>
      <c r="I1382" s="53"/>
      <c r="J1382" s="53"/>
      <c r="K1382" s="57"/>
      <c r="L1382" s="58">
        <f t="shared" si="154"/>
        <v>1140.53</v>
      </c>
      <c r="M1382" s="58">
        <f t="shared" si="149"/>
        <v>1140.53</v>
      </c>
      <c r="N1382" s="58" t="e">
        <f>IF(F1382&gt;0,ROUND(F1382*#REF!,2),0)</f>
        <v>#REF!</v>
      </c>
      <c r="O1382" s="58">
        <f>IF(J1382&gt;0,ROUND(J1382*#REF!,2),0)</f>
        <v>0</v>
      </c>
      <c r="P1382" s="58" t="e">
        <f t="shared" si="155"/>
        <v>#REF!</v>
      </c>
      <c r="Q1382" s="59" t="s">
        <v>132</v>
      </c>
      <c r="R1382" s="51"/>
      <c r="S1382" s="51"/>
    </row>
    <row r="1383" spans="1:19" ht="31.5" x14ac:dyDescent="0.35">
      <c r="A1383" s="53">
        <v>30737052</v>
      </c>
      <c r="B1383" s="53" t="s">
        <v>10358</v>
      </c>
      <c r="C1383" s="54" t="s">
        <v>3136</v>
      </c>
      <c r="D1383" s="60">
        <v>1</v>
      </c>
      <c r="E1383" s="61" t="s">
        <v>393</v>
      </c>
      <c r="F1383" s="56">
        <v>33.799999999999997</v>
      </c>
      <c r="G1383" s="53">
        <v>1</v>
      </c>
      <c r="H1383" s="53">
        <v>5</v>
      </c>
      <c r="I1383" s="53"/>
      <c r="J1383" s="53"/>
      <c r="K1383" s="57"/>
      <c r="L1383" s="58">
        <f t="shared" si="154"/>
        <v>883.25</v>
      </c>
      <c r="M1383" s="58">
        <f t="shared" si="149"/>
        <v>883.25</v>
      </c>
      <c r="N1383" s="58" t="e">
        <f>IF(F1383&gt;0,ROUND(F1383*#REF!,2),0)</f>
        <v>#REF!</v>
      </c>
      <c r="O1383" s="58">
        <f>IF(J1383&gt;0,ROUND(J1383*#REF!,2),0)</f>
        <v>0</v>
      </c>
      <c r="P1383" s="58" t="e">
        <f t="shared" si="155"/>
        <v>#REF!</v>
      </c>
      <c r="Q1383" s="59" t="s">
        <v>132</v>
      </c>
      <c r="R1383" s="51"/>
      <c r="S1383" s="51"/>
    </row>
    <row r="1384" spans="1:19" ht="21" x14ac:dyDescent="0.35">
      <c r="A1384" s="53">
        <v>30737060</v>
      </c>
      <c r="B1384" s="53" t="s">
        <v>10359</v>
      </c>
      <c r="C1384" s="54" t="s">
        <v>3135</v>
      </c>
      <c r="D1384" s="60">
        <v>1</v>
      </c>
      <c r="E1384" s="61" t="s">
        <v>393</v>
      </c>
      <c r="F1384" s="56">
        <v>33.799999999999997</v>
      </c>
      <c r="G1384" s="53">
        <v>1</v>
      </c>
      <c r="H1384" s="53">
        <v>5</v>
      </c>
      <c r="I1384" s="53"/>
      <c r="J1384" s="53"/>
      <c r="K1384" s="57"/>
      <c r="L1384" s="58">
        <f t="shared" si="154"/>
        <v>883.25</v>
      </c>
      <c r="M1384" s="58">
        <f t="shared" si="149"/>
        <v>883.25</v>
      </c>
      <c r="N1384" s="58" t="e">
        <f>IF(F1384&gt;0,ROUND(F1384*#REF!,2),0)</f>
        <v>#REF!</v>
      </c>
      <c r="O1384" s="58">
        <f>IF(J1384&gt;0,ROUND(J1384*#REF!,2),0)</f>
        <v>0</v>
      </c>
      <c r="P1384" s="58" t="e">
        <f t="shared" si="155"/>
        <v>#REF!</v>
      </c>
      <c r="Q1384" s="59" t="s">
        <v>132</v>
      </c>
      <c r="R1384" s="51"/>
      <c r="S1384" s="51"/>
    </row>
    <row r="1385" spans="1:19" x14ac:dyDescent="0.35">
      <c r="A1385" s="53">
        <v>30737079</v>
      </c>
      <c r="B1385" s="53" t="s">
        <v>10360</v>
      </c>
      <c r="C1385" s="54" t="s">
        <v>3134</v>
      </c>
      <c r="D1385" s="60">
        <v>1</v>
      </c>
      <c r="E1385" s="61" t="s">
        <v>393</v>
      </c>
      <c r="F1385" s="56">
        <v>33.799999999999997</v>
      </c>
      <c r="G1385" s="53">
        <v>1</v>
      </c>
      <c r="H1385" s="53">
        <v>5</v>
      </c>
      <c r="I1385" s="53"/>
      <c r="J1385" s="53"/>
      <c r="K1385" s="57"/>
      <c r="L1385" s="58">
        <f t="shared" si="154"/>
        <v>883.25</v>
      </c>
      <c r="M1385" s="58">
        <f t="shared" si="149"/>
        <v>883.25</v>
      </c>
      <c r="N1385" s="58" t="e">
        <f>IF(F1385&gt;0,ROUND(F1385*#REF!,2),0)</f>
        <v>#REF!</v>
      </c>
      <c r="O1385" s="58">
        <f>IF(J1385&gt;0,ROUND(J1385*#REF!,2),0)</f>
        <v>0</v>
      </c>
      <c r="P1385" s="58" t="e">
        <f t="shared" si="155"/>
        <v>#REF!</v>
      </c>
      <c r="Q1385" s="59" t="s">
        <v>132</v>
      </c>
      <c r="R1385" s="51"/>
      <c r="S1385" s="51"/>
    </row>
    <row r="1386" spans="1:19" ht="31" x14ac:dyDescent="0.35">
      <c r="A1386" s="125" t="s">
        <v>10361</v>
      </c>
      <c r="B1386" s="125"/>
      <c r="C1386" s="125"/>
      <c r="D1386" s="125"/>
      <c r="E1386" s="125"/>
      <c r="F1386" s="125"/>
      <c r="G1386" s="125"/>
      <c r="H1386" s="125"/>
      <c r="I1386" s="125"/>
      <c r="J1386" s="125"/>
      <c r="K1386" s="125"/>
      <c r="L1386" s="125"/>
      <c r="M1386" s="125"/>
      <c r="N1386" s="125"/>
      <c r="O1386" s="125"/>
      <c r="P1386" s="125"/>
      <c r="Q1386" s="52"/>
      <c r="R1386" s="51"/>
      <c r="S1386" s="51"/>
    </row>
    <row r="1387" spans="1:19" x14ac:dyDescent="0.35">
      <c r="A1387" s="53">
        <v>30738016</v>
      </c>
      <c r="B1387" s="53" t="s">
        <v>10362</v>
      </c>
      <c r="C1387" s="54" t="s">
        <v>3133</v>
      </c>
      <c r="D1387" s="60">
        <v>1</v>
      </c>
      <c r="E1387" s="61" t="s">
        <v>398</v>
      </c>
      <c r="F1387" s="56">
        <v>38.5</v>
      </c>
      <c r="G1387" s="53">
        <v>1</v>
      </c>
      <c r="H1387" s="53">
        <v>6</v>
      </c>
      <c r="I1387" s="53"/>
      <c r="J1387" s="53"/>
      <c r="K1387" s="57"/>
      <c r="L1387" s="58">
        <f>VLOOKUP(E1387,PORTES2021,10,FALSE)</f>
        <v>1140.53</v>
      </c>
      <c r="M1387" s="58">
        <f t="shared" si="149"/>
        <v>1140.53</v>
      </c>
      <c r="N1387" s="58" t="e">
        <f>IF(F1387&gt;0,ROUND(F1387*#REF!,2),0)</f>
        <v>#REF!</v>
      </c>
      <c r="O1387" s="58">
        <f>IF(J1387&gt;0,ROUND(J1387*#REF!,2),0)</f>
        <v>0</v>
      </c>
      <c r="P1387" s="58" t="e">
        <f>ROUND(M1387+N1387+O1387,2)</f>
        <v>#REF!</v>
      </c>
      <c r="Q1387" s="59" t="s">
        <v>132</v>
      </c>
      <c r="R1387" s="51"/>
      <c r="S1387" s="51"/>
    </row>
    <row r="1388" spans="1:19" ht="21" x14ac:dyDescent="0.35">
      <c r="A1388" s="53">
        <v>30738024</v>
      </c>
      <c r="B1388" s="53" t="s">
        <v>10363</v>
      </c>
      <c r="C1388" s="54" t="s">
        <v>3132</v>
      </c>
      <c r="D1388" s="60">
        <v>1</v>
      </c>
      <c r="E1388" s="61" t="s">
        <v>393</v>
      </c>
      <c r="F1388" s="56">
        <v>33.799999999999997</v>
      </c>
      <c r="G1388" s="53">
        <v>1</v>
      </c>
      <c r="H1388" s="53">
        <v>5</v>
      </c>
      <c r="I1388" s="53"/>
      <c r="J1388" s="53"/>
      <c r="K1388" s="57"/>
      <c r="L1388" s="58">
        <f>VLOOKUP(E1388,PORTES2021,10,FALSE)</f>
        <v>883.25</v>
      </c>
      <c r="M1388" s="58">
        <f t="shared" si="149"/>
        <v>883.25</v>
      </c>
      <c r="N1388" s="58" t="e">
        <f>IF(F1388&gt;0,ROUND(F1388*#REF!,2),0)</f>
        <v>#REF!</v>
      </c>
      <c r="O1388" s="58">
        <f>IF(J1388&gt;0,ROUND(J1388*#REF!,2),0)</f>
        <v>0</v>
      </c>
      <c r="P1388" s="58" t="e">
        <f>ROUND(M1388+N1388+O1388,2)</f>
        <v>#REF!</v>
      </c>
      <c r="Q1388" s="59" t="s">
        <v>132</v>
      </c>
      <c r="R1388" s="51"/>
      <c r="S1388" s="51"/>
    </row>
    <row r="1389" spans="1:19" ht="31.5" x14ac:dyDescent="0.35">
      <c r="A1389" s="53">
        <v>30738032</v>
      </c>
      <c r="B1389" s="53" t="s">
        <v>10364</v>
      </c>
      <c r="C1389" s="54" t="s">
        <v>3131</v>
      </c>
      <c r="D1389" s="60">
        <v>1</v>
      </c>
      <c r="E1389" s="61" t="s">
        <v>398</v>
      </c>
      <c r="F1389" s="56">
        <v>38.5</v>
      </c>
      <c r="G1389" s="53">
        <v>1</v>
      </c>
      <c r="H1389" s="53">
        <v>6</v>
      </c>
      <c r="I1389" s="53"/>
      <c r="J1389" s="53"/>
      <c r="K1389" s="57"/>
      <c r="L1389" s="58">
        <f>VLOOKUP(E1389,PORTES2021,10,FALSE)</f>
        <v>1140.53</v>
      </c>
      <c r="M1389" s="58">
        <f t="shared" si="149"/>
        <v>1140.53</v>
      </c>
      <c r="N1389" s="58" t="e">
        <f>IF(F1389&gt;0,ROUND(F1389*#REF!,2),0)</f>
        <v>#REF!</v>
      </c>
      <c r="O1389" s="58">
        <f>IF(J1389&gt;0,ROUND(J1389*#REF!,2),0)</f>
        <v>0</v>
      </c>
      <c r="P1389" s="58" t="e">
        <f>ROUND(M1389+N1389+O1389,2)</f>
        <v>#REF!</v>
      </c>
      <c r="Q1389" s="59" t="s">
        <v>132</v>
      </c>
      <c r="R1389" s="51"/>
      <c r="S1389" s="51"/>
    </row>
    <row r="1390" spans="1:19" ht="21" x14ac:dyDescent="0.35">
      <c r="A1390" s="53">
        <v>30738040</v>
      </c>
      <c r="B1390" s="53" t="s">
        <v>10365</v>
      </c>
      <c r="C1390" s="54" t="s">
        <v>3130</v>
      </c>
      <c r="D1390" s="60">
        <v>1</v>
      </c>
      <c r="E1390" s="61" t="s">
        <v>165</v>
      </c>
      <c r="F1390" s="56">
        <v>42.9</v>
      </c>
      <c r="G1390" s="53">
        <v>1</v>
      </c>
      <c r="H1390" s="53">
        <v>7</v>
      </c>
      <c r="I1390" s="53"/>
      <c r="J1390" s="53"/>
      <c r="K1390" s="57"/>
      <c r="L1390" s="58">
        <f>VLOOKUP(E1390,PORTES2021,10,FALSE)</f>
        <v>1617.95</v>
      </c>
      <c r="M1390" s="58">
        <f t="shared" si="149"/>
        <v>1617.95</v>
      </c>
      <c r="N1390" s="58" t="e">
        <f>IF(F1390&gt;0,ROUND(F1390*#REF!,2),0)</f>
        <v>#REF!</v>
      </c>
      <c r="O1390" s="58">
        <f>IF(J1390&gt;0,ROUND(J1390*#REF!,2),0)</f>
        <v>0</v>
      </c>
      <c r="P1390" s="58" t="e">
        <f>ROUND(M1390+N1390+O1390,2)</f>
        <v>#REF!</v>
      </c>
      <c r="Q1390" s="59" t="s">
        <v>132</v>
      </c>
      <c r="R1390" s="51"/>
      <c r="S1390" s="51"/>
    </row>
    <row r="1391" spans="1:19" x14ac:dyDescent="0.35">
      <c r="A1391" s="53">
        <v>30738059</v>
      </c>
      <c r="B1391" s="53" t="s">
        <v>10366</v>
      </c>
      <c r="C1391" s="54" t="s">
        <v>3129</v>
      </c>
      <c r="D1391" s="60">
        <v>1</v>
      </c>
      <c r="E1391" s="61" t="s">
        <v>446</v>
      </c>
      <c r="F1391" s="56">
        <v>38.5</v>
      </c>
      <c r="G1391" s="53">
        <v>1</v>
      </c>
      <c r="H1391" s="53">
        <v>6</v>
      </c>
      <c r="I1391" s="53"/>
      <c r="J1391" s="53"/>
      <c r="K1391" s="57"/>
      <c r="L1391" s="58">
        <f>VLOOKUP(E1391,PORTES2021,10,FALSE)</f>
        <v>1323.54</v>
      </c>
      <c r="M1391" s="58">
        <f t="shared" si="149"/>
        <v>1323.54</v>
      </c>
      <c r="N1391" s="58" t="e">
        <f>IF(F1391&gt;0,ROUND(F1391*#REF!,2),0)</f>
        <v>#REF!</v>
      </c>
      <c r="O1391" s="58">
        <f>IF(J1391&gt;0,ROUND(J1391*#REF!,2),0)</f>
        <v>0</v>
      </c>
      <c r="P1391" s="58" t="e">
        <f>ROUND(M1391+N1391+O1391,2)</f>
        <v>#REF!</v>
      </c>
      <c r="Q1391" s="59" t="s">
        <v>132</v>
      </c>
      <c r="R1391" s="51"/>
      <c r="S1391" s="51"/>
    </row>
    <row r="1392" spans="1:19" ht="31" x14ac:dyDescent="0.35">
      <c r="A1392" s="124" t="s">
        <v>10367</v>
      </c>
      <c r="B1392" s="124"/>
      <c r="C1392" s="124"/>
      <c r="D1392" s="124"/>
      <c r="E1392" s="124"/>
      <c r="F1392" s="124"/>
      <c r="G1392" s="124"/>
      <c r="H1392" s="124"/>
      <c r="I1392" s="124"/>
      <c r="J1392" s="124"/>
      <c r="K1392" s="124"/>
      <c r="L1392" s="124"/>
      <c r="M1392" s="124"/>
      <c r="N1392" s="124"/>
      <c r="O1392" s="124"/>
      <c r="P1392" s="124"/>
      <c r="Q1392" s="52"/>
      <c r="R1392" s="51"/>
      <c r="S1392" s="51"/>
    </row>
    <row r="1393" spans="1:19" ht="42" x14ac:dyDescent="0.35">
      <c r="A1393" s="53">
        <v>30801010</v>
      </c>
      <c r="B1393" s="53" t="s">
        <v>10368</v>
      </c>
      <c r="C1393" s="54" t="s">
        <v>3128</v>
      </c>
      <c r="D1393" s="60">
        <v>1</v>
      </c>
      <c r="E1393" s="61" t="s">
        <v>407</v>
      </c>
      <c r="F1393" s="56"/>
      <c r="G1393" s="53">
        <v>2</v>
      </c>
      <c r="H1393" s="53">
        <v>2</v>
      </c>
      <c r="I1393" s="53"/>
      <c r="J1393" s="53"/>
      <c r="K1393" s="57"/>
      <c r="L1393" s="58">
        <f t="shared" ref="L1393:L1408" si="156">VLOOKUP(E1393,PORTES2021,10,FALSE)</f>
        <v>620.66</v>
      </c>
      <c r="M1393" s="58">
        <f t="shared" ref="M1393:M1414" si="157">ROUND(D1393*L1393,2)</f>
        <v>620.66</v>
      </c>
      <c r="N1393" s="58">
        <f>IF(F1393&gt;0,ROUND(F1393*#REF!,2),0)</f>
        <v>0</v>
      </c>
      <c r="O1393" s="58">
        <f>IF(J1393&gt;0,ROUND(J1393*#REF!,2),0)</f>
        <v>0</v>
      </c>
      <c r="P1393" s="58">
        <f t="shared" ref="P1393:P1408" si="158">ROUND(M1393+N1393+O1393,2)</f>
        <v>620.66</v>
      </c>
      <c r="Q1393" s="59" t="s">
        <v>132</v>
      </c>
      <c r="R1393" s="51"/>
      <c r="S1393" s="51"/>
    </row>
    <row r="1394" spans="1:19" ht="31.5" x14ac:dyDescent="0.35">
      <c r="A1394" s="53">
        <v>30801028</v>
      </c>
      <c r="B1394" s="53" t="s">
        <v>10369</v>
      </c>
      <c r="C1394" s="54" t="s">
        <v>3127</v>
      </c>
      <c r="D1394" s="60">
        <v>1</v>
      </c>
      <c r="E1394" s="61" t="s">
        <v>446</v>
      </c>
      <c r="F1394" s="56"/>
      <c r="G1394" s="53">
        <v>2</v>
      </c>
      <c r="H1394" s="53">
        <v>5</v>
      </c>
      <c r="I1394" s="53"/>
      <c r="J1394" s="53"/>
      <c r="K1394" s="57"/>
      <c r="L1394" s="58">
        <f t="shared" si="156"/>
        <v>1323.54</v>
      </c>
      <c r="M1394" s="58">
        <f t="shared" si="157"/>
        <v>1323.54</v>
      </c>
      <c r="N1394" s="58">
        <f>IF(F1394&gt;0,ROUND(F1394*#REF!,2),0)</f>
        <v>0</v>
      </c>
      <c r="O1394" s="58">
        <f>IF(J1394&gt;0,ROUND(J1394*#REF!,2),0)</f>
        <v>0</v>
      </c>
      <c r="P1394" s="58">
        <f t="shared" si="158"/>
        <v>1323.54</v>
      </c>
      <c r="Q1394" s="59" t="s">
        <v>132</v>
      </c>
      <c r="R1394" s="51"/>
      <c r="S1394" s="51"/>
    </row>
    <row r="1395" spans="1:19" ht="21" x14ac:dyDescent="0.35">
      <c r="A1395" s="53">
        <v>30801036</v>
      </c>
      <c r="B1395" s="53" t="s">
        <v>10370</v>
      </c>
      <c r="C1395" s="54" t="s">
        <v>3126</v>
      </c>
      <c r="D1395" s="60">
        <v>1</v>
      </c>
      <c r="E1395" s="61" t="s">
        <v>159</v>
      </c>
      <c r="F1395" s="56"/>
      <c r="G1395" s="53">
        <v>2</v>
      </c>
      <c r="H1395" s="53">
        <v>2</v>
      </c>
      <c r="I1395" s="53"/>
      <c r="J1395" s="53"/>
      <c r="K1395" s="57"/>
      <c r="L1395" s="58">
        <f t="shared" si="156"/>
        <v>736.04</v>
      </c>
      <c r="M1395" s="58">
        <f t="shared" si="157"/>
        <v>736.04</v>
      </c>
      <c r="N1395" s="58">
        <f>IF(F1395&gt;0,ROUND(F1395*#REF!,2),0)</f>
        <v>0</v>
      </c>
      <c r="O1395" s="58">
        <f>IF(J1395&gt;0,ROUND(J1395*#REF!,2),0)</f>
        <v>0</v>
      </c>
      <c r="P1395" s="58">
        <f t="shared" si="158"/>
        <v>736.04</v>
      </c>
      <c r="Q1395" s="59" t="s">
        <v>132</v>
      </c>
      <c r="R1395" s="51"/>
      <c r="S1395" s="51"/>
    </row>
    <row r="1396" spans="1:19" x14ac:dyDescent="0.35">
      <c r="A1396" s="53">
        <v>30801044</v>
      </c>
      <c r="B1396" s="53" t="s">
        <v>10371</v>
      </c>
      <c r="C1396" s="54" t="s">
        <v>3125</v>
      </c>
      <c r="D1396" s="60">
        <v>1</v>
      </c>
      <c r="E1396" s="61" t="s">
        <v>13</v>
      </c>
      <c r="F1396" s="56"/>
      <c r="G1396" s="53"/>
      <c r="H1396" s="53">
        <v>1</v>
      </c>
      <c r="I1396" s="53"/>
      <c r="J1396" s="53"/>
      <c r="K1396" s="57"/>
      <c r="L1396" s="58">
        <f t="shared" si="156"/>
        <v>148.54</v>
      </c>
      <c r="M1396" s="58">
        <f t="shared" si="157"/>
        <v>148.54</v>
      </c>
      <c r="N1396" s="58">
        <f>IF(F1396&gt;0,ROUND(F1396*#REF!,2),0)</f>
        <v>0</v>
      </c>
      <c r="O1396" s="58">
        <f>IF(J1396&gt;0,ROUND(J1396*#REF!,2),0)</f>
        <v>0</v>
      </c>
      <c r="P1396" s="58">
        <f t="shared" si="158"/>
        <v>148.54</v>
      </c>
      <c r="Q1396" s="59" t="s">
        <v>132</v>
      </c>
      <c r="R1396" s="51"/>
      <c r="S1396" s="51"/>
    </row>
    <row r="1397" spans="1:19" ht="21" x14ac:dyDescent="0.35">
      <c r="A1397" s="53">
        <v>30801052</v>
      </c>
      <c r="B1397" s="53" t="s">
        <v>10372</v>
      </c>
      <c r="C1397" s="54" t="s">
        <v>3124</v>
      </c>
      <c r="D1397" s="60">
        <v>1</v>
      </c>
      <c r="E1397" s="61" t="s">
        <v>165</v>
      </c>
      <c r="F1397" s="56"/>
      <c r="G1397" s="53">
        <v>2</v>
      </c>
      <c r="H1397" s="53">
        <v>6</v>
      </c>
      <c r="I1397" s="53"/>
      <c r="J1397" s="53"/>
      <c r="K1397" s="57"/>
      <c r="L1397" s="58">
        <f t="shared" si="156"/>
        <v>1617.95</v>
      </c>
      <c r="M1397" s="58">
        <f t="shared" si="157"/>
        <v>1617.95</v>
      </c>
      <c r="N1397" s="58">
        <f>IF(F1397&gt;0,ROUND(F1397*#REF!,2),0)</f>
        <v>0</v>
      </c>
      <c r="O1397" s="58">
        <f>IF(J1397&gt;0,ROUND(J1397*#REF!,2),0)</f>
        <v>0</v>
      </c>
      <c r="P1397" s="58">
        <f t="shared" si="158"/>
        <v>1617.95</v>
      </c>
      <c r="Q1397" s="59" t="s">
        <v>132</v>
      </c>
      <c r="R1397" s="51"/>
      <c r="S1397" s="51"/>
    </row>
    <row r="1398" spans="1:19" x14ac:dyDescent="0.35">
      <c r="A1398" s="53">
        <v>30801060</v>
      </c>
      <c r="B1398" s="53" t="s">
        <v>10373</v>
      </c>
      <c r="C1398" s="54" t="s">
        <v>3123</v>
      </c>
      <c r="D1398" s="60">
        <v>1</v>
      </c>
      <c r="E1398" s="61" t="s">
        <v>2103</v>
      </c>
      <c r="F1398" s="56"/>
      <c r="G1398" s="53">
        <v>2</v>
      </c>
      <c r="H1398" s="53">
        <v>6</v>
      </c>
      <c r="I1398" s="53"/>
      <c r="J1398" s="53"/>
      <c r="K1398" s="57"/>
      <c r="L1398" s="58">
        <f t="shared" si="156"/>
        <v>1452.19</v>
      </c>
      <c r="M1398" s="58">
        <f t="shared" si="157"/>
        <v>1452.19</v>
      </c>
      <c r="N1398" s="58">
        <f>IF(F1398&gt;0,ROUND(F1398*#REF!,2),0)</f>
        <v>0</v>
      </c>
      <c r="O1398" s="58">
        <f>IF(J1398&gt;0,ROUND(J1398*#REF!,2),0)</f>
        <v>0</v>
      </c>
      <c r="P1398" s="58">
        <f t="shared" si="158"/>
        <v>1452.19</v>
      </c>
      <c r="Q1398" s="59" t="s">
        <v>132</v>
      </c>
      <c r="R1398" s="51"/>
      <c r="S1398" s="51"/>
    </row>
    <row r="1399" spans="1:19" x14ac:dyDescent="0.35">
      <c r="A1399" s="53">
        <v>30801079</v>
      </c>
      <c r="B1399" s="53" t="s">
        <v>10374</v>
      </c>
      <c r="C1399" s="54" t="s">
        <v>3122</v>
      </c>
      <c r="D1399" s="60">
        <v>1</v>
      </c>
      <c r="E1399" s="61" t="s">
        <v>2103</v>
      </c>
      <c r="F1399" s="56"/>
      <c r="G1399" s="53">
        <v>2</v>
      </c>
      <c r="H1399" s="53">
        <v>5</v>
      </c>
      <c r="I1399" s="53"/>
      <c r="J1399" s="53"/>
      <c r="K1399" s="57"/>
      <c r="L1399" s="58">
        <f t="shared" si="156"/>
        <v>1452.19</v>
      </c>
      <c r="M1399" s="58">
        <f t="shared" si="157"/>
        <v>1452.19</v>
      </c>
      <c r="N1399" s="58">
        <f>IF(F1399&gt;0,ROUND(F1399*#REF!,2),0)</f>
        <v>0</v>
      </c>
      <c r="O1399" s="58">
        <f>IF(J1399&gt;0,ROUND(J1399*#REF!,2),0)</f>
        <v>0</v>
      </c>
      <c r="P1399" s="58">
        <f t="shared" si="158"/>
        <v>1452.19</v>
      </c>
      <c r="Q1399" s="59" t="s">
        <v>132</v>
      </c>
      <c r="R1399" s="51"/>
      <c r="S1399" s="51"/>
    </row>
    <row r="1400" spans="1:19" x14ac:dyDescent="0.35">
      <c r="A1400" s="53">
        <v>30801087</v>
      </c>
      <c r="B1400" s="53" t="s">
        <v>10375</v>
      </c>
      <c r="C1400" s="54" t="s">
        <v>3121</v>
      </c>
      <c r="D1400" s="60">
        <v>1</v>
      </c>
      <c r="E1400" s="61" t="s">
        <v>311</v>
      </c>
      <c r="F1400" s="56"/>
      <c r="G1400" s="53">
        <v>1</v>
      </c>
      <c r="H1400" s="53">
        <v>3</v>
      </c>
      <c r="I1400" s="53"/>
      <c r="J1400" s="53"/>
      <c r="K1400" s="57"/>
      <c r="L1400" s="58">
        <f t="shared" si="156"/>
        <v>291.76</v>
      </c>
      <c r="M1400" s="58">
        <f t="shared" si="157"/>
        <v>291.76</v>
      </c>
      <c r="N1400" s="58">
        <f>IF(F1400&gt;0,ROUND(F1400*#REF!,2),0)</f>
        <v>0</v>
      </c>
      <c r="O1400" s="58">
        <f>IF(J1400&gt;0,ROUND(J1400*#REF!,2),0)</f>
        <v>0</v>
      </c>
      <c r="P1400" s="58">
        <f t="shared" si="158"/>
        <v>291.76</v>
      </c>
      <c r="Q1400" s="59" t="s">
        <v>132</v>
      </c>
      <c r="R1400" s="51"/>
      <c r="S1400" s="51"/>
    </row>
    <row r="1401" spans="1:19" x14ac:dyDescent="0.35">
      <c r="A1401" s="53">
        <v>30801095</v>
      </c>
      <c r="B1401" s="53" t="s">
        <v>10376</v>
      </c>
      <c r="C1401" s="54" t="s">
        <v>3120</v>
      </c>
      <c r="D1401" s="60">
        <v>1</v>
      </c>
      <c r="E1401" s="61" t="s">
        <v>110</v>
      </c>
      <c r="F1401" s="56"/>
      <c r="G1401" s="53">
        <v>1</v>
      </c>
      <c r="H1401" s="53">
        <v>2</v>
      </c>
      <c r="I1401" s="53"/>
      <c r="J1401" s="53"/>
      <c r="K1401" s="57"/>
      <c r="L1401" s="58">
        <f t="shared" si="156"/>
        <v>222.81</v>
      </c>
      <c r="M1401" s="58">
        <f t="shared" si="157"/>
        <v>222.81</v>
      </c>
      <c r="N1401" s="58">
        <f>IF(F1401&gt;0,ROUND(F1401*#REF!,2),0)</f>
        <v>0</v>
      </c>
      <c r="O1401" s="58">
        <f>IF(J1401&gt;0,ROUND(J1401*#REF!,2),0)</f>
        <v>0</v>
      </c>
      <c r="P1401" s="58">
        <f t="shared" si="158"/>
        <v>222.81</v>
      </c>
      <c r="Q1401" s="59" t="s">
        <v>132</v>
      </c>
      <c r="R1401" s="51"/>
      <c r="S1401" s="51"/>
    </row>
    <row r="1402" spans="1:19" ht="42" x14ac:dyDescent="0.35">
      <c r="A1402" s="53">
        <v>30801109</v>
      </c>
      <c r="B1402" s="53" t="s">
        <v>10377</v>
      </c>
      <c r="C1402" s="54" t="s">
        <v>3119</v>
      </c>
      <c r="D1402" s="60">
        <v>1</v>
      </c>
      <c r="E1402" s="61" t="s">
        <v>148</v>
      </c>
      <c r="F1402" s="56"/>
      <c r="G1402" s="53">
        <v>1</v>
      </c>
      <c r="H1402" s="53">
        <v>3</v>
      </c>
      <c r="I1402" s="53"/>
      <c r="J1402" s="53"/>
      <c r="K1402" s="57"/>
      <c r="L1402" s="58">
        <f t="shared" si="156"/>
        <v>689.63</v>
      </c>
      <c r="M1402" s="58">
        <f t="shared" si="157"/>
        <v>689.63</v>
      </c>
      <c r="N1402" s="58">
        <f>IF(F1402&gt;0,ROUND(F1402*#REF!,2),0)</f>
        <v>0</v>
      </c>
      <c r="O1402" s="58">
        <f>IF(J1402&gt;0,ROUND(J1402*#REF!,2),0)</f>
        <v>0</v>
      </c>
      <c r="P1402" s="58">
        <f t="shared" si="158"/>
        <v>689.63</v>
      </c>
      <c r="Q1402" s="59" t="s">
        <v>132</v>
      </c>
      <c r="R1402" s="51"/>
      <c r="S1402" s="51"/>
    </row>
    <row r="1403" spans="1:19" x14ac:dyDescent="0.35">
      <c r="A1403" s="53">
        <v>30801117</v>
      </c>
      <c r="B1403" s="53" t="s">
        <v>10378</v>
      </c>
      <c r="C1403" s="54" t="s">
        <v>3118</v>
      </c>
      <c r="D1403" s="60">
        <v>1</v>
      </c>
      <c r="E1403" s="61" t="s">
        <v>155</v>
      </c>
      <c r="F1403" s="56"/>
      <c r="G1403" s="53">
        <v>2</v>
      </c>
      <c r="H1403" s="53">
        <v>5</v>
      </c>
      <c r="I1403" s="53"/>
      <c r="J1403" s="53"/>
      <c r="K1403" s="57"/>
      <c r="L1403" s="58">
        <f t="shared" si="156"/>
        <v>1206.83</v>
      </c>
      <c r="M1403" s="58">
        <f t="shared" si="157"/>
        <v>1206.83</v>
      </c>
      <c r="N1403" s="58">
        <f>IF(F1403&gt;0,ROUND(F1403*#REF!,2),0)</f>
        <v>0</v>
      </c>
      <c r="O1403" s="58">
        <f>IF(J1403&gt;0,ROUND(J1403*#REF!,2),0)</f>
        <v>0</v>
      </c>
      <c r="P1403" s="58">
        <f t="shared" si="158"/>
        <v>1206.83</v>
      </c>
      <c r="Q1403" s="59" t="s">
        <v>132</v>
      </c>
      <c r="R1403" s="51"/>
      <c r="S1403" s="51"/>
    </row>
    <row r="1404" spans="1:19" x14ac:dyDescent="0.35">
      <c r="A1404" s="53">
        <v>30801133</v>
      </c>
      <c r="B1404" s="53" t="s">
        <v>10379</v>
      </c>
      <c r="C1404" s="54" t="s">
        <v>3117</v>
      </c>
      <c r="D1404" s="60">
        <v>1</v>
      </c>
      <c r="E1404" s="61" t="s">
        <v>16</v>
      </c>
      <c r="F1404" s="56"/>
      <c r="G1404" s="53">
        <v>1</v>
      </c>
      <c r="H1404" s="53">
        <v>5</v>
      </c>
      <c r="I1404" s="53"/>
      <c r="J1404" s="53"/>
      <c r="K1404" s="57"/>
      <c r="L1404" s="58">
        <f t="shared" si="156"/>
        <v>250.65</v>
      </c>
      <c r="M1404" s="58">
        <f t="shared" si="157"/>
        <v>250.65</v>
      </c>
      <c r="N1404" s="58">
        <f>IF(F1404&gt;0,ROUND(F1404*#REF!,2),0)</f>
        <v>0</v>
      </c>
      <c r="O1404" s="58">
        <f>IF(J1404&gt;0,ROUND(J1404*#REF!,2),0)</f>
        <v>0</v>
      </c>
      <c r="P1404" s="58">
        <f t="shared" si="158"/>
        <v>250.65</v>
      </c>
      <c r="Q1404" s="59" t="s">
        <v>132</v>
      </c>
      <c r="R1404" s="51"/>
      <c r="S1404" s="51"/>
    </row>
    <row r="1405" spans="1:19" ht="21" x14ac:dyDescent="0.35">
      <c r="A1405" s="53">
        <v>30801141</v>
      </c>
      <c r="B1405" s="53" t="s">
        <v>10380</v>
      </c>
      <c r="C1405" s="54" t="s">
        <v>3116</v>
      </c>
      <c r="D1405" s="60">
        <v>1</v>
      </c>
      <c r="E1405" s="61" t="s">
        <v>281</v>
      </c>
      <c r="F1405" s="56"/>
      <c r="G1405" s="53">
        <v>1</v>
      </c>
      <c r="H1405" s="53">
        <v>3</v>
      </c>
      <c r="I1405" s="53"/>
      <c r="J1405" s="53"/>
      <c r="K1405" s="57"/>
      <c r="L1405" s="58">
        <f t="shared" si="156"/>
        <v>202.9</v>
      </c>
      <c r="M1405" s="58">
        <f t="shared" si="157"/>
        <v>202.9</v>
      </c>
      <c r="N1405" s="58">
        <f>IF(F1405&gt;0,ROUND(F1405*#REF!,2),0)</f>
        <v>0</v>
      </c>
      <c r="O1405" s="58">
        <f>IF(J1405&gt;0,ROUND(J1405*#REF!,2),0)</f>
        <v>0</v>
      </c>
      <c r="P1405" s="58">
        <f t="shared" si="158"/>
        <v>202.9</v>
      </c>
      <c r="Q1405" s="59" t="s">
        <v>132</v>
      </c>
      <c r="R1405" s="51"/>
      <c r="S1405" s="51"/>
    </row>
    <row r="1406" spans="1:19" ht="21" x14ac:dyDescent="0.35">
      <c r="A1406" s="53">
        <v>30801150</v>
      </c>
      <c r="B1406" s="53" t="s">
        <v>10381</v>
      </c>
      <c r="C1406" s="54" t="s">
        <v>3115</v>
      </c>
      <c r="D1406" s="60">
        <v>1</v>
      </c>
      <c r="E1406" s="61" t="s">
        <v>41</v>
      </c>
      <c r="F1406" s="56"/>
      <c r="G1406" s="53">
        <v>1</v>
      </c>
      <c r="H1406" s="53">
        <v>4</v>
      </c>
      <c r="I1406" s="53"/>
      <c r="J1406" s="53"/>
      <c r="K1406" s="57"/>
      <c r="L1406" s="58">
        <f t="shared" si="156"/>
        <v>169.74</v>
      </c>
      <c r="M1406" s="58">
        <f t="shared" si="157"/>
        <v>169.74</v>
      </c>
      <c r="N1406" s="58">
        <f>IF(F1406&gt;0,ROUND(F1406*#REF!,2),0)</f>
        <v>0</v>
      </c>
      <c r="O1406" s="58">
        <f>IF(J1406&gt;0,ROUND(J1406*#REF!,2),0)</f>
        <v>0</v>
      </c>
      <c r="P1406" s="58">
        <f t="shared" si="158"/>
        <v>169.74</v>
      </c>
      <c r="Q1406" s="59" t="s">
        <v>132</v>
      </c>
      <c r="R1406" s="51"/>
      <c r="S1406" s="51"/>
    </row>
    <row r="1407" spans="1:19" ht="21" x14ac:dyDescent="0.35">
      <c r="A1407" s="53">
        <v>30801168</v>
      </c>
      <c r="B1407" s="53" t="s">
        <v>10382</v>
      </c>
      <c r="C1407" s="54" t="s">
        <v>3114</v>
      </c>
      <c r="D1407" s="60">
        <v>1</v>
      </c>
      <c r="E1407" s="61" t="s">
        <v>2042</v>
      </c>
      <c r="F1407" s="56">
        <v>42.9</v>
      </c>
      <c r="G1407" s="53">
        <v>2</v>
      </c>
      <c r="H1407" s="53">
        <v>6</v>
      </c>
      <c r="I1407" s="53"/>
      <c r="J1407" s="53"/>
      <c r="K1407" s="57"/>
      <c r="L1407" s="58">
        <f t="shared" si="156"/>
        <v>1982.66</v>
      </c>
      <c r="M1407" s="58">
        <f t="shared" si="157"/>
        <v>1982.66</v>
      </c>
      <c r="N1407" s="58" t="e">
        <f>IF(F1407&gt;0,ROUND(F1407*#REF!,2),0)</f>
        <v>#REF!</v>
      </c>
      <c r="O1407" s="58">
        <f>IF(J1407&gt;0,ROUND(J1407*#REF!,2),0)</f>
        <v>0</v>
      </c>
      <c r="P1407" s="58" t="e">
        <f t="shared" si="158"/>
        <v>#REF!</v>
      </c>
      <c r="Q1407" s="59" t="s">
        <v>132</v>
      </c>
      <c r="R1407" s="51"/>
      <c r="S1407" s="51"/>
    </row>
    <row r="1408" spans="1:19" ht="21" x14ac:dyDescent="0.35">
      <c r="A1408" s="53">
        <v>30801176</v>
      </c>
      <c r="B1408" s="53" t="s">
        <v>10383</v>
      </c>
      <c r="C1408" s="54" t="s">
        <v>3113</v>
      </c>
      <c r="D1408" s="60">
        <v>1</v>
      </c>
      <c r="E1408" s="61" t="s">
        <v>448</v>
      </c>
      <c r="F1408" s="56">
        <v>33.799999999999997</v>
      </c>
      <c r="G1408" s="53">
        <v>1</v>
      </c>
      <c r="H1408" s="53">
        <v>3</v>
      </c>
      <c r="I1408" s="53"/>
      <c r="J1408" s="53"/>
      <c r="K1408" s="57"/>
      <c r="L1408" s="58">
        <f t="shared" si="156"/>
        <v>371.34</v>
      </c>
      <c r="M1408" s="58">
        <f t="shared" si="157"/>
        <v>371.34</v>
      </c>
      <c r="N1408" s="58" t="e">
        <f>IF(F1408&gt;0,ROUND(F1408*#REF!,2),0)</f>
        <v>#REF!</v>
      </c>
      <c r="O1408" s="58">
        <f>IF(J1408&gt;0,ROUND(J1408*#REF!,2),0)</f>
        <v>0</v>
      </c>
      <c r="P1408" s="58" t="e">
        <f t="shared" si="158"/>
        <v>#REF!</v>
      </c>
      <c r="Q1408" s="59" t="s">
        <v>132</v>
      </c>
      <c r="R1408" s="51"/>
      <c r="S1408" s="51"/>
    </row>
    <row r="1409" spans="1:19" ht="31" x14ac:dyDescent="0.35">
      <c r="A1409" s="125" t="s">
        <v>10384</v>
      </c>
      <c r="B1409" s="125"/>
      <c r="C1409" s="125"/>
      <c r="D1409" s="125"/>
      <c r="E1409" s="125"/>
      <c r="F1409" s="125"/>
      <c r="G1409" s="125"/>
      <c r="H1409" s="125"/>
      <c r="I1409" s="125"/>
      <c r="J1409" s="125"/>
      <c r="K1409" s="125"/>
      <c r="L1409" s="125"/>
      <c r="M1409" s="125"/>
      <c r="N1409" s="125"/>
      <c r="O1409" s="125"/>
      <c r="P1409" s="125"/>
      <c r="Q1409" s="52"/>
      <c r="R1409" s="51"/>
      <c r="S1409" s="51"/>
    </row>
    <row r="1410" spans="1:19" ht="21" x14ac:dyDescent="0.35">
      <c r="A1410" s="53">
        <v>30802016</v>
      </c>
      <c r="B1410" s="53" t="s">
        <v>10385</v>
      </c>
      <c r="C1410" s="54" t="s">
        <v>3112</v>
      </c>
      <c r="D1410" s="60">
        <v>1</v>
      </c>
      <c r="E1410" s="61" t="s">
        <v>446</v>
      </c>
      <c r="F1410" s="56"/>
      <c r="G1410" s="53">
        <v>2</v>
      </c>
      <c r="H1410" s="53">
        <v>6</v>
      </c>
      <c r="I1410" s="53"/>
      <c r="J1410" s="53"/>
      <c r="K1410" s="57"/>
      <c r="L1410" s="58">
        <f>VLOOKUP(E1410,PORTES2021,10,FALSE)</f>
        <v>1323.54</v>
      </c>
      <c r="M1410" s="58">
        <f t="shared" si="157"/>
        <v>1323.54</v>
      </c>
      <c r="N1410" s="58">
        <f>IF(F1410&gt;0,ROUND(F1410*#REF!,2),0)</f>
        <v>0</v>
      </c>
      <c r="O1410" s="58">
        <f>IF(J1410&gt;0,ROUND(J1410*#REF!,2),0)</f>
        <v>0</v>
      </c>
      <c r="P1410" s="58">
        <f t="shared" ref="P1410:P1473" si="159">ROUND(M1410+N1410+O1410,2)</f>
        <v>1323.54</v>
      </c>
      <c r="Q1410" s="59" t="s">
        <v>132</v>
      </c>
      <c r="R1410" s="51"/>
      <c r="S1410" s="51"/>
    </row>
    <row r="1411" spans="1:19" x14ac:dyDescent="0.35">
      <c r="A1411" s="53">
        <v>30802024</v>
      </c>
      <c r="B1411" s="53" t="s">
        <v>10386</v>
      </c>
      <c r="C1411" s="54" t="s">
        <v>3111</v>
      </c>
      <c r="D1411" s="60">
        <v>1</v>
      </c>
      <c r="E1411" s="61" t="s">
        <v>155</v>
      </c>
      <c r="F1411" s="56"/>
      <c r="G1411" s="53">
        <v>2</v>
      </c>
      <c r="H1411" s="53">
        <v>4</v>
      </c>
      <c r="I1411" s="53"/>
      <c r="J1411" s="53"/>
      <c r="K1411" s="57"/>
      <c r="L1411" s="58">
        <f>VLOOKUP(E1411,PORTES2021,10,FALSE)</f>
        <v>1206.83</v>
      </c>
      <c r="M1411" s="58">
        <f t="shared" si="157"/>
        <v>1206.83</v>
      </c>
      <c r="N1411" s="58">
        <f>IF(F1411&gt;0,ROUND(F1411*#REF!,2),0)</f>
        <v>0</v>
      </c>
      <c r="O1411" s="58">
        <f>IF(J1411&gt;0,ROUND(J1411*#REF!,2),0)</f>
        <v>0</v>
      </c>
      <c r="P1411" s="58">
        <f t="shared" si="159"/>
        <v>1206.83</v>
      </c>
      <c r="Q1411" s="59" t="s">
        <v>132</v>
      </c>
      <c r="R1411" s="51"/>
      <c r="S1411" s="51"/>
    </row>
    <row r="1412" spans="1:19" ht="21" x14ac:dyDescent="0.35">
      <c r="A1412" s="53">
        <v>30802032</v>
      </c>
      <c r="B1412" s="53" t="s">
        <v>10387</v>
      </c>
      <c r="C1412" s="54" t="s">
        <v>3110</v>
      </c>
      <c r="D1412" s="60">
        <v>1</v>
      </c>
      <c r="E1412" s="61" t="s">
        <v>155</v>
      </c>
      <c r="F1412" s="56"/>
      <c r="G1412" s="53">
        <v>2</v>
      </c>
      <c r="H1412" s="53">
        <v>5</v>
      </c>
      <c r="I1412" s="53"/>
      <c r="J1412" s="53"/>
      <c r="K1412" s="57"/>
      <c r="L1412" s="58">
        <f>VLOOKUP(E1412,PORTES2021,10,FALSE)</f>
        <v>1206.83</v>
      </c>
      <c r="M1412" s="58">
        <f t="shared" si="157"/>
        <v>1206.83</v>
      </c>
      <c r="N1412" s="58">
        <f>IF(F1412&gt;0,ROUND(F1412*#REF!,2),0)</f>
        <v>0</v>
      </c>
      <c r="O1412" s="58">
        <f>IF(J1412&gt;0,ROUND(J1412*#REF!,2),0)</f>
        <v>0</v>
      </c>
      <c r="P1412" s="58">
        <f t="shared" si="159"/>
        <v>1206.83</v>
      </c>
      <c r="Q1412" s="59" t="s">
        <v>132</v>
      </c>
      <c r="R1412" s="51"/>
      <c r="S1412" s="51"/>
    </row>
    <row r="1413" spans="1:19" ht="31.5" x14ac:dyDescent="0.35">
      <c r="A1413" s="53">
        <v>30802040</v>
      </c>
      <c r="B1413" s="53" t="s">
        <v>10388</v>
      </c>
      <c r="C1413" s="54" t="s">
        <v>3109</v>
      </c>
      <c r="D1413" s="60">
        <v>1</v>
      </c>
      <c r="E1413" s="61" t="s">
        <v>2042</v>
      </c>
      <c r="F1413" s="56">
        <v>42.9</v>
      </c>
      <c r="G1413" s="53">
        <v>2</v>
      </c>
      <c r="H1413" s="53">
        <v>6</v>
      </c>
      <c r="I1413" s="53"/>
      <c r="J1413" s="53"/>
      <c r="K1413" s="57"/>
      <c r="L1413" s="58">
        <f>VLOOKUP(E1413,PORTES2021,10,FALSE)</f>
        <v>1982.66</v>
      </c>
      <c r="M1413" s="58">
        <f t="shared" si="157"/>
        <v>1982.66</v>
      </c>
      <c r="N1413" s="58" t="e">
        <f>IF(F1413&gt;0,ROUND(F1413*#REF!,2),0)</f>
        <v>#REF!</v>
      </c>
      <c r="O1413" s="58">
        <f>IF(J1413&gt;0,ROUND(J1413*#REF!,2),0)</f>
        <v>0</v>
      </c>
      <c r="P1413" s="58" t="e">
        <f t="shared" si="159"/>
        <v>#REF!</v>
      </c>
      <c r="Q1413" s="59" t="s">
        <v>132</v>
      </c>
      <c r="R1413" s="51"/>
      <c r="S1413" s="51"/>
    </row>
    <row r="1414" spans="1:19" ht="21" x14ac:dyDescent="0.35">
      <c r="A1414" s="53">
        <v>30802059</v>
      </c>
      <c r="B1414" s="53" t="s">
        <v>10389</v>
      </c>
      <c r="C1414" s="54" t="s">
        <v>3108</v>
      </c>
      <c r="D1414" s="60">
        <v>1</v>
      </c>
      <c r="E1414" s="61" t="s">
        <v>165</v>
      </c>
      <c r="F1414" s="56">
        <v>42.9</v>
      </c>
      <c r="G1414" s="53">
        <v>2</v>
      </c>
      <c r="H1414" s="53">
        <v>4</v>
      </c>
      <c r="I1414" s="53"/>
      <c r="J1414" s="53"/>
      <c r="K1414" s="57"/>
      <c r="L1414" s="58">
        <f>VLOOKUP(E1414,PORTES2021,10,FALSE)</f>
        <v>1617.95</v>
      </c>
      <c r="M1414" s="58">
        <f t="shared" si="157"/>
        <v>1617.95</v>
      </c>
      <c r="N1414" s="58" t="e">
        <f>IF(F1414&gt;0,ROUND(F1414*#REF!,2),0)</f>
        <v>#REF!</v>
      </c>
      <c r="O1414" s="58">
        <f>IF(J1414&gt;0,ROUND(J1414*#REF!,2),0)</f>
        <v>0</v>
      </c>
      <c r="P1414" s="58" t="e">
        <f t="shared" si="159"/>
        <v>#REF!</v>
      </c>
      <c r="Q1414" s="59" t="s">
        <v>132</v>
      </c>
      <c r="R1414" s="51"/>
      <c r="S1414" s="51"/>
    </row>
    <row r="1415" spans="1:19" ht="31" x14ac:dyDescent="0.35">
      <c r="A1415" s="125" t="s">
        <v>10390</v>
      </c>
      <c r="B1415" s="125"/>
      <c r="C1415" s="125"/>
      <c r="D1415" s="125"/>
      <c r="E1415" s="125"/>
      <c r="F1415" s="125"/>
      <c r="G1415" s="125"/>
      <c r="H1415" s="125"/>
      <c r="I1415" s="125"/>
      <c r="J1415" s="125"/>
      <c r="K1415" s="125"/>
      <c r="L1415" s="125"/>
      <c r="M1415" s="125"/>
      <c r="N1415" s="125"/>
      <c r="O1415" s="125"/>
      <c r="P1415" s="125"/>
      <c r="Q1415" s="52"/>
      <c r="R1415" s="51"/>
      <c r="S1415" s="51"/>
    </row>
    <row r="1416" spans="1:19" x14ac:dyDescent="0.35">
      <c r="A1416" s="53">
        <v>30803012</v>
      </c>
      <c r="B1416" s="53" t="s">
        <v>10391</v>
      </c>
      <c r="C1416" s="54" t="s">
        <v>3107</v>
      </c>
      <c r="D1416" s="60">
        <v>1</v>
      </c>
      <c r="E1416" s="61" t="s">
        <v>155</v>
      </c>
      <c r="F1416" s="56"/>
      <c r="G1416" s="53">
        <v>2</v>
      </c>
      <c r="H1416" s="53">
        <v>4</v>
      </c>
      <c r="I1416" s="53"/>
      <c r="J1416" s="53"/>
      <c r="K1416" s="57"/>
      <c r="L1416" s="58">
        <f t="shared" ref="L1416:L1438" si="160">VLOOKUP(E1416,PORTES2021,10,FALSE)</f>
        <v>1206.83</v>
      </c>
      <c r="M1416" s="58">
        <f t="shared" ref="M1416:M1479" si="161">ROUND(D1416*L1416,2)</f>
        <v>1206.83</v>
      </c>
      <c r="N1416" s="58">
        <f>IF(F1416&gt;0,ROUND(F1416*#REF!,2),0)</f>
        <v>0</v>
      </c>
      <c r="O1416" s="58">
        <f>IF(J1416&gt;0,ROUND(J1416*#REF!,2),0)</f>
        <v>0</v>
      </c>
      <c r="P1416" s="58">
        <f t="shared" si="159"/>
        <v>1206.83</v>
      </c>
      <c r="Q1416" s="59" t="s">
        <v>132</v>
      </c>
      <c r="R1416" s="51"/>
      <c r="S1416" s="51"/>
    </row>
    <row r="1417" spans="1:19" ht="31.5" x14ac:dyDescent="0.35">
      <c r="A1417" s="53">
        <v>30803020</v>
      </c>
      <c r="B1417" s="53" t="s">
        <v>10392</v>
      </c>
      <c r="C1417" s="54" t="s">
        <v>3106</v>
      </c>
      <c r="D1417" s="60">
        <v>1</v>
      </c>
      <c r="E1417" s="61" t="s">
        <v>2103</v>
      </c>
      <c r="F1417" s="56"/>
      <c r="G1417" s="53">
        <v>2</v>
      </c>
      <c r="H1417" s="53">
        <v>7</v>
      </c>
      <c r="I1417" s="53"/>
      <c r="J1417" s="53"/>
      <c r="K1417" s="57"/>
      <c r="L1417" s="58">
        <f t="shared" si="160"/>
        <v>1452.19</v>
      </c>
      <c r="M1417" s="58">
        <f t="shared" si="161"/>
        <v>1452.19</v>
      </c>
      <c r="N1417" s="58">
        <f>IF(F1417&gt;0,ROUND(F1417*#REF!,2),0)</f>
        <v>0</v>
      </c>
      <c r="O1417" s="58">
        <f>IF(J1417&gt;0,ROUND(J1417*#REF!,2),0)</f>
        <v>0</v>
      </c>
      <c r="P1417" s="58">
        <f t="shared" si="159"/>
        <v>1452.19</v>
      </c>
      <c r="Q1417" s="59" t="s">
        <v>132</v>
      </c>
      <c r="R1417" s="51"/>
      <c r="S1417" s="51"/>
    </row>
    <row r="1418" spans="1:19" ht="21" x14ac:dyDescent="0.35">
      <c r="A1418" s="53">
        <v>30803039</v>
      </c>
      <c r="B1418" s="53" t="s">
        <v>10393</v>
      </c>
      <c r="C1418" s="54" t="s">
        <v>3105</v>
      </c>
      <c r="D1418" s="60">
        <v>1</v>
      </c>
      <c r="E1418" s="61" t="s">
        <v>446</v>
      </c>
      <c r="F1418" s="56"/>
      <c r="G1418" s="53">
        <v>2</v>
      </c>
      <c r="H1418" s="53">
        <v>6</v>
      </c>
      <c r="I1418" s="53"/>
      <c r="J1418" s="53"/>
      <c r="K1418" s="57"/>
      <c r="L1418" s="58">
        <f t="shared" si="160"/>
        <v>1323.54</v>
      </c>
      <c r="M1418" s="58">
        <f t="shared" si="161"/>
        <v>1323.54</v>
      </c>
      <c r="N1418" s="58">
        <f>IF(F1418&gt;0,ROUND(F1418*#REF!,2),0)</f>
        <v>0</v>
      </c>
      <c r="O1418" s="58">
        <f>IF(J1418&gt;0,ROUND(J1418*#REF!,2),0)</f>
        <v>0</v>
      </c>
      <c r="P1418" s="58">
        <f t="shared" si="159"/>
        <v>1323.54</v>
      </c>
      <c r="Q1418" s="59" t="s">
        <v>132</v>
      </c>
      <c r="R1418" s="51"/>
      <c r="S1418" s="51"/>
    </row>
    <row r="1419" spans="1:19" ht="21" x14ac:dyDescent="0.35">
      <c r="A1419" s="53">
        <v>30803047</v>
      </c>
      <c r="B1419" s="53" t="s">
        <v>10394</v>
      </c>
      <c r="C1419" s="54" t="s">
        <v>3104</v>
      </c>
      <c r="D1419" s="60">
        <v>1</v>
      </c>
      <c r="E1419" s="61" t="s">
        <v>446</v>
      </c>
      <c r="F1419" s="56"/>
      <c r="G1419" s="53">
        <v>2</v>
      </c>
      <c r="H1419" s="53">
        <v>6</v>
      </c>
      <c r="I1419" s="53"/>
      <c r="J1419" s="53"/>
      <c r="K1419" s="57"/>
      <c r="L1419" s="58">
        <f t="shared" si="160"/>
        <v>1323.54</v>
      </c>
      <c r="M1419" s="58">
        <f t="shared" si="161"/>
        <v>1323.54</v>
      </c>
      <c r="N1419" s="58">
        <f>IF(F1419&gt;0,ROUND(F1419*#REF!,2),0)</f>
        <v>0</v>
      </c>
      <c r="O1419" s="58">
        <f>IF(J1419&gt;0,ROUND(J1419*#REF!,2),0)</f>
        <v>0</v>
      </c>
      <c r="P1419" s="58">
        <f t="shared" si="159"/>
        <v>1323.54</v>
      </c>
      <c r="Q1419" s="59" t="s">
        <v>132</v>
      </c>
      <c r="R1419" s="51"/>
      <c r="S1419" s="51"/>
    </row>
    <row r="1420" spans="1:19" ht="21" x14ac:dyDescent="0.35">
      <c r="A1420" s="53">
        <v>30803055</v>
      </c>
      <c r="B1420" s="53" t="s">
        <v>10395</v>
      </c>
      <c r="C1420" s="54" t="s">
        <v>3103</v>
      </c>
      <c r="D1420" s="60">
        <v>1</v>
      </c>
      <c r="E1420" s="61" t="s">
        <v>383</v>
      </c>
      <c r="F1420" s="56"/>
      <c r="G1420" s="53">
        <v>1</v>
      </c>
      <c r="H1420" s="53">
        <v>3</v>
      </c>
      <c r="I1420" s="53"/>
      <c r="J1420" s="53"/>
      <c r="K1420" s="57"/>
      <c r="L1420" s="58">
        <f t="shared" si="160"/>
        <v>649.84</v>
      </c>
      <c r="M1420" s="58">
        <f t="shared" si="161"/>
        <v>649.84</v>
      </c>
      <c r="N1420" s="58">
        <f>IF(F1420&gt;0,ROUND(F1420*#REF!,2),0)</f>
        <v>0</v>
      </c>
      <c r="O1420" s="58">
        <f>IF(J1420&gt;0,ROUND(J1420*#REF!,2),0)</f>
        <v>0</v>
      </c>
      <c r="P1420" s="58">
        <f t="shared" si="159"/>
        <v>649.84</v>
      </c>
      <c r="Q1420" s="59" t="s">
        <v>132</v>
      </c>
      <c r="R1420" s="51"/>
      <c r="S1420" s="51"/>
    </row>
    <row r="1421" spans="1:19" x14ac:dyDescent="0.35">
      <c r="A1421" s="53">
        <v>30803063</v>
      </c>
      <c r="B1421" s="53" t="s">
        <v>10396</v>
      </c>
      <c r="C1421" s="54" t="s">
        <v>3102</v>
      </c>
      <c r="D1421" s="60">
        <v>1</v>
      </c>
      <c r="E1421" s="61" t="s">
        <v>194</v>
      </c>
      <c r="F1421" s="56"/>
      <c r="G1421" s="53">
        <v>2</v>
      </c>
      <c r="H1421" s="53">
        <v>6</v>
      </c>
      <c r="I1421" s="53"/>
      <c r="J1421" s="53"/>
      <c r="K1421" s="57"/>
      <c r="L1421" s="58">
        <f t="shared" si="160"/>
        <v>2181.58</v>
      </c>
      <c r="M1421" s="58">
        <f t="shared" si="161"/>
        <v>2181.58</v>
      </c>
      <c r="N1421" s="58">
        <f>IF(F1421&gt;0,ROUND(F1421*#REF!,2),0)</f>
        <v>0</v>
      </c>
      <c r="O1421" s="58">
        <f>IF(J1421&gt;0,ROUND(J1421*#REF!,2),0)</f>
        <v>0</v>
      </c>
      <c r="P1421" s="58">
        <f t="shared" si="159"/>
        <v>2181.58</v>
      </c>
      <c r="Q1421" s="59" t="s">
        <v>132</v>
      </c>
      <c r="R1421" s="51"/>
      <c r="S1421" s="51"/>
    </row>
    <row r="1422" spans="1:19" ht="21" x14ac:dyDescent="0.35">
      <c r="A1422" s="53">
        <v>30803071</v>
      </c>
      <c r="B1422" s="53" t="s">
        <v>10397</v>
      </c>
      <c r="C1422" s="54" t="s">
        <v>3101</v>
      </c>
      <c r="D1422" s="60">
        <v>1</v>
      </c>
      <c r="E1422" s="61" t="s">
        <v>446</v>
      </c>
      <c r="F1422" s="56"/>
      <c r="G1422" s="53">
        <v>2</v>
      </c>
      <c r="H1422" s="53">
        <v>6</v>
      </c>
      <c r="I1422" s="53"/>
      <c r="J1422" s="53"/>
      <c r="K1422" s="57"/>
      <c r="L1422" s="58">
        <f t="shared" si="160"/>
        <v>1323.54</v>
      </c>
      <c r="M1422" s="58">
        <f t="shared" si="161"/>
        <v>1323.54</v>
      </c>
      <c r="N1422" s="58">
        <f>IF(F1422&gt;0,ROUND(F1422*#REF!,2),0)</f>
        <v>0</v>
      </c>
      <c r="O1422" s="58">
        <f>IF(J1422&gt;0,ROUND(J1422*#REF!,2),0)</f>
        <v>0</v>
      </c>
      <c r="P1422" s="58">
        <f t="shared" si="159"/>
        <v>1323.54</v>
      </c>
      <c r="Q1422" s="59" t="s">
        <v>132</v>
      </c>
      <c r="R1422" s="51"/>
      <c r="S1422" s="51"/>
    </row>
    <row r="1423" spans="1:19" x14ac:dyDescent="0.35">
      <c r="A1423" s="53">
        <v>30803080</v>
      </c>
      <c r="B1423" s="53" t="s">
        <v>10398</v>
      </c>
      <c r="C1423" s="54" t="s">
        <v>3100</v>
      </c>
      <c r="D1423" s="60">
        <v>1</v>
      </c>
      <c r="E1423" s="61" t="s">
        <v>446</v>
      </c>
      <c r="F1423" s="56"/>
      <c r="G1423" s="53">
        <v>2</v>
      </c>
      <c r="H1423" s="53">
        <v>4</v>
      </c>
      <c r="I1423" s="53"/>
      <c r="J1423" s="53"/>
      <c r="K1423" s="57"/>
      <c r="L1423" s="58">
        <f t="shared" si="160"/>
        <v>1323.54</v>
      </c>
      <c r="M1423" s="58">
        <f t="shared" si="161"/>
        <v>1323.54</v>
      </c>
      <c r="N1423" s="58">
        <f>IF(F1423&gt;0,ROUND(F1423*#REF!,2),0)</f>
        <v>0</v>
      </c>
      <c r="O1423" s="58">
        <f>IF(J1423&gt;0,ROUND(J1423*#REF!,2),0)</f>
        <v>0</v>
      </c>
      <c r="P1423" s="58">
        <f t="shared" si="159"/>
        <v>1323.54</v>
      </c>
      <c r="Q1423" s="59" t="s">
        <v>132</v>
      </c>
      <c r="R1423" s="51"/>
      <c r="S1423" s="51"/>
    </row>
    <row r="1424" spans="1:19" ht="21" x14ac:dyDescent="0.35">
      <c r="A1424" s="53">
        <v>30803098</v>
      </c>
      <c r="B1424" s="53" t="s">
        <v>10399</v>
      </c>
      <c r="C1424" s="54" t="s">
        <v>3099</v>
      </c>
      <c r="D1424" s="60">
        <v>1</v>
      </c>
      <c r="E1424" s="61" t="s">
        <v>398</v>
      </c>
      <c r="F1424" s="56"/>
      <c r="G1424" s="53">
        <v>2</v>
      </c>
      <c r="H1424" s="53">
        <v>5</v>
      </c>
      <c r="I1424" s="53"/>
      <c r="J1424" s="53"/>
      <c r="K1424" s="57"/>
      <c r="L1424" s="58">
        <f t="shared" si="160"/>
        <v>1140.53</v>
      </c>
      <c r="M1424" s="58">
        <f t="shared" si="161"/>
        <v>1140.53</v>
      </c>
      <c r="N1424" s="58">
        <f>IF(F1424&gt;0,ROUND(F1424*#REF!,2),0)</f>
        <v>0</v>
      </c>
      <c r="O1424" s="58">
        <f>IF(J1424&gt;0,ROUND(J1424*#REF!,2),0)</f>
        <v>0</v>
      </c>
      <c r="P1424" s="58">
        <f t="shared" si="159"/>
        <v>1140.53</v>
      </c>
      <c r="Q1424" s="59" t="s">
        <v>132</v>
      </c>
      <c r="R1424" s="51"/>
      <c r="S1424" s="51"/>
    </row>
    <row r="1425" spans="1:19" x14ac:dyDescent="0.35">
      <c r="A1425" s="53">
        <v>30803101</v>
      </c>
      <c r="B1425" s="53" t="s">
        <v>10400</v>
      </c>
      <c r="C1425" s="54" t="s">
        <v>3098</v>
      </c>
      <c r="D1425" s="60">
        <v>1</v>
      </c>
      <c r="E1425" s="61" t="s">
        <v>446</v>
      </c>
      <c r="F1425" s="56"/>
      <c r="G1425" s="53">
        <v>2</v>
      </c>
      <c r="H1425" s="53">
        <v>5</v>
      </c>
      <c r="I1425" s="53"/>
      <c r="J1425" s="53"/>
      <c r="K1425" s="57"/>
      <c r="L1425" s="58">
        <f t="shared" si="160"/>
        <v>1323.54</v>
      </c>
      <c r="M1425" s="58">
        <f t="shared" si="161"/>
        <v>1323.54</v>
      </c>
      <c r="N1425" s="58">
        <f>IF(F1425&gt;0,ROUND(F1425*#REF!,2),0)</f>
        <v>0</v>
      </c>
      <c r="O1425" s="58">
        <f>IF(J1425&gt;0,ROUND(J1425*#REF!,2),0)</f>
        <v>0</v>
      </c>
      <c r="P1425" s="58">
        <f t="shared" si="159"/>
        <v>1323.54</v>
      </c>
      <c r="Q1425" s="59" t="s">
        <v>132</v>
      </c>
      <c r="R1425" s="51"/>
      <c r="S1425" s="51"/>
    </row>
    <row r="1426" spans="1:19" x14ac:dyDescent="0.35">
      <c r="A1426" s="53">
        <v>30803110</v>
      </c>
      <c r="B1426" s="53" t="s">
        <v>10401</v>
      </c>
      <c r="C1426" s="54" t="s">
        <v>3097</v>
      </c>
      <c r="D1426" s="60">
        <v>1</v>
      </c>
      <c r="E1426" s="61" t="s">
        <v>2103</v>
      </c>
      <c r="F1426" s="56"/>
      <c r="G1426" s="53">
        <v>2</v>
      </c>
      <c r="H1426" s="53">
        <v>6</v>
      </c>
      <c r="I1426" s="53"/>
      <c r="J1426" s="53"/>
      <c r="K1426" s="57"/>
      <c r="L1426" s="58">
        <f t="shared" si="160"/>
        <v>1452.19</v>
      </c>
      <c r="M1426" s="58">
        <f t="shared" si="161"/>
        <v>1452.19</v>
      </c>
      <c r="N1426" s="58">
        <f>IF(F1426&gt;0,ROUND(F1426*#REF!,2),0)</f>
        <v>0</v>
      </c>
      <c r="O1426" s="58">
        <f>IF(J1426&gt;0,ROUND(J1426*#REF!,2),0)</f>
        <v>0</v>
      </c>
      <c r="P1426" s="58">
        <f t="shared" si="159"/>
        <v>1452.19</v>
      </c>
      <c r="Q1426" s="59" t="s">
        <v>132</v>
      </c>
      <c r="R1426" s="51"/>
      <c r="S1426" s="51"/>
    </row>
    <row r="1427" spans="1:19" x14ac:dyDescent="0.35">
      <c r="A1427" s="53">
        <v>30803128</v>
      </c>
      <c r="B1427" s="53" t="s">
        <v>10402</v>
      </c>
      <c r="C1427" s="54" t="s">
        <v>3096</v>
      </c>
      <c r="D1427" s="60">
        <v>1</v>
      </c>
      <c r="E1427" s="61" t="s">
        <v>148</v>
      </c>
      <c r="F1427" s="56"/>
      <c r="G1427" s="53">
        <v>1</v>
      </c>
      <c r="H1427" s="53">
        <v>4</v>
      </c>
      <c r="I1427" s="53"/>
      <c r="J1427" s="53"/>
      <c r="K1427" s="57"/>
      <c r="L1427" s="58">
        <f t="shared" si="160"/>
        <v>689.63</v>
      </c>
      <c r="M1427" s="58">
        <f t="shared" si="161"/>
        <v>689.63</v>
      </c>
      <c r="N1427" s="58">
        <f>IF(F1427&gt;0,ROUND(F1427*#REF!,2),0)</f>
        <v>0</v>
      </c>
      <c r="O1427" s="58">
        <f>IF(J1427&gt;0,ROUND(J1427*#REF!,2),0)</f>
        <v>0</v>
      </c>
      <c r="P1427" s="58">
        <f t="shared" si="159"/>
        <v>689.63</v>
      </c>
      <c r="Q1427" s="59" t="s">
        <v>132</v>
      </c>
      <c r="R1427" s="51"/>
      <c r="S1427" s="51"/>
    </row>
    <row r="1428" spans="1:19" ht="31.5" x14ac:dyDescent="0.35">
      <c r="A1428" s="53">
        <v>30803136</v>
      </c>
      <c r="B1428" s="53" t="s">
        <v>10403</v>
      </c>
      <c r="C1428" s="54" t="s">
        <v>3095</v>
      </c>
      <c r="D1428" s="60">
        <v>1</v>
      </c>
      <c r="E1428" s="61" t="s">
        <v>398</v>
      </c>
      <c r="F1428" s="56"/>
      <c r="G1428" s="53">
        <v>1</v>
      </c>
      <c r="H1428" s="53">
        <v>3</v>
      </c>
      <c r="I1428" s="53"/>
      <c r="J1428" s="53"/>
      <c r="K1428" s="57"/>
      <c r="L1428" s="58">
        <f t="shared" si="160"/>
        <v>1140.53</v>
      </c>
      <c r="M1428" s="58">
        <f t="shared" si="161"/>
        <v>1140.53</v>
      </c>
      <c r="N1428" s="58">
        <f>IF(F1428&gt;0,ROUND(F1428*#REF!,2),0)</f>
        <v>0</v>
      </c>
      <c r="O1428" s="58">
        <f>IF(J1428&gt;0,ROUND(J1428*#REF!,2),0)</f>
        <v>0</v>
      </c>
      <c r="P1428" s="58">
        <f t="shared" si="159"/>
        <v>1140.53</v>
      </c>
      <c r="Q1428" s="59" t="s">
        <v>132</v>
      </c>
      <c r="R1428" s="51"/>
      <c r="S1428" s="51"/>
    </row>
    <row r="1429" spans="1:19" ht="31.5" x14ac:dyDescent="0.35">
      <c r="A1429" s="53">
        <v>30803144</v>
      </c>
      <c r="B1429" s="53" t="s">
        <v>10404</v>
      </c>
      <c r="C1429" s="54" t="s">
        <v>3094</v>
      </c>
      <c r="D1429" s="60">
        <v>1</v>
      </c>
      <c r="E1429" s="61" t="s">
        <v>383</v>
      </c>
      <c r="F1429" s="56"/>
      <c r="G1429" s="53">
        <v>2</v>
      </c>
      <c r="H1429" s="53">
        <v>4</v>
      </c>
      <c r="I1429" s="53"/>
      <c r="J1429" s="53"/>
      <c r="K1429" s="57"/>
      <c r="L1429" s="58">
        <f t="shared" si="160"/>
        <v>649.84</v>
      </c>
      <c r="M1429" s="58">
        <f t="shared" si="161"/>
        <v>649.84</v>
      </c>
      <c r="N1429" s="58">
        <f>IF(F1429&gt;0,ROUND(F1429*#REF!,2),0)</f>
        <v>0</v>
      </c>
      <c r="O1429" s="58">
        <f>IF(J1429&gt;0,ROUND(J1429*#REF!,2),0)</f>
        <v>0</v>
      </c>
      <c r="P1429" s="58">
        <f t="shared" si="159"/>
        <v>649.84</v>
      </c>
      <c r="Q1429" s="59" t="s">
        <v>132</v>
      </c>
      <c r="R1429" s="51"/>
      <c r="S1429" s="51"/>
    </row>
    <row r="1430" spans="1:19" ht="21" x14ac:dyDescent="0.35">
      <c r="A1430" s="53">
        <v>30803152</v>
      </c>
      <c r="B1430" s="53" t="s">
        <v>10405</v>
      </c>
      <c r="C1430" s="54" t="s">
        <v>3093</v>
      </c>
      <c r="D1430" s="60">
        <v>1</v>
      </c>
      <c r="E1430" s="61" t="s">
        <v>484</v>
      </c>
      <c r="F1430" s="56"/>
      <c r="G1430" s="53">
        <v>2</v>
      </c>
      <c r="H1430" s="53">
        <v>5</v>
      </c>
      <c r="I1430" s="53"/>
      <c r="J1430" s="53"/>
      <c r="K1430" s="57"/>
      <c r="L1430" s="58">
        <f t="shared" si="160"/>
        <v>802.34</v>
      </c>
      <c r="M1430" s="58">
        <f t="shared" si="161"/>
        <v>802.34</v>
      </c>
      <c r="N1430" s="58">
        <f>IF(F1430&gt;0,ROUND(F1430*#REF!,2),0)</f>
        <v>0</v>
      </c>
      <c r="O1430" s="58">
        <f>IF(J1430&gt;0,ROUND(J1430*#REF!,2),0)</f>
        <v>0</v>
      </c>
      <c r="P1430" s="58">
        <f t="shared" si="159"/>
        <v>802.34</v>
      </c>
      <c r="Q1430" s="59" t="s">
        <v>132</v>
      </c>
      <c r="R1430" s="51"/>
      <c r="S1430" s="51"/>
    </row>
    <row r="1431" spans="1:19" ht="21" x14ac:dyDescent="0.35">
      <c r="A1431" s="53">
        <v>30803160</v>
      </c>
      <c r="B1431" s="53" t="s">
        <v>10406</v>
      </c>
      <c r="C1431" s="54" t="s">
        <v>3092</v>
      </c>
      <c r="D1431" s="60">
        <v>1</v>
      </c>
      <c r="E1431" s="61" t="s">
        <v>186</v>
      </c>
      <c r="F1431" s="56"/>
      <c r="G1431" s="53">
        <v>2</v>
      </c>
      <c r="H1431" s="53">
        <v>6</v>
      </c>
      <c r="I1431" s="53"/>
      <c r="J1431" s="53"/>
      <c r="K1431" s="57"/>
      <c r="L1431" s="58">
        <f t="shared" si="160"/>
        <v>2950.77</v>
      </c>
      <c r="M1431" s="58">
        <f t="shared" si="161"/>
        <v>2950.77</v>
      </c>
      <c r="N1431" s="58">
        <f>IF(F1431&gt;0,ROUND(F1431*#REF!,2),0)</f>
        <v>0</v>
      </c>
      <c r="O1431" s="58">
        <f>IF(J1431&gt;0,ROUND(J1431*#REF!,2),0)</f>
        <v>0</v>
      </c>
      <c r="P1431" s="58">
        <f t="shared" si="159"/>
        <v>2950.77</v>
      </c>
      <c r="Q1431" s="59" t="s">
        <v>132</v>
      </c>
      <c r="R1431" s="51"/>
      <c r="S1431" s="51"/>
    </row>
    <row r="1432" spans="1:19" ht="21" x14ac:dyDescent="0.35">
      <c r="A1432" s="53">
        <v>30803179</v>
      </c>
      <c r="B1432" s="53" t="s">
        <v>10407</v>
      </c>
      <c r="C1432" s="54" t="s">
        <v>3091</v>
      </c>
      <c r="D1432" s="60">
        <v>1</v>
      </c>
      <c r="E1432" s="61" t="s">
        <v>165</v>
      </c>
      <c r="F1432" s="56">
        <v>42.9</v>
      </c>
      <c r="G1432" s="53">
        <v>2</v>
      </c>
      <c r="H1432" s="53">
        <v>5</v>
      </c>
      <c r="I1432" s="53"/>
      <c r="J1432" s="53"/>
      <c r="K1432" s="57"/>
      <c r="L1432" s="58">
        <f t="shared" si="160"/>
        <v>1617.95</v>
      </c>
      <c r="M1432" s="58">
        <f t="shared" si="161"/>
        <v>1617.95</v>
      </c>
      <c r="N1432" s="58" t="e">
        <f>IF(F1432&gt;0,ROUND(F1432*#REF!,2),0)</f>
        <v>#REF!</v>
      </c>
      <c r="O1432" s="58">
        <f>IF(J1432&gt;0,ROUND(J1432*#REF!,2),0)</f>
        <v>0</v>
      </c>
      <c r="P1432" s="58" t="e">
        <f t="shared" si="159"/>
        <v>#REF!</v>
      </c>
      <c r="Q1432" s="59" t="s">
        <v>132</v>
      </c>
      <c r="R1432" s="51"/>
      <c r="S1432" s="51"/>
    </row>
    <row r="1433" spans="1:19" ht="31.5" x14ac:dyDescent="0.35">
      <c r="A1433" s="53">
        <v>30803187</v>
      </c>
      <c r="B1433" s="53" t="s">
        <v>10408</v>
      </c>
      <c r="C1433" s="54" t="s">
        <v>3090</v>
      </c>
      <c r="D1433" s="60">
        <v>1</v>
      </c>
      <c r="E1433" s="61" t="s">
        <v>2042</v>
      </c>
      <c r="F1433" s="56">
        <v>42.9</v>
      </c>
      <c r="G1433" s="53">
        <v>2</v>
      </c>
      <c r="H1433" s="53">
        <v>7</v>
      </c>
      <c r="I1433" s="53"/>
      <c r="J1433" s="53"/>
      <c r="K1433" s="57"/>
      <c r="L1433" s="58">
        <f t="shared" si="160"/>
        <v>1982.66</v>
      </c>
      <c r="M1433" s="58">
        <f t="shared" si="161"/>
        <v>1982.66</v>
      </c>
      <c r="N1433" s="58" t="e">
        <f>IF(F1433&gt;0,ROUND(F1433*#REF!,2),0)</f>
        <v>#REF!</v>
      </c>
      <c r="O1433" s="58">
        <f>IF(J1433&gt;0,ROUND(J1433*#REF!,2),0)</f>
        <v>0</v>
      </c>
      <c r="P1433" s="58" t="e">
        <f t="shared" si="159"/>
        <v>#REF!</v>
      </c>
      <c r="Q1433" s="59" t="s">
        <v>132</v>
      </c>
      <c r="R1433" s="51"/>
      <c r="S1433" s="51"/>
    </row>
    <row r="1434" spans="1:19" ht="21" x14ac:dyDescent="0.35">
      <c r="A1434" s="53">
        <v>30803195</v>
      </c>
      <c r="B1434" s="53" t="s">
        <v>10409</v>
      </c>
      <c r="C1434" s="54" t="s">
        <v>3089</v>
      </c>
      <c r="D1434" s="60">
        <v>1</v>
      </c>
      <c r="E1434" s="61" t="s">
        <v>165</v>
      </c>
      <c r="F1434" s="56">
        <v>42.9</v>
      </c>
      <c r="G1434" s="53">
        <v>2</v>
      </c>
      <c r="H1434" s="53">
        <v>6</v>
      </c>
      <c r="I1434" s="53"/>
      <c r="J1434" s="53"/>
      <c r="K1434" s="57"/>
      <c r="L1434" s="58">
        <f t="shared" si="160"/>
        <v>1617.95</v>
      </c>
      <c r="M1434" s="58">
        <f t="shared" si="161"/>
        <v>1617.95</v>
      </c>
      <c r="N1434" s="58" t="e">
        <f>IF(F1434&gt;0,ROUND(F1434*#REF!,2),0)</f>
        <v>#REF!</v>
      </c>
      <c r="O1434" s="58">
        <f>IF(J1434&gt;0,ROUND(J1434*#REF!,2),0)</f>
        <v>0</v>
      </c>
      <c r="P1434" s="58" t="e">
        <f t="shared" si="159"/>
        <v>#REF!</v>
      </c>
      <c r="Q1434" s="59" t="s">
        <v>132</v>
      </c>
      <c r="R1434" s="51"/>
      <c r="S1434" s="51"/>
    </row>
    <row r="1435" spans="1:19" ht="31.5" x14ac:dyDescent="0.35">
      <c r="A1435" s="53">
        <v>30803209</v>
      </c>
      <c r="B1435" s="53" t="s">
        <v>10410</v>
      </c>
      <c r="C1435" s="54" t="s">
        <v>3088</v>
      </c>
      <c r="D1435" s="60">
        <v>1</v>
      </c>
      <c r="E1435" s="61" t="s">
        <v>484</v>
      </c>
      <c r="F1435" s="56">
        <v>33.799999999999997</v>
      </c>
      <c r="G1435" s="53">
        <v>1</v>
      </c>
      <c r="H1435" s="53">
        <v>4</v>
      </c>
      <c r="I1435" s="53"/>
      <c r="J1435" s="53"/>
      <c r="K1435" s="57"/>
      <c r="L1435" s="58">
        <f t="shared" si="160"/>
        <v>802.34</v>
      </c>
      <c r="M1435" s="58">
        <f t="shared" si="161"/>
        <v>802.34</v>
      </c>
      <c r="N1435" s="58" t="e">
        <f>IF(F1435&gt;0,ROUND(F1435*#REF!,2),0)</f>
        <v>#REF!</v>
      </c>
      <c r="O1435" s="58">
        <f>IF(J1435&gt;0,ROUND(J1435*#REF!,2),0)</f>
        <v>0</v>
      </c>
      <c r="P1435" s="58" t="e">
        <f t="shared" si="159"/>
        <v>#REF!</v>
      </c>
      <c r="Q1435" s="59" t="s">
        <v>132</v>
      </c>
      <c r="R1435" s="51"/>
      <c r="S1435" s="51"/>
    </row>
    <row r="1436" spans="1:19" ht="21" x14ac:dyDescent="0.35">
      <c r="A1436" s="53">
        <v>30803217</v>
      </c>
      <c r="B1436" s="53" t="s">
        <v>10411</v>
      </c>
      <c r="C1436" s="54" t="s">
        <v>3087</v>
      </c>
      <c r="D1436" s="60">
        <v>1</v>
      </c>
      <c r="E1436" s="61" t="s">
        <v>2042</v>
      </c>
      <c r="F1436" s="56">
        <v>42.9</v>
      </c>
      <c r="G1436" s="53">
        <v>2</v>
      </c>
      <c r="H1436" s="53">
        <v>6</v>
      </c>
      <c r="I1436" s="53"/>
      <c r="J1436" s="53"/>
      <c r="K1436" s="57"/>
      <c r="L1436" s="58">
        <f t="shared" si="160"/>
        <v>1982.66</v>
      </c>
      <c r="M1436" s="58">
        <f t="shared" si="161"/>
        <v>1982.66</v>
      </c>
      <c r="N1436" s="58" t="e">
        <f>IF(F1436&gt;0,ROUND(F1436*#REF!,2),0)</f>
        <v>#REF!</v>
      </c>
      <c r="O1436" s="58">
        <f>IF(J1436&gt;0,ROUND(J1436*#REF!,2),0)</f>
        <v>0</v>
      </c>
      <c r="P1436" s="58" t="e">
        <f t="shared" si="159"/>
        <v>#REF!</v>
      </c>
      <c r="Q1436" s="59" t="s">
        <v>132</v>
      </c>
      <c r="R1436" s="51"/>
      <c r="S1436" s="51"/>
    </row>
    <row r="1437" spans="1:19" ht="21" x14ac:dyDescent="0.35">
      <c r="A1437" s="53">
        <v>30803225</v>
      </c>
      <c r="B1437" s="53" t="s">
        <v>10412</v>
      </c>
      <c r="C1437" s="54" t="s">
        <v>3086</v>
      </c>
      <c r="D1437" s="60">
        <v>1</v>
      </c>
      <c r="E1437" s="61" t="s">
        <v>446</v>
      </c>
      <c r="F1437" s="56">
        <v>38.5</v>
      </c>
      <c r="G1437" s="53">
        <v>2</v>
      </c>
      <c r="H1437" s="53">
        <v>6</v>
      </c>
      <c r="I1437" s="53"/>
      <c r="J1437" s="53"/>
      <c r="K1437" s="57"/>
      <c r="L1437" s="58">
        <f t="shared" si="160"/>
        <v>1323.54</v>
      </c>
      <c r="M1437" s="58">
        <f t="shared" si="161"/>
        <v>1323.54</v>
      </c>
      <c r="N1437" s="58" t="e">
        <f>IF(F1437&gt;0,ROUND(F1437*#REF!,2),0)</f>
        <v>#REF!</v>
      </c>
      <c r="O1437" s="58">
        <f>IF(J1437&gt;0,ROUND(J1437*#REF!,2),0)</f>
        <v>0</v>
      </c>
      <c r="P1437" s="58" t="e">
        <f t="shared" si="159"/>
        <v>#REF!</v>
      </c>
      <c r="Q1437" s="59" t="s">
        <v>132</v>
      </c>
      <c r="R1437" s="51"/>
      <c r="S1437" s="51"/>
    </row>
    <row r="1438" spans="1:19" ht="21" x14ac:dyDescent="0.35">
      <c r="A1438" s="53">
        <v>30803233</v>
      </c>
      <c r="B1438" s="53" t="s">
        <v>10413</v>
      </c>
      <c r="C1438" s="54" t="s">
        <v>3085</v>
      </c>
      <c r="D1438" s="60">
        <v>1</v>
      </c>
      <c r="E1438" s="61" t="s">
        <v>155</v>
      </c>
      <c r="F1438" s="56">
        <v>38.5</v>
      </c>
      <c r="G1438" s="53">
        <v>2</v>
      </c>
      <c r="H1438" s="53">
        <v>6</v>
      </c>
      <c r="I1438" s="53"/>
      <c r="J1438" s="53"/>
      <c r="K1438" s="57"/>
      <c r="L1438" s="58">
        <f t="shared" si="160"/>
        <v>1206.83</v>
      </c>
      <c r="M1438" s="58">
        <f t="shared" si="161"/>
        <v>1206.83</v>
      </c>
      <c r="N1438" s="58" t="e">
        <f>IF(F1438&gt;0,ROUND(F1438*#REF!,2),0)</f>
        <v>#REF!</v>
      </c>
      <c r="O1438" s="58">
        <f>IF(J1438&gt;0,ROUND(J1438*#REF!,2),0)</f>
        <v>0</v>
      </c>
      <c r="P1438" s="58" t="e">
        <f t="shared" si="159"/>
        <v>#REF!</v>
      </c>
      <c r="Q1438" s="59" t="s">
        <v>132</v>
      </c>
      <c r="R1438" s="51"/>
      <c r="S1438" s="51"/>
    </row>
    <row r="1439" spans="1:19" ht="31" x14ac:dyDescent="0.35">
      <c r="A1439" s="125" t="s">
        <v>10414</v>
      </c>
      <c r="B1439" s="125"/>
      <c r="C1439" s="125"/>
      <c r="D1439" s="125"/>
      <c r="E1439" s="125"/>
      <c r="F1439" s="125"/>
      <c r="G1439" s="125"/>
      <c r="H1439" s="125"/>
      <c r="I1439" s="125"/>
      <c r="J1439" s="125"/>
      <c r="K1439" s="125"/>
      <c r="L1439" s="125"/>
      <c r="M1439" s="125"/>
      <c r="N1439" s="125"/>
      <c r="O1439" s="125"/>
      <c r="P1439" s="125"/>
      <c r="Q1439" s="52"/>
      <c r="R1439" s="51"/>
      <c r="S1439" s="51"/>
    </row>
    <row r="1440" spans="1:19" ht="21" x14ac:dyDescent="0.35">
      <c r="A1440" s="53">
        <v>30804019</v>
      </c>
      <c r="B1440" s="53" t="s">
        <v>10415</v>
      </c>
      <c r="C1440" s="54" t="s">
        <v>3084</v>
      </c>
      <c r="D1440" s="60">
        <v>1</v>
      </c>
      <c r="E1440" s="61" t="s">
        <v>41</v>
      </c>
      <c r="F1440" s="56"/>
      <c r="G1440" s="53"/>
      <c r="H1440" s="53">
        <v>1</v>
      </c>
      <c r="I1440" s="53"/>
      <c r="J1440" s="53"/>
      <c r="K1440" s="57"/>
      <c r="L1440" s="58">
        <f t="shared" ref="L1440:L1462" si="162">VLOOKUP(E1440,PORTES2021,10,FALSE)</f>
        <v>169.74</v>
      </c>
      <c r="M1440" s="58">
        <f t="shared" si="161"/>
        <v>169.74</v>
      </c>
      <c r="N1440" s="58">
        <f>IF(F1440&gt;0,ROUND(F1440*#REF!,2),0)</f>
        <v>0</v>
      </c>
      <c r="O1440" s="58">
        <f>IF(J1440&gt;0,ROUND(J1440*#REF!,2),0)</f>
        <v>0</v>
      </c>
      <c r="P1440" s="58">
        <f t="shared" si="159"/>
        <v>169.74</v>
      </c>
      <c r="Q1440" s="59" t="s">
        <v>132</v>
      </c>
      <c r="R1440" s="51"/>
      <c r="S1440" s="51"/>
    </row>
    <row r="1441" spans="1:19" x14ac:dyDescent="0.35">
      <c r="A1441" s="53">
        <v>30804027</v>
      </c>
      <c r="B1441" s="53" t="s">
        <v>10416</v>
      </c>
      <c r="C1441" s="54" t="s">
        <v>3083</v>
      </c>
      <c r="D1441" s="60">
        <v>1</v>
      </c>
      <c r="E1441" s="61" t="s">
        <v>396</v>
      </c>
      <c r="F1441" s="56"/>
      <c r="G1441" s="53">
        <v>2</v>
      </c>
      <c r="H1441" s="53">
        <v>5</v>
      </c>
      <c r="I1441" s="53"/>
      <c r="J1441" s="53"/>
      <c r="K1441" s="57"/>
      <c r="L1441" s="58">
        <f t="shared" si="162"/>
        <v>1027.79</v>
      </c>
      <c r="M1441" s="58">
        <f t="shared" si="161"/>
        <v>1027.79</v>
      </c>
      <c r="N1441" s="58">
        <f>IF(F1441&gt;0,ROUND(F1441*#REF!,2),0)</f>
        <v>0</v>
      </c>
      <c r="O1441" s="58">
        <f>IF(J1441&gt;0,ROUND(J1441*#REF!,2),0)</f>
        <v>0</v>
      </c>
      <c r="P1441" s="58">
        <f t="shared" si="159"/>
        <v>1027.79</v>
      </c>
      <c r="Q1441" s="59" t="s">
        <v>132</v>
      </c>
      <c r="R1441" s="51"/>
      <c r="S1441" s="51"/>
    </row>
    <row r="1442" spans="1:19" x14ac:dyDescent="0.35">
      <c r="A1442" s="53">
        <v>30804035</v>
      </c>
      <c r="B1442" s="53" t="s">
        <v>10417</v>
      </c>
      <c r="C1442" s="54" t="s">
        <v>3082</v>
      </c>
      <c r="D1442" s="60">
        <v>1</v>
      </c>
      <c r="E1442" s="61" t="s">
        <v>484</v>
      </c>
      <c r="F1442" s="56"/>
      <c r="G1442" s="53">
        <v>2</v>
      </c>
      <c r="H1442" s="53">
        <v>4</v>
      </c>
      <c r="I1442" s="53"/>
      <c r="J1442" s="53"/>
      <c r="K1442" s="57"/>
      <c r="L1442" s="58">
        <f t="shared" si="162"/>
        <v>802.34</v>
      </c>
      <c r="M1442" s="58">
        <f t="shared" si="161"/>
        <v>802.34</v>
      </c>
      <c r="N1442" s="58">
        <f>IF(F1442&gt;0,ROUND(F1442*#REF!,2),0)</f>
        <v>0</v>
      </c>
      <c r="O1442" s="58">
        <f>IF(J1442&gt;0,ROUND(J1442*#REF!,2),0)</f>
        <v>0</v>
      </c>
      <c r="P1442" s="58">
        <f t="shared" si="159"/>
        <v>802.34</v>
      </c>
      <c r="Q1442" s="59" t="s">
        <v>132</v>
      </c>
      <c r="R1442" s="51"/>
      <c r="S1442" s="51"/>
    </row>
    <row r="1443" spans="1:19" x14ac:dyDescent="0.35">
      <c r="A1443" s="53">
        <v>30804043</v>
      </c>
      <c r="B1443" s="53" t="s">
        <v>10418</v>
      </c>
      <c r="C1443" s="54" t="s">
        <v>3081</v>
      </c>
      <c r="D1443" s="60">
        <v>1</v>
      </c>
      <c r="E1443" s="61" t="s">
        <v>497</v>
      </c>
      <c r="F1443" s="56"/>
      <c r="G1443" s="53">
        <v>1</v>
      </c>
      <c r="H1443" s="53">
        <v>4</v>
      </c>
      <c r="I1443" s="53"/>
      <c r="J1443" s="53"/>
      <c r="K1443" s="57"/>
      <c r="L1443" s="58">
        <f t="shared" si="162"/>
        <v>485.38</v>
      </c>
      <c r="M1443" s="58">
        <f t="shared" si="161"/>
        <v>485.38</v>
      </c>
      <c r="N1443" s="58">
        <f>IF(F1443&gt;0,ROUND(F1443*#REF!,2),0)</f>
        <v>0</v>
      </c>
      <c r="O1443" s="58">
        <f>IF(J1443&gt;0,ROUND(J1443*#REF!,2),0)</f>
        <v>0</v>
      </c>
      <c r="P1443" s="58">
        <f t="shared" si="159"/>
        <v>485.38</v>
      </c>
      <c r="Q1443" s="59" t="s">
        <v>132</v>
      </c>
      <c r="R1443" s="51"/>
      <c r="S1443" s="51"/>
    </row>
    <row r="1444" spans="1:19" x14ac:dyDescent="0.35">
      <c r="A1444" s="53">
        <v>30804051</v>
      </c>
      <c r="B1444" s="53" t="s">
        <v>10419</v>
      </c>
      <c r="C1444" s="54" t="s">
        <v>3080</v>
      </c>
      <c r="D1444" s="60">
        <v>1</v>
      </c>
      <c r="E1444" s="61" t="s">
        <v>148</v>
      </c>
      <c r="F1444" s="56"/>
      <c r="G1444" s="53">
        <v>1</v>
      </c>
      <c r="H1444" s="53">
        <v>3</v>
      </c>
      <c r="I1444" s="53"/>
      <c r="J1444" s="53"/>
      <c r="K1444" s="57"/>
      <c r="L1444" s="58">
        <f t="shared" si="162"/>
        <v>689.63</v>
      </c>
      <c r="M1444" s="58">
        <f t="shared" si="161"/>
        <v>689.63</v>
      </c>
      <c r="N1444" s="58">
        <f>IF(F1444&gt;0,ROUND(F1444*#REF!,2),0)</f>
        <v>0</v>
      </c>
      <c r="O1444" s="58">
        <f>IF(J1444&gt;0,ROUND(J1444*#REF!,2),0)</f>
        <v>0</v>
      </c>
      <c r="P1444" s="58">
        <f t="shared" si="159"/>
        <v>689.63</v>
      </c>
      <c r="Q1444" s="59" t="s">
        <v>132</v>
      </c>
      <c r="R1444" s="51"/>
      <c r="S1444" s="51"/>
    </row>
    <row r="1445" spans="1:19" x14ac:dyDescent="0.35">
      <c r="A1445" s="53">
        <v>30804060</v>
      </c>
      <c r="B1445" s="53" t="s">
        <v>10420</v>
      </c>
      <c r="C1445" s="54" t="s">
        <v>3079</v>
      </c>
      <c r="D1445" s="60">
        <v>1</v>
      </c>
      <c r="E1445" s="61" t="s">
        <v>377</v>
      </c>
      <c r="F1445" s="56"/>
      <c r="G1445" s="53">
        <v>1</v>
      </c>
      <c r="H1445" s="53">
        <v>3</v>
      </c>
      <c r="I1445" s="53"/>
      <c r="J1445" s="53"/>
      <c r="K1445" s="57"/>
      <c r="L1445" s="58">
        <f t="shared" si="162"/>
        <v>405.81</v>
      </c>
      <c r="M1445" s="58">
        <f t="shared" si="161"/>
        <v>405.81</v>
      </c>
      <c r="N1445" s="58">
        <f>IF(F1445&gt;0,ROUND(F1445*#REF!,2),0)</f>
        <v>0</v>
      </c>
      <c r="O1445" s="58">
        <f>IF(J1445&gt;0,ROUND(J1445*#REF!,2),0)</f>
        <v>0</v>
      </c>
      <c r="P1445" s="58">
        <f t="shared" si="159"/>
        <v>405.81</v>
      </c>
      <c r="Q1445" s="59" t="s">
        <v>132</v>
      </c>
      <c r="R1445" s="51"/>
      <c r="S1445" s="51"/>
    </row>
    <row r="1446" spans="1:19" x14ac:dyDescent="0.35">
      <c r="A1446" s="53">
        <v>30804086</v>
      </c>
      <c r="B1446" s="53" t="s">
        <v>10421</v>
      </c>
      <c r="C1446" s="54" t="s">
        <v>3078</v>
      </c>
      <c r="D1446" s="60">
        <v>1</v>
      </c>
      <c r="E1446" s="61" t="s">
        <v>13</v>
      </c>
      <c r="F1446" s="56"/>
      <c r="G1446" s="53">
        <v>1</v>
      </c>
      <c r="H1446" s="53">
        <v>1</v>
      </c>
      <c r="I1446" s="53"/>
      <c r="J1446" s="53"/>
      <c r="K1446" s="57"/>
      <c r="L1446" s="58">
        <f t="shared" si="162"/>
        <v>148.54</v>
      </c>
      <c r="M1446" s="58">
        <f t="shared" si="161"/>
        <v>148.54</v>
      </c>
      <c r="N1446" s="58">
        <f>IF(F1446&gt;0,ROUND(F1446*#REF!,2),0)</f>
        <v>0</v>
      </c>
      <c r="O1446" s="58">
        <f>IF(J1446&gt;0,ROUND(J1446*#REF!,2),0)</f>
        <v>0</v>
      </c>
      <c r="P1446" s="58">
        <f t="shared" si="159"/>
        <v>148.54</v>
      </c>
      <c r="Q1446" s="59" t="s">
        <v>132</v>
      </c>
      <c r="R1446" s="51"/>
      <c r="S1446" s="51"/>
    </row>
    <row r="1447" spans="1:19" ht="31.5" x14ac:dyDescent="0.35">
      <c r="A1447" s="53">
        <v>30804094</v>
      </c>
      <c r="B1447" s="53" t="s">
        <v>10422</v>
      </c>
      <c r="C1447" s="54" t="s">
        <v>3077</v>
      </c>
      <c r="D1447" s="60">
        <v>1</v>
      </c>
      <c r="E1447" s="61" t="s">
        <v>224</v>
      </c>
      <c r="F1447" s="56"/>
      <c r="G1447" s="53"/>
      <c r="H1447" s="53">
        <v>1</v>
      </c>
      <c r="I1447" s="53"/>
      <c r="J1447" s="53"/>
      <c r="K1447" s="57"/>
      <c r="L1447" s="58">
        <f t="shared" si="162"/>
        <v>338.19</v>
      </c>
      <c r="M1447" s="58">
        <f t="shared" si="161"/>
        <v>338.19</v>
      </c>
      <c r="N1447" s="58">
        <f>IF(F1447&gt;0,ROUND(F1447*#REF!,2),0)</f>
        <v>0</v>
      </c>
      <c r="O1447" s="58">
        <f>IF(J1447&gt;0,ROUND(J1447*#REF!,2),0)</f>
        <v>0</v>
      </c>
      <c r="P1447" s="58">
        <f t="shared" si="159"/>
        <v>338.19</v>
      </c>
      <c r="Q1447" s="59" t="s">
        <v>132</v>
      </c>
      <c r="R1447" s="51"/>
      <c r="S1447" s="51"/>
    </row>
    <row r="1448" spans="1:19" ht="21" x14ac:dyDescent="0.35">
      <c r="A1448" s="53">
        <v>30804108</v>
      </c>
      <c r="B1448" s="53" t="s">
        <v>10423</v>
      </c>
      <c r="C1448" s="54" t="s">
        <v>3076</v>
      </c>
      <c r="D1448" s="60">
        <v>1</v>
      </c>
      <c r="E1448" s="61" t="s">
        <v>396</v>
      </c>
      <c r="F1448" s="56"/>
      <c r="G1448" s="53">
        <v>2</v>
      </c>
      <c r="H1448" s="53">
        <v>4</v>
      </c>
      <c r="I1448" s="53"/>
      <c r="J1448" s="53"/>
      <c r="K1448" s="57"/>
      <c r="L1448" s="58">
        <f t="shared" si="162"/>
        <v>1027.79</v>
      </c>
      <c r="M1448" s="58">
        <f t="shared" si="161"/>
        <v>1027.79</v>
      </c>
      <c r="N1448" s="58">
        <f>IF(F1448&gt;0,ROUND(F1448*#REF!,2),0)</f>
        <v>0</v>
      </c>
      <c r="O1448" s="58">
        <f>IF(J1448&gt;0,ROUND(J1448*#REF!,2),0)</f>
        <v>0</v>
      </c>
      <c r="P1448" s="58">
        <f t="shared" si="159"/>
        <v>1027.79</v>
      </c>
      <c r="Q1448" s="59" t="s">
        <v>132</v>
      </c>
      <c r="R1448" s="51"/>
      <c r="S1448" s="51"/>
    </row>
    <row r="1449" spans="1:19" ht="31.5" x14ac:dyDescent="0.35">
      <c r="A1449" s="53">
        <v>30804116</v>
      </c>
      <c r="B1449" s="53" t="s">
        <v>10424</v>
      </c>
      <c r="C1449" s="54" t="s">
        <v>3075</v>
      </c>
      <c r="D1449" s="60">
        <v>1</v>
      </c>
      <c r="E1449" s="61" t="s">
        <v>34</v>
      </c>
      <c r="F1449" s="56"/>
      <c r="G1449" s="53"/>
      <c r="H1449" s="53">
        <v>1</v>
      </c>
      <c r="I1449" s="53"/>
      <c r="J1449" s="53"/>
      <c r="K1449" s="57"/>
      <c r="L1449" s="58">
        <f t="shared" si="162"/>
        <v>71.62</v>
      </c>
      <c r="M1449" s="58">
        <f t="shared" si="161"/>
        <v>71.62</v>
      </c>
      <c r="N1449" s="58">
        <f>IF(F1449&gt;0,ROUND(F1449*#REF!,2),0)</f>
        <v>0</v>
      </c>
      <c r="O1449" s="58">
        <f>IF(J1449&gt;0,ROUND(J1449*#REF!,2),0)</f>
        <v>0</v>
      </c>
      <c r="P1449" s="58">
        <f t="shared" si="159"/>
        <v>71.62</v>
      </c>
      <c r="Q1449" s="59" t="s">
        <v>0</v>
      </c>
      <c r="R1449" s="51"/>
      <c r="S1449" s="51"/>
    </row>
    <row r="1450" spans="1:19" x14ac:dyDescent="0.35">
      <c r="A1450" s="53">
        <v>30804124</v>
      </c>
      <c r="B1450" s="53" t="s">
        <v>10425</v>
      </c>
      <c r="C1450" s="54" t="s">
        <v>3074</v>
      </c>
      <c r="D1450" s="60">
        <v>1</v>
      </c>
      <c r="E1450" s="61" t="s">
        <v>388</v>
      </c>
      <c r="F1450" s="56"/>
      <c r="G1450" s="53">
        <v>1</v>
      </c>
      <c r="H1450" s="53">
        <v>5</v>
      </c>
      <c r="I1450" s="53"/>
      <c r="J1450" s="53"/>
      <c r="K1450" s="57"/>
      <c r="L1450" s="58">
        <f t="shared" si="162"/>
        <v>574.25</v>
      </c>
      <c r="M1450" s="58">
        <f t="shared" si="161"/>
        <v>574.25</v>
      </c>
      <c r="N1450" s="58">
        <f>IF(F1450&gt;0,ROUND(F1450*#REF!,2),0)</f>
        <v>0</v>
      </c>
      <c r="O1450" s="58">
        <f>IF(J1450&gt;0,ROUND(J1450*#REF!,2),0)</f>
        <v>0</v>
      </c>
      <c r="P1450" s="58">
        <f t="shared" si="159"/>
        <v>574.25</v>
      </c>
      <c r="Q1450" s="59" t="s">
        <v>132</v>
      </c>
      <c r="R1450" s="51"/>
      <c r="S1450" s="51"/>
    </row>
    <row r="1451" spans="1:19" ht="21" x14ac:dyDescent="0.35">
      <c r="A1451" s="53">
        <v>30804132</v>
      </c>
      <c r="B1451" s="53" t="s">
        <v>10426</v>
      </c>
      <c r="C1451" s="54" t="s">
        <v>3073</v>
      </c>
      <c r="D1451" s="60">
        <v>1</v>
      </c>
      <c r="E1451" s="61" t="s">
        <v>448</v>
      </c>
      <c r="F1451" s="56"/>
      <c r="G1451" s="53">
        <v>1</v>
      </c>
      <c r="H1451" s="53">
        <v>3</v>
      </c>
      <c r="I1451" s="53"/>
      <c r="J1451" s="53"/>
      <c r="K1451" s="57"/>
      <c r="L1451" s="58">
        <f t="shared" si="162"/>
        <v>371.34</v>
      </c>
      <c r="M1451" s="58">
        <f t="shared" si="161"/>
        <v>371.34</v>
      </c>
      <c r="N1451" s="58">
        <f>IF(F1451&gt;0,ROUND(F1451*#REF!,2),0)</f>
        <v>0</v>
      </c>
      <c r="O1451" s="58">
        <f>IF(J1451&gt;0,ROUND(J1451*#REF!,2),0)</f>
        <v>0</v>
      </c>
      <c r="P1451" s="58">
        <f t="shared" si="159"/>
        <v>371.34</v>
      </c>
      <c r="Q1451" s="59" t="s">
        <v>132</v>
      </c>
      <c r="R1451" s="51"/>
      <c r="S1451" s="51"/>
    </row>
    <row r="1452" spans="1:19" ht="21" x14ac:dyDescent="0.35">
      <c r="A1452" s="53">
        <v>30804140</v>
      </c>
      <c r="B1452" s="53" t="s">
        <v>10427</v>
      </c>
      <c r="C1452" s="54" t="s">
        <v>3072</v>
      </c>
      <c r="D1452" s="60">
        <v>1</v>
      </c>
      <c r="E1452" s="61" t="s">
        <v>396</v>
      </c>
      <c r="F1452" s="56"/>
      <c r="G1452" s="53">
        <v>2</v>
      </c>
      <c r="H1452" s="53">
        <v>5</v>
      </c>
      <c r="I1452" s="53"/>
      <c r="J1452" s="53"/>
      <c r="K1452" s="57"/>
      <c r="L1452" s="58">
        <f t="shared" si="162"/>
        <v>1027.79</v>
      </c>
      <c r="M1452" s="58">
        <f t="shared" si="161"/>
        <v>1027.79</v>
      </c>
      <c r="N1452" s="58">
        <f>IF(F1452&gt;0,ROUND(F1452*#REF!,2),0)</f>
        <v>0</v>
      </c>
      <c r="O1452" s="58">
        <f>IF(J1452&gt;0,ROUND(J1452*#REF!,2),0)</f>
        <v>0</v>
      </c>
      <c r="P1452" s="58">
        <f t="shared" si="159"/>
        <v>1027.79</v>
      </c>
      <c r="Q1452" s="59" t="s">
        <v>132</v>
      </c>
      <c r="R1452" s="51"/>
      <c r="S1452" s="51"/>
    </row>
    <row r="1453" spans="1:19" ht="21" x14ac:dyDescent="0.35">
      <c r="A1453" s="53">
        <v>30804159</v>
      </c>
      <c r="B1453" s="53" t="s">
        <v>10428</v>
      </c>
      <c r="C1453" s="54" t="s">
        <v>3071</v>
      </c>
      <c r="D1453" s="60">
        <v>1</v>
      </c>
      <c r="E1453" s="61" t="s">
        <v>446</v>
      </c>
      <c r="F1453" s="56">
        <v>38.5</v>
      </c>
      <c r="G1453" s="53">
        <v>2</v>
      </c>
      <c r="H1453" s="53">
        <v>6</v>
      </c>
      <c r="I1453" s="53"/>
      <c r="J1453" s="53"/>
      <c r="K1453" s="57"/>
      <c r="L1453" s="58">
        <f t="shared" si="162"/>
        <v>1323.54</v>
      </c>
      <c r="M1453" s="58">
        <f t="shared" si="161"/>
        <v>1323.54</v>
      </c>
      <c r="N1453" s="58" t="e">
        <f>IF(F1453&gt;0,ROUND(F1453*#REF!,2),0)</f>
        <v>#REF!</v>
      </c>
      <c r="O1453" s="58">
        <f>IF(J1453&gt;0,ROUND(J1453*#REF!,2),0)</f>
        <v>0</v>
      </c>
      <c r="P1453" s="58" t="e">
        <f t="shared" si="159"/>
        <v>#REF!</v>
      </c>
      <c r="Q1453" s="59" t="s">
        <v>132</v>
      </c>
      <c r="R1453" s="51"/>
      <c r="S1453" s="51"/>
    </row>
    <row r="1454" spans="1:19" ht="21" x14ac:dyDescent="0.35">
      <c r="A1454" s="53">
        <v>30804167</v>
      </c>
      <c r="B1454" s="53" t="s">
        <v>10429</v>
      </c>
      <c r="C1454" s="54" t="s">
        <v>3070</v>
      </c>
      <c r="D1454" s="60">
        <v>1</v>
      </c>
      <c r="E1454" s="61" t="s">
        <v>396</v>
      </c>
      <c r="F1454" s="56">
        <v>38.5</v>
      </c>
      <c r="G1454" s="53">
        <v>2</v>
      </c>
      <c r="H1454" s="53">
        <v>5</v>
      </c>
      <c r="I1454" s="53"/>
      <c r="J1454" s="53"/>
      <c r="K1454" s="57"/>
      <c r="L1454" s="58">
        <f t="shared" si="162"/>
        <v>1027.79</v>
      </c>
      <c r="M1454" s="58">
        <f t="shared" si="161"/>
        <v>1027.79</v>
      </c>
      <c r="N1454" s="58" t="e">
        <f>IF(F1454&gt;0,ROUND(F1454*#REF!,2),0)</f>
        <v>#REF!</v>
      </c>
      <c r="O1454" s="58">
        <f>IF(J1454&gt;0,ROUND(J1454*#REF!,2),0)</f>
        <v>0</v>
      </c>
      <c r="P1454" s="58" t="e">
        <f t="shared" si="159"/>
        <v>#REF!</v>
      </c>
      <c r="Q1454" s="59" t="s">
        <v>132</v>
      </c>
      <c r="R1454" s="51"/>
      <c r="S1454" s="51"/>
    </row>
    <row r="1455" spans="1:19" x14ac:dyDescent="0.35">
      <c r="A1455" s="53">
        <v>30804175</v>
      </c>
      <c r="B1455" s="53" t="s">
        <v>10430</v>
      </c>
      <c r="C1455" s="54" t="s">
        <v>3069</v>
      </c>
      <c r="D1455" s="60">
        <v>1</v>
      </c>
      <c r="E1455" s="61" t="s">
        <v>407</v>
      </c>
      <c r="F1455" s="56">
        <v>33.799999999999997</v>
      </c>
      <c r="G1455" s="53">
        <v>1</v>
      </c>
      <c r="H1455" s="53">
        <v>5</v>
      </c>
      <c r="I1455" s="53"/>
      <c r="J1455" s="53"/>
      <c r="K1455" s="57"/>
      <c r="L1455" s="58">
        <f t="shared" si="162"/>
        <v>620.66</v>
      </c>
      <c r="M1455" s="58">
        <f t="shared" si="161"/>
        <v>620.66</v>
      </c>
      <c r="N1455" s="58" t="e">
        <f>IF(F1455&gt;0,ROUND(F1455*#REF!,2),0)</f>
        <v>#REF!</v>
      </c>
      <c r="O1455" s="58">
        <f>IF(J1455&gt;0,ROUND(J1455*#REF!,2),0)</f>
        <v>0</v>
      </c>
      <c r="P1455" s="58" t="e">
        <f t="shared" si="159"/>
        <v>#REF!</v>
      </c>
      <c r="Q1455" s="59" t="s">
        <v>132</v>
      </c>
      <c r="R1455" s="51"/>
      <c r="S1455" s="51"/>
    </row>
    <row r="1456" spans="1:19" x14ac:dyDescent="0.35">
      <c r="A1456" s="53">
        <v>30804183</v>
      </c>
      <c r="B1456" s="53" t="s">
        <v>10431</v>
      </c>
      <c r="C1456" s="54" t="s">
        <v>3068</v>
      </c>
      <c r="D1456" s="60">
        <v>1</v>
      </c>
      <c r="E1456" s="61" t="s">
        <v>393</v>
      </c>
      <c r="F1456" s="56">
        <v>33.799999999999997</v>
      </c>
      <c r="G1456" s="53">
        <v>1</v>
      </c>
      <c r="H1456" s="53">
        <v>5</v>
      </c>
      <c r="I1456" s="53"/>
      <c r="J1456" s="53"/>
      <c r="K1456" s="57"/>
      <c r="L1456" s="58">
        <f t="shared" si="162"/>
        <v>883.25</v>
      </c>
      <c r="M1456" s="58">
        <f t="shared" si="161"/>
        <v>883.25</v>
      </c>
      <c r="N1456" s="58" t="e">
        <f>IF(F1456&gt;0,ROUND(F1456*#REF!,2),0)</f>
        <v>#REF!</v>
      </c>
      <c r="O1456" s="58">
        <f>IF(J1456&gt;0,ROUND(J1456*#REF!,2),0)</f>
        <v>0</v>
      </c>
      <c r="P1456" s="58" t="e">
        <f t="shared" si="159"/>
        <v>#REF!</v>
      </c>
      <c r="Q1456" s="59" t="s">
        <v>132</v>
      </c>
      <c r="R1456" s="51"/>
      <c r="S1456" s="51"/>
    </row>
    <row r="1457" spans="1:19" ht="21" x14ac:dyDescent="0.35">
      <c r="A1457" s="53">
        <v>30804191</v>
      </c>
      <c r="B1457" s="53" t="s">
        <v>10432</v>
      </c>
      <c r="C1457" s="54" t="s">
        <v>3067</v>
      </c>
      <c r="D1457" s="60">
        <v>1</v>
      </c>
      <c r="E1457" s="61" t="s">
        <v>2103</v>
      </c>
      <c r="F1457" s="56">
        <v>38.5</v>
      </c>
      <c r="G1457" s="53">
        <v>1</v>
      </c>
      <c r="H1457" s="53">
        <v>5</v>
      </c>
      <c r="I1457" s="53"/>
      <c r="J1457" s="53"/>
      <c r="K1457" s="57"/>
      <c r="L1457" s="58">
        <f t="shared" si="162"/>
        <v>1452.19</v>
      </c>
      <c r="M1457" s="58">
        <f t="shared" si="161"/>
        <v>1452.19</v>
      </c>
      <c r="N1457" s="58" t="e">
        <f>IF(F1457&gt;0,ROUND(F1457*#REF!,2),0)</f>
        <v>#REF!</v>
      </c>
      <c r="O1457" s="58">
        <f>IF(J1457&gt;0,ROUND(J1457*#REF!,2),0)</f>
        <v>0</v>
      </c>
      <c r="P1457" s="58" t="e">
        <f t="shared" si="159"/>
        <v>#REF!</v>
      </c>
      <c r="Q1457" s="59" t="s">
        <v>132</v>
      </c>
      <c r="R1457" s="51"/>
      <c r="S1457" s="51"/>
    </row>
    <row r="1458" spans="1:19" x14ac:dyDescent="0.35">
      <c r="A1458" s="53">
        <v>30804205</v>
      </c>
      <c r="B1458" s="53" t="s">
        <v>10433</v>
      </c>
      <c r="C1458" s="54" t="s">
        <v>3066</v>
      </c>
      <c r="D1458" s="60">
        <v>1</v>
      </c>
      <c r="E1458" s="61" t="s">
        <v>159</v>
      </c>
      <c r="F1458" s="56">
        <v>33.799999999999997</v>
      </c>
      <c r="G1458" s="53">
        <v>1</v>
      </c>
      <c r="H1458" s="53">
        <v>5</v>
      </c>
      <c r="I1458" s="53"/>
      <c r="J1458" s="53"/>
      <c r="K1458" s="57"/>
      <c r="L1458" s="58">
        <f t="shared" si="162"/>
        <v>736.04</v>
      </c>
      <c r="M1458" s="58">
        <f t="shared" si="161"/>
        <v>736.04</v>
      </c>
      <c r="N1458" s="58" t="e">
        <f>IF(F1458&gt;0,ROUND(F1458*#REF!,2),0)</f>
        <v>#REF!</v>
      </c>
      <c r="O1458" s="58">
        <f>IF(J1458&gt;0,ROUND(J1458*#REF!,2),0)</f>
        <v>0</v>
      </c>
      <c r="P1458" s="58" t="e">
        <f t="shared" si="159"/>
        <v>#REF!</v>
      </c>
      <c r="Q1458" s="59" t="s">
        <v>132</v>
      </c>
      <c r="R1458" s="51"/>
      <c r="S1458" s="51"/>
    </row>
    <row r="1459" spans="1:19" ht="31.5" x14ac:dyDescent="0.35">
      <c r="A1459" s="53">
        <v>30804213</v>
      </c>
      <c r="B1459" s="53" t="s">
        <v>10434</v>
      </c>
      <c r="C1459" s="54" t="s">
        <v>3065</v>
      </c>
      <c r="D1459" s="60">
        <v>1</v>
      </c>
      <c r="E1459" s="61" t="s">
        <v>2103</v>
      </c>
      <c r="F1459" s="56">
        <v>38.5</v>
      </c>
      <c r="G1459" s="53">
        <v>2</v>
      </c>
      <c r="H1459" s="53">
        <v>5</v>
      </c>
      <c r="I1459" s="53"/>
      <c r="J1459" s="53"/>
      <c r="K1459" s="57"/>
      <c r="L1459" s="58">
        <f t="shared" si="162"/>
        <v>1452.19</v>
      </c>
      <c r="M1459" s="58">
        <f t="shared" si="161"/>
        <v>1452.19</v>
      </c>
      <c r="N1459" s="58" t="e">
        <f>IF(F1459&gt;0,ROUND(F1459*#REF!,2),0)</f>
        <v>#REF!</v>
      </c>
      <c r="O1459" s="58">
        <f>IF(J1459&gt;0,ROUND(J1459*#REF!,2),0)</f>
        <v>0</v>
      </c>
      <c r="P1459" s="58" t="e">
        <f t="shared" si="159"/>
        <v>#REF!</v>
      </c>
      <c r="Q1459" s="59" t="s">
        <v>132</v>
      </c>
      <c r="R1459" s="51"/>
      <c r="S1459" s="51"/>
    </row>
    <row r="1460" spans="1:19" ht="21" x14ac:dyDescent="0.35">
      <c r="A1460" s="53">
        <v>30805015</v>
      </c>
      <c r="B1460" s="53" t="s">
        <v>10435</v>
      </c>
      <c r="C1460" s="54" t="s">
        <v>3064</v>
      </c>
      <c r="D1460" s="60">
        <v>1</v>
      </c>
      <c r="E1460" s="61" t="s">
        <v>383</v>
      </c>
      <c r="F1460" s="56"/>
      <c r="G1460" s="53">
        <v>1</v>
      </c>
      <c r="H1460" s="53">
        <v>5</v>
      </c>
      <c r="I1460" s="53"/>
      <c r="J1460" s="53"/>
      <c r="K1460" s="57"/>
      <c r="L1460" s="58">
        <f t="shared" si="162"/>
        <v>649.84</v>
      </c>
      <c r="M1460" s="58">
        <f t="shared" si="161"/>
        <v>649.84</v>
      </c>
      <c r="N1460" s="58">
        <f>IF(F1460&gt;0,ROUND(F1460*#REF!,2),0)</f>
        <v>0</v>
      </c>
      <c r="O1460" s="58">
        <f>IF(J1460&gt;0,ROUND(J1460*#REF!,2),0)</f>
        <v>0</v>
      </c>
      <c r="P1460" s="58">
        <f t="shared" si="159"/>
        <v>649.84</v>
      </c>
      <c r="Q1460" s="59" t="s">
        <v>132</v>
      </c>
      <c r="R1460" s="51"/>
      <c r="S1460" s="51"/>
    </row>
    <row r="1461" spans="1:19" ht="31.5" x14ac:dyDescent="0.35">
      <c r="A1461" s="53">
        <v>30805023</v>
      </c>
      <c r="B1461" s="53" t="s">
        <v>10436</v>
      </c>
      <c r="C1461" s="54" t="s">
        <v>3063</v>
      </c>
      <c r="D1461" s="60">
        <v>1</v>
      </c>
      <c r="E1461" s="61" t="s">
        <v>311</v>
      </c>
      <c r="F1461" s="56"/>
      <c r="G1461" s="53">
        <v>1</v>
      </c>
      <c r="H1461" s="53">
        <v>2</v>
      </c>
      <c r="I1461" s="53"/>
      <c r="J1461" s="53"/>
      <c r="K1461" s="57"/>
      <c r="L1461" s="58">
        <f t="shared" si="162"/>
        <v>291.76</v>
      </c>
      <c r="M1461" s="58">
        <f t="shared" si="161"/>
        <v>291.76</v>
      </c>
      <c r="N1461" s="58">
        <f>IF(F1461&gt;0,ROUND(F1461*#REF!,2),0)</f>
        <v>0</v>
      </c>
      <c r="O1461" s="58">
        <f>IF(J1461&gt;0,ROUND(J1461*#REF!,2),0)</f>
        <v>0</v>
      </c>
      <c r="P1461" s="58">
        <f t="shared" si="159"/>
        <v>291.76</v>
      </c>
      <c r="Q1461" s="59" t="s">
        <v>132</v>
      </c>
      <c r="R1461" s="51"/>
      <c r="S1461" s="51"/>
    </row>
    <row r="1462" spans="1:19" ht="21" x14ac:dyDescent="0.35">
      <c r="A1462" s="53">
        <v>30805031</v>
      </c>
      <c r="B1462" s="53" t="s">
        <v>10437</v>
      </c>
      <c r="C1462" s="54" t="s">
        <v>3062</v>
      </c>
      <c r="D1462" s="60">
        <v>1</v>
      </c>
      <c r="E1462" s="61" t="s">
        <v>224</v>
      </c>
      <c r="F1462" s="56"/>
      <c r="G1462" s="53">
        <v>1</v>
      </c>
      <c r="H1462" s="53">
        <v>3</v>
      </c>
      <c r="I1462" s="53"/>
      <c r="J1462" s="53"/>
      <c r="K1462" s="57"/>
      <c r="L1462" s="58">
        <f t="shared" si="162"/>
        <v>338.19</v>
      </c>
      <c r="M1462" s="58">
        <f t="shared" si="161"/>
        <v>338.19</v>
      </c>
      <c r="N1462" s="58">
        <f>IF(F1462&gt;0,ROUND(F1462*#REF!,2),0)</f>
        <v>0</v>
      </c>
      <c r="O1462" s="58">
        <f>IF(J1462&gt;0,ROUND(J1462*#REF!,2),0)</f>
        <v>0</v>
      </c>
      <c r="P1462" s="58">
        <f t="shared" si="159"/>
        <v>338.19</v>
      </c>
      <c r="Q1462" s="59" t="s">
        <v>132</v>
      </c>
      <c r="R1462" s="51"/>
      <c r="S1462" s="51"/>
    </row>
    <row r="1463" spans="1:19" ht="31" x14ac:dyDescent="0.35">
      <c r="A1463" s="125" t="s">
        <v>10438</v>
      </c>
      <c r="B1463" s="125"/>
      <c r="C1463" s="125"/>
      <c r="D1463" s="125"/>
      <c r="E1463" s="125"/>
      <c r="F1463" s="125"/>
      <c r="G1463" s="125"/>
      <c r="H1463" s="125"/>
      <c r="I1463" s="125"/>
      <c r="J1463" s="125"/>
      <c r="K1463" s="125"/>
      <c r="L1463" s="125"/>
      <c r="M1463" s="125"/>
      <c r="N1463" s="125"/>
      <c r="O1463" s="125"/>
      <c r="P1463" s="125"/>
      <c r="Q1463" s="52"/>
      <c r="R1463" s="51"/>
      <c r="S1463" s="51"/>
    </row>
    <row r="1464" spans="1:19" ht="31.5" x14ac:dyDescent="0.35">
      <c r="A1464" s="53">
        <v>30805040</v>
      </c>
      <c r="B1464" s="53" t="s">
        <v>10439</v>
      </c>
      <c r="C1464" s="54" t="s">
        <v>3061</v>
      </c>
      <c r="D1464" s="60">
        <v>1</v>
      </c>
      <c r="E1464" s="61" t="s">
        <v>446</v>
      </c>
      <c r="F1464" s="56"/>
      <c r="G1464" s="53">
        <v>2</v>
      </c>
      <c r="H1464" s="53">
        <v>6</v>
      </c>
      <c r="I1464" s="53"/>
      <c r="J1464" s="53"/>
      <c r="K1464" s="57"/>
      <c r="L1464" s="58">
        <f t="shared" ref="L1464:L1487" si="163">VLOOKUP(E1464,PORTES2021,10,FALSE)</f>
        <v>1323.54</v>
      </c>
      <c r="M1464" s="58">
        <f t="shared" si="161"/>
        <v>1323.54</v>
      </c>
      <c r="N1464" s="58">
        <f>IF(F1464&gt;0,ROUND(F1464*#REF!,2),0)</f>
        <v>0</v>
      </c>
      <c r="O1464" s="58">
        <f>IF(J1464&gt;0,ROUND(J1464*#REF!,2),0)</f>
        <v>0</v>
      </c>
      <c r="P1464" s="58">
        <f t="shared" si="159"/>
        <v>1323.54</v>
      </c>
      <c r="Q1464" s="59" t="s">
        <v>132</v>
      </c>
      <c r="R1464" s="51"/>
      <c r="S1464" s="51"/>
    </row>
    <row r="1465" spans="1:19" ht="31.5" x14ac:dyDescent="0.35">
      <c r="A1465" s="53">
        <v>30805074</v>
      </c>
      <c r="B1465" s="53" t="s">
        <v>10440</v>
      </c>
      <c r="C1465" s="54" t="s">
        <v>3060</v>
      </c>
      <c r="D1465" s="60">
        <v>1</v>
      </c>
      <c r="E1465" s="61" t="s">
        <v>396</v>
      </c>
      <c r="F1465" s="56"/>
      <c r="G1465" s="53">
        <v>2</v>
      </c>
      <c r="H1465" s="53">
        <v>5</v>
      </c>
      <c r="I1465" s="53"/>
      <c r="J1465" s="53"/>
      <c r="K1465" s="57"/>
      <c r="L1465" s="58">
        <f t="shared" si="163"/>
        <v>1027.79</v>
      </c>
      <c r="M1465" s="58">
        <f t="shared" si="161"/>
        <v>1027.79</v>
      </c>
      <c r="N1465" s="58">
        <f>IF(F1465&gt;0,ROUND(F1465*#REF!,2),0)</f>
        <v>0</v>
      </c>
      <c r="O1465" s="58">
        <f>IF(J1465&gt;0,ROUND(J1465*#REF!,2),0)</f>
        <v>0</v>
      </c>
      <c r="P1465" s="58">
        <f t="shared" si="159"/>
        <v>1027.79</v>
      </c>
      <c r="Q1465" s="59" t="s">
        <v>132</v>
      </c>
      <c r="R1465" s="51"/>
      <c r="S1465" s="51"/>
    </row>
    <row r="1466" spans="1:19" ht="21" x14ac:dyDescent="0.35">
      <c r="A1466" s="53">
        <v>30805082</v>
      </c>
      <c r="B1466" s="53" t="s">
        <v>10441</v>
      </c>
      <c r="C1466" s="54" t="s">
        <v>3059</v>
      </c>
      <c r="D1466" s="60">
        <v>1</v>
      </c>
      <c r="E1466" s="61" t="s">
        <v>396</v>
      </c>
      <c r="F1466" s="56"/>
      <c r="G1466" s="53">
        <v>2</v>
      </c>
      <c r="H1466" s="53">
        <v>4</v>
      </c>
      <c r="I1466" s="53"/>
      <c r="J1466" s="53"/>
      <c r="K1466" s="57"/>
      <c r="L1466" s="58">
        <f t="shared" si="163"/>
        <v>1027.79</v>
      </c>
      <c r="M1466" s="58">
        <f t="shared" si="161"/>
        <v>1027.79</v>
      </c>
      <c r="N1466" s="58">
        <f>IF(F1466&gt;0,ROUND(F1466*#REF!,2),0)</f>
        <v>0</v>
      </c>
      <c r="O1466" s="58">
        <f>IF(J1466&gt;0,ROUND(J1466*#REF!,2),0)</f>
        <v>0</v>
      </c>
      <c r="P1466" s="58">
        <f t="shared" si="159"/>
        <v>1027.79</v>
      </c>
      <c r="Q1466" s="59" t="s">
        <v>132</v>
      </c>
      <c r="R1466" s="51"/>
      <c r="S1466" s="51"/>
    </row>
    <row r="1467" spans="1:19" x14ac:dyDescent="0.35">
      <c r="A1467" s="53">
        <v>30805090</v>
      </c>
      <c r="B1467" s="53" t="s">
        <v>10442</v>
      </c>
      <c r="C1467" s="54" t="s">
        <v>3058</v>
      </c>
      <c r="D1467" s="60">
        <v>1</v>
      </c>
      <c r="E1467" s="61" t="s">
        <v>161</v>
      </c>
      <c r="F1467" s="56"/>
      <c r="G1467" s="53">
        <v>2</v>
      </c>
      <c r="H1467" s="53">
        <v>6</v>
      </c>
      <c r="I1467" s="53"/>
      <c r="J1467" s="53"/>
      <c r="K1467" s="57"/>
      <c r="L1467" s="58">
        <f t="shared" si="163"/>
        <v>948.22</v>
      </c>
      <c r="M1467" s="58">
        <f t="shared" si="161"/>
        <v>948.22</v>
      </c>
      <c r="N1467" s="58">
        <f>IF(F1467&gt;0,ROUND(F1467*#REF!,2),0)</f>
        <v>0</v>
      </c>
      <c r="O1467" s="58">
        <f>IF(J1467&gt;0,ROUND(J1467*#REF!,2),0)</f>
        <v>0</v>
      </c>
      <c r="P1467" s="58">
        <f t="shared" si="159"/>
        <v>948.22</v>
      </c>
      <c r="Q1467" s="59" t="s">
        <v>132</v>
      </c>
      <c r="R1467" s="51"/>
      <c r="S1467" s="51"/>
    </row>
    <row r="1468" spans="1:19" x14ac:dyDescent="0.35">
      <c r="A1468" s="53">
        <v>30805104</v>
      </c>
      <c r="B1468" s="53" t="s">
        <v>10443</v>
      </c>
      <c r="C1468" s="54" t="s">
        <v>3057</v>
      </c>
      <c r="D1468" s="60">
        <v>1</v>
      </c>
      <c r="E1468" s="61" t="s">
        <v>148</v>
      </c>
      <c r="F1468" s="56"/>
      <c r="G1468" s="53">
        <v>1</v>
      </c>
      <c r="H1468" s="53">
        <v>4</v>
      </c>
      <c r="I1468" s="53"/>
      <c r="J1468" s="53"/>
      <c r="K1468" s="57"/>
      <c r="L1468" s="58">
        <f t="shared" si="163"/>
        <v>689.63</v>
      </c>
      <c r="M1468" s="58">
        <f t="shared" si="161"/>
        <v>689.63</v>
      </c>
      <c r="N1468" s="58">
        <f>IF(F1468&gt;0,ROUND(F1468*#REF!,2),0)</f>
        <v>0</v>
      </c>
      <c r="O1468" s="58">
        <f>IF(J1468&gt;0,ROUND(J1468*#REF!,2),0)</f>
        <v>0</v>
      </c>
      <c r="P1468" s="58">
        <f t="shared" si="159"/>
        <v>689.63</v>
      </c>
      <c r="Q1468" s="59" t="s">
        <v>132</v>
      </c>
      <c r="R1468" s="51"/>
      <c r="S1468" s="51"/>
    </row>
    <row r="1469" spans="1:19" ht="31.5" x14ac:dyDescent="0.35">
      <c r="A1469" s="53">
        <v>30805112</v>
      </c>
      <c r="B1469" s="53" t="s">
        <v>10444</v>
      </c>
      <c r="C1469" s="54" t="s">
        <v>3056</v>
      </c>
      <c r="D1469" s="60">
        <v>1</v>
      </c>
      <c r="E1469" s="61" t="s">
        <v>484</v>
      </c>
      <c r="F1469" s="56"/>
      <c r="G1469" s="53">
        <v>1</v>
      </c>
      <c r="H1469" s="53">
        <v>4</v>
      </c>
      <c r="I1469" s="53"/>
      <c r="J1469" s="53"/>
      <c r="K1469" s="57"/>
      <c r="L1469" s="58">
        <f t="shared" si="163"/>
        <v>802.34</v>
      </c>
      <c r="M1469" s="58">
        <f t="shared" si="161"/>
        <v>802.34</v>
      </c>
      <c r="N1469" s="58">
        <f>IF(F1469&gt;0,ROUND(F1469*#REF!,2),0)</f>
        <v>0</v>
      </c>
      <c r="O1469" s="58">
        <f>IF(J1469&gt;0,ROUND(J1469*#REF!,2),0)</f>
        <v>0</v>
      </c>
      <c r="P1469" s="58">
        <f t="shared" si="159"/>
        <v>802.34</v>
      </c>
      <c r="Q1469" s="59" t="s">
        <v>132</v>
      </c>
      <c r="R1469" s="51"/>
      <c r="S1469" s="51"/>
    </row>
    <row r="1470" spans="1:19" ht="21" x14ac:dyDescent="0.35">
      <c r="A1470" s="53">
        <v>30805120</v>
      </c>
      <c r="B1470" s="53" t="s">
        <v>10445</v>
      </c>
      <c r="C1470" s="54" t="s">
        <v>3055</v>
      </c>
      <c r="D1470" s="60">
        <v>1</v>
      </c>
      <c r="E1470" s="61" t="s">
        <v>484</v>
      </c>
      <c r="F1470" s="56"/>
      <c r="G1470" s="53">
        <v>1</v>
      </c>
      <c r="H1470" s="53">
        <v>5</v>
      </c>
      <c r="I1470" s="53"/>
      <c r="J1470" s="53"/>
      <c r="K1470" s="57"/>
      <c r="L1470" s="58">
        <f t="shared" si="163"/>
        <v>802.34</v>
      </c>
      <c r="M1470" s="58">
        <f t="shared" si="161"/>
        <v>802.34</v>
      </c>
      <c r="N1470" s="58">
        <f>IF(F1470&gt;0,ROUND(F1470*#REF!,2),0)</f>
        <v>0</v>
      </c>
      <c r="O1470" s="58">
        <f>IF(J1470&gt;0,ROUND(J1470*#REF!,2),0)</f>
        <v>0</v>
      </c>
      <c r="P1470" s="58">
        <f t="shared" si="159"/>
        <v>802.34</v>
      </c>
      <c r="Q1470" s="59" t="s">
        <v>132</v>
      </c>
      <c r="R1470" s="51"/>
      <c r="S1470" s="51"/>
    </row>
    <row r="1471" spans="1:19" ht="31.5" x14ac:dyDescent="0.35">
      <c r="A1471" s="53">
        <v>30805139</v>
      </c>
      <c r="B1471" s="53" t="s">
        <v>10446</v>
      </c>
      <c r="C1471" s="54" t="s">
        <v>3054</v>
      </c>
      <c r="D1471" s="60">
        <v>1</v>
      </c>
      <c r="E1471" s="61" t="s">
        <v>398</v>
      </c>
      <c r="F1471" s="56"/>
      <c r="G1471" s="53">
        <v>1</v>
      </c>
      <c r="H1471" s="53">
        <v>6</v>
      </c>
      <c r="I1471" s="53"/>
      <c r="J1471" s="53"/>
      <c r="K1471" s="57"/>
      <c r="L1471" s="58">
        <f t="shared" si="163"/>
        <v>1140.53</v>
      </c>
      <c r="M1471" s="58">
        <f t="shared" si="161"/>
        <v>1140.53</v>
      </c>
      <c r="N1471" s="58">
        <f>IF(F1471&gt;0,ROUND(F1471*#REF!,2),0)</f>
        <v>0</v>
      </c>
      <c r="O1471" s="58">
        <f>IF(J1471&gt;0,ROUND(J1471*#REF!,2),0)</f>
        <v>0</v>
      </c>
      <c r="P1471" s="58">
        <f t="shared" si="159"/>
        <v>1140.53</v>
      </c>
      <c r="Q1471" s="59" t="s">
        <v>132</v>
      </c>
      <c r="R1471" s="51"/>
      <c r="S1471" s="51"/>
    </row>
    <row r="1472" spans="1:19" ht="21" x14ac:dyDescent="0.35">
      <c r="A1472" s="53">
        <v>30805147</v>
      </c>
      <c r="B1472" s="53" t="s">
        <v>10447</v>
      </c>
      <c r="C1472" s="54" t="s">
        <v>3053</v>
      </c>
      <c r="D1472" s="60">
        <v>1</v>
      </c>
      <c r="E1472" s="61" t="s">
        <v>446</v>
      </c>
      <c r="F1472" s="56"/>
      <c r="G1472" s="53">
        <v>2</v>
      </c>
      <c r="H1472" s="53">
        <v>6</v>
      </c>
      <c r="I1472" s="53"/>
      <c r="J1472" s="53"/>
      <c r="K1472" s="57"/>
      <c r="L1472" s="58">
        <f t="shared" si="163"/>
        <v>1323.54</v>
      </c>
      <c r="M1472" s="58">
        <f t="shared" si="161"/>
        <v>1323.54</v>
      </c>
      <c r="N1472" s="58">
        <f>IF(F1472&gt;0,ROUND(F1472*#REF!,2),0)</f>
        <v>0</v>
      </c>
      <c r="O1472" s="58">
        <f>IF(J1472&gt;0,ROUND(J1472*#REF!,2),0)</f>
        <v>0</v>
      </c>
      <c r="P1472" s="58">
        <f t="shared" si="159"/>
        <v>1323.54</v>
      </c>
      <c r="Q1472" s="59" t="s">
        <v>132</v>
      </c>
      <c r="R1472" s="51"/>
      <c r="S1472" s="51"/>
    </row>
    <row r="1473" spans="1:19" x14ac:dyDescent="0.35">
      <c r="A1473" s="53">
        <v>30805155</v>
      </c>
      <c r="B1473" s="53" t="s">
        <v>10448</v>
      </c>
      <c r="C1473" s="54" t="s">
        <v>3052</v>
      </c>
      <c r="D1473" s="60">
        <v>1</v>
      </c>
      <c r="E1473" s="61" t="s">
        <v>155</v>
      </c>
      <c r="F1473" s="56"/>
      <c r="G1473" s="53">
        <v>2</v>
      </c>
      <c r="H1473" s="53">
        <v>5</v>
      </c>
      <c r="I1473" s="53"/>
      <c r="J1473" s="53"/>
      <c r="K1473" s="57"/>
      <c r="L1473" s="58">
        <f t="shared" si="163"/>
        <v>1206.83</v>
      </c>
      <c r="M1473" s="58">
        <f t="shared" si="161"/>
        <v>1206.83</v>
      </c>
      <c r="N1473" s="58">
        <f>IF(F1473&gt;0,ROUND(F1473*#REF!,2),0)</f>
        <v>0</v>
      </c>
      <c r="O1473" s="58">
        <f>IF(J1473&gt;0,ROUND(J1473*#REF!,2),0)</f>
        <v>0</v>
      </c>
      <c r="P1473" s="58">
        <f t="shared" si="159"/>
        <v>1206.83</v>
      </c>
      <c r="Q1473" s="59" t="s">
        <v>132</v>
      </c>
      <c r="R1473" s="51"/>
      <c r="S1473" s="51"/>
    </row>
    <row r="1474" spans="1:19" ht="21" x14ac:dyDescent="0.35">
      <c r="A1474" s="53">
        <v>30805163</v>
      </c>
      <c r="B1474" s="53" t="s">
        <v>10449</v>
      </c>
      <c r="C1474" s="54" t="s">
        <v>3051</v>
      </c>
      <c r="D1474" s="60">
        <v>1</v>
      </c>
      <c r="E1474" s="61" t="s">
        <v>2103</v>
      </c>
      <c r="F1474" s="56"/>
      <c r="G1474" s="53">
        <v>2</v>
      </c>
      <c r="H1474" s="53">
        <v>6</v>
      </c>
      <c r="I1474" s="53"/>
      <c r="J1474" s="53"/>
      <c r="K1474" s="57"/>
      <c r="L1474" s="58">
        <f t="shared" si="163"/>
        <v>1452.19</v>
      </c>
      <c r="M1474" s="58">
        <f t="shared" si="161"/>
        <v>1452.19</v>
      </c>
      <c r="N1474" s="58">
        <f>IF(F1474&gt;0,ROUND(F1474*#REF!,2),0)</f>
        <v>0</v>
      </c>
      <c r="O1474" s="58">
        <f>IF(J1474&gt;0,ROUND(J1474*#REF!,2),0)</f>
        <v>0</v>
      </c>
      <c r="P1474" s="58">
        <f t="shared" ref="P1474:P1487" si="164">ROUND(M1474+N1474+O1474,2)</f>
        <v>1452.19</v>
      </c>
      <c r="Q1474" s="59" t="s">
        <v>132</v>
      </c>
      <c r="R1474" s="51"/>
      <c r="S1474" s="51"/>
    </row>
    <row r="1475" spans="1:19" ht="21" x14ac:dyDescent="0.35">
      <c r="A1475" s="53">
        <v>30805171</v>
      </c>
      <c r="B1475" s="53" t="s">
        <v>10450</v>
      </c>
      <c r="C1475" s="54" t="s">
        <v>3050</v>
      </c>
      <c r="D1475" s="60">
        <v>1</v>
      </c>
      <c r="E1475" s="61" t="s">
        <v>396</v>
      </c>
      <c r="F1475" s="56"/>
      <c r="G1475" s="53">
        <v>2</v>
      </c>
      <c r="H1475" s="53">
        <v>4</v>
      </c>
      <c r="I1475" s="53"/>
      <c r="J1475" s="53"/>
      <c r="K1475" s="57"/>
      <c r="L1475" s="58">
        <f t="shared" si="163"/>
        <v>1027.79</v>
      </c>
      <c r="M1475" s="58">
        <f t="shared" si="161"/>
        <v>1027.79</v>
      </c>
      <c r="N1475" s="58">
        <f>IF(F1475&gt;0,ROUND(F1475*#REF!,2),0)</f>
        <v>0</v>
      </c>
      <c r="O1475" s="58">
        <f>IF(J1475&gt;0,ROUND(J1475*#REF!,2),0)</f>
        <v>0</v>
      </c>
      <c r="P1475" s="58">
        <f t="shared" si="164"/>
        <v>1027.79</v>
      </c>
      <c r="Q1475" s="59" t="s">
        <v>132</v>
      </c>
      <c r="R1475" s="51"/>
      <c r="S1475" s="51"/>
    </row>
    <row r="1476" spans="1:19" ht="21" x14ac:dyDescent="0.35">
      <c r="A1476" s="53">
        <v>30805180</v>
      </c>
      <c r="B1476" s="53" t="s">
        <v>10451</v>
      </c>
      <c r="C1476" s="54" t="s">
        <v>3049</v>
      </c>
      <c r="D1476" s="60">
        <v>1</v>
      </c>
      <c r="E1476" s="61" t="s">
        <v>409</v>
      </c>
      <c r="F1476" s="56">
        <v>33.799999999999997</v>
      </c>
      <c r="G1476" s="53">
        <v>1</v>
      </c>
      <c r="H1476" s="53">
        <v>4</v>
      </c>
      <c r="I1476" s="53"/>
      <c r="J1476" s="53"/>
      <c r="K1476" s="57"/>
      <c r="L1476" s="58">
        <f t="shared" si="163"/>
        <v>438.97</v>
      </c>
      <c r="M1476" s="58">
        <f t="shared" si="161"/>
        <v>438.97</v>
      </c>
      <c r="N1476" s="58" t="e">
        <f>IF(F1476&gt;0,ROUND(F1476*#REF!,2),0)</f>
        <v>#REF!</v>
      </c>
      <c r="O1476" s="58">
        <f>IF(J1476&gt;0,ROUND(J1476*#REF!,2),0)</f>
        <v>0</v>
      </c>
      <c r="P1476" s="58" t="e">
        <f t="shared" si="164"/>
        <v>#REF!</v>
      </c>
      <c r="Q1476" s="59" t="s">
        <v>132</v>
      </c>
      <c r="R1476" s="51"/>
      <c r="S1476" s="51"/>
    </row>
    <row r="1477" spans="1:19" ht="31.5" x14ac:dyDescent="0.35">
      <c r="A1477" s="53">
        <v>30805198</v>
      </c>
      <c r="B1477" s="53" t="s">
        <v>10452</v>
      </c>
      <c r="C1477" s="54" t="s">
        <v>3048</v>
      </c>
      <c r="D1477" s="60">
        <v>1</v>
      </c>
      <c r="E1477" s="61" t="s">
        <v>165</v>
      </c>
      <c r="F1477" s="56">
        <v>42.9</v>
      </c>
      <c r="G1477" s="53">
        <v>1</v>
      </c>
      <c r="H1477" s="53">
        <v>6</v>
      </c>
      <c r="I1477" s="53"/>
      <c r="J1477" s="53"/>
      <c r="K1477" s="57"/>
      <c r="L1477" s="58">
        <f t="shared" si="163"/>
        <v>1617.95</v>
      </c>
      <c r="M1477" s="58">
        <f t="shared" si="161"/>
        <v>1617.95</v>
      </c>
      <c r="N1477" s="58" t="e">
        <f>IF(F1477&gt;0,ROUND(F1477*#REF!,2),0)</f>
        <v>#REF!</v>
      </c>
      <c r="O1477" s="58">
        <f>IF(J1477&gt;0,ROUND(J1477*#REF!,2),0)</f>
        <v>0</v>
      </c>
      <c r="P1477" s="58" t="e">
        <f t="shared" si="164"/>
        <v>#REF!</v>
      </c>
      <c r="Q1477" s="59" t="s">
        <v>132</v>
      </c>
      <c r="R1477" s="51"/>
      <c r="S1477" s="51"/>
    </row>
    <row r="1478" spans="1:19" ht="31.5" x14ac:dyDescent="0.35">
      <c r="A1478" s="53">
        <v>30805201</v>
      </c>
      <c r="B1478" s="53" t="s">
        <v>10453</v>
      </c>
      <c r="C1478" s="54" t="s">
        <v>3047</v>
      </c>
      <c r="D1478" s="60">
        <v>1</v>
      </c>
      <c r="E1478" s="61" t="s">
        <v>446</v>
      </c>
      <c r="F1478" s="56">
        <v>38.5</v>
      </c>
      <c r="G1478" s="53">
        <v>1</v>
      </c>
      <c r="H1478" s="53">
        <v>5</v>
      </c>
      <c r="I1478" s="53"/>
      <c r="J1478" s="53"/>
      <c r="K1478" s="57"/>
      <c r="L1478" s="58">
        <f t="shared" si="163"/>
        <v>1323.54</v>
      </c>
      <c r="M1478" s="58">
        <f t="shared" si="161"/>
        <v>1323.54</v>
      </c>
      <c r="N1478" s="58" t="e">
        <f>IF(F1478&gt;0,ROUND(F1478*#REF!,2),0)</f>
        <v>#REF!</v>
      </c>
      <c r="O1478" s="58">
        <f>IF(J1478&gt;0,ROUND(J1478*#REF!,2),0)</f>
        <v>0</v>
      </c>
      <c r="P1478" s="58" t="e">
        <f t="shared" si="164"/>
        <v>#REF!</v>
      </c>
      <c r="Q1478" s="59" t="s">
        <v>132</v>
      </c>
      <c r="R1478" s="51"/>
      <c r="S1478" s="51"/>
    </row>
    <row r="1479" spans="1:19" ht="21" x14ac:dyDescent="0.35">
      <c r="A1479" s="53">
        <v>30805210</v>
      </c>
      <c r="B1479" s="53" t="s">
        <v>10454</v>
      </c>
      <c r="C1479" s="54" t="s">
        <v>3046</v>
      </c>
      <c r="D1479" s="60">
        <v>1</v>
      </c>
      <c r="E1479" s="61" t="s">
        <v>2185</v>
      </c>
      <c r="F1479" s="56">
        <v>42.9</v>
      </c>
      <c r="G1479" s="53">
        <v>2</v>
      </c>
      <c r="H1479" s="53">
        <v>5</v>
      </c>
      <c r="I1479" s="53"/>
      <c r="J1479" s="53"/>
      <c r="K1479" s="57"/>
      <c r="L1479" s="58">
        <f t="shared" si="163"/>
        <v>1505.22</v>
      </c>
      <c r="M1479" s="58">
        <f t="shared" si="161"/>
        <v>1505.22</v>
      </c>
      <c r="N1479" s="58" t="e">
        <f>IF(F1479&gt;0,ROUND(F1479*#REF!,2),0)</f>
        <v>#REF!</v>
      </c>
      <c r="O1479" s="58">
        <f>IF(J1479&gt;0,ROUND(J1479*#REF!,2),0)</f>
        <v>0</v>
      </c>
      <c r="P1479" s="58" t="e">
        <f t="shared" si="164"/>
        <v>#REF!</v>
      </c>
      <c r="Q1479" s="59" t="s">
        <v>132</v>
      </c>
      <c r="R1479" s="51"/>
      <c r="S1479" s="51"/>
    </row>
    <row r="1480" spans="1:19" ht="21" x14ac:dyDescent="0.35">
      <c r="A1480" s="53">
        <v>30805228</v>
      </c>
      <c r="B1480" s="53" t="s">
        <v>10455</v>
      </c>
      <c r="C1480" s="54" t="s">
        <v>3045</v>
      </c>
      <c r="D1480" s="60">
        <v>1</v>
      </c>
      <c r="E1480" s="61" t="s">
        <v>446</v>
      </c>
      <c r="F1480" s="56">
        <v>38.5</v>
      </c>
      <c r="G1480" s="53">
        <v>2</v>
      </c>
      <c r="H1480" s="53">
        <v>6</v>
      </c>
      <c r="I1480" s="53"/>
      <c r="J1480" s="53"/>
      <c r="K1480" s="57"/>
      <c r="L1480" s="58">
        <f t="shared" si="163"/>
        <v>1323.54</v>
      </c>
      <c r="M1480" s="58">
        <f t="shared" ref="M1480:M1543" si="165">ROUND(D1480*L1480,2)</f>
        <v>1323.54</v>
      </c>
      <c r="N1480" s="58" t="e">
        <f>IF(F1480&gt;0,ROUND(F1480*#REF!,2),0)</f>
        <v>#REF!</v>
      </c>
      <c r="O1480" s="58">
        <f>IF(J1480&gt;0,ROUND(J1480*#REF!,2),0)</f>
        <v>0</v>
      </c>
      <c r="P1480" s="58" t="e">
        <f t="shared" si="164"/>
        <v>#REF!</v>
      </c>
      <c r="Q1480" s="59" t="s">
        <v>132</v>
      </c>
      <c r="R1480" s="51"/>
      <c r="S1480" s="51"/>
    </row>
    <row r="1481" spans="1:19" ht="21" x14ac:dyDescent="0.35">
      <c r="A1481" s="53">
        <v>30805236</v>
      </c>
      <c r="B1481" s="53" t="s">
        <v>10456</v>
      </c>
      <c r="C1481" s="54" t="s">
        <v>3044</v>
      </c>
      <c r="D1481" s="60">
        <v>1</v>
      </c>
      <c r="E1481" s="61" t="s">
        <v>161</v>
      </c>
      <c r="F1481" s="56">
        <v>38.5</v>
      </c>
      <c r="G1481" s="53">
        <v>1</v>
      </c>
      <c r="H1481" s="53">
        <v>5</v>
      </c>
      <c r="I1481" s="53"/>
      <c r="J1481" s="53"/>
      <c r="K1481" s="57"/>
      <c r="L1481" s="58">
        <f t="shared" si="163"/>
        <v>948.22</v>
      </c>
      <c r="M1481" s="58">
        <f t="shared" si="165"/>
        <v>948.22</v>
      </c>
      <c r="N1481" s="58" t="e">
        <f>IF(F1481&gt;0,ROUND(F1481*#REF!,2),0)</f>
        <v>#REF!</v>
      </c>
      <c r="O1481" s="58">
        <f>IF(J1481&gt;0,ROUND(J1481*#REF!,2),0)</f>
        <v>0</v>
      </c>
      <c r="P1481" s="58" t="e">
        <f t="shared" si="164"/>
        <v>#REF!</v>
      </c>
      <c r="Q1481" s="59" t="s">
        <v>132</v>
      </c>
      <c r="R1481" s="51"/>
      <c r="S1481" s="51"/>
    </row>
    <row r="1482" spans="1:19" ht="21" x14ac:dyDescent="0.35">
      <c r="A1482" s="53">
        <v>30805244</v>
      </c>
      <c r="B1482" s="53" t="s">
        <v>10457</v>
      </c>
      <c r="C1482" s="54" t="s">
        <v>3043</v>
      </c>
      <c r="D1482" s="60">
        <v>1</v>
      </c>
      <c r="E1482" s="61" t="s">
        <v>398</v>
      </c>
      <c r="F1482" s="56">
        <v>38.5</v>
      </c>
      <c r="G1482" s="53">
        <v>1</v>
      </c>
      <c r="H1482" s="53">
        <v>5</v>
      </c>
      <c r="I1482" s="53"/>
      <c r="J1482" s="53"/>
      <c r="K1482" s="57"/>
      <c r="L1482" s="58">
        <f t="shared" si="163"/>
        <v>1140.53</v>
      </c>
      <c r="M1482" s="58">
        <f t="shared" si="165"/>
        <v>1140.53</v>
      </c>
      <c r="N1482" s="58" t="e">
        <f>IF(F1482&gt;0,ROUND(F1482*#REF!,2),0)</f>
        <v>#REF!</v>
      </c>
      <c r="O1482" s="58">
        <f>IF(J1482&gt;0,ROUND(J1482*#REF!,2),0)</f>
        <v>0</v>
      </c>
      <c r="P1482" s="58" t="e">
        <f t="shared" si="164"/>
        <v>#REF!</v>
      </c>
      <c r="Q1482" s="59" t="s">
        <v>132</v>
      </c>
      <c r="R1482" s="51"/>
      <c r="S1482" s="51"/>
    </row>
    <row r="1483" spans="1:19" ht="21" x14ac:dyDescent="0.35">
      <c r="A1483" s="53">
        <v>30805252</v>
      </c>
      <c r="B1483" s="53" t="s">
        <v>10458</v>
      </c>
      <c r="C1483" s="54" t="s">
        <v>3042</v>
      </c>
      <c r="D1483" s="60">
        <v>1</v>
      </c>
      <c r="E1483" s="61" t="s">
        <v>2103</v>
      </c>
      <c r="F1483" s="56">
        <v>38.5</v>
      </c>
      <c r="G1483" s="53">
        <v>1</v>
      </c>
      <c r="H1483" s="53">
        <v>6</v>
      </c>
      <c r="I1483" s="53"/>
      <c r="J1483" s="53"/>
      <c r="K1483" s="57"/>
      <c r="L1483" s="58">
        <f t="shared" si="163"/>
        <v>1452.19</v>
      </c>
      <c r="M1483" s="58">
        <f t="shared" si="165"/>
        <v>1452.19</v>
      </c>
      <c r="N1483" s="58" t="e">
        <f>IF(F1483&gt;0,ROUND(F1483*#REF!,2),0)</f>
        <v>#REF!</v>
      </c>
      <c r="O1483" s="58">
        <f>IF(J1483&gt;0,ROUND(J1483*#REF!,2),0)</f>
        <v>0</v>
      </c>
      <c r="P1483" s="58" t="e">
        <f t="shared" si="164"/>
        <v>#REF!</v>
      </c>
      <c r="Q1483" s="59" t="s">
        <v>132</v>
      </c>
      <c r="R1483" s="51"/>
      <c r="S1483" s="51"/>
    </row>
    <row r="1484" spans="1:19" ht="21" x14ac:dyDescent="0.35">
      <c r="A1484" s="53">
        <v>30805260</v>
      </c>
      <c r="B1484" s="53" t="s">
        <v>10459</v>
      </c>
      <c r="C1484" s="54" t="s">
        <v>3041</v>
      </c>
      <c r="D1484" s="60">
        <v>1</v>
      </c>
      <c r="E1484" s="61" t="s">
        <v>2042</v>
      </c>
      <c r="F1484" s="56">
        <v>42.9</v>
      </c>
      <c r="G1484" s="53">
        <v>2</v>
      </c>
      <c r="H1484" s="53">
        <v>7</v>
      </c>
      <c r="I1484" s="53"/>
      <c r="J1484" s="53"/>
      <c r="K1484" s="57"/>
      <c r="L1484" s="58">
        <f t="shared" si="163"/>
        <v>1982.66</v>
      </c>
      <c r="M1484" s="58">
        <f t="shared" si="165"/>
        <v>1982.66</v>
      </c>
      <c r="N1484" s="58" t="e">
        <f>IF(F1484&gt;0,ROUND(F1484*#REF!,2),0)</f>
        <v>#REF!</v>
      </c>
      <c r="O1484" s="58">
        <f>IF(J1484&gt;0,ROUND(J1484*#REF!,2),0)</f>
        <v>0</v>
      </c>
      <c r="P1484" s="58" t="e">
        <f t="shared" si="164"/>
        <v>#REF!</v>
      </c>
      <c r="Q1484" s="59" t="s">
        <v>132</v>
      </c>
      <c r="R1484" s="51"/>
      <c r="S1484" s="51"/>
    </row>
    <row r="1485" spans="1:19" x14ac:dyDescent="0.35">
      <c r="A1485" s="53">
        <v>30805279</v>
      </c>
      <c r="B1485" s="53" t="s">
        <v>10460</v>
      </c>
      <c r="C1485" s="54" t="s">
        <v>3040</v>
      </c>
      <c r="D1485" s="60">
        <v>1</v>
      </c>
      <c r="E1485" s="61" t="s">
        <v>165</v>
      </c>
      <c r="F1485" s="56">
        <v>42.9</v>
      </c>
      <c r="G1485" s="53">
        <v>2</v>
      </c>
      <c r="H1485" s="53">
        <v>6</v>
      </c>
      <c r="I1485" s="53"/>
      <c r="J1485" s="53"/>
      <c r="K1485" s="57"/>
      <c r="L1485" s="58">
        <f t="shared" si="163"/>
        <v>1617.95</v>
      </c>
      <c r="M1485" s="58">
        <f t="shared" si="165"/>
        <v>1617.95</v>
      </c>
      <c r="N1485" s="58" t="e">
        <f>IF(F1485&gt;0,ROUND(F1485*#REF!,2),0)</f>
        <v>#REF!</v>
      </c>
      <c r="O1485" s="58">
        <f>IF(J1485&gt;0,ROUND(J1485*#REF!,2),0)</f>
        <v>0</v>
      </c>
      <c r="P1485" s="58" t="e">
        <f t="shared" si="164"/>
        <v>#REF!</v>
      </c>
      <c r="Q1485" s="59" t="s">
        <v>132</v>
      </c>
      <c r="R1485" s="51"/>
      <c r="S1485" s="51"/>
    </row>
    <row r="1486" spans="1:19" ht="21" x14ac:dyDescent="0.35">
      <c r="A1486" s="53">
        <v>30805287</v>
      </c>
      <c r="B1486" s="53" t="s">
        <v>10461</v>
      </c>
      <c r="C1486" s="54" t="s">
        <v>3039</v>
      </c>
      <c r="D1486" s="60">
        <v>1</v>
      </c>
      <c r="E1486" s="61" t="s">
        <v>194</v>
      </c>
      <c r="F1486" s="56">
        <v>42.9</v>
      </c>
      <c r="G1486" s="53">
        <v>1</v>
      </c>
      <c r="H1486" s="53">
        <v>6</v>
      </c>
      <c r="I1486" s="53"/>
      <c r="J1486" s="53"/>
      <c r="K1486" s="57"/>
      <c r="L1486" s="58">
        <f t="shared" si="163"/>
        <v>2181.58</v>
      </c>
      <c r="M1486" s="58">
        <f t="shared" si="165"/>
        <v>2181.58</v>
      </c>
      <c r="N1486" s="58" t="e">
        <f>IF(F1486&gt;0,ROUND(F1486*#REF!,2),0)</f>
        <v>#REF!</v>
      </c>
      <c r="O1486" s="58">
        <f>IF(J1486&gt;0,ROUND(J1486*#REF!,2),0)</f>
        <v>0</v>
      </c>
      <c r="P1486" s="58" t="e">
        <f t="shared" si="164"/>
        <v>#REF!</v>
      </c>
      <c r="Q1486" s="59" t="s">
        <v>132</v>
      </c>
      <c r="R1486" s="51"/>
      <c r="S1486" s="51"/>
    </row>
    <row r="1487" spans="1:19" ht="21" x14ac:dyDescent="0.35">
      <c r="A1487" s="53">
        <v>30805295</v>
      </c>
      <c r="B1487" s="53" t="s">
        <v>10462</v>
      </c>
      <c r="C1487" s="54" t="s">
        <v>3038</v>
      </c>
      <c r="D1487" s="60">
        <v>1</v>
      </c>
      <c r="E1487" s="61" t="s">
        <v>484</v>
      </c>
      <c r="F1487" s="56"/>
      <c r="G1487" s="53">
        <v>2</v>
      </c>
      <c r="H1487" s="53">
        <v>4</v>
      </c>
      <c r="I1487" s="53"/>
      <c r="J1487" s="53"/>
      <c r="K1487" s="57"/>
      <c r="L1487" s="58">
        <f t="shared" si="163"/>
        <v>802.34</v>
      </c>
      <c r="M1487" s="58">
        <f t="shared" si="165"/>
        <v>802.34</v>
      </c>
      <c r="N1487" s="58">
        <f>IF(F1487&gt;0,ROUND(F1487*#REF!,2),0)</f>
        <v>0</v>
      </c>
      <c r="O1487" s="58">
        <f>IF(J1487&gt;0,ROUND(J1487*#REF!,2),0)</f>
        <v>0</v>
      </c>
      <c r="P1487" s="58">
        <f t="shared" si="164"/>
        <v>802.34</v>
      </c>
      <c r="Q1487" s="59" t="s">
        <v>132</v>
      </c>
      <c r="R1487" s="51"/>
      <c r="S1487" s="51"/>
    </row>
    <row r="1488" spans="1:19" ht="31" x14ac:dyDescent="0.35">
      <c r="A1488" s="125" t="s">
        <v>10463</v>
      </c>
      <c r="B1488" s="125"/>
      <c r="C1488" s="125"/>
      <c r="D1488" s="125"/>
      <c r="E1488" s="125"/>
      <c r="F1488" s="125"/>
      <c r="G1488" s="125"/>
      <c r="H1488" s="125"/>
      <c r="I1488" s="125"/>
      <c r="J1488" s="125"/>
      <c r="K1488" s="125"/>
      <c r="L1488" s="125"/>
      <c r="M1488" s="125"/>
      <c r="N1488" s="125"/>
      <c r="O1488" s="125"/>
      <c r="P1488" s="125"/>
      <c r="Q1488" s="52"/>
      <c r="R1488" s="51"/>
      <c r="S1488" s="51"/>
    </row>
    <row r="1489" spans="1:19" ht="21" x14ac:dyDescent="0.35">
      <c r="A1489" s="53">
        <v>30806011</v>
      </c>
      <c r="B1489" s="53" t="s">
        <v>10464</v>
      </c>
      <c r="C1489" s="54" t="s">
        <v>3037</v>
      </c>
      <c r="D1489" s="60">
        <v>1</v>
      </c>
      <c r="E1489" s="61" t="s">
        <v>383</v>
      </c>
      <c r="F1489" s="56"/>
      <c r="G1489" s="53">
        <v>1</v>
      </c>
      <c r="H1489" s="53">
        <v>4</v>
      </c>
      <c r="I1489" s="53"/>
      <c r="J1489" s="53"/>
      <c r="K1489" s="57"/>
      <c r="L1489" s="58">
        <f>VLOOKUP(E1489,PORTES2021,10,FALSE)</f>
        <v>649.84</v>
      </c>
      <c r="M1489" s="58">
        <f t="shared" si="165"/>
        <v>649.84</v>
      </c>
      <c r="N1489" s="58">
        <f>IF(F1489&gt;0,ROUND(F1489*#REF!,2),0)</f>
        <v>0</v>
      </c>
      <c r="O1489" s="58">
        <f>IF(J1489&gt;0,ROUND(J1489*#REF!,2),0)</f>
        <v>0</v>
      </c>
      <c r="P1489" s="58">
        <f>ROUND(M1489+N1489+O1489,2)</f>
        <v>649.84</v>
      </c>
      <c r="Q1489" s="59" t="s">
        <v>132</v>
      </c>
      <c r="R1489" s="51"/>
      <c r="S1489" s="51"/>
    </row>
    <row r="1490" spans="1:19" ht="21" x14ac:dyDescent="0.35">
      <c r="A1490" s="53">
        <v>30806020</v>
      </c>
      <c r="B1490" s="53" t="s">
        <v>10465</v>
      </c>
      <c r="C1490" s="54" t="s">
        <v>3036</v>
      </c>
      <c r="D1490" s="60">
        <v>1</v>
      </c>
      <c r="E1490" s="61" t="s">
        <v>155</v>
      </c>
      <c r="F1490" s="56"/>
      <c r="G1490" s="53">
        <v>2</v>
      </c>
      <c r="H1490" s="53">
        <v>5</v>
      </c>
      <c r="I1490" s="53"/>
      <c r="J1490" s="53"/>
      <c r="K1490" s="57"/>
      <c r="L1490" s="58">
        <f>VLOOKUP(E1490,PORTES2021,10,FALSE)</f>
        <v>1206.83</v>
      </c>
      <c r="M1490" s="58">
        <f t="shared" si="165"/>
        <v>1206.83</v>
      </c>
      <c r="N1490" s="58">
        <f>IF(F1490&gt;0,ROUND(F1490*#REF!,2),0)</f>
        <v>0</v>
      </c>
      <c r="O1490" s="58">
        <f>IF(J1490&gt;0,ROUND(J1490*#REF!,2),0)</f>
        <v>0</v>
      </c>
      <c r="P1490" s="58">
        <f>ROUND(M1490+N1490+O1490,2)</f>
        <v>1206.83</v>
      </c>
      <c r="Q1490" s="59" t="s">
        <v>132</v>
      </c>
      <c r="R1490" s="51"/>
      <c r="S1490" s="51"/>
    </row>
    <row r="1491" spans="1:19" ht="31.5" x14ac:dyDescent="0.35">
      <c r="A1491" s="53">
        <v>30806038</v>
      </c>
      <c r="B1491" s="53" t="s">
        <v>10466</v>
      </c>
      <c r="C1491" s="54" t="s">
        <v>3035</v>
      </c>
      <c r="D1491" s="60">
        <v>1</v>
      </c>
      <c r="E1491" s="61" t="s">
        <v>2185</v>
      </c>
      <c r="F1491" s="56"/>
      <c r="G1491" s="53">
        <v>2</v>
      </c>
      <c r="H1491" s="53">
        <v>6</v>
      </c>
      <c r="I1491" s="53"/>
      <c r="J1491" s="53"/>
      <c r="K1491" s="57"/>
      <c r="L1491" s="58">
        <f>VLOOKUP(E1491,PORTES2021,10,FALSE)</f>
        <v>1505.22</v>
      </c>
      <c r="M1491" s="58">
        <f t="shared" si="165"/>
        <v>1505.22</v>
      </c>
      <c r="N1491" s="58">
        <f>IF(F1491&gt;0,ROUND(F1491*#REF!,2),0)</f>
        <v>0</v>
      </c>
      <c r="O1491" s="58">
        <f>IF(J1491&gt;0,ROUND(J1491*#REF!,2),0)</f>
        <v>0</v>
      </c>
      <c r="P1491" s="58">
        <f>ROUND(M1491+N1491+O1491,2)</f>
        <v>1505.22</v>
      </c>
      <c r="Q1491" s="59" t="s">
        <v>132</v>
      </c>
      <c r="R1491" s="51"/>
      <c r="S1491" s="51"/>
    </row>
    <row r="1492" spans="1:19" ht="21" x14ac:dyDescent="0.35">
      <c r="A1492" s="53">
        <v>30806046</v>
      </c>
      <c r="B1492" s="53" t="s">
        <v>10467</v>
      </c>
      <c r="C1492" s="54" t="s">
        <v>3034</v>
      </c>
      <c r="D1492" s="60">
        <v>1</v>
      </c>
      <c r="E1492" s="61" t="s">
        <v>396</v>
      </c>
      <c r="F1492" s="56"/>
      <c r="G1492" s="53">
        <v>1</v>
      </c>
      <c r="H1492" s="53">
        <v>5</v>
      </c>
      <c r="I1492" s="53"/>
      <c r="J1492" s="53"/>
      <c r="K1492" s="57"/>
      <c r="L1492" s="58">
        <f>VLOOKUP(E1492,PORTES2021,10,FALSE)</f>
        <v>1027.79</v>
      </c>
      <c r="M1492" s="58">
        <f t="shared" si="165"/>
        <v>1027.79</v>
      </c>
      <c r="N1492" s="58">
        <f>IF(F1492&gt;0,ROUND(F1492*#REF!,2),0)</f>
        <v>0</v>
      </c>
      <c r="O1492" s="58">
        <f>IF(J1492&gt;0,ROUND(J1492*#REF!,2),0)</f>
        <v>0</v>
      </c>
      <c r="P1492" s="58">
        <f>ROUND(M1492+N1492+O1492,2)</f>
        <v>1027.79</v>
      </c>
      <c r="Q1492" s="59" t="s">
        <v>132</v>
      </c>
      <c r="R1492" s="51"/>
      <c r="S1492" s="51"/>
    </row>
    <row r="1493" spans="1:19" ht="21" x14ac:dyDescent="0.35">
      <c r="A1493" s="53">
        <v>30806054</v>
      </c>
      <c r="B1493" s="53" t="s">
        <v>10468</v>
      </c>
      <c r="C1493" s="54" t="s">
        <v>3033</v>
      </c>
      <c r="D1493" s="60">
        <v>1</v>
      </c>
      <c r="E1493" s="61" t="s">
        <v>194</v>
      </c>
      <c r="F1493" s="56">
        <v>42.9</v>
      </c>
      <c r="G1493" s="53">
        <v>1</v>
      </c>
      <c r="H1493" s="53">
        <v>6</v>
      </c>
      <c r="I1493" s="53"/>
      <c r="J1493" s="53"/>
      <c r="K1493" s="57"/>
      <c r="L1493" s="58">
        <f>VLOOKUP(E1493,PORTES2021,10,FALSE)</f>
        <v>2181.58</v>
      </c>
      <c r="M1493" s="58">
        <f t="shared" si="165"/>
        <v>2181.58</v>
      </c>
      <c r="N1493" s="58" t="e">
        <f>IF(F1493&gt;0,ROUND(F1493*#REF!,2),0)</f>
        <v>#REF!</v>
      </c>
      <c r="O1493" s="58">
        <f>IF(J1493&gt;0,ROUND(J1493*#REF!,2),0)</f>
        <v>0</v>
      </c>
      <c r="P1493" s="58" t="e">
        <f>ROUND(M1493+N1493+O1493,2)</f>
        <v>#REF!</v>
      </c>
      <c r="Q1493" s="59" t="s">
        <v>132</v>
      </c>
      <c r="R1493" s="51"/>
      <c r="S1493" s="51"/>
    </row>
    <row r="1494" spans="1:19" ht="31" x14ac:dyDescent="0.35">
      <c r="A1494" s="125" t="s">
        <v>10469</v>
      </c>
      <c r="B1494" s="125"/>
      <c r="C1494" s="125"/>
      <c r="D1494" s="125"/>
      <c r="E1494" s="125"/>
      <c r="F1494" s="125"/>
      <c r="G1494" s="125"/>
      <c r="H1494" s="125"/>
      <c r="I1494" s="125"/>
      <c r="J1494" s="125"/>
      <c r="K1494" s="125"/>
      <c r="L1494" s="125"/>
      <c r="M1494" s="125"/>
      <c r="N1494" s="125"/>
      <c r="O1494" s="125"/>
      <c r="P1494" s="125"/>
      <c r="Q1494" s="52"/>
      <c r="R1494" s="51"/>
      <c r="S1494" s="51"/>
    </row>
    <row r="1495" spans="1:19" ht="21" x14ac:dyDescent="0.35">
      <c r="A1495" s="53">
        <v>30901014</v>
      </c>
      <c r="B1495" s="53" t="s">
        <v>10470</v>
      </c>
      <c r="C1495" s="54" t="s">
        <v>3032</v>
      </c>
      <c r="D1495" s="60">
        <v>1</v>
      </c>
      <c r="E1495" s="61" t="s">
        <v>2103</v>
      </c>
      <c r="F1495" s="56"/>
      <c r="G1495" s="53">
        <v>2</v>
      </c>
      <c r="H1495" s="53">
        <v>6</v>
      </c>
      <c r="I1495" s="53"/>
      <c r="J1495" s="53"/>
      <c r="K1495" s="57"/>
      <c r="L1495" s="58">
        <f t="shared" ref="L1495:L1505" si="166">VLOOKUP(E1495,PORTES2021,10,FALSE)</f>
        <v>1452.19</v>
      </c>
      <c r="M1495" s="58">
        <f t="shared" si="165"/>
        <v>1452.19</v>
      </c>
      <c r="N1495" s="58">
        <f>IF(F1495&gt;0,ROUND(F1495*#REF!,2),0)</f>
        <v>0</v>
      </c>
      <c r="O1495" s="58">
        <f>IF(J1495&gt;0,ROUND(J1495*#REF!,2),0)</f>
        <v>0</v>
      </c>
      <c r="P1495" s="58">
        <f t="shared" ref="P1495:P1505" si="167">ROUND(M1495+N1495+O1495,2)</f>
        <v>1452.19</v>
      </c>
      <c r="Q1495" s="59" t="s">
        <v>132</v>
      </c>
      <c r="R1495" s="51"/>
      <c r="S1495" s="51"/>
    </row>
    <row r="1496" spans="1:19" ht="21" x14ac:dyDescent="0.35">
      <c r="A1496" s="53">
        <v>30901022</v>
      </c>
      <c r="B1496" s="53" t="s">
        <v>10471</v>
      </c>
      <c r="C1496" s="54" t="s">
        <v>3031</v>
      </c>
      <c r="D1496" s="60">
        <v>1</v>
      </c>
      <c r="E1496" s="61" t="s">
        <v>396</v>
      </c>
      <c r="F1496" s="56"/>
      <c r="G1496" s="53">
        <v>1</v>
      </c>
      <c r="H1496" s="53">
        <v>6</v>
      </c>
      <c r="I1496" s="53"/>
      <c r="J1496" s="53"/>
      <c r="K1496" s="57"/>
      <c r="L1496" s="58">
        <f t="shared" si="166"/>
        <v>1027.79</v>
      </c>
      <c r="M1496" s="58">
        <f t="shared" si="165"/>
        <v>1027.79</v>
      </c>
      <c r="N1496" s="58">
        <f>IF(F1496&gt;0,ROUND(F1496*#REF!,2),0)</f>
        <v>0</v>
      </c>
      <c r="O1496" s="58">
        <f>IF(J1496&gt;0,ROUND(J1496*#REF!,2),0)</f>
        <v>0</v>
      </c>
      <c r="P1496" s="58">
        <f t="shared" si="167"/>
        <v>1027.79</v>
      </c>
      <c r="Q1496" s="59" t="s">
        <v>132</v>
      </c>
      <c r="R1496" s="51"/>
      <c r="S1496" s="51"/>
    </row>
    <row r="1497" spans="1:19" ht="21" x14ac:dyDescent="0.35">
      <c r="A1497" s="53">
        <v>30901030</v>
      </c>
      <c r="B1497" s="53" t="s">
        <v>10472</v>
      </c>
      <c r="C1497" s="54" t="s">
        <v>3030</v>
      </c>
      <c r="D1497" s="60">
        <v>1</v>
      </c>
      <c r="E1497" s="61" t="s">
        <v>398</v>
      </c>
      <c r="F1497" s="56"/>
      <c r="G1497" s="53">
        <v>2</v>
      </c>
      <c r="H1497" s="53">
        <v>5</v>
      </c>
      <c r="I1497" s="53"/>
      <c r="J1497" s="53"/>
      <c r="K1497" s="57"/>
      <c r="L1497" s="58">
        <f t="shared" si="166"/>
        <v>1140.53</v>
      </c>
      <c r="M1497" s="58">
        <f t="shared" si="165"/>
        <v>1140.53</v>
      </c>
      <c r="N1497" s="58">
        <f>IF(F1497&gt;0,ROUND(F1497*#REF!,2),0)</f>
        <v>0</v>
      </c>
      <c r="O1497" s="58">
        <f>IF(J1497&gt;0,ROUND(J1497*#REF!,2),0)</f>
        <v>0</v>
      </c>
      <c r="P1497" s="58">
        <f t="shared" si="167"/>
        <v>1140.53</v>
      </c>
      <c r="Q1497" s="59" t="s">
        <v>132</v>
      </c>
      <c r="R1497" s="51"/>
      <c r="S1497" s="51"/>
    </row>
    <row r="1498" spans="1:19" ht="21" x14ac:dyDescent="0.35">
      <c r="A1498" s="53">
        <v>30901049</v>
      </c>
      <c r="B1498" s="53" t="s">
        <v>10473</v>
      </c>
      <c r="C1498" s="54" t="s">
        <v>3029</v>
      </c>
      <c r="D1498" s="60">
        <v>1</v>
      </c>
      <c r="E1498" s="61" t="s">
        <v>398</v>
      </c>
      <c r="F1498" s="56"/>
      <c r="G1498" s="53">
        <v>2</v>
      </c>
      <c r="H1498" s="53">
        <v>6</v>
      </c>
      <c r="I1498" s="53"/>
      <c r="J1498" s="53"/>
      <c r="K1498" s="57"/>
      <c r="L1498" s="58">
        <f t="shared" si="166"/>
        <v>1140.53</v>
      </c>
      <c r="M1498" s="58">
        <f t="shared" si="165"/>
        <v>1140.53</v>
      </c>
      <c r="N1498" s="58">
        <f>IF(F1498&gt;0,ROUND(F1498*#REF!,2),0)</f>
        <v>0</v>
      </c>
      <c r="O1498" s="58">
        <f>IF(J1498&gt;0,ROUND(J1498*#REF!,2),0)</f>
        <v>0</v>
      </c>
      <c r="P1498" s="58">
        <f t="shared" si="167"/>
        <v>1140.53</v>
      </c>
      <c r="Q1498" s="59" t="s">
        <v>132</v>
      </c>
      <c r="R1498" s="51"/>
      <c r="S1498" s="51"/>
    </row>
    <row r="1499" spans="1:19" ht="21" x14ac:dyDescent="0.35">
      <c r="A1499" s="53">
        <v>30901057</v>
      </c>
      <c r="B1499" s="53" t="s">
        <v>10474</v>
      </c>
      <c r="C1499" s="54" t="s">
        <v>3028</v>
      </c>
      <c r="D1499" s="60">
        <v>1</v>
      </c>
      <c r="E1499" s="61" t="s">
        <v>446</v>
      </c>
      <c r="F1499" s="56"/>
      <c r="G1499" s="53">
        <v>2</v>
      </c>
      <c r="H1499" s="53">
        <v>6</v>
      </c>
      <c r="I1499" s="53"/>
      <c r="J1499" s="53"/>
      <c r="K1499" s="57"/>
      <c r="L1499" s="58">
        <f t="shared" si="166"/>
        <v>1323.54</v>
      </c>
      <c r="M1499" s="58">
        <f t="shared" si="165"/>
        <v>1323.54</v>
      </c>
      <c r="N1499" s="58">
        <f>IF(F1499&gt;0,ROUND(F1499*#REF!,2),0)</f>
        <v>0</v>
      </c>
      <c r="O1499" s="58">
        <f>IF(J1499&gt;0,ROUND(J1499*#REF!,2),0)</f>
        <v>0</v>
      </c>
      <c r="P1499" s="58">
        <f t="shared" si="167"/>
        <v>1323.54</v>
      </c>
      <c r="Q1499" s="59" t="s">
        <v>132</v>
      </c>
      <c r="R1499" s="51"/>
      <c r="S1499" s="51"/>
    </row>
    <row r="1500" spans="1:19" ht="21" x14ac:dyDescent="0.35">
      <c r="A1500" s="53">
        <v>30901065</v>
      </c>
      <c r="B1500" s="53" t="s">
        <v>10475</v>
      </c>
      <c r="C1500" s="54" t="s">
        <v>3027</v>
      </c>
      <c r="D1500" s="60">
        <v>1</v>
      </c>
      <c r="E1500" s="61" t="s">
        <v>2103</v>
      </c>
      <c r="F1500" s="56"/>
      <c r="G1500" s="53">
        <v>3</v>
      </c>
      <c r="H1500" s="53">
        <v>7</v>
      </c>
      <c r="I1500" s="53"/>
      <c r="J1500" s="53"/>
      <c r="K1500" s="57"/>
      <c r="L1500" s="58">
        <f t="shared" si="166"/>
        <v>1452.19</v>
      </c>
      <c r="M1500" s="58">
        <f t="shared" si="165"/>
        <v>1452.19</v>
      </c>
      <c r="N1500" s="58">
        <f>IF(F1500&gt;0,ROUND(F1500*#REF!,2),0)</f>
        <v>0</v>
      </c>
      <c r="O1500" s="58">
        <f>IF(J1500&gt;0,ROUND(J1500*#REF!,2),0)</f>
        <v>0</v>
      </c>
      <c r="P1500" s="58">
        <f t="shared" si="167"/>
        <v>1452.19</v>
      </c>
      <c r="Q1500" s="59" t="s">
        <v>132</v>
      </c>
      <c r="R1500" s="51"/>
      <c r="S1500" s="51"/>
    </row>
    <row r="1501" spans="1:19" ht="21" x14ac:dyDescent="0.35">
      <c r="A1501" s="53">
        <v>30901073</v>
      </c>
      <c r="B1501" s="53" t="s">
        <v>10476</v>
      </c>
      <c r="C1501" s="54" t="s">
        <v>3026</v>
      </c>
      <c r="D1501" s="60">
        <v>1</v>
      </c>
      <c r="E1501" s="61" t="s">
        <v>2357</v>
      </c>
      <c r="F1501" s="56"/>
      <c r="G1501" s="53">
        <v>3</v>
      </c>
      <c r="H1501" s="53">
        <v>8</v>
      </c>
      <c r="I1501" s="53"/>
      <c r="J1501" s="53"/>
      <c r="K1501" s="57"/>
      <c r="L1501" s="58">
        <f t="shared" si="166"/>
        <v>2393.77</v>
      </c>
      <c r="M1501" s="58">
        <f t="shared" si="165"/>
        <v>2393.77</v>
      </c>
      <c r="N1501" s="58">
        <f>IF(F1501&gt;0,ROUND(F1501*#REF!,2),0)</f>
        <v>0</v>
      </c>
      <c r="O1501" s="58">
        <f>IF(J1501&gt;0,ROUND(J1501*#REF!,2),0)</f>
        <v>0</v>
      </c>
      <c r="P1501" s="58">
        <f t="shared" si="167"/>
        <v>2393.77</v>
      </c>
      <c r="Q1501" s="59" t="s">
        <v>132</v>
      </c>
      <c r="R1501" s="51"/>
      <c r="S1501" s="51"/>
    </row>
    <row r="1502" spans="1:19" ht="31.5" x14ac:dyDescent="0.35">
      <c r="A1502" s="53">
        <v>30901081</v>
      </c>
      <c r="B1502" s="53" t="s">
        <v>10477</v>
      </c>
      <c r="C1502" s="54" t="s">
        <v>3025</v>
      </c>
      <c r="D1502" s="60">
        <v>1</v>
      </c>
      <c r="E1502" s="61" t="s">
        <v>2384</v>
      </c>
      <c r="F1502" s="56"/>
      <c r="G1502" s="53">
        <v>3</v>
      </c>
      <c r="H1502" s="53">
        <v>8</v>
      </c>
      <c r="I1502" s="53"/>
      <c r="J1502" s="53"/>
      <c r="K1502" s="57"/>
      <c r="L1502" s="58">
        <f t="shared" si="166"/>
        <v>2647.07</v>
      </c>
      <c r="M1502" s="58">
        <f t="shared" si="165"/>
        <v>2647.07</v>
      </c>
      <c r="N1502" s="58">
        <f>IF(F1502&gt;0,ROUND(F1502*#REF!,2),0)</f>
        <v>0</v>
      </c>
      <c r="O1502" s="58">
        <f>IF(J1502&gt;0,ROUND(J1502*#REF!,2),0)</f>
        <v>0</v>
      </c>
      <c r="P1502" s="58">
        <f t="shared" si="167"/>
        <v>2647.07</v>
      </c>
      <c r="Q1502" s="59" t="s">
        <v>132</v>
      </c>
      <c r="R1502" s="51"/>
      <c r="S1502" s="51"/>
    </row>
    <row r="1503" spans="1:19" ht="31.5" x14ac:dyDescent="0.35">
      <c r="A1503" s="53">
        <v>30901090</v>
      </c>
      <c r="B1503" s="53" t="s">
        <v>10478</v>
      </c>
      <c r="C1503" s="54" t="s">
        <v>3024</v>
      </c>
      <c r="D1503" s="60">
        <v>1</v>
      </c>
      <c r="E1503" s="61" t="s">
        <v>186</v>
      </c>
      <c r="F1503" s="56"/>
      <c r="G1503" s="53">
        <v>2</v>
      </c>
      <c r="H1503" s="53">
        <v>6</v>
      </c>
      <c r="I1503" s="53"/>
      <c r="J1503" s="53"/>
      <c r="K1503" s="57"/>
      <c r="L1503" s="58">
        <f t="shared" si="166"/>
        <v>2950.77</v>
      </c>
      <c r="M1503" s="58">
        <f t="shared" si="165"/>
        <v>2950.77</v>
      </c>
      <c r="N1503" s="58">
        <f>IF(F1503&gt;0,ROUND(F1503*#REF!,2),0)</f>
        <v>0</v>
      </c>
      <c r="O1503" s="58">
        <f>IF(J1503&gt;0,ROUND(J1503*#REF!,2),0)</f>
        <v>0</v>
      </c>
      <c r="P1503" s="58">
        <f t="shared" si="167"/>
        <v>2950.77</v>
      </c>
      <c r="Q1503" s="59" t="s">
        <v>132</v>
      </c>
      <c r="R1503" s="51"/>
      <c r="S1503" s="51"/>
    </row>
    <row r="1504" spans="1:19" ht="21" x14ac:dyDescent="0.35">
      <c r="A1504" s="53">
        <v>30901103</v>
      </c>
      <c r="B1504" s="53" t="s">
        <v>10479</v>
      </c>
      <c r="C1504" s="54" t="s">
        <v>3023</v>
      </c>
      <c r="D1504" s="60">
        <v>1</v>
      </c>
      <c r="E1504" s="61" t="s">
        <v>446</v>
      </c>
      <c r="F1504" s="56"/>
      <c r="G1504" s="53">
        <v>2</v>
      </c>
      <c r="H1504" s="53">
        <v>6</v>
      </c>
      <c r="I1504" s="53"/>
      <c r="J1504" s="53"/>
      <c r="K1504" s="57"/>
      <c r="L1504" s="58">
        <f t="shared" si="166"/>
        <v>1323.54</v>
      </c>
      <c r="M1504" s="58">
        <f t="shared" si="165"/>
        <v>1323.54</v>
      </c>
      <c r="N1504" s="58">
        <f>IF(F1504&gt;0,ROUND(F1504*#REF!,2),0)</f>
        <v>0</v>
      </c>
      <c r="O1504" s="58">
        <f>IF(J1504&gt;0,ROUND(J1504*#REF!,2),0)</f>
        <v>0</v>
      </c>
      <c r="P1504" s="58">
        <f t="shared" si="167"/>
        <v>1323.54</v>
      </c>
      <c r="Q1504" s="59" t="s">
        <v>132</v>
      </c>
      <c r="R1504" s="51"/>
      <c r="S1504" s="51"/>
    </row>
    <row r="1505" spans="1:19" x14ac:dyDescent="0.35">
      <c r="A1505" s="53">
        <v>30901111</v>
      </c>
      <c r="B1505" s="53" t="s">
        <v>10480</v>
      </c>
      <c r="C1505" s="54" t="s">
        <v>3022</v>
      </c>
      <c r="D1505" s="60">
        <v>1</v>
      </c>
      <c r="E1505" s="61" t="s">
        <v>157</v>
      </c>
      <c r="F1505" s="56"/>
      <c r="G1505" s="53">
        <v>2</v>
      </c>
      <c r="H1505" s="53">
        <v>6</v>
      </c>
      <c r="I1505" s="53"/>
      <c r="J1505" s="53"/>
      <c r="K1505" s="57"/>
      <c r="L1505" s="58">
        <f t="shared" si="166"/>
        <v>3209.39</v>
      </c>
      <c r="M1505" s="58">
        <f t="shared" si="165"/>
        <v>3209.39</v>
      </c>
      <c r="N1505" s="58">
        <f>IF(F1505&gt;0,ROUND(F1505*#REF!,2),0)</f>
        <v>0</v>
      </c>
      <c r="O1505" s="58">
        <f>IF(J1505&gt;0,ROUND(J1505*#REF!,2),0)</f>
        <v>0</v>
      </c>
      <c r="P1505" s="58">
        <f t="shared" si="167"/>
        <v>3209.39</v>
      </c>
      <c r="Q1505" s="59" t="s">
        <v>132</v>
      </c>
      <c r="R1505" s="51"/>
      <c r="S1505" s="51"/>
    </row>
    <row r="1506" spans="1:19" ht="31" x14ac:dyDescent="0.35">
      <c r="A1506" s="125" t="s">
        <v>10481</v>
      </c>
      <c r="B1506" s="125"/>
      <c r="C1506" s="125"/>
      <c r="D1506" s="125"/>
      <c r="E1506" s="125"/>
      <c r="F1506" s="125"/>
      <c r="G1506" s="125"/>
      <c r="H1506" s="125"/>
      <c r="I1506" s="125"/>
      <c r="J1506" s="125"/>
      <c r="K1506" s="125"/>
      <c r="L1506" s="125"/>
      <c r="M1506" s="125"/>
      <c r="N1506" s="125"/>
      <c r="O1506" s="125"/>
      <c r="P1506" s="125"/>
      <c r="Q1506" s="52"/>
      <c r="R1506" s="51"/>
      <c r="S1506" s="51"/>
    </row>
    <row r="1507" spans="1:19" x14ac:dyDescent="0.35">
      <c r="A1507" s="53">
        <v>30902010</v>
      </c>
      <c r="B1507" s="53" t="s">
        <v>10482</v>
      </c>
      <c r="C1507" s="54" t="s">
        <v>3021</v>
      </c>
      <c r="D1507" s="60">
        <v>1</v>
      </c>
      <c r="E1507" s="61" t="s">
        <v>2384</v>
      </c>
      <c r="F1507" s="56"/>
      <c r="G1507" s="53">
        <v>2</v>
      </c>
      <c r="H1507" s="53">
        <v>6</v>
      </c>
      <c r="I1507" s="53"/>
      <c r="J1507" s="53"/>
      <c r="K1507" s="57"/>
      <c r="L1507" s="58">
        <f>VLOOKUP(E1507,PORTES2021,10,FALSE)</f>
        <v>2647.07</v>
      </c>
      <c r="M1507" s="58">
        <f t="shared" si="165"/>
        <v>2647.07</v>
      </c>
      <c r="N1507" s="58">
        <f>IF(F1507&gt;0,ROUND(F1507*#REF!,2),0)</f>
        <v>0</v>
      </c>
      <c r="O1507" s="58">
        <f>IF(J1507&gt;0,ROUND(J1507*#REF!,2),0)</f>
        <v>0</v>
      </c>
      <c r="P1507" s="58">
        <f>ROUND(M1507+N1507+O1507,2)</f>
        <v>2647.07</v>
      </c>
      <c r="Q1507" s="59" t="s">
        <v>132</v>
      </c>
      <c r="R1507" s="51"/>
      <c r="S1507" s="51"/>
    </row>
    <row r="1508" spans="1:19" x14ac:dyDescent="0.35">
      <c r="A1508" s="53">
        <v>30902029</v>
      </c>
      <c r="B1508" s="53" t="s">
        <v>10483</v>
      </c>
      <c r="C1508" s="54" t="s">
        <v>3020</v>
      </c>
      <c r="D1508" s="60">
        <v>1</v>
      </c>
      <c r="E1508" s="61" t="s">
        <v>186</v>
      </c>
      <c r="F1508" s="56"/>
      <c r="G1508" s="53">
        <v>3</v>
      </c>
      <c r="H1508" s="53">
        <v>8</v>
      </c>
      <c r="I1508" s="53"/>
      <c r="J1508" s="53"/>
      <c r="K1508" s="57"/>
      <c r="L1508" s="58">
        <f>VLOOKUP(E1508,PORTES2021,10,FALSE)</f>
        <v>2950.77</v>
      </c>
      <c r="M1508" s="58">
        <f t="shared" si="165"/>
        <v>2950.77</v>
      </c>
      <c r="N1508" s="58">
        <f>IF(F1508&gt;0,ROUND(F1508*#REF!,2),0)</f>
        <v>0</v>
      </c>
      <c r="O1508" s="58">
        <f>IF(J1508&gt;0,ROUND(J1508*#REF!,2),0)</f>
        <v>0</v>
      </c>
      <c r="P1508" s="58">
        <f>ROUND(M1508+N1508+O1508,2)</f>
        <v>2950.77</v>
      </c>
      <c r="Q1508" s="59" t="s">
        <v>132</v>
      </c>
      <c r="R1508" s="51"/>
      <c r="S1508" s="51"/>
    </row>
    <row r="1509" spans="1:19" x14ac:dyDescent="0.35">
      <c r="A1509" s="53">
        <v>30902037</v>
      </c>
      <c r="B1509" s="53" t="s">
        <v>10484</v>
      </c>
      <c r="C1509" s="54" t="s">
        <v>3019</v>
      </c>
      <c r="D1509" s="60">
        <v>1</v>
      </c>
      <c r="E1509" s="61" t="s">
        <v>194</v>
      </c>
      <c r="F1509" s="56"/>
      <c r="G1509" s="53">
        <v>2</v>
      </c>
      <c r="H1509" s="53">
        <v>6</v>
      </c>
      <c r="I1509" s="53"/>
      <c r="J1509" s="53"/>
      <c r="K1509" s="57"/>
      <c r="L1509" s="58">
        <f>VLOOKUP(E1509,PORTES2021,10,FALSE)</f>
        <v>2181.58</v>
      </c>
      <c r="M1509" s="58">
        <f t="shared" si="165"/>
        <v>2181.58</v>
      </c>
      <c r="N1509" s="58">
        <f>IF(F1509&gt;0,ROUND(F1509*#REF!,2),0)</f>
        <v>0</v>
      </c>
      <c r="O1509" s="58">
        <f>IF(J1509&gt;0,ROUND(J1509*#REF!,2),0)</f>
        <v>0</v>
      </c>
      <c r="P1509" s="58">
        <f>ROUND(M1509+N1509+O1509,2)</f>
        <v>2181.58</v>
      </c>
      <c r="Q1509" s="59" t="s">
        <v>132</v>
      </c>
      <c r="R1509" s="51"/>
      <c r="S1509" s="51"/>
    </row>
    <row r="1510" spans="1:19" x14ac:dyDescent="0.35">
      <c r="A1510" s="53">
        <v>30902045</v>
      </c>
      <c r="B1510" s="53" t="s">
        <v>10485</v>
      </c>
      <c r="C1510" s="54" t="s">
        <v>3018</v>
      </c>
      <c r="D1510" s="60">
        <v>1</v>
      </c>
      <c r="E1510" s="61" t="s">
        <v>2384</v>
      </c>
      <c r="F1510" s="56"/>
      <c r="G1510" s="53">
        <v>2</v>
      </c>
      <c r="H1510" s="53">
        <v>6</v>
      </c>
      <c r="I1510" s="53"/>
      <c r="J1510" s="53"/>
      <c r="K1510" s="57"/>
      <c r="L1510" s="58">
        <f>VLOOKUP(E1510,PORTES2021,10,FALSE)</f>
        <v>2647.07</v>
      </c>
      <c r="M1510" s="58">
        <f t="shared" si="165"/>
        <v>2647.07</v>
      </c>
      <c r="N1510" s="58">
        <f>IF(F1510&gt;0,ROUND(F1510*#REF!,2),0)</f>
        <v>0</v>
      </c>
      <c r="O1510" s="58">
        <f>IF(J1510&gt;0,ROUND(J1510*#REF!,2),0)</f>
        <v>0</v>
      </c>
      <c r="P1510" s="58">
        <f>ROUND(M1510+N1510+O1510,2)</f>
        <v>2647.07</v>
      </c>
      <c r="Q1510" s="59" t="s">
        <v>132</v>
      </c>
      <c r="R1510" s="51"/>
      <c r="S1510" s="51"/>
    </row>
    <row r="1511" spans="1:19" x14ac:dyDescent="0.35">
      <c r="A1511" s="53">
        <v>30902053</v>
      </c>
      <c r="B1511" s="53" t="s">
        <v>10486</v>
      </c>
      <c r="C1511" s="54" t="s">
        <v>3017</v>
      </c>
      <c r="D1511" s="60">
        <v>1</v>
      </c>
      <c r="E1511" s="61" t="s">
        <v>2357</v>
      </c>
      <c r="F1511" s="56"/>
      <c r="G1511" s="53">
        <v>3</v>
      </c>
      <c r="H1511" s="53">
        <v>7</v>
      </c>
      <c r="I1511" s="53"/>
      <c r="J1511" s="53"/>
      <c r="K1511" s="57"/>
      <c r="L1511" s="58">
        <f>VLOOKUP(E1511,PORTES2021,10,FALSE)</f>
        <v>2393.77</v>
      </c>
      <c r="M1511" s="58">
        <f t="shared" si="165"/>
        <v>2393.77</v>
      </c>
      <c r="N1511" s="58">
        <f>IF(F1511&gt;0,ROUND(F1511*#REF!,2),0)</f>
        <v>0</v>
      </c>
      <c r="O1511" s="58">
        <f>IF(J1511&gt;0,ROUND(J1511*#REF!,2),0)</f>
        <v>0</v>
      </c>
      <c r="P1511" s="58">
        <f>ROUND(M1511+N1511+O1511,2)</f>
        <v>2393.77</v>
      </c>
      <c r="Q1511" s="59" t="s">
        <v>132</v>
      </c>
      <c r="R1511" s="51"/>
      <c r="S1511" s="51"/>
    </row>
    <row r="1512" spans="1:19" ht="31" x14ac:dyDescent="0.35">
      <c r="A1512" s="125" t="s">
        <v>10487</v>
      </c>
      <c r="B1512" s="125"/>
      <c r="C1512" s="125"/>
      <c r="D1512" s="125"/>
      <c r="E1512" s="125"/>
      <c r="F1512" s="125"/>
      <c r="G1512" s="125"/>
      <c r="H1512" s="125"/>
      <c r="I1512" s="125"/>
      <c r="J1512" s="125"/>
      <c r="K1512" s="125"/>
      <c r="L1512" s="125"/>
      <c r="M1512" s="125"/>
      <c r="N1512" s="125"/>
      <c r="O1512" s="125"/>
      <c r="P1512" s="125"/>
      <c r="Q1512" s="52"/>
      <c r="R1512" s="51"/>
      <c r="S1512" s="51"/>
    </row>
    <row r="1513" spans="1:19" x14ac:dyDescent="0.35">
      <c r="A1513" s="53">
        <v>30903017</v>
      </c>
      <c r="B1513" s="53" t="s">
        <v>10488</v>
      </c>
      <c r="C1513" s="54" t="s">
        <v>3016</v>
      </c>
      <c r="D1513" s="60">
        <v>1</v>
      </c>
      <c r="E1513" s="61" t="s">
        <v>2384</v>
      </c>
      <c r="F1513" s="56"/>
      <c r="G1513" s="53">
        <v>2</v>
      </c>
      <c r="H1513" s="53">
        <v>6</v>
      </c>
      <c r="I1513" s="53"/>
      <c r="J1513" s="53"/>
      <c r="K1513" s="57"/>
      <c r="L1513" s="58">
        <f>VLOOKUP(E1513,PORTES2021,10,FALSE)</f>
        <v>2647.07</v>
      </c>
      <c r="M1513" s="58">
        <f t="shared" si="165"/>
        <v>2647.07</v>
      </c>
      <c r="N1513" s="58">
        <f>IF(F1513&gt;0,ROUND(F1513*#REF!,2),0)</f>
        <v>0</v>
      </c>
      <c r="O1513" s="58">
        <f>IF(J1513&gt;0,ROUND(J1513*#REF!,2),0)</f>
        <v>0</v>
      </c>
      <c r="P1513" s="58">
        <f>ROUND(M1513+N1513+O1513,2)</f>
        <v>2647.07</v>
      </c>
      <c r="Q1513" s="59" t="s">
        <v>132</v>
      </c>
      <c r="R1513" s="51"/>
      <c r="S1513" s="51"/>
    </row>
    <row r="1514" spans="1:19" x14ac:dyDescent="0.35">
      <c r="A1514" s="53">
        <v>30903025</v>
      </c>
      <c r="B1514" s="53" t="s">
        <v>10489</v>
      </c>
      <c r="C1514" s="54" t="s">
        <v>3015</v>
      </c>
      <c r="D1514" s="60">
        <v>1</v>
      </c>
      <c r="E1514" s="61" t="s">
        <v>2384</v>
      </c>
      <c r="F1514" s="56"/>
      <c r="G1514" s="53">
        <v>3</v>
      </c>
      <c r="H1514" s="53">
        <v>7</v>
      </c>
      <c r="I1514" s="53"/>
      <c r="J1514" s="53"/>
      <c r="K1514" s="57"/>
      <c r="L1514" s="58">
        <f>VLOOKUP(E1514,PORTES2021,10,FALSE)</f>
        <v>2647.07</v>
      </c>
      <c r="M1514" s="58">
        <f t="shared" si="165"/>
        <v>2647.07</v>
      </c>
      <c r="N1514" s="58">
        <f>IF(F1514&gt;0,ROUND(F1514*#REF!,2),0)</f>
        <v>0</v>
      </c>
      <c r="O1514" s="58">
        <f>IF(J1514&gt;0,ROUND(J1514*#REF!,2),0)</f>
        <v>0</v>
      </c>
      <c r="P1514" s="58">
        <f>ROUND(M1514+N1514+O1514,2)</f>
        <v>2647.07</v>
      </c>
      <c r="Q1514" s="59" t="s">
        <v>132</v>
      </c>
      <c r="R1514" s="51"/>
      <c r="S1514" s="51"/>
    </row>
    <row r="1515" spans="1:19" ht="21" x14ac:dyDescent="0.35">
      <c r="A1515" s="53">
        <v>30903033</v>
      </c>
      <c r="B1515" s="53" t="s">
        <v>10490</v>
      </c>
      <c r="C1515" s="54" t="s">
        <v>3014</v>
      </c>
      <c r="D1515" s="60">
        <v>1</v>
      </c>
      <c r="E1515" s="61" t="s">
        <v>186</v>
      </c>
      <c r="F1515" s="56"/>
      <c r="G1515" s="53">
        <v>3</v>
      </c>
      <c r="H1515" s="53">
        <v>8</v>
      </c>
      <c r="I1515" s="53"/>
      <c r="J1515" s="53"/>
      <c r="K1515" s="57"/>
      <c r="L1515" s="58">
        <f>VLOOKUP(E1515,PORTES2021,10,FALSE)</f>
        <v>2950.77</v>
      </c>
      <c r="M1515" s="58">
        <f t="shared" si="165"/>
        <v>2950.77</v>
      </c>
      <c r="N1515" s="58">
        <f>IF(F1515&gt;0,ROUND(F1515*#REF!,2),0)</f>
        <v>0</v>
      </c>
      <c r="O1515" s="58">
        <f>IF(J1515&gt;0,ROUND(J1515*#REF!,2),0)</f>
        <v>0</v>
      </c>
      <c r="P1515" s="58">
        <f>ROUND(M1515+N1515+O1515,2)</f>
        <v>2950.77</v>
      </c>
      <c r="Q1515" s="59" t="s">
        <v>132</v>
      </c>
      <c r="R1515" s="51"/>
      <c r="S1515" s="51"/>
    </row>
    <row r="1516" spans="1:19" x14ac:dyDescent="0.35">
      <c r="A1516" s="53">
        <v>30903041</v>
      </c>
      <c r="B1516" s="53" t="s">
        <v>10491</v>
      </c>
      <c r="C1516" s="54" t="s">
        <v>3013</v>
      </c>
      <c r="D1516" s="60">
        <v>1</v>
      </c>
      <c r="E1516" s="61" t="s">
        <v>2384</v>
      </c>
      <c r="F1516" s="56"/>
      <c r="G1516" s="53">
        <v>3</v>
      </c>
      <c r="H1516" s="53">
        <v>7</v>
      </c>
      <c r="I1516" s="53"/>
      <c r="J1516" s="53"/>
      <c r="K1516" s="57"/>
      <c r="L1516" s="58">
        <f>VLOOKUP(E1516,PORTES2021,10,FALSE)</f>
        <v>2647.07</v>
      </c>
      <c r="M1516" s="58">
        <f t="shared" si="165"/>
        <v>2647.07</v>
      </c>
      <c r="N1516" s="58">
        <f>IF(F1516&gt;0,ROUND(F1516*#REF!,2),0)</f>
        <v>0</v>
      </c>
      <c r="O1516" s="58">
        <f>IF(J1516&gt;0,ROUND(J1516*#REF!,2),0)</f>
        <v>0</v>
      </c>
      <c r="P1516" s="58">
        <f>ROUND(M1516+N1516+O1516,2)</f>
        <v>2647.07</v>
      </c>
      <c r="Q1516" s="59" t="s">
        <v>132</v>
      </c>
      <c r="R1516" s="51"/>
      <c r="S1516" s="51"/>
    </row>
    <row r="1517" spans="1:19" ht="31" x14ac:dyDescent="0.35">
      <c r="A1517" s="125" t="s">
        <v>10492</v>
      </c>
      <c r="B1517" s="125"/>
      <c r="C1517" s="125"/>
      <c r="D1517" s="125"/>
      <c r="E1517" s="125"/>
      <c r="F1517" s="125"/>
      <c r="G1517" s="125"/>
      <c r="H1517" s="125"/>
      <c r="I1517" s="125"/>
      <c r="J1517" s="125"/>
      <c r="K1517" s="125"/>
      <c r="L1517" s="125"/>
      <c r="M1517" s="125"/>
      <c r="N1517" s="125"/>
      <c r="O1517" s="125"/>
      <c r="P1517" s="125"/>
      <c r="Q1517" s="52"/>
      <c r="R1517" s="51"/>
      <c r="S1517" s="51"/>
    </row>
    <row r="1518" spans="1:19" ht="31.5" x14ac:dyDescent="0.35">
      <c r="A1518" s="53">
        <v>30904013</v>
      </c>
      <c r="B1518" s="53" t="s">
        <v>10493</v>
      </c>
      <c r="C1518" s="54" t="s">
        <v>3012</v>
      </c>
      <c r="D1518" s="60">
        <v>1</v>
      </c>
      <c r="E1518" s="61" t="s">
        <v>4</v>
      </c>
      <c r="F1518" s="56"/>
      <c r="G1518" s="53"/>
      <c r="H1518" s="53">
        <v>0</v>
      </c>
      <c r="I1518" s="53"/>
      <c r="J1518" s="53"/>
      <c r="K1518" s="57"/>
      <c r="L1518" s="58">
        <f t="shared" ref="L1518:L1528" si="168">VLOOKUP(E1518,PORTES2021,10,FALSE)</f>
        <v>84.88</v>
      </c>
      <c r="M1518" s="58">
        <f t="shared" si="165"/>
        <v>84.88</v>
      </c>
      <c r="N1518" s="58">
        <f>IF(F1518&gt;0,ROUND(F1518*#REF!,2),0)</f>
        <v>0</v>
      </c>
      <c r="O1518" s="58">
        <f>IF(J1518&gt;0,ROUND(J1518*#REF!,2),0)</f>
        <v>0</v>
      </c>
      <c r="P1518" s="58">
        <f t="shared" ref="P1518:P1528" si="169">ROUND(M1518+N1518+O1518,2)</f>
        <v>84.88</v>
      </c>
      <c r="Q1518" s="59" t="s">
        <v>132</v>
      </c>
      <c r="R1518" s="51"/>
      <c r="S1518" s="51"/>
    </row>
    <row r="1519" spans="1:19" ht="21" x14ac:dyDescent="0.35">
      <c r="A1519" s="53">
        <v>30904021</v>
      </c>
      <c r="B1519" s="53" t="s">
        <v>10494</v>
      </c>
      <c r="C1519" s="54" t="s">
        <v>3011</v>
      </c>
      <c r="D1519" s="60">
        <v>1</v>
      </c>
      <c r="E1519" s="61" t="s">
        <v>2185</v>
      </c>
      <c r="F1519" s="56"/>
      <c r="G1519" s="53">
        <v>2</v>
      </c>
      <c r="H1519" s="53">
        <v>5</v>
      </c>
      <c r="I1519" s="53"/>
      <c r="J1519" s="53"/>
      <c r="K1519" s="57"/>
      <c r="L1519" s="58">
        <f t="shared" si="168"/>
        <v>1505.22</v>
      </c>
      <c r="M1519" s="58">
        <f t="shared" si="165"/>
        <v>1505.22</v>
      </c>
      <c r="N1519" s="58">
        <f>IF(F1519&gt;0,ROUND(F1519*#REF!,2),0)</f>
        <v>0</v>
      </c>
      <c r="O1519" s="58">
        <f>IF(J1519&gt;0,ROUND(J1519*#REF!,2),0)</f>
        <v>0</v>
      </c>
      <c r="P1519" s="58">
        <f t="shared" si="169"/>
        <v>1505.22</v>
      </c>
      <c r="Q1519" s="59" t="s">
        <v>132</v>
      </c>
      <c r="R1519" s="51"/>
      <c r="S1519" s="51"/>
    </row>
    <row r="1520" spans="1:19" ht="21" x14ac:dyDescent="0.35">
      <c r="A1520" s="53">
        <v>30904064</v>
      </c>
      <c r="B1520" s="53" t="s">
        <v>10495</v>
      </c>
      <c r="C1520" s="54" t="s">
        <v>3010</v>
      </c>
      <c r="D1520" s="60">
        <v>1</v>
      </c>
      <c r="E1520" s="61" t="s">
        <v>2185</v>
      </c>
      <c r="F1520" s="56"/>
      <c r="G1520" s="53">
        <v>1</v>
      </c>
      <c r="H1520" s="53">
        <v>3</v>
      </c>
      <c r="I1520" s="53"/>
      <c r="J1520" s="53"/>
      <c r="K1520" s="57"/>
      <c r="L1520" s="58">
        <f t="shared" si="168"/>
        <v>1505.22</v>
      </c>
      <c r="M1520" s="58">
        <f t="shared" si="165"/>
        <v>1505.22</v>
      </c>
      <c r="N1520" s="58">
        <f>IF(F1520&gt;0,ROUND(F1520*#REF!,2),0)</f>
        <v>0</v>
      </c>
      <c r="O1520" s="58">
        <f>IF(J1520&gt;0,ROUND(J1520*#REF!,2),0)</f>
        <v>0</v>
      </c>
      <c r="P1520" s="58">
        <f t="shared" si="169"/>
        <v>1505.22</v>
      </c>
      <c r="Q1520" s="59" t="s">
        <v>132</v>
      </c>
      <c r="R1520" s="51"/>
      <c r="S1520" s="51"/>
    </row>
    <row r="1521" spans="1:19" ht="21" x14ac:dyDescent="0.35">
      <c r="A1521" s="53">
        <v>30904080</v>
      </c>
      <c r="B1521" s="53" t="s">
        <v>10496</v>
      </c>
      <c r="C1521" s="54" t="s">
        <v>3009</v>
      </c>
      <c r="D1521" s="60">
        <v>1</v>
      </c>
      <c r="E1521" s="61" t="s">
        <v>224</v>
      </c>
      <c r="F1521" s="56"/>
      <c r="G1521" s="53">
        <v>1</v>
      </c>
      <c r="H1521" s="53">
        <v>3</v>
      </c>
      <c r="I1521" s="53"/>
      <c r="J1521" s="53"/>
      <c r="K1521" s="57"/>
      <c r="L1521" s="58">
        <f t="shared" si="168"/>
        <v>338.19</v>
      </c>
      <c r="M1521" s="58">
        <f t="shared" si="165"/>
        <v>338.19</v>
      </c>
      <c r="N1521" s="58">
        <f>IF(F1521&gt;0,ROUND(F1521*#REF!,2),0)</f>
        <v>0</v>
      </c>
      <c r="O1521" s="58">
        <f>IF(J1521&gt;0,ROUND(J1521*#REF!,2),0)</f>
        <v>0</v>
      </c>
      <c r="P1521" s="58">
        <f t="shared" si="169"/>
        <v>338.19</v>
      </c>
      <c r="Q1521" s="59" t="s">
        <v>132</v>
      </c>
      <c r="R1521" s="51"/>
      <c r="S1521" s="51"/>
    </row>
    <row r="1522" spans="1:19" ht="21" x14ac:dyDescent="0.35">
      <c r="A1522" s="53">
        <v>30904099</v>
      </c>
      <c r="B1522" s="53" t="s">
        <v>10497</v>
      </c>
      <c r="C1522" s="54" t="s">
        <v>3008</v>
      </c>
      <c r="D1522" s="60">
        <v>1</v>
      </c>
      <c r="E1522" s="61" t="s">
        <v>133</v>
      </c>
      <c r="F1522" s="56"/>
      <c r="G1522" s="53"/>
      <c r="H1522" s="53">
        <v>3</v>
      </c>
      <c r="I1522" s="53"/>
      <c r="J1522" s="53"/>
      <c r="K1522" s="57"/>
      <c r="L1522" s="58">
        <f t="shared" si="168"/>
        <v>310.33999999999997</v>
      </c>
      <c r="M1522" s="58">
        <f t="shared" si="165"/>
        <v>310.33999999999997</v>
      </c>
      <c r="N1522" s="58">
        <f>IF(F1522&gt;0,ROUND(F1522*#REF!,2),0)</f>
        <v>0</v>
      </c>
      <c r="O1522" s="58">
        <f>IF(J1522&gt;0,ROUND(J1522*#REF!,2),0)</f>
        <v>0</v>
      </c>
      <c r="P1522" s="58">
        <f t="shared" si="169"/>
        <v>310.33999999999997</v>
      </c>
      <c r="Q1522" s="59" t="s">
        <v>132</v>
      </c>
      <c r="R1522" s="51"/>
      <c r="S1522" s="51"/>
    </row>
    <row r="1523" spans="1:19" ht="31.5" x14ac:dyDescent="0.35">
      <c r="A1523" s="53">
        <v>30904102</v>
      </c>
      <c r="B1523" s="53" t="s">
        <v>10498</v>
      </c>
      <c r="C1523" s="54" t="s">
        <v>3007</v>
      </c>
      <c r="D1523" s="60">
        <v>1</v>
      </c>
      <c r="E1523" s="61" t="s">
        <v>148</v>
      </c>
      <c r="F1523" s="56"/>
      <c r="G1523" s="53">
        <v>1</v>
      </c>
      <c r="H1523" s="53">
        <v>3</v>
      </c>
      <c r="I1523" s="53"/>
      <c r="J1523" s="53"/>
      <c r="K1523" s="57"/>
      <c r="L1523" s="58">
        <f t="shared" si="168"/>
        <v>689.63</v>
      </c>
      <c r="M1523" s="58">
        <f t="shared" si="165"/>
        <v>689.63</v>
      </c>
      <c r="N1523" s="58">
        <f>IF(F1523&gt;0,ROUND(F1523*#REF!,2),0)</f>
        <v>0</v>
      </c>
      <c r="O1523" s="58">
        <f>IF(J1523&gt;0,ROUND(J1523*#REF!,2),0)</f>
        <v>0</v>
      </c>
      <c r="P1523" s="58">
        <f t="shared" si="169"/>
        <v>689.63</v>
      </c>
      <c r="Q1523" s="59" t="s">
        <v>132</v>
      </c>
      <c r="R1523" s="51"/>
      <c r="S1523" s="51"/>
    </row>
    <row r="1524" spans="1:19" ht="21" x14ac:dyDescent="0.35">
      <c r="A1524" s="53">
        <v>30904110</v>
      </c>
      <c r="B1524" s="53" t="s">
        <v>10499</v>
      </c>
      <c r="C1524" s="54" t="s">
        <v>3006</v>
      </c>
      <c r="D1524" s="60">
        <v>1</v>
      </c>
      <c r="E1524" s="61" t="s">
        <v>407</v>
      </c>
      <c r="F1524" s="56"/>
      <c r="G1524" s="53">
        <v>1</v>
      </c>
      <c r="H1524" s="53">
        <v>3</v>
      </c>
      <c r="I1524" s="53"/>
      <c r="J1524" s="53"/>
      <c r="K1524" s="57"/>
      <c r="L1524" s="58">
        <f t="shared" si="168"/>
        <v>620.66</v>
      </c>
      <c r="M1524" s="58">
        <f t="shared" si="165"/>
        <v>620.66</v>
      </c>
      <c r="N1524" s="58">
        <f>IF(F1524&gt;0,ROUND(F1524*#REF!,2),0)</f>
        <v>0</v>
      </c>
      <c r="O1524" s="58">
        <f>IF(J1524&gt;0,ROUND(J1524*#REF!,2),0)</f>
        <v>0</v>
      </c>
      <c r="P1524" s="58">
        <f t="shared" si="169"/>
        <v>620.66</v>
      </c>
      <c r="Q1524" s="59" t="s">
        <v>132</v>
      </c>
      <c r="R1524" s="51"/>
      <c r="S1524" s="51"/>
    </row>
    <row r="1525" spans="1:19" x14ac:dyDescent="0.35">
      <c r="A1525" s="53">
        <v>30904129</v>
      </c>
      <c r="B1525" s="53" t="s">
        <v>10500</v>
      </c>
      <c r="C1525" s="54" t="s">
        <v>3005</v>
      </c>
      <c r="D1525" s="60">
        <v>1</v>
      </c>
      <c r="E1525" s="61" t="s">
        <v>224</v>
      </c>
      <c r="F1525" s="56"/>
      <c r="G1525" s="53">
        <v>1</v>
      </c>
      <c r="H1525" s="53">
        <v>3</v>
      </c>
      <c r="I1525" s="53"/>
      <c r="J1525" s="53"/>
      <c r="K1525" s="57"/>
      <c r="L1525" s="58">
        <f t="shared" si="168"/>
        <v>338.19</v>
      </c>
      <c r="M1525" s="58">
        <f t="shared" si="165"/>
        <v>338.19</v>
      </c>
      <c r="N1525" s="58">
        <f>IF(F1525&gt;0,ROUND(F1525*#REF!,2),0)</f>
        <v>0</v>
      </c>
      <c r="O1525" s="58">
        <f>IF(J1525&gt;0,ROUND(J1525*#REF!,2),0)</f>
        <v>0</v>
      </c>
      <c r="P1525" s="58">
        <f t="shared" si="169"/>
        <v>338.19</v>
      </c>
      <c r="Q1525" s="59" t="s">
        <v>132</v>
      </c>
      <c r="R1525" s="51"/>
      <c r="S1525" s="51"/>
    </row>
    <row r="1526" spans="1:19" ht="31.5" x14ac:dyDescent="0.35">
      <c r="A1526" s="53">
        <v>30904137</v>
      </c>
      <c r="B1526" s="53" t="s">
        <v>10501</v>
      </c>
      <c r="C1526" s="54" t="s">
        <v>3004</v>
      </c>
      <c r="D1526" s="60">
        <v>1</v>
      </c>
      <c r="E1526" s="61" t="s">
        <v>148</v>
      </c>
      <c r="F1526" s="56"/>
      <c r="G1526" s="53">
        <v>1</v>
      </c>
      <c r="H1526" s="53">
        <v>3</v>
      </c>
      <c r="I1526" s="53"/>
      <c r="J1526" s="53"/>
      <c r="K1526" s="57"/>
      <c r="L1526" s="58">
        <f t="shared" si="168"/>
        <v>689.63</v>
      </c>
      <c r="M1526" s="58">
        <f t="shared" si="165"/>
        <v>689.63</v>
      </c>
      <c r="N1526" s="58">
        <f>IF(F1526&gt;0,ROUND(F1526*#REF!,2),0)</f>
        <v>0</v>
      </c>
      <c r="O1526" s="58">
        <f>IF(J1526&gt;0,ROUND(J1526*#REF!,2),0)</f>
        <v>0</v>
      </c>
      <c r="P1526" s="58">
        <f t="shared" si="169"/>
        <v>689.63</v>
      </c>
      <c r="Q1526" s="59" t="s">
        <v>132</v>
      </c>
      <c r="R1526" s="51"/>
      <c r="S1526" s="51"/>
    </row>
    <row r="1527" spans="1:19" ht="31.5" x14ac:dyDescent="0.35">
      <c r="A1527" s="53">
        <v>30904145</v>
      </c>
      <c r="B1527" s="53" t="s">
        <v>10502</v>
      </c>
      <c r="C1527" s="54" t="s">
        <v>3003</v>
      </c>
      <c r="D1527" s="60">
        <v>1</v>
      </c>
      <c r="E1527" s="61" t="s">
        <v>396</v>
      </c>
      <c r="F1527" s="56"/>
      <c r="G1527" s="53">
        <v>1</v>
      </c>
      <c r="H1527" s="53">
        <v>3</v>
      </c>
      <c r="I1527" s="53"/>
      <c r="J1527" s="53"/>
      <c r="K1527" s="57"/>
      <c r="L1527" s="58">
        <f t="shared" si="168"/>
        <v>1027.79</v>
      </c>
      <c r="M1527" s="58">
        <f t="shared" si="165"/>
        <v>1027.79</v>
      </c>
      <c r="N1527" s="58">
        <f>IF(F1527&gt;0,ROUND(F1527*#REF!,2),0)</f>
        <v>0</v>
      </c>
      <c r="O1527" s="58">
        <f>IF(J1527&gt;0,ROUND(J1527*#REF!,2),0)</f>
        <v>0</v>
      </c>
      <c r="P1527" s="58">
        <f t="shared" si="169"/>
        <v>1027.79</v>
      </c>
      <c r="Q1527" s="59" t="s">
        <v>132</v>
      </c>
      <c r="R1527" s="51"/>
      <c r="S1527" s="51"/>
    </row>
    <row r="1528" spans="1:19" ht="52.5" x14ac:dyDescent="0.35">
      <c r="A1528" s="53">
        <v>30904153</v>
      </c>
      <c r="B1528" s="53" t="s">
        <v>10503</v>
      </c>
      <c r="C1528" s="54" t="s">
        <v>3002</v>
      </c>
      <c r="D1528" s="60">
        <v>1</v>
      </c>
      <c r="E1528" s="61" t="s">
        <v>155</v>
      </c>
      <c r="F1528" s="56"/>
      <c r="G1528" s="53">
        <v>2</v>
      </c>
      <c r="H1528" s="53">
        <v>5</v>
      </c>
      <c r="I1528" s="53"/>
      <c r="J1528" s="53"/>
      <c r="K1528" s="57"/>
      <c r="L1528" s="58">
        <f t="shared" si="168"/>
        <v>1206.83</v>
      </c>
      <c r="M1528" s="58">
        <f t="shared" si="165"/>
        <v>1206.83</v>
      </c>
      <c r="N1528" s="58">
        <f>IF(F1528&gt;0,ROUND(F1528*#REF!,2),0)</f>
        <v>0</v>
      </c>
      <c r="O1528" s="58">
        <f>IF(J1528&gt;0,ROUND(J1528*#REF!,2),0)</f>
        <v>0</v>
      </c>
      <c r="P1528" s="58">
        <f t="shared" si="169"/>
        <v>1206.83</v>
      </c>
      <c r="Q1528" s="59" t="s">
        <v>132</v>
      </c>
      <c r="R1528" s="51"/>
      <c r="S1528" s="51"/>
    </row>
    <row r="1529" spans="1:19" ht="31" x14ac:dyDescent="0.35">
      <c r="A1529" s="125" t="s">
        <v>10504</v>
      </c>
      <c r="B1529" s="125"/>
      <c r="C1529" s="125"/>
      <c r="D1529" s="125"/>
      <c r="E1529" s="125"/>
      <c r="F1529" s="125"/>
      <c r="G1529" s="125"/>
      <c r="H1529" s="125"/>
      <c r="I1529" s="125"/>
      <c r="J1529" s="125"/>
      <c r="K1529" s="125"/>
      <c r="L1529" s="125"/>
      <c r="M1529" s="125"/>
      <c r="N1529" s="125"/>
      <c r="O1529" s="125"/>
      <c r="P1529" s="125"/>
      <c r="Q1529" s="52"/>
      <c r="R1529" s="51"/>
      <c r="S1529" s="51"/>
    </row>
    <row r="1530" spans="1:19" x14ac:dyDescent="0.35">
      <c r="A1530" s="53">
        <v>30905010</v>
      </c>
      <c r="B1530" s="53" t="s">
        <v>10505</v>
      </c>
      <c r="C1530" s="54" t="s">
        <v>3001</v>
      </c>
      <c r="D1530" s="60">
        <v>1</v>
      </c>
      <c r="E1530" s="61" t="s">
        <v>151</v>
      </c>
      <c r="F1530" s="56"/>
      <c r="G1530" s="53">
        <v>1</v>
      </c>
      <c r="H1530" s="53">
        <v>4</v>
      </c>
      <c r="I1530" s="53"/>
      <c r="J1530" s="53"/>
      <c r="K1530" s="57"/>
      <c r="L1530" s="58">
        <f t="shared" ref="L1530:L1535" si="170">VLOOKUP(E1530,PORTES2021,10,FALSE)</f>
        <v>270.54000000000002</v>
      </c>
      <c r="M1530" s="58">
        <f t="shared" si="165"/>
        <v>270.54000000000002</v>
      </c>
      <c r="N1530" s="58">
        <f>IF(F1530&gt;0,ROUND(F1530*#REF!,2),0)</f>
        <v>0</v>
      </c>
      <c r="O1530" s="58">
        <f>IF(J1530&gt;0,ROUND(J1530*#REF!,2),0)</f>
        <v>0</v>
      </c>
      <c r="P1530" s="58">
        <f t="shared" ref="P1530:P1535" si="171">ROUND(M1530+N1530+O1530,2)</f>
        <v>270.54000000000002</v>
      </c>
      <c r="Q1530" s="59" t="s">
        <v>132</v>
      </c>
      <c r="R1530" s="51"/>
      <c r="S1530" s="51"/>
    </row>
    <row r="1531" spans="1:19" ht="21" x14ac:dyDescent="0.35">
      <c r="A1531" s="53">
        <v>30905028</v>
      </c>
      <c r="B1531" s="53" t="s">
        <v>10506</v>
      </c>
      <c r="C1531" s="54" t="s">
        <v>3000</v>
      </c>
      <c r="D1531" s="60">
        <v>1</v>
      </c>
      <c r="E1531" s="61" t="s">
        <v>161</v>
      </c>
      <c r="F1531" s="56"/>
      <c r="G1531" s="53">
        <v>2</v>
      </c>
      <c r="H1531" s="53">
        <v>5</v>
      </c>
      <c r="I1531" s="53"/>
      <c r="J1531" s="53"/>
      <c r="K1531" s="57"/>
      <c r="L1531" s="58">
        <f t="shared" si="170"/>
        <v>948.22</v>
      </c>
      <c r="M1531" s="58">
        <f t="shared" si="165"/>
        <v>948.22</v>
      </c>
      <c r="N1531" s="58">
        <f>IF(F1531&gt;0,ROUND(F1531*#REF!,2),0)</f>
        <v>0</v>
      </c>
      <c r="O1531" s="58">
        <f>IF(J1531&gt;0,ROUND(J1531*#REF!,2),0)</f>
        <v>0</v>
      </c>
      <c r="P1531" s="58">
        <f t="shared" si="171"/>
        <v>948.22</v>
      </c>
      <c r="Q1531" s="59" t="s">
        <v>132</v>
      </c>
      <c r="R1531" s="51"/>
      <c r="S1531" s="51"/>
    </row>
    <row r="1532" spans="1:19" ht="31.5" x14ac:dyDescent="0.35">
      <c r="A1532" s="53">
        <v>30905036</v>
      </c>
      <c r="B1532" s="53" t="s">
        <v>10507</v>
      </c>
      <c r="C1532" s="54" t="s">
        <v>2999</v>
      </c>
      <c r="D1532" s="60">
        <v>1</v>
      </c>
      <c r="E1532" s="61" t="s">
        <v>407</v>
      </c>
      <c r="F1532" s="56"/>
      <c r="G1532" s="53">
        <v>2</v>
      </c>
      <c r="H1532" s="53">
        <v>6</v>
      </c>
      <c r="I1532" s="53"/>
      <c r="J1532" s="53"/>
      <c r="K1532" s="57"/>
      <c r="L1532" s="58">
        <f t="shared" si="170"/>
        <v>620.66</v>
      </c>
      <c r="M1532" s="58">
        <f t="shared" si="165"/>
        <v>620.66</v>
      </c>
      <c r="N1532" s="58">
        <f>IF(F1532&gt;0,ROUND(F1532*#REF!,2),0)</f>
        <v>0</v>
      </c>
      <c r="O1532" s="58">
        <f>IF(J1532&gt;0,ROUND(J1532*#REF!,2),0)</f>
        <v>0</v>
      </c>
      <c r="P1532" s="58">
        <f t="shared" si="171"/>
        <v>620.66</v>
      </c>
      <c r="Q1532" s="59" t="s">
        <v>132</v>
      </c>
      <c r="R1532" s="51"/>
      <c r="S1532" s="51"/>
    </row>
    <row r="1533" spans="1:19" ht="31.5" x14ac:dyDescent="0.35">
      <c r="A1533" s="53">
        <v>30905044</v>
      </c>
      <c r="B1533" s="53" t="s">
        <v>10508</v>
      </c>
      <c r="C1533" s="54" t="s">
        <v>2998</v>
      </c>
      <c r="D1533" s="60">
        <v>1</v>
      </c>
      <c r="E1533" s="61" t="s">
        <v>407</v>
      </c>
      <c r="F1533" s="56"/>
      <c r="G1533" s="53">
        <v>2</v>
      </c>
      <c r="H1533" s="53">
        <v>7</v>
      </c>
      <c r="I1533" s="53"/>
      <c r="J1533" s="53"/>
      <c r="K1533" s="57"/>
      <c r="L1533" s="58">
        <f t="shared" si="170"/>
        <v>620.66</v>
      </c>
      <c r="M1533" s="58">
        <f t="shared" si="165"/>
        <v>620.66</v>
      </c>
      <c r="N1533" s="58">
        <f>IF(F1533&gt;0,ROUND(F1533*#REF!,2),0)</f>
        <v>0</v>
      </c>
      <c r="O1533" s="58">
        <f>IF(J1533&gt;0,ROUND(J1533*#REF!,2),0)</f>
        <v>0</v>
      </c>
      <c r="P1533" s="58">
        <f t="shared" si="171"/>
        <v>620.66</v>
      </c>
      <c r="Q1533" s="59" t="s">
        <v>132</v>
      </c>
      <c r="R1533" s="51"/>
      <c r="S1533" s="51"/>
    </row>
    <row r="1534" spans="1:19" x14ac:dyDescent="0.35">
      <c r="A1534" s="53">
        <v>30905052</v>
      </c>
      <c r="B1534" s="53" t="s">
        <v>10509</v>
      </c>
      <c r="C1534" s="54" t="s">
        <v>2997</v>
      </c>
      <c r="D1534" s="60">
        <v>1</v>
      </c>
      <c r="E1534" s="61" t="s">
        <v>155</v>
      </c>
      <c r="F1534" s="56"/>
      <c r="G1534" s="53">
        <v>2</v>
      </c>
      <c r="H1534" s="53">
        <v>6</v>
      </c>
      <c r="I1534" s="53"/>
      <c r="J1534" s="53"/>
      <c r="K1534" s="57"/>
      <c r="L1534" s="58">
        <f t="shared" si="170"/>
        <v>1206.83</v>
      </c>
      <c r="M1534" s="58">
        <f t="shared" si="165"/>
        <v>1206.83</v>
      </c>
      <c r="N1534" s="58">
        <f>IF(F1534&gt;0,ROUND(F1534*#REF!,2),0)</f>
        <v>0</v>
      </c>
      <c r="O1534" s="58">
        <f>IF(J1534&gt;0,ROUND(J1534*#REF!,2),0)</f>
        <v>0</v>
      </c>
      <c r="P1534" s="58">
        <f t="shared" si="171"/>
        <v>1206.83</v>
      </c>
      <c r="Q1534" s="59" t="s">
        <v>132</v>
      </c>
      <c r="R1534" s="51"/>
      <c r="S1534" s="51"/>
    </row>
    <row r="1535" spans="1:19" x14ac:dyDescent="0.35">
      <c r="A1535" s="53">
        <v>30905060</v>
      </c>
      <c r="B1535" s="53" t="s">
        <v>10510</v>
      </c>
      <c r="C1535" s="54" t="s">
        <v>2996</v>
      </c>
      <c r="D1535" s="60">
        <v>1</v>
      </c>
      <c r="E1535" s="61" t="s">
        <v>407</v>
      </c>
      <c r="F1535" s="56"/>
      <c r="G1535" s="53"/>
      <c r="H1535" s="53">
        <v>0</v>
      </c>
      <c r="I1535" s="53"/>
      <c r="J1535" s="53"/>
      <c r="K1535" s="57"/>
      <c r="L1535" s="58">
        <f t="shared" si="170"/>
        <v>620.66</v>
      </c>
      <c r="M1535" s="58">
        <f t="shared" si="165"/>
        <v>620.66</v>
      </c>
      <c r="N1535" s="58">
        <f>IF(F1535&gt;0,ROUND(F1535*#REF!,2),0)</f>
        <v>0</v>
      </c>
      <c r="O1535" s="58">
        <f>IF(J1535&gt;0,ROUND(J1535*#REF!,2),0)</f>
        <v>0</v>
      </c>
      <c r="P1535" s="58">
        <f t="shared" si="171"/>
        <v>620.66</v>
      </c>
      <c r="Q1535" s="59" t="s">
        <v>132</v>
      </c>
      <c r="R1535" s="51"/>
      <c r="S1535" s="51"/>
    </row>
    <row r="1536" spans="1:19" ht="31" x14ac:dyDescent="0.35">
      <c r="A1536" s="125" t="s">
        <v>10511</v>
      </c>
      <c r="B1536" s="125"/>
      <c r="C1536" s="125"/>
      <c r="D1536" s="125"/>
      <c r="E1536" s="125"/>
      <c r="F1536" s="125"/>
      <c r="G1536" s="125"/>
      <c r="H1536" s="125"/>
      <c r="I1536" s="125"/>
      <c r="J1536" s="125"/>
      <c r="K1536" s="125"/>
      <c r="L1536" s="125"/>
      <c r="M1536" s="125"/>
      <c r="N1536" s="125"/>
      <c r="O1536" s="125"/>
      <c r="P1536" s="125"/>
      <c r="Q1536" s="52"/>
      <c r="R1536" s="51"/>
      <c r="S1536" s="51"/>
    </row>
    <row r="1537" spans="1:19" ht="21" x14ac:dyDescent="0.35">
      <c r="A1537" s="53">
        <v>30906016</v>
      </c>
      <c r="B1537" s="53" t="s">
        <v>10512</v>
      </c>
      <c r="C1537" s="54" t="s">
        <v>2995</v>
      </c>
      <c r="D1537" s="60">
        <v>1</v>
      </c>
      <c r="E1537" s="61" t="s">
        <v>446</v>
      </c>
      <c r="F1537" s="56"/>
      <c r="G1537" s="53">
        <v>3</v>
      </c>
      <c r="H1537" s="53">
        <v>7</v>
      </c>
      <c r="I1537" s="53"/>
      <c r="J1537" s="53"/>
      <c r="K1537" s="57"/>
      <c r="L1537" s="58">
        <f t="shared" ref="L1537:L1579" si="172">VLOOKUP(E1537,PORTES2021,10,FALSE)</f>
        <v>1323.54</v>
      </c>
      <c r="M1537" s="58">
        <f t="shared" si="165"/>
        <v>1323.54</v>
      </c>
      <c r="N1537" s="58">
        <f>IF(F1537&gt;0,ROUND(F1537*#REF!,2),0)</f>
        <v>0</v>
      </c>
      <c r="O1537" s="58">
        <f>IF(J1537&gt;0,ROUND(J1537*#REF!,2),0)</f>
        <v>0</v>
      </c>
      <c r="P1537" s="58">
        <f t="shared" ref="P1537:P1579" si="173">ROUND(M1537+N1537+O1537,2)</f>
        <v>1323.54</v>
      </c>
      <c r="Q1537" s="59" t="s">
        <v>132</v>
      </c>
      <c r="R1537" s="51"/>
      <c r="S1537" s="51"/>
    </row>
    <row r="1538" spans="1:19" ht="21" x14ac:dyDescent="0.35">
      <c r="A1538" s="53">
        <v>30906024</v>
      </c>
      <c r="B1538" s="53" t="s">
        <v>10513</v>
      </c>
      <c r="C1538" s="54" t="s">
        <v>2994</v>
      </c>
      <c r="D1538" s="60">
        <v>1</v>
      </c>
      <c r="E1538" s="61" t="s">
        <v>2103</v>
      </c>
      <c r="F1538" s="56"/>
      <c r="G1538" s="53">
        <v>4</v>
      </c>
      <c r="H1538" s="53">
        <v>7</v>
      </c>
      <c r="I1538" s="53"/>
      <c r="J1538" s="53"/>
      <c r="K1538" s="57"/>
      <c r="L1538" s="58">
        <f t="shared" si="172"/>
        <v>1452.19</v>
      </c>
      <c r="M1538" s="58">
        <f t="shared" si="165"/>
        <v>1452.19</v>
      </c>
      <c r="N1538" s="58">
        <f>IF(F1538&gt;0,ROUND(F1538*#REF!,2),0)</f>
        <v>0</v>
      </c>
      <c r="O1538" s="58">
        <f>IF(J1538&gt;0,ROUND(J1538*#REF!,2),0)</f>
        <v>0</v>
      </c>
      <c r="P1538" s="58">
        <f t="shared" si="173"/>
        <v>1452.19</v>
      </c>
      <c r="Q1538" s="59" t="s">
        <v>132</v>
      </c>
      <c r="R1538" s="51"/>
      <c r="S1538" s="51"/>
    </row>
    <row r="1539" spans="1:19" ht="21" x14ac:dyDescent="0.35">
      <c r="A1539" s="53">
        <v>30906032</v>
      </c>
      <c r="B1539" s="53" t="s">
        <v>10514</v>
      </c>
      <c r="C1539" s="54" t="s">
        <v>2993</v>
      </c>
      <c r="D1539" s="60">
        <v>1</v>
      </c>
      <c r="E1539" s="61" t="s">
        <v>2384</v>
      </c>
      <c r="F1539" s="56"/>
      <c r="G1539" s="53">
        <v>3</v>
      </c>
      <c r="H1539" s="53">
        <v>7</v>
      </c>
      <c r="I1539" s="53"/>
      <c r="J1539" s="53"/>
      <c r="K1539" s="57"/>
      <c r="L1539" s="58">
        <f t="shared" si="172"/>
        <v>2647.07</v>
      </c>
      <c r="M1539" s="58">
        <f t="shared" si="165"/>
        <v>2647.07</v>
      </c>
      <c r="N1539" s="58">
        <f>IF(F1539&gt;0,ROUND(F1539*#REF!,2),0)</f>
        <v>0</v>
      </c>
      <c r="O1539" s="58">
        <f>IF(J1539&gt;0,ROUND(J1539*#REF!,2),0)</f>
        <v>0</v>
      </c>
      <c r="P1539" s="58">
        <f t="shared" si="173"/>
        <v>2647.07</v>
      </c>
      <c r="Q1539" s="59" t="s">
        <v>132</v>
      </c>
      <c r="R1539" s="51"/>
      <c r="S1539" s="51"/>
    </row>
    <row r="1540" spans="1:19" x14ac:dyDescent="0.35">
      <c r="A1540" s="53">
        <v>30906040</v>
      </c>
      <c r="B1540" s="53" t="s">
        <v>10515</v>
      </c>
      <c r="C1540" s="54" t="s">
        <v>2992</v>
      </c>
      <c r="D1540" s="60">
        <v>1</v>
      </c>
      <c r="E1540" s="61" t="s">
        <v>393</v>
      </c>
      <c r="F1540" s="56"/>
      <c r="G1540" s="53">
        <v>3</v>
      </c>
      <c r="H1540" s="53">
        <v>6</v>
      </c>
      <c r="I1540" s="53"/>
      <c r="J1540" s="53"/>
      <c r="K1540" s="57"/>
      <c r="L1540" s="58">
        <f t="shared" si="172"/>
        <v>883.25</v>
      </c>
      <c r="M1540" s="58">
        <f t="shared" si="165"/>
        <v>883.25</v>
      </c>
      <c r="N1540" s="58">
        <f>IF(F1540&gt;0,ROUND(F1540*#REF!,2),0)</f>
        <v>0</v>
      </c>
      <c r="O1540" s="58">
        <f>IF(J1540&gt;0,ROUND(J1540*#REF!,2),0)</f>
        <v>0</v>
      </c>
      <c r="P1540" s="58">
        <f t="shared" si="173"/>
        <v>883.25</v>
      </c>
      <c r="Q1540" s="59" t="s">
        <v>132</v>
      </c>
      <c r="R1540" s="51"/>
      <c r="S1540" s="51"/>
    </row>
    <row r="1541" spans="1:19" ht="21" x14ac:dyDescent="0.35">
      <c r="A1541" s="53">
        <v>30906059</v>
      </c>
      <c r="B1541" s="53" t="s">
        <v>10516</v>
      </c>
      <c r="C1541" s="54" t="s">
        <v>2991</v>
      </c>
      <c r="D1541" s="60">
        <v>1</v>
      </c>
      <c r="E1541" s="61" t="s">
        <v>155</v>
      </c>
      <c r="F1541" s="56"/>
      <c r="G1541" s="53">
        <v>3</v>
      </c>
      <c r="H1541" s="53">
        <v>5</v>
      </c>
      <c r="I1541" s="53"/>
      <c r="J1541" s="53"/>
      <c r="K1541" s="57"/>
      <c r="L1541" s="58">
        <f t="shared" si="172"/>
        <v>1206.83</v>
      </c>
      <c r="M1541" s="58">
        <f t="shared" si="165"/>
        <v>1206.83</v>
      </c>
      <c r="N1541" s="58">
        <f>IF(F1541&gt;0,ROUND(F1541*#REF!,2),0)</f>
        <v>0</v>
      </c>
      <c r="O1541" s="58">
        <f>IF(J1541&gt;0,ROUND(J1541*#REF!,2),0)</f>
        <v>0</v>
      </c>
      <c r="P1541" s="58">
        <f t="shared" si="173"/>
        <v>1206.83</v>
      </c>
      <c r="Q1541" s="59" t="s">
        <v>132</v>
      </c>
      <c r="R1541" s="51"/>
      <c r="S1541" s="51"/>
    </row>
    <row r="1542" spans="1:19" ht="21" x14ac:dyDescent="0.35">
      <c r="A1542" s="53">
        <v>30906067</v>
      </c>
      <c r="B1542" s="53" t="s">
        <v>10517</v>
      </c>
      <c r="C1542" s="54" t="s">
        <v>2990</v>
      </c>
      <c r="D1542" s="60">
        <v>1</v>
      </c>
      <c r="E1542" s="61" t="s">
        <v>155</v>
      </c>
      <c r="F1542" s="56"/>
      <c r="G1542" s="53">
        <v>3</v>
      </c>
      <c r="H1542" s="53">
        <v>5</v>
      </c>
      <c r="I1542" s="53"/>
      <c r="J1542" s="53"/>
      <c r="K1542" s="57"/>
      <c r="L1542" s="58">
        <f t="shared" si="172"/>
        <v>1206.83</v>
      </c>
      <c r="M1542" s="58">
        <f t="shared" si="165"/>
        <v>1206.83</v>
      </c>
      <c r="N1542" s="58">
        <f>IF(F1542&gt;0,ROUND(F1542*#REF!,2),0)</f>
        <v>0</v>
      </c>
      <c r="O1542" s="58">
        <f>IF(J1542&gt;0,ROUND(J1542*#REF!,2),0)</f>
        <v>0</v>
      </c>
      <c r="P1542" s="58">
        <f t="shared" si="173"/>
        <v>1206.83</v>
      </c>
      <c r="Q1542" s="59" t="s">
        <v>132</v>
      </c>
      <c r="R1542" s="51"/>
      <c r="S1542" s="51"/>
    </row>
    <row r="1543" spans="1:19" x14ac:dyDescent="0.35">
      <c r="A1543" s="53">
        <v>30906075</v>
      </c>
      <c r="B1543" s="53" t="s">
        <v>10518</v>
      </c>
      <c r="C1543" s="54" t="s">
        <v>2989</v>
      </c>
      <c r="D1543" s="60">
        <v>1</v>
      </c>
      <c r="E1543" s="61" t="s">
        <v>155</v>
      </c>
      <c r="F1543" s="56"/>
      <c r="G1543" s="53">
        <v>3</v>
      </c>
      <c r="H1543" s="53">
        <v>4</v>
      </c>
      <c r="I1543" s="53"/>
      <c r="J1543" s="53"/>
      <c r="K1543" s="57"/>
      <c r="L1543" s="58">
        <f t="shared" si="172"/>
        <v>1206.83</v>
      </c>
      <c r="M1543" s="58">
        <f t="shared" si="165"/>
        <v>1206.83</v>
      </c>
      <c r="N1543" s="58">
        <f>IF(F1543&gt;0,ROUND(F1543*#REF!,2),0)</f>
        <v>0</v>
      </c>
      <c r="O1543" s="58">
        <f>IF(J1543&gt;0,ROUND(J1543*#REF!,2),0)</f>
        <v>0</v>
      </c>
      <c r="P1543" s="58">
        <f t="shared" si="173"/>
        <v>1206.83</v>
      </c>
      <c r="Q1543" s="59" t="s">
        <v>132</v>
      </c>
      <c r="R1543" s="51"/>
      <c r="S1543" s="51"/>
    </row>
    <row r="1544" spans="1:19" ht="21" x14ac:dyDescent="0.35">
      <c r="A1544" s="53">
        <v>30906083</v>
      </c>
      <c r="B1544" s="53" t="s">
        <v>10519</v>
      </c>
      <c r="C1544" s="54" t="s">
        <v>2988</v>
      </c>
      <c r="D1544" s="60">
        <v>1</v>
      </c>
      <c r="E1544" s="61" t="s">
        <v>186</v>
      </c>
      <c r="F1544" s="56"/>
      <c r="G1544" s="53">
        <v>4</v>
      </c>
      <c r="H1544" s="53">
        <v>7</v>
      </c>
      <c r="I1544" s="53"/>
      <c r="J1544" s="53"/>
      <c r="K1544" s="57"/>
      <c r="L1544" s="58">
        <f t="shared" si="172"/>
        <v>2950.77</v>
      </c>
      <c r="M1544" s="58">
        <f t="shared" ref="M1544:M1594" si="174">ROUND(D1544*L1544,2)</f>
        <v>2950.77</v>
      </c>
      <c r="N1544" s="58">
        <f>IF(F1544&gt;0,ROUND(F1544*#REF!,2),0)</f>
        <v>0</v>
      </c>
      <c r="O1544" s="58">
        <f>IF(J1544&gt;0,ROUND(J1544*#REF!,2),0)</f>
        <v>0</v>
      </c>
      <c r="P1544" s="58">
        <f t="shared" si="173"/>
        <v>2950.77</v>
      </c>
      <c r="Q1544" s="59" t="s">
        <v>132</v>
      </c>
      <c r="R1544" s="51"/>
      <c r="S1544" s="51"/>
    </row>
    <row r="1545" spans="1:19" ht="21" x14ac:dyDescent="0.35">
      <c r="A1545" s="53">
        <v>30906113</v>
      </c>
      <c r="B1545" s="53" t="s">
        <v>10520</v>
      </c>
      <c r="C1545" s="54" t="s">
        <v>2987</v>
      </c>
      <c r="D1545" s="60">
        <v>1</v>
      </c>
      <c r="E1545" s="61" t="s">
        <v>388</v>
      </c>
      <c r="F1545" s="56"/>
      <c r="G1545" s="53">
        <v>3</v>
      </c>
      <c r="H1545" s="53">
        <v>4</v>
      </c>
      <c r="I1545" s="53"/>
      <c r="J1545" s="53"/>
      <c r="K1545" s="57"/>
      <c r="L1545" s="58">
        <f t="shared" si="172"/>
        <v>574.25</v>
      </c>
      <c r="M1545" s="58">
        <f t="shared" si="174"/>
        <v>574.25</v>
      </c>
      <c r="N1545" s="58">
        <f>IF(F1545&gt;0,ROUND(F1545*#REF!,2),0)</f>
        <v>0</v>
      </c>
      <c r="O1545" s="58">
        <f>IF(J1545&gt;0,ROUND(J1545*#REF!,2),0)</f>
        <v>0</v>
      </c>
      <c r="P1545" s="58">
        <f t="shared" si="173"/>
        <v>574.25</v>
      </c>
      <c r="Q1545" s="59" t="s">
        <v>132</v>
      </c>
      <c r="R1545" s="51"/>
      <c r="S1545" s="51"/>
    </row>
    <row r="1546" spans="1:19" ht="21" x14ac:dyDescent="0.35">
      <c r="A1546" s="53">
        <v>30906121</v>
      </c>
      <c r="B1546" s="53" t="s">
        <v>10521</v>
      </c>
      <c r="C1546" s="54" t="s">
        <v>2986</v>
      </c>
      <c r="D1546" s="60">
        <v>1</v>
      </c>
      <c r="E1546" s="61" t="s">
        <v>396</v>
      </c>
      <c r="F1546" s="56"/>
      <c r="G1546" s="53">
        <v>3</v>
      </c>
      <c r="H1546" s="53">
        <v>5</v>
      </c>
      <c r="I1546" s="53"/>
      <c r="J1546" s="53"/>
      <c r="K1546" s="57"/>
      <c r="L1546" s="58">
        <f t="shared" si="172"/>
        <v>1027.79</v>
      </c>
      <c r="M1546" s="58">
        <f t="shared" si="174"/>
        <v>1027.79</v>
      </c>
      <c r="N1546" s="58">
        <f>IF(F1546&gt;0,ROUND(F1546*#REF!,2),0)</f>
        <v>0</v>
      </c>
      <c r="O1546" s="58">
        <f>IF(J1546&gt;0,ROUND(J1546*#REF!,2),0)</f>
        <v>0</v>
      </c>
      <c r="P1546" s="58">
        <f t="shared" si="173"/>
        <v>1027.79</v>
      </c>
      <c r="Q1546" s="59" t="s">
        <v>132</v>
      </c>
      <c r="R1546" s="51"/>
      <c r="S1546" s="51"/>
    </row>
    <row r="1547" spans="1:19" ht="21" x14ac:dyDescent="0.35">
      <c r="A1547" s="53">
        <v>30906130</v>
      </c>
      <c r="B1547" s="53" t="s">
        <v>10522</v>
      </c>
      <c r="C1547" s="54" t="s">
        <v>2985</v>
      </c>
      <c r="D1547" s="60">
        <v>1</v>
      </c>
      <c r="E1547" s="61" t="s">
        <v>393</v>
      </c>
      <c r="F1547" s="56"/>
      <c r="G1547" s="53">
        <v>3</v>
      </c>
      <c r="H1547" s="53">
        <v>5</v>
      </c>
      <c r="I1547" s="53"/>
      <c r="J1547" s="53"/>
      <c r="K1547" s="57"/>
      <c r="L1547" s="58">
        <f t="shared" si="172"/>
        <v>883.25</v>
      </c>
      <c r="M1547" s="58">
        <f t="shared" si="174"/>
        <v>883.25</v>
      </c>
      <c r="N1547" s="58">
        <f>IF(F1547&gt;0,ROUND(F1547*#REF!,2),0)</f>
        <v>0</v>
      </c>
      <c r="O1547" s="58">
        <f>IF(J1547&gt;0,ROUND(J1547*#REF!,2),0)</f>
        <v>0</v>
      </c>
      <c r="P1547" s="58">
        <f t="shared" si="173"/>
        <v>883.25</v>
      </c>
      <c r="Q1547" s="59" t="s">
        <v>132</v>
      </c>
      <c r="R1547" s="51"/>
      <c r="S1547" s="51"/>
    </row>
    <row r="1548" spans="1:19" ht="21" x14ac:dyDescent="0.35">
      <c r="A1548" s="53">
        <v>30906148</v>
      </c>
      <c r="B1548" s="53" t="s">
        <v>10523</v>
      </c>
      <c r="C1548" s="54" t="s">
        <v>2984</v>
      </c>
      <c r="D1548" s="60">
        <v>1</v>
      </c>
      <c r="E1548" s="61" t="s">
        <v>2103</v>
      </c>
      <c r="F1548" s="56"/>
      <c r="G1548" s="53">
        <v>3</v>
      </c>
      <c r="H1548" s="53">
        <v>6</v>
      </c>
      <c r="I1548" s="53"/>
      <c r="J1548" s="53"/>
      <c r="K1548" s="57"/>
      <c r="L1548" s="58">
        <f t="shared" si="172"/>
        <v>1452.19</v>
      </c>
      <c r="M1548" s="58">
        <f t="shared" si="174"/>
        <v>1452.19</v>
      </c>
      <c r="N1548" s="58">
        <f>IF(F1548&gt;0,ROUND(F1548*#REF!,2),0)</f>
        <v>0</v>
      </c>
      <c r="O1548" s="58">
        <f>IF(J1548&gt;0,ROUND(J1548*#REF!,2),0)</f>
        <v>0</v>
      </c>
      <c r="P1548" s="58">
        <f t="shared" si="173"/>
        <v>1452.19</v>
      </c>
      <c r="Q1548" s="59" t="s">
        <v>132</v>
      </c>
      <c r="R1548" s="51"/>
      <c r="S1548" s="51"/>
    </row>
    <row r="1549" spans="1:19" ht="21" x14ac:dyDescent="0.35">
      <c r="A1549" s="53">
        <v>30906156</v>
      </c>
      <c r="B1549" s="53" t="s">
        <v>10524</v>
      </c>
      <c r="C1549" s="54" t="s">
        <v>2983</v>
      </c>
      <c r="D1549" s="60">
        <v>1</v>
      </c>
      <c r="E1549" s="61" t="s">
        <v>446</v>
      </c>
      <c r="F1549" s="56"/>
      <c r="G1549" s="53">
        <v>3</v>
      </c>
      <c r="H1549" s="53">
        <v>6</v>
      </c>
      <c r="I1549" s="53"/>
      <c r="J1549" s="53"/>
      <c r="K1549" s="57"/>
      <c r="L1549" s="58">
        <f t="shared" si="172"/>
        <v>1323.54</v>
      </c>
      <c r="M1549" s="58">
        <f t="shared" si="174"/>
        <v>1323.54</v>
      </c>
      <c r="N1549" s="58">
        <f>IF(F1549&gt;0,ROUND(F1549*#REF!,2),0)</f>
        <v>0</v>
      </c>
      <c r="O1549" s="58">
        <f>IF(J1549&gt;0,ROUND(J1549*#REF!,2),0)</f>
        <v>0</v>
      </c>
      <c r="P1549" s="58">
        <f t="shared" si="173"/>
        <v>1323.54</v>
      </c>
      <c r="Q1549" s="59" t="s">
        <v>132</v>
      </c>
      <c r="R1549" s="51"/>
      <c r="S1549" s="51"/>
    </row>
    <row r="1550" spans="1:19" ht="21" x14ac:dyDescent="0.35">
      <c r="A1550" s="53">
        <v>30906164</v>
      </c>
      <c r="B1550" s="53" t="s">
        <v>10525</v>
      </c>
      <c r="C1550" s="54" t="s">
        <v>2982</v>
      </c>
      <c r="D1550" s="60">
        <v>1</v>
      </c>
      <c r="E1550" s="61" t="s">
        <v>4</v>
      </c>
      <c r="F1550" s="56"/>
      <c r="G1550" s="53">
        <v>1</v>
      </c>
      <c r="H1550" s="53">
        <v>1</v>
      </c>
      <c r="I1550" s="53"/>
      <c r="J1550" s="53"/>
      <c r="K1550" s="57"/>
      <c r="L1550" s="58">
        <f t="shared" si="172"/>
        <v>84.88</v>
      </c>
      <c r="M1550" s="58">
        <f t="shared" si="174"/>
        <v>84.88</v>
      </c>
      <c r="N1550" s="58">
        <f>IF(F1550&gt;0,ROUND(F1550*#REF!,2),0)</f>
        <v>0</v>
      </c>
      <c r="O1550" s="58">
        <f>IF(J1550&gt;0,ROUND(J1550*#REF!,2),0)</f>
        <v>0</v>
      </c>
      <c r="P1550" s="58">
        <f t="shared" si="173"/>
        <v>84.88</v>
      </c>
      <c r="Q1550" s="59" t="s">
        <v>132</v>
      </c>
      <c r="R1550" s="51"/>
      <c r="S1550" s="51"/>
    </row>
    <row r="1551" spans="1:19" ht="21" x14ac:dyDescent="0.35">
      <c r="A1551" s="53">
        <v>30906172</v>
      </c>
      <c r="B1551" s="53" t="s">
        <v>10526</v>
      </c>
      <c r="C1551" s="54" t="s">
        <v>2981</v>
      </c>
      <c r="D1551" s="60">
        <v>1</v>
      </c>
      <c r="E1551" s="61" t="s">
        <v>186</v>
      </c>
      <c r="F1551" s="56"/>
      <c r="G1551" s="53">
        <v>2</v>
      </c>
      <c r="H1551" s="53">
        <v>7</v>
      </c>
      <c r="I1551" s="53"/>
      <c r="J1551" s="53"/>
      <c r="K1551" s="57"/>
      <c r="L1551" s="58">
        <f t="shared" si="172"/>
        <v>2950.77</v>
      </c>
      <c r="M1551" s="58">
        <f t="shared" si="174"/>
        <v>2950.77</v>
      </c>
      <c r="N1551" s="58">
        <f>IF(F1551&gt;0,ROUND(F1551*#REF!,2),0)</f>
        <v>0</v>
      </c>
      <c r="O1551" s="58">
        <f>IF(J1551&gt;0,ROUND(J1551*#REF!,2),0)</f>
        <v>0</v>
      </c>
      <c r="P1551" s="58">
        <f t="shared" si="173"/>
        <v>2950.77</v>
      </c>
      <c r="Q1551" s="59" t="s">
        <v>132</v>
      </c>
      <c r="R1551" s="51"/>
      <c r="S1551" s="51"/>
    </row>
    <row r="1552" spans="1:19" x14ac:dyDescent="0.35">
      <c r="A1552" s="53">
        <v>30906180</v>
      </c>
      <c r="B1552" s="53" t="s">
        <v>10527</v>
      </c>
      <c r="C1552" s="54" t="s">
        <v>2980</v>
      </c>
      <c r="D1552" s="60">
        <v>1</v>
      </c>
      <c r="E1552" s="61" t="s">
        <v>159</v>
      </c>
      <c r="F1552" s="56"/>
      <c r="G1552" s="53">
        <v>3</v>
      </c>
      <c r="H1552" s="53">
        <v>6</v>
      </c>
      <c r="I1552" s="53"/>
      <c r="J1552" s="53"/>
      <c r="K1552" s="57"/>
      <c r="L1552" s="58">
        <f t="shared" si="172"/>
        <v>736.04</v>
      </c>
      <c r="M1552" s="58">
        <f t="shared" si="174"/>
        <v>736.04</v>
      </c>
      <c r="N1552" s="58">
        <f>IF(F1552&gt;0,ROUND(F1552*#REF!,2),0)</f>
        <v>0</v>
      </c>
      <c r="O1552" s="58">
        <f>IF(J1552&gt;0,ROUND(J1552*#REF!,2),0)</f>
        <v>0</v>
      </c>
      <c r="P1552" s="58">
        <f t="shared" si="173"/>
        <v>736.04</v>
      </c>
      <c r="Q1552" s="59" t="s">
        <v>132</v>
      </c>
      <c r="R1552" s="51"/>
      <c r="S1552" s="51"/>
    </row>
    <row r="1553" spans="1:19" ht="21" x14ac:dyDescent="0.35">
      <c r="A1553" s="53">
        <v>30906199</v>
      </c>
      <c r="B1553" s="53" t="s">
        <v>10528</v>
      </c>
      <c r="C1553" s="54" t="s">
        <v>2979</v>
      </c>
      <c r="D1553" s="60">
        <v>1</v>
      </c>
      <c r="E1553" s="61" t="s">
        <v>446</v>
      </c>
      <c r="F1553" s="56"/>
      <c r="G1553" s="53">
        <v>3</v>
      </c>
      <c r="H1553" s="53">
        <v>6</v>
      </c>
      <c r="I1553" s="53"/>
      <c r="J1553" s="53"/>
      <c r="K1553" s="57"/>
      <c r="L1553" s="58">
        <f t="shared" si="172"/>
        <v>1323.54</v>
      </c>
      <c r="M1553" s="58">
        <f t="shared" si="174"/>
        <v>1323.54</v>
      </c>
      <c r="N1553" s="58">
        <f>IF(F1553&gt;0,ROUND(F1553*#REF!,2),0)</f>
        <v>0</v>
      </c>
      <c r="O1553" s="58">
        <f>IF(J1553&gt;0,ROUND(J1553*#REF!,2),0)</f>
        <v>0</v>
      </c>
      <c r="P1553" s="58">
        <f t="shared" si="173"/>
        <v>1323.54</v>
      </c>
      <c r="Q1553" s="59" t="s">
        <v>132</v>
      </c>
      <c r="R1553" s="51"/>
      <c r="S1553" s="51"/>
    </row>
    <row r="1554" spans="1:19" x14ac:dyDescent="0.35">
      <c r="A1554" s="53">
        <v>30906202</v>
      </c>
      <c r="B1554" s="53" t="s">
        <v>10529</v>
      </c>
      <c r="C1554" s="54" t="s">
        <v>2978</v>
      </c>
      <c r="D1554" s="60">
        <v>1</v>
      </c>
      <c r="E1554" s="61" t="s">
        <v>383</v>
      </c>
      <c r="F1554" s="56"/>
      <c r="G1554" s="53">
        <v>3</v>
      </c>
      <c r="H1554" s="53">
        <v>5</v>
      </c>
      <c r="I1554" s="53"/>
      <c r="J1554" s="53"/>
      <c r="K1554" s="57"/>
      <c r="L1554" s="58">
        <f t="shared" si="172"/>
        <v>649.84</v>
      </c>
      <c r="M1554" s="58">
        <f t="shared" si="174"/>
        <v>649.84</v>
      </c>
      <c r="N1554" s="58">
        <f>IF(F1554&gt;0,ROUND(F1554*#REF!,2),0)</f>
        <v>0</v>
      </c>
      <c r="O1554" s="58">
        <f>IF(J1554&gt;0,ROUND(J1554*#REF!,2),0)</f>
        <v>0</v>
      </c>
      <c r="P1554" s="58">
        <f t="shared" si="173"/>
        <v>649.84</v>
      </c>
      <c r="Q1554" s="59" t="s">
        <v>132</v>
      </c>
      <c r="R1554" s="51"/>
      <c r="S1554" s="51"/>
    </row>
    <row r="1555" spans="1:19" x14ac:dyDescent="0.35">
      <c r="A1555" s="53">
        <v>30906210</v>
      </c>
      <c r="B1555" s="53" t="s">
        <v>10530</v>
      </c>
      <c r="C1555" s="54" t="s">
        <v>2977</v>
      </c>
      <c r="D1555" s="60">
        <v>1</v>
      </c>
      <c r="E1555" s="61" t="s">
        <v>383</v>
      </c>
      <c r="F1555" s="56"/>
      <c r="G1555" s="53">
        <v>3</v>
      </c>
      <c r="H1555" s="53">
        <v>3</v>
      </c>
      <c r="I1555" s="53"/>
      <c r="J1555" s="53"/>
      <c r="K1555" s="57"/>
      <c r="L1555" s="58">
        <f t="shared" si="172"/>
        <v>649.84</v>
      </c>
      <c r="M1555" s="58">
        <f t="shared" si="174"/>
        <v>649.84</v>
      </c>
      <c r="N1555" s="58">
        <f>IF(F1555&gt;0,ROUND(F1555*#REF!,2),0)</f>
        <v>0</v>
      </c>
      <c r="O1555" s="58">
        <f>IF(J1555&gt;0,ROUND(J1555*#REF!,2),0)</f>
        <v>0</v>
      </c>
      <c r="P1555" s="58">
        <f t="shared" si="173"/>
        <v>649.84</v>
      </c>
      <c r="Q1555" s="59" t="s">
        <v>132</v>
      </c>
      <c r="R1555" s="51"/>
      <c r="S1555" s="51"/>
    </row>
    <row r="1556" spans="1:19" x14ac:dyDescent="0.35">
      <c r="A1556" s="53">
        <v>30906229</v>
      </c>
      <c r="B1556" s="53" t="s">
        <v>10531</v>
      </c>
      <c r="C1556" s="54" t="s">
        <v>2976</v>
      </c>
      <c r="D1556" s="60">
        <v>1</v>
      </c>
      <c r="E1556" s="61" t="s">
        <v>2103</v>
      </c>
      <c r="F1556" s="56"/>
      <c r="G1556" s="53">
        <v>3</v>
      </c>
      <c r="H1556" s="53">
        <v>6</v>
      </c>
      <c r="I1556" s="53"/>
      <c r="J1556" s="53"/>
      <c r="K1556" s="57"/>
      <c r="L1556" s="58">
        <f t="shared" si="172"/>
        <v>1452.19</v>
      </c>
      <c r="M1556" s="58">
        <f t="shared" si="174"/>
        <v>1452.19</v>
      </c>
      <c r="N1556" s="58">
        <f>IF(F1556&gt;0,ROUND(F1556*#REF!,2),0)</f>
        <v>0</v>
      </c>
      <c r="O1556" s="58">
        <f>IF(J1556&gt;0,ROUND(J1556*#REF!,2),0)</f>
        <v>0</v>
      </c>
      <c r="P1556" s="58">
        <f t="shared" si="173"/>
        <v>1452.19</v>
      </c>
      <c r="Q1556" s="59" t="s">
        <v>132</v>
      </c>
      <c r="R1556" s="51"/>
      <c r="S1556" s="51"/>
    </row>
    <row r="1557" spans="1:19" x14ac:dyDescent="0.35">
      <c r="A1557" s="53">
        <v>30906237</v>
      </c>
      <c r="B1557" s="53" t="s">
        <v>10532</v>
      </c>
      <c r="C1557" s="54" t="s">
        <v>2975</v>
      </c>
      <c r="D1557" s="60">
        <v>1</v>
      </c>
      <c r="E1557" s="61" t="s">
        <v>446</v>
      </c>
      <c r="F1557" s="56"/>
      <c r="G1557" s="53">
        <v>3</v>
      </c>
      <c r="H1557" s="53">
        <v>6</v>
      </c>
      <c r="I1557" s="53"/>
      <c r="J1557" s="53"/>
      <c r="K1557" s="57"/>
      <c r="L1557" s="58">
        <f t="shared" si="172"/>
        <v>1323.54</v>
      </c>
      <c r="M1557" s="58">
        <f t="shared" si="174"/>
        <v>1323.54</v>
      </c>
      <c r="N1557" s="58">
        <f>IF(F1557&gt;0,ROUND(F1557*#REF!,2),0)</f>
        <v>0</v>
      </c>
      <c r="O1557" s="58">
        <f>IF(J1557&gt;0,ROUND(J1557*#REF!,2),0)</f>
        <v>0</v>
      </c>
      <c r="P1557" s="58">
        <f t="shared" si="173"/>
        <v>1323.54</v>
      </c>
      <c r="Q1557" s="59" t="s">
        <v>132</v>
      </c>
      <c r="R1557" s="51"/>
      <c r="S1557" s="51"/>
    </row>
    <row r="1558" spans="1:19" x14ac:dyDescent="0.35">
      <c r="A1558" s="53">
        <v>30906245</v>
      </c>
      <c r="B1558" s="53" t="s">
        <v>10533</v>
      </c>
      <c r="C1558" s="54" t="s">
        <v>2974</v>
      </c>
      <c r="D1558" s="60">
        <v>1</v>
      </c>
      <c r="E1558" s="61" t="s">
        <v>161</v>
      </c>
      <c r="F1558" s="56"/>
      <c r="G1558" s="53">
        <v>3</v>
      </c>
      <c r="H1558" s="53">
        <v>5</v>
      </c>
      <c r="I1558" s="53"/>
      <c r="J1558" s="53"/>
      <c r="K1558" s="57"/>
      <c r="L1558" s="58">
        <f t="shared" si="172"/>
        <v>948.22</v>
      </c>
      <c r="M1558" s="58">
        <f t="shared" si="174"/>
        <v>948.22</v>
      </c>
      <c r="N1558" s="58">
        <f>IF(F1558&gt;0,ROUND(F1558*#REF!,2),0)</f>
        <v>0</v>
      </c>
      <c r="O1558" s="58">
        <f>IF(J1558&gt;0,ROUND(J1558*#REF!,2),0)</f>
        <v>0</v>
      </c>
      <c r="P1558" s="58">
        <f t="shared" si="173"/>
        <v>948.22</v>
      </c>
      <c r="Q1558" s="59" t="s">
        <v>132</v>
      </c>
      <c r="R1558" s="51"/>
      <c r="S1558" s="51"/>
    </row>
    <row r="1559" spans="1:19" x14ac:dyDescent="0.35">
      <c r="A1559" s="53">
        <v>30906253</v>
      </c>
      <c r="B1559" s="53" t="s">
        <v>10534</v>
      </c>
      <c r="C1559" s="54" t="s">
        <v>2973</v>
      </c>
      <c r="D1559" s="60">
        <v>1</v>
      </c>
      <c r="E1559" s="61" t="s">
        <v>393</v>
      </c>
      <c r="F1559" s="56"/>
      <c r="G1559" s="53">
        <v>3</v>
      </c>
      <c r="H1559" s="53">
        <v>5</v>
      </c>
      <c r="I1559" s="53"/>
      <c r="J1559" s="53"/>
      <c r="K1559" s="57"/>
      <c r="L1559" s="58">
        <f t="shared" si="172"/>
        <v>883.25</v>
      </c>
      <c r="M1559" s="58">
        <f t="shared" si="174"/>
        <v>883.25</v>
      </c>
      <c r="N1559" s="58">
        <f>IF(F1559&gt;0,ROUND(F1559*#REF!,2),0)</f>
        <v>0</v>
      </c>
      <c r="O1559" s="58">
        <f>IF(J1559&gt;0,ROUND(J1559*#REF!,2),0)</f>
        <v>0</v>
      </c>
      <c r="P1559" s="58">
        <f t="shared" si="173"/>
        <v>883.25</v>
      </c>
      <c r="Q1559" s="59" t="s">
        <v>132</v>
      </c>
      <c r="R1559" s="51"/>
      <c r="S1559" s="51"/>
    </row>
    <row r="1560" spans="1:19" x14ac:dyDescent="0.35">
      <c r="A1560" s="53">
        <v>30906261</v>
      </c>
      <c r="B1560" s="53" t="s">
        <v>10535</v>
      </c>
      <c r="C1560" s="54" t="s">
        <v>2972</v>
      </c>
      <c r="D1560" s="60">
        <v>1</v>
      </c>
      <c r="E1560" s="61" t="s">
        <v>393</v>
      </c>
      <c r="F1560" s="56"/>
      <c r="G1560" s="53">
        <v>3</v>
      </c>
      <c r="H1560" s="53">
        <v>6</v>
      </c>
      <c r="I1560" s="53"/>
      <c r="J1560" s="53"/>
      <c r="K1560" s="57"/>
      <c r="L1560" s="58">
        <f t="shared" si="172"/>
        <v>883.25</v>
      </c>
      <c r="M1560" s="58">
        <f t="shared" si="174"/>
        <v>883.25</v>
      </c>
      <c r="N1560" s="58">
        <f>IF(F1560&gt;0,ROUND(F1560*#REF!,2),0)</f>
        <v>0</v>
      </c>
      <c r="O1560" s="58">
        <f>IF(J1560&gt;0,ROUND(J1560*#REF!,2),0)</f>
        <v>0</v>
      </c>
      <c r="P1560" s="58">
        <f t="shared" si="173"/>
        <v>883.25</v>
      </c>
      <c r="Q1560" s="59" t="s">
        <v>132</v>
      </c>
      <c r="R1560" s="51"/>
      <c r="S1560" s="51"/>
    </row>
    <row r="1561" spans="1:19" x14ac:dyDescent="0.35">
      <c r="A1561" s="53">
        <v>30906270</v>
      </c>
      <c r="B1561" s="53" t="s">
        <v>10536</v>
      </c>
      <c r="C1561" s="54" t="s">
        <v>2971</v>
      </c>
      <c r="D1561" s="60">
        <v>1</v>
      </c>
      <c r="E1561" s="61" t="s">
        <v>393</v>
      </c>
      <c r="F1561" s="56"/>
      <c r="G1561" s="53">
        <v>3</v>
      </c>
      <c r="H1561" s="53">
        <v>5</v>
      </c>
      <c r="I1561" s="53"/>
      <c r="J1561" s="53"/>
      <c r="K1561" s="57"/>
      <c r="L1561" s="58">
        <f t="shared" si="172"/>
        <v>883.25</v>
      </c>
      <c r="M1561" s="58">
        <f t="shared" si="174"/>
        <v>883.25</v>
      </c>
      <c r="N1561" s="58">
        <f>IF(F1561&gt;0,ROUND(F1561*#REF!,2),0)</f>
        <v>0</v>
      </c>
      <c r="O1561" s="58">
        <f>IF(J1561&gt;0,ROUND(J1561*#REF!,2),0)</f>
        <v>0</v>
      </c>
      <c r="P1561" s="58">
        <f t="shared" si="173"/>
        <v>883.25</v>
      </c>
      <c r="Q1561" s="59" t="s">
        <v>132</v>
      </c>
      <c r="R1561" s="51"/>
      <c r="S1561" s="51"/>
    </row>
    <row r="1562" spans="1:19" x14ac:dyDescent="0.35">
      <c r="A1562" s="53">
        <v>30906288</v>
      </c>
      <c r="B1562" s="53" t="s">
        <v>10537</v>
      </c>
      <c r="C1562" s="54" t="s">
        <v>2970</v>
      </c>
      <c r="D1562" s="60">
        <v>1</v>
      </c>
      <c r="E1562" s="61" t="s">
        <v>446</v>
      </c>
      <c r="F1562" s="56"/>
      <c r="G1562" s="53">
        <v>3</v>
      </c>
      <c r="H1562" s="53">
        <v>5</v>
      </c>
      <c r="I1562" s="53"/>
      <c r="J1562" s="53"/>
      <c r="K1562" s="57"/>
      <c r="L1562" s="58">
        <f t="shared" si="172"/>
        <v>1323.54</v>
      </c>
      <c r="M1562" s="58">
        <f t="shared" si="174"/>
        <v>1323.54</v>
      </c>
      <c r="N1562" s="58">
        <f>IF(F1562&gt;0,ROUND(F1562*#REF!,2),0)</f>
        <v>0</v>
      </c>
      <c r="O1562" s="58">
        <f>IF(J1562&gt;0,ROUND(J1562*#REF!,2),0)</f>
        <v>0</v>
      </c>
      <c r="P1562" s="58">
        <f t="shared" si="173"/>
        <v>1323.54</v>
      </c>
      <c r="Q1562" s="59" t="s">
        <v>132</v>
      </c>
      <c r="R1562" s="51"/>
      <c r="S1562" s="51"/>
    </row>
    <row r="1563" spans="1:19" x14ac:dyDescent="0.35">
      <c r="A1563" s="53">
        <v>30906296</v>
      </c>
      <c r="B1563" s="53" t="s">
        <v>10538</v>
      </c>
      <c r="C1563" s="54" t="s">
        <v>2969</v>
      </c>
      <c r="D1563" s="60">
        <v>1</v>
      </c>
      <c r="E1563" s="61" t="s">
        <v>393</v>
      </c>
      <c r="F1563" s="56"/>
      <c r="G1563" s="53">
        <v>3</v>
      </c>
      <c r="H1563" s="53">
        <v>5</v>
      </c>
      <c r="I1563" s="53"/>
      <c r="J1563" s="53"/>
      <c r="K1563" s="57"/>
      <c r="L1563" s="58">
        <f t="shared" si="172"/>
        <v>883.25</v>
      </c>
      <c r="M1563" s="58">
        <f t="shared" si="174"/>
        <v>883.25</v>
      </c>
      <c r="N1563" s="58">
        <f>IF(F1563&gt;0,ROUND(F1563*#REF!,2),0)</f>
        <v>0</v>
      </c>
      <c r="O1563" s="58">
        <f>IF(J1563&gt;0,ROUND(J1563*#REF!,2),0)</f>
        <v>0</v>
      </c>
      <c r="P1563" s="58">
        <f t="shared" si="173"/>
        <v>883.25</v>
      </c>
      <c r="Q1563" s="59" t="s">
        <v>132</v>
      </c>
      <c r="R1563" s="51"/>
      <c r="S1563" s="51"/>
    </row>
    <row r="1564" spans="1:19" x14ac:dyDescent="0.35">
      <c r="A1564" s="53">
        <v>30906300</v>
      </c>
      <c r="B1564" s="53" t="s">
        <v>10539</v>
      </c>
      <c r="C1564" s="54" t="s">
        <v>2968</v>
      </c>
      <c r="D1564" s="60">
        <v>1</v>
      </c>
      <c r="E1564" s="61" t="s">
        <v>393</v>
      </c>
      <c r="F1564" s="56"/>
      <c r="G1564" s="53">
        <v>3</v>
      </c>
      <c r="H1564" s="53">
        <v>4</v>
      </c>
      <c r="I1564" s="53"/>
      <c r="J1564" s="53"/>
      <c r="K1564" s="57"/>
      <c r="L1564" s="58">
        <f t="shared" si="172"/>
        <v>883.25</v>
      </c>
      <c r="M1564" s="58">
        <f t="shared" si="174"/>
        <v>883.25</v>
      </c>
      <c r="N1564" s="58">
        <f>IF(F1564&gt;0,ROUND(F1564*#REF!,2),0)</f>
        <v>0</v>
      </c>
      <c r="O1564" s="58">
        <f>IF(J1564&gt;0,ROUND(J1564*#REF!,2),0)</f>
        <v>0</v>
      </c>
      <c r="P1564" s="58">
        <f t="shared" si="173"/>
        <v>883.25</v>
      </c>
      <c r="Q1564" s="59" t="s">
        <v>132</v>
      </c>
      <c r="R1564" s="51"/>
      <c r="S1564" s="51"/>
    </row>
    <row r="1565" spans="1:19" x14ac:dyDescent="0.35">
      <c r="A1565" s="53">
        <v>30906318</v>
      </c>
      <c r="B1565" s="53" t="s">
        <v>10540</v>
      </c>
      <c r="C1565" s="54" t="s">
        <v>2967</v>
      </c>
      <c r="D1565" s="60">
        <v>1</v>
      </c>
      <c r="E1565" s="61" t="s">
        <v>393</v>
      </c>
      <c r="F1565" s="56"/>
      <c r="G1565" s="53">
        <v>3</v>
      </c>
      <c r="H1565" s="53">
        <v>5</v>
      </c>
      <c r="I1565" s="53"/>
      <c r="J1565" s="53"/>
      <c r="K1565" s="57"/>
      <c r="L1565" s="58">
        <f t="shared" si="172"/>
        <v>883.25</v>
      </c>
      <c r="M1565" s="58">
        <f t="shared" si="174"/>
        <v>883.25</v>
      </c>
      <c r="N1565" s="58">
        <f>IF(F1565&gt;0,ROUND(F1565*#REF!,2),0)</f>
        <v>0</v>
      </c>
      <c r="O1565" s="58">
        <f>IF(J1565&gt;0,ROUND(J1565*#REF!,2),0)</f>
        <v>0</v>
      </c>
      <c r="P1565" s="58">
        <f t="shared" si="173"/>
        <v>883.25</v>
      </c>
      <c r="Q1565" s="59" t="s">
        <v>132</v>
      </c>
      <c r="R1565" s="51"/>
      <c r="S1565" s="51"/>
    </row>
    <row r="1566" spans="1:19" x14ac:dyDescent="0.35">
      <c r="A1566" s="53">
        <v>30906326</v>
      </c>
      <c r="B1566" s="53" t="s">
        <v>10541</v>
      </c>
      <c r="C1566" s="54" t="s">
        <v>2966</v>
      </c>
      <c r="D1566" s="60">
        <v>1</v>
      </c>
      <c r="E1566" s="61" t="s">
        <v>161</v>
      </c>
      <c r="F1566" s="56"/>
      <c r="G1566" s="53">
        <v>3</v>
      </c>
      <c r="H1566" s="53">
        <v>7</v>
      </c>
      <c r="I1566" s="53"/>
      <c r="J1566" s="53"/>
      <c r="K1566" s="57"/>
      <c r="L1566" s="58">
        <f t="shared" si="172"/>
        <v>948.22</v>
      </c>
      <c r="M1566" s="58">
        <f t="shared" si="174"/>
        <v>948.22</v>
      </c>
      <c r="N1566" s="58">
        <f>IF(F1566&gt;0,ROUND(F1566*#REF!,2),0)</f>
        <v>0</v>
      </c>
      <c r="O1566" s="58">
        <f>IF(J1566&gt;0,ROUND(J1566*#REF!,2),0)</f>
        <v>0</v>
      </c>
      <c r="P1566" s="58">
        <f t="shared" si="173"/>
        <v>948.22</v>
      </c>
      <c r="Q1566" s="59" t="s">
        <v>132</v>
      </c>
      <c r="R1566" s="51"/>
      <c r="S1566" s="51"/>
    </row>
    <row r="1567" spans="1:19" x14ac:dyDescent="0.35">
      <c r="A1567" s="53">
        <v>30906334</v>
      </c>
      <c r="B1567" s="53" t="s">
        <v>10542</v>
      </c>
      <c r="C1567" s="54" t="s">
        <v>2965</v>
      </c>
      <c r="D1567" s="60">
        <v>1</v>
      </c>
      <c r="E1567" s="61" t="s">
        <v>161</v>
      </c>
      <c r="F1567" s="56"/>
      <c r="G1567" s="53">
        <v>3</v>
      </c>
      <c r="H1567" s="53">
        <v>6</v>
      </c>
      <c r="I1567" s="53"/>
      <c r="J1567" s="53"/>
      <c r="K1567" s="57"/>
      <c r="L1567" s="58">
        <f t="shared" si="172"/>
        <v>948.22</v>
      </c>
      <c r="M1567" s="58">
        <f t="shared" si="174"/>
        <v>948.22</v>
      </c>
      <c r="N1567" s="58">
        <f>IF(F1567&gt;0,ROUND(F1567*#REF!,2),0)</f>
        <v>0</v>
      </c>
      <c r="O1567" s="58">
        <f>IF(J1567&gt;0,ROUND(J1567*#REF!,2),0)</f>
        <v>0</v>
      </c>
      <c r="P1567" s="58">
        <f t="shared" si="173"/>
        <v>948.22</v>
      </c>
      <c r="Q1567" s="59" t="s">
        <v>132</v>
      </c>
      <c r="R1567" s="51"/>
      <c r="S1567" s="51"/>
    </row>
    <row r="1568" spans="1:19" ht="31.5" x14ac:dyDescent="0.35">
      <c r="A1568" s="53">
        <v>30906342</v>
      </c>
      <c r="B1568" s="53" t="s">
        <v>10543</v>
      </c>
      <c r="C1568" s="54" t="s">
        <v>2964</v>
      </c>
      <c r="D1568" s="60">
        <v>1</v>
      </c>
      <c r="E1568" s="61" t="s">
        <v>2185</v>
      </c>
      <c r="F1568" s="56"/>
      <c r="G1568" s="53">
        <v>3</v>
      </c>
      <c r="H1568" s="53">
        <v>6</v>
      </c>
      <c r="I1568" s="53"/>
      <c r="J1568" s="53"/>
      <c r="K1568" s="57"/>
      <c r="L1568" s="58">
        <f t="shared" si="172"/>
        <v>1505.22</v>
      </c>
      <c r="M1568" s="58">
        <f t="shared" si="174"/>
        <v>1505.22</v>
      </c>
      <c r="N1568" s="58">
        <f>IF(F1568&gt;0,ROUND(F1568*#REF!,2),0)</f>
        <v>0</v>
      </c>
      <c r="O1568" s="58">
        <f>IF(J1568&gt;0,ROUND(J1568*#REF!,2),0)</f>
        <v>0</v>
      </c>
      <c r="P1568" s="58">
        <f t="shared" si="173"/>
        <v>1505.22</v>
      </c>
      <c r="Q1568" s="59" t="s">
        <v>132</v>
      </c>
      <c r="R1568" s="51"/>
      <c r="S1568" s="51"/>
    </row>
    <row r="1569" spans="1:19" ht="21" x14ac:dyDescent="0.35">
      <c r="A1569" s="53">
        <v>30906350</v>
      </c>
      <c r="B1569" s="53" t="s">
        <v>10544</v>
      </c>
      <c r="C1569" s="54" t="s">
        <v>2963</v>
      </c>
      <c r="D1569" s="60">
        <v>1</v>
      </c>
      <c r="E1569" s="61" t="s">
        <v>398</v>
      </c>
      <c r="F1569" s="56"/>
      <c r="G1569" s="53">
        <v>3</v>
      </c>
      <c r="H1569" s="53">
        <v>3</v>
      </c>
      <c r="I1569" s="53"/>
      <c r="J1569" s="53"/>
      <c r="K1569" s="57"/>
      <c r="L1569" s="58">
        <f t="shared" si="172"/>
        <v>1140.53</v>
      </c>
      <c r="M1569" s="58">
        <f t="shared" si="174"/>
        <v>1140.53</v>
      </c>
      <c r="N1569" s="58">
        <f>IF(F1569&gt;0,ROUND(F1569*#REF!,2),0)</f>
        <v>0</v>
      </c>
      <c r="O1569" s="58">
        <f>IF(J1569&gt;0,ROUND(J1569*#REF!,2),0)</f>
        <v>0</v>
      </c>
      <c r="P1569" s="58">
        <f t="shared" si="173"/>
        <v>1140.53</v>
      </c>
      <c r="Q1569" s="59" t="s">
        <v>132</v>
      </c>
      <c r="R1569" s="51"/>
      <c r="S1569" s="51"/>
    </row>
    <row r="1570" spans="1:19" ht="21" x14ac:dyDescent="0.35">
      <c r="A1570" s="53">
        <v>30906377</v>
      </c>
      <c r="B1570" s="53" t="s">
        <v>10545</v>
      </c>
      <c r="C1570" s="54" t="s">
        <v>2962</v>
      </c>
      <c r="D1570" s="60">
        <v>1</v>
      </c>
      <c r="E1570" s="61" t="s">
        <v>41</v>
      </c>
      <c r="F1570" s="56"/>
      <c r="G1570" s="53">
        <v>1</v>
      </c>
      <c r="H1570" s="53">
        <v>4</v>
      </c>
      <c r="I1570" s="53"/>
      <c r="J1570" s="53"/>
      <c r="K1570" s="57"/>
      <c r="L1570" s="58">
        <f t="shared" si="172"/>
        <v>169.74</v>
      </c>
      <c r="M1570" s="58">
        <f t="shared" si="174"/>
        <v>169.74</v>
      </c>
      <c r="N1570" s="58">
        <f>IF(F1570&gt;0,ROUND(F1570*#REF!,2),0)</f>
        <v>0</v>
      </c>
      <c r="O1570" s="58">
        <f>IF(J1570&gt;0,ROUND(J1570*#REF!,2),0)</f>
        <v>0</v>
      </c>
      <c r="P1570" s="58">
        <f t="shared" si="173"/>
        <v>169.74</v>
      </c>
      <c r="Q1570" s="59" t="s">
        <v>132</v>
      </c>
      <c r="R1570" s="51"/>
      <c r="S1570" s="51"/>
    </row>
    <row r="1571" spans="1:19" ht="21" x14ac:dyDescent="0.35">
      <c r="A1571" s="53">
        <v>30906385</v>
      </c>
      <c r="B1571" s="53" t="s">
        <v>10546</v>
      </c>
      <c r="C1571" s="54" t="s">
        <v>2961</v>
      </c>
      <c r="D1571" s="60">
        <v>1</v>
      </c>
      <c r="E1571" s="61" t="s">
        <v>407</v>
      </c>
      <c r="F1571" s="56"/>
      <c r="G1571" s="53">
        <v>3</v>
      </c>
      <c r="H1571" s="53">
        <v>5</v>
      </c>
      <c r="I1571" s="53"/>
      <c r="J1571" s="53"/>
      <c r="K1571" s="57"/>
      <c r="L1571" s="58">
        <f t="shared" si="172"/>
        <v>620.66</v>
      </c>
      <c r="M1571" s="58">
        <f t="shared" si="174"/>
        <v>620.66</v>
      </c>
      <c r="N1571" s="58">
        <f>IF(F1571&gt;0,ROUND(F1571*#REF!,2),0)</f>
        <v>0</v>
      </c>
      <c r="O1571" s="58">
        <f>IF(J1571&gt;0,ROUND(J1571*#REF!,2),0)</f>
        <v>0</v>
      </c>
      <c r="P1571" s="58">
        <f t="shared" si="173"/>
        <v>620.66</v>
      </c>
      <c r="Q1571" s="59" t="s">
        <v>132</v>
      </c>
      <c r="R1571" s="51"/>
      <c r="S1571" s="51"/>
    </row>
    <row r="1572" spans="1:19" x14ac:dyDescent="0.35">
      <c r="A1572" s="53">
        <v>30906393</v>
      </c>
      <c r="B1572" s="53" t="s">
        <v>10547</v>
      </c>
      <c r="C1572" s="54" t="s">
        <v>2960</v>
      </c>
      <c r="D1572" s="60">
        <v>1</v>
      </c>
      <c r="E1572" s="61" t="s">
        <v>2103</v>
      </c>
      <c r="F1572" s="56"/>
      <c r="G1572" s="53">
        <v>4</v>
      </c>
      <c r="H1572" s="53">
        <v>7</v>
      </c>
      <c r="I1572" s="53"/>
      <c r="J1572" s="53"/>
      <c r="K1572" s="57"/>
      <c r="L1572" s="58">
        <f t="shared" si="172"/>
        <v>1452.19</v>
      </c>
      <c r="M1572" s="58">
        <f t="shared" si="174"/>
        <v>1452.19</v>
      </c>
      <c r="N1572" s="58">
        <f>IF(F1572&gt;0,ROUND(F1572*#REF!,2),0)</f>
        <v>0</v>
      </c>
      <c r="O1572" s="58">
        <f>IF(J1572&gt;0,ROUND(J1572*#REF!,2),0)</f>
        <v>0</v>
      </c>
      <c r="P1572" s="58">
        <f t="shared" si="173"/>
        <v>1452.19</v>
      </c>
      <c r="Q1572" s="59" t="s">
        <v>132</v>
      </c>
      <c r="R1572" s="51"/>
      <c r="S1572" s="51"/>
    </row>
    <row r="1573" spans="1:19" ht="21" x14ac:dyDescent="0.35">
      <c r="A1573" s="53">
        <v>30906407</v>
      </c>
      <c r="B1573" s="53" t="s">
        <v>10548</v>
      </c>
      <c r="C1573" s="54" t="s">
        <v>2959</v>
      </c>
      <c r="D1573" s="60">
        <v>1</v>
      </c>
      <c r="E1573" s="61" t="s">
        <v>155</v>
      </c>
      <c r="F1573" s="56"/>
      <c r="G1573" s="53">
        <v>3</v>
      </c>
      <c r="H1573" s="53">
        <v>6</v>
      </c>
      <c r="I1573" s="53"/>
      <c r="J1573" s="53"/>
      <c r="K1573" s="57"/>
      <c r="L1573" s="58">
        <f t="shared" si="172"/>
        <v>1206.83</v>
      </c>
      <c r="M1573" s="58">
        <f t="shared" si="174"/>
        <v>1206.83</v>
      </c>
      <c r="N1573" s="58">
        <f>IF(F1573&gt;0,ROUND(F1573*#REF!,2),0)</f>
        <v>0</v>
      </c>
      <c r="O1573" s="58">
        <f>IF(J1573&gt;0,ROUND(J1573*#REF!,2),0)</f>
        <v>0</v>
      </c>
      <c r="P1573" s="58">
        <f t="shared" si="173"/>
        <v>1206.83</v>
      </c>
      <c r="Q1573" s="59" t="s">
        <v>132</v>
      </c>
      <c r="R1573" s="51"/>
      <c r="S1573" s="51"/>
    </row>
    <row r="1574" spans="1:19" ht="21" x14ac:dyDescent="0.35">
      <c r="A1574" s="53">
        <v>30906415</v>
      </c>
      <c r="B1574" s="53" t="s">
        <v>10549</v>
      </c>
      <c r="C1574" s="54" t="s">
        <v>2958</v>
      </c>
      <c r="D1574" s="60">
        <v>1</v>
      </c>
      <c r="E1574" s="61" t="s">
        <v>161</v>
      </c>
      <c r="F1574" s="56"/>
      <c r="G1574" s="53">
        <v>3</v>
      </c>
      <c r="H1574" s="53">
        <v>5</v>
      </c>
      <c r="I1574" s="53"/>
      <c r="J1574" s="53"/>
      <c r="K1574" s="57"/>
      <c r="L1574" s="58">
        <f t="shared" si="172"/>
        <v>948.22</v>
      </c>
      <c r="M1574" s="58">
        <f t="shared" si="174"/>
        <v>948.22</v>
      </c>
      <c r="N1574" s="58">
        <f>IF(F1574&gt;0,ROUND(F1574*#REF!,2),0)</f>
        <v>0</v>
      </c>
      <c r="O1574" s="58">
        <f>IF(J1574&gt;0,ROUND(J1574*#REF!,2),0)</f>
        <v>0</v>
      </c>
      <c r="P1574" s="58">
        <f t="shared" si="173"/>
        <v>948.22</v>
      </c>
      <c r="Q1574" s="59" t="s">
        <v>132</v>
      </c>
      <c r="R1574" s="51"/>
      <c r="S1574" s="51"/>
    </row>
    <row r="1575" spans="1:19" ht="21" x14ac:dyDescent="0.35">
      <c r="A1575" s="53">
        <v>30906423</v>
      </c>
      <c r="B1575" s="53" t="s">
        <v>10550</v>
      </c>
      <c r="C1575" s="54" t="s">
        <v>2957</v>
      </c>
      <c r="D1575" s="60">
        <v>1</v>
      </c>
      <c r="E1575" s="61" t="s">
        <v>398</v>
      </c>
      <c r="F1575" s="56"/>
      <c r="G1575" s="53">
        <v>3</v>
      </c>
      <c r="H1575" s="53">
        <v>6</v>
      </c>
      <c r="I1575" s="53"/>
      <c r="J1575" s="53"/>
      <c r="K1575" s="57"/>
      <c r="L1575" s="58">
        <f t="shared" si="172"/>
        <v>1140.53</v>
      </c>
      <c r="M1575" s="58">
        <f t="shared" si="174"/>
        <v>1140.53</v>
      </c>
      <c r="N1575" s="58">
        <f>IF(F1575&gt;0,ROUND(F1575*#REF!,2),0)</f>
        <v>0</v>
      </c>
      <c r="O1575" s="58">
        <f>IF(J1575&gt;0,ROUND(J1575*#REF!,2),0)</f>
        <v>0</v>
      </c>
      <c r="P1575" s="58">
        <f t="shared" si="173"/>
        <v>1140.53</v>
      </c>
      <c r="Q1575" s="59" t="s">
        <v>132</v>
      </c>
      <c r="R1575" s="51"/>
      <c r="S1575" s="51"/>
    </row>
    <row r="1576" spans="1:19" ht="21" x14ac:dyDescent="0.35">
      <c r="A1576" s="53">
        <v>30906431</v>
      </c>
      <c r="B1576" s="53" t="s">
        <v>10551</v>
      </c>
      <c r="C1576" s="54" t="s">
        <v>2956</v>
      </c>
      <c r="D1576" s="60">
        <v>1</v>
      </c>
      <c r="E1576" s="61" t="s">
        <v>2042</v>
      </c>
      <c r="F1576" s="56"/>
      <c r="G1576" s="53">
        <v>2</v>
      </c>
      <c r="H1576" s="53">
        <v>6</v>
      </c>
      <c r="I1576" s="53"/>
      <c r="J1576" s="53"/>
      <c r="K1576" s="57"/>
      <c r="L1576" s="58">
        <f t="shared" si="172"/>
        <v>1982.66</v>
      </c>
      <c r="M1576" s="58">
        <f t="shared" si="174"/>
        <v>1982.66</v>
      </c>
      <c r="N1576" s="58">
        <f>IF(F1576&gt;0,ROUND(F1576*#REF!,2),0)</f>
        <v>0</v>
      </c>
      <c r="O1576" s="58">
        <f>IF(J1576&gt;0,ROUND(J1576*#REF!,2),0)</f>
        <v>0</v>
      </c>
      <c r="P1576" s="58">
        <f t="shared" si="173"/>
        <v>1982.66</v>
      </c>
      <c r="Q1576" s="59" t="s">
        <v>132</v>
      </c>
      <c r="R1576" s="51"/>
      <c r="S1576" s="51"/>
    </row>
    <row r="1577" spans="1:19" ht="21" x14ac:dyDescent="0.35">
      <c r="A1577" s="53">
        <v>30906440</v>
      </c>
      <c r="B1577" s="53" t="s">
        <v>10552</v>
      </c>
      <c r="C1577" s="54" t="s">
        <v>2955</v>
      </c>
      <c r="D1577" s="60">
        <v>1</v>
      </c>
      <c r="E1577" s="61" t="s">
        <v>155</v>
      </c>
      <c r="F1577" s="56"/>
      <c r="G1577" s="53">
        <v>3</v>
      </c>
      <c r="H1577" s="53">
        <v>5</v>
      </c>
      <c r="I1577" s="53"/>
      <c r="J1577" s="53"/>
      <c r="K1577" s="57"/>
      <c r="L1577" s="58">
        <f t="shared" si="172"/>
        <v>1206.83</v>
      </c>
      <c r="M1577" s="58">
        <f t="shared" si="174"/>
        <v>1206.83</v>
      </c>
      <c r="N1577" s="58">
        <f>IF(F1577&gt;0,ROUND(F1577*#REF!,2),0)</f>
        <v>0</v>
      </c>
      <c r="O1577" s="58">
        <f>IF(J1577&gt;0,ROUND(J1577*#REF!,2),0)</f>
        <v>0</v>
      </c>
      <c r="P1577" s="58">
        <f t="shared" si="173"/>
        <v>1206.83</v>
      </c>
      <c r="Q1577" s="59" t="s">
        <v>132</v>
      </c>
      <c r="R1577" s="51"/>
      <c r="S1577" s="51"/>
    </row>
    <row r="1578" spans="1:19" ht="21" x14ac:dyDescent="0.35">
      <c r="A1578" s="53">
        <v>30906458</v>
      </c>
      <c r="B1578" s="53" t="s">
        <v>10553</v>
      </c>
      <c r="C1578" s="54" t="s">
        <v>2954</v>
      </c>
      <c r="D1578" s="60">
        <v>1</v>
      </c>
      <c r="E1578" s="61" t="s">
        <v>398</v>
      </c>
      <c r="F1578" s="56"/>
      <c r="G1578" s="53">
        <v>3</v>
      </c>
      <c r="H1578" s="53">
        <v>4</v>
      </c>
      <c r="I1578" s="53"/>
      <c r="J1578" s="53"/>
      <c r="K1578" s="57"/>
      <c r="L1578" s="58">
        <f t="shared" si="172"/>
        <v>1140.53</v>
      </c>
      <c r="M1578" s="58">
        <f t="shared" si="174"/>
        <v>1140.53</v>
      </c>
      <c r="N1578" s="58">
        <f>IF(F1578&gt;0,ROUND(F1578*#REF!,2),0)</f>
        <v>0</v>
      </c>
      <c r="O1578" s="58">
        <f>IF(J1578&gt;0,ROUND(J1578*#REF!,2),0)</f>
        <v>0</v>
      </c>
      <c r="P1578" s="58">
        <f t="shared" si="173"/>
        <v>1140.53</v>
      </c>
      <c r="Q1578" s="59" t="s">
        <v>132</v>
      </c>
      <c r="R1578" s="51"/>
      <c r="S1578" s="51"/>
    </row>
    <row r="1579" spans="1:19" ht="21" x14ac:dyDescent="0.35">
      <c r="A1579" s="53">
        <v>30906466</v>
      </c>
      <c r="B1579" s="53" t="s">
        <v>10554</v>
      </c>
      <c r="C1579" s="54" t="s">
        <v>2953</v>
      </c>
      <c r="D1579" s="60">
        <v>1</v>
      </c>
      <c r="E1579" s="61" t="s">
        <v>2103</v>
      </c>
      <c r="F1579" s="56"/>
      <c r="G1579" s="53">
        <v>3</v>
      </c>
      <c r="H1579" s="53">
        <v>6</v>
      </c>
      <c r="I1579" s="53"/>
      <c r="J1579" s="53"/>
      <c r="K1579" s="57"/>
      <c r="L1579" s="58">
        <f t="shared" si="172"/>
        <v>1452.19</v>
      </c>
      <c r="M1579" s="58">
        <f t="shared" si="174"/>
        <v>1452.19</v>
      </c>
      <c r="N1579" s="58">
        <f>IF(F1579&gt;0,ROUND(F1579*#REF!,2),0)</f>
        <v>0</v>
      </c>
      <c r="O1579" s="58">
        <f>IF(J1579&gt;0,ROUND(J1579*#REF!,2),0)</f>
        <v>0</v>
      </c>
      <c r="P1579" s="58">
        <f t="shared" si="173"/>
        <v>1452.19</v>
      </c>
      <c r="Q1579" s="59" t="s">
        <v>132</v>
      </c>
      <c r="R1579" s="51"/>
      <c r="S1579" s="51"/>
    </row>
    <row r="1580" spans="1:19" ht="31" x14ac:dyDescent="0.35">
      <c r="A1580" s="125" t="s">
        <v>10555</v>
      </c>
      <c r="B1580" s="125"/>
      <c r="C1580" s="125"/>
      <c r="D1580" s="125"/>
      <c r="E1580" s="125"/>
      <c r="F1580" s="125"/>
      <c r="G1580" s="125"/>
      <c r="H1580" s="125"/>
      <c r="I1580" s="125"/>
      <c r="J1580" s="125"/>
      <c r="K1580" s="125"/>
      <c r="L1580" s="125"/>
      <c r="M1580" s="125"/>
      <c r="N1580" s="125"/>
      <c r="O1580" s="125"/>
      <c r="P1580" s="125"/>
      <c r="Q1580" s="52"/>
      <c r="R1580" s="51"/>
      <c r="S1580" s="51"/>
    </row>
    <row r="1581" spans="1:19" ht="21" x14ac:dyDescent="0.35">
      <c r="A1581" s="53">
        <v>30907012</v>
      </c>
      <c r="B1581" s="53" t="s">
        <v>10556</v>
      </c>
      <c r="C1581" s="54" t="s">
        <v>2952</v>
      </c>
      <c r="D1581" s="60">
        <v>1</v>
      </c>
      <c r="E1581" s="61" t="s">
        <v>446</v>
      </c>
      <c r="F1581" s="56"/>
      <c r="G1581" s="53">
        <v>3</v>
      </c>
      <c r="H1581" s="53">
        <v>5</v>
      </c>
      <c r="I1581" s="53"/>
      <c r="J1581" s="53"/>
      <c r="K1581" s="57"/>
      <c r="L1581" s="58">
        <f t="shared" ref="L1581:L1594" si="175">VLOOKUP(E1581,PORTES2021,10,FALSE)</f>
        <v>1323.54</v>
      </c>
      <c r="M1581" s="58">
        <f t="shared" si="174"/>
        <v>1323.54</v>
      </c>
      <c r="N1581" s="58">
        <f>IF(F1581&gt;0,ROUND(F1581*#REF!,2),0)</f>
        <v>0</v>
      </c>
      <c r="O1581" s="58">
        <f>IF(J1581&gt;0,ROUND(J1581*#REF!,2),0)</f>
        <v>0</v>
      </c>
      <c r="P1581" s="58">
        <f t="shared" ref="P1581:P1594" si="176">ROUND(M1581+N1581+O1581,2)</f>
        <v>1323.54</v>
      </c>
      <c r="Q1581" s="59" t="s">
        <v>132</v>
      </c>
      <c r="R1581" s="51"/>
      <c r="S1581" s="51"/>
    </row>
    <row r="1582" spans="1:19" ht="21" x14ac:dyDescent="0.35">
      <c r="A1582" s="53">
        <v>30907020</v>
      </c>
      <c r="B1582" s="53" t="s">
        <v>10557</v>
      </c>
      <c r="C1582" s="54" t="s">
        <v>2951</v>
      </c>
      <c r="D1582" s="60">
        <v>1</v>
      </c>
      <c r="E1582" s="61" t="s">
        <v>446</v>
      </c>
      <c r="F1582" s="56"/>
      <c r="G1582" s="53">
        <v>3</v>
      </c>
      <c r="H1582" s="53">
        <v>5</v>
      </c>
      <c r="I1582" s="53"/>
      <c r="J1582" s="53"/>
      <c r="K1582" s="57"/>
      <c r="L1582" s="58">
        <f t="shared" si="175"/>
        <v>1323.54</v>
      </c>
      <c r="M1582" s="58">
        <f t="shared" si="174"/>
        <v>1323.54</v>
      </c>
      <c r="N1582" s="58">
        <f>IF(F1582&gt;0,ROUND(F1582*#REF!,2),0)</f>
        <v>0</v>
      </c>
      <c r="O1582" s="58">
        <f>IF(J1582&gt;0,ROUND(J1582*#REF!,2),0)</f>
        <v>0</v>
      </c>
      <c r="P1582" s="58">
        <f t="shared" si="176"/>
        <v>1323.54</v>
      </c>
      <c r="Q1582" s="59" t="s">
        <v>132</v>
      </c>
      <c r="R1582" s="51"/>
      <c r="S1582" s="51"/>
    </row>
    <row r="1583" spans="1:19" ht="21" x14ac:dyDescent="0.35">
      <c r="A1583" s="53">
        <v>30907039</v>
      </c>
      <c r="B1583" s="53" t="s">
        <v>10558</v>
      </c>
      <c r="C1583" s="54" t="s">
        <v>2950</v>
      </c>
      <c r="D1583" s="60">
        <v>1</v>
      </c>
      <c r="E1583" s="61" t="s">
        <v>161</v>
      </c>
      <c r="F1583" s="56"/>
      <c r="G1583" s="53">
        <v>2</v>
      </c>
      <c r="H1583" s="53">
        <v>5</v>
      </c>
      <c r="I1583" s="53"/>
      <c r="J1583" s="53"/>
      <c r="K1583" s="57"/>
      <c r="L1583" s="58">
        <f t="shared" si="175"/>
        <v>948.22</v>
      </c>
      <c r="M1583" s="58">
        <f t="shared" si="174"/>
        <v>948.22</v>
      </c>
      <c r="N1583" s="58">
        <f>IF(F1583&gt;0,ROUND(F1583*#REF!,2),0)</f>
        <v>0</v>
      </c>
      <c r="O1583" s="58">
        <f>IF(J1583&gt;0,ROUND(J1583*#REF!,2),0)</f>
        <v>0</v>
      </c>
      <c r="P1583" s="58">
        <f t="shared" si="176"/>
        <v>948.22</v>
      </c>
      <c r="Q1583" s="59" t="s">
        <v>132</v>
      </c>
      <c r="R1583" s="51"/>
      <c r="S1583" s="51"/>
    </row>
    <row r="1584" spans="1:19" ht="21" x14ac:dyDescent="0.35">
      <c r="A1584" s="53">
        <v>30907047</v>
      </c>
      <c r="B1584" s="53" t="s">
        <v>10559</v>
      </c>
      <c r="C1584" s="54" t="s">
        <v>2949</v>
      </c>
      <c r="D1584" s="60">
        <v>1</v>
      </c>
      <c r="E1584" s="61" t="s">
        <v>446</v>
      </c>
      <c r="F1584" s="56"/>
      <c r="G1584" s="53">
        <v>3</v>
      </c>
      <c r="H1584" s="53">
        <v>6</v>
      </c>
      <c r="I1584" s="53"/>
      <c r="J1584" s="53"/>
      <c r="K1584" s="57"/>
      <c r="L1584" s="58">
        <f t="shared" si="175"/>
        <v>1323.54</v>
      </c>
      <c r="M1584" s="58">
        <f t="shared" si="174"/>
        <v>1323.54</v>
      </c>
      <c r="N1584" s="58">
        <f>IF(F1584&gt;0,ROUND(F1584*#REF!,2),0)</f>
        <v>0</v>
      </c>
      <c r="O1584" s="58">
        <f>IF(J1584&gt;0,ROUND(J1584*#REF!,2),0)</f>
        <v>0</v>
      </c>
      <c r="P1584" s="58">
        <f t="shared" si="176"/>
        <v>1323.54</v>
      </c>
      <c r="Q1584" s="59" t="s">
        <v>132</v>
      </c>
      <c r="R1584" s="51"/>
      <c r="S1584" s="51"/>
    </row>
    <row r="1585" spans="1:19" ht="21" x14ac:dyDescent="0.35">
      <c r="A1585" s="53">
        <v>30907063</v>
      </c>
      <c r="B1585" s="53" t="s">
        <v>10560</v>
      </c>
      <c r="C1585" s="54" t="s">
        <v>2948</v>
      </c>
      <c r="D1585" s="60">
        <v>1</v>
      </c>
      <c r="E1585" s="61" t="s">
        <v>18</v>
      </c>
      <c r="F1585" s="56"/>
      <c r="G1585" s="53"/>
      <c r="H1585" s="53">
        <v>0</v>
      </c>
      <c r="I1585" s="53"/>
      <c r="J1585" s="53"/>
      <c r="K1585" s="57"/>
      <c r="L1585" s="58">
        <f t="shared" si="175"/>
        <v>53.06</v>
      </c>
      <c r="M1585" s="58">
        <f t="shared" si="174"/>
        <v>53.06</v>
      </c>
      <c r="N1585" s="58">
        <f>IF(F1585&gt;0,ROUND(F1585*#REF!,2),0)</f>
        <v>0</v>
      </c>
      <c r="O1585" s="58">
        <f>IF(J1585&gt;0,ROUND(J1585*#REF!,2),0)</f>
        <v>0</v>
      </c>
      <c r="P1585" s="58">
        <f t="shared" si="176"/>
        <v>53.06</v>
      </c>
      <c r="Q1585" s="59" t="s">
        <v>132</v>
      </c>
      <c r="R1585" s="51"/>
      <c r="S1585" s="51"/>
    </row>
    <row r="1586" spans="1:19" ht="21" x14ac:dyDescent="0.35">
      <c r="A1586" s="53">
        <v>30907071</v>
      </c>
      <c r="B1586" s="53" t="s">
        <v>10561</v>
      </c>
      <c r="C1586" s="54" t="s">
        <v>2947</v>
      </c>
      <c r="D1586" s="60">
        <v>1</v>
      </c>
      <c r="E1586" s="61" t="s">
        <v>31</v>
      </c>
      <c r="F1586" s="56"/>
      <c r="G1586" s="53"/>
      <c r="H1586" s="53">
        <v>0</v>
      </c>
      <c r="I1586" s="53"/>
      <c r="J1586" s="53"/>
      <c r="K1586" s="57"/>
      <c r="L1586" s="58">
        <f t="shared" si="175"/>
        <v>26.53</v>
      </c>
      <c r="M1586" s="58">
        <f t="shared" si="174"/>
        <v>26.53</v>
      </c>
      <c r="N1586" s="58">
        <f>IF(F1586&gt;0,ROUND(F1586*#REF!,2),0)</f>
        <v>0</v>
      </c>
      <c r="O1586" s="58">
        <f>IF(J1586&gt;0,ROUND(J1586*#REF!,2),0)</f>
        <v>0</v>
      </c>
      <c r="P1586" s="58">
        <f t="shared" si="176"/>
        <v>26.53</v>
      </c>
      <c r="Q1586" s="59" t="s">
        <v>132</v>
      </c>
      <c r="R1586" s="51"/>
      <c r="S1586" s="51"/>
    </row>
    <row r="1587" spans="1:19" x14ac:dyDescent="0.35">
      <c r="A1587" s="53">
        <v>30907080</v>
      </c>
      <c r="B1587" s="53" t="s">
        <v>10562</v>
      </c>
      <c r="C1587" s="54" t="s">
        <v>2946</v>
      </c>
      <c r="D1587" s="60">
        <v>1</v>
      </c>
      <c r="E1587" s="61" t="s">
        <v>383</v>
      </c>
      <c r="F1587" s="56"/>
      <c r="G1587" s="53">
        <v>2</v>
      </c>
      <c r="H1587" s="53">
        <v>4</v>
      </c>
      <c r="I1587" s="53"/>
      <c r="J1587" s="53"/>
      <c r="K1587" s="57"/>
      <c r="L1587" s="58">
        <f t="shared" si="175"/>
        <v>649.84</v>
      </c>
      <c r="M1587" s="58">
        <f t="shared" si="174"/>
        <v>649.84</v>
      </c>
      <c r="N1587" s="58">
        <f>IF(F1587&gt;0,ROUND(F1587*#REF!,2),0)</f>
        <v>0</v>
      </c>
      <c r="O1587" s="58">
        <f>IF(J1587&gt;0,ROUND(J1587*#REF!,2),0)</f>
        <v>0</v>
      </c>
      <c r="P1587" s="58">
        <f t="shared" si="176"/>
        <v>649.84</v>
      </c>
      <c r="Q1587" s="59" t="s">
        <v>132</v>
      </c>
      <c r="R1587" s="51"/>
      <c r="S1587" s="51"/>
    </row>
    <row r="1588" spans="1:19" ht="21" x14ac:dyDescent="0.35">
      <c r="A1588" s="53">
        <v>30907098</v>
      </c>
      <c r="B1588" s="53" t="s">
        <v>10563</v>
      </c>
      <c r="C1588" s="54" t="s">
        <v>2945</v>
      </c>
      <c r="D1588" s="60">
        <v>1</v>
      </c>
      <c r="E1588" s="61" t="s">
        <v>388</v>
      </c>
      <c r="F1588" s="56"/>
      <c r="G1588" s="53">
        <v>3</v>
      </c>
      <c r="H1588" s="53">
        <v>4</v>
      </c>
      <c r="I1588" s="53"/>
      <c r="J1588" s="53"/>
      <c r="K1588" s="57"/>
      <c r="L1588" s="58">
        <f t="shared" si="175"/>
        <v>574.25</v>
      </c>
      <c r="M1588" s="58">
        <f t="shared" si="174"/>
        <v>574.25</v>
      </c>
      <c r="N1588" s="58">
        <f>IF(F1588&gt;0,ROUND(F1588*#REF!,2),0)</f>
        <v>0</v>
      </c>
      <c r="O1588" s="58">
        <f>IF(J1588&gt;0,ROUND(J1588*#REF!,2),0)</f>
        <v>0</v>
      </c>
      <c r="P1588" s="58">
        <f t="shared" si="176"/>
        <v>574.25</v>
      </c>
      <c r="Q1588" s="59" t="s">
        <v>132</v>
      </c>
      <c r="R1588" s="51"/>
      <c r="S1588" s="51"/>
    </row>
    <row r="1589" spans="1:19" ht="31.5" x14ac:dyDescent="0.35">
      <c r="A1589" s="53">
        <v>30907101</v>
      </c>
      <c r="B1589" s="53" t="s">
        <v>10564</v>
      </c>
      <c r="C1589" s="54" t="s">
        <v>2944</v>
      </c>
      <c r="D1589" s="60">
        <v>1</v>
      </c>
      <c r="E1589" s="61" t="s">
        <v>161</v>
      </c>
      <c r="F1589" s="56"/>
      <c r="G1589" s="53">
        <v>2</v>
      </c>
      <c r="H1589" s="53">
        <v>4</v>
      </c>
      <c r="I1589" s="53"/>
      <c r="J1589" s="53"/>
      <c r="K1589" s="57"/>
      <c r="L1589" s="58">
        <f t="shared" si="175"/>
        <v>948.22</v>
      </c>
      <c r="M1589" s="58">
        <f t="shared" si="174"/>
        <v>948.22</v>
      </c>
      <c r="N1589" s="58">
        <f>IF(F1589&gt;0,ROUND(F1589*#REF!,2),0)</f>
        <v>0</v>
      </c>
      <c r="O1589" s="58">
        <f>IF(J1589&gt;0,ROUND(J1589*#REF!,2),0)</f>
        <v>0</v>
      </c>
      <c r="P1589" s="58">
        <f t="shared" si="176"/>
        <v>948.22</v>
      </c>
      <c r="Q1589" s="59" t="s">
        <v>132</v>
      </c>
      <c r="R1589" s="51"/>
      <c r="S1589" s="51"/>
    </row>
    <row r="1590" spans="1:19" x14ac:dyDescent="0.35">
      <c r="A1590" s="53">
        <v>30907110</v>
      </c>
      <c r="B1590" s="53" t="s">
        <v>10565</v>
      </c>
      <c r="C1590" s="54" t="s">
        <v>2943</v>
      </c>
      <c r="D1590" s="60">
        <v>1</v>
      </c>
      <c r="E1590" s="61" t="s">
        <v>446</v>
      </c>
      <c r="F1590" s="56"/>
      <c r="G1590" s="53">
        <v>2</v>
      </c>
      <c r="H1590" s="53">
        <v>4</v>
      </c>
      <c r="I1590" s="53"/>
      <c r="J1590" s="53"/>
      <c r="K1590" s="57"/>
      <c r="L1590" s="58">
        <f t="shared" si="175"/>
        <v>1323.54</v>
      </c>
      <c r="M1590" s="58">
        <f t="shared" si="174"/>
        <v>1323.54</v>
      </c>
      <c r="N1590" s="58">
        <f>IF(F1590&gt;0,ROUND(F1590*#REF!,2),0)</f>
        <v>0</v>
      </c>
      <c r="O1590" s="58">
        <f>IF(J1590&gt;0,ROUND(J1590*#REF!,2),0)</f>
        <v>0</v>
      </c>
      <c r="P1590" s="58">
        <f t="shared" si="176"/>
        <v>1323.54</v>
      </c>
      <c r="Q1590" s="59" t="s">
        <v>132</v>
      </c>
      <c r="R1590" s="51"/>
      <c r="S1590" s="51"/>
    </row>
    <row r="1591" spans="1:19" ht="21" x14ac:dyDescent="0.35">
      <c r="A1591" s="53">
        <v>30907128</v>
      </c>
      <c r="B1591" s="53" t="s">
        <v>10566</v>
      </c>
      <c r="C1591" s="54" t="s">
        <v>2942</v>
      </c>
      <c r="D1591" s="60">
        <v>1</v>
      </c>
      <c r="E1591" s="61" t="s">
        <v>446</v>
      </c>
      <c r="F1591" s="56"/>
      <c r="G1591" s="53">
        <v>3</v>
      </c>
      <c r="H1591" s="53">
        <v>4</v>
      </c>
      <c r="I1591" s="53"/>
      <c r="J1591" s="53"/>
      <c r="K1591" s="57"/>
      <c r="L1591" s="58">
        <f t="shared" si="175"/>
        <v>1323.54</v>
      </c>
      <c r="M1591" s="58">
        <f t="shared" si="174"/>
        <v>1323.54</v>
      </c>
      <c r="N1591" s="58">
        <f>IF(F1591&gt;0,ROUND(F1591*#REF!,2),0)</f>
        <v>0</v>
      </c>
      <c r="O1591" s="58">
        <f>IF(J1591&gt;0,ROUND(J1591*#REF!,2),0)</f>
        <v>0</v>
      </c>
      <c r="P1591" s="58">
        <f t="shared" si="176"/>
        <v>1323.54</v>
      </c>
      <c r="Q1591" s="59" t="s">
        <v>132</v>
      </c>
      <c r="R1591" s="51"/>
      <c r="S1591" s="51"/>
    </row>
    <row r="1592" spans="1:19" ht="21" x14ac:dyDescent="0.35">
      <c r="A1592" s="53">
        <v>30907136</v>
      </c>
      <c r="B1592" s="53" t="s">
        <v>10567</v>
      </c>
      <c r="C1592" s="54" t="s">
        <v>2941</v>
      </c>
      <c r="D1592" s="60">
        <v>1</v>
      </c>
      <c r="E1592" s="61" t="s">
        <v>161</v>
      </c>
      <c r="F1592" s="56"/>
      <c r="G1592" s="53">
        <v>2</v>
      </c>
      <c r="H1592" s="53">
        <v>5</v>
      </c>
      <c r="I1592" s="53"/>
      <c r="J1592" s="53"/>
      <c r="K1592" s="57"/>
      <c r="L1592" s="58">
        <f t="shared" si="175"/>
        <v>948.22</v>
      </c>
      <c r="M1592" s="58">
        <f t="shared" si="174"/>
        <v>948.22</v>
      </c>
      <c r="N1592" s="58">
        <f>IF(F1592&gt;0,ROUND(F1592*#REF!,2),0)</f>
        <v>0</v>
      </c>
      <c r="O1592" s="58">
        <f>IF(J1592&gt;0,ROUND(J1592*#REF!,2),0)</f>
        <v>0</v>
      </c>
      <c r="P1592" s="58">
        <f t="shared" si="176"/>
        <v>948.22</v>
      </c>
      <c r="Q1592" s="59" t="s">
        <v>132</v>
      </c>
      <c r="R1592" s="51"/>
      <c r="S1592" s="51"/>
    </row>
    <row r="1593" spans="1:19" ht="21" x14ac:dyDescent="0.35">
      <c r="A1593" s="53">
        <v>30907144</v>
      </c>
      <c r="B1593" s="53" t="s">
        <v>10568</v>
      </c>
      <c r="C1593" s="54" t="s">
        <v>2940</v>
      </c>
      <c r="D1593" s="60">
        <v>1</v>
      </c>
      <c r="E1593" s="61" t="s">
        <v>388</v>
      </c>
      <c r="F1593" s="56"/>
      <c r="G1593" s="53">
        <v>1</v>
      </c>
      <c r="H1593" s="53">
        <v>3</v>
      </c>
      <c r="I1593" s="53"/>
      <c r="J1593" s="53"/>
      <c r="K1593" s="57"/>
      <c r="L1593" s="58">
        <f t="shared" si="175"/>
        <v>574.25</v>
      </c>
      <c r="M1593" s="58">
        <f t="shared" si="174"/>
        <v>574.25</v>
      </c>
      <c r="N1593" s="58">
        <f>IF(F1593&gt;0,ROUND(F1593*#REF!,2),0)</f>
        <v>0</v>
      </c>
      <c r="O1593" s="58">
        <f>IF(J1593&gt;0,ROUND(J1593*#REF!,2),0)</f>
        <v>0</v>
      </c>
      <c r="P1593" s="58">
        <f t="shared" si="176"/>
        <v>574.25</v>
      </c>
      <c r="Q1593" s="59" t="s">
        <v>132</v>
      </c>
      <c r="R1593" s="51"/>
      <c r="S1593" s="51"/>
    </row>
    <row r="1594" spans="1:19" ht="42" x14ac:dyDescent="0.35">
      <c r="A1594" s="53">
        <v>30907152</v>
      </c>
      <c r="B1594" s="53" t="s">
        <v>10569</v>
      </c>
      <c r="C1594" s="54" t="s">
        <v>2939</v>
      </c>
      <c r="D1594" s="60">
        <v>1</v>
      </c>
      <c r="E1594" s="61" t="s">
        <v>281</v>
      </c>
      <c r="F1594" s="56"/>
      <c r="G1594" s="53"/>
      <c r="H1594" s="53">
        <v>0</v>
      </c>
      <c r="I1594" s="53"/>
      <c r="J1594" s="53"/>
      <c r="K1594" s="57"/>
      <c r="L1594" s="58">
        <f t="shared" si="175"/>
        <v>202.9</v>
      </c>
      <c r="M1594" s="58">
        <f t="shared" si="174"/>
        <v>202.9</v>
      </c>
      <c r="N1594" s="58">
        <f>IF(F1594&gt;0,ROUND(F1594*#REF!,2),0)</f>
        <v>0</v>
      </c>
      <c r="O1594" s="58">
        <f>IF(J1594&gt;0,ROUND(J1594*#REF!,2),0)</f>
        <v>0</v>
      </c>
      <c r="P1594" s="58">
        <f t="shared" si="176"/>
        <v>202.9</v>
      </c>
      <c r="Q1594" s="59" t="s">
        <v>132</v>
      </c>
      <c r="R1594" s="51"/>
      <c r="S1594" s="51"/>
    </row>
    <row r="1595" spans="1:19" ht="31" x14ac:dyDescent="0.35">
      <c r="A1595" s="124" t="s">
        <v>10570</v>
      </c>
      <c r="B1595" s="124"/>
      <c r="C1595" s="124"/>
      <c r="D1595" s="124"/>
      <c r="E1595" s="124"/>
      <c r="F1595" s="124"/>
      <c r="G1595" s="124"/>
      <c r="H1595" s="124"/>
      <c r="I1595" s="124"/>
      <c r="J1595" s="124"/>
      <c r="K1595" s="124"/>
      <c r="L1595" s="124"/>
      <c r="M1595" s="124"/>
      <c r="N1595" s="124"/>
      <c r="O1595" s="124"/>
      <c r="P1595" s="124"/>
      <c r="Q1595" s="52"/>
      <c r="R1595" s="51"/>
      <c r="S1595" s="51"/>
    </row>
    <row r="1596" spans="1:19" ht="21" x14ac:dyDescent="0.35">
      <c r="A1596" s="53">
        <v>30908019</v>
      </c>
      <c r="B1596" s="53" t="s">
        <v>10571</v>
      </c>
      <c r="C1596" s="54" t="s">
        <v>2938</v>
      </c>
      <c r="D1596" s="60">
        <v>1</v>
      </c>
      <c r="E1596" s="61" t="s">
        <v>446</v>
      </c>
      <c r="F1596" s="56"/>
      <c r="G1596" s="53">
        <v>4</v>
      </c>
      <c r="H1596" s="53">
        <v>7</v>
      </c>
      <c r="I1596" s="53"/>
      <c r="J1596" s="53"/>
      <c r="K1596" s="57"/>
      <c r="L1596" s="58">
        <f t="shared" ref="L1596:L1605" si="177">VLOOKUP(E1596,PORTES2021,10,FALSE)</f>
        <v>1323.54</v>
      </c>
      <c r="M1596" s="58">
        <f t="shared" ref="M1596:M1610" si="178">ROUND(D1596*L1596,2)</f>
        <v>1323.54</v>
      </c>
      <c r="N1596" s="58">
        <f>IF(F1596&gt;0,ROUND(F1596*#REF!,2),0)</f>
        <v>0</v>
      </c>
      <c r="O1596" s="58">
        <f>IF(J1596&gt;0,ROUND(J1596*#REF!,2),0)</f>
        <v>0</v>
      </c>
      <c r="P1596" s="58">
        <f t="shared" ref="P1596:P1605" si="179">ROUND(M1596+N1596+O1596,2)</f>
        <v>1323.54</v>
      </c>
      <c r="Q1596" s="59" t="s">
        <v>132</v>
      </c>
      <c r="R1596" s="51"/>
      <c r="S1596" s="51"/>
    </row>
    <row r="1597" spans="1:19" ht="21" x14ac:dyDescent="0.35">
      <c r="A1597" s="53">
        <v>30908027</v>
      </c>
      <c r="B1597" s="53" t="s">
        <v>10572</v>
      </c>
      <c r="C1597" s="54" t="s">
        <v>2937</v>
      </c>
      <c r="D1597" s="60">
        <v>1</v>
      </c>
      <c r="E1597" s="61" t="s">
        <v>148</v>
      </c>
      <c r="F1597" s="56"/>
      <c r="G1597" s="53">
        <v>2</v>
      </c>
      <c r="H1597" s="53">
        <v>4</v>
      </c>
      <c r="I1597" s="53"/>
      <c r="J1597" s="53"/>
      <c r="K1597" s="57"/>
      <c r="L1597" s="58">
        <f t="shared" si="177"/>
        <v>689.63</v>
      </c>
      <c r="M1597" s="58">
        <f t="shared" si="178"/>
        <v>689.63</v>
      </c>
      <c r="N1597" s="58">
        <f>IF(F1597&gt;0,ROUND(F1597*#REF!,2),0)</f>
        <v>0</v>
      </c>
      <c r="O1597" s="58">
        <f>IF(J1597&gt;0,ROUND(J1597*#REF!,2),0)</f>
        <v>0</v>
      </c>
      <c r="P1597" s="58">
        <f t="shared" si="179"/>
        <v>689.63</v>
      </c>
      <c r="Q1597" s="59" t="s">
        <v>132</v>
      </c>
      <c r="R1597" s="51"/>
      <c r="S1597" s="51"/>
    </row>
    <row r="1598" spans="1:19" ht="21" x14ac:dyDescent="0.35">
      <c r="A1598" s="53">
        <v>30908035</v>
      </c>
      <c r="B1598" s="53" t="s">
        <v>10573</v>
      </c>
      <c r="C1598" s="54" t="s">
        <v>2936</v>
      </c>
      <c r="D1598" s="60">
        <v>1</v>
      </c>
      <c r="E1598" s="61" t="s">
        <v>155</v>
      </c>
      <c r="F1598" s="56"/>
      <c r="G1598" s="53">
        <v>3</v>
      </c>
      <c r="H1598" s="53">
        <v>6</v>
      </c>
      <c r="I1598" s="53"/>
      <c r="J1598" s="53"/>
      <c r="K1598" s="57"/>
      <c r="L1598" s="58">
        <f t="shared" si="177"/>
        <v>1206.83</v>
      </c>
      <c r="M1598" s="58">
        <f t="shared" si="178"/>
        <v>1206.83</v>
      </c>
      <c r="N1598" s="58">
        <f>IF(F1598&gt;0,ROUND(F1598*#REF!,2),0)</f>
        <v>0</v>
      </c>
      <c r="O1598" s="58">
        <f>IF(J1598&gt;0,ROUND(J1598*#REF!,2),0)</f>
        <v>0</v>
      </c>
      <c r="P1598" s="58">
        <f t="shared" si="179"/>
        <v>1206.83</v>
      </c>
      <c r="Q1598" s="59" t="s">
        <v>132</v>
      </c>
      <c r="R1598" s="51"/>
      <c r="S1598" s="51"/>
    </row>
    <row r="1599" spans="1:19" ht="21" x14ac:dyDescent="0.35">
      <c r="A1599" s="53">
        <v>30908043</v>
      </c>
      <c r="B1599" s="53" t="s">
        <v>10574</v>
      </c>
      <c r="C1599" s="54" t="s">
        <v>2935</v>
      </c>
      <c r="D1599" s="60">
        <v>1</v>
      </c>
      <c r="E1599" s="61" t="s">
        <v>407</v>
      </c>
      <c r="F1599" s="56"/>
      <c r="G1599" s="53">
        <v>2</v>
      </c>
      <c r="H1599" s="53">
        <v>4</v>
      </c>
      <c r="I1599" s="53"/>
      <c r="J1599" s="53"/>
      <c r="K1599" s="57"/>
      <c r="L1599" s="58">
        <f t="shared" si="177"/>
        <v>620.66</v>
      </c>
      <c r="M1599" s="58">
        <f t="shared" si="178"/>
        <v>620.66</v>
      </c>
      <c r="N1599" s="58">
        <f>IF(F1599&gt;0,ROUND(F1599*#REF!,2),0)</f>
        <v>0</v>
      </c>
      <c r="O1599" s="58">
        <f>IF(J1599&gt;0,ROUND(J1599*#REF!,2),0)</f>
        <v>0</v>
      </c>
      <c r="P1599" s="58">
        <f t="shared" si="179"/>
        <v>620.66</v>
      </c>
      <c r="Q1599" s="59" t="s">
        <v>132</v>
      </c>
      <c r="R1599" s="51"/>
      <c r="S1599" s="51"/>
    </row>
    <row r="1600" spans="1:19" ht="21" x14ac:dyDescent="0.35">
      <c r="A1600" s="53">
        <v>30908051</v>
      </c>
      <c r="B1600" s="53" t="s">
        <v>10575</v>
      </c>
      <c r="C1600" s="54" t="s">
        <v>2934</v>
      </c>
      <c r="D1600" s="60">
        <v>1</v>
      </c>
      <c r="E1600" s="61" t="s">
        <v>155</v>
      </c>
      <c r="F1600" s="56"/>
      <c r="G1600" s="53">
        <v>3</v>
      </c>
      <c r="H1600" s="53">
        <v>7</v>
      </c>
      <c r="I1600" s="53"/>
      <c r="J1600" s="53"/>
      <c r="K1600" s="57"/>
      <c r="L1600" s="58">
        <f t="shared" si="177"/>
        <v>1206.83</v>
      </c>
      <c r="M1600" s="58">
        <f t="shared" si="178"/>
        <v>1206.83</v>
      </c>
      <c r="N1600" s="58">
        <f>IF(F1600&gt;0,ROUND(F1600*#REF!,2),0)</f>
        <v>0</v>
      </c>
      <c r="O1600" s="58">
        <f>IF(J1600&gt;0,ROUND(J1600*#REF!,2),0)</f>
        <v>0</v>
      </c>
      <c r="P1600" s="58">
        <f t="shared" si="179"/>
        <v>1206.83</v>
      </c>
      <c r="Q1600" s="59" t="s">
        <v>132</v>
      </c>
      <c r="R1600" s="51"/>
      <c r="S1600" s="51"/>
    </row>
    <row r="1601" spans="1:19" ht="21" x14ac:dyDescent="0.35">
      <c r="A1601" s="53">
        <v>30908060</v>
      </c>
      <c r="B1601" s="53" t="s">
        <v>10576</v>
      </c>
      <c r="C1601" s="54" t="s">
        <v>2933</v>
      </c>
      <c r="D1601" s="60">
        <v>1</v>
      </c>
      <c r="E1601" s="61" t="s">
        <v>393</v>
      </c>
      <c r="F1601" s="56"/>
      <c r="G1601" s="53">
        <v>3</v>
      </c>
      <c r="H1601" s="53">
        <v>6</v>
      </c>
      <c r="I1601" s="53"/>
      <c r="J1601" s="53"/>
      <c r="K1601" s="57"/>
      <c r="L1601" s="58">
        <f t="shared" si="177"/>
        <v>883.25</v>
      </c>
      <c r="M1601" s="58">
        <f t="shared" si="178"/>
        <v>883.25</v>
      </c>
      <c r="N1601" s="58">
        <f>IF(F1601&gt;0,ROUND(F1601*#REF!,2),0)</f>
        <v>0</v>
      </c>
      <c r="O1601" s="58">
        <f>IF(J1601&gt;0,ROUND(J1601*#REF!,2),0)</f>
        <v>0</v>
      </c>
      <c r="P1601" s="58">
        <f t="shared" si="179"/>
        <v>883.25</v>
      </c>
      <c r="Q1601" s="59" t="s">
        <v>132</v>
      </c>
      <c r="R1601" s="51"/>
      <c r="S1601" s="51"/>
    </row>
    <row r="1602" spans="1:19" x14ac:dyDescent="0.35">
      <c r="A1602" s="53">
        <v>30908078</v>
      </c>
      <c r="B1602" s="53" t="s">
        <v>10577</v>
      </c>
      <c r="C1602" s="54" t="s">
        <v>2932</v>
      </c>
      <c r="D1602" s="60">
        <v>1</v>
      </c>
      <c r="E1602" s="61" t="s">
        <v>16</v>
      </c>
      <c r="F1602" s="56"/>
      <c r="G1602" s="53">
        <v>2</v>
      </c>
      <c r="H1602" s="53">
        <v>2</v>
      </c>
      <c r="I1602" s="53"/>
      <c r="J1602" s="53"/>
      <c r="K1602" s="57"/>
      <c r="L1602" s="58">
        <f t="shared" si="177"/>
        <v>250.65</v>
      </c>
      <c r="M1602" s="58">
        <f t="shared" si="178"/>
        <v>250.65</v>
      </c>
      <c r="N1602" s="58">
        <f>IF(F1602&gt;0,ROUND(F1602*#REF!,2),0)</f>
        <v>0</v>
      </c>
      <c r="O1602" s="58">
        <f>IF(J1602&gt;0,ROUND(J1602*#REF!,2),0)</f>
        <v>0</v>
      </c>
      <c r="P1602" s="58">
        <f t="shared" si="179"/>
        <v>250.65</v>
      </c>
      <c r="Q1602" s="59" t="s">
        <v>132</v>
      </c>
      <c r="R1602" s="51"/>
      <c r="S1602" s="51"/>
    </row>
    <row r="1603" spans="1:19" ht="21" x14ac:dyDescent="0.35">
      <c r="A1603" s="53">
        <v>30908086</v>
      </c>
      <c r="B1603" s="53" t="s">
        <v>10578</v>
      </c>
      <c r="C1603" s="54" t="s">
        <v>2931</v>
      </c>
      <c r="D1603" s="60">
        <v>1</v>
      </c>
      <c r="E1603" s="61" t="s">
        <v>446</v>
      </c>
      <c r="F1603" s="56"/>
      <c r="G1603" s="53">
        <v>4</v>
      </c>
      <c r="H1603" s="53">
        <v>7</v>
      </c>
      <c r="I1603" s="53"/>
      <c r="J1603" s="53"/>
      <c r="K1603" s="57"/>
      <c r="L1603" s="58">
        <f t="shared" si="177"/>
        <v>1323.54</v>
      </c>
      <c r="M1603" s="58">
        <f t="shared" si="178"/>
        <v>1323.54</v>
      </c>
      <c r="N1603" s="58">
        <f>IF(F1603&gt;0,ROUND(F1603*#REF!,2),0)</f>
        <v>0</v>
      </c>
      <c r="O1603" s="58">
        <f>IF(J1603&gt;0,ROUND(J1603*#REF!,2),0)</f>
        <v>0</v>
      </c>
      <c r="P1603" s="58">
        <f t="shared" si="179"/>
        <v>1323.54</v>
      </c>
      <c r="Q1603" s="59" t="s">
        <v>132</v>
      </c>
      <c r="R1603" s="51"/>
      <c r="S1603" s="51"/>
    </row>
    <row r="1604" spans="1:19" ht="21" x14ac:dyDescent="0.35">
      <c r="A1604" s="53">
        <v>30908094</v>
      </c>
      <c r="B1604" s="53" t="s">
        <v>10579</v>
      </c>
      <c r="C1604" s="54" t="s">
        <v>2930</v>
      </c>
      <c r="D1604" s="60">
        <v>1</v>
      </c>
      <c r="E1604" s="61" t="s">
        <v>393</v>
      </c>
      <c r="F1604" s="56"/>
      <c r="G1604" s="53">
        <v>3</v>
      </c>
      <c r="H1604" s="53">
        <v>4</v>
      </c>
      <c r="I1604" s="53"/>
      <c r="J1604" s="53"/>
      <c r="K1604" s="57"/>
      <c r="L1604" s="58">
        <f t="shared" si="177"/>
        <v>883.25</v>
      </c>
      <c r="M1604" s="58">
        <f t="shared" si="178"/>
        <v>883.25</v>
      </c>
      <c r="N1604" s="58">
        <f>IF(F1604&gt;0,ROUND(F1604*#REF!,2),0)</f>
        <v>0</v>
      </c>
      <c r="O1604" s="58">
        <f>IF(J1604&gt;0,ROUND(J1604*#REF!,2),0)</f>
        <v>0</v>
      </c>
      <c r="P1604" s="58">
        <f t="shared" si="179"/>
        <v>883.25</v>
      </c>
      <c r="Q1604" s="59" t="s">
        <v>132</v>
      </c>
      <c r="R1604" s="51"/>
      <c r="S1604" s="51"/>
    </row>
    <row r="1605" spans="1:19" ht="21" x14ac:dyDescent="0.35">
      <c r="A1605" s="53">
        <v>30908108</v>
      </c>
      <c r="B1605" s="53" t="s">
        <v>10580</v>
      </c>
      <c r="C1605" s="54" t="s">
        <v>2929</v>
      </c>
      <c r="D1605" s="60">
        <v>1</v>
      </c>
      <c r="E1605" s="61" t="s">
        <v>151</v>
      </c>
      <c r="F1605" s="56"/>
      <c r="G1605" s="53"/>
      <c r="H1605" s="53">
        <v>2</v>
      </c>
      <c r="I1605" s="53"/>
      <c r="J1605" s="53"/>
      <c r="K1605" s="57"/>
      <c r="L1605" s="58">
        <f t="shared" si="177"/>
        <v>270.54000000000002</v>
      </c>
      <c r="M1605" s="58">
        <f t="shared" si="178"/>
        <v>270.54000000000002</v>
      </c>
      <c r="N1605" s="58">
        <f>IF(F1605&gt;0,ROUND(F1605*#REF!,2),0)</f>
        <v>0</v>
      </c>
      <c r="O1605" s="58">
        <f>IF(J1605&gt;0,ROUND(J1605*#REF!,2),0)</f>
        <v>0</v>
      </c>
      <c r="P1605" s="58">
        <f t="shared" si="179"/>
        <v>270.54000000000002</v>
      </c>
      <c r="Q1605" s="59" t="s">
        <v>132</v>
      </c>
      <c r="R1605" s="51"/>
      <c r="S1605" s="51"/>
    </row>
    <row r="1606" spans="1:19" ht="31" x14ac:dyDescent="0.35">
      <c r="A1606" s="125" t="s">
        <v>10581</v>
      </c>
      <c r="B1606" s="125"/>
      <c r="C1606" s="125"/>
      <c r="D1606" s="125"/>
      <c r="E1606" s="125"/>
      <c r="F1606" s="125"/>
      <c r="G1606" s="125"/>
      <c r="H1606" s="125"/>
      <c r="I1606" s="125"/>
      <c r="J1606" s="125"/>
      <c r="K1606" s="125"/>
      <c r="L1606" s="125"/>
      <c r="M1606" s="125"/>
      <c r="N1606" s="125"/>
      <c r="O1606" s="125"/>
      <c r="P1606" s="125"/>
      <c r="Q1606" s="52"/>
      <c r="R1606" s="51"/>
      <c r="S1606" s="51"/>
    </row>
    <row r="1607" spans="1:19" x14ac:dyDescent="0.35">
      <c r="A1607" s="53">
        <v>30909023</v>
      </c>
      <c r="B1607" s="53" t="s">
        <v>10582</v>
      </c>
      <c r="C1607" s="54" t="s">
        <v>2928</v>
      </c>
      <c r="D1607" s="60">
        <v>1</v>
      </c>
      <c r="E1607" s="61" t="s">
        <v>110</v>
      </c>
      <c r="F1607" s="56"/>
      <c r="G1607" s="53"/>
      <c r="H1607" s="53">
        <v>0</v>
      </c>
      <c r="I1607" s="53"/>
      <c r="J1607" s="53"/>
      <c r="K1607" s="57"/>
      <c r="L1607" s="58">
        <f>VLOOKUP(E1607,PORTES2021,10,FALSE)</f>
        <v>222.81</v>
      </c>
      <c r="M1607" s="58">
        <f t="shared" si="178"/>
        <v>222.81</v>
      </c>
      <c r="N1607" s="58">
        <f>IF(F1607&gt;0,ROUND(F1607*#REF!,2),0)</f>
        <v>0</v>
      </c>
      <c r="O1607" s="58">
        <f>IF(J1607&gt;0,ROUND(J1607*#REF!,2),0)</f>
        <v>0</v>
      </c>
      <c r="P1607" s="58">
        <f>ROUND(M1607+N1607+O1607,2)</f>
        <v>222.81</v>
      </c>
      <c r="Q1607" s="59" t="s">
        <v>132</v>
      </c>
      <c r="R1607" s="51"/>
      <c r="S1607" s="51"/>
    </row>
    <row r="1608" spans="1:19" ht="21" x14ac:dyDescent="0.35">
      <c r="A1608" s="53">
        <v>30909031</v>
      </c>
      <c r="B1608" s="53" t="s">
        <v>10583</v>
      </c>
      <c r="C1608" s="54" t="s">
        <v>2927</v>
      </c>
      <c r="D1608" s="60">
        <v>1</v>
      </c>
      <c r="E1608" s="61" t="s">
        <v>41</v>
      </c>
      <c r="F1608" s="56">
        <v>14</v>
      </c>
      <c r="G1608" s="53"/>
      <c r="H1608" s="53">
        <v>0</v>
      </c>
      <c r="I1608" s="53"/>
      <c r="J1608" s="53"/>
      <c r="K1608" s="57"/>
      <c r="L1608" s="58">
        <f>VLOOKUP(E1608,PORTES2021,10,FALSE)</f>
        <v>169.74</v>
      </c>
      <c r="M1608" s="58">
        <f t="shared" si="178"/>
        <v>169.74</v>
      </c>
      <c r="N1608" s="58" t="e">
        <f>IF(F1608&gt;0,ROUND(F1608*#REF!,2),0)</f>
        <v>#REF!</v>
      </c>
      <c r="O1608" s="58">
        <f>IF(J1608&gt;0,ROUND(J1608*#REF!,2),0)</f>
        <v>0</v>
      </c>
      <c r="P1608" s="58" t="e">
        <f>ROUND(M1608+N1608+O1608,2)</f>
        <v>#REF!</v>
      </c>
      <c r="Q1608" s="59" t="s">
        <v>132</v>
      </c>
      <c r="R1608" s="51"/>
      <c r="S1608" s="51"/>
    </row>
    <row r="1609" spans="1:19" ht="63" x14ac:dyDescent="0.35">
      <c r="A1609" s="53">
        <v>30909139</v>
      </c>
      <c r="B1609" s="53" t="s">
        <v>10584</v>
      </c>
      <c r="C1609" s="54" t="s">
        <v>2926</v>
      </c>
      <c r="D1609" s="60">
        <v>1</v>
      </c>
      <c r="E1609" s="61" t="s">
        <v>110</v>
      </c>
      <c r="F1609" s="56">
        <v>14</v>
      </c>
      <c r="G1609" s="53"/>
      <c r="H1609" s="53">
        <v>0</v>
      </c>
      <c r="I1609" s="53"/>
      <c r="J1609" s="53"/>
      <c r="K1609" s="57"/>
      <c r="L1609" s="58">
        <f>VLOOKUP(E1609,PORTES2021,10,FALSE)</f>
        <v>222.81</v>
      </c>
      <c r="M1609" s="58">
        <f t="shared" si="178"/>
        <v>222.81</v>
      </c>
      <c r="N1609" s="58" t="e">
        <f>IF(F1609&gt;0,ROUND(F1609*#REF!,2),0)</f>
        <v>#REF!</v>
      </c>
      <c r="O1609" s="58">
        <f>IF(J1609&gt;0,ROUND(J1609*#REF!,2),0)</f>
        <v>0</v>
      </c>
      <c r="P1609" s="58" t="e">
        <f>ROUND(M1609+N1609+O1609,2)</f>
        <v>#REF!</v>
      </c>
      <c r="Q1609" s="59" t="s">
        <v>132</v>
      </c>
      <c r="R1609" s="51"/>
      <c r="S1609" s="51"/>
    </row>
    <row r="1610" spans="1:19" ht="52.5" x14ac:dyDescent="0.35">
      <c r="A1610" s="53">
        <v>30909147</v>
      </c>
      <c r="B1610" s="53" t="s">
        <v>10585</v>
      </c>
      <c r="C1610" s="54" t="s">
        <v>2925</v>
      </c>
      <c r="D1610" s="60">
        <v>1</v>
      </c>
      <c r="E1610" s="61" t="s">
        <v>311</v>
      </c>
      <c r="F1610" s="56">
        <v>18</v>
      </c>
      <c r="G1610" s="53"/>
      <c r="H1610" s="53">
        <v>0</v>
      </c>
      <c r="I1610" s="53"/>
      <c r="J1610" s="53"/>
      <c r="K1610" s="57"/>
      <c r="L1610" s="58">
        <f>VLOOKUP(E1610,PORTES2021,10,FALSE)</f>
        <v>291.76</v>
      </c>
      <c r="M1610" s="58">
        <f t="shared" si="178"/>
        <v>291.76</v>
      </c>
      <c r="N1610" s="58" t="e">
        <f>IF(F1610&gt;0,ROUND(F1610*#REF!,2),0)</f>
        <v>#REF!</v>
      </c>
      <c r="O1610" s="58">
        <f>IF(J1610&gt;0,ROUND(J1610*#REF!,2),0)</f>
        <v>0</v>
      </c>
      <c r="P1610" s="58" t="e">
        <f>ROUND(M1610+N1610+O1610,2)</f>
        <v>#REF!</v>
      </c>
      <c r="Q1610" s="59" t="s">
        <v>132</v>
      </c>
      <c r="R1610" s="51"/>
      <c r="S1610" s="51"/>
    </row>
    <row r="1611" spans="1:19" ht="31" x14ac:dyDescent="0.35">
      <c r="A1611" s="124" t="s">
        <v>10586</v>
      </c>
      <c r="B1611" s="124"/>
      <c r="C1611" s="124"/>
      <c r="D1611" s="124"/>
      <c r="E1611" s="124"/>
      <c r="F1611" s="124"/>
      <c r="G1611" s="124"/>
      <c r="H1611" s="124"/>
      <c r="I1611" s="124"/>
      <c r="J1611" s="124"/>
      <c r="K1611" s="124"/>
      <c r="L1611" s="124"/>
      <c r="M1611" s="124"/>
      <c r="N1611" s="124"/>
      <c r="O1611" s="124"/>
      <c r="P1611" s="124"/>
      <c r="Q1611" s="52"/>
      <c r="R1611" s="51"/>
      <c r="S1611" s="51"/>
    </row>
    <row r="1612" spans="1:19" ht="31.5" x14ac:dyDescent="0.35">
      <c r="A1612" s="53">
        <v>30910013</v>
      </c>
      <c r="B1612" s="53" t="s">
        <v>10587</v>
      </c>
      <c r="C1612" s="54" t="s">
        <v>2924</v>
      </c>
      <c r="D1612" s="60">
        <v>1</v>
      </c>
      <c r="E1612" s="61" t="s">
        <v>2103</v>
      </c>
      <c r="F1612" s="56"/>
      <c r="G1612" s="53">
        <v>4</v>
      </c>
      <c r="H1612" s="53">
        <v>7</v>
      </c>
      <c r="I1612" s="53"/>
      <c r="J1612" s="53"/>
      <c r="K1612" s="57"/>
      <c r="L1612" s="58">
        <f t="shared" ref="L1612:L1625" si="180">VLOOKUP(E1612,PORTES2021,10,FALSE)</f>
        <v>1452.19</v>
      </c>
      <c r="M1612" s="58">
        <f t="shared" ref="M1612:M1625" si="181">ROUND(D1612*L1612,2)</f>
        <v>1452.19</v>
      </c>
      <c r="N1612" s="58">
        <f>IF(F1612&gt;0,ROUND(F1612*#REF!,2),0)</f>
        <v>0</v>
      </c>
      <c r="O1612" s="58">
        <f>IF(J1612&gt;0,ROUND(J1612*#REF!,2),0)</f>
        <v>0</v>
      </c>
      <c r="P1612" s="58">
        <f t="shared" ref="P1612:P1625" si="182">ROUND(M1612+N1612+O1612,2)</f>
        <v>1452.19</v>
      </c>
      <c r="Q1612" s="59" t="s">
        <v>132</v>
      </c>
      <c r="R1612" s="51"/>
      <c r="S1612" s="51"/>
    </row>
    <row r="1613" spans="1:19" ht="21" x14ac:dyDescent="0.35">
      <c r="A1613" s="53">
        <v>30910021</v>
      </c>
      <c r="B1613" s="53" t="s">
        <v>10588</v>
      </c>
      <c r="C1613" s="54" t="s">
        <v>2923</v>
      </c>
      <c r="D1613" s="60">
        <v>1</v>
      </c>
      <c r="E1613" s="61" t="s">
        <v>396</v>
      </c>
      <c r="F1613" s="56"/>
      <c r="G1613" s="53">
        <v>3</v>
      </c>
      <c r="H1613" s="53">
        <v>6</v>
      </c>
      <c r="I1613" s="53"/>
      <c r="J1613" s="53"/>
      <c r="K1613" s="57"/>
      <c r="L1613" s="58">
        <f t="shared" si="180"/>
        <v>1027.79</v>
      </c>
      <c r="M1613" s="58">
        <f t="shared" si="181"/>
        <v>1027.79</v>
      </c>
      <c r="N1613" s="58">
        <f>IF(F1613&gt;0,ROUND(F1613*#REF!,2),0)</f>
        <v>0</v>
      </c>
      <c r="O1613" s="58">
        <f>IF(J1613&gt;0,ROUND(J1613*#REF!,2),0)</f>
        <v>0</v>
      </c>
      <c r="P1613" s="58">
        <f t="shared" si="182"/>
        <v>1027.79</v>
      </c>
      <c r="Q1613" s="59" t="s">
        <v>132</v>
      </c>
      <c r="R1613" s="51"/>
      <c r="S1613" s="51"/>
    </row>
    <row r="1614" spans="1:19" ht="42" x14ac:dyDescent="0.35">
      <c r="A1614" s="53">
        <v>30910030</v>
      </c>
      <c r="B1614" s="53" t="s">
        <v>10589</v>
      </c>
      <c r="C1614" s="54" t="s">
        <v>2922</v>
      </c>
      <c r="D1614" s="60">
        <v>1</v>
      </c>
      <c r="E1614" s="61" t="s">
        <v>165</v>
      </c>
      <c r="F1614" s="56"/>
      <c r="G1614" s="53">
        <v>4</v>
      </c>
      <c r="H1614" s="53">
        <v>7</v>
      </c>
      <c r="I1614" s="53"/>
      <c r="J1614" s="53"/>
      <c r="K1614" s="57"/>
      <c r="L1614" s="58">
        <f t="shared" si="180"/>
        <v>1617.95</v>
      </c>
      <c r="M1614" s="58">
        <f t="shared" si="181"/>
        <v>1617.95</v>
      </c>
      <c r="N1614" s="58">
        <f>IF(F1614&gt;0,ROUND(F1614*#REF!,2),0)</f>
        <v>0</v>
      </c>
      <c r="O1614" s="58">
        <f>IF(J1614&gt;0,ROUND(J1614*#REF!,2),0)</f>
        <v>0</v>
      </c>
      <c r="P1614" s="58">
        <f t="shared" si="182"/>
        <v>1617.95</v>
      </c>
      <c r="Q1614" s="59" t="s">
        <v>132</v>
      </c>
      <c r="R1614" s="51"/>
      <c r="S1614" s="51"/>
    </row>
    <row r="1615" spans="1:19" ht="31.5" x14ac:dyDescent="0.35">
      <c r="A1615" s="53">
        <v>30910048</v>
      </c>
      <c r="B1615" s="53" t="s">
        <v>10590</v>
      </c>
      <c r="C1615" s="54" t="s">
        <v>2921</v>
      </c>
      <c r="D1615" s="60">
        <v>1</v>
      </c>
      <c r="E1615" s="61" t="s">
        <v>396</v>
      </c>
      <c r="F1615" s="56"/>
      <c r="G1615" s="53">
        <v>3</v>
      </c>
      <c r="H1615" s="53">
        <v>7</v>
      </c>
      <c r="I1615" s="53"/>
      <c r="J1615" s="53"/>
      <c r="K1615" s="57"/>
      <c r="L1615" s="58">
        <f t="shared" si="180"/>
        <v>1027.79</v>
      </c>
      <c r="M1615" s="58">
        <f t="shared" si="181"/>
        <v>1027.79</v>
      </c>
      <c r="N1615" s="58">
        <f>IF(F1615&gt;0,ROUND(F1615*#REF!,2),0)</f>
        <v>0</v>
      </c>
      <c r="O1615" s="58">
        <f>IF(J1615&gt;0,ROUND(J1615*#REF!,2),0)</f>
        <v>0</v>
      </c>
      <c r="P1615" s="58">
        <f t="shared" si="182"/>
        <v>1027.79</v>
      </c>
      <c r="Q1615" s="59" t="s">
        <v>132</v>
      </c>
      <c r="R1615" s="51"/>
      <c r="S1615" s="51"/>
    </row>
    <row r="1616" spans="1:19" ht="31.5" x14ac:dyDescent="0.35">
      <c r="A1616" s="53">
        <v>30910056</v>
      </c>
      <c r="B1616" s="53" t="s">
        <v>10591</v>
      </c>
      <c r="C1616" s="54" t="s">
        <v>2920</v>
      </c>
      <c r="D1616" s="60">
        <v>1</v>
      </c>
      <c r="E1616" s="61" t="s">
        <v>396</v>
      </c>
      <c r="F1616" s="56"/>
      <c r="G1616" s="53">
        <v>3</v>
      </c>
      <c r="H1616" s="53">
        <v>6</v>
      </c>
      <c r="I1616" s="53"/>
      <c r="J1616" s="53"/>
      <c r="K1616" s="57"/>
      <c r="L1616" s="58">
        <f t="shared" si="180"/>
        <v>1027.79</v>
      </c>
      <c r="M1616" s="58">
        <f t="shared" si="181"/>
        <v>1027.79</v>
      </c>
      <c r="N1616" s="58">
        <f>IF(F1616&gt;0,ROUND(F1616*#REF!,2),0)</f>
        <v>0</v>
      </c>
      <c r="O1616" s="58">
        <f>IF(J1616&gt;0,ROUND(J1616*#REF!,2),0)</f>
        <v>0</v>
      </c>
      <c r="P1616" s="58">
        <f t="shared" si="182"/>
        <v>1027.79</v>
      </c>
      <c r="Q1616" s="59" t="s">
        <v>132</v>
      </c>
      <c r="R1616" s="51"/>
      <c r="S1616" s="51"/>
    </row>
    <row r="1617" spans="1:19" ht="31.5" x14ac:dyDescent="0.35">
      <c r="A1617" s="53">
        <v>30910064</v>
      </c>
      <c r="B1617" s="53" t="s">
        <v>10592</v>
      </c>
      <c r="C1617" s="54" t="s">
        <v>2919</v>
      </c>
      <c r="D1617" s="60">
        <v>1</v>
      </c>
      <c r="E1617" s="61" t="s">
        <v>396</v>
      </c>
      <c r="F1617" s="56"/>
      <c r="G1617" s="53">
        <v>3</v>
      </c>
      <c r="H1617" s="53">
        <v>7</v>
      </c>
      <c r="I1617" s="53"/>
      <c r="J1617" s="53"/>
      <c r="K1617" s="57"/>
      <c r="L1617" s="58">
        <f t="shared" si="180"/>
        <v>1027.79</v>
      </c>
      <c r="M1617" s="58">
        <f t="shared" si="181"/>
        <v>1027.79</v>
      </c>
      <c r="N1617" s="58">
        <f>IF(F1617&gt;0,ROUND(F1617*#REF!,2),0)</f>
        <v>0</v>
      </c>
      <c r="O1617" s="58">
        <f>IF(J1617&gt;0,ROUND(J1617*#REF!,2),0)</f>
        <v>0</v>
      </c>
      <c r="P1617" s="58">
        <f t="shared" si="182"/>
        <v>1027.79</v>
      </c>
      <c r="Q1617" s="59" t="s">
        <v>132</v>
      </c>
      <c r="R1617" s="51"/>
      <c r="S1617" s="51"/>
    </row>
    <row r="1618" spans="1:19" ht="31.5" x14ac:dyDescent="0.35">
      <c r="A1618" s="53">
        <v>30910072</v>
      </c>
      <c r="B1618" s="53" t="s">
        <v>10593</v>
      </c>
      <c r="C1618" s="54" t="s">
        <v>2918</v>
      </c>
      <c r="D1618" s="60">
        <v>1</v>
      </c>
      <c r="E1618" s="61" t="s">
        <v>186</v>
      </c>
      <c r="F1618" s="56"/>
      <c r="G1618" s="53">
        <v>4</v>
      </c>
      <c r="H1618" s="53">
        <v>7</v>
      </c>
      <c r="I1618" s="53"/>
      <c r="J1618" s="53"/>
      <c r="K1618" s="57"/>
      <c r="L1618" s="58">
        <f t="shared" si="180"/>
        <v>2950.77</v>
      </c>
      <c r="M1618" s="58">
        <f t="shared" si="181"/>
        <v>2950.77</v>
      </c>
      <c r="N1618" s="58">
        <f>IF(F1618&gt;0,ROUND(F1618*#REF!,2),0)</f>
        <v>0</v>
      </c>
      <c r="O1618" s="58">
        <f>IF(J1618&gt;0,ROUND(J1618*#REF!,2),0)</f>
        <v>0</v>
      </c>
      <c r="P1618" s="58">
        <f t="shared" si="182"/>
        <v>2950.77</v>
      </c>
      <c r="Q1618" s="59" t="s">
        <v>132</v>
      </c>
      <c r="R1618" s="51"/>
      <c r="S1618" s="51"/>
    </row>
    <row r="1619" spans="1:19" ht="21" x14ac:dyDescent="0.35">
      <c r="A1619" s="53">
        <v>30910080</v>
      </c>
      <c r="B1619" s="53" t="s">
        <v>10594</v>
      </c>
      <c r="C1619" s="54" t="s">
        <v>2917</v>
      </c>
      <c r="D1619" s="60">
        <v>1</v>
      </c>
      <c r="E1619" s="61" t="s">
        <v>393</v>
      </c>
      <c r="F1619" s="56"/>
      <c r="G1619" s="53">
        <v>2</v>
      </c>
      <c r="H1619" s="53">
        <v>4</v>
      </c>
      <c r="I1619" s="53"/>
      <c r="J1619" s="53"/>
      <c r="K1619" s="57"/>
      <c r="L1619" s="58">
        <f t="shared" si="180"/>
        <v>883.25</v>
      </c>
      <c r="M1619" s="58">
        <f t="shared" si="181"/>
        <v>883.25</v>
      </c>
      <c r="N1619" s="58">
        <f>IF(F1619&gt;0,ROUND(F1619*#REF!,2),0)</f>
        <v>0</v>
      </c>
      <c r="O1619" s="58">
        <f>IF(J1619&gt;0,ROUND(J1619*#REF!,2),0)</f>
        <v>0</v>
      </c>
      <c r="P1619" s="58">
        <f t="shared" si="182"/>
        <v>883.25</v>
      </c>
      <c r="Q1619" s="59" t="s">
        <v>132</v>
      </c>
      <c r="R1619" s="51"/>
      <c r="S1619" s="51"/>
    </row>
    <row r="1620" spans="1:19" ht="21" x14ac:dyDescent="0.35">
      <c r="A1620" s="53">
        <v>30910099</v>
      </c>
      <c r="B1620" s="53" t="s">
        <v>10595</v>
      </c>
      <c r="C1620" s="54" t="s">
        <v>2916</v>
      </c>
      <c r="D1620" s="60">
        <v>1</v>
      </c>
      <c r="E1620" s="61" t="s">
        <v>393</v>
      </c>
      <c r="F1620" s="56"/>
      <c r="G1620" s="53">
        <v>3</v>
      </c>
      <c r="H1620" s="53">
        <v>5</v>
      </c>
      <c r="I1620" s="53"/>
      <c r="J1620" s="53"/>
      <c r="K1620" s="57"/>
      <c r="L1620" s="58">
        <f t="shared" si="180"/>
        <v>883.25</v>
      </c>
      <c r="M1620" s="58">
        <f t="shared" si="181"/>
        <v>883.25</v>
      </c>
      <c r="N1620" s="58">
        <f>IF(F1620&gt;0,ROUND(F1620*#REF!,2),0)</f>
        <v>0</v>
      </c>
      <c r="O1620" s="58">
        <f>IF(J1620&gt;0,ROUND(J1620*#REF!,2),0)</f>
        <v>0</v>
      </c>
      <c r="P1620" s="58">
        <f t="shared" si="182"/>
        <v>883.25</v>
      </c>
      <c r="Q1620" s="59" t="s">
        <v>132</v>
      </c>
      <c r="R1620" s="51"/>
      <c r="S1620" s="51"/>
    </row>
    <row r="1621" spans="1:19" ht="21" x14ac:dyDescent="0.35">
      <c r="A1621" s="53">
        <v>30910102</v>
      </c>
      <c r="B1621" s="53" t="s">
        <v>10596</v>
      </c>
      <c r="C1621" s="54" t="s">
        <v>2915</v>
      </c>
      <c r="D1621" s="60">
        <v>1</v>
      </c>
      <c r="E1621" s="61" t="s">
        <v>446</v>
      </c>
      <c r="F1621" s="56"/>
      <c r="G1621" s="53">
        <v>3</v>
      </c>
      <c r="H1621" s="53">
        <v>7</v>
      </c>
      <c r="I1621" s="53"/>
      <c r="J1621" s="53"/>
      <c r="K1621" s="57"/>
      <c r="L1621" s="58">
        <f t="shared" si="180"/>
        <v>1323.54</v>
      </c>
      <c r="M1621" s="58">
        <f t="shared" si="181"/>
        <v>1323.54</v>
      </c>
      <c r="N1621" s="58">
        <f>IF(F1621&gt;0,ROUND(F1621*#REF!,2),0)</f>
        <v>0</v>
      </c>
      <c r="O1621" s="58">
        <f>IF(J1621&gt;0,ROUND(J1621*#REF!,2),0)</f>
        <v>0</v>
      </c>
      <c r="P1621" s="58">
        <f t="shared" si="182"/>
        <v>1323.54</v>
      </c>
      <c r="Q1621" s="59" t="s">
        <v>132</v>
      </c>
      <c r="R1621" s="51"/>
      <c r="S1621" s="51"/>
    </row>
    <row r="1622" spans="1:19" ht="21" x14ac:dyDescent="0.35">
      <c r="A1622" s="53">
        <v>30910110</v>
      </c>
      <c r="B1622" s="53" t="s">
        <v>10597</v>
      </c>
      <c r="C1622" s="54" t="s">
        <v>2914</v>
      </c>
      <c r="D1622" s="60">
        <v>1</v>
      </c>
      <c r="E1622" s="61" t="s">
        <v>2103</v>
      </c>
      <c r="F1622" s="56"/>
      <c r="G1622" s="53">
        <v>3</v>
      </c>
      <c r="H1622" s="53">
        <v>5</v>
      </c>
      <c r="I1622" s="53"/>
      <c r="J1622" s="53"/>
      <c r="K1622" s="57"/>
      <c r="L1622" s="58">
        <f t="shared" si="180"/>
        <v>1452.19</v>
      </c>
      <c r="M1622" s="58">
        <f t="shared" si="181"/>
        <v>1452.19</v>
      </c>
      <c r="N1622" s="58">
        <f>IF(F1622&gt;0,ROUND(F1622*#REF!,2),0)</f>
        <v>0</v>
      </c>
      <c r="O1622" s="58">
        <f>IF(J1622&gt;0,ROUND(J1622*#REF!,2),0)</f>
        <v>0</v>
      </c>
      <c r="P1622" s="58">
        <f t="shared" si="182"/>
        <v>1452.19</v>
      </c>
      <c r="Q1622" s="59" t="s">
        <v>132</v>
      </c>
      <c r="R1622" s="51"/>
      <c r="S1622" s="51"/>
    </row>
    <row r="1623" spans="1:19" ht="21" x14ac:dyDescent="0.35">
      <c r="A1623" s="53">
        <v>30910129</v>
      </c>
      <c r="B1623" s="53" t="s">
        <v>10598</v>
      </c>
      <c r="C1623" s="54" t="s">
        <v>2913</v>
      </c>
      <c r="D1623" s="60">
        <v>1</v>
      </c>
      <c r="E1623" s="61" t="s">
        <v>393</v>
      </c>
      <c r="F1623" s="56"/>
      <c r="G1623" s="53">
        <v>3</v>
      </c>
      <c r="H1623" s="53">
        <v>4</v>
      </c>
      <c r="I1623" s="53"/>
      <c r="J1623" s="53"/>
      <c r="K1623" s="57"/>
      <c r="L1623" s="58">
        <f t="shared" si="180"/>
        <v>883.25</v>
      </c>
      <c r="M1623" s="58">
        <f t="shared" si="181"/>
        <v>883.25</v>
      </c>
      <c r="N1623" s="58">
        <f>IF(F1623&gt;0,ROUND(F1623*#REF!,2),0)</f>
        <v>0</v>
      </c>
      <c r="O1623" s="58">
        <f>IF(J1623&gt;0,ROUND(J1623*#REF!,2),0)</f>
        <v>0</v>
      </c>
      <c r="P1623" s="58">
        <f t="shared" si="182"/>
        <v>883.25</v>
      </c>
      <c r="Q1623" s="59" t="s">
        <v>132</v>
      </c>
      <c r="R1623" s="51"/>
      <c r="S1623" s="51"/>
    </row>
    <row r="1624" spans="1:19" ht="21" x14ac:dyDescent="0.35">
      <c r="A1624" s="53">
        <v>30910137</v>
      </c>
      <c r="B1624" s="53" t="s">
        <v>10599</v>
      </c>
      <c r="C1624" s="54" t="s">
        <v>2912</v>
      </c>
      <c r="D1624" s="60">
        <v>1</v>
      </c>
      <c r="E1624" s="61" t="s">
        <v>446</v>
      </c>
      <c r="F1624" s="56"/>
      <c r="G1624" s="53">
        <v>3</v>
      </c>
      <c r="H1624" s="53">
        <v>6</v>
      </c>
      <c r="I1624" s="53"/>
      <c r="J1624" s="53"/>
      <c r="K1624" s="57"/>
      <c r="L1624" s="58">
        <f t="shared" si="180"/>
        <v>1323.54</v>
      </c>
      <c r="M1624" s="58">
        <f t="shared" si="181"/>
        <v>1323.54</v>
      </c>
      <c r="N1624" s="58">
        <f>IF(F1624&gt;0,ROUND(F1624*#REF!,2),0)</f>
        <v>0</v>
      </c>
      <c r="O1624" s="58">
        <f>IF(J1624&gt;0,ROUND(J1624*#REF!,2),0)</f>
        <v>0</v>
      </c>
      <c r="P1624" s="58">
        <f t="shared" si="182"/>
        <v>1323.54</v>
      </c>
      <c r="Q1624" s="59" t="s">
        <v>132</v>
      </c>
      <c r="R1624" s="51"/>
      <c r="S1624" s="51"/>
    </row>
    <row r="1625" spans="1:19" ht="21" x14ac:dyDescent="0.35">
      <c r="A1625" s="53">
        <v>30910145</v>
      </c>
      <c r="B1625" s="53" t="s">
        <v>10600</v>
      </c>
      <c r="C1625" s="54" t="s">
        <v>2911</v>
      </c>
      <c r="D1625" s="60">
        <v>1</v>
      </c>
      <c r="E1625" s="61" t="s">
        <v>2103</v>
      </c>
      <c r="F1625" s="56"/>
      <c r="G1625" s="53">
        <v>4</v>
      </c>
      <c r="H1625" s="53">
        <v>7</v>
      </c>
      <c r="I1625" s="53"/>
      <c r="J1625" s="53"/>
      <c r="K1625" s="57"/>
      <c r="L1625" s="58">
        <f t="shared" si="180"/>
        <v>1452.19</v>
      </c>
      <c r="M1625" s="58">
        <f t="shared" si="181"/>
        <v>1452.19</v>
      </c>
      <c r="N1625" s="58">
        <f>IF(F1625&gt;0,ROUND(F1625*#REF!,2),0)</f>
        <v>0</v>
      </c>
      <c r="O1625" s="58">
        <f>IF(J1625&gt;0,ROUND(J1625*#REF!,2),0)</f>
        <v>0</v>
      </c>
      <c r="P1625" s="58">
        <f t="shared" si="182"/>
        <v>1452.19</v>
      </c>
      <c r="Q1625" s="59" t="s">
        <v>132</v>
      </c>
      <c r="R1625" s="51"/>
      <c r="S1625" s="51"/>
    </row>
    <row r="1626" spans="1:19" ht="31" x14ac:dyDescent="0.35">
      <c r="A1626" s="125" t="s">
        <v>10601</v>
      </c>
      <c r="B1626" s="125"/>
      <c r="C1626" s="125"/>
      <c r="D1626" s="125"/>
      <c r="E1626" s="125"/>
      <c r="F1626" s="125"/>
      <c r="G1626" s="125"/>
      <c r="H1626" s="125"/>
      <c r="I1626" s="125"/>
      <c r="J1626" s="125"/>
      <c r="K1626" s="125"/>
      <c r="L1626" s="125"/>
      <c r="M1626" s="125"/>
      <c r="N1626" s="125"/>
      <c r="O1626" s="125"/>
      <c r="P1626" s="125"/>
      <c r="Q1626" s="52"/>
      <c r="R1626" s="51"/>
      <c r="S1626" s="51"/>
    </row>
    <row r="1627" spans="1:19" ht="21" x14ac:dyDescent="0.35">
      <c r="A1627" s="53">
        <v>30911010</v>
      </c>
      <c r="B1627" s="53" t="s">
        <v>10602</v>
      </c>
      <c r="C1627" s="54" t="s">
        <v>2910</v>
      </c>
      <c r="D1627" s="60">
        <v>1</v>
      </c>
      <c r="E1627" s="61" t="s">
        <v>151</v>
      </c>
      <c r="F1627" s="56"/>
      <c r="G1627" s="53">
        <v>1</v>
      </c>
      <c r="H1627" s="53">
        <v>4</v>
      </c>
      <c r="I1627" s="53"/>
      <c r="J1627" s="53"/>
      <c r="K1627" s="57"/>
      <c r="L1627" s="58">
        <f t="shared" ref="L1627:L1642" si="183">VLOOKUP(E1627,PORTES2021,10,FALSE)</f>
        <v>270.54000000000002</v>
      </c>
      <c r="M1627" s="58">
        <f t="shared" ref="M1627:M1642" si="184">ROUND(D1627*L1627,2)</f>
        <v>270.54000000000002</v>
      </c>
      <c r="N1627" s="58">
        <f>IF(F1627&gt;0,ROUND(F1627*#REF!,2),0)</f>
        <v>0</v>
      </c>
      <c r="O1627" s="58">
        <f>IF(J1627&gt;0,ROUND(J1627*#REF!,2),0)</f>
        <v>0</v>
      </c>
      <c r="P1627" s="58">
        <f t="shared" ref="P1627:P1642" si="185">ROUND(M1627+N1627+O1627,2)</f>
        <v>270.54000000000002</v>
      </c>
      <c r="Q1627" s="59" t="s">
        <v>132</v>
      </c>
      <c r="R1627" s="51"/>
      <c r="S1627" s="51"/>
    </row>
    <row r="1628" spans="1:19" ht="31.5" x14ac:dyDescent="0.35">
      <c r="A1628" s="53">
        <v>30911028</v>
      </c>
      <c r="B1628" s="53" t="s">
        <v>10603</v>
      </c>
      <c r="C1628" s="54" t="s">
        <v>2909</v>
      </c>
      <c r="D1628" s="60">
        <v>1</v>
      </c>
      <c r="E1628" s="61" t="s">
        <v>151</v>
      </c>
      <c r="F1628" s="56"/>
      <c r="G1628" s="53">
        <v>1</v>
      </c>
      <c r="H1628" s="53">
        <v>4</v>
      </c>
      <c r="I1628" s="53"/>
      <c r="J1628" s="53"/>
      <c r="K1628" s="57"/>
      <c r="L1628" s="58">
        <f t="shared" si="183"/>
        <v>270.54000000000002</v>
      </c>
      <c r="M1628" s="58">
        <f t="shared" si="184"/>
        <v>270.54000000000002</v>
      </c>
      <c r="N1628" s="58">
        <f>IF(F1628&gt;0,ROUND(F1628*#REF!,2),0)</f>
        <v>0</v>
      </c>
      <c r="O1628" s="58">
        <f>IF(J1628&gt;0,ROUND(J1628*#REF!,2),0)</f>
        <v>0</v>
      </c>
      <c r="P1628" s="58">
        <f t="shared" si="185"/>
        <v>270.54000000000002</v>
      </c>
      <c r="Q1628" s="59" t="s">
        <v>132</v>
      </c>
      <c r="R1628" s="51"/>
      <c r="S1628" s="51"/>
    </row>
    <row r="1629" spans="1:19" x14ac:dyDescent="0.35">
      <c r="A1629" s="53">
        <v>30911036</v>
      </c>
      <c r="B1629" s="53" t="s">
        <v>10604</v>
      </c>
      <c r="C1629" s="54" t="s">
        <v>2908</v>
      </c>
      <c r="D1629" s="60">
        <v>1</v>
      </c>
      <c r="E1629" s="61" t="s">
        <v>311</v>
      </c>
      <c r="F1629" s="56"/>
      <c r="G1629" s="53">
        <v>1</v>
      </c>
      <c r="H1629" s="53">
        <v>4</v>
      </c>
      <c r="I1629" s="53"/>
      <c r="J1629" s="53"/>
      <c r="K1629" s="57"/>
      <c r="L1629" s="58">
        <f t="shared" si="183"/>
        <v>291.76</v>
      </c>
      <c r="M1629" s="58">
        <f t="shared" si="184"/>
        <v>291.76</v>
      </c>
      <c r="N1629" s="58">
        <f>IF(F1629&gt;0,ROUND(F1629*#REF!,2),0)</f>
        <v>0</v>
      </c>
      <c r="O1629" s="58">
        <f>IF(J1629&gt;0,ROUND(J1629*#REF!,2),0)</f>
        <v>0</v>
      </c>
      <c r="P1629" s="58">
        <f t="shared" si="185"/>
        <v>291.76</v>
      </c>
      <c r="Q1629" s="59" t="s">
        <v>132</v>
      </c>
      <c r="R1629" s="51"/>
      <c r="S1629" s="51"/>
    </row>
    <row r="1630" spans="1:19" ht="63" x14ac:dyDescent="0.35">
      <c r="A1630" s="53">
        <v>30911044</v>
      </c>
      <c r="B1630" s="53" t="s">
        <v>10605</v>
      </c>
      <c r="C1630" s="54" t="s">
        <v>2907</v>
      </c>
      <c r="D1630" s="60">
        <v>1</v>
      </c>
      <c r="E1630" s="61" t="s">
        <v>388</v>
      </c>
      <c r="F1630" s="56"/>
      <c r="G1630" s="53">
        <v>1</v>
      </c>
      <c r="H1630" s="53">
        <v>4</v>
      </c>
      <c r="I1630" s="53"/>
      <c r="J1630" s="53"/>
      <c r="K1630" s="57"/>
      <c r="L1630" s="58">
        <f t="shared" si="183"/>
        <v>574.25</v>
      </c>
      <c r="M1630" s="58">
        <f t="shared" si="184"/>
        <v>574.25</v>
      </c>
      <c r="N1630" s="58">
        <f>IF(F1630&gt;0,ROUND(F1630*#REF!,2),0)</f>
        <v>0</v>
      </c>
      <c r="O1630" s="58">
        <f>IF(J1630&gt;0,ROUND(J1630*#REF!,2),0)</f>
        <v>0</v>
      </c>
      <c r="P1630" s="58">
        <f t="shared" si="185"/>
        <v>574.25</v>
      </c>
      <c r="Q1630" s="59" t="s">
        <v>132</v>
      </c>
      <c r="R1630" s="51"/>
      <c r="S1630" s="51"/>
    </row>
    <row r="1631" spans="1:19" ht="42" x14ac:dyDescent="0.35">
      <c r="A1631" s="53">
        <v>30911052</v>
      </c>
      <c r="B1631" s="53" t="s">
        <v>10606</v>
      </c>
      <c r="C1631" s="54" t="s">
        <v>2906</v>
      </c>
      <c r="D1631" s="60">
        <v>1</v>
      </c>
      <c r="E1631" s="61" t="s">
        <v>148</v>
      </c>
      <c r="F1631" s="56"/>
      <c r="G1631" s="53">
        <v>1</v>
      </c>
      <c r="H1631" s="53">
        <v>4</v>
      </c>
      <c r="I1631" s="53"/>
      <c r="J1631" s="53"/>
      <c r="K1631" s="57"/>
      <c r="L1631" s="58">
        <f t="shared" si="183"/>
        <v>689.63</v>
      </c>
      <c r="M1631" s="58">
        <f t="shared" si="184"/>
        <v>689.63</v>
      </c>
      <c r="N1631" s="58">
        <f>IF(F1631&gt;0,ROUND(F1631*#REF!,2),0)</f>
        <v>0</v>
      </c>
      <c r="O1631" s="58">
        <f>IF(J1631&gt;0,ROUND(J1631*#REF!,2),0)</f>
        <v>0</v>
      </c>
      <c r="P1631" s="58">
        <f t="shared" si="185"/>
        <v>689.63</v>
      </c>
      <c r="Q1631" s="59" t="s">
        <v>132</v>
      </c>
      <c r="R1631" s="51"/>
      <c r="S1631" s="51"/>
    </row>
    <row r="1632" spans="1:19" ht="31.5" x14ac:dyDescent="0.35">
      <c r="A1632" s="53">
        <v>30911060</v>
      </c>
      <c r="B1632" s="53" t="s">
        <v>10607</v>
      </c>
      <c r="C1632" s="54" t="s">
        <v>2905</v>
      </c>
      <c r="D1632" s="60">
        <v>1</v>
      </c>
      <c r="E1632" s="61" t="s">
        <v>151</v>
      </c>
      <c r="F1632" s="56"/>
      <c r="G1632" s="53">
        <v>1</v>
      </c>
      <c r="H1632" s="53">
        <v>4</v>
      </c>
      <c r="I1632" s="53"/>
      <c r="J1632" s="53"/>
      <c r="K1632" s="57"/>
      <c r="L1632" s="58">
        <f t="shared" si="183"/>
        <v>270.54000000000002</v>
      </c>
      <c r="M1632" s="58">
        <f t="shared" si="184"/>
        <v>270.54000000000002</v>
      </c>
      <c r="N1632" s="58">
        <f>IF(F1632&gt;0,ROUND(F1632*#REF!,2),0)</f>
        <v>0</v>
      </c>
      <c r="O1632" s="58">
        <f>IF(J1632&gt;0,ROUND(J1632*#REF!,2),0)</f>
        <v>0</v>
      </c>
      <c r="P1632" s="58">
        <f t="shared" si="185"/>
        <v>270.54000000000002</v>
      </c>
      <c r="Q1632" s="59" t="s">
        <v>132</v>
      </c>
      <c r="R1632" s="51"/>
      <c r="S1632" s="51"/>
    </row>
    <row r="1633" spans="1:19" ht="31.5" x14ac:dyDescent="0.35">
      <c r="A1633" s="53">
        <v>30911079</v>
      </c>
      <c r="B1633" s="53" t="s">
        <v>10608</v>
      </c>
      <c r="C1633" s="54" t="s">
        <v>2904</v>
      </c>
      <c r="D1633" s="60">
        <v>1</v>
      </c>
      <c r="E1633" s="61" t="s">
        <v>388</v>
      </c>
      <c r="F1633" s="56"/>
      <c r="G1633" s="53">
        <v>1</v>
      </c>
      <c r="H1633" s="53">
        <v>4</v>
      </c>
      <c r="I1633" s="53"/>
      <c r="J1633" s="53"/>
      <c r="K1633" s="57"/>
      <c r="L1633" s="58">
        <f t="shared" si="183"/>
        <v>574.25</v>
      </c>
      <c r="M1633" s="58">
        <f t="shared" si="184"/>
        <v>574.25</v>
      </c>
      <c r="N1633" s="58">
        <f>IF(F1633&gt;0,ROUND(F1633*#REF!,2),0)</f>
        <v>0</v>
      </c>
      <c r="O1633" s="58">
        <f>IF(J1633&gt;0,ROUND(J1633*#REF!,2),0)</f>
        <v>0</v>
      </c>
      <c r="P1633" s="58">
        <f t="shared" si="185"/>
        <v>574.25</v>
      </c>
      <c r="Q1633" s="59" t="s">
        <v>132</v>
      </c>
      <c r="R1633" s="51"/>
      <c r="S1633" s="51"/>
    </row>
    <row r="1634" spans="1:19" ht="63" x14ac:dyDescent="0.35">
      <c r="A1634" s="53">
        <v>30911087</v>
      </c>
      <c r="B1634" s="53" t="s">
        <v>10609</v>
      </c>
      <c r="C1634" s="54" t="s">
        <v>2903</v>
      </c>
      <c r="D1634" s="60">
        <v>1</v>
      </c>
      <c r="E1634" s="61" t="s">
        <v>407</v>
      </c>
      <c r="F1634" s="56"/>
      <c r="G1634" s="53">
        <v>1</v>
      </c>
      <c r="H1634" s="53">
        <v>4</v>
      </c>
      <c r="I1634" s="53"/>
      <c r="J1634" s="53"/>
      <c r="K1634" s="57"/>
      <c r="L1634" s="58">
        <f t="shared" si="183"/>
        <v>620.66</v>
      </c>
      <c r="M1634" s="58">
        <f t="shared" si="184"/>
        <v>620.66</v>
      </c>
      <c r="N1634" s="58">
        <f>IF(F1634&gt;0,ROUND(F1634*#REF!,2),0)</f>
        <v>0</v>
      </c>
      <c r="O1634" s="58">
        <f>IF(J1634&gt;0,ROUND(J1634*#REF!,2),0)</f>
        <v>0</v>
      </c>
      <c r="P1634" s="58">
        <f t="shared" si="185"/>
        <v>620.66</v>
      </c>
      <c r="Q1634" s="59" t="s">
        <v>132</v>
      </c>
      <c r="R1634" s="51"/>
      <c r="S1634" s="51"/>
    </row>
    <row r="1635" spans="1:19" ht="31.5" x14ac:dyDescent="0.35">
      <c r="A1635" s="53">
        <v>30911095</v>
      </c>
      <c r="B1635" s="53" t="s">
        <v>10610</v>
      </c>
      <c r="C1635" s="54" t="s">
        <v>2902</v>
      </c>
      <c r="D1635" s="60">
        <v>1</v>
      </c>
      <c r="E1635" s="61" t="s">
        <v>151</v>
      </c>
      <c r="F1635" s="56"/>
      <c r="G1635" s="53">
        <v>1</v>
      </c>
      <c r="H1635" s="53">
        <v>4</v>
      </c>
      <c r="I1635" s="53"/>
      <c r="J1635" s="53"/>
      <c r="K1635" s="57"/>
      <c r="L1635" s="58">
        <f t="shared" si="183"/>
        <v>270.54000000000002</v>
      </c>
      <c r="M1635" s="58">
        <f t="shared" si="184"/>
        <v>270.54000000000002</v>
      </c>
      <c r="N1635" s="58">
        <f>IF(F1635&gt;0,ROUND(F1635*#REF!,2),0)</f>
        <v>0</v>
      </c>
      <c r="O1635" s="58">
        <f>IF(J1635&gt;0,ROUND(J1635*#REF!,2),0)</f>
        <v>0</v>
      </c>
      <c r="P1635" s="58">
        <f t="shared" si="185"/>
        <v>270.54000000000002</v>
      </c>
      <c r="Q1635" s="59" t="s">
        <v>132</v>
      </c>
      <c r="R1635" s="51"/>
      <c r="S1635" s="51"/>
    </row>
    <row r="1636" spans="1:19" ht="21" x14ac:dyDescent="0.35">
      <c r="A1636" s="53">
        <v>30911109</v>
      </c>
      <c r="B1636" s="53" t="s">
        <v>10611</v>
      </c>
      <c r="C1636" s="54" t="s">
        <v>2901</v>
      </c>
      <c r="D1636" s="60">
        <v>1</v>
      </c>
      <c r="E1636" s="61" t="s">
        <v>151</v>
      </c>
      <c r="F1636" s="56"/>
      <c r="G1636" s="53">
        <v>1</v>
      </c>
      <c r="H1636" s="53">
        <v>4</v>
      </c>
      <c r="I1636" s="53"/>
      <c r="J1636" s="53"/>
      <c r="K1636" s="57"/>
      <c r="L1636" s="58">
        <f t="shared" si="183"/>
        <v>270.54000000000002</v>
      </c>
      <c r="M1636" s="58">
        <f t="shared" si="184"/>
        <v>270.54000000000002</v>
      </c>
      <c r="N1636" s="58">
        <f>IF(F1636&gt;0,ROUND(F1636*#REF!,2),0)</f>
        <v>0</v>
      </c>
      <c r="O1636" s="58">
        <f>IF(J1636&gt;0,ROUND(J1636*#REF!,2),0)</f>
        <v>0</v>
      </c>
      <c r="P1636" s="58">
        <f t="shared" si="185"/>
        <v>270.54000000000002</v>
      </c>
      <c r="Q1636" s="59" t="s">
        <v>132</v>
      </c>
      <c r="R1636" s="51"/>
      <c r="S1636" s="51"/>
    </row>
    <row r="1637" spans="1:19" ht="52.5" x14ac:dyDescent="0.35">
      <c r="A1637" s="53">
        <v>30911117</v>
      </c>
      <c r="B1637" s="53" t="s">
        <v>10612</v>
      </c>
      <c r="C1637" s="54" t="s">
        <v>2900</v>
      </c>
      <c r="D1637" s="60">
        <v>1</v>
      </c>
      <c r="E1637" s="61" t="s">
        <v>388</v>
      </c>
      <c r="F1637" s="56"/>
      <c r="G1637" s="53">
        <v>1</v>
      </c>
      <c r="H1637" s="53">
        <v>3</v>
      </c>
      <c r="I1637" s="53"/>
      <c r="J1637" s="53"/>
      <c r="K1637" s="57"/>
      <c r="L1637" s="58">
        <f t="shared" si="183"/>
        <v>574.25</v>
      </c>
      <c r="M1637" s="58">
        <f t="shared" si="184"/>
        <v>574.25</v>
      </c>
      <c r="N1637" s="58">
        <f>IF(F1637&gt;0,ROUND(F1637*#REF!,2),0)</f>
        <v>0</v>
      </c>
      <c r="O1637" s="58">
        <f>IF(J1637&gt;0,ROUND(J1637*#REF!,2),0)</f>
        <v>0</v>
      </c>
      <c r="P1637" s="58">
        <f t="shared" si="185"/>
        <v>574.25</v>
      </c>
      <c r="Q1637" s="59" t="s">
        <v>132</v>
      </c>
      <c r="R1637" s="51"/>
      <c r="S1637" s="51"/>
    </row>
    <row r="1638" spans="1:19" ht="63" x14ac:dyDescent="0.35">
      <c r="A1638" s="53">
        <v>30911125</v>
      </c>
      <c r="B1638" s="53" t="s">
        <v>10613</v>
      </c>
      <c r="C1638" s="54" t="s">
        <v>2899</v>
      </c>
      <c r="D1638" s="60">
        <v>1</v>
      </c>
      <c r="E1638" s="61" t="s">
        <v>388</v>
      </c>
      <c r="F1638" s="56"/>
      <c r="G1638" s="53">
        <v>1</v>
      </c>
      <c r="H1638" s="53">
        <v>5</v>
      </c>
      <c r="I1638" s="53"/>
      <c r="J1638" s="53"/>
      <c r="K1638" s="57"/>
      <c r="L1638" s="58">
        <f t="shared" si="183"/>
        <v>574.25</v>
      </c>
      <c r="M1638" s="58">
        <f t="shared" si="184"/>
        <v>574.25</v>
      </c>
      <c r="N1638" s="58">
        <f>IF(F1638&gt;0,ROUND(F1638*#REF!,2),0)</f>
        <v>0</v>
      </c>
      <c r="O1638" s="58">
        <f>IF(J1638&gt;0,ROUND(J1638*#REF!,2),0)</f>
        <v>0</v>
      </c>
      <c r="P1638" s="58">
        <f t="shared" si="185"/>
        <v>574.25</v>
      </c>
      <c r="Q1638" s="59" t="s">
        <v>132</v>
      </c>
      <c r="R1638" s="51"/>
      <c r="S1638" s="51"/>
    </row>
    <row r="1639" spans="1:19" ht="42" x14ac:dyDescent="0.35">
      <c r="A1639" s="53">
        <v>30911133</v>
      </c>
      <c r="B1639" s="53" t="s">
        <v>10614</v>
      </c>
      <c r="C1639" s="54" t="s">
        <v>2898</v>
      </c>
      <c r="D1639" s="60">
        <v>1</v>
      </c>
      <c r="E1639" s="61" t="s">
        <v>497</v>
      </c>
      <c r="F1639" s="56"/>
      <c r="G1639" s="53">
        <v>1</v>
      </c>
      <c r="H1639" s="53">
        <v>5</v>
      </c>
      <c r="I1639" s="53"/>
      <c r="J1639" s="53"/>
      <c r="K1639" s="57"/>
      <c r="L1639" s="58">
        <f t="shared" si="183"/>
        <v>485.38</v>
      </c>
      <c r="M1639" s="58">
        <f t="shared" si="184"/>
        <v>485.38</v>
      </c>
      <c r="N1639" s="58">
        <f>IF(F1639&gt;0,ROUND(F1639*#REF!,2),0)</f>
        <v>0</v>
      </c>
      <c r="O1639" s="58">
        <f>IF(J1639&gt;0,ROUND(J1639*#REF!,2),0)</f>
        <v>0</v>
      </c>
      <c r="P1639" s="58">
        <f t="shared" si="185"/>
        <v>485.38</v>
      </c>
      <c r="Q1639" s="59" t="s">
        <v>132</v>
      </c>
      <c r="R1639" s="51"/>
      <c r="S1639" s="51"/>
    </row>
    <row r="1640" spans="1:19" ht="21" x14ac:dyDescent="0.35">
      <c r="A1640" s="53">
        <v>30911141</v>
      </c>
      <c r="B1640" s="53" t="s">
        <v>10615</v>
      </c>
      <c r="C1640" s="54" t="s">
        <v>2897</v>
      </c>
      <c r="D1640" s="60">
        <v>1</v>
      </c>
      <c r="E1640" s="61" t="s">
        <v>388</v>
      </c>
      <c r="F1640" s="56"/>
      <c r="G1640" s="53">
        <v>1</v>
      </c>
      <c r="H1640" s="53">
        <v>4</v>
      </c>
      <c r="I1640" s="53"/>
      <c r="J1640" s="53"/>
      <c r="K1640" s="57"/>
      <c r="L1640" s="58">
        <f t="shared" si="183"/>
        <v>574.25</v>
      </c>
      <c r="M1640" s="58">
        <f t="shared" si="184"/>
        <v>574.25</v>
      </c>
      <c r="N1640" s="58">
        <f>IF(F1640&gt;0,ROUND(F1640*#REF!,2),0)</f>
        <v>0</v>
      </c>
      <c r="O1640" s="58">
        <f>IF(J1640&gt;0,ROUND(J1640*#REF!,2),0)</f>
        <v>0</v>
      </c>
      <c r="P1640" s="58">
        <f t="shared" si="185"/>
        <v>574.25</v>
      </c>
      <c r="Q1640" s="59" t="s">
        <v>132</v>
      </c>
      <c r="R1640" s="51"/>
      <c r="S1640" s="51"/>
    </row>
    <row r="1641" spans="1:19" ht="42" x14ac:dyDescent="0.35">
      <c r="A1641" s="53">
        <v>30911150</v>
      </c>
      <c r="B1641" s="53" t="s">
        <v>10616</v>
      </c>
      <c r="C1641" s="54" t="s">
        <v>2896</v>
      </c>
      <c r="D1641" s="60">
        <v>1</v>
      </c>
      <c r="E1641" s="61" t="s">
        <v>393</v>
      </c>
      <c r="F1641" s="56"/>
      <c r="G1641" s="53">
        <v>1</v>
      </c>
      <c r="H1641" s="53">
        <v>3</v>
      </c>
      <c r="I1641" s="53"/>
      <c r="J1641" s="53"/>
      <c r="K1641" s="57"/>
      <c r="L1641" s="58">
        <f t="shared" si="183"/>
        <v>883.25</v>
      </c>
      <c r="M1641" s="58">
        <f t="shared" si="184"/>
        <v>883.25</v>
      </c>
      <c r="N1641" s="58">
        <f>IF(F1641&gt;0,ROUND(F1641*#REF!,2),0)</f>
        <v>0</v>
      </c>
      <c r="O1641" s="58">
        <f>IF(J1641&gt;0,ROUND(J1641*#REF!,2),0)</f>
        <v>0</v>
      </c>
      <c r="P1641" s="58">
        <f t="shared" si="185"/>
        <v>883.25</v>
      </c>
      <c r="Q1641" s="59" t="s">
        <v>132</v>
      </c>
      <c r="R1641" s="51"/>
      <c r="S1641" s="51"/>
    </row>
    <row r="1642" spans="1:19" ht="21" x14ac:dyDescent="0.35">
      <c r="A1642" s="53">
        <v>30911168</v>
      </c>
      <c r="B1642" s="53" t="s">
        <v>10617</v>
      </c>
      <c r="C1642" s="54" t="s">
        <v>2827</v>
      </c>
      <c r="D1642" s="60">
        <v>1</v>
      </c>
      <c r="E1642" s="61" t="s">
        <v>311</v>
      </c>
      <c r="F1642" s="56"/>
      <c r="G1642" s="53">
        <v>1</v>
      </c>
      <c r="H1642" s="53">
        <v>0</v>
      </c>
      <c r="I1642" s="53"/>
      <c r="J1642" s="53"/>
      <c r="K1642" s="57"/>
      <c r="L1642" s="58">
        <f t="shared" si="183"/>
        <v>291.76</v>
      </c>
      <c r="M1642" s="58">
        <f t="shared" si="184"/>
        <v>291.76</v>
      </c>
      <c r="N1642" s="58">
        <f>IF(F1642&gt;0,ROUND(F1642*#REF!,2),0)</f>
        <v>0</v>
      </c>
      <c r="O1642" s="58">
        <f>IF(J1642&gt;0,ROUND(J1642*#REF!,2),0)</f>
        <v>0</v>
      </c>
      <c r="P1642" s="58">
        <f t="shared" si="185"/>
        <v>291.76</v>
      </c>
      <c r="Q1642" s="59" t="s">
        <v>132</v>
      </c>
      <c r="R1642" s="51"/>
      <c r="S1642" s="51"/>
    </row>
    <row r="1643" spans="1:19" ht="31" x14ac:dyDescent="0.35">
      <c r="A1643" s="124" t="s">
        <v>10618</v>
      </c>
      <c r="B1643" s="124"/>
      <c r="C1643" s="124"/>
      <c r="D1643" s="124"/>
      <c r="E1643" s="124"/>
      <c r="F1643" s="124"/>
      <c r="G1643" s="124"/>
      <c r="H1643" s="124"/>
      <c r="I1643" s="124"/>
      <c r="J1643" s="124"/>
      <c r="K1643" s="124"/>
      <c r="L1643" s="124"/>
      <c r="M1643" s="124"/>
      <c r="N1643" s="124"/>
      <c r="O1643" s="124"/>
      <c r="P1643" s="124"/>
      <c r="Q1643" s="52"/>
      <c r="R1643" s="51"/>
      <c r="S1643" s="51"/>
    </row>
    <row r="1644" spans="1:19" ht="31.5" x14ac:dyDescent="0.35">
      <c r="A1644" s="53">
        <v>30912016</v>
      </c>
      <c r="B1644" s="53" t="s">
        <v>10619</v>
      </c>
      <c r="C1644" s="54" t="s">
        <v>2895</v>
      </c>
      <c r="D1644" s="60">
        <v>1</v>
      </c>
      <c r="E1644" s="61" t="s">
        <v>2103</v>
      </c>
      <c r="F1644" s="56"/>
      <c r="G1644" s="53">
        <v>2</v>
      </c>
      <c r="H1644" s="53">
        <v>5</v>
      </c>
      <c r="I1644" s="53"/>
      <c r="J1644" s="53"/>
      <c r="K1644" s="57"/>
      <c r="L1644" s="58">
        <f t="shared" ref="L1644:L1671" si="186">VLOOKUP(E1644,PORTES2021,10,FALSE)</f>
        <v>1452.19</v>
      </c>
      <c r="M1644" s="58">
        <f t="shared" ref="M1644:M1671" si="187">ROUND(D1644*L1644,2)</f>
        <v>1452.19</v>
      </c>
      <c r="N1644" s="58">
        <f>IF(F1644&gt;0,ROUND(F1644*#REF!,2),0)</f>
        <v>0</v>
      </c>
      <c r="O1644" s="58">
        <f>IF(J1644&gt;0,ROUND(J1644*#REF!,2),0)</f>
        <v>0</v>
      </c>
      <c r="P1644" s="58">
        <f t="shared" ref="P1644:P1671" si="188">ROUND(M1644+N1644+O1644,2)</f>
        <v>1452.19</v>
      </c>
      <c r="Q1644" s="59" t="s">
        <v>132</v>
      </c>
      <c r="R1644" s="51"/>
      <c r="S1644" s="51"/>
    </row>
    <row r="1645" spans="1:19" ht="31.5" x14ac:dyDescent="0.35">
      <c r="A1645" s="53">
        <v>30912024</v>
      </c>
      <c r="B1645" s="53" t="s">
        <v>10620</v>
      </c>
      <c r="C1645" s="54" t="s">
        <v>2894</v>
      </c>
      <c r="D1645" s="60">
        <v>1</v>
      </c>
      <c r="E1645" s="61" t="s">
        <v>148</v>
      </c>
      <c r="F1645" s="56"/>
      <c r="G1645" s="53">
        <v>2</v>
      </c>
      <c r="H1645" s="53">
        <v>5</v>
      </c>
      <c r="I1645" s="53"/>
      <c r="J1645" s="53"/>
      <c r="K1645" s="57"/>
      <c r="L1645" s="58">
        <f t="shared" si="186"/>
        <v>689.63</v>
      </c>
      <c r="M1645" s="58">
        <f t="shared" si="187"/>
        <v>689.63</v>
      </c>
      <c r="N1645" s="58">
        <f>IF(F1645&gt;0,ROUND(F1645*#REF!,2),0)</f>
        <v>0</v>
      </c>
      <c r="O1645" s="58">
        <f>IF(J1645&gt;0,ROUND(J1645*#REF!,2),0)</f>
        <v>0</v>
      </c>
      <c r="P1645" s="58">
        <f t="shared" si="188"/>
        <v>689.63</v>
      </c>
      <c r="Q1645" s="59" t="s">
        <v>132</v>
      </c>
      <c r="R1645" s="51"/>
      <c r="S1645" s="51"/>
    </row>
    <row r="1646" spans="1:19" ht="31.5" x14ac:dyDescent="0.35">
      <c r="A1646" s="53">
        <v>30912032</v>
      </c>
      <c r="B1646" s="53" t="s">
        <v>10621</v>
      </c>
      <c r="C1646" s="54" t="s">
        <v>2893</v>
      </c>
      <c r="D1646" s="60">
        <v>1</v>
      </c>
      <c r="E1646" s="61" t="s">
        <v>2185</v>
      </c>
      <c r="F1646" s="56"/>
      <c r="G1646" s="53">
        <v>2</v>
      </c>
      <c r="H1646" s="53">
        <v>5</v>
      </c>
      <c r="I1646" s="53"/>
      <c r="J1646" s="53"/>
      <c r="K1646" s="57"/>
      <c r="L1646" s="58">
        <f t="shared" si="186"/>
        <v>1505.22</v>
      </c>
      <c r="M1646" s="58">
        <f t="shared" si="187"/>
        <v>1505.22</v>
      </c>
      <c r="N1646" s="58">
        <f>IF(F1646&gt;0,ROUND(F1646*#REF!,2),0)</f>
        <v>0</v>
      </c>
      <c r="O1646" s="58">
        <f>IF(J1646&gt;0,ROUND(J1646*#REF!,2),0)</f>
        <v>0</v>
      </c>
      <c r="P1646" s="58">
        <f t="shared" si="188"/>
        <v>1505.22</v>
      </c>
      <c r="Q1646" s="59" t="s">
        <v>132</v>
      </c>
      <c r="R1646" s="51"/>
      <c r="S1646" s="51"/>
    </row>
    <row r="1647" spans="1:19" ht="21" x14ac:dyDescent="0.35">
      <c r="A1647" s="53">
        <v>30912040</v>
      </c>
      <c r="B1647" s="53" t="s">
        <v>10622</v>
      </c>
      <c r="C1647" s="54" t="s">
        <v>2892</v>
      </c>
      <c r="D1647" s="60">
        <v>1</v>
      </c>
      <c r="E1647" s="61" t="s">
        <v>148</v>
      </c>
      <c r="F1647" s="56"/>
      <c r="G1647" s="53">
        <v>2</v>
      </c>
      <c r="H1647" s="53">
        <v>3</v>
      </c>
      <c r="I1647" s="53"/>
      <c r="J1647" s="53"/>
      <c r="K1647" s="57"/>
      <c r="L1647" s="58">
        <f t="shared" si="186"/>
        <v>689.63</v>
      </c>
      <c r="M1647" s="58">
        <f t="shared" si="187"/>
        <v>689.63</v>
      </c>
      <c r="N1647" s="58">
        <f>IF(F1647&gt;0,ROUND(F1647*#REF!,2),0)</f>
        <v>0</v>
      </c>
      <c r="O1647" s="58">
        <f>IF(J1647&gt;0,ROUND(J1647*#REF!,2),0)</f>
        <v>0</v>
      </c>
      <c r="P1647" s="58">
        <f t="shared" si="188"/>
        <v>689.63</v>
      </c>
      <c r="Q1647" s="59" t="s">
        <v>132</v>
      </c>
      <c r="R1647" s="51"/>
      <c r="S1647" s="51"/>
    </row>
    <row r="1648" spans="1:19" x14ac:dyDescent="0.35">
      <c r="A1648" s="53">
        <v>30912059</v>
      </c>
      <c r="B1648" s="53" t="s">
        <v>10623</v>
      </c>
      <c r="C1648" s="54" t="s">
        <v>2891</v>
      </c>
      <c r="D1648" s="60">
        <v>1</v>
      </c>
      <c r="E1648" s="61" t="s">
        <v>151</v>
      </c>
      <c r="F1648" s="56"/>
      <c r="G1648" s="53">
        <v>1</v>
      </c>
      <c r="H1648" s="53">
        <v>4</v>
      </c>
      <c r="I1648" s="53"/>
      <c r="J1648" s="53"/>
      <c r="K1648" s="57"/>
      <c r="L1648" s="58">
        <f t="shared" si="186"/>
        <v>270.54000000000002</v>
      </c>
      <c r="M1648" s="58">
        <f t="shared" si="187"/>
        <v>270.54000000000002</v>
      </c>
      <c r="N1648" s="58">
        <f>IF(F1648&gt;0,ROUND(F1648*#REF!,2),0)</f>
        <v>0</v>
      </c>
      <c r="O1648" s="58">
        <f>IF(J1648&gt;0,ROUND(J1648*#REF!,2),0)</f>
        <v>0</v>
      </c>
      <c r="P1648" s="58">
        <f t="shared" si="188"/>
        <v>270.54000000000002</v>
      </c>
      <c r="Q1648" s="59" t="s">
        <v>132</v>
      </c>
      <c r="R1648" s="51"/>
      <c r="S1648" s="51"/>
    </row>
    <row r="1649" spans="1:19" x14ac:dyDescent="0.35">
      <c r="A1649" s="53">
        <v>30912067</v>
      </c>
      <c r="B1649" s="53" t="s">
        <v>10624</v>
      </c>
      <c r="C1649" s="54" t="s">
        <v>2890</v>
      </c>
      <c r="D1649" s="60">
        <v>1</v>
      </c>
      <c r="E1649" s="61" t="s">
        <v>396</v>
      </c>
      <c r="F1649" s="56"/>
      <c r="G1649" s="53">
        <v>1</v>
      </c>
      <c r="H1649" s="53">
        <v>5</v>
      </c>
      <c r="I1649" s="53"/>
      <c r="J1649" s="53"/>
      <c r="K1649" s="57"/>
      <c r="L1649" s="58">
        <f t="shared" si="186"/>
        <v>1027.79</v>
      </c>
      <c r="M1649" s="58">
        <f t="shared" si="187"/>
        <v>1027.79</v>
      </c>
      <c r="N1649" s="58">
        <f>IF(F1649&gt;0,ROUND(F1649*#REF!,2),0)</f>
        <v>0</v>
      </c>
      <c r="O1649" s="58">
        <f>IF(J1649&gt;0,ROUND(J1649*#REF!,2),0)</f>
        <v>0</v>
      </c>
      <c r="P1649" s="58">
        <f t="shared" si="188"/>
        <v>1027.79</v>
      </c>
      <c r="Q1649" s="59" t="s">
        <v>132</v>
      </c>
      <c r="R1649" s="51"/>
      <c r="S1649" s="51"/>
    </row>
    <row r="1650" spans="1:19" x14ac:dyDescent="0.35">
      <c r="A1650" s="53">
        <v>30912075</v>
      </c>
      <c r="B1650" s="53" t="s">
        <v>10625</v>
      </c>
      <c r="C1650" s="54" t="s">
        <v>2889</v>
      </c>
      <c r="D1650" s="60">
        <v>1</v>
      </c>
      <c r="E1650" s="61" t="s">
        <v>396</v>
      </c>
      <c r="F1650" s="56"/>
      <c r="G1650" s="53">
        <v>1</v>
      </c>
      <c r="H1650" s="53">
        <v>5</v>
      </c>
      <c r="I1650" s="53"/>
      <c r="J1650" s="53"/>
      <c r="K1650" s="57"/>
      <c r="L1650" s="58">
        <f t="shared" si="186"/>
        <v>1027.79</v>
      </c>
      <c r="M1650" s="58">
        <f t="shared" si="187"/>
        <v>1027.79</v>
      </c>
      <c r="N1650" s="58">
        <f>IF(F1650&gt;0,ROUND(F1650*#REF!,2),0)</f>
        <v>0</v>
      </c>
      <c r="O1650" s="58">
        <f>IF(J1650&gt;0,ROUND(J1650*#REF!,2),0)</f>
        <v>0</v>
      </c>
      <c r="P1650" s="58">
        <f t="shared" si="188"/>
        <v>1027.79</v>
      </c>
      <c r="Q1650" s="59" t="s">
        <v>132</v>
      </c>
      <c r="R1650" s="51"/>
      <c r="S1650" s="51"/>
    </row>
    <row r="1651" spans="1:19" ht="31.5" x14ac:dyDescent="0.35">
      <c r="A1651" s="53">
        <v>30912083</v>
      </c>
      <c r="B1651" s="53" t="s">
        <v>10626</v>
      </c>
      <c r="C1651" s="54" t="s">
        <v>2888</v>
      </c>
      <c r="D1651" s="60">
        <v>1</v>
      </c>
      <c r="E1651" s="61" t="s">
        <v>151</v>
      </c>
      <c r="F1651" s="56"/>
      <c r="G1651" s="53">
        <v>1</v>
      </c>
      <c r="H1651" s="53">
        <v>3</v>
      </c>
      <c r="I1651" s="53"/>
      <c r="J1651" s="53"/>
      <c r="K1651" s="57"/>
      <c r="L1651" s="58">
        <f t="shared" si="186"/>
        <v>270.54000000000002</v>
      </c>
      <c r="M1651" s="58">
        <f t="shared" si="187"/>
        <v>270.54000000000002</v>
      </c>
      <c r="N1651" s="58">
        <f>IF(F1651&gt;0,ROUND(F1651*#REF!,2),0)</f>
        <v>0</v>
      </c>
      <c r="O1651" s="58">
        <f>IF(J1651&gt;0,ROUND(J1651*#REF!,2),0)</f>
        <v>0</v>
      </c>
      <c r="P1651" s="58">
        <f t="shared" si="188"/>
        <v>270.54000000000002</v>
      </c>
      <c r="Q1651" s="59" t="s">
        <v>132</v>
      </c>
      <c r="R1651" s="51"/>
      <c r="S1651" s="51"/>
    </row>
    <row r="1652" spans="1:19" ht="42" x14ac:dyDescent="0.35">
      <c r="A1652" s="53">
        <v>30912091</v>
      </c>
      <c r="B1652" s="53" t="s">
        <v>10627</v>
      </c>
      <c r="C1652" s="54" t="s">
        <v>2887</v>
      </c>
      <c r="D1652" s="60">
        <v>1</v>
      </c>
      <c r="E1652" s="61" t="s">
        <v>398</v>
      </c>
      <c r="F1652" s="56"/>
      <c r="G1652" s="53">
        <v>2</v>
      </c>
      <c r="H1652" s="53">
        <v>5</v>
      </c>
      <c r="I1652" s="53"/>
      <c r="J1652" s="53"/>
      <c r="K1652" s="57"/>
      <c r="L1652" s="58">
        <f t="shared" si="186"/>
        <v>1140.53</v>
      </c>
      <c r="M1652" s="58">
        <f t="shared" si="187"/>
        <v>1140.53</v>
      </c>
      <c r="N1652" s="58">
        <f>IF(F1652&gt;0,ROUND(F1652*#REF!,2),0)</f>
        <v>0</v>
      </c>
      <c r="O1652" s="58">
        <f>IF(J1652&gt;0,ROUND(J1652*#REF!,2),0)</f>
        <v>0</v>
      </c>
      <c r="P1652" s="58">
        <f t="shared" si="188"/>
        <v>1140.53</v>
      </c>
      <c r="Q1652" s="59" t="s">
        <v>132</v>
      </c>
      <c r="R1652" s="51"/>
      <c r="S1652" s="51"/>
    </row>
    <row r="1653" spans="1:19" ht="31.5" x14ac:dyDescent="0.35">
      <c r="A1653" s="53">
        <v>30912105</v>
      </c>
      <c r="B1653" s="53" t="s">
        <v>10628</v>
      </c>
      <c r="C1653" s="54" t="s">
        <v>2886</v>
      </c>
      <c r="D1653" s="60">
        <v>1</v>
      </c>
      <c r="E1653" s="61" t="s">
        <v>398</v>
      </c>
      <c r="F1653" s="56"/>
      <c r="G1653" s="53">
        <v>2</v>
      </c>
      <c r="H1653" s="53">
        <v>5</v>
      </c>
      <c r="I1653" s="53"/>
      <c r="J1653" s="53"/>
      <c r="K1653" s="57"/>
      <c r="L1653" s="58">
        <f t="shared" si="186"/>
        <v>1140.53</v>
      </c>
      <c r="M1653" s="58">
        <f t="shared" si="187"/>
        <v>1140.53</v>
      </c>
      <c r="N1653" s="58">
        <f>IF(F1653&gt;0,ROUND(F1653*#REF!,2),0)</f>
        <v>0</v>
      </c>
      <c r="O1653" s="58">
        <f>IF(J1653&gt;0,ROUND(J1653*#REF!,2),0)</f>
        <v>0</v>
      </c>
      <c r="P1653" s="58">
        <f t="shared" si="188"/>
        <v>1140.53</v>
      </c>
      <c r="Q1653" s="59" t="s">
        <v>132</v>
      </c>
      <c r="R1653" s="51"/>
      <c r="S1653" s="51"/>
    </row>
    <row r="1654" spans="1:19" ht="21" x14ac:dyDescent="0.35">
      <c r="A1654" s="53">
        <v>30912113</v>
      </c>
      <c r="B1654" s="53" t="s">
        <v>10629</v>
      </c>
      <c r="C1654" s="54" t="s">
        <v>2885</v>
      </c>
      <c r="D1654" s="60">
        <v>1</v>
      </c>
      <c r="E1654" s="61" t="s">
        <v>148</v>
      </c>
      <c r="F1654" s="56"/>
      <c r="G1654" s="53">
        <v>1</v>
      </c>
      <c r="H1654" s="53">
        <v>3</v>
      </c>
      <c r="I1654" s="53"/>
      <c r="J1654" s="53"/>
      <c r="K1654" s="57"/>
      <c r="L1654" s="58">
        <f t="shared" si="186"/>
        <v>689.63</v>
      </c>
      <c r="M1654" s="58">
        <f t="shared" si="187"/>
        <v>689.63</v>
      </c>
      <c r="N1654" s="58">
        <f>IF(F1654&gt;0,ROUND(F1654*#REF!,2),0)</f>
        <v>0</v>
      </c>
      <c r="O1654" s="58">
        <f>IF(J1654&gt;0,ROUND(J1654*#REF!,2),0)</f>
        <v>0</v>
      </c>
      <c r="P1654" s="58">
        <f t="shared" si="188"/>
        <v>689.63</v>
      </c>
      <c r="Q1654" s="59" t="s">
        <v>132</v>
      </c>
      <c r="R1654" s="51"/>
      <c r="S1654" s="51"/>
    </row>
    <row r="1655" spans="1:19" ht="21" x14ac:dyDescent="0.35">
      <c r="A1655" s="53">
        <v>30912121</v>
      </c>
      <c r="B1655" s="53" t="s">
        <v>10630</v>
      </c>
      <c r="C1655" s="54" t="s">
        <v>2884</v>
      </c>
      <c r="D1655" s="60">
        <v>1</v>
      </c>
      <c r="E1655" s="61" t="s">
        <v>446</v>
      </c>
      <c r="F1655" s="56"/>
      <c r="G1655" s="53">
        <v>2</v>
      </c>
      <c r="H1655" s="53">
        <v>5</v>
      </c>
      <c r="I1655" s="53"/>
      <c r="J1655" s="53"/>
      <c r="K1655" s="57"/>
      <c r="L1655" s="58">
        <f t="shared" si="186"/>
        <v>1323.54</v>
      </c>
      <c r="M1655" s="58">
        <f t="shared" si="187"/>
        <v>1323.54</v>
      </c>
      <c r="N1655" s="58">
        <f>IF(F1655&gt;0,ROUND(F1655*#REF!,2),0)</f>
        <v>0</v>
      </c>
      <c r="O1655" s="58">
        <f>IF(J1655&gt;0,ROUND(J1655*#REF!,2),0)</f>
        <v>0</v>
      </c>
      <c r="P1655" s="58">
        <f t="shared" si="188"/>
        <v>1323.54</v>
      </c>
      <c r="Q1655" s="59" t="s">
        <v>132</v>
      </c>
      <c r="R1655" s="51"/>
      <c r="S1655" s="51"/>
    </row>
    <row r="1656" spans="1:19" ht="31.5" x14ac:dyDescent="0.35">
      <c r="A1656" s="53">
        <v>30912130</v>
      </c>
      <c r="B1656" s="53" t="s">
        <v>10631</v>
      </c>
      <c r="C1656" s="54" t="s">
        <v>2883</v>
      </c>
      <c r="D1656" s="60">
        <v>1</v>
      </c>
      <c r="E1656" s="61" t="s">
        <v>396</v>
      </c>
      <c r="F1656" s="56"/>
      <c r="G1656" s="53">
        <v>2</v>
      </c>
      <c r="H1656" s="53">
        <v>5</v>
      </c>
      <c r="I1656" s="53"/>
      <c r="J1656" s="53"/>
      <c r="K1656" s="57"/>
      <c r="L1656" s="58">
        <f t="shared" si="186"/>
        <v>1027.79</v>
      </c>
      <c r="M1656" s="58">
        <f t="shared" si="187"/>
        <v>1027.79</v>
      </c>
      <c r="N1656" s="58">
        <f>IF(F1656&gt;0,ROUND(F1656*#REF!,2),0)</f>
        <v>0</v>
      </c>
      <c r="O1656" s="58">
        <f>IF(J1656&gt;0,ROUND(J1656*#REF!,2),0)</f>
        <v>0</v>
      </c>
      <c r="P1656" s="58">
        <f t="shared" si="188"/>
        <v>1027.79</v>
      </c>
      <c r="Q1656" s="59" t="s">
        <v>132</v>
      </c>
      <c r="R1656" s="51"/>
      <c r="S1656" s="51"/>
    </row>
    <row r="1657" spans="1:19" ht="21" x14ac:dyDescent="0.35">
      <c r="A1657" s="53">
        <v>30912148</v>
      </c>
      <c r="B1657" s="53" t="s">
        <v>10632</v>
      </c>
      <c r="C1657" s="54" t="s">
        <v>2882</v>
      </c>
      <c r="D1657" s="60">
        <v>1</v>
      </c>
      <c r="E1657" s="61" t="s">
        <v>396</v>
      </c>
      <c r="F1657" s="56"/>
      <c r="G1657" s="53">
        <v>2</v>
      </c>
      <c r="H1657" s="53">
        <v>5</v>
      </c>
      <c r="I1657" s="53"/>
      <c r="J1657" s="53"/>
      <c r="K1657" s="57"/>
      <c r="L1657" s="58">
        <f t="shared" si="186"/>
        <v>1027.79</v>
      </c>
      <c r="M1657" s="58">
        <f t="shared" si="187"/>
        <v>1027.79</v>
      </c>
      <c r="N1657" s="58">
        <f>IF(F1657&gt;0,ROUND(F1657*#REF!,2),0)</f>
        <v>0</v>
      </c>
      <c r="O1657" s="58">
        <f>IF(J1657&gt;0,ROUND(J1657*#REF!,2),0)</f>
        <v>0</v>
      </c>
      <c r="P1657" s="58">
        <f t="shared" si="188"/>
        <v>1027.79</v>
      </c>
      <c r="Q1657" s="59" t="s">
        <v>132</v>
      </c>
      <c r="R1657" s="51"/>
      <c r="S1657" s="51"/>
    </row>
    <row r="1658" spans="1:19" ht="31.5" x14ac:dyDescent="0.35">
      <c r="A1658" s="53">
        <v>30912156</v>
      </c>
      <c r="B1658" s="53" t="s">
        <v>10633</v>
      </c>
      <c r="C1658" s="54" t="s">
        <v>2881</v>
      </c>
      <c r="D1658" s="60">
        <v>1</v>
      </c>
      <c r="E1658" s="61" t="s">
        <v>151</v>
      </c>
      <c r="F1658" s="56"/>
      <c r="G1658" s="53">
        <v>2</v>
      </c>
      <c r="H1658" s="53">
        <v>5</v>
      </c>
      <c r="I1658" s="53"/>
      <c r="J1658" s="53"/>
      <c r="K1658" s="57"/>
      <c r="L1658" s="58">
        <f t="shared" si="186"/>
        <v>270.54000000000002</v>
      </c>
      <c r="M1658" s="58">
        <f t="shared" si="187"/>
        <v>270.54000000000002</v>
      </c>
      <c r="N1658" s="58">
        <f>IF(F1658&gt;0,ROUND(F1658*#REF!,2),0)</f>
        <v>0</v>
      </c>
      <c r="O1658" s="58">
        <f>IF(J1658&gt;0,ROUND(J1658*#REF!,2),0)</f>
        <v>0</v>
      </c>
      <c r="P1658" s="58">
        <f t="shared" si="188"/>
        <v>270.54000000000002</v>
      </c>
      <c r="Q1658" s="59" t="s">
        <v>132</v>
      </c>
      <c r="R1658" s="51"/>
      <c r="S1658" s="51"/>
    </row>
    <row r="1659" spans="1:19" ht="42" x14ac:dyDescent="0.35">
      <c r="A1659" s="53">
        <v>30912164</v>
      </c>
      <c r="B1659" s="53" t="s">
        <v>10634</v>
      </c>
      <c r="C1659" s="54" t="s">
        <v>2880</v>
      </c>
      <c r="D1659" s="60">
        <v>1</v>
      </c>
      <c r="E1659" s="61" t="s">
        <v>311</v>
      </c>
      <c r="F1659" s="56"/>
      <c r="G1659" s="53">
        <v>2</v>
      </c>
      <c r="H1659" s="53">
        <v>5</v>
      </c>
      <c r="I1659" s="53"/>
      <c r="J1659" s="53"/>
      <c r="K1659" s="57"/>
      <c r="L1659" s="58">
        <f t="shared" si="186"/>
        <v>291.76</v>
      </c>
      <c r="M1659" s="58">
        <f t="shared" si="187"/>
        <v>291.76</v>
      </c>
      <c r="N1659" s="58">
        <f>IF(F1659&gt;0,ROUND(F1659*#REF!,2),0)</f>
        <v>0</v>
      </c>
      <c r="O1659" s="58">
        <f>IF(J1659&gt;0,ROUND(J1659*#REF!,2),0)</f>
        <v>0</v>
      </c>
      <c r="P1659" s="58">
        <f t="shared" si="188"/>
        <v>291.76</v>
      </c>
      <c r="Q1659" s="59" t="s">
        <v>132</v>
      </c>
      <c r="R1659" s="51"/>
      <c r="S1659" s="51"/>
    </row>
    <row r="1660" spans="1:19" ht="21" x14ac:dyDescent="0.35">
      <c r="A1660" s="53">
        <v>30912172</v>
      </c>
      <c r="B1660" s="53" t="s">
        <v>10635</v>
      </c>
      <c r="C1660" s="54" t="s">
        <v>2879</v>
      </c>
      <c r="D1660" s="60">
        <v>1</v>
      </c>
      <c r="E1660" s="61" t="s">
        <v>398</v>
      </c>
      <c r="F1660" s="56"/>
      <c r="G1660" s="53">
        <v>2</v>
      </c>
      <c r="H1660" s="53">
        <v>5</v>
      </c>
      <c r="I1660" s="53"/>
      <c r="J1660" s="53"/>
      <c r="K1660" s="57"/>
      <c r="L1660" s="58">
        <f t="shared" si="186"/>
        <v>1140.53</v>
      </c>
      <c r="M1660" s="58">
        <f t="shared" si="187"/>
        <v>1140.53</v>
      </c>
      <c r="N1660" s="58">
        <f>IF(F1660&gt;0,ROUND(F1660*#REF!,2),0)</f>
        <v>0</v>
      </c>
      <c r="O1660" s="58">
        <f>IF(J1660&gt;0,ROUND(J1660*#REF!,2),0)</f>
        <v>0</v>
      </c>
      <c r="P1660" s="58">
        <f t="shared" si="188"/>
        <v>1140.53</v>
      </c>
      <c r="Q1660" s="59" t="s">
        <v>132</v>
      </c>
      <c r="R1660" s="51"/>
      <c r="S1660" s="51"/>
    </row>
    <row r="1661" spans="1:19" ht="52.5" x14ac:dyDescent="0.35">
      <c r="A1661" s="53">
        <v>30912180</v>
      </c>
      <c r="B1661" s="53" t="s">
        <v>10636</v>
      </c>
      <c r="C1661" s="54" t="s">
        <v>2878</v>
      </c>
      <c r="D1661" s="60">
        <v>1</v>
      </c>
      <c r="E1661" s="61" t="s">
        <v>2042</v>
      </c>
      <c r="F1661" s="56"/>
      <c r="G1661" s="53">
        <v>2</v>
      </c>
      <c r="H1661" s="53">
        <v>6</v>
      </c>
      <c r="I1661" s="53"/>
      <c r="J1661" s="53"/>
      <c r="K1661" s="57"/>
      <c r="L1661" s="58">
        <f t="shared" si="186"/>
        <v>1982.66</v>
      </c>
      <c r="M1661" s="58">
        <f t="shared" si="187"/>
        <v>1982.66</v>
      </c>
      <c r="N1661" s="58">
        <f>IF(F1661&gt;0,ROUND(F1661*#REF!,2),0)</f>
        <v>0</v>
      </c>
      <c r="O1661" s="58">
        <f>IF(J1661&gt;0,ROUND(J1661*#REF!,2),0)</f>
        <v>0</v>
      </c>
      <c r="P1661" s="58">
        <f t="shared" si="188"/>
        <v>1982.66</v>
      </c>
      <c r="Q1661" s="59" t="s">
        <v>132</v>
      </c>
      <c r="R1661" s="51"/>
      <c r="S1661" s="51"/>
    </row>
    <row r="1662" spans="1:19" ht="31.5" x14ac:dyDescent="0.35">
      <c r="A1662" s="53">
        <v>30912199</v>
      </c>
      <c r="B1662" s="53" t="s">
        <v>10637</v>
      </c>
      <c r="C1662" s="54" t="s">
        <v>2877</v>
      </c>
      <c r="D1662" s="60">
        <v>1</v>
      </c>
      <c r="E1662" s="61" t="s">
        <v>398</v>
      </c>
      <c r="F1662" s="56"/>
      <c r="G1662" s="53">
        <v>2</v>
      </c>
      <c r="H1662" s="53">
        <v>4</v>
      </c>
      <c r="I1662" s="53"/>
      <c r="J1662" s="53"/>
      <c r="K1662" s="57"/>
      <c r="L1662" s="58">
        <f t="shared" si="186"/>
        <v>1140.53</v>
      </c>
      <c r="M1662" s="58">
        <f t="shared" si="187"/>
        <v>1140.53</v>
      </c>
      <c r="N1662" s="58">
        <f>IF(F1662&gt;0,ROUND(F1662*#REF!,2),0)</f>
        <v>0</v>
      </c>
      <c r="O1662" s="58">
        <f>IF(J1662&gt;0,ROUND(J1662*#REF!,2),0)</f>
        <v>0</v>
      </c>
      <c r="P1662" s="58">
        <f t="shared" si="188"/>
        <v>1140.53</v>
      </c>
      <c r="Q1662" s="59" t="s">
        <v>132</v>
      </c>
      <c r="R1662" s="51"/>
      <c r="S1662" s="51"/>
    </row>
    <row r="1663" spans="1:19" ht="21" x14ac:dyDescent="0.35">
      <c r="A1663" s="53">
        <v>30912202</v>
      </c>
      <c r="B1663" s="53" t="s">
        <v>10638</v>
      </c>
      <c r="C1663" s="54" t="s">
        <v>2876</v>
      </c>
      <c r="D1663" s="60">
        <v>1</v>
      </c>
      <c r="E1663" s="61" t="s">
        <v>398</v>
      </c>
      <c r="F1663" s="56"/>
      <c r="G1663" s="53">
        <v>2</v>
      </c>
      <c r="H1663" s="53">
        <v>6</v>
      </c>
      <c r="I1663" s="53"/>
      <c r="J1663" s="53"/>
      <c r="K1663" s="57"/>
      <c r="L1663" s="58">
        <f t="shared" si="186"/>
        <v>1140.53</v>
      </c>
      <c r="M1663" s="58">
        <f t="shared" si="187"/>
        <v>1140.53</v>
      </c>
      <c r="N1663" s="58">
        <f>IF(F1663&gt;0,ROUND(F1663*#REF!,2),0)</f>
        <v>0</v>
      </c>
      <c r="O1663" s="58">
        <f>IF(J1663&gt;0,ROUND(J1663*#REF!,2),0)</f>
        <v>0</v>
      </c>
      <c r="P1663" s="58">
        <f t="shared" si="188"/>
        <v>1140.53</v>
      </c>
      <c r="Q1663" s="59" t="s">
        <v>132</v>
      </c>
      <c r="R1663" s="51"/>
      <c r="S1663" s="51"/>
    </row>
    <row r="1664" spans="1:19" ht="21" x14ac:dyDescent="0.35">
      <c r="A1664" s="53">
        <v>30912210</v>
      </c>
      <c r="B1664" s="53" t="s">
        <v>10639</v>
      </c>
      <c r="C1664" s="54" t="s">
        <v>2875</v>
      </c>
      <c r="D1664" s="60">
        <v>1</v>
      </c>
      <c r="E1664" s="61" t="s">
        <v>388</v>
      </c>
      <c r="F1664" s="56"/>
      <c r="G1664" s="53">
        <v>1</v>
      </c>
      <c r="H1664" s="53">
        <v>5</v>
      </c>
      <c r="I1664" s="53"/>
      <c r="J1664" s="53"/>
      <c r="K1664" s="57"/>
      <c r="L1664" s="58">
        <f t="shared" si="186"/>
        <v>574.25</v>
      </c>
      <c r="M1664" s="58">
        <f t="shared" si="187"/>
        <v>574.25</v>
      </c>
      <c r="N1664" s="58">
        <f>IF(F1664&gt;0,ROUND(F1664*#REF!,2),0)</f>
        <v>0</v>
      </c>
      <c r="O1664" s="58">
        <f>IF(J1664&gt;0,ROUND(J1664*#REF!,2),0)</f>
        <v>0</v>
      </c>
      <c r="P1664" s="58">
        <f t="shared" si="188"/>
        <v>574.25</v>
      </c>
      <c r="Q1664" s="59" t="s">
        <v>132</v>
      </c>
      <c r="R1664" s="51"/>
      <c r="S1664" s="51"/>
    </row>
    <row r="1665" spans="1:19" ht="21" x14ac:dyDescent="0.35">
      <c r="A1665" s="53">
        <v>30912229</v>
      </c>
      <c r="B1665" s="53" t="s">
        <v>10640</v>
      </c>
      <c r="C1665" s="54" t="s">
        <v>2874</v>
      </c>
      <c r="D1665" s="60">
        <v>1</v>
      </c>
      <c r="E1665" s="61" t="s">
        <v>398</v>
      </c>
      <c r="F1665" s="56"/>
      <c r="G1665" s="53">
        <v>2</v>
      </c>
      <c r="H1665" s="53">
        <v>5</v>
      </c>
      <c r="I1665" s="53"/>
      <c r="J1665" s="53"/>
      <c r="K1665" s="57"/>
      <c r="L1665" s="58">
        <f t="shared" si="186"/>
        <v>1140.53</v>
      </c>
      <c r="M1665" s="58">
        <f t="shared" si="187"/>
        <v>1140.53</v>
      </c>
      <c r="N1665" s="58">
        <f>IF(F1665&gt;0,ROUND(F1665*#REF!,2),0)</f>
        <v>0</v>
      </c>
      <c r="O1665" s="58">
        <f>IF(J1665&gt;0,ROUND(J1665*#REF!,2),0)</f>
        <v>0</v>
      </c>
      <c r="P1665" s="58">
        <f t="shared" si="188"/>
        <v>1140.53</v>
      </c>
      <c r="Q1665" s="59" t="s">
        <v>132</v>
      </c>
      <c r="R1665" s="51"/>
      <c r="S1665" s="51"/>
    </row>
    <row r="1666" spans="1:19" ht="21" x14ac:dyDescent="0.35">
      <c r="A1666" s="53">
        <v>30912237</v>
      </c>
      <c r="B1666" s="53" t="s">
        <v>10641</v>
      </c>
      <c r="C1666" s="54" t="s">
        <v>2873</v>
      </c>
      <c r="D1666" s="60">
        <v>1</v>
      </c>
      <c r="E1666" s="61" t="s">
        <v>398</v>
      </c>
      <c r="F1666" s="56"/>
      <c r="G1666" s="53">
        <v>3</v>
      </c>
      <c r="H1666" s="53">
        <v>5</v>
      </c>
      <c r="I1666" s="53"/>
      <c r="J1666" s="53"/>
      <c r="K1666" s="57"/>
      <c r="L1666" s="58">
        <f t="shared" si="186"/>
        <v>1140.53</v>
      </c>
      <c r="M1666" s="58">
        <f t="shared" si="187"/>
        <v>1140.53</v>
      </c>
      <c r="N1666" s="58">
        <f>IF(F1666&gt;0,ROUND(F1666*#REF!,2),0)</f>
        <v>0</v>
      </c>
      <c r="O1666" s="58">
        <f>IF(J1666&gt;0,ROUND(J1666*#REF!,2),0)</f>
        <v>0</v>
      </c>
      <c r="P1666" s="58">
        <f t="shared" si="188"/>
        <v>1140.53</v>
      </c>
      <c r="Q1666" s="59" t="s">
        <v>132</v>
      </c>
      <c r="R1666" s="51"/>
      <c r="S1666" s="51"/>
    </row>
    <row r="1667" spans="1:19" ht="21" x14ac:dyDescent="0.35">
      <c r="A1667" s="53">
        <v>30912245</v>
      </c>
      <c r="B1667" s="53" t="s">
        <v>10642</v>
      </c>
      <c r="C1667" s="54" t="s">
        <v>2872</v>
      </c>
      <c r="D1667" s="60">
        <v>1</v>
      </c>
      <c r="E1667" s="61" t="s">
        <v>148</v>
      </c>
      <c r="F1667" s="56"/>
      <c r="G1667" s="53">
        <v>2</v>
      </c>
      <c r="H1667" s="53">
        <v>4</v>
      </c>
      <c r="I1667" s="53"/>
      <c r="J1667" s="53"/>
      <c r="K1667" s="57"/>
      <c r="L1667" s="58">
        <f t="shared" si="186"/>
        <v>689.63</v>
      </c>
      <c r="M1667" s="58">
        <f t="shared" si="187"/>
        <v>689.63</v>
      </c>
      <c r="N1667" s="58">
        <f>IF(F1667&gt;0,ROUND(F1667*#REF!,2),0)</f>
        <v>0</v>
      </c>
      <c r="O1667" s="58">
        <f>IF(J1667&gt;0,ROUND(J1667*#REF!,2),0)</f>
        <v>0</v>
      </c>
      <c r="P1667" s="58">
        <f t="shared" si="188"/>
        <v>689.63</v>
      </c>
      <c r="Q1667" s="59" t="s">
        <v>132</v>
      </c>
      <c r="R1667" s="51"/>
      <c r="S1667" s="51"/>
    </row>
    <row r="1668" spans="1:19" ht="21" x14ac:dyDescent="0.35">
      <c r="A1668" s="53">
        <v>30912253</v>
      </c>
      <c r="B1668" s="53" t="s">
        <v>10643</v>
      </c>
      <c r="C1668" s="54" t="s">
        <v>2871</v>
      </c>
      <c r="D1668" s="60">
        <v>1</v>
      </c>
      <c r="E1668" s="61" t="s">
        <v>398</v>
      </c>
      <c r="F1668" s="56"/>
      <c r="G1668" s="53">
        <v>2</v>
      </c>
      <c r="H1668" s="53">
        <v>4</v>
      </c>
      <c r="I1668" s="53"/>
      <c r="J1668" s="53"/>
      <c r="K1668" s="57"/>
      <c r="L1668" s="58">
        <f t="shared" si="186"/>
        <v>1140.53</v>
      </c>
      <c r="M1668" s="58">
        <f t="shared" si="187"/>
        <v>1140.53</v>
      </c>
      <c r="N1668" s="58">
        <f>IF(F1668&gt;0,ROUND(F1668*#REF!,2),0)</f>
        <v>0</v>
      </c>
      <c r="O1668" s="58">
        <f>IF(J1668&gt;0,ROUND(J1668*#REF!,2),0)</f>
        <v>0</v>
      </c>
      <c r="P1668" s="58">
        <f t="shared" si="188"/>
        <v>1140.53</v>
      </c>
      <c r="Q1668" s="59" t="s">
        <v>132</v>
      </c>
      <c r="R1668" s="51"/>
      <c r="S1668" s="51"/>
    </row>
    <row r="1669" spans="1:19" ht="31.5" x14ac:dyDescent="0.35">
      <c r="A1669" s="53">
        <v>30912261</v>
      </c>
      <c r="B1669" s="53" t="s">
        <v>10644</v>
      </c>
      <c r="C1669" s="54" t="s">
        <v>2870</v>
      </c>
      <c r="D1669" s="60">
        <v>1</v>
      </c>
      <c r="E1669" s="61" t="s">
        <v>165</v>
      </c>
      <c r="F1669" s="56"/>
      <c r="G1669" s="53">
        <v>2</v>
      </c>
      <c r="H1669" s="53">
        <v>5</v>
      </c>
      <c r="I1669" s="53"/>
      <c r="J1669" s="53"/>
      <c r="K1669" s="57"/>
      <c r="L1669" s="58">
        <f t="shared" si="186"/>
        <v>1617.95</v>
      </c>
      <c r="M1669" s="58">
        <f t="shared" si="187"/>
        <v>1617.95</v>
      </c>
      <c r="N1669" s="58">
        <f>IF(F1669&gt;0,ROUND(F1669*#REF!,2),0)</f>
        <v>0</v>
      </c>
      <c r="O1669" s="58">
        <f>IF(J1669&gt;0,ROUND(J1669*#REF!,2),0)</f>
        <v>0</v>
      </c>
      <c r="P1669" s="58">
        <f t="shared" si="188"/>
        <v>1617.95</v>
      </c>
      <c r="Q1669" s="59" t="s">
        <v>132</v>
      </c>
      <c r="R1669" s="51"/>
      <c r="S1669" s="51"/>
    </row>
    <row r="1670" spans="1:19" ht="52.5" x14ac:dyDescent="0.35">
      <c r="A1670" s="53">
        <v>30912270</v>
      </c>
      <c r="B1670" s="53" t="s">
        <v>10645</v>
      </c>
      <c r="C1670" s="54" t="s">
        <v>2869</v>
      </c>
      <c r="D1670" s="60">
        <v>1</v>
      </c>
      <c r="E1670" s="61" t="s">
        <v>165</v>
      </c>
      <c r="F1670" s="56"/>
      <c r="G1670" s="53">
        <v>2</v>
      </c>
      <c r="H1670" s="53">
        <v>5</v>
      </c>
      <c r="I1670" s="53"/>
      <c r="J1670" s="53"/>
      <c r="K1670" s="57"/>
      <c r="L1670" s="58">
        <f t="shared" si="186"/>
        <v>1617.95</v>
      </c>
      <c r="M1670" s="58">
        <f t="shared" si="187"/>
        <v>1617.95</v>
      </c>
      <c r="N1670" s="58">
        <f>IF(F1670&gt;0,ROUND(F1670*#REF!,2),0)</f>
        <v>0</v>
      </c>
      <c r="O1670" s="58">
        <f>IF(J1670&gt;0,ROUND(J1670*#REF!,2),0)</f>
        <v>0</v>
      </c>
      <c r="P1670" s="58">
        <f t="shared" si="188"/>
        <v>1617.95</v>
      </c>
      <c r="Q1670" s="59" t="s">
        <v>132</v>
      </c>
      <c r="R1670" s="51"/>
      <c r="S1670" s="51"/>
    </row>
    <row r="1671" spans="1:19" ht="21" x14ac:dyDescent="0.35">
      <c r="A1671" s="53">
        <v>30912296</v>
      </c>
      <c r="B1671" s="53" t="s">
        <v>10646</v>
      </c>
      <c r="C1671" s="54" t="s">
        <v>2868</v>
      </c>
      <c r="D1671" s="60">
        <v>1</v>
      </c>
      <c r="E1671" s="61" t="s">
        <v>2357</v>
      </c>
      <c r="F1671" s="56"/>
      <c r="G1671" s="53">
        <v>3</v>
      </c>
      <c r="H1671" s="53">
        <v>7</v>
      </c>
      <c r="I1671" s="53"/>
      <c r="J1671" s="53"/>
      <c r="K1671" s="57"/>
      <c r="L1671" s="58">
        <f t="shared" si="186"/>
        <v>2393.77</v>
      </c>
      <c r="M1671" s="58">
        <f t="shared" si="187"/>
        <v>2393.77</v>
      </c>
      <c r="N1671" s="58">
        <f>IF(F1671&gt;0,ROUND(F1671*#REF!,2),0)</f>
        <v>0</v>
      </c>
      <c r="O1671" s="58">
        <f>IF(J1671&gt;0,ROUND(J1671*#REF!,2),0)</f>
        <v>0</v>
      </c>
      <c r="P1671" s="58">
        <f t="shared" si="188"/>
        <v>2393.77</v>
      </c>
      <c r="Q1671" s="59" t="s">
        <v>132</v>
      </c>
      <c r="R1671" s="51"/>
      <c r="S1671" s="51"/>
    </row>
    <row r="1672" spans="1:19" ht="31" x14ac:dyDescent="0.35">
      <c r="A1672" s="124" t="s">
        <v>10647</v>
      </c>
      <c r="B1672" s="124"/>
      <c r="C1672" s="124"/>
      <c r="D1672" s="124"/>
      <c r="E1672" s="124"/>
      <c r="F1672" s="124"/>
      <c r="G1672" s="124"/>
      <c r="H1672" s="124"/>
      <c r="I1672" s="124"/>
      <c r="J1672" s="124"/>
      <c r="K1672" s="124"/>
      <c r="L1672" s="124"/>
      <c r="M1672" s="124"/>
      <c r="N1672" s="124"/>
      <c r="O1672" s="124"/>
      <c r="P1672" s="124"/>
      <c r="Q1672" s="52"/>
      <c r="R1672" s="51"/>
      <c r="S1672" s="51"/>
    </row>
    <row r="1673" spans="1:19" ht="42" x14ac:dyDescent="0.35">
      <c r="A1673" s="53">
        <v>30913012</v>
      </c>
      <c r="B1673" s="53" t="s">
        <v>10648</v>
      </c>
      <c r="C1673" s="54" t="s">
        <v>2867</v>
      </c>
      <c r="D1673" s="60">
        <v>1</v>
      </c>
      <c r="E1673" s="61" t="s">
        <v>110</v>
      </c>
      <c r="F1673" s="56"/>
      <c r="G1673" s="53">
        <v>1</v>
      </c>
      <c r="H1673" s="53">
        <v>3</v>
      </c>
      <c r="I1673" s="53"/>
      <c r="J1673" s="53"/>
      <c r="K1673" s="57"/>
      <c r="L1673" s="58">
        <f t="shared" ref="L1673:L1683" si="189">VLOOKUP(E1673,PORTES2021,10,FALSE)</f>
        <v>222.81</v>
      </c>
      <c r="M1673" s="58">
        <f t="shared" ref="M1673:M1713" si="190">ROUND(D1673*L1673,2)</f>
        <v>222.81</v>
      </c>
      <c r="N1673" s="58">
        <f>IF(F1673&gt;0,ROUND(F1673*#REF!,2),0)</f>
        <v>0</v>
      </c>
      <c r="O1673" s="58">
        <f>IF(J1673&gt;0,ROUND(J1673*#REF!,2),0)</f>
        <v>0</v>
      </c>
      <c r="P1673" s="58">
        <f t="shared" ref="P1673:P1683" si="191">ROUND(M1673+N1673+O1673,2)</f>
        <v>222.81</v>
      </c>
      <c r="Q1673" s="59" t="s">
        <v>132</v>
      </c>
      <c r="R1673" s="51"/>
      <c r="S1673" s="51"/>
    </row>
    <row r="1674" spans="1:19" ht="31.5" x14ac:dyDescent="0.35">
      <c r="A1674" s="53">
        <v>30913020</v>
      </c>
      <c r="B1674" s="53" t="s">
        <v>10649</v>
      </c>
      <c r="C1674" s="54" t="s">
        <v>2866</v>
      </c>
      <c r="D1674" s="60">
        <v>1</v>
      </c>
      <c r="E1674" s="61" t="s">
        <v>4</v>
      </c>
      <c r="F1674" s="56"/>
      <c r="G1674" s="53"/>
      <c r="H1674" s="53">
        <v>0</v>
      </c>
      <c r="I1674" s="53"/>
      <c r="J1674" s="53"/>
      <c r="K1674" s="57"/>
      <c r="L1674" s="58">
        <f t="shared" si="189"/>
        <v>84.88</v>
      </c>
      <c r="M1674" s="58">
        <f t="shared" si="190"/>
        <v>84.88</v>
      </c>
      <c r="N1674" s="58">
        <f>IF(F1674&gt;0,ROUND(F1674*#REF!,2),0)</f>
        <v>0</v>
      </c>
      <c r="O1674" s="58">
        <f>IF(J1674&gt;0,ROUND(J1674*#REF!,2),0)</f>
        <v>0</v>
      </c>
      <c r="P1674" s="58">
        <f t="shared" si="191"/>
        <v>84.88</v>
      </c>
      <c r="Q1674" s="59" t="s">
        <v>0</v>
      </c>
      <c r="R1674" s="51"/>
      <c r="S1674" s="51"/>
    </row>
    <row r="1675" spans="1:19" ht="42" x14ac:dyDescent="0.35">
      <c r="A1675" s="53">
        <v>30913047</v>
      </c>
      <c r="B1675" s="53" t="s">
        <v>10650</v>
      </c>
      <c r="C1675" s="54" t="s">
        <v>2865</v>
      </c>
      <c r="D1675" s="60">
        <v>1</v>
      </c>
      <c r="E1675" s="61" t="s">
        <v>161</v>
      </c>
      <c r="F1675" s="56"/>
      <c r="G1675" s="53">
        <v>2</v>
      </c>
      <c r="H1675" s="53">
        <v>5</v>
      </c>
      <c r="I1675" s="53"/>
      <c r="J1675" s="53"/>
      <c r="K1675" s="57"/>
      <c r="L1675" s="58">
        <f t="shared" si="189"/>
        <v>948.22</v>
      </c>
      <c r="M1675" s="58">
        <f t="shared" si="190"/>
        <v>948.22</v>
      </c>
      <c r="N1675" s="58">
        <f>IF(F1675&gt;0,ROUND(F1675*#REF!,2),0)</f>
        <v>0</v>
      </c>
      <c r="O1675" s="58">
        <f>IF(J1675&gt;0,ROUND(J1675*#REF!,2),0)</f>
        <v>0</v>
      </c>
      <c r="P1675" s="58">
        <f t="shared" si="191"/>
        <v>948.22</v>
      </c>
      <c r="Q1675" s="59" t="s">
        <v>132</v>
      </c>
      <c r="R1675" s="51"/>
      <c r="S1675" s="51"/>
    </row>
    <row r="1676" spans="1:19" ht="42" x14ac:dyDescent="0.35">
      <c r="A1676" s="53">
        <v>30913055</v>
      </c>
      <c r="B1676" s="53" t="s">
        <v>10651</v>
      </c>
      <c r="C1676" s="54" t="s">
        <v>2864</v>
      </c>
      <c r="D1676" s="60">
        <v>1</v>
      </c>
      <c r="E1676" s="61" t="s">
        <v>151</v>
      </c>
      <c r="F1676" s="56"/>
      <c r="G1676" s="53"/>
      <c r="H1676" s="53">
        <v>0</v>
      </c>
      <c r="I1676" s="53"/>
      <c r="J1676" s="53"/>
      <c r="K1676" s="57"/>
      <c r="L1676" s="58">
        <f t="shared" si="189"/>
        <v>270.54000000000002</v>
      </c>
      <c r="M1676" s="58">
        <f t="shared" si="190"/>
        <v>270.54000000000002</v>
      </c>
      <c r="N1676" s="58">
        <f>IF(F1676&gt;0,ROUND(F1676*#REF!,2),0)</f>
        <v>0</v>
      </c>
      <c r="O1676" s="58">
        <f>IF(J1676&gt;0,ROUND(J1676*#REF!,2),0)</f>
        <v>0</v>
      </c>
      <c r="P1676" s="58">
        <f t="shared" si="191"/>
        <v>270.54000000000002</v>
      </c>
      <c r="Q1676" s="59" t="s">
        <v>132</v>
      </c>
      <c r="R1676" s="51"/>
      <c r="S1676" s="51"/>
    </row>
    <row r="1677" spans="1:19" ht="21" x14ac:dyDescent="0.35">
      <c r="A1677" s="53">
        <v>30913071</v>
      </c>
      <c r="B1677" s="53" t="s">
        <v>10652</v>
      </c>
      <c r="C1677" s="54" t="s">
        <v>2863</v>
      </c>
      <c r="D1677" s="60">
        <v>1</v>
      </c>
      <c r="E1677" s="61" t="s">
        <v>4</v>
      </c>
      <c r="F1677" s="56"/>
      <c r="G1677" s="53"/>
      <c r="H1677" s="53">
        <v>0</v>
      </c>
      <c r="I1677" s="53"/>
      <c r="J1677" s="53"/>
      <c r="K1677" s="57"/>
      <c r="L1677" s="58">
        <f t="shared" si="189"/>
        <v>84.88</v>
      </c>
      <c r="M1677" s="58">
        <f t="shared" si="190"/>
        <v>84.88</v>
      </c>
      <c r="N1677" s="58">
        <f>IF(F1677&gt;0,ROUND(F1677*#REF!,2),0)</f>
        <v>0</v>
      </c>
      <c r="O1677" s="58">
        <f>IF(J1677&gt;0,ROUND(J1677*#REF!,2),0)</f>
        <v>0</v>
      </c>
      <c r="P1677" s="58">
        <f t="shared" si="191"/>
        <v>84.88</v>
      </c>
      <c r="Q1677" s="59" t="s">
        <v>0</v>
      </c>
      <c r="R1677" s="51"/>
      <c r="S1677" s="51"/>
    </row>
    <row r="1678" spans="1:19" ht="21" x14ac:dyDescent="0.35">
      <c r="A1678" s="53">
        <v>30913080</v>
      </c>
      <c r="B1678" s="53" t="s">
        <v>10653</v>
      </c>
      <c r="C1678" s="54" t="s">
        <v>2862</v>
      </c>
      <c r="D1678" s="60">
        <v>1</v>
      </c>
      <c r="E1678" s="61" t="s">
        <v>41</v>
      </c>
      <c r="F1678" s="56"/>
      <c r="G1678" s="53">
        <v>1</v>
      </c>
      <c r="H1678" s="53">
        <v>0</v>
      </c>
      <c r="I1678" s="53"/>
      <c r="J1678" s="53"/>
      <c r="K1678" s="57"/>
      <c r="L1678" s="58">
        <f t="shared" si="189"/>
        <v>169.74</v>
      </c>
      <c r="M1678" s="58">
        <f t="shared" si="190"/>
        <v>169.74</v>
      </c>
      <c r="N1678" s="58">
        <f>IF(F1678&gt;0,ROUND(F1678*#REF!,2),0)</f>
        <v>0</v>
      </c>
      <c r="O1678" s="58">
        <f>IF(J1678&gt;0,ROUND(J1678*#REF!,2),0)</f>
        <v>0</v>
      </c>
      <c r="P1678" s="58">
        <f t="shared" si="191"/>
        <v>169.74</v>
      </c>
      <c r="Q1678" s="59" t="s">
        <v>0</v>
      </c>
      <c r="R1678" s="51"/>
      <c r="S1678" s="51"/>
    </row>
    <row r="1679" spans="1:19" ht="21" x14ac:dyDescent="0.35">
      <c r="A1679" s="53">
        <v>30913098</v>
      </c>
      <c r="B1679" s="53" t="s">
        <v>10654</v>
      </c>
      <c r="C1679" s="54" t="s">
        <v>2861</v>
      </c>
      <c r="D1679" s="60">
        <v>1</v>
      </c>
      <c r="E1679" s="61" t="s">
        <v>23</v>
      </c>
      <c r="F1679" s="56"/>
      <c r="G1679" s="53">
        <v>1</v>
      </c>
      <c r="H1679" s="53">
        <v>0</v>
      </c>
      <c r="I1679" s="53"/>
      <c r="J1679" s="53"/>
      <c r="K1679" s="57"/>
      <c r="L1679" s="58">
        <f t="shared" si="189"/>
        <v>116.71</v>
      </c>
      <c r="M1679" s="58">
        <f t="shared" si="190"/>
        <v>116.71</v>
      </c>
      <c r="N1679" s="58">
        <f>IF(F1679&gt;0,ROUND(F1679*#REF!,2),0)</f>
        <v>0</v>
      </c>
      <c r="O1679" s="58">
        <f>IF(J1679&gt;0,ROUND(J1679*#REF!,2),0)</f>
        <v>0</v>
      </c>
      <c r="P1679" s="58">
        <f t="shared" si="191"/>
        <v>116.71</v>
      </c>
      <c r="Q1679" s="59" t="s">
        <v>0</v>
      </c>
      <c r="R1679" s="51"/>
      <c r="S1679" s="51"/>
    </row>
    <row r="1680" spans="1:19" ht="31.5" x14ac:dyDescent="0.35">
      <c r="A1680" s="53">
        <v>30913101</v>
      </c>
      <c r="B1680" s="53" t="s">
        <v>10655</v>
      </c>
      <c r="C1680" s="54" t="s">
        <v>2860</v>
      </c>
      <c r="D1680" s="60">
        <v>1</v>
      </c>
      <c r="E1680" s="61" t="s">
        <v>110</v>
      </c>
      <c r="F1680" s="56"/>
      <c r="G1680" s="53">
        <v>1</v>
      </c>
      <c r="H1680" s="53">
        <v>0</v>
      </c>
      <c r="I1680" s="53"/>
      <c r="J1680" s="53"/>
      <c r="K1680" s="57"/>
      <c r="L1680" s="58">
        <f t="shared" si="189"/>
        <v>222.81</v>
      </c>
      <c r="M1680" s="58">
        <f t="shared" si="190"/>
        <v>222.81</v>
      </c>
      <c r="N1680" s="58">
        <f>IF(F1680&gt;0,ROUND(F1680*#REF!,2),0)</f>
        <v>0</v>
      </c>
      <c r="O1680" s="58">
        <f>IF(J1680&gt;0,ROUND(J1680*#REF!,2),0)</f>
        <v>0</v>
      </c>
      <c r="P1680" s="58">
        <f t="shared" si="191"/>
        <v>222.81</v>
      </c>
      <c r="Q1680" s="59" t="s">
        <v>132</v>
      </c>
      <c r="R1680" s="51"/>
      <c r="S1680" s="51"/>
    </row>
    <row r="1681" spans="1:19" ht="31.5" x14ac:dyDescent="0.35">
      <c r="A1681" s="53">
        <v>30913128</v>
      </c>
      <c r="B1681" s="53" t="s">
        <v>10656</v>
      </c>
      <c r="C1681" s="54" t="s">
        <v>2859</v>
      </c>
      <c r="D1681" s="60">
        <v>1</v>
      </c>
      <c r="E1681" s="61" t="s">
        <v>110</v>
      </c>
      <c r="F1681" s="56"/>
      <c r="G1681" s="53">
        <v>1</v>
      </c>
      <c r="H1681" s="53">
        <v>0</v>
      </c>
      <c r="I1681" s="53"/>
      <c r="J1681" s="53"/>
      <c r="K1681" s="57"/>
      <c r="L1681" s="58">
        <f t="shared" si="189"/>
        <v>222.81</v>
      </c>
      <c r="M1681" s="58">
        <f t="shared" si="190"/>
        <v>222.81</v>
      </c>
      <c r="N1681" s="58">
        <f>IF(F1681&gt;0,ROUND(F1681*#REF!,2),0)</f>
        <v>0</v>
      </c>
      <c r="O1681" s="58">
        <f>IF(J1681&gt;0,ROUND(J1681*#REF!,2),0)</f>
        <v>0</v>
      </c>
      <c r="P1681" s="58">
        <f t="shared" si="191"/>
        <v>222.81</v>
      </c>
      <c r="Q1681" s="59" t="s">
        <v>132</v>
      </c>
      <c r="R1681" s="51"/>
      <c r="S1681" s="51"/>
    </row>
    <row r="1682" spans="1:19" ht="21" x14ac:dyDescent="0.35">
      <c r="A1682" s="53">
        <v>30913144</v>
      </c>
      <c r="B1682" s="53" t="s">
        <v>10657</v>
      </c>
      <c r="C1682" s="54" t="s">
        <v>2858</v>
      </c>
      <c r="D1682" s="60">
        <v>1</v>
      </c>
      <c r="E1682" s="61" t="s">
        <v>151</v>
      </c>
      <c r="F1682" s="56"/>
      <c r="G1682" s="53">
        <v>1</v>
      </c>
      <c r="H1682" s="53">
        <v>2</v>
      </c>
      <c r="I1682" s="53"/>
      <c r="J1682" s="53"/>
      <c r="K1682" s="57"/>
      <c r="L1682" s="58">
        <f t="shared" si="189"/>
        <v>270.54000000000002</v>
      </c>
      <c r="M1682" s="58">
        <f t="shared" si="190"/>
        <v>270.54000000000002</v>
      </c>
      <c r="N1682" s="58">
        <f>IF(F1682&gt;0,ROUND(F1682*#REF!,2),0)</f>
        <v>0</v>
      </c>
      <c r="O1682" s="58">
        <f>IF(J1682&gt;0,ROUND(J1682*#REF!,2),0)</f>
        <v>0</v>
      </c>
      <c r="P1682" s="58">
        <f t="shared" si="191"/>
        <v>270.54000000000002</v>
      </c>
      <c r="Q1682" s="59" t="s">
        <v>132</v>
      </c>
      <c r="R1682" s="51"/>
      <c r="S1682" s="51"/>
    </row>
    <row r="1683" spans="1:19" ht="21" x14ac:dyDescent="0.35">
      <c r="A1683" s="53">
        <v>30913152</v>
      </c>
      <c r="B1683" s="53" t="s">
        <v>10658</v>
      </c>
      <c r="C1683" s="54" t="s">
        <v>2857</v>
      </c>
      <c r="D1683" s="60">
        <v>1</v>
      </c>
      <c r="E1683" s="61" t="s">
        <v>151</v>
      </c>
      <c r="F1683" s="56"/>
      <c r="G1683" s="53">
        <v>1</v>
      </c>
      <c r="H1683" s="53">
        <v>2</v>
      </c>
      <c r="I1683" s="53"/>
      <c r="J1683" s="53"/>
      <c r="K1683" s="57"/>
      <c r="L1683" s="58">
        <f t="shared" si="189"/>
        <v>270.54000000000002</v>
      </c>
      <c r="M1683" s="58">
        <f t="shared" si="190"/>
        <v>270.54000000000002</v>
      </c>
      <c r="N1683" s="58">
        <f>IF(F1683&gt;0,ROUND(F1683*#REF!,2),0)</f>
        <v>0</v>
      </c>
      <c r="O1683" s="58">
        <f>IF(J1683&gt;0,ROUND(J1683*#REF!,2),0)</f>
        <v>0</v>
      </c>
      <c r="P1683" s="58">
        <f t="shared" si="191"/>
        <v>270.54000000000002</v>
      </c>
      <c r="Q1683" s="59" t="s">
        <v>132</v>
      </c>
      <c r="R1683" s="51"/>
      <c r="S1683" s="51"/>
    </row>
    <row r="1684" spans="1:19" ht="31" x14ac:dyDescent="0.35">
      <c r="A1684" s="125" t="s">
        <v>10659</v>
      </c>
      <c r="B1684" s="125"/>
      <c r="C1684" s="125"/>
      <c r="D1684" s="125"/>
      <c r="E1684" s="125"/>
      <c r="F1684" s="125"/>
      <c r="G1684" s="125"/>
      <c r="H1684" s="125"/>
      <c r="I1684" s="125"/>
      <c r="J1684" s="125"/>
      <c r="K1684" s="125"/>
      <c r="L1684" s="125"/>
      <c r="M1684" s="125"/>
      <c r="N1684" s="125"/>
      <c r="O1684" s="125"/>
      <c r="P1684" s="125"/>
      <c r="Q1684" s="52"/>
      <c r="R1684" s="51"/>
      <c r="S1684" s="51"/>
    </row>
    <row r="1685" spans="1:19" x14ac:dyDescent="0.35">
      <c r="A1685" s="53">
        <v>30914019</v>
      </c>
      <c r="B1685" s="53" t="s">
        <v>10660</v>
      </c>
      <c r="C1685" s="54" t="s">
        <v>2856</v>
      </c>
      <c r="D1685" s="60">
        <v>1</v>
      </c>
      <c r="E1685" s="61" t="s">
        <v>393</v>
      </c>
      <c r="F1685" s="56"/>
      <c r="G1685" s="53">
        <v>2</v>
      </c>
      <c r="H1685" s="53">
        <v>4</v>
      </c>
      <c r="I1685" s="53"/>
      <c r="J1685" s="53"/>
      <c r="K1685" s="57"/>
      <c r="L1685" s="58">
        <f t="shared" ref="L1685:L1699" si="192">VLOOKUP(E1685,PORTES2021,10,FALSE)</f>
        <v>883.25</v>
      </c>
      <c r="M1685" s="58">
        <f t="shared" si="190"/>
        <v>883.25</v>
      </c>
      <c r="N1685" s="58">
        <f>IF(F1685&gt;0,ROUND(F1685*#REF!,2),0)</f>
        <v>0</v>
      </c>
      <c r="O1685" s="58">
        <f>IF(J1685&gt;0,ROUND(J1685*#REF!,2),0)</f>
        <v>0</v>
      </c>
      <c r="P1685" s="58">
        <f t="shared" ref="P1685:P1699" si="193">ROUND(M1685+N1685+O1685,2)</f>
        <v>883.25</v>
      </c>
      <c r="Q1685" s="59" t="s">
        <v>132</v>
      </c>
      <c r="R1685" s="51"/>
      <c r="S1685" s="51"/>
    </row>
    <row r="1686" spans="1:19" ht="21" x14ac:dyDescent="0.35">
      <c r="A1686" s="53">
        <v>30914027</v>
      </c>
      <c r="B1686" s="53" t="s">
        <v>10661</v>
      </c>
      <c r="C1686" s="54" t="s">
        <v>2855</v>
      </c>
      <c r="D1686" s="60">
        <v>1</v>
      </c>
      <c r="E1686" s="61" t="s">
        <v>383</v>
      </c>
      <c r="F1686" s="56"/>
      <c r="G1686" s="53">
        <v>1</v>
      </c>
      <c r="H1686" s="53">
        <v>4</v>
      </c>
      <c r="I1686" s="53"/>
      <c r="J1686" s="53"/>
      <c r="K1686" s="57"/>
      <c r="L1686" s="58">
        <f t="shared" si="192"/>
        <v>649.84</v>
      </c>
      <c r="M1686" s="58">
        <f t="shared" si="190"/>
        <v>649.84</v>
      </c>
      <c r="N1686" s="58">
        <f>IF(F1686&gt;0,ROUND(F1686*#REF!,2),0)</f>
        <v>0</v>
      </c>
      <c r="O1686" s="58">
        <f>IF(J1686&gt;0,ROUND(J1686*#REF!,2),0)</f>
        <v>0</v>
      </c>
      <c r="P1686" s="58">
        <f t="shared" si="193"/>
        <v>649.84</v>
      </c>
      <c r="Q1686" s="59" t="s">
        <v>132</v>
      </c>
      <c r="R1686" s="51"/>
      <c r="S1686" s="51"/>
    </row>
    <row r="1687" spans="1:19" ht="21" x14ac:dyDescent="0.35">
      <c r="A1687" s="53">
        <v>30914043</v>
      </c>
      <c r="B1687" s="53" t="s">
        <v>10662</v>
      </c>
      <c r="C1687" s="54" t="s">
        <v>2854</v>
      </c>
      <c r="D1687" s="60">
        <v>1</v>
      </c>
      <c r="E1687" s="61" t="s">
        <v>484</v>
      </c>
      <c r="F1687" s="56"/>
      <c r="G1687" s="53">
        <v>1</v>
      </c>
      <c r="H1687" s="53">
        <v>5</v>
      </c>
      <c r="I1687" s="53"/>
      <c r="J1687" s="53"/>
      <c r="K1687" s="57"/>
      <c r="L1687" s="58">
        <f t="shared" si="192"/>
        <v>802.34</v>
      </c>
      <c r="M1687" s="58">
        <f t="shared" si="190"/>
        <v>802.34</v>
      </c>
      <c r="N1687" s="58">
        <f>IF(F1687&gt;0,ROUND(F1687*#REF!,2),0)</f>
        <v>0</v>
      </c>
      <c r="O1687" s="58">
        <f>IF(J1687&gt;0,ROUND(J1687*#REF!,2),0)</f>
        <v>0</v>
      </c>
      <c r="P1687" s="58">
        <f t="shared" si="193"/>
        <v>802.34</v>
      </c>
      <c r="Q1687" s="59" t="s">
        <v>132</v>
      </c>
      <c r="R1687" s="51"/>
      <c r="S1687" s="51"/>
    </row>
    <row r="1688" spans="1:19" x14ac:dyDescent="0.35">
      <c r="A1688" s="53">
        <v>30914051</v>
      </c>
      <c r="B1688" s="53" t="s">
        <v>10663</v>
      </c>
      <c r="C1688" s="54" t="s">
        <v>2853</v>
      </c>
      <c r="D1688" s="60">
        <v>1</v>
      </c>
      <c r="E1688" s="61" t="s">
        <v>398</v>
      </c>
      <c r="F1688" s="56"/>
      <c r="G1688" s="53">
        <v>2</v>
      </c>
      <c r="H1688" s="53">
        <v>4</v>
      </c>
      <c r="I1688" s="53"/>
      <c r="J1688" s="53"/>
      <c r="K1688" s="57"/>
      <c r="L1688" s="58">
        <f t="shared" si="192"/>
        <v>1140.53</v>
      </c>
      <c r="M1688" s="58">
        <f t="shared" si="190"/>
        <v>1140.53</v>
      </c>
      <c r="N1688" s="58">
        <f>IF(F1688&gt;0,ROUND(F1688*#REF!,2),0)</f>
        <v>0</v>
      </c>
      <c r="O1688" s="58">
        <f>IF(J1688&gt;0,ROUND(J1688*#REF!,2),0)</f>
        <v>0</v>
      </c>
      <c r="P1688" s="58">
        <f t="shared" si="193"/>
        <v>1140.53</v>
      </c>
      <c r="Q1688" s="59" t="s">
        <v>132</v>
      </c>
      <c r="R1688" s="51"/>
      <c r="S1688" s="51"/>
    </row>
    <row r="1689" spans="1:19" x14ac:dyDescent="0.35">
      <c r="A1689" s="53">
        <v>30914060</v>
      </c>
      <c r="B1689" s="53" t="s">
        <v>10664</v>
      </c>
      <c r="C1689" s="54" t="s">
        <v>2852</v>
      </c>
      <c r="D1689" s="60">
        <v>1</v>
      </c>
      <c r="E1689" s="61" t="s">
        <v>161</v>
      </c>
      <c r="F1689" s="56"/>
      <c r="G1689" s="53">
        <v>2</v>
      </c>
      <c r="H1689" s="53">
        <v>4</v>
      </c>
      <c r="I1689" s="53"/>
      <c r="J1689" s="53"/>
      <c r="K1689" s="57"/>
      <c r="L1689" s="58">
        <f t="shared" si="192"/>
        <v>948.22</v>
      </c>
      <c r="M1689" s="58">
        <f t="shared" si="190"/>
        <v>948.22</v>
      </c>
      <c r="N1689" s="58">
        <f>IF(F1689&gt;0,ROUND(F1689*#REF!,2),0)</f>
        <v>0</v>
      </c>
      <c r="O1689" s="58">
        <f>IF(J1689&gt;0,ROUND(J1689*#REF!,2),0)</f>
        <v>0</v>
      </c>
      <c r="P1689" s="58">
        <f t="shared" si="193"/>
        <v>948.22</v>
      </c>
      <c r="Q1689" s="59" t="s">
        <v>132</v>
      </c>
      <c r="R1689" s="51"/>
      <c r="S1689" s="51"/>
    </row>
    <row r="1690" spans="1:19" x14ac:dyDescent="0.35">
      <c r="A1690" s="53">
        <v>30914078</v>
      </c>
      <c r="B1690" s="53" t="s">
        <v>10665</v>
      </c>
      <c r="C1690" s="54" t="s">
        <v>2851</v>
      </c>
      <c r="D1690" s="60">
        <v>1</v>
      </c>
      <c r="E1690" s="61" t="s">
        <v>398</v>
      </c>
      <c r="F1690" s="56"/>
      <c r="G1690" s="53">
        <v>2</v>
      </c>
      <c r="H1690" s="53">
        <v>6</v>
      </c>
      <c r="I1690" s="53"/>
      <c r="J1690" s="53"/>
      <c r="K1690" s="57"/>
      <c r="L1690" s="58">
        <f t="shared" si="192"/>
        <v>1140.53</v>
      </c>
      <c r="M1690" s="58">
        <f t="shared" si="190"/>
        <v>1140.53</v>
      </c>
      <c r="N1690" s="58">
        <f>IF(F1690&gt;0,ROUND(F1690*#REF!,2),0)</f>
        <v>0</v>
      </c>
      <c r="O1690" s="58">
        <f>IF(J1690&gt;0,ROUND(J1690*#REF!,2),0)</f>
        <v>0</v>
      </c>
      <c r="P1690" s="58">
        <f t="shared" si="193"/>
        <v>1140.53</v>
      </c>
      <c r="Q1690" s="59" t="s">
        <v>132</v>
      </c>
      <c r="R1690" s="51"/>
      <c r="S1690" s="51"/>
    </row>
    <row r="1691" spans="1:19" x14ac:dyDescent="0.35">
      <c r="A1691" s="53">
        <v>30914086</v>
      </c>
      <c r="B1691" s="53" t="s">
        <v>10666</v>
      </c>
      <c r="C1691" s="54" t="s">
        <v>2850</v>
      </c>
      <c r="D1691" s="60">
        <v>1</v>
      </c>
      <c r="E1691" s="61" t="s">
        <v>393</v>
      </c>
      <c r="F1691" s="56"/>
      <c r="G1691" s="53">
        <v>1</v>
      </c>
      <c r="H1691" s="53">
        <v>4</v>
      </c>
      <c r="I1691" s="53"/>
      <c r="J1691" s="53"/>
      <c r="K1691" s="57"/>
      <c r="L1691" s="58">
        <f t="shared" si="192"/>
        <v>883.25</v>
      </c>
      <c r="M1691" s="58">
        <f t="shared" si="190"/>
        <v>883.25</v>
      </c>
      <c r="N1691" s="58">
        <f>IF(F1691&gt;0,ROUND(F1691*#REF!,2),0)</f>
        <v>0</v>
      </c>
      <c r="O1691" s="58">
        <f>IF(J1691&gt;0,ROUND(J1691*#REF!,2),0)</f>
        <v>0</v>
      </c>
      <c r="P1691" s="58">
        <f t="shared" si="193"/>
        <v>883.25</v>
      </c>
      <c r="Q1691" s="59" t="s">
        <v>132</v>
      </c>
      <c r="R1691" s="51"/>
      <c r="S1691" s="51"/>
    </row>
    <row r="1692" spans="1:19" x14ac:dyDescent="0.35">
      <c r="A1692" s="53">
        <v>30914094</v>
      </c>
      <c r="B1692" s="53" t="s">
        <v>10667</v>
      </c>
      <c r="C1692" s="54" t="s">
        <v>2849</v>
      </c>
      <c r="D1692" s="60">
        <v>1</v>
      </c>
      <c r="E1692" s="61" t="s">
        <v>155</v>
      </c>
      <c r="F1692" s="56"/>
      <c r="G1692" s="53">
        <v>3</v>
      </c>
      <c r="H1692" s="53">
        <v>5</v>
      </c>
      <c r="I1692" s="53"/>
      <c r="J1692" s="53"/>
      <c r="K1692" s="57"/>
      <c r="L1692" s="58">
        <f t="shared" si="192"/>
        <v>1206.83</v>
      </c>
      <c r="M1692" s="58">
        <f t="shared" si="190"/>
        <v>1206.83</v>
      </c>
      <c r="N1692" s="58">
        <f>IF(F1692&gt;0,ROUND(F1692*#REF!,2),0)</f>
        <v>0</v>
      </c>
      <c r="O1692" s="58">
        <f>IF(J1692&gt;0,ROUND(J1692*#REF!,2),0)</f>
        <v>0</v>
      </c>
      <c r="P1692" s="58">
        <f t="shared" si="193"/>
        <v>1206.83</v>
      </c>
      <c r="Q1692" s="59" t="s">
        <v>132</v>
      </c>
      <c r="R1692" s="51"/>
      <c r="S1692" s="51"/>
    </row>
    <row r="1693" spans="1:19" x14ac:dyDescent="0.35">
      <c r="A1693" s="53">
        <v>30914108</v>
      </c>
      <c r="B1693" s="53" t="s">
        <v>10668</v>
      </c>
      <c r="C1693" s="54" t="s">
        <v>2848</v>
      </c>
      <c r="D1693" s="60">
        <v>1</v>
      </c>
      <c r="E1693" s="61" t="s">
        <v>407</v>
      </c>
      <c r="F1693" s="56"/>
      <c r="G1693" s="53">
        <v>2</v>
      </c>
      <c r="H1693" s="53">
        <v>4</v>
      </c>
      <c r="I1693" s="53"/>
      <c r="J1693" s="53"/>
      <c r="K1693" s="57"/>
      <c r="L1693" s="58">
        <f t="shared" si="192"/>
        <v>620.66</v>
      </c>
      <c r="M1693" s="58">
        <f t="shared" si="190"/>
        <v>620.66</v>
      </c>
      <c r="N1693" s="58">
        <f>IF(F1693&gt;0,ROUND(F1693*#REF!,2),0)</f>
        <v>0</v>
      </c>
      <c r="O1693" s="58">
        <f>IF(J1693&gt;0,ROUND(J1693*#REF!,2),0)</f>
        <v>0</v>
      </c>
      <c r="P1693" s="58">
        <f t="shared" si="193"/>
        <v>620.66</v>
      </c>
      <c r="Q1693" s="59" t="s">
        <v>132</v>
      </c>
      <c r="R1693" s="51"/>
      <c r="S1693" s="51"/>
    </row>
    <row r="1694" spans="1:19" x14ac:dyDescent="0.35">
      <c r="A1694" s="53">
        <v>30914116</v>
      </c>
      <c r="B1694" s="53" t="s">
        <v>10669</v>
      </c>
      <c r="C1694" s="54" t="s">
        <v>2847</v>
      </c>
      <c r="D1694" s="60">
        <v>1</v>
      </c>
      <c r="E1694" s="61" t="s">
        <v>148</v>
      </c>
      <c r="F1694" s="56"/>
      <c r="G1694" s="53">
        <v>1</v>
      </c>
      <c r="H1694" s="53">
        <v>4</v>
      </c>
      <c r="I1694" s="53"/>
      <c r="J1694" s="53"/>
      <c r="K1694" s="57"/>
      <c r="L1694" s="58">
        <f t="shared" si="192"/>
        <v>689.63</v>
      </c>
      <c r="M1694" s="58">
        <f t="shared" si="190"/>
        <v>689.63</v>
      </c>
      <c r="N1694" s="58">
        <f>IF(F1694&gt;0,ROUND(F1694*#REF!,2),0)</f>
        <v>0</v>
      </c>
      <c r="O1694" s="58">
        <f>IF(J1694&gt;0,ROUND(J1694*#REF!,2),0)</f>
        <v>0</v>
      </c>
      <c r="P1694" s="58">
        <f t="shared" si="193"/>
        <v>689.63</v>
      </c>
      <c r="Q1694" s="59" t="s">
        <v>132</v>
      </c>
      <c r="R1694" s="51"/>
      <c r="S1694" s="51"/>
    </row>
    <row r="1695" spans="1:19" x14ac:dyDescent="0.35">
      <c r="A1695" s="53">
        <v>30914124</v>
      </c>
      <c r="B1695" s="53" t="s">
        <v>10670</v>
      </c>
      <c r="C1695" s="54" t="s">
        <v>2846</v>
      </c>
      <c r="D1695" s="60">
        <v>1</v>
      </c>
      <c r="E1695" s="61" t="s">
        <v>31</v>
      </c>
      <c r="F1695" s="56"/>
      <c r="G1695" s="53"/>
      <c r="H1695" s="53">
        <v>0</v>
      </c>
      <c r="I1695" s="53"/>
      <c r="J1695" s="53"/>
      <c r="K1695" s="57"/>
      <c r="L1695" s="58">
        <f t="shared" si="192"/>
        <v>26.53</v>
      </c>
      <c r="M1695" s="58">
        <f t="shared" si="190"/>
        <v>26.53</v>
      </c>
      <c r="N1695" s="58">
        <f>IF(F1695&gt;0,ROUND(F1695*#REF!,2),0)</f>
        <v>0</v>
      </c>
      <c r="O1695" s="58">
        <f>IF(J1695&gt;0,ROUND(J1695*#REF!,2),0)</f>
        <v>0</v>
      </c>
      <c r="P1695" s="58">
        <f t="shared" si="193"/>
        <v>26.53</v>
      </c>
      <c r="Q1695" s="59" t="s">
        <v>0</v>
      </c>
      <c r="R1695" s="51"/>
      <c r="S1695" s="51"/>
    </row>
    <row r="1696" spans="1:19" x14ac:dyDescent="0.35">
      <c r="A1696" s="53">
        <v>30914132</v>
      </c>
      <c r="B1696" s="53" t="s">
        <v>10671</v>
      </c>
      <c r="C1696" s="54" t="s">
        <v>2845</v>
      </c>
      <c r="D1696" s="60">
        <v>1</v>
      </c>
      <c r="E1696" s="61" t="s">
        <v>393</v>
      </c>
      <c r="F1696" s="56"/>
      <c r="G1696" s="53">
        <v>1</v>
      </c>
      <c r="H1696" s="53">
        <v>4</v>
      </c>
      <c r="I1696" s="53"/>
      <c r="J1696" s="53"/>
      <c r="K1696" s="57"/>
      <c r="L1696" s="58">
        <f t="shared" si="192"/>
        <v>883.25</v>
      </c>
      <c r="M1696" s="58">
        <f t="shared" si="190"/>
        <v>883.25</v>
      </c>
      <c r="N1696" s="58">
        <f>IF(F1696&gt;0,ROUND(F1696*#REF!,2),0)</f>
        <v>0</v>
      </c>
      <c r="O1696" s="58">
        <f>IF(J1696&gt;0,ROUND(J1696*#REF!,2),0)</f>
        <v>0</v>
      </c>
      <c r="P1696" s="58">
        <f t="shared" si="193"/>
        <v>883.25</v>
      </c>
      <c r="Q1696" s="59" t="s">
        <v>132</v>
      </c>
      <c r="R1696" s="51"/>
      <c r="S1696" s="51"/>
    </row>
    <row r="1697" spans="1:19" ht="21" x14ac:dyDescent="0.35">
      <c r="A1697" s="53">
        <v>30914140</v>
      </c>
      <c r="B1697" s="53" t="s">
        <v>10672</v>
      </c>
      <c r="C1697" s="54" t="s">
        <v>2844</v>
      </c>
      <c r="D1697" s="60">
        <v>1</v>
      </c>
      <c r="E1697" s="61" t="s">
        <v>446</v>
      </c>
      <c r="F1697" s="56">
        <v>44.61</v>
      </c>
      <c r="G1697" s="53">
        <v>1</v>
      </c>
      <c r="H1697" s="53">
        <v>5</v>
      </c>
      <c r="I1697" s="53"/>
      <c r="J1697" s="53"/>
      <c r="K1697" s="57"/>
      <c r="L1697" s="58">
        <f t="shared" si="192"/>
        <v>1323.54</v>
      </c>
      <c r="M1697" s="58">
        <f t="shared" si="190"/>
        <v>1323.54</v>
      </c>
      <c r="N1697" s="58" t="e">
        <f>IF(F1697&gt;0,ROUND(F1697*#REF!,2),0)</f>
        <v>#REF!</v>
      </c>
      <c r="O1697" s="58">
        <f>IF(J1697&gt;0,ROUND(J1697*#REF!,2),0)</f>
        <v>0</v>
      </c>
      <c r="P1697" s="58" t="e">
        <f t="shared" si="193"/>
        <v>#REF!</v>
      </c>
      <c r="Q1697" s="59" t="s">
        <v>132</v>
      </c>
      <c r="R1697" s="51"/>
      <c r="S1697" s="51"/>
    </row>
    <row r="1698" spans="1:19" ht="21" x14ac:dyDescent="0.35">
      <c r="A1698" s="53">
        <v>30914159</v>
      </c>
      <c r="B1698" s="53" t="s">
        <v>10673</v>
      </c>
      <c r="C1698" s="54" t="s">
        <v>2843</v>
      </c>
      <c r="D1698" s="60">
        <v>1</v>
      </c>
      <c r="E1698" s="61" t="s">
        <v>165</v>
      </c>
      <c r="F1698" s="56">
        <v>66.91</v>
      </c>
      <c r="G1698" s="53">
        <v>1</v>
      </c>
      <c r="H1698" s="53">
        <v>7</v>
      </c>
      <c r="I1698" s="53"/>
      <c r="J1698" s="53"/>
      <c r="K1698" s="57"/>
      <c r="L1698" s="58">
        <f t="shared" si="192"/>
        <v>1617.95</v>
      </c>
      <c r="M1698" s="58">
        <f t="shared" si="190"/>
        <v>1617.95</v>
      </c>
      <c r="N1698" s="58" t="e">
        <f>IF(F1698&gt;0,ROUND(F1698*#REF!,2),0)</f>
        <v>#REF!</v>
      </c>
      <c r="O1698" s="58">
        <f>IF(J1698&gt;0,ROUND(J1698*#REF!,2),0)</f>
        <v>0</v>
      </c>
      <c r="P1698" s="58" t="e">
        <f t="shared" si="193"/>
        <v>#REF!</v>
      </c>
      <c r="Q1698" s="59" t="s">
        <v>132</v>
      </c>
      <c r="R1698" s="51"/>
      <c r="S1698" s="51"/>
    </row>
    <row r="1699" spans="1:19" ht="21" x14ac:dyDescent="0.35">
      <c r="A1699" s="53">
        <v>30914167</v>
      </c>
      <c r="B1699" s="53" t="s">
        <v>10674</v>
      </c>
      <c r="C1699" s="54" t="s">
        <v>2842</v>
      </c>
      <c r="D1699" s="60">
        <v>1</v>
      </c>
      <c r="E1699" s="61" t="s">
        <v>396</v>
      </c>
      <c r="F1699" s="56">
        <v>44.61</v>
      </c>
      <c r="G1699" s="53">
        <v>1</v>
      </c>
      <c r="H1699" s="53">
        <v>5</v>
      </c>
      <c r="I1699" s="53"/>
      <c r="J1699" s="53"/>
      <c r="K1699" s="57"/>
      <c r="L1699" s="58">
        <f t="shared" si="192"/>
        <v>1027.79</v>
      </c>
      <c r="M1699" s="58">
        <f t="shared" si="190"/>
        <v>1027.79</v>
      </c>
      <c r="N1699" s="58" t="e">
        <f>IF(F1699&gt;0,ROUND(F1699*#REF!,2),0)</f>
        <v>#REF!</v>
      </c>
      <c r="O1699" s="58">
        <f>IF(J1699&gt;0,ROUND(J1699*#REF!,2),0)</f>
        <v>0</v>
      </c>
      <c r="P1699" s="58" t="e">
        <f t="shared" si="193"/>
        <v>#REF!</v>
      </c>
      <c r="Q1699" s="59" t="s">
        <v>132</v>
      </c>
      <c r="R1699" s="51"/>
      <c r="S1699" s="51"/>
    </row>
    <row r="1700" spans="1:19" ht="31" x14ac:dyDescent="0.35">
      <c r="A1700" s="125" t="s">
        <v>10675</v>
      </c>
      <c r="B1700" s="125"/>
      <c r="C1700" s="125"/>
      <c r="D1700" s="125"/>
      <c r="E1700" s="125"/>
      <c r="F1700" s="125"/>
      <c r="G1700" s="125"/>
      <c r="H1700" s="125"/>
      <c r="I1700" s="125"/>
      <c r="J1700" s="125"/>
      <c r="K1700" s="125"/>
      <c r="L1700" s="125"/>
      <c r="M1700" s="125"/>
      <c r="N1700" s="125"/>
      <c r="O1700" s="125"/>
      <c r="P1700" s="125"/>
      <c r="Q1700" s="52"/>
      <c r="R1700" s="51"/>
      <c r="S1700" s="51"/>
    </row>
    <row r="1701" spans="1:19" x14ac:dyDescent="0.35">
      <c r="A1701" s="53">
        <v>30915015</v>
      </c>
      <c r="B1701" s="53" t="s">
        <v>10676</v>
      </c>
      <c r="C1701" s="54" t="s">
        <v>2841</v>
      </c>
      <c r="D1701" s="60">
        <v>1</v>
      </c>
      <c r="E1701" s="61" t="s">
        <v>396</v>
      </c>
      <c r="F1701" s="56"/>
      <c r="G1701" s="53">
        <v>3</v>
      </c>
      <c r="H1701" s="53">
        <v>5</v>
      </c>
      <c r="I1701" s="53"/>
      <c r="J1701" s="53"/>
      <c r="K1701" s="57"/>
      <c r="L1701" s="58">
        <f t="shared" ref="L1701:L1706" si="194">VLOOKUP(E1701,PORTES2021,10,FALSE)</f>
        <v>1027.79</v>
      </c>
      <c r="M1701" s="58">
        <f t="shared" si="190"/>
        <v>1027.79</v>
      </c>
      <c r="N1701" s="58">
        <f>IF(F1701&gt;0,ROUND(F1701*#REF!,2),0)</f>
        <v>0</v>
      </c>
      <c r="O1701" s="58">
        <f>IF(J1701&gt;0,ROUND(J1701*#REF!,2),0)</f>
        <v>0</v>
      </c>
      <c r="P1701" s="58">
        <f t="shared" ref="P1701:P1706" si="195">ROUND(M1701+N1701+O1701,2)</f>
        <v>1027.79</v>
      </c>
      <c r="Q1701" s="59" t="s">
        <v>132</v>
      </c>
      <c r="R1701" s="51"/>
      <c r="S1701" s="51"/>
    </row>
    <row r="1702" spans="1:19" x14ac:dyDescent="0.35">
      <c r="A1702" s="53">
        <v>30915023</v>
      </c>
      <c r="B1702" s="53" t="s">
        <v>10677</v>
      </c>
      <c r="C1702" s="54" t="s">
        <v>2840</v>
      </c>
      <c r="D1702" s="60">
        <v>1</v>
      </c>
      <c r="E1702" s="61" t="s">
        <v>224</v>
      </c>
      <c r="F1702" s="56"/>
      <c r="G1702" s="53">
        <v>1</v>
      </c>
      <c r="H1702" s="53">
        <v>4</v>
      </c>
      <c r="I1702" s="53"/>
      <c r="J1702" s="53"/>
      <c r="K1702" s="57"/>
      <c r="L1702" s="58">
        <f t="shared" si="194"/>
        <v>338.19</v>
      </c>
      <c r="M1702" s="58">
        <f t="shared" si="190"/>
        <v>338.19</v>
      </c>
      <c r="N1702" s="58">
        <f>IF(F1702&gt;0,ROUND(F1702*#REF!,2),0)</f>
        <v>0</v>
      </c>
      <c r="O1702" s="58">
        <f>IF(J1702&gt;0,ROUND(J1702*#REF!,2),0)</f>
        <v>0</v>
      </c>
      <c r="P1702" s="58">
        <f t="shared" si="195"/>
        <v>338.19</v>
      </c>
      <c r="Q1702" s="59" t="s">
        <v>132</v>
      </c>
      <c r="R1702" s="51"/>
      <c r="S1702" s="51"/>
    </row>
    <row r="1703" spans="1:19" x14ac:dyDescent="0.35">
      <c r="A1703" s="53">
        <v>30915031</v>
      </c>
      <c r="B1703" s="53" t="s">
        <v>10678</v>
      </c>
      <c r="C1703" s="54" t="s">
        <v>2839</v>
      </c>
      <c r="D1703" s="60">
        <v>1</v>
      </c>
      <c r="E1703" s="61" t="s">
        <v>151</v>
      </c>
      <c r="F1703" s="56"/>
      <c r="G1703" s="53"/>
      <c r="H1703" s="53">
        <v>2</v>
      </c>
      <c r="I1703" s="53"/>
      <c r="J1703" s="53"/>
      <c r="K1703" s="57"/>
      <c r="L1703" s="58">
        <f t="shared" si="194"/>
        <v>270.54000000000002</v>
      </c>
      <c r="M1703" s="58">
        <f t="shared" si="190"/>
        <v>270.54000000000002</v>
      </c>
      <c r="N1703" s="58">
        <f>IF(F1703&gt;0,ROUND(F1703*#REF!,2),0)</f>
        <v>0</v>
      </c>
      <c r="O1703" s="58">
        <f>IF(J1703&gt;0,ROUND(J1703*#REF!,2),0)</f>
        <v>0</v>
      </c>
      <c r="P1703" s="58">
        <f t="shared" si="195"/>
        <v>270.54000000000002</v>
      </c>
      <c r="Q1703" s="59" t="s">
        <v>132</v>
      </c>
      <c r="R1703" s="51"/>
      <c r="S1703" s="51"/>
    </row>
    <row r="1704" spans="1:19" ht="21" x14ac:dyDescent="0.35">
      <c r="A1704" s="53">
        <v>30915040</v>
      </c>
      <c r="B1704" s="53" t="s">
        <v>10679</v>
      </c>
      <c r="C1704" s="54" t="s">
        <v>2838</v>
      </c>
      <c r="D1704" s="60">
        <v>1</v>
      </c>
      <c r="E1704" s="61" t="s">
        <v>148</v>
      </c>
      <c r="F1704" s="56"/>
      <c r="G1704" s="53">
        <v>2</v>
      </c>
      <c r="H1704" s="53">
        <v>4</v>
      </c>
      <c r="I1704" s="53"/>
      <c r="J1704" s="53"/>
      <c r="K1704" s="57"/>
      <c r="L1704" s="58">
        <f t="shared" si="194"/>
        <v>689.63</v>
      </c>
      <c r="M1704" s="58">
        <f t="shared" si="190"/>
        <v>689.63</v>
      </c>
      <c r="N1704" s="58">
        <f>IF(F1704&gt;0,ROUND(F1704*#REF!,2),0)</f>
        <v>0</v>
      </c>
      <c r="O1704" s="58">
        <f>IF(J1704&gt;0,ROUND(J1704*#REF!,2),0)</f>
        <v>0</v>
      </c>
      <c r="P1704" s="58">
        <f t="shared" si="195"/>
        <v>689.63</v>
      </c>
      <c r="Q1704" s="59" t="s">
        <v>132</v>
      </c>
      <c r="R1704" s="51"/>
      <c r="S1704" s="51"/>
    </row>
    <row r="1705" spans="1:19" ht="21" x14ac:dyDescent="0.35">
      <c r="A1705" s="53">
        <v>30915058</v>
      </c>
      <c r="B1705" s="53" t="s">
        <v>10680</v>
      </c>
      <c r="C1705" s="54" t="s">
        <v>2837</v>
      </c>
      <c r="D1705" s="60">
        <v>1</v>
      </c>
      <c r="E1705" s="61" t="s">
        <v>497</v>
      </c>
      <c r="F1705" s="56">
        <v>33.799999999999997</v>
      </c>
      <c r="G1705" s="53">
        <v>1</v>
      </c>
      <c r="H1705" s="53">
        <v>4</v>
      </c>
      <c r="I1705" s="53"/>
      <c r="J1705" s="53"/>
      <c r="K1705" s="57"/>
      <c r="L1705" s="58">
        <f t="shared" si="194"/>
        <v>485.38</v>
      </c>
      <c r="M1705" s="58">
        <f t="shared" si="190"/>
        <v>485.38</v>
      </c>
      <c r="N1705" s="58" t="e">
        <f>IF(F1705&gt;0,ROUND(F1705*#REF!,2),0)</f>
        <v>#REF!</v>
      </c>
      <c r="O1705" s="58">
        <f>IF(J1705&gt;0,ROUND(J1705*#REF!,2),0)</f>
        <v>0</v>
      </c>
      <c r="P1705" s="58" t="e">
        <f t="shared" si="195"/>
        <v>#REF!</v>
      </c>
      <c r="Q1705" s="59" t="s">
        <v>132</v>
      </c>
      <c r="R1705" s="51"/>
      <c r="S1705" s="51"/>
    </row>
    <row r="1706" spans="1:19" ht="21" x14ac:dyDescent="0.35">
      <c r="A1706" s="53">
        <v>30915066</v>
      </c>
      <c r="B1706" s="53" t="s">
        <v>10681</v>
      </c>
      <c r="C1706" s="54" t="s">
        <v>2836</v>
      </c>
      <c r="D1706" s="60">
        <v>1</v>
      </c>
      <c r="E1706" s="61" t="s">
        <v>161</v>
      </c>
      <c r="F1706" s="56">
        <v>38.5</v>
      </c>
      <c r="G1706" s="53">
        <v>1</v>
      </c>
      <c r="H1706" s="53">
        <v>5</v>
      </c>
      <c r="I1706" s="53"/>
      <c r="J1706" s="53"/>
      <c r="K1706" s="57"/>
      <c r="L1706" s="58">
        <f t="shared" si="194"/>
        <v>948.22</v>
      </c>
      <c r="M1706" s="58">
        <f t="shared" si="190"/>
        <v>948.22</v>
      </c>
      <c r="N1706" s="58" t="e">
        <f>IF(F1706&gt;0,ROUND(F1706*#REF!,2),0)</f>
        <v>#REF!</v>
      </c>
      <c r="O1706" s="58">
        <f>IF(J1706&gt;0,ROUND(J1706*#REF!,2),0)</f>
        <v>0</v>
      </c>
      <c r="P1706" s="58" t="e">
        <f t="shared" si="195"/>
        <v>#REF!</v>
      </c>
      <c r="Q1706" s="59" t="s">
        <v>132</v>
      </c>
      <c r="R1706" s="51"/>
      <c r="S1706" s="51"/>
    </row>
    <row r="1707" spans="1:19" ht="31" x14ac:dyDescent="0.35">
      <c r="A1707" s="125" t="s">
        <v>10682</v>
      </c>
      <c r="B1707" s="125"/>
      <c r="C1707" s="125"/>
      <c r="D1707" s="125"/>
      <c r="E1707" s="125"/>
      <c r="F1707" s="125"/>
      <c r="G1707" s="125"/>
      <c r="H1707" s="125"/>
      <c r="I1707" s="125"/>
      <c r="J1707" s="125"/>
      <c r="K1707" s="125"/>
      <c r="L1707" s="125"/>
      <c r="M1707" s="125"/>
      <c r="N1707" s="125"/>
      <c r="O1707" s="125"/>
      <c r="P1707" s="125"/>
      <c r="Q1707" s="52"/>
      <c r="R1707" s="51"/>
      <c r="S1707" s="51"/>
    </row>
    <row r="1708" spans="1:19" ht="21" x14ac:dyDescent="0.35">
      <c r="A1708" s="53">
        <v>30916011</v>
      </c>
      <c r="B1708" s="53" t="s">
        <v>10683</v>
      </c>
      <c r="C1708" s="54" t="s">
        <v>2835</v>
      </c>
      <c r="D1708" s="60">
        <v>1</v>
      </c>
      <c r="E1708" s="61" t="s">
        <v>161</v>
      </c>
      <c r="F1708" s="56"/>
      <c r="G1708" s="53">
        <v>2</v>
      </c>
      <c r="H1708" s="53">
        <v>6</v>
      </c>
      <c r="I1708" s="53"/>
      <c r="J1708" s="53"/>
      <c r="K1708" s="57"/>
      <c r="L1708" s="58">
        <f>VLOOKUP(E1708,PORTES2021,10,FALSE)</f>
        <v>948.22</v>
      </c>
      <c r="M1708" s="58">
        <f t="shared" si="190"/>
        <v>948.22</v>
      </c>
      <c r="N1708" s="58">
        <f>IF(F1708&gt;0,ROUND(F1708*#REF!,2),0)</f>
        <v>0</v>
      </c>
      <c r="O1708" s="58">
        <f>IF(J1708&gt;0,ROUND(J1708*#REF!,2),0)</f>
        <v>0</v>
      </c>
      <c r="P1708" s="58">
        <f>ROUND(M1708+N1708+O1708,2)</f>
        <v>948.22</v>
      </c>
      <c r="Q1708" s="59" t="s">
        <v>132</v>
      </c>
      <c r="R1708" s="51"/>
      <c r="S1708" s="51"/>
    </row>
    <row r="1709" spans="1:19" ht="31" x14ac:dyDescent="0.35">
      <c r="A1709" s="125" t="s">
        <v>10684</v>
      </c>
      <c r="B1709" s="125"/>
      <c r="C1709" s="125"/>
      <c r="D1709" s="125"/>
      <c r="E1709" s="125"/>
      <c r="F1709" s="125"/>
      <c r="G1709" s="125"/>
      <c r="H1709" s="125"/>
      <c r="I1709" s="125"/>
      <c r="J1709" s="125"/>
      <c r="K1709" s="125"/>
      <c r="L1709" s="125"/>
      <c r="M1709" s="125"/>
      <c r="N1709" s="125"/>
      <c r="O1709" s="125"/>
      <c r="P1709" s="125"/>
      <c r="Q1709" s="52"/>
      <c r="R1709" s="51"/>
      <c r="S1709" s="51"/>
    </row>
    <row r="1710" spans="1:19" x14ac:dyDescent="0.35">
      <c r="A1710" s="53">
        <v>30917018</v>
      </c>
      <c r="B1710" s="53" t="s">
        <v>10685</v>
      </c>
      <c r="C1710" s="54" t="s">
        <v>2834</v>
      </c>
      <c r="D1710" s="60">
        <v>1</v>
      </c>
      <c r="E1710" s="61" t="s">
        <v>407</v>
      </c>
      <c r="F1710" s="56"/>
      <c r="G1710" s="53">
        <v>1</v>
      </c>
      <c r="H1710" s="53">
        <v>4</v>
      </c>
      <c r="I1710" s="53"/>
      <c r="J1710" s="53"/>
      <c r="K1710" s="57"/>
      <c r="L1710" s="58">
        <f>VLOOKUP(E1710,PORTES2021,10,FALSE)</f>
        <v>620.66</v>
      </c>
      <c r="M1710" s="58">
        <f t="shared" si="190"/>
        <v>620.66</v>
      </c>
      <c r="N1710" s="58">
        <f>IF(F1710&gt;0,ROUND(F1710*#REF!,2),0)</f>
        <v>0</v>
      </c>
      <c r="O1710" s="58">
        <f>IF(J1710&gt;0,ROUND(J1710*#REF!,2),0)</f>
        <v>0</v>
      </c>
      <c r="P1710" s="58">
        <f>ROUND(M1710+N1710+O1710,2)</f>
        <v>620.66</v>
      </c>
      <c r="Q1710" s="59" t="s">
        <v>132</v>
      </c>
      <c r="R1710" s="51"/>
      <c r="S1710" s="51"/>
    </row>
    <row r="1711" spans="1:19" x14ac:dyDescent="0.35">
      <c r="A1711" s="53">
        <v>30917026</v>
      </c>
      <c r="B1711" s="53" t="s">
        <v>10686</v>
      </c>
      <c r="C1711" s="54" t="s">
        <v>2833</v>
      </c>
      <c r="D1711" s="60">
        <v>1</v>
      </c>
      <c r="E1711" s="61" t="s">
        <v>2384</v>
      </c>
      <c r="F1711" s="56"/>
      <c r="G1711" s="53">
        <v>2</v>
      </c>
      <c r="H1711" s="53">
        <v>7</v>
      </c>
      <c r="I1711" s="53"/>
      <c r="J1711" s="53"/>
      <c r="K1711" s="57"/>
      <c r="L1711" s="58">
        <f>VLOOKUP(E1711,PORTES2021,10,FALSE)</f>
        <v>2647.07</v>
      </c>
      <c r="M1711" s="58">
        <f t="shared" si="190"/>
        <v>2647.07</v>
      </c>
      <c r="N1711" s="58">
        <f>IF(F1711&gt;0,ROUND(F1711*#REF!,2),0)</f>
        <v>0</v>
      </c>
      <c r="O1711" s="58">
        <f>IF(J1711&gt;0,ROUND(J1711*#REF!,2),0)</f>
        <v>0</v>
      </c>
      <c r="P1711" s="58">
        <f>ROUND(M1711+N1711+O1711,2)</f>
        <v>2647.07</v>
      </c>
      <c r="Q1711" s="59" t="s">
        <v>132</v>
      </c>
      <c r="R1711" s="51"/>
      <c r="S1711" s="51"/>
    </row>
    <row r="1712" spans="1:19" ht="21" x14ac:dyDescent="0.35">
      <c r="A1712" s="53">
        <v>30917034</v>
      </c>
      <c r="B1712" s="53" t="s">
        <v>10687</v>
      </c>
      <c r="C1712" s="54" t="s">
        <v>2832</v>
      </c>
      <c r="D1712" s="60">
        <v>1</v>
      </c>
      <c r="E1712" s="61" t="s">
        <v>396</v>
      </c>
      <c r="F1712" s="56"/>
      <c r="G1712" s="53">
        <v>1</v>
      </c>
      <c r="H1712" s="53">
        <v>5</v>
      </c>
      <c r="I1712" s="53"/>
      <c r="J1712" s="53"/>
      <c r="K1712" s="57"/>
      <c r="L1712" s="58">
        <f>VLOOKUP(E1712,PORTES2021,10,FALSE)</f>
        <v>1027.79</v>
      </c>
      <c r="M1712" s="58">
        <f t="shared" si="190"/>
        <v>1027.79</v>
      </c>
      <c r="N1712" s="58">
        <f>IF(F1712&gt;0,ROUND(F1712*#REF!,2),0)</f>
        <v>0</v>
      </c>
      <c r="O1712" s="58">
        <f>IF(J1712&gt;0,ROUND(J1712*#REF!,2),0)</f>
        <v>0</v>
      </c>
      <c r="P1712" s="58">
        <f>ROUND(M1712+N1712+O1712,2)</f>
        <v>1027.79</v>
      </c>
      <c r="Q1712" s="59" t="s">
        <v>132</v>
      </c>
      <c r="R1712" s="51"/>
      <c r="S1712" s="51"/>
    </row>
    <row r="1713" spans="1:19" ht="21" x14ac:dyDescent="0.35">
      <c r="A1713" s="53">
        <v>30917042</v>
      </c>
      <c r="B1713" s="53" t="s">
        <v>10688</v>
      </c>
      <c r="C1713" s="54" t="s">
        <v>2831</v>
      </c>
      <c r="D1713" s="60">
        <v>1</v>
      </c>
      <c r="E1713" s="61" t="s">
        <v>194</v>
      </c>
      <c r="F1713" s="56"/>
      <c r="G1713" s="53">
        <v>3</v>
      </c>
      <c r="H1713" s="53">
        <v>6</v>
      </c>
      <c r="I1713" s="53"/>
      <c r="J1713" s="53"/>
      <c r="K1713" s="57"/>
      <c r="L1713" s="58">
        <f>VLOOKUP(E1713,PORTES2021,10,FALSE)</f>
        <v>2181.58</v>
      </c>
      <c r="M1713" s="58">
        <f t="shared" si="190"/>
        <v>2181.58</v>
      </c>
      <c r="N1713" s="58">
        <f>IF(F1713&gt;0,ROUND(F1713*#REF!,2),0)</f>
        <v>0</v>
      </c>
      <c r="O1713" s="58">
        <f>IF(J1713&gt;0,ROUND(J1713*#REF!,2),0)</f>
        <v>0</v>
      </c>
      <c r="P1713" s="58">
        <f>ROUND(M1713+N1713+O1713,2)</f>
        <v>2181.58</v>
      </c>
      <c r="Q1713" s="59" t="s">
        <v>132</v>
      </c>
      <c r="R1713" s="51"/>
      <c r="S1713" s="51"/>
    </row>
    <row r="1714" spans="1:19" ht="31.5" x14ac:dyDescent="0.35">
      <c r="A1714" s="53">
        <v>30918014</v>
      </c>
      <c r="B1714" s="53" t="s">
        <v>10689</v>
      </c>
      <c r="C1714" s="54" t="s">
        <v>2830</v>
      </c>
      <c r="D1714" s="60">
        <v>1</v>
      </c>
      <c r="E1714" s="61" t="s">
        <v>161</v>
      </c>
      <c r="F1714" s="56"/>
      <c r="G1714" s="53">
        <v>1</v>
      </c>
      <c r="H1714" s="53">
        <v>3</v>
      </c>
      <c r="I1714" s="53"/>
      <c r="J1714" s="53"/>
      <c r="K1714" s="57"/>
      <c r="L1714" s="58">
        <f t="shared" ref="L1714:L1721" si="196">VLOOKUP(E1714,PORTES2021,10,FALSE)</f>
        <v>948.22</v>
      </c>
      <c r="M1714" s="58">
        <f t="shared" ref="M1714:M1777" si="197">ROUND(D1714*L1714,2)</f>
        <v>948.22</v>
      </c>
      <c r="N1714" s="58">
        <f>IF(F1714&gt;0,ROUND(F1714*#REF!,2),0)</f>
        <v>0</v>
      </c>
      <c r="O1714" s="58">
        <f>IF(J1714&gt;0,ROUND(J1714*#REF!,2),0)</f>
        <v>0</v>
      </c>
      <c r="P1714" s="58">
        <f t="shared" ref="P1714:P1777" si="198">ROUND(M1714+N1714+O1714,2)</f>
        <v>948.22</v>
      </c>
      <c r="Q1714" s="59" t="s">
        <v>132</v>
      </c>
      <c r="R1714" s="51"/>
      <c r="S1714" s="51"/>
    </row>
    <row r="1715" spans="1:19" ht="42" x14ac:dyDescent="0.35">
      <c r="A1715" s="53">
        <v>30918022</v>
      </c>
      <c r="B1715" s="53" t="s">
        <v>10690</v>
      </c>
      <c r="C1715" s="54" t="s">
        <v>2829</v>
      </c>
      <c r="D1715" s="60">
        <v>1</v>
      </c>
      <c r="E1715" s="61" t="s">
        <v>393</v>
      </c>
      <c r="F1715" s="56"/>
      <c r="G1715" s="53">
        <v>1</v>
      </c>
      <c r="H1715" s="53">
        <v>3</v>
      </c>
      <c r="I1715" s="53"/>
      <c r="J1715" s="53"/>
      <c r="K1715" s="57"/>
      <c r="L1715" s="58">
        <f t="shared" si="196"/>
        <v>883.25</v>
      </c>
      <c r="M1715" s="58">
        <f t="shared" si="197"/>
        <v>883.25</v>
      </c>
      <c r="N1715" s="58">
        <f>IF(F1715&gt;0,ROUND(F1715*#REF!,2),0)</f>
        <v>0</v>
      </c>
      <c r="O1715" s="58">
        <f>IF(J1715&gt;0,ROUND(J1715*#REF!,2),0)</f>
        <v>0</v>
      </c>
      <c r="P1715" s="58">
        <f t="shared" si="198"/>
        <v>883.25</v>
      </c>
      <c r="Q1715" s="59" t="s">
        <v>132</v>
      </c>
      <c r="R1715" s="51"/>
      <c r="S1715" s="51"/>
    </row>
    <row r="1716" spans="1:19" ht="21" x14ac:dyDescent="0.35">
      <c r="A1716" s="53">
        <v>30918030</v>
      </c>
      <c r="B1716" s="53" t="s">
        <v>10691</v>
      </c>
      <c r="C1716" s="54" t="s">
        <v>2828</v>
      </c>
      <c r="D1716" s="60">
        <v>1</v>
      </c>
      <c r="E1716" s="61" t="s">
        <v>161</v>
      </c>
      <c r="F1716" s="56"/>
      <c r="G1716" s="53">
        <v>1</v>
      </c>
      <c r="H1716" s="53">
        <v>3</v>
      </c>
      <c r="I1716" s="53"/>
      <c r="J1716" s="53"/>
      <c r="K1716" s="57"/>
      <c r="L1716" s="58">
        <f t="shared" si="196"/>
        <v>948.22</v>
      </c>
      <c r="M1716" s="58">
        <f t="shared" si="197"/>
        <v>948.22</v>
      </c>
      <c r="N1716" s="58">
        <f>IF(F1716&gt;0,ROUND(F1716*#REF!,2),0)</f>
        <v>0</v>
      </c>
      <c r="O1716" s="58">
        <f>IF(J1716&gt;0,ROUND(J1716*#REF!,2),0)</f>
        <v>0</v>
      </c>
      <c r="P1716" s="58">
        <f t="shared" si="198"/>
        <v>948.22</v>
      </c>
      <c r="Q1716" s="59" t="s">
        <v>132</v>
      </c>
      <c r="R1716" s="51"/>
      <c r="S1716" s="51"/>
    </row>
    <row r="1717" spans="1:19" ht="21" x14ac:dyDescent="0.35">
      <c r="A1717" s="53">
        <v>30918049</v>
      </c>
      <c r="B1717" s="53" t="s">
        <v>10692</v>
      </c>
      <c r="C1717" s="54" t="s">
        <v>2827</v>
      </c>
      <c r="D1717" s="60">
        <v>1</v>
      </c>
      <c r="E1717" s="61" t="s">
        <v>311</v>
      </c>
      <c r="F1717" s="56"/>
      <c r="G1717" s="53">
        <v>1</v>
      </c>
      <c r="H1717" s="53">
        <v>3</v>
      </c>
      <c r="I1717" s="53"/>
      <c r="J1717" s="53"/>
      <c r="K1717" s="57"/>
      <c r="L1717" s="58">
        <f t="shared" si="196"/>
        <v>291.76</v>
      </c>
      <c r="M1717" s="58">
        <f t="shared" si="197"/>
        <v>291.76</v>
      </c>
      <c r="N1717" s="58">
        <f>IF(F1717&gt;0,ROUND(F1717*#REF!,2),0)</f>
        <v>0</v>
      </c>
      <c r="O1717" s="58">
        <f>IF(J1717&gt;0,ROUND(J1717*#REF!,2),0)</f>
        <v>0</v>
      </c>
      <c r="P1717" s="58">
        <f t="shared" si="198"/>
        <v>291.76</v>
      </c>
      <c r="Q1717" s="59" t="s">
        <v>132</v>
      </c>
      <c r="R1717" s="51"/>
      <c r="S1717" s="51"/>
    </row>
    <row r="1718" spans="1:19" ht="31.5" x14ac:dyDescent="0.35">
      <c r="A1718" s="53">
        <v>30918057</v>
      </c>
      <c r="B1718" s="53" t="s">
        <v>10693</v>
      </c>
      <c r="C1718" s="54" t="s">
        <v>2826</v>
      </c>
      <c r="D1718" s="60">
        <v>1</v>
      </c>
      <c r="E1718" s="61" t="s">
        <v>151</v>
      </c>
      <c r="F1718" s="56"/>
      <c r="G1718" s="53">
        <v>2</v>
      </c>
      <c r="H1718" s="53">
        <v>5</v>
      </c>
      <c r="I1718" s="53"/>
      <c r="J1718" s="53"/>
      <c r="K1718" s="57"/>
      <c r="L1718" s="58">
        <f t="shared" si="196"/>
        <v>270.54000000000002</v>
      </c>
      <c r="M1718" s="58">
        <f t="shared" si="197"/>
        <v>270.54000000000002</v>
      </c>
      <c r="N1718" s="58">
        <f>IF(F1718&gt;0,ROUND(F1718*#REF!,2),0)</f>
        <v>0</v>
      </c>
      <c r="O1718" s="58">
        <f>IF(J1718&gt;0,ROUND(J1718*#REF!,2),0)</f>
        <v>0</v>
      </c>
      <c r="P1718" s="58">
        <f t="shared" si="198"/>
        <v>270.54000000000002</v>
      </c>
      <c r="Q1718" s="59" t="s">
        <v>132</v>
      </c>
      <c r="R1718" s="51"/>
      <c r="S1718" s="51"/>
    </row>
    <row r="1719" spans="1:19" ht="42" x14ac:dyDescent="0.35">
      <c r="A1719" s="53">
        <v>30918065</v>
      </c>
      <c r="B1719" s="53" t="s">
        <v>10694</v>
      </c>
      <c r="C1719" s="54" t="s">
        <v>2825</v>
      </c>
      <c r="D1719" s="60">
        <v>1</v>
      </c>
      <c r="E1719" s="61" t="s">
        <v>311</v>
      </c>
      <c r="F1719" s="56"/>
      <c r="G1719" s="53">
        <v>2</v>
      </c>
      <c r="H1719" s="53">
        <v>5</v>
      </c>
      <c r="I1719" s="53"/>
      <c r="J1719" s="53"/>
      <c r="K1719" s="57"/>
      <c r="L1719" s="58">
        <f t="shared" si="196"/>
        <v>291.76</v>
      </c>
      <c r="M1719" s="58">
        <f t="shared" si="197"/>
        <v>291.76</v>
      </c>
      <c r="N1719" s="58">
        <f>IF(F1719&gt;0,ROUND(F1719*#REF!,2),0)</f>
        <v>0</v>
      </c>
      <c r="O1719" s="58">
        <f>IF(J1719&gt;0,ROUND(J1719*#REF!,2),0)</f>
        <v>0</v>
      </c>
      <c r="P1719" s="58">
        <f t="shared" si="198"/>
        <v>291.76</v>
      </c>
      <c r="Q1719" s="59" t="s">
        <v>132</v>
      </c>
      <c r="R1719" s="51"/>
      <c r="S1719" s="51"/>
    </row>
    <row r="1720" spans="1:19" ht="31.5" x14ac:dyDescent="0.35">
      <c r="A1720" s="53">
        <v>30918073</v>
      </c>
      <c r="B1720" s="53" t="s">
        <v>10695</v>
      </c>
      <c r="C1720" s="54" t="s">
        <v>2824</v>
      </c>
      <c r="D1720" s="60">
        <v>1</v>
      </c>
      <c r="E1720" s="61" t="s">
        <v>2103</v>
      </c>
      <c r="F1720" s="56"/>
      <c r="G1720" s="53">
        <v>2</v>
      </c>
      <c r="H1720" s="53">
        <v>5</v>
      </c>
      <c r="I1720" s="53"/>
      <c r="J1720" s="53"/>
      <c r="K1720" s="57"/>
      <c r="L1720" s="58">
        <f t="shared" si="196"/>
        <v>1452.19</v>
      </c>
      <c r="M1720" s="58">
        <f t="shared" si="197"/>
        <v>1452.19</v>
      </c>
      <c r="N1720" s="58">
        <f>IF(F1720&gt;0,ROUND(F1720*#REF!,2),0)</f>
        <v>0</v>
      </c>
      <c r="O1720" s="58">
        <f>IF(J1720&gt;0,ROUND(J1720*#REF!,2),0)</f>
        <v>0</v>
      </c>
      <c r="P1720" s="58">
        <f t="shared" si="198"/>
        <v>1452.19</v>
      </c>
      <c r="Q1720" s="59" t="s">
        <v>132</v>
      </c>
      <c r="R1720" s="51"/>
      <c r="S1720" s="51"/>
    </row>
    <row r="1721" spans="1:19" ht="94.5" x14ac:dyDescent="0.35">
      <c r="A1721" s="53">
        <v>30918081</v>
      </c>
      <c r="B1721" s="53" t="s">
        <v>10696</v>
      </c>
      <c r="C1721" s="54" t="s">
        <v>2823</v>
      </c>
      <c r="D1721" s="60">
        <v>1</v>
      </c>
      <c r="E1721" s="61" t="s">
        <v>2357</v>
      </c>
      <c r="F1721" s="56"/>
      <c r="G1721" s="53">
        <v>2</v>
      </c>
      <c r="H1721" s="53">
        <v>7</v>
      </c>
      <c r="I1721" s="53"/>
      <c r="J1721" s="53"/>
      <c r="K1721" s="57"/>
      <c r="L1721" s="58">
        <f t="shared" si="196"/>
        <v>2393.77</v>
      </c>
      <c r="M1721" s="58">
        <f t="shared" si="197"/>
        <v>2393.77</v>
      </c>
      <c r="N1721" s="58">
        <f>IF(F1721&gt;0,ROUND(F1721*#REF!,2),0)</f>
        <v>0</v>
      </c>
      <c r="O1721" s="58">
        <f>IF(J1721&gt;0,ROUND(J1721*#REF!,2),0)</f>
        <v>0</v>
      </c>
      <c r="P1721" s="58">
        <f t="shared" si="198"/>
        <v>2393.77</v>
      </c>
      <c r="Q1721" s="59" t="s">
        <v>132</v>
      </c>
      <c r="R1721" s="51"/>
      <c r="S1721" s="51"/>
    </row>
    <row r="1722" spans="1:19" ht="31" x14ac:dyDescent="0.35">
      <c r="A1722" s="125" t="s">
        <v>10697</v>
      </c>
      <c r="B1722" s="125"/>
      <c r="C1722" s="125"/>
      <c r="D1722" s="125"/>
      <c r="E1722" s="125"/>
      <c r="F1722" s="125"/>
      <c r="G1722" s="125"/>
      <c r="H1722" s="125"/>
      <c r="I1722" s="125"/>
      <c r="J1722" s="125"/>
      <c r="K1722" s="125"/>
      <c r="L1722" s="125"/>
      <c r="M1722" s="125"/>
      <c r="N1722" s="125"/>
      <c r="O1722" s="125"/>
      <c r="P1722" s="125"/>
      <c r="Q1722" s="52"/>
      <c r="R1722" s="51"/>
      <c r="S1722" s="51"/>
    </row>
    <row r="1723" spans="1:19" ht="21" x14ac:dyDescent="0.35">
      <c r="A1723" s="53">
        <v>31001017</v>
      </c>
      <c r="B1723" s="53" t="s">
        <v>10698</v>
      </c>
      <c r="C1723" s="54" t="s">
        <v>2822</v>
      </c>
      <c r="D1723" s="60">
        <v>1</v>
      </c>
      <c r="E1723" s="61" t="s">
        <v>165</v>
      </c>
      <c r="F1723" s="56"/>
      <c r="G1723" s="53">
        <v>2</v>
      </c>
      <c r="H1723" s="53">
        <v>6</v>
      </c>
      <c r="I1723" s="53"/>
      <c r="J1723" s="53"/>
      <c r="K1723" s="57"/>
      <c r="L1723" s="58">
        <f t="shared" ref="L1723:L1756" si="199">VLOOKUP(E1723,PORTES2021,10,FALSE)</f>
        <v>1617.95</v>
      </c>
      <c r="M1723" s="58">
        <f t="shared" si="197"/>
        <v>1617.95</v>
      </c>
      <c r="N1723" s="58">
        <f>IF(F1723&gt;0,ROUND(F1723*#REF!,2),0)</f>
        <v>0</v>
      </c>
      <c r="O1723" s="58">
        <f>IF(J1723&gt;0,ROUND(J1723*#REF!,2),0)</f>
        <v>0</v>
      </c>
      <c r="P1723" s="58">
        <f t="shared" si="198"/>
        <v>1617.95</v>
      </c>
      <c r="Q1723" s="59" t="s">
        <v>132</v>
      </c>
      <c r="R1723" s="51"/>
      <c r="S1723" s="51"/>
    </row>
    <row r="1724" spans="1:19" ht="31.5" x14ac:dyDescent="0.35">
      <c r="A1724" s="53">
        <v>31001025</v>
      </c>
      <c r="B1724" s="53" t="s">
        <v>10699</v>
      </c>
      <c r="C1724" s="54" t="s">
        <v>2821</v>
      </c>
      <c r="D1724" s="60">
        <v>1</v>
      </c>
      <c r="E1724" s="61" t="s">
        <v>396</v>
      </c>
      <c r="F1724" s="56"/>
      <c r="G1724" s="53">
        <v>2</v>
      </c>
      <c r="H1724" s="53">
        <v>5</v>
      </c>
      <c r="I1724" s="53"/>
      <c r="J1724" s="53"/>
      <c r="K1724" s="57"/>
      <c r="L1724" s="58">
        <f t="shared" si="199"/>
        <v>1027.79</v>
      </c>
      <c r="M1724" s="58">
        <f t="shared" si="197"/>
        <v>1027.79</v>
      </c>
      <c r="N1724" s="58">
        <f>IF(F1724&gt;0,ROUND(F1724*#REF!,2),0)</f>
        <v>0</v>
      </c>
      <c r="O1724" s="58">
        <f>IF(J1724&gt;0,ROUND(J1724*#REF!,2),0)</f>
        <v>0</v>
      </c>
      <c r="P1724" s="58">
        <f t="shared" si="198"/>
        <v>1027.79</v>
      </c>
      <c r="Q1724" s="59" t="s">
        <v>132</v>
      </c>
      <c r="R1724" s="51"/>
      <c r="S1724" s="51"/>
    </row>
    <row r="1725" spans="1:19" ht="21" x14ac:dyDescent="0.35">
      <c r="A1725" s="53">
        <v>31001033</v>
      </c>
      <c r="B1725" s="53" t="s">
        <v>10700</v>
      </c>
      <c r="C1725" s="54" t="s">
        <v>2820</v>
      </c>
      <c r="D1725" s="60">
        <v>1</v>
      </c>
      <c r="E1725" s="61" t="s">
        <v>165</v>
      </c>
      <c r="F1725" s="56"/>
      <c r="G1725" s="53">
        <v>2</v>
      </c>
      <c r="H1725" s="53">
        <v>7</v>
      </c>
      <c r="I1725" s="53"/>
      <c r="J1725" s="53"/>
      <c r="K1725" s="57"/>
      <c r="L1725" s="58">
        <f t="shared" si="199"/>
        <v>1617.95</v>
      </c>
      <c r="M1725" s="58">
        <f t="shared" si="197"/>
        <v>1617.95</v>
      </c>
      <c r="N1725" s="58">
        <f>IF(F1725&gt;0,ROUND(F1725*#REF!,2),0)</f>
        <v>0</v>
      </c>
      <c r="O1725" s="58">
        <f>IF(J1725&gt;0,ROUND(J1725*#REF!,2),0)</f>
        <v>0</v>
      </c>
      <c r="P1725" s="58">
        <f t="shared" si="198"/>
        <v>1617.95</v>
      </c>
      <c r="Q1725" s="59" t="s">
        <v>132</v>
      </c>
      <c r="R1725" s="51"/>
      <c r="S1725" s="51"/>
    </row>
    <row r="1726" spans="1:19" ht="21" x14ac:dyDescent="0.35">
      <c r="A1726" s="53">
        <v>31001041</v>
      </c>
      <c r="B1726" s="53" t="s">
        <v>10701</v>
      </c>
      <c r="C1726" s="54" t="s">
        <v>2819</v>
      </c>
      <c r="D1726" s="60">
        <v>1</v>
      </c>
      <c r="E1726" s="61" t="s">
        <v>396</v>
      </c>
      <c r="F1726" s="56"/>
      <c r="G1726" s="53">
        <v>2</v>
      </c>
      <c r="H1726" s="53">
        <v>7</v>
      </c>
      <c r="I1726" s="53"/>
      <c r="J1726" s="53"/>
      <c r="K1726" s="57"/>
      <c r="L1726" s="58">
        <f t="shared" si="199"/>
        <v>1027.79</v>
      </c>
      <c r="M1726" s="58">
        <f t="shared" si="197"/>
        <v>1027.79</v>
      </c>
      <c r="N1726" s="58">
        <f>IF(F1726&gt;0,ROUND(F1726*#REF!,2),0)</f>
        <v>0</v>
      </c>
      <c r="O1726" s="58">
        <f>IF(J1726&gt;0,ROUND(J1726*#REF!,2),0)</f>
        <v>0</v>
      </c>
      <c r="P1726" s="58">
        <f t="shared" si="198"/>
        <v>1027.79</v>
      </c>
      <c r="Q1726" s="59" t="s">
        <v>132</v>
      </c>
      <c r="R1726" s="51"/>
      <c r="S1726" s="51"/>
    </row>
    <row r="1727" spans="1:19" ht="21" x14ac:dyDescent="0.35">
      <c r="A1727" s="53">
        <v>31001050</v>
      </c>
      <c r="B1727" s="53" t="s">
        <v>10702</v>
      </c>
      <c r="C1727" s="54" t="s">
        <v>2818</v>
      </c>
      <c r="D1727" s="60">
        <v>1</v>
      </c>
      <c r="E1727" s="61" t="s">
        <v>396</v>
      </c>
      <c r="F1727" s="56"/>
      <c r="G1727" s="53">
        <v>2</v>
      </c>
      <c r="H1727" s="53">
        <v>7</v>
      </c>
      <c r="I1727" s="53"/>
      <c r="J1727" s="53"/>
      <c r="K1727" s="57"/>
      <c r="L1727" s="58">
        <f t="shared" si="199"/>
        <v>1027.79</v>
      </c>
      <c r="M1727" s="58">
        <f t="shared" si="197"/>
        <v>1027.79</v>
      </c>
      <c r="N1727" s="58">
        <f>IF(F1727&gt;0,ROUND(F1727*#REF!,2),0)</f>
        <v>0</v>
      </c>
      <c r="O1727" s="58">
        <f>IF(J1727&gt;0,ROUND(J1727*#REF!,2),0)</f>
        <v>0</v>
      </c>
      <c r="P1727" s="58">
        <f t="shared" si="198"/>
        <v>1027.79</v>
      </c>
      <c r="Q1727" s="59" t="s">
        <v>132</v>
      </c>
      <c r="R1727" s="51"/>
      <c r="S1727" s="51"/>
    </row>
    <row r="1728" spans="1:19" x14ac:dyDescent="0.35">
      <c r="A1728" s="53">
        <v>31001068</v>
      </c>
      <c r="B1728" s="53" t="s">
        <v>10703</v>
      </c>
      <c r="C1728" s="54" t="s">
        <v>2817</v>
      </c>
      <c r="D1728" s="60">
        <v>1</v>
      </c>
      <c r="E1728" s="61" t="s">
        <v>2042</v>
      </c>
      <c r="F1728" s="56"/>
      <c r="G1728" s="53">
        <v>2</v>
      </c>
      <c r="H1728" s="53">
        <v>5</v>
      </c>
      <c r="I1728" s="53"/>
      <c r="J1728" s="53"/>
      <c r="K1728" s="57"/>
      <c r="L1728" s="58">
        <f t="shared" si="199"/>
        <v>1982.66</v>
      </c>
      <c r="M1728" s="58">
        <f t="shared" si="197"/>
        <v>1982.66</v>
      </c>
      <c r="N1728" s="58">
        <f>IF(F1728&gt;0,ROUND(F1728*#REF!,2),0)</f>
        <v>0</v>
      </c>
      <c r="O1728" s="58">
        <f>IF(J1728&gt;0,ROUND(J1728*#REF!,2),0)</f>
        <v>0</v>
      </c>
      <c r="P1728" s="58">
        <f t="shared" si="198"/>
        <v>1982.66</v>
      </c>
      <c r="Q1728" s="59" t="s">
        <v>132</v>
      </c>
      <c r="R1728" s="51"/>
      <c r="S1728" s="51"/>
    </row>
    <row r="1729" spans="1:19" x14ac:dyDescent="0.35">
      <c r="A1729" s="53">
        <v>31001076</v>
      </c>
      <c r="B1729" s="53" t="s">
        <v>10704</v>
      </c>
      <c r="C1729" s="54" t="s">
        <v>2816</v>
      </c>
      <c r="D1729" s="60">
        <v>1</v>
      </c>
      <c r="E1729" s="61" t="s">
        <v>165</v>
      </c>
      <c r="F1729" s="56"/>
      <c r="G1729" s="53">
        <v>2</v>
      </c>
      <c r="H1729" s="53">
        <v>5</v>
      </c>
      <c r="I1729" s="53"/>
      <c r="J1729" s="53"/>
      <c r="K1729" s="57"/>
      <c r="L1729" s="58">
        <f t="shared" si="199"/>
        <v>1617.95</v>
      </c>
      <c r="M1729" s="58">
        <f t="shared" si="197"/>
        <v>1617.95</v>
      </c>
      <c r="N1729" s="58">
        <f>IF(F1729&gt;0,ROUND(F1729*#REF!,2),0)</f>
        <v>0</v>
      </c>
      <c r="O1729" s="58">
        <f>IF(J1729&gt;0,ROUND(J1729*#REF!,2),0)</f>
        <v>0</v>
      </c>
      <c r="P1729" s="58">
        <f t="shared" si="198"/>
        <v>1617.95</v>
      </c>
      <c r="Q1729" s="59" t="s">
        <v>132</v>
      </c>
      <c r="R1729" s="51"/>
      <c r="S1729" s="51"/>
    </row>
    <row r="1730" spans="1:19" ht="21" x14ac:dyDescent="0.35">
      <c r="A1730" s="53">
        <v>31001084</v>
      </c>
      <c r="B1730" s="53" t="s">
        <v>10705</v>
      </c>
      <c r="C1730" s="54" t="s">
        <v>2815</v>
      </c>
      <c r="D1730" s="60">
        <v>1</v>
      </c>
      <c r="E1730" s="61" t="s">
        <v>396</v>
      </c>
      <c r="F1730" s="56"/>
      <c r="G1730" s="53">
        <v>2</v>
      </c>
      <c r="H1730" s="53">
        <v>6</v>
      </c>
      <c r="I1730" s="53"/>
      <c r="J1730" s="53"/>
      <c r="K1730" s="57"/>
      <c r="L1730" s="58">
        <f t="shared" si="199"/>
        <v>1027.79</v>
      </c>
      <c r="M1730" s="58">
        <f t="shared" si="197"/>
        <v>1027.79</v>
      </c>
      <c r="N1730" s="58">
        <f>IF(F1730&gt;0,ROUND(F1730*#REF!,2),0)</f>
        <v>0</v>
      </c>
      <c r="O1730" s="58">
        <f>IF(J1730&gt;0,ROUND(J1730*#REF!,2),0)</f>
        <v>0</v>
      </c>
      <c r="P1730" s="58">
        <f t="shared" si="198"/>
        <v>1027.79</v>
      </c>
      <c r="Q1730" s="59" t="s">
        <v>132</v>
      </c>
      <c r="R1730" s="51"/>
      <c r="S1730" s="51"/>
    </row>
    <row r="1731" spans="1:19" ht="21" x14ac:dyDescent="0.35">
      <c r="A1731" s="53">
        <v>31001092</v>
      </c>
      <c r="B1731" s="53" t="s">
        <v>10706</v>
      </c>
      <c r="C1731" s="54" t="s">
        <v>2814</v>
      </c>
      <c r="D1731" s="60">
        <v>1</v>
      </c>
      <c r="E1731" s="61" t="s">
        <v>165</v>
      </c>
      <c r="F1731" s="56"/>
      <c r="G1731" s="53">
        <v>2</v>
      </c>
      <c r="H1731" s="53">
        <v>7</v>
      </c>
      <c r="I1731" s="53"/>
      <c r="J1731" s="53"/>
      <c r="K1731" s="57"/>
      <c r="L1731" s="58">
        <f t="shared" si="199"/>
        <v>1617.95</v>
      </c>
      <c r="M1731" s="58">
        <f t="shared" si="197"/>
        <v>1617.95</v>
      </c>
      <c r="N1731" s="58">
        <f>IF(F1731&gt;0,ROUND(F1731*#REF!,2),0)</f>
        <v>0</v>
      </c>
      <c r="O1731" s="58">
        <f>IF(J1731&gt;0,ROUND(J1731*#REF!,2),0)</f>
        <v>0</v>
      </c>
      <c r="P1731" s="58">
        <f t="shared" si="198"/>
        <v>1617.95</v>
      </c>
      <c r="Q1731" s="59" t="s">
        <v>132</v>
      </c>
      <c r="R1731" s="51"/>
      <c r="S1731" s="51"/>
    </row>
    <row r="1732" spans="1:19" ht="21" x14ac:dyDescent="0.35">
      <c r="A1732" s="53">
        <v>31001106</v>
      </c>
      <c r="B1732" s="53" t="s">
        <v>10707</v>
      </c>
      <c r="C1732" s="54" t="s">
        <v>2813</v>
      </c>
      <c r="D1732" s="60">
        <v>1</v>
      </c>
      <c r="E1732" s="61" t="s">
        <v>161</v>
      </c>
      <c r="F1732" s="56"/>
      <c r="G1732" s="53">
        <v>2</v>
      </c>
      <c r="H1732" s="53">
        <v>5</v>
      </c>
      <c r="I1732" s="53"/>
      <c r="J1732" s="53"/>
      <c r="K1732" s="57"/>
      <c r="L1732" s="58">
        <f t="shared" si="199"/>
        <v>948.22</v>
      </c>
      <c r="M1732" s="58">
        <f t="shared" si="197"/>
        <v>948.22</v>
      </c>
      <c r="N1732" s="58">
        <f>IF(F1732&gt;0,ROUND(F1732*#REF!,2),0)</f>
        <v>0</v>
      </c>
      <c r="O1732" s="58">
        <f>IF(J1732&gt;0,ROUND(J1732*#REF!,2),0)</f>
        <v>0</v>
      </c>
      <c r="P1732" s="58">
        <f t="shared" si="198"/>
        <v>948.22</v>
      </c>
      <c r="Q1732" s="59" t="s">
        <v>132</v>
      </c>
      <c r="R1732" s="51"/>
      <c r="S1732" s="51"/>
    </row>
    <row r="1733" spans="1:19" ht="21" x14ac:dyDescent="0.35">
      <c r="A1733" s="53">
        <v>31001114</v>
      </c>
      <c r="B1733" s="53" t="s">
        <v>10708</v>
      </c>
      <c r="C1733" s="54" t="s">
        <v>2812</v>
      </c>
      <c r="D1733" s="60">
        <v>1</v>
      </c>
      <c r="E1733" s="61" t="s">
        <v>396</v>
      </c>
      <c r="F1733" s="56"/>
      <c r="G1733" s="53">
        <v>2</v>
      </c>
      <c r="H1733" s="53">
        <v>6</v>
      </c>
      <c r="I1733" s="53"/>
      <c r="J1733" s="53"/>
      <c r="K1733" s="57"/>
      <c r="L1733" s="58">
        <f t="shared" si="199"/>
        <v>1027.79</v>
      </c>
      <c r="M1733" s="58">
        <f t="shared" si="197"/>
        <v>1027.79</v>
      </c>
      <c r="N1733" s="58">
        <f>IF(F1733&gt;0,ROUND(F1733*#REF!,2),0)</f>
        <v>0</v>
      </c>
      <c r="O1733" s="58">
        <f>IF(J1733&gt;0,ROUND(J1733*#REF!,2),0)</f>
        <v>0</v>
      </c>
      <c r="P1733" s="58">
        <f t="shared" si="198"/>
        <v>1027.79</v>
      </c>
      <c r="Q1733" s="59" t="s">
        <v>132</v>
      </c>
      <c r="R1733" s="51"/>
      <c r="S1733" s="51"/>
    </row>
    <row r="1734" spans="1:19" ht="21" x14ac:dyDescent="0.35">
      <c r="A1734" s="53">
        <v>31001149</v>
      </c>
      <c r="B1734" s="53" t="s">
        <v>10709</v>
      </c>
      <c r="C1734" s="54" t="s">
        <v>2811</v>
      </c>
      <c r="D1734" s="60">
        <v>1</v>
      </c>
      <c r="E1734" s="61" t="s">
        <v>161</v>
      </c>
      <c r="F1734" s="56"/>
      <c r="G1734" s="53">
        <v>2</v>
      </c>
      <c r="H1734" s="53">
        <v>6</v>
      </c>
      <c r="I1734" s="53"/>
      <c r="J1734" s="53"/>
      <c r="K1734" s="57"/>
      <c r="L1734" s="58">
        <f t="shared" si="199"/>
        <v>948.22</v>
      </c>
      <c r="M1734" s="58">
        <f t="shared" si="197"/>
        <v>948.22</v>
      </c>
      <c r="N1734" s="58">
        <f>IF(F1734&gt;0,ROUND(F1734*#REF!,2),0)</f>
        <v>0</v>
      </c>
      <c r="O1734" s="58">
        <f>IF(J1734&gt;0,ROUND(J1734*#REF!,2),0)</f>
        <v>0</v>
      </c>
      <c r="P1734" s="58">
        <f t="shared" si="198"/>
        <v>948.22</v>
      </c>
      <c r="Q1734" s="59" t="s">
        <v>132</v>
      </c>
      <c r="R1734" s="51"/>
      <c r="S1734" s="51"/>
    </row>
    <row r="1735" spans="1:19" ht="31.5" x14ac:dyDescent="0.35">
      <c r="A1735" s="53">
        <v>31001157</v>
      </c>
      <c r="B1735" s="53" t="s">
        <v>10710</v>
      </c>
      <c r="C1735" s="54" t="s">
        <v>2810</v>
      </c>
      <c r="D1735" s="60">
        <v>1</v>
      </c>
      <c r="E1735" s="61" t="s">
        <v>165</v>
      </c>
      <c r="F1735" s="56"/>
      <c r="G1735" s="53">
        <v>3</v>
      </c>
      <c r="H1735" s="53">
        <v>7</v>
      </c>
      <c r="I1735" s="53"/>
      <c r="J1735" s="53"/>
      <c r="K1735" s="57"/>
      <c r="L1735" s="58">
        <f t="shared" si="199"/>
        <v>1617.95</v>
      </c>
      <c r="M1735" s="58">
        <f t="shared" si="197"/>
        <v>1617.95</v>
      </c>
      <c r="N1735" s="58">
        <f>IF(F1735&gt;0,ROUND(F1735*#REF!,2),0)</f>
        <v>0</v>
      </c>
      <c r="O1735" s="58">
        <f>IF(J1735&gt;0,ROUND(J1735*#REF!,2),0)</f>
        <v>0</v>
      </c>
      <c r="P1735" s="58">
        <f t="shared" si="198"/>
        <v>1617.95</v>
      </c>
      <c r="Q1735" s="59" t="s">
        <v>132</v>
      </c>
      <c r="R1735" s="51"/>
      <c r="S1735" s="51"/>
    </row>
    <row r="1736" spans="1:19" ht="21" x14ac:dyDescent="0.35">
      <c r="A1736" s="53">
        <v>31001165</v>
      </c>
      <c r="B1736" s="53" t="s">
        <v>10711</v>
      </c>
      <c r="C1736" s="54" t="s">
        <v>2809</v>
      </c>
      <c r="D1736" s="60">
        <v>1</v>
      </c>
      <c r="E1736" s="61" t="s">
        <v>2042</v>
      </c>
      <c r="F1736" s="56"/>
      <c r="G1736" s="53">
        <v>2</v>
      </c>
      <c r="H1736" s="53">
        <v>6</v>
      </c>
      <c r="I1736" s="53"/>
      <c r="J1736" s="53"/>
      <c r="K1736" s="57"/>
      <c r="L1736" s="58">
        <f t="shared" si="199"/>
        <v>1982.66</v>
      </c>
      <c r="M1736" s="58">
        <f t="shared" si="197"/>
        <v>1982.66</v>
      </c>
      <c r="N1736" s="58">
        <f>IF(F1736&gt;0,ROUND(F1736*#REF!,2),0)</f>
        <v>0</v>
      </c>
      <c r="O1736" s="58">
        <f>IF(J1736&gt;0,ROUND(J1736*#REF!,2),0)</f>
        <v>0</v>
      </c>
      <c r="P1736" s="58">
        <f t="shared" si="198"/>
        <v>1982.66</v>
      </c>
      <c r="Q1736" s="59" t="s">
        <v>132</v>
      </c>
      <c r="R1736" s="51"/>
      <c r="S1736" s="51"/>
    </row>
    <row r="1737" spans="1:19" ht="21" x14ac:dyDescent="0.35">
      <c r="A1737" s="53">
        <v>31001173</v>
      </c>
      <c r="B1737" s="53" t="s">
        <v>10712</v>
      </c>
      <c r="C1737" s="54" t="s">
        <v>2808</v>
      </c>
      <c r="D1737" s="60">
        <v>1</v>
      </c>
      <c r="E1737" s="61" t="s">
        <v>159</v>
      </c>
      <c r="F1737" s="56"/>
      <c r="G1737" s="53">
        <v>2</v>
      </c>
      <c r="H1737" s="53">
        <v>5</v>
      </c>
      <c r="I1737" s="53"/>
      <c r="J1737" s="53"/>
      <c r="K1737" s="57"/>
      <c r="L1737" s="58">
        <f t="shared" si="199"/>
        <v>736.04</v>
      </c>
      <c r="M1737" s="58">
        <f t="shared" si="197"/>
        <v>736.04</v>
      </c>
      <c r="N1737" s="58">
        <f>IF(F1737&gt;0,ROUND(F1737*#REF!,2),0)</f>
        <v>0</v>
      </c>
      <c r="O1737" s="58">
        <f>IF(J1737&gt;0,ROUND(J1737*#REF!,2),0)</f>
        <v>0</v>
      </c>
      <c r="P1737" s="58">
        <f t="shared" si="198"/>
        <v>736.04</v>
      </c>
      <c r="Q1737" s="59" t="s">
        <v>132</v>
      </c>
      <c r="R1737" s="51"/>
      <c r="S1737" s="51"/>
    </row>
    <row r="1738" spans="1:19" ht="21" x14ac:dyDescent="0.35">
      <c r="A1738" s="53">
        <v>31001181</v>
      </c>
      <c r="B1738" s="53" t="s">
        <v>10713</v>
      </c>
      <c r="C1738" s="54" t="s">
        <v>2807</v>
      </c>
      <c r="D1738" s="60">
        <v>1</v>
      </c>
      <c r="E1738" s="61" t="s">
        <v>484</v>
      </c>
      <c r="F1738" s="56"/>
      <c r="G1738" s="53">
        <v>2</v>
      </c>
      <c r="H1738" s="53">
        <v>5</v>
      </c>
      <c r="I1738" s="53"/>
      <c r="J1738" s="53"/>
      <c r="K1738" s="57"/>
      <c r="L1738" s="58">
        <f t="shared" si="199"/>
        <v>802.34</v>
      </c>
      <c r="M1738" s="58">
        <f t="shared" si="197"/>
        <v>802.34</v>
      </c>
      <c r="N1738" s="58">
        <f>IF(F1738&gt;0,ROUND(F1738*#REF!,2),0)</f>
        <v>0</v>
      </c>
      <c r="O1738" s="58">
        <f>IF(J1738&gt;0,ROUND(J1738*#REF!,2),0)</f>
        <v>0</v>
      </c>
      <c r="P1738" s="58">
        <f t="shared" si="198"/>
        <v>802.34</v>
      </c>
      <c r="Q1738" s="59" t="s">
        <v>132</v>
      </c>
      <c r="R1738" s="51"/>
      <c r="S1738" s="51"/>
    </row>
    <row r="1739" spans="1:19" x14ac:dyDescent="0.35">
      <c r="A1739" s="53">
        <v>31001190</v>
      </c>
      <c r="B1739" s="53" t="s">
        <v>10714</v>
      </c>
      <c r="C1739" s="54" t="s">
        <v>2806</v>
      </c>
      <c r="D1739" s="60">
        <v>1</v>
      </c>
      <c r="E1739" s="61" t="s">
        <v>383</v>
      </c>
      <c r="F1739" s="56"/>
      <c r="G1739" s="53">
        <v>2</v>
      </c>
      <c r="H1739" s="53">
        <v>3</v>
      </c>
      <c r="I1739" s="53"/>
      <c r="J1739" s="53"/>
      <c r="K1739" s="57"/>
      <c r="L1739" s="58">
        <f t="shared" si="199"/>
        <v>649.84</v>
      </c>
      <c r="M1739" s="58">
        <f t="shared" si="197"/>
        <v>649.84</v>
      </c>
      <c r="N1739" s="58">
        <f>IF(F1739&gt;0,ROUND(F1739*#REF!,2),0)</f>
        <v>0</v>
      </c>
      <c r="O1739" s="58">
        <f>IF(J1739&gt;0,ROUND(J1739*#REF!,2),0)</f>
        <v>0</v>
      </c>
      <c r="P1739" s="58">
        <f t="shared" si="198"/>
        <v>649.84</v>
      </c>
      <c r="Q1739" s="59" t="s">
        <v>132</v>
      </c>
      <c r="R1739" s="51"/>
      <c r="S1739" s="51"/>
    </row>
    <row r="1740" spans="1:19" x14ac:dyDescent="0.35">
      <c r="A1740" s="53">
        <v>31001203</v>
      </c>
      <c r="B1740" s="53" t="s">
        <v>10715</v>
      </c>
      <c r="C1740" s="54" t="s">
        <v>2805</v>
      </c>
      <c r="D1740" s="60">
        <v>1</v>
      </c>
      <c r="E1740" s="61" t="s">
        <v>161</v>
      </c>
      <c r="F1740" s="56"/>
      <c r="G1740" s="53">
        <v>1</v>
      </c>
      <c r="H1740" s="53">
        <v>4</v>
      </c>
      <c r="I1740" s="53"/>
      <c r="J1740" s="53"/>
      <c r="K1740" s="57"/>
      <c r="L1740" s="58">
        <f t="shared" si="199"/>
        <v>948.22</v>
      </c>
      <c r="M1740" s="58">
        <f t="shared" si="197"/>
        <v>948.22</v>
      </c>
      <c r="N1740" s="58">
        <f>IF(F1740&gt;0,ROUND(F1740*#REF!,2),0)</f>
        <v>0</v>
      </c>
      <c r="O1740" s="58">
        <f>IF(J1740&gt;0,ROUND(J1740*#REF!,2),0)</f>
        <v>0</v>
      </c>
      <c r="P1740" s="58">
        <f t="shared" si="198"/>
        <v>948.22</v>
      </c>
      <c r="Q1740" s="59" t="s">
        <v>132</v>
      </c>
      <c r="R1740" s="51"/>
      <c r="S1740" s="51"/>
    </row>
    <row r="1741" spans="1:19" x14ac:dyDescent="0.35">
      <c r="A1741" s="53">
        <v>31001211</v>
      </c>
      <c r="B1741" s="53" t="s">
        <v>10716</v>
      </c>
      <c r="C1741" s="54" t="s">
        <v>2804</v>
      </c>
      <c r="D1741" s="60">
        <v>1</v>
      </c>
      <c r="E1741" s="61" t="s">
        <v>161</v>
      </c>
      <c r="F1741" s="56"/>
      <c r="G1741" s="53">
        <v>2</v>
      </c>
      <c r="H1741" s="53">
        <v>4</v>
      </c>
      <c r="I1741" s="53"/>
      <c r="J1741" s="53"/>
      <c r="K1741" s="57"/>
      <c r="L1741" s="58">
        <f t="shared" si="199"/>
        <v>948.22</v>
      </c>
      <c r="M1741" s="58">
        <f t="shared" si="197"/>
        <v>948.22</v>
      </c>
      <c r="N1741" s="58">
        <f>IF(F1741&gt;0,ROUND(F1741*#REF!,2),0)</f>
        <v>0</v>
      </c>
      <c r="O1741" s="58">
        <f>IF(J1741&gt;0,ROUND(J1741*#REF!,2),0)</f>
        <v>0</v>
      </c>
      <c r="P1741" s="58">
        <f t="shared" si="198"/>
        <v>948.22</v>
      </c>
      <c r="Q1741" s="59" t="s">
        <v>132</v>
      </c>
      <c r="R1741" s="51"/>
      <c r="S1741" s="51"/>
    </row>
    <row r="1742" spans="1:19" x14ac:dyDescent="0.35">
      <c r="A1742" s="53">
        <v>31001220</v>
      </c>
      <c r="B1742" s="53" t="s">
        <v>10717</v>
      </c>
      <c r="C1742" s="54" t="s">
        <v>2803</v>
      </c>
      <c r="D1742" s="60">
        <v>1</v>
      </c>
      <c r="E1742" s="61" t="s">
        <v>484</v>
      </c>
      <c r="F1742" s="56"/>
      <c r="G1742" s="53">
        <v>2</v>
      </c>
      <c r="H1742" s="53">
        <v>4</v>
      </c>
      <c r="I1742" s="53"/>
      <c r="J1742" s="53"/>
      <c r="K1742" s="57"/>
      <c r="L1742" s="58">
        <f t="shared" si="199"/>
        <v>802.34</v>
      </c>
      <c r="M1742" s="58">
        <f t="shared" si="197"/>
        <v>802.34</v>
      </c>
      <c r="N1742" s="58">
        <f>IF(F1742&gt;0,ROUND(F1742*#REF!,2),0)</f>
        <v>0</v>
      </c>
      <c r="O1742" s="58">
        <f>IF(J1742&gt;0,ROUND(J1742*#REF!,2),0)</f>
        <v>0</v>
      </c>
      <c r="P1742" s="58">
        <f t="shared" si="198"/>
        <v>802.34</v>
      </c>
      <c r="Q1742" s="59" t="s">
        <v>132</v>
      </c>
      <c r="R1742" s="51"/>
      <c r="S1742" s="51"/>
    </row>
    <row r="1743" spans="1:19" ht="21" x14ac:dyDescent="0.35">
      <c r="A1743" s="53">
        <v>31001238</v>
      </c>
      <c r="B1743" s="53" t="s">
        <v>10718</v>
      </c>
      <c r="C1743" s="54" t="s">
        <v>2802</v>
      </c>
      <c r="D1743" s="60">
        <v>1</v>
      </c>
      <c r="E1743" s="61" t="s">
        <v>161</v>
      </c>
      <c r="F1743" s="56"/>
      <c r="G1743" s="53">
        <v>2</v>
      </c>
      <c r="H1743" s="53">
        <v>4</v>
      </c>
      <c r="I1743" s="53"/>
      <c r="J1743" s="53"/>
      <c r="K1743" s="57"/>
      <c r="L1743" s="58">
        <f t="shared" si="199"/>
        <v>948.22</v>
      </c>
      <c r="M1743" s="58">
        <f t="shared" si="197"/>
        <v>948.22</v>
      </c>
      <c r="N1743" s="58">
        <f>IF(F1743&gt;0,ROUND(F1743*#REF!,2),0)</f>
        <v>0</v>
      </c>
      <c r="O1743" s="58">
        <f>IF(J1743&gt;0,ROUND(J1743*#REF!,2),0)</f>
        <v>0</v>
      </c>
      <c r="P1743" s="58">
        <f t="shared" si="198"/>
        <v>948.22</v>
      </c>
      <c r="Q1743" s="59" t="s">
        <v>132</v>
      </c>
      <c r="R1743" s="51"/>
      <c r="S1743" s="51"/>
    </row>
    <row r="1744" spans="1:19" ht="21" x14ac:dyDescent="0.35">
      <c r="A1744" s="53">
        <v>31001246</v>
      </c>
      <c r="B1744" s="53" t="s">
        <v>10719</v>
      </c>
      <c r="C1744" s="54" t="s">
        <v>2801</v>
      </c>
      <c r="D1744" s="60">
        <v>1</v>
      </c>
      <c r="E1744" s="61" t="s">
        <v>161</v>
      </c>
      <c r="F1744" s="56"/>
      <c r="G1744" s="53">
        <v>2</v>
      </c>
      <c r="H1744" s="53">
        <v>4</v>
      </c>
      <c r="I1744" s="53"/>
      <c r="J1744" s="53"/>
      <c r="K1744" s="57"/>
      <c r="L1744" s="58">
        <f t="shared" si="199"/>
        <v>948.22</v>
      </c>
      <c r="M1744" s="58">
        <f t="shared" si="197"/>
        <v>948.22</v>
      </c>
      <c r="N1744" s="58">
        <f>IF(F1744&gt;0,ROUND(F1744*#REF!,2),0)</f>
        <v>0</v>
      </c>
      <c r="O1744" s="58">
        <f>IF(J1744&gt;0,ROUND(J1744*#REF!,2),0)</f>
        <v>0</v>
      </c>
      <c r="P1744" s="58">
        <f t="shared" si="198"/>
        <v>948.22</v>
      </c>
      <c r="Q1744" s="59" t="s">
        <v>132</v>
      </c>
      <c r="R1744" s="51"/>
      <c r="S1744" s="51"/>
    </row>
    <row r="1745" spans="1:19" ht="31.5" x14ac:dyDescent="0.35">
      <c r="A1745" s="53">
        <v>31001254</v>
      </c>
      <c r="B1745" s="53" t="s">
        <v>10720</v>
      </c>
      <c r="C1745" s="54" t="s">
        <v>2800</v>
      </c>
      <c r="D1745" s="60">
        <v>1</v>
      </c>
      <c r="E1745" s="61" t="s">
        <v>2185</v>
      </c>
      <c r="F1745" s="56"/>
      <c r="G1745" s="53">
        <v>2</v>
      </c>
      <c r="H1745" s="53">
        <v>7</v>
      </c>
      <c r="I1745" s="53"/>
      <c r="J1745" s="53"/>
      <c r="K1745" s="57"/>
      <c r="L1745" s="58">
        <f t="shared" si="199"/>
        <v>1505.22</v>
      </c>
      <c r="M1745" s="58">
        <f t="shared" si="197"/>
        <v>1505.22</v>
      </c>
      <c r="N1745" s="58">
        <f>IF(F1745&gt;0,ROUND(F1745*#REF!,2),0)</f>
        <v>0</v>
      </c>
      <c r="O1745" s="58">
        <f>IF(J1745&gt;0,ROUND(J1745*#REF!,2),0)</f>
        <v>0</v>
      </c>
      <c r="P1745" s="58">
        <f t="shared" si="198"/>
        <v>1505.22</v>
      </c>
      <c r="Q1745" s="59" t="s">
        <v>132</v>
      </c>
      <c r="R1745" s="51"/>
      <c r="S1745" s="51"/>
    </row>
    <row r="1746" spans="1:19" ht="31.5" x14ac:dyDescent="0.35">
      <c r="A1746" s="53">
        <v>31001262</v>
      </c>
      <c r="B1746" s="53" t="s">
        <v>10721</v>
      </c>
      <c r="C1746" s="54" t="s">
        <v>2799</v>
      </c>
      <c r="D1746" s="60">
        <v>1</v>
      </c>
      <c r="E1746" s="61" t="s">
        <v>484</v>
      </c>
      <c r="F1746" s="56"/>
      <c r="G1746" s="53">
        <v>2</v>
      </c>
      <c r="H1746" s="53">
        <v>5</v>
      </c>
      <c r="I1746" s="53"/>
      <c r="J1746" s="53"/>
      <c r="K1746" s="57"/>
      <c r="L1746" s="58">
        <f t="shared" si="199"/>
        <v>802.34</v>
      </c>
      <c r="M1746" s="58">
        <f t="shared" si="197"/>
        <v>802.34</v>
      </c>
      <c r="N1746" s="58">
        <f>IF(F1746&gt;0,ROUND(F1746*#REF!,2),0)</f>
        <v>0</v>
      </c>
      <c r="O1746" s="58">
        <f>IF(J1746&gt;0,ROUND(J1746*#REF!,2),0)</f>
        <v>0</v>
      </c>
      <c r="P1746" s="58">
        <f t="shared" si="198"/>
        <v>802.34</v>
      </c>
      <c r="Q1746" s="59" t="s">
        <v>132</v>
      </c>
      <c r="R1746" s="51"/>
      <c r="S1746" s="51"/>
    </row>
    <row r="1747" spans="1:19" ht="42" x14ac:dyDescent="0.35">
      <c r="A1747" s="53">
        <v>31001270</v>
      </c>
      <c r="B1747" s="53" t="s">
        <v>10722</v>
      </c>
      <c r="C1747" s="54" t="s">
        <v>2798</v>
      </c>
      <c r="D1747" s="60">
        <v>1</v>
      </c>
      <c r="E1747" s="61" t="s">
        <v>186</v>
      </c>
      <c r="F1747" s="56"/>
      <c r="G1747" s="53">
        <v>2</v>
      </c>
      <c r="H1747" s="53">
        <v>7</v>
      </c>
      <c r="I1747" s="53"/>
      <c r="J1747" s="53"/>
      <c r="K1747" s="57"/>
      <c r="L1747" s="58">
        <f t="shared" si="199"/>
        <v>2950.77</v>
      </c>
      <c r="M1747" s="58">
        <f t="shared" si="197"/>
        <v>2950.77</v>
      </c>
      <c r="N1747" s="58">
        <f>IF(F1747&gt;0,ROUND(F1747*#REF!,2),0)</f>
        <v>0</v>
      </c>
      <c r="O1747" s="58">
        <f>IF(J1747&gt;0,ROUND(J1747*#REF!,2),0)</f>
        <v>0</v>
      </c>
      <c r="P1747" s="58">
        <f t="shared" si="198"/>
        <v>2950.77</v>
      </c>
      <c r="Q1747" s="59" t="s">
        <v>132</v>
      </c>
      <c r="R1747" s="51"/>
      <c r="S1747" s="51"/>
    </row>
    <row r="1748" spans="1:19" ht="31.5" x14ac:dyDescent="0.35">
      <c r="A1748" s="53">
        <v>31001289</v>
      </c>
      <c r="B1748" s="53" t="s">
        <v>10723</v>
      </c>
      <c r="C1748" s="54" t="s">
        <v>2797</v>
      </c>
      <c r="D1748" s="60">
        <v>1</v>
      </c>
      <c r="E1748" s="61" t="s">
        <v>186</v>
      </c>
      <c r="F1748" s="56"/>
      <c r="G1748" s="53">
        <v>2</v>
      </c>
      <c r="H1748" s="53">
        <v>7</v>
      </c>
      <c r="I1748" s="53"/>
      <c r="J1748" s="53"/>
      <c r="K1748" s="57"/>
      <c r="L1748" s="58">
        <f t="shared" si="199"/>
        <v>2950.77</v>
      </c>
      <c r="M1748" s="58">
        <f t="shared" si="197"/>
        <v>2950.77</v>
      </c>
      <c r="N1748" s="58">
        <f>IF(F1748&gt;0,ROUND(F1748*#REF!,2),0)</f>
        <v>0</v>
      </c>
      <c r="O1748" s="58">
        <f>IF(J1748&gt;0,ROUND(J1748*#REF!,2),0)</f>
        <v>0</v>
      </c>
      <c r="P1748" s="58">
        <f t="shared" si="198"/>
        <v>2950.77</v>
      </c>
      <c r="Q1748" s="59" t="s">
        <v>132</v>
      </c>
      <c r="R1748" s="51"/>
      <c r="S1748" s="51"/>
    </row>
    <row r="1749" spans="1:19" ht="21" x14ac:dyDescent="0.35">
      <c r="A1749" s="53">
        <v>31001297</v>
      </c>
      <c r="B1749" s="53" t="s">
        <v>10724</v>
      </c>
      <c r="C1749" s="54" t="s">
        <v>2796</v>
      </c>
      <c r="D1749" s="60">
        <v>1</v>
      </c>
      <c r="E1749" s="61" t="s">
        <v>161</v>
      </c>
      <c r="F1749" s="56"/>
      <c r="G1749" s="53">
        <v>2</v>
      </c>
      <c r="H1749" s="53">
        <v>6</v>
      </c>
      <c r="I1749" s="53"/>
      <c r="J1749" s="53"/>
      <c r="K1749" s="57"/>
      <c r="L1749" s="58">
        <f t="shared" si="199"/>
        <v>948.22</v>
      </c>
      <c r="M1749" s="58">
        <f t="shared" si="197"/>
        <v>948.22</v>
      </c>
      <c r="N1749" s="58">
        <f>IF(F1749&gt;0,ROUND(F1749*#REF!,2),0)</f>
        <v>0</v>
      </c>
      <c r="O1749" s="58">
        <f>IF(J1749&gt;0,ROUND(J1749*#REF!,2),0)</f>
        <v>0</v>
      </c>
      <c r="P1749" s="58">
        <f t="shared" si="198"/>
        <v>948.22</v>
      </c>
      <c r="Q1749" s="59" t="s">
        <v>132</v>
      </c>
      <c r="R1749" s="51"/>
      <c r="S1749" s="51"/>
    </row>
    <row r="1750" spans="1:19" ht="31.5" x14ac:dyDescent="0.35">
      <c r="A1750" s="53">
        <v>31001300</v>
      </c>
      <c r="B1750" s="53" t="s">
        <v>10725</v>
      </c>
      <c r="C1750" s="54" t="s">
        <v>2795</v>
      </c>
      <c r="D1750" s="60">
        <v>1</v>
      </c>
      <c r="E1750" s="61" t="s">
        <v>2185</v>
      </c>
      <c r="F1750" s="56">
        <v>81.099999999999994</v>
      </c>
      <c r="G1750" s="53">
        <v>2</v>
      </c>
      <c r="H1750" s="53">
        <v>8</v>
      </c>
      <c r="I1750" s="53"/>
      <c r="J1750" s="53"/>
      <c r="K1750" s="57"/>
      <c r="L1750" s="58">
        <f t="shared" si="199"/>
        <v>1505.22</v>
      </c>
      <c r="M1750" s="58">
        <f t="shared" si="197"/>
        <v>1505.22</v>
      </c>
      <c r="N1750" s="58" t="e">
        <f>IF(F1750&gt;0,ROUND(F1750*#REF!,2),0)</f>
        <v>#REF!</v>
      </c>
      <c r="O1750" s="58">
        <f>IF(J1750&gt;0,ROUND(J1750*#REF!,2),0)</f>
        <v>0</v>
      </c>
      <c r="P1750" s="58" t="e">
        <f t="shared" si="198"/>
        <v>#REF!</v>
      </c>
      <c r="Q1750" s="59" t="s">
        <v>132</v>
      </c>
      <c r="R1750" s="51"/>
      <c r="S1750" s="51"/>
    </row>
    <row r="1751" spans="1:19" ht="31.5" x14ac:dyDescent="0.35">
      <c r="A1751" s="53">
        <v>31001319</v>
      </c>
      <c r="B1751" s="53" t="s">
        <v>10726</v>
      </c>
      <c r="C1751" s="54" t="s">
        <v>2794</v>
      </c>
      <c r="D1751" s="60">
        <v>1</v>
      </c>
      <c r="E1751" s="61" t="s">
        <v>446</v>
      </c>
      <c r="F1751" s="56">
        <v>64.88</v>
      </c>
      <c r="G1751" s="53">
        <v>2</v>
      </c>
      <c r="H1751" s="53">
        <v>7</v>
      </c>
      <c r="I1751" s="53"/>
      <c r="J1751" s="53"/>
      <c r="K1751" s="57"/>
      <c r="L1751" s="58">
        <f t="shared" si="199"/>
        <v>1323.54</v>
      </c>
      <c r="M1751" s="58">
        <f t="shared" si="197"/>
        <v>1323.54</v>
      </c>
      <c r="N1751" s="58" t="e">
        <f>IF(F1751&gt;0,ROUND(F1751*#REF!,2),0)</f>
        <v>#REF!</v>
      </c>
      <c r="O1751" s="58">
        <f>IF(J1751&gt;0,ROUND(J1751*#REF!,2),0)</f>
        <v>0</v>
      </c>
      <c r="P1751" s="58" t="e">
        <f t="shared" si="198"/>
        <v>#REF!</v>
      </c>
      <c r="Q1751" s="59" t="s">
        <v>132</v>
      </c>
      <c r="R1751" s="51"/>
      <c r="S1751" s="51"/>
    </row>
    <row r="1752" spans="1:19" ht="31.5" x14ac:dyDescent="0.35">
      <c r="A1752" s="53">
        <v>31001327</v>
      </c>
      <c r="B1752" s="53" t="s">
        <v>10727</v>
      </c>
      <c r="C1752" s="54" t="s">
        <v>2793</v>
      </c>
      <c r="D1752" s="60">
        <v>1</v>
      </c>
      <c r="E1752" s="61" t="s">
        <v>396</v>
      </c>
      <c r="F1752" s="56">
        <v>50.77</v>
      </c>
      <c r="G1752" s="53">
        <v>2</v>
      </c>
      <c r="H1752" s="53">
        <v>6</v>
      </c>
      <c r="I1752" s="53"/>
      <c r="J1752" s="53"/>
      <c r="K1752" s="57"/>
      <c r="L1752" s="58">
        <f t="shared" si="199"/>
        <v>1027.79</v>
      </c>
      <c r="M1752" s="58">
        <f t="shared" si="197"/>
        <v>1027.79</v>
      </c>
      <c r="N1752" s="58" t="e">
        <f>IF(F1752&gt;0,ROUND(F1752*#REF!,2),0)</f>
        <v>#REF!</v>
      </c>
      <c r="O1752" s="58">
        <f>IF(J1752&gt;0,ROUND(J1752*#REF!,2),0)</f>
        <v>0</v>
      </c>
      <c r="P1752" s="58" t="e">
        <f t="shared" si="198"/>
        <v>#REF!</v>
      </c>
      <c r="Q1752" s="59" t="s">
        <v>132</v>
      </c>
      <c r="R1752" s="51"/>
      <c r="S1752" s="51"/>
    </row>
    <row r="1753" spans="1:19" ht="31.5" x14ac:dyDescent="0.35">
      <c r="A1753" s="53">
        <v>31001335</v>
      </c>
      <c r="B1753" s="53" t="s">
        <v>10728</v>
      </c>
      <c r="C1753" s="54" t="s">
        <v>2792</v>
      </c>
      <c r="D1753" s="60">
        <v>1</v>
      </c>
      <c r="E1753" s="61" t="s">
        <v>155</v>
      </c>
      <c r="F1753" s="56">
        <v>56.77</v>
      </c>
      <c r="G1753" s="53">
        <v>2</v>
      </c>
      <c r="H1753" s="53">
        <v>6</v>
      </c>
      <c r="I1753" s="53"/>
      <c r="J1753" s="53"/>
      <c r="K1753" s="57"/>
      <c r="L1753" s="58">
        <f t="shared" si="199"/>
        <v>1206.83</v>
      </c>
      <c r="M1753" s="58">
        <f t="shared" si="197"/>
        <v>1206.83</v>
      </c>
      <c r="N1753" s="58" t="e">
        <f>IF(F1753&gt;0,ROUND(F1753*#REF!,2),0)</f>
        <v>#REF!</v>
      </c>
      <c r="O1753" s="58">
        <f>IF(J1753&gt;0,ROUND(J1753*#REF!,2),0)</f>
        <v>0</v>
      </c>
      <c r="P1753" s="58" t="e">
        <f t="shared" si="198"/>
        <v>#REF!</v>
      </c>
      <c r="Q1753" s="59" t="s">
        <v>132</v>
      </c>
      <c r="R1753" s="51"/>
      <c r="S1753" s="51"/>
    </row>
    <row r="1754" spans="1:19" ht="21" x14ac:dyDescent="0.35">
      <c r="A1754" s="53">
        <v>31001343</v>
      </c>
      <c r="B1754" s="53" t="s">
        <v>10729</v>
      </c>
      <c r="C1754" s="54" t="s">
        <v>2791</v>
      </c>
      <c r="D1754" s="60">
        <v>1</v>
      </c>
      <c r="E1754" s="61" t="s">
        <v>446</v>
      </c>
      <c r="F1754" s="56">
        <v>56.77</v>
      </c>
      <c r="G1754" s="53">
        <v>2</v>
      </c>
      <c r="H1754" s="53">
        <v>5</v>
      </c>
      <c r="I1754" s="53"/>
      <c r="J1754" s="53"/>
      <c r="K1754" s="57"/>
      <c r="L1754" s="58">
        <f t="shared" si="199"/>
        <v>1323.54</v>
      </c>
      <c r="M1754" s="58">
        <f t="shared" si="197"/>
        <v>1323.54</v>
      </c>
      <c r="N1754" s="58" t="e">
        <f>IF(F1754&gt;0,ROUND(F1754*#REF!,2),0)</f>
        <v>#REF!</v>
      </c>
      <c r="O1754" s="58">
        <f>IF(J1754&gt;0,ROUND(J1754*#REF!,2),0)</f>
        <v>0</v>
      </c>
      <c r="P1754" s="58" t="e">
        <f t="shared" si="198"/>
        <v>#REF!</v>
      </c>
      <c r="Q1754" s="59" t="s">
        <v>132</v>
      </c>
      <c r="R1754" s="51"/>
      <c r="S1754" s="51"/>
    </row>
    <row r="1755" spans="1:19" ht="31.5" x14ac:dyDescent="0.35">
      <c r="A1755" s="53">
        <v>31001351</v>
      </c>
      <c r="B1755" s="53" t="s">
        <v>10730</v>
      </c>
      <c r="C1755" s="54" t="s">
        <v>2790</v>
      </c>
      <c r="D1755" s="60">
        <v>1</v>
      </c>
      <c r="E1755" s="61" t="s">
        <v>446</v>
      </c>
      <c r="F1755" s="56">
        <v>56.77</v>
      </c>
      <c r="G1755" s="53">
        <v>2</v>
      </c>
      <c r="H1755" s="53">
        <v>5</v>
      </c>
      <c r="I1755" s="53"/>
      <c r="J1755" s="53"/>
      <c r="K1755" s="57"/>
      <c r="L1755" s="58">
        <f t="shared" si="199"/>
        <v>1323.54</v>
      </c>
      <c r="M1755" s="58">
        <f t="shared" si="197"/>
        <v>1323.54</v>
      </c>
      <c r="N1755" s="58" t="e">
        <f>IF(F1755&gt;0,ROUND(F1755*#REF!,2),0)</f>
        <v>#REF!</v>
      </c>
      <c r="O1755" s="58">
        <f>IF(J1755&gt;0,ROUND(J1755*#REF!,2),0)</f>
        <v>0</v>
      </c>
      <c r="P1755" s="58" t="e">
        <f t="shared" si="198"/>
        <v>#REF!</v>
      </c>
      <c r="Q1755" s="59" t="s">
        <v>132</v>
      </c>
      <c r="R1755" s="51"/>
      <c r="S1755" s="51"/>
    </row>
    <row r="1756" spans="1:19" ht="31.5" x14ac:dyDescent="0.35">
      <c r="A1756" s="53">
        <v>31001360</v>
      </c>
      <c r="B1756" s="53" t="s">
        <v>10731</v>
      </c>
      <c r="C1756" s="54" t="s">
        <v>2789</v>
      </c>
      <c r="D1756" s="60">
        <v>1</v>
      </c>
      <c r="E1756" s="61" t="s">
        <v>398</v>
      </c>
      <c r="F1756" s="56">
        <v>48.66</v>
      </c>
      <c r="G1756" s="53">
        <v>2</v>
      </c>
      <c r="H1756" s="53">
        <v>6</v>
      </c>
      <c r="I1756" s="53"/>
      <c r="J1756" s="53"/>
      <c r="K1756" s="57"/>
      <c r="L1756" s="58">
        <f t="shared" si="199"/>
        <v>1140.53</v>
      </c>
      <c r="M1756" s="58">
        <f t="shared" si="197"/>
        <v>1140.53</v>
      </c>
      <c r="N1756" s="58" t="e">
        <f>IF(F1756&gt;0,ROUND(F1756*#REF!,2),0)</f>
        <v>#REF!</v>
      </c>
      <c r="O1756" s="58">
        <f>IF(J1756&gt;0,ROUND(J1756*#REF!,2),0)</f>
        <v>0</v>
      </c>
      <c r="P1756" s="58" t="e">
        <f t="shared" si="198"/>
        <v>#REF!</v>
      </c>
      <c r="Q1756" s="59" t="s">
        <v>132</v>
      </c>
      <c r="R1756" s="51"/>
      <c r="S1756" s="51"/>
    </row>
    <row r="1757" spans="1:19" ht="31" x14ac:dyDescent="0.35">
      <c r="A1757" s="125" t="s">
        <v>10732</v>
      </c>
      <c r="B1757" s="125"/>
      <c r="C1757" s="125"/>
      <c r="D1757" s="125"/>
      <c r="E1757" s="125"/>
      <c r="F1757" s="125"/>
      <c r="G1757" s="125"/>
      <c r="H1757" s="125"/>
      <c r="I1757" s="125"/>
      <c r="J1757" s="125"/>
      <c r="K1757" s="125"/>
      <c r="L1757" s="125"/>
      <c r="M1757" s="125"/>
      <c r="N1757" s="125"/>
      <c r="O1757" s="125"/>
      <c r="P1757" s="125"/>
      <c r="Q1757" s="52"/>
      <c r="R1757" s="51"/>
      <c r="S1757" s="51"/>
    </row>
    <row r="1758" spans="1:19" x14ac:dyDescent="0.35">
      <c r="A1758" s="53">
        <v>31002013</v>
      </c>
      <c r="B1758" s="53" t="s">
        <v>10733</v>
      </c>
      <c r="C1758" s="54" t="s">
        <v>2788</v>
      </c>
      <c r="D1758" s="60">
        <v>1</v>
      </c>
      <c r="E1758" s="61" t="s">
        <v>484</v>
      </c>
      <c r="F1758" s="56"/>
      <c r="G1758" s="53">
        <v>2</v>
      </c>
      <c r="H1758" s="53">
        <v>5</v>
      </c>
      <c r="I1758" s="53"/>
      <c r="J1758" s="53"/>
      <c r="K1758" s="57"/>
      <c r="L1758" s="58">
        <f t="shared" ref="L1758:L1794" si="200">VLOOKUP(E1758,PORTES2021,10,FALSE)</f>
        <v>802.34</v>
      </c>
      <c r="M1758" s="58">
        <f t="shared" si="197"/>
        <v>802.34</v>
      </c>
      <c r="N1758" s="58">
        <f>IF(F1758&gt;0,ROUND(F1758*#REF!,2),0)</f>
        <v>0</v>
      </c>
      <c r="O1758" s="58">
        <f>IF(J1758&gt;0,ROUND(J1758*#REF!,2),0)</f>
        <v>0</v>
      </c>
      <c r="P1758" s="58">
        <f t="shared" si="198"/>
        <v>802.34</v>
      </c>
      <c r="Q1758" s="59" t="s">
        <v>132</v>
      </c>
      <c r="R1758" s="51"/>
      <c r="S1758" s="51"/>
    </row>
    <row r="1759" spans="1:19" ht="21" x14ac:dyDescent="0.35">
      <c r="A1759" s="53">
        <v>31002021</v>
      </c>
      <c r="B1759" s="53" t="s">
        <v>10734</v>
      </c>
      <c r="C1759" s="54" t="s">
        <v>2787</v>
      </c>
      <c r="D1759" s="60">
        <v>1</v>
      </c>
      <c r="E1759" s="61" t="s">
        <v>484</v>
      </c>
      <c r="F1759" s="56"/>
      <c r="G1759" s="53">
        <v>2</v>
      </c>
      <c r="H1759" s="53">
        <v>4</v>
      </c>
      <c r="I1759" s="53"/>
      <c r="J1759" s="53"/>
      <c r="K1759" s="57"/>
      <c r="L1759" s="58">
        <f t="shared" si="200"/>
        <v>802.34</v>
      </c>
      <c r="M1759" s="58">
        <f t="shared" si="197"/>
        <v>802.34</v>
      </c>
      <c r="N1759" s="58">
        <f>IF(F1759&gt;0,ROUND(F1759*#REF!,2),0)</f>
        <v>0</v>
      </c>
      <c r="O1759" s="58">
        <f>IF(J1759&gt;0,ROUND(J1759*#REF!,2),0)</f>
        <v>0</v>
      </c>
      <c r="P1759" s="58">
        <f t="shared" si="198"/>
        <v>802.34</v>
      </c>
      <c r="Q1759" s="59" t="s">
        <v>132</v>
      </c>
      <c r="R1759" s="51"/>
      <c r="S1759" s="51"/>
    </row>
    <row r="1760" spans="1:19" ht="21" x14ac:dyDescent="0.35">
      <c r="A1760" s="53">
        <v>31002030</v>
      </c>
      <c r="B1760" s="53" t="s">
        <v>10735</v>
      </c>
      <c r="C1760" s="54" t="s">
        <v>2786</v>
      </c>
      <c r="D1760" s="60">
        <v>1</v>
      </c>
      <c r="E1760" s="61" t="s">
        <v>396</v>
      </c>
      <c r="F1760" s="56"/>
      <c r="G1760" s="53">
        <v>2</v>
      </c>
      <c r="H1760" s="53">
        <v>5</v>
      </c>
      <c r="I1760" s="53"/>
      <c r="J1760" s="53"/>
      <c r="K1760" s="57"/>
      <c r="L1760" s="58">
        <f t="shared" si="200"/>
        <v>1027.79</v>
      </c>
      <c r="M1760" s="58">
        <f t="shared" si="197"/>
        <v>1027.79</v>
      </c>
      <c r="N1760" s="58">
        <f>IF(F1760&gt;0,ROUND(F1760*#REF!,2),0)</f>
        <v>0</v>
      </c>
      <c r="O1760" s="58">
        <f>IF(J1760&gt;0,ROUND(J1760*#REF!,2),0)</f>
        <v>0</v>
      </c>
      <c r="P1760" s="58">
        <f t="shared" si="198"/>
        <v>1027.79</v>
      </c>
      <c r="Q1760" s="59" t="s">
        <v>132</v>
      </c>
      <c r="R1760" s="51"/>
      <c r="S1760" s="51"/>
    </row>
    <row r="1761" spans="1:19" ht="21" x14ac:dyDescent="0.35">
      <c r="A1761" s="53">
        <v>31002048</v>
      </c>
      <c r="B1761" s="53" t="s">
        <v>10736</v>
      </c>
      <c r="C1761" s="54" t="s">
        <v>2785</v>
      </c>
      <c r="D1761" s="60">
        <v>1</v>
      </c>
      <c r="E1761" s="61" t="s">
        <v>159</v>
      </c>
      <c r="F1761" s="56"/>
      <c r="G1761" s="53">
        <v>2</v>
      </c>
      <c r="H1761" s="53">
        <v>6</v>
      </c>
      <c r="I1761" s="53"/>
      <c r="J1761" s="53"/>
      <c r="K1761" s="57"/>
      <c r="L1761" s="58">
        <f t="shared" si="200"/>
        <v>736.04</v>
      </c>
      <c r="M1761" s="58">
        <f t="shared" si="197"/>
        <v>736.04</v>
      </c>
      <c r="N1761" s="58">
        <f>IF(F1761&gt;0,ROUND(F1761*#REF!,2),0)</f>
        <v>0</v>
      </c>
      <c r="O1761" s="58">
        <f>IF(J1761&gt;0,ROUND(J1761*#REF!,2),0)</f>
        <v>0</v>
      </c>
      <c r="P1761" s="58">
        <f t="shared" si="198"/>
        <v>736.04</v>
      </c>
      <c r="Q1761" s="59" t="s">
        <v>132</v>
      </c>
      <c r="R1761" s="51"/>
      <c r="S1761" s="51"/>
    </row>
    <row r="1762" spans="1:19" ht="21" x14ac:dyDescent="0.35">
      <c r="A1762" s="53">
        <v>31002056</v>
      </c>
      <c r="B1762" s="53" t="s">
        <v>10737</v>
      </c>
      <c r="C1762" s="54" t="s">
        <v>2784</v>
      </c>
      <c r="D1762" s="60">
        <v>1</v>
      </c>
      <c r="E1762" s="61" t="s">
        <v>224</v>
      </c>
      <c r="F1762" s="56"/>
      <c r="G1762" s="53">
        <v>1</v>
      </c>
      <c r="H1762" s="53">
        <v>3</v>
      </c>
      <c r="I1762" s="53"/>
      <c r="J1762" s="53"/>
      <c r="K1762" s="57"/>
      <c r="L1762" s="58">
        <f t="shared" si="200"/>
        <v>338.19</v>
      </c>
      <c r="M1762" s="58">
        <f t="shared" si="197"/>
        <v>338.19</v>
      </c>
      <c r="N1762" s="58">
        <f>IF(F1762&gt;0,ROUND(F1762*#REF!,2),0)</f>
        <v>0</v>
      </c>
      <c r="O1762" s="58">
        <f>IF(J1762&gt;0,ROUND(J1762*#REF!,2),0)</f>
        <v>0</v>
      </c>
      <c r="P1762" s="58">
        <f t="shared" si="198"/>
        <v>338.19</v>
      </c>
      <c r="Q1762" s="59" t="s">
        <v>132</v>
      </c>
      <c r="R1762" s="51"/>
      <c r="S1762" s="51"/>
    </row>
    <row r="1763" spans="1:19" ht="21" x14ac:dyDescent="0.35">
      <c r="A1763" s="53">
        <v>31002064</v>
      </c>
      <c r="B1763" s="53" t="s">
        <v>10738</v>
      </c>
      <c r="C1763" s="54" t="s">
        <v>2783</v>
      </c>
      <c r="D1763" s="60">
        <v>1</v>
      </c>
      <c r="E1763" s="61" t="s">
        <v>396</v>
      </c>
      <c r="F1763" s="56"/>
      <c r="G1763" s="53">
        <v>2</v>
      </c>
      <c r="H1763" s="53">
        <v>5</v>
      </c>
      <c r="I1763" s="53"/>
      <c r="J1763" s="53"/>
      <c r="K1763" s="57"/>
      <c r="L1763" s="58">
        <f t="shared" si="200"/>
        <v>1027.79</v>
      </c>
      <c r="M1763" s="58">
        <f t="shared" si="197"/>
        <v>1027.79</v>
      </c>
      <c r="N1763" s="58">
        <f>IF(F1763&gt;0,ROUND(F1763*#REF!,2),0)</f>
        <v>0</v>
      </c>
      <c r="O1763" s="58">
        <f>IF(J1763&gt;0,ROUND(J1763*#REF!,2),0)</f>
        <v>0</v>
      </c>
      <c r="P1763" s="58">
        <f t="shared" si="198"/>
        <v>1027.79</v>
      </c>
      <c r="Q1763" s="59" t="s">
        <v>132</v>
      </c>
      <c r="R1763" s="51"/>
      <c r="S1763" s="51"/>
    </row>
    <row r="1764" spans="1:19" ht="21" x14ac:dyDescent="0.35">
      <c r="A1764" s="53">
        <v>31002072</v>
      </c>
      <c r="B1764" s="53" t="s">
        <v>10739</v>
      </c>
      <c r="C1764" s="54" t="s">
        <v>2782</v>
      </c>
      <c r="D1764" s="60">
        <v>1</v>
      </c>
      <c r="E1764" s="61" t="s">
        <v>159</v>
      </c>
      <c r="F1764" s="56"/>
      <c r="G1764" s="53">
        <v>2</v>
      </c>
      <c r="H1764" s="53">
        <v>5</v>
      </c>
      <c r="I1764" s="53"/>
      <c r="J1764" s="53"/>
      <c r="K1764" s="57"/>
      <c r="L1764" s="58">
        <f t="shared" si="200"/>
        <v>736.04</v>
      </c>
      <c r="M1764" s="58">
        <f t="shared" si="197"/>
        <v>736.04</v>
      </c>
      <c r="N1764" s="58">
        <f>IF(F1764&gt;0,ROUND(F1764*#REF!,2),0)</f>
        <v>0</v>
      </c>
      <c r="O1764" s="58">
        <f>IF(J1764&gt;0,ROUND(J1764*#REF!,2),0)</f>
        <v>0</v>
      </c>
      <c r="P1764" s="58">
        <f t="shared" si="198"/>
        <v>736.04</v>
      </c>
      <c r="Q1764" s="59" t="s">
        <v>132</v>
      </c>
      <c r="R1764" s="51"/>
      <c r="S1764" s="51"/>
    </row>
    <row r="1765" spans="1:19" ht="21" x14ac:dyDescent="0.35">
      <c r="A1765" s="53">
        <v>31002080</v>
      </c>
      <c r="B1765" s="53" t="s">
        <v>10740</v>
      </c>
      <c r="C1765" s="54" t="s">
        <v>2781</v>
      </c>
      <c r="D1765" s="60">
        <v>1</v>
      </c>
      <c r="E1765" s="61" t="s">
        <v>159</v>
      </c>
      <c r="F1765" s="56"/>
      <c r="G1765" s="53">
        <v>2</v>
      </c>
      <c r="H1765" s="53">
        <v>4</v>
      </c>
      <c r="I1765" s="53"/>
      <c r="J1765" s="53"/>
      <c r="K1765" s="57"/>
      <c r="L1765" s="58">
        <f t="shared" si="200"/>
        <v>736.04</v>
      </c>
      <c r="M1765" s="58">
        <f t="shared" si="197"/>
        <v>736.04</v>
      </c>
      <c r="N1765" s="58">
        <f>IF(F1765&gt;0,ROUND(F1765*#REF!,2),0)</f>
        <v>0</v>
      </c>
      <c r="O1765" s="58">
        <f>IF(J1765&gt;0,ROUND(J1765*#REF!,2),0)</f>
        <v>0</v>
      </c>
      <c r="P1765" s="58">
        <f t="shared" si="198"/>
        <v>736.04</v>
      </c>
      <c r="Q1765" s="59" t="s">
        <v>132</v>
      </c>
      <c r="R1765" s="51"/>
      <c r="S1765" s="51"/>
    </row>
    <row r="1766" spans="1:19" ht="31.5" x14ac:dyDescent="0.35">
      <c r="A1766" s="53">
        <v>31002099</v>
      </c>
      <c r="B1766" s="53" t="s">
        <v>10741</v>
      </c>
      <c r="C1766" s="54" t="s">
        <v>2780</v>
      </c>
      <c r="D1766" s="60">
        <v>1</v>
      </c>
      <c r="E1766" s="61" t="s">
        <v>155</v>
      </c>
      <c r="F1766" s="56"/>
      <c r="G1766" s="53">
        <v>2</v>
      </c>
      <c r="H1766" s="53">
        <v>6</v>
      </c>
      <c r="I1766" s="53"/>
      <c r="J1766" s="53"/>
      <c r="K1766" s="57"/>
      <c r="L1766" s="58">
        <f t="shared" si="200"/>
        <v>1206.83</v>
      </c>
      <c r="M1766" s="58">
        <f t="shared" si="197"/>
        <v>1206.83</v>
      </c>
      <c r="N1766" s="58">
        <f>IF(F1766&gt;0,ROUND(F1766*#REF!,2),0)</f>
        <v>0</v>
      </c>
      <c r="O1766" s="58">
        <f>IF(J1766&gt;0,ROUND(J1766*#REF!,2),0)</f>
        <v>0</v>
      </c>
      <c r="P1766" s="58">
        <f t="shared" si="198"/>
        <v>1206.83</v>
      </c>
      <c r="Q1766" s="59" t="s">
        <v>132</v>
      </c>
      <c r="R1766" s="51"/>
      <c r="S1766" s="51"/>
    </row>
    <row r="1767" spans="1:19" ht="31.5" x14ac:dyDescent="0.35">
      <c r="A1767" s="53">
        <v>31002102</v>
      </c>
      <c r="B1767" s="53" t="s">
        <v>10742</v>
      </c>
      <c r="C1767" s="54" t="s">
        <v>2779</v>
      </c>
      <c r="D1767" s="60">
        <v>1</v>
      </c>
      <c r="E1767" s="61" t="s">
        <v>396</v>
      </c>
      <c r="F1767" s="56"/>
      <c r="G1767" s="53">
        <v>2</v>
      </c>
      <c r="H1767" s="53">
        <v>6</v>
      </c>
      <c r="I1767" s="53"/>
      <c r="J1767" s="53"/>
      <c r="K1767" s="57"/>
      <c r="L1767" s="58">
        <f t="shared" si="200"/>
        <v>1027.79</v>
      </c>
      <c r="M1767" s="58">
        <f t="shared" si="197"/>
        <v>1027.79</v>
      </c>
      <c r="N1767" s="58">
        <f>IF(F1767&gt;0,ROUND(F1767*#REF!,2),0)</f>
        <v>0</v>
      </c>
      <c r="O1767" s="58">
        <f>IF(J1767&gt;0,ROUND(J1767*#REF!,2),0)</f>
        <v>0</v>
      </c>
      <c r="P1767" s="58">
        <f t="shared" si="198"/>
        <v>1027.79</v>
      </c>
      <c r="Q1767" s="59" t="s">
        <v>132</v>
      </c>
      <c r="R1767" s="51"/>
      <c r="S1767" s="51"/>
    </row>
    <row r="1768" spans="1:19" ht="21" x14ac:dyDescent="0.35">
      <c r="A1768" s="53">
        <v>31002110</v>
      </c>
      <c r="B1768" s="53" t="s">
        <v>10743</v>
      </c>
      <c r="C1768" s="54" t="s">
        <v>2778</v>
      </c>
      <c r="D1768" s="60">
        <v>1</v>
      </c>
      <c r="E1768" s="61" t="s">
        <v>155</v>
      </c>
      <c r="F1768" s="56"/>
      <c r="G1768" s="53">
        <v>2</v>
      </c>
      <c r="H1768" s="53">
        <v>6</v>
      </c>
      <c r="I1768" s="53"/>
      <c r="J1768" s="53"/>
      <c r="K1768" s="57"/>
      <c r="L1768" s="58">
        <f t="shared" si="200"/>
        <v>1206.83</v>
      </c>
      <c r="M1768" s="58">
        <f t="shared" si="197"/>
        <v>1206.83</v>
      </c>
      <c r="N1768" s="58">
        <f>IF(F1768&gt;0,ROUND(F1768*#REF!,2),0)</f>
        <v>0</v>
      </c>
      <c r="O1768" s="58">
        <f>IF(J1768&gt;0,ROUND(J1768*#REF!,2),0)</f>
        <v>0</v>
      </c>
      <c r="P1768" s="58">
        <f t="shared" si="198"/>
        <v>1206.83</v>
      </c>
      <c r="Q1768" s="59" t="s">
        <v>132</v>
      </c>
      <c r="R1768" s="51"/>
      <c r="S1768" s="51"/>
    </row>
    <row r="1769" spans="1:19" ht="21" x14ac:dyDescent="0.35">
      <c r="A1769" s="53">
        <v>31002129</v>
      </c>
      <c r="B1769" s="53" t="s">
        <v>10744</v>
      </c>
      <c r="C1769" s="54" t="s">
        <v>2777</v>
      </c>
      <c r="D1769" s="60">
        <v>1</v>
      </c>
      <c r="E1769" s="61" t="s">
        <v>396</v>
      </c>
      <c r="F1769" s="56"/>
      <c r="G1769" s="53">
        <v>2</v>
      </c>
      <c r="H1769" s="53">
        <v>6</v>
      </c>
      <c r="I1769" s="53"/>
      <c r="J1769" s="53"/>
      <c r="K1769" s="57"/>
      <c r="L1769" s="58">
        <f t="shared" si="200"/>
        <v>1027.79</v>
      </c>
      <c r="M1769" s="58">
        <f t="shared" si="197"/>
        <v>1027.79</v>
      </c>
      <c r="N1769" s="58">
        <f>IF(F1769&gt;0,ROUND(F1769*#REF!,2),0)</f>
        <v>0</v>
      </c>
      <c r="O1769" s="58">
        <f>IF(J1769&gt;0,ROUND(J1769*#REF!,2),0)</f>
        <v>0</v>
      </c>
      <c r="P1769" s="58">
        <f t="shared" si="198"/>
        <v>1027.79</v>
      </c>
      <c r="Q1769" s="59" t="s">
        <v>132</v>
      </c>
      <c r="R1769" s="51"/>
      <c r="S1769" s="51"/>
    </row>
    <row r="1770" spans="1:19" x14ac:dyDescent="0.35">
      <c r="A1770" s="53">
        <v>31002137</v>
      </c>
      <c r="B1770" s="53" t="s">
        <v>10745</v>
      </c>
      <c r="C1770" s="54" t="s">
        <v>2776</v>
      </c>
      <c r="D1770" s="60">
        <v>1</v>
      </c>
      <c r="E1770" s="61" t="s">
        <v>388</v>
      </c>
      <c r="F1770" s="56"/>
      <c r="G1770" s="53">
        <v>2</v>
      </c>
      <c r="H1770" s="53">
        <v>3</v>
      </c>
      <c r="I1770" s="53"/>
      <c r="J1770" s="53"/>
      <c r="K1770" s="57"/>
      <c r="L1770" s="58">
        <f t="shared" si="200"/>
        <v>574.25</v>
      </c>
      <c r="M1770" s="58">
        <f t="shared" si="197"/>
        <v>574.25</v>
      </c>
      <c r="N1770" s="58">
        <f>IF(F1770&gt;0,ROUND(F1770*#REF!,2),0)</f>
        <v>0</v>
      </c>
      <c r="O1770" s="58">
        <f>IF(J1770&gt;0,ROUND(J1770*#REF!,2),0)</f>
        <v>0</v>
      </c>
      <c r="P1770" s="58">
        <f t="shared" si="198"/>
        <v>574.25</v>
      </c>
      <c r="Q1770" s="59" t="s">
        <v>132</v>
      </c>
      <c r="R1770" s="51"/>
      <c r="S1770" s="51"/>
    </row>
    <row r="1771" spans="1:19" x14ac:dyDescent="0.35">
      <c r="A1771" s="53">
        <v>31002145</v>
      </c>
      <c r="B1771" s="53" t="s">
        <v>10746</v>
      </c>
      <c r="C1771" s="54" t="s">
        <v>2775</v>
      </c>
      <c r="D1771" s="60">
        <v>1</v>
      </c>
      <c r="E1771" s="61" t="s">
        <v>224</v>
      </c>
      <c r="F1771" s="56"/>
      <c r="G1771" s="53">
        <v>1</v>
      </c>
      <c r="H1771" s="53">
        <v>3</v>
      </c>
      <c r="I1771" s="53"/>
      <c r="J1771" s="53"/>
      <c r="K1771" s="57"/>
      <c r="L1771" s="58">
        <f t="shared" si="200"/>
        <v>338.19</v>
      </c>
      <c r="M1771" s="58">
        <f t="shared" si="197"/>
        <v>338.19</v>
      </c>
      <c r="N1771" s="58">
        <f>IF(F1771&gt;0,ROUND(F1771*#REF!,2),0)</f>
        <v>0</v>
      </c>
      <c r="O1771" s="58">
        <f>IF(J1771&gt;0,ROUND(J1771*#REF!,2),0)</f>
        <v>0</v>
      </c>
      <c r="P1771" s="58">
        <f t="shared" si="198"/>
        <v>338.19</v>
      </c>
      <c r="Q1771" s="59" t="s">
        <v>132</v>
      </c>
      <c r="R1771" s="51"/>
      <c r="S1771" s="51"/>
    </row>
    <row r="1772" spans="1:19" ht="21" x14ac:dyDescent="0.35">
      <c r="A1772" s="53">
        <v>31002153</v>
      </c>
      <c r="B1772" s="53" t="s">
        <v>10747</v>
      </c>
      <c r="C1772" s="54" t="s">
        <v>2774</v>
      </c>
      <c r="D1772" s="60">
        <v>1</v>
      </c>
      <c r="E1772" s="61" t="s">
        <v>398</v>
      </c>
      <c r="F1772" s="56"/>
      <c r="G1772" s="53">
        <v>2</v>
      </c>
      <c r="H1772" s="53">
        <v>5</v>
      </c>
      <c r="I1772" s="53"/>
      <c r="J1772" s="53"/>
      <c r="K1772" s="57"/>
      <c r="L1772" s="58">
        <f t="shared" si="200"/>
        <v>1140.53</v>
      </c>
      <c r="M1772" s="58">
        <f t="shared" si="197"/>
        <v>1140.53</v>
      </c>
      <c r="N1772" s="58">
        <f>IF(F1772&gt;0,ROUND(F1772*#REF!,2),0)</f>
        <v>0</v>
      </c>
      <c r="O1772" s="58">
        <f>IF(J1772&gt;0,ROUND(J1772*#REF!,2),0)</f>
        <v>0</v>
      </c>
      <c r="P1772" s="58">
        <f t="shared" si="198"/>
        <v>1140.53</v>
      </c>
      <c r="Q1772" s="59" t="s">
        <v>132</v>
      </c>
      <c r="R1772" s="51"/>
      <c r="S1772" s="51"/>
    </row>
    <row r="1773" spans="1:19" ht="21" x14ac:dyDescent="0.35">
      <c r="A1773" s="53">
        <v>31002161</v>
      </c>
      <c r="B1773" s="53" t="s">
        <v>10748</v>
      </c>
      <c r="C1773" s="54" t="s">
        <v>2773</v>
      </c>
      <c r="D1773" s="60">
        <v>1</v>
      </c>
      <c r="E1773" s="61" t="s">
        <v>407</v>
      </c>
      <c r="F1773" s="56"/>
      <c r="G1773" s="53">
        <v>2</v>
      </c>
      <c r="H1773" s="53">
        <v>4</v>
      </c>
      <c r="I1773" s="53"/>
      <c r="J1773" s="53"/>
      <c r="K1773" s="57"/>
      <c r="L1773" s="58">
        <f t="shared" si="200"/>
        <v>620.66</v>
      </c>
      <c r="M1773" s="58">
        <f t="shared" si="197"/>
        <v>620.66</v>
      </c>
      <c r="N1773" s="58">
        <f>IF(F1773&gt;0,ROUND(F1773*#REF!,2),0)</f>
        <v>0</v>
      </c>
      <c r="O1773" s="58">
        <f>IF(J1773&gt;0,ROUND(J1773*#REF!,2),0)</f>
        <v>0</v>
      </c>
      <c r="P1773" s="58">
        <f t="shared" si="198"/>
        <v>620.66</v>
      </c>
      <c r="Q1773" s="59" t="s">
        <v>132</v>
      </c>
      <c r="R1773" s="51"/>
      <c r="S1773" s="51"/>
    </row>
    <row r="1774" spans="1:19" ht="21" x14ac:dyDescent="0.35">
      <c r="A1774" s="53">
        <v>31002170</v>
      </c>
      <c r="B1774" s="53" t="s">
        <v>10749</v>
      </c>
      <c r="C1774" s="54" t="s">
        <v>2772</v>
      </c>
      <c r="D1774" s="60">
        <v>1</v>
      </c>
      <c r="E1774" s="61" t="s">
        <v>224</v>
      </c>
      <c r="F1774" s="56"/>
      <c r="G1774" s="53">
        <v>1</v>
      </c>
      <c r="H1774" s="53">
        <v>3</v>
      </c>
      <c r="I1774" s="53"/>
      <c r="J1774" s="53"/>
      <c r="K1774" s="57"/>
      <c r="L1774" s="58">
        <f t="shared" si="200"/>
        <v>338.19</v>
      </c>
      <c r="M1774" s="58">
        <f t="shared" si="197"/>
        <v>338.19</v>
      </c>
      <c r="N1774" s="58">
        <f>IF(F1774&gt;0,ROUND(F1774*#REF!,2),0)</f>
        <v>0</v>
      </c>
      <c r="O1774" s="58">
        <f>IF(J1774&gt;0,ROUND(J1774*#REF!,2),0)</f>
        <v>0</v>
      </c>
      <c r="P1774" s="58">
        <f t="shared" si="198"/>
        <v>338.19</v>
      </c>
      <c r="Q1774" s="59" t="s">
        <v>132</v>
      </c>
      <c r="R1774" s="51"/>
      <c r="S1774" s="51"/>
    </row>
    <row r="1775" spans="1:19" ht="21" x14ac:dyDescent="0.35">
      <c r="A1775" s="53">
        <v>31002188</v>
      </c>
      <c r="B1775" s="53" t="s">
        <v>10750</v>
      </c>
      <c r="C1775" s="54" t="s">
        <v>2771</v>
      </c>
      <c r="D1775" s="60">
        <v>1</v>
      </c>
      <c r="E1775" s="61" t="s">
        <v>383</v>
      </c>
      <c r="F1775" s="56"/>
      <c r="G1775" s="53">
        <v>1</v>
      </c>
      <c r="H1775" s="53">
        <v>4</v>
      </c>
      <c r="I1775" s="53"/>
      <c r="J1775" s="53"/>
      <c r="K1775" s="57"/>
      <c r="L1775" s="58">
        <f t="shared" si="200"/>
        <v>649.84</v>
      </c>
      <c r="M1775" s="58">
        <f t="shared" si="197"/>
        <v>649.84</v>
      </c>
      <c r="N1775" s="58">
        <f>IF(F1775&gt;0,ROUND(F1775*#REF!,2),0)</f>
        <v>0</v>
      </c>
      <c r="O1775" s="58">
        <f>IF(J1775&gt;0,ROUND(J1775*#REF!,2),0)</f>
        <v>0</v>
      </c>
      <c r="P1775" s="58">
        <f t="shared" si="198"/>
        <v>649.84</v>
      </c>
      <c r="Q1775" s="59" t="s">
        <v>132</v>
      </c>
      <c r="R1775" s="51"/>
      <c r="S1775" s="51"/>
    </row>
    <row r="1776" spans="1:19" x14ac:dyDescent="0.35">
      <c r="A1776" s="53">
        <v>31002196</v>
      </c>
      <c r="B1776" s="53" t="s">
        <v>10751</v>
      </c>
      <c r="C1776" s="54" t="s">
        <v>2770</v>
      </c>
      <c r="D1776" s="60">
        <v>1</v>
      </c>
      <c r="E1776" s="61" t="s">
        <v>388</v>
      </c>
      <c r="F1776" s="56"/>
      <c r="G1776" s="53">
        <v>1</v>
      </c>
      <c r="H1776" s="53">
        <v>3</v>
      </c>
      <c r="I1776" s="53"/>
      <c r="J1776" s="53"/>
      <c r="K1776" s="57"/>
      <c r="L1776" s="58">
        <f t="shared" si="200"/>
        <v>574.25</v>
      </c>
      <c r="M1776" s="58">
        <f t="shared" si="197"/>
        <v>574.25</v>
      </c>
      <c r="N1776" s="58">
        <f>IF(F1776&gt;0,ROUND(F1776*#REF!,2),0)</f>
        <v>0</v>
      </c>
      <c r="O1776" s="58">
        <f>IF(J1776&gt;0,ROUND(J1776*#REF!,2),0)</f>
        <v>0</v>
      </c>
      <c r="P1776" s="58">
        <f t="shared" si="198"/>
        <v>574.25</v>
      </c>
      <c r="Q1776" s="59" t="s">
        <v>132</v>
      </c>
      <c r="R1776" s="51"/>
      <c r="S1776" s="51"/>
    </row>
    <row r="1777" spans="1:19" ht="21" x14ac:dyDescent="0.35">
      <c r="A1777" s="53">
        <v>31002218</v>
      </c>
      <c r="B1777" s="53" t="s">
        <v>10752</v>
      </c>
      <c r="C1777" s="54" t="s">
        <v>2769</v>
      </c>
      <c r="D1777" s="60">
        <v>1</v>
      </c>
      <c r="E1777" s="61" t="s">
        <v>398</v>
      </c>
      <c r="F1777" s="56"/>
      <c r="G1777" s="53">
        <v>2</v>
      </c>
      <c r="H1777" s="53">
        <v>7</v>
      </c>
      <c r="I1777" s="53"/>
      <c r="J1777" s="53"/>
      <c r="K1777" s="57"/>
      <c r="L1777" s="58">
        <f t="shared" si="200"/>
        <v>1140.53</v>
      </c>
      <c r="M1777" s="58">
        <f t="shared" si="197"/>
        <v>1140.53</v>
      </c>
      <c r="N1777" s="58">
        <f>IF(F1777&gt;0,ROUND(F1777*#REF!,2),0)</f>
        <v>0</v>
      </c>
      <c r="O1777" s="58">
        <f>IF(J1777&gt;0,ROUND(J1777*#REF!,2),0)</f>
        <v>0</v>
      </c>
      <c r="P1777" s="58">
        <f t="shared" si="198"/>
        <v>1140.53</v>
      </c>
      <c r="Q1777" s="59" t="s">
        <v>132</v>
      </c>
      <c r="R1777" s="51"/>
      <c r="S1777" s="51"/>
    </row>
    <row r="1778" spans="1:19" ht="21" x14ac:dyDescent="0.35">
      <c r="A1778" s="53">
        <v>31002242</v>
      </c>
      <c r="B1778" s="53" t="s">
        <v>10753</v>
      </c>
      <c r="C1778" s="54" t="s">
        <v>2768</v>
      </c>
      <c r="D1778" s="60">
        <v>1</v>
      </c>
      <c r="E1778" s="61" t="s">
        <v>393</v>
      </c>
      <c r="F1778" s="56"/>
      <c r="G1778" s="53">
        <v>2</v>
      </c>
      <c r="H1778" s="53">
        <v>5</v>
      </c>
      <c r="I1778" s="53"/>
      <c r="J1778" s="53"/>
      <c r="K1778" s="57"/>
      <c r="L1778" s="58">
        <f t="shared" si="200"/>
        <v>883.25</v>
      </c>
      <c r="M1778" s="58">
        <f t="shared" ref="M1778:M1841" si="201">ROUND(D1778*L1778,2)</f>
        <v>883.25</v>
      </c>
      <c r="N1778" s="58">
        <f>IF(F1778&gt;0,ROUND(F1778*#REF!,2),0)</f>
        <v>0</v>
      </c>
      <c r="O1778" s="58">
        <f>IF(J1778&gt;0,ROUND(J1778*#REF!,2),0)</f>
        <v>0</v>
      </c>
      <c r="P1778" s="58">
        <f t="shared" ref="P1778:P1841" si="202">ROUND(M1778+N1778+O1778,2)</f>
        <v>883.25</v>
      </c>
      <c r="Q1778" s="59" t="s">
        <v>132</v>
      </c>
      <c r="R1778" s="51"/>
      <c r="S1778" s="51"/>
    </row>
    <row r="1779" spans="1:19" ht="21" x14ac:dyDescent="0.35">
      <c r="A1779" s="53">
        <v>31002250</v>
      </c>
      <c r="B1779" s="53" t="s">
        <v>10754</v>
      </c>
      <c r="C1779" s="54" t="s">
        <v>2767</v>
      </c>
      <c r="D1779" s="60">
        <v>1</v>
      </c>
      <c r="E1779" s="61" t="s">
        <v>383</v>
      </c>
      <c r="F1779" s="56"/>
      <c r="G1779" s="53">
        <v>2</v>
      </c>
      <c r="H1779" s="53">
        <v>3</v>
      </c>
      <c r="I1779" s="53"/>
      <c r="J1779" s="53"/>
      <c r="K1779" s="57"/>
      <c r="L1779" s="58">
        <f t="shared" si="200"/>
        <v>649.84</v>
      </c>
      <c r="M1779" s="58">
        <f t="shared" si="201"/>
        <v>649.84</v>
      </c>
      <c r="N1779" s="58">
        <f>IF(F1779&gt;0,ROUND(F1779*#REF!,2),0)</f>
        <v>0</v>
      </c>
      <c r="O1779" s="58">
        <f>IF(J1779&gt;0,ROUND(J1779*#REF!,2),0)</f>
        <v>0</v>
      </c>
      <c r="P1779" s="58">
        <f t="shared" si="202"/>
        <v>649.84</v>
      </c>
      <c r="Q1779" s="59" t="s">
        <v>132</v>
      </c>
      <c r="R1779" s="51"/>
      <c r="S1779" s="51"/>
    </row>
    <row r="1780" spans="1:19" ht="42" x14ac:dyDescent="0.35">
      <c r="A1780" s="53">
        <v>31002269</v>
      </c>
      <c r="B1780" s="53" t="s">
        <v>10755</v>
      </c>
      <c r="C1780" s="54" t="s">
        <v>2766</v>
      </c>
      <c r="D1780" s="60">
        <v>1</v>
      </c>
      <c r="E1780" s="61" t="s">
        <v>383</v>
      </c>
      <c r="F1780" s="56"/>
      <c r="G1780" s="53">
        <v>2</v>
      </c>
      <c r="H1780" s="53">
        <v>5</v>
      </c>
      <c r="I1780" s="53"/>
      <c r="J1780" s="53"/>
      <c r="K1780" s="57"/>
      <c r="L1780" s="58">
        <f t="shared" si="200"/>
        <v>649.84</v>
      </c>
      <c r="M1780" s="58">
        <f t="shared" si="201"/>
        <v>649.84</v>
      </c>
      <c r="N1780" s="58">
        <f>IF(F1780&gt;0,ROUND(F1780*#REF!,2),0)</f>
        <v>0</v>
      </c>
      <c r="O1780" s="58">
        <f>IF(J1780&gt;0,ROUND(J1780*#REF!,2),0)</f>
        <v>0</v>
      </c>
      <c r="P1780" s="58">
        <f t="shared" si="202"/>
        <v>649.84</v>
      </c>
      <c r="Q1780" s="59" t="s">
        <v>132</v>
      </c>
      <c r="R1780" s="51"/>
      <c r="S1780" s="51"/>
    </row>
    <row r="1781" spans="1:19" ht="21" x14ac:dyDescent="0.35">
      <c r="A1781" s="53">
        <v>31002277</v>
      </c>
      <c r="B1781" s="53" t="s">
        <v>10756</v>
      </c>
      <c r="C1781" s="54" t="s">
        <v>2765</v>
      </c>
      <c r="D1781" s="60">
        <v>1</v>
      </c>
      <c r="E1781" s="61" t="s">
        <v>383</v>
      </c>
      <c r="F1781" s="56"/>
      <c r="G1781" s="53">
        <v>2</v>
      </c>
      <c r="H1781" s="53">
        <v>4</v>
      </c>
      <c r="I1781" s="53"/>
      <c r="J1781" s="53"/>
      <c r="K1781" s="57"/>
      <c r="L1781" s="58">
        <f t="shared" si="200"/>
        <v>649.84</v>
      </c>
      <c r="M1781" s="58">
        <f t="shared" si="201"/>
        <v>649.84</v>
      </c>
      <c r="N1781" s="58">
        <f>IF(F1781&gt;0,ROUND(F1781*#REF!,2),0)</f>
        <v>0</v>
      </c>
      <c r="O1781" s="58">
        <f>IF(J1781&gt;0,ROUND(J1781*#REF!,2),0)</f>
        <v>0</v>
      </c>
      <c r="P1781" s="58">
        <f t="shared" si="202"/>
        <v>649.84</v>
      </c>
      <c r="Q1781" s="59" t="s">
        <v>132</v>
      </c>
      <c r="R1781" s="51"/>
      <c r="S1781" s="51"/>
    </row>
    <row r="1782" spans="1:19" ht="21" x14ac:dyDescent="0.35">
      <c r="A1782" s="53">
        <v>31002285</v>
      </c>
      <c r="B1782" s="53" t="s">
        <v>10757</v>
      </c>
      <c r="C1782" s="54" t="s">
        <v>2764</v>
      </c>
      <c r="D1782" s="60">
        <v>1</v>
      </c>
      <c r="E1782" s="61" t="s">
        <v>398</v>
      </c>
      <c r="F1782" s="56">
        <v>48.66</v>
      </c>
      <c r="G1782" s="53">
        <v>2</v>
      </c>
      <c r="H1782" s="53">
        <v>6</v>
      </c>
      <c r="I1782" s="53"/>
      <c r="J1782" s="53"/>
      <c r="K1782" s="57"/>
      <c r="L1782" s="58">
        <f t="shared" si="200"/>
        <v>1140.53</v>
      </c>
      <c r="M1782" s="58">
        <f t="shared" si="201"/>
        <v>1140.53</v>
      </c>
      <c r="N1782" s="58" t="e">
        <f>IF(F1782&gt;0,ROUND(F1782*#REF!,2),0)</f>
        <v>#REF!</v>
      </c>
      <c r="O1782" s="58">
        <f>IF(J1782&gt;0,ROUND(J1782*#REF!,2),0)</f>
        <v>0</v>
      </c>
      <c r="P1782" s="58" t="e">
        <f t="shared" si="202"/>
        <v>#REF!</v>
      </c>
      <c r="Q1782" s="59" t="s">
        <v>132</v>
      </c>
      <c r="R1782" s="51"/>
      <c r="S1782" s="51"/>
    </row>
    <row r="1783" spans="1:19" ht="31.5" x14ac:dyDescent="0.35">
      <c r="A1783" s="53">
        <v>31002293</v>
      </c>
      <c r="B1783" s="53" t="s">
        <v>10758</v>
      </c>
      <c r="C1783" s="54" t="s">
        <v>2763</v>
      </c>
      <c r="D1783" s="60">
        <v>1</v>
      </c>
      <c r="E1783" s="61" t="s">
        <v>398</v>
      </c>
      <c r="F1783" s="56">
        <v>48.66</v>
      </c>
      <c r="G1783" s="53">
        <v>2</v>
      </c>
      <c r="H1783" s="53">
        <v>5</v>
      </c>
      <c r="I1783" s="53"/>
      <c r="J1783" s="53"/>
      <c r="K1783" s="57"/>
      <c r="L1783" s="58">
        <f t="shared" si="200"/>
        <v>1140.53</v>
      </c>
      <c r="M1783" s="58">
        <f t="shared" si="201"/>
        <v>1140.53</v>
      </c>
      <c r="N1783" s="58" t="e">
        <f>IF(F1783&gt;0,ROUND(F1783*#REF!,2),0)</f>
        <v>#REF!</v>
      </c>
      <c r="O1783" s="58">
        <f>IF(J1783&gt;0,ROUND(J1783*#REF!,2),0)</f>
        <v>0</v>
      </c>
      <c r="P1783" s="58" t="e">
        <f t="shared" si="202"/>
        <v>#REF!</v>
      </c>
      <c r="Q1783" s="59" t="s">
        <v>132</v>
      </c>
      <c r="R1783" s="51"/>
      <c r="S1783" s="51"/>
    </row>
    <row r="1784" spans="1:19" ht="31.5" x14ac:dyDescent="0.35">
      <c r="A1784" s="53">
        <v>31002307</v>
      </c>
      <c r="B1784" s="53" t="s">
        <v>10759</v>
      </c>
      <c r="C1784" s="54" t="s">
        <v>2762</v>
      </c>
      <c r="D1784" s="60">
        <v>1</v>
      </c>
      <c r="E1784" s="61" t="s">
        <v>165</v>
      </c>
      <c r="F1784" s="56">
        <v>64.88</v>
      </c>
      <c r="G1784" s="53">
        <v>2</v>
      </c>
      <c r="H1784" s="53">
        <v>6</v>
      </c>
      <c r="I1784" s="53"/>
      <c r="J1784" s="53"/>
      <c r="K1784" s="57"/>
      <c r="L1784" s="58">
        <f t="shared" si="200"/>
        <v>1617.95</v>
      </c>
      <c r="M1784" s="58">
        <f t="shared" si="201"/>
        <v>1617.95</v>
      </c>
      <c r="N1784" s="58" t="e">
        <f>IF(F1784&gt;0,ROUND(F1784*#REF!,2),0)</f>
        <v>#REF!</v>
      </c>
      <c r="O1784" s="58">
        <f>IF(J1784&gt;0,ROUND(J1784*#REF!,2),0)</f>
        <v>0</v>
      </c>
      <c r="P1784" s="58" t="e">
        <f t="shared" si="202"/>
        <v>#REF!</v>
      </c>
      <c r="Q1784" s="59" t="s">
        <v>132</v>
      </c>
      <c r="R1784" s="51"/>
      <c r="S1784" s="51"/>
    </row>
    <row r="1785" spans="1:19" ht="31.5" x14ac:dyDescent="0.35">
      <c r="A1785" s="53">
        <v>31002315</v>
      </c>
      <c r="B1785" s="53" t="s">
        <v>10760</v>
      </c>
      <c r="C1785" s="54" t="s">
        <v>2761</v>
      </c>
      <c r="D1785" s="60">
        <v>1</v>
      </c>
      <c r="E1785" s="61" t="s">
        <v>396</v>
      </c>
      <c r="F1785" s="56">
        <v>48.66</v>
      </c>
      <c r="G1785" s="53">
        <v>2</v>
      </c>
      <c r="H1785" s="53">
        <v>6</v>
      </c>
      <c r="I1785" s="53"/>
      <c r="J1785" s="53"/>
      <c r="K1785" s="57"/>
      <c r="L1785" s="58">
        <f t="shared" si="200"/>
        <v>1027.79</v>
      </c>
      <c r="M1785" s="58">
        <f t="shared" si="201"/>
        <v>1027.79</v>
      </c>
      <c r="N1785" s="58" t="e">
        <f>IF(F1785&gt;0,ROUND(F1785*#REF!,2),0)</f>
        <v>#REF!</v>
      </c>
      <c r="O1785" s="58">
        <f>IF(J1785&gt;0,ROUND(J1785*#REF!,2),0)</f>
        <v>0</v>
      </c>
      <c r="P1785" s="58" t="e">
        <f t="shared" si="202"/>
        <v>#REF!</v>
      </c>
      <c r="Q1785" s="59" t="s">
        <v>132</v>
      </c>
      <c r="R1785" s="51"/>
      <c r="S1785" s="51"/>
    </row>
    <row r="1786" spans="1:19" ht="31.5" x14ac:dyDescent="0.35">
      <c r="A1786" s="53">
        <v>31002323</v>
      </c>
      <c r="B1786" s="53" t="s">
        <v>10761</v>
      </c>
      <c r="C1786" s="54" t="s">
        <v>2760</v>
      </c>
      <c r="D1786" s="60">
        <v>1</v>
      </c>
      <c r="E1786" s="61" t="s">
        <v>396</v>
      </c>
      <c r="F1786" s="56">
        <v>48.66</v>
      </c>
      <c r="G1786" s="53">
        <v>2</v>
      </c>
      <c r="H1786" s="53">
        <v>5</v>
      </c>
      <c r="I1786" s="53"/>
      <c r="J1786" s="53"/>
      <c r="K1786" s="57"/>
      <c r="L1786" s="58">
        <f t="shared" si="200"/>
        <v>1027.79</v>
      </c>
      <c r="M1786" s="58">
        <f t="shared" si="201"/>
        <v>1027.79</v>
      </c>
      <c r="N1786" s="58" t="e">
        <f>IF(F1786&gt;0,ROUND(F1786*#REF!,2),0)</f>
        <v>#REF!</v>
      </c>
      <c r="O1786" s="58">
        <f>IF(J1786&gt;0,ROUND(J1786*#REF!,2),0)</f>
        <v>0</v>
      </c>
      <c r="P1786" s="58" t="e">
        <f t="shared" si="202"/>
        <v>#REF!</v>
      </c>
      <c r="Q1786" s="59" t="s">
        <v>132</v>
      </c>
      <c r="R1786" s="51"/>
      <c r="S1786" s="51"/>
    </row>
    <row r="1787" spans="1:19" ht="31.5" x14ac:dyDescent="0.35">
      <c r="A1787" s="53">
        <v>31002331</v>
      </c>
      <c r="B1787" s="53" t="s">
        <v>10762</v>
      </c>
      <c r="C1787" s="54" t="s">
        <v>2759</v>
      </c>
      <c r="D1787" s="60">
        <v>1</v>
      </c>
      <c r="E1787" s="61" t="s">
        <v>165</v>
      </c>
      <c r="F1787" s="56">
        <v>64.88</v>
      </c>
      <c r="G1787" s="53">
        <v>2</v>
      </c>
      <c r="H1787" s="53">
        <v>7</v>
      </c>
      <c r="I1787" s="53"/>
      <c r="J1787" s="53"/>
      <c r="K1787" s="57"/>
      <c r="L1787" s="58">
        <f t="shared" si="200"/>
        <v>1617.95</v>
      </c>
      <c r="M1787" s="58">
        <f t="shared" si="201"/>
        <v>1617.95</v>
      </c>
      <c r="N1787" s="58" t="e">
        <f>IF(F1787&gt;0,ROUND(F1787*#REF!,2),0)</f>
        <v>#REF!</v>
      </c>
      <c r="O1787" s="58">
        <f>IF(J1787&gt;0,ROUND(J1787*#REF!,2),0)</f>
        <v>0</v>
      </c>
      <c r="P1787" s="58" t="e">
        <f t="shared" si="202"/>
        <v>#REF!</v>
      </c>
      <c r="Q1787" s="59" t="s">
        <v>132</v>
      </c>
      <c r="R1787" s="51"/>
      <c r="S1787" s="51"/>
    </row>
    <row r="1788" spans="1:19" ht="31.5" x14ac:dyDescent="0.35">
      <c r="A1788" s="53">
        <v>31002340</v>
      </c>
      <c r="B1788" s="53" t="s">
        <v>10763</v>
      </c>
      <c r="C1788" s="54" t="s">
        <v>2758</v>
      </c>
      <c r="D1788" s="60">
        <v>1</v>
      </c>
      <c r="E1788" s="61" t="s">
        <v>2185</v>
      </c>
      <c r="F1788" s="56">
        <v>64.88</v>
      </c>
      <c r="G1788" s="53">
        <v>2</v>
      </c>
      <c r="H1788" s="53">
        <v>7</v>
      </c>
      <c r="I1788" s="53"/>
      <c r="J1788" s="53"/>
      <c r="K1788" s="57"/>
      <c r="L1788" s="58">
        <f t="shared" si="200"/>
        <v>1505.22</v>
      </c>
      <c r="M1788" s="58">
        <f t="shared" si="201"/>
        <v>1505.22</v>
      </c>
      <c r="N1788" s="58" t="e">
        <f>IF(F1788&gt;0,ROUND(F1788*#REF!,2),0)</f>
        <v>#REF!</v>
      </c>
      <c r="O1788" s="58">
        <f>IF(J1788&gt;0,ROUND(J1788*#REF!,2),0)</f>
        <v>0</v>
      </c>
      <c r="P1788" s="58" t="e">
        <f t="shared" si="202"/>
        <v>#REF!</v>
      </c>
      <c r="Q1788" s="59" t="s">
        <v>132</v>
      </c>
      <c r="R1788" s="51"/>
      <c r="S1788" s="51"/>
    </row>
    <row r="1789" spans="1:19" ht="21" x14ac:dyDescent="0.35">
      <c r="A1789" s="53">
        <v>31002358</v>
      </c>
      <c r="B1789" s="53" t="s">
        <v>10764</v>
      </c>
      <c r="C1789" s="54" t="s">
        <v>2757</v>
      </c>
      <c r="D1789" s="60">
        <v>1</v>
      </c>
      <c r="E1789" s="61" t="s">
        <v>159</v>
      </c>
      <c r="F1789" s="56">
        <v>44.61</v>
      </c>
      <c r="G1789" s="53">
        <v>2</v>
      </c>
      <c r="H1789" s="53">
        <v>5</v>
      </c>
      <c r="I1789" s="53"/>
      <c r="J1789" s="53"/>
      <c r="K1789" s="57"/>
      <c r="L1789" s="58">
        <f t="shared" si="200"/>
        <v>736.04</v>
      </c>
      <c r="M1789" s="58">
        <f t="shared" si="201"/>
        <v>736.04</v>
      </c>
      <c r="N1789" s="58" t="e">
        <f>IF(F1789&gt;0,ROUND(F1789*#REF!,2),0)</f>
        <v>#REF!</v>
      </c>
      <c r="O1789" s="58">
        <f>IF(J1789&gt;0,ROUND(J1789*#REF!,2),0)</f>
        <v>0</v>
      </c>
      <c r="P1789" s="58" t="e">
        <f t="shared" si="202"/>
        <v>#REF!</v>
      </c>
      <c r="Q1789" s="59" t="s">
        <v>132</v>
      </c>
      <c r="R1789" s="51"/>
      <c r="S1789" s="51"/>
    </row>
    <row r="1790" spans="1:19" ht="31.5" x14ac:dyDescent="0.35">
      <c r="A1790" s="53">
        <v>31002366</v>
      </c>
      <c r="B1790" s="53" t="s">
        <v>10765</v>
      </c>
      <c r="C1790" s="54" t="s">
        <v>2756</v>
      </c>
      <c r="D1790" s="60">
        <v>1</v>
      </c>
      <c r="E1790" s="61" t="s">
        <v>484</v>
      </c>
      <c r="F1790" s="56">
        <v>44.61</v>
      </c>
      <c r="G1790" s="53">
        <v>2</v>
      </c>
      <c r="H1790" s="53">
        <v>5</v>
      </c>
      <c r="I1790" s="53"/>
      <c r="J1790" s="53"/>
      <c r="K1790" s="57"/>
      <c r="L1790" s="58">
        <f t="shared" si="200"/>
        <v>802.34</v>
      </c>
      <c r="M1790" s="58">
        <f t="shared" si="201"/>
        <v>802.34</v>
      </c>
      <c r="N1790" s="58" t="e">
        <f>IF(F1790&gt;0,ROUND(F1790*#REF!,2),0)</f>
        <v>#REF!</v>
      </c>
      <c r="O1790" s="58">
        <f>IF(J1790&gt;0,ROUND(J1790*#REF!,2),0)</f>
        <v>0</v>
      </c>
      <c r="P1790" s="58" t="e">
        <f t="shared" si="202"/>
        <v>#REF!</v>
      </c>
      <c r="Q1790" s="59" t="s">
        <v>132</v>
      </c>
      <c r="R1790" s="51"/>
      <c r="S1790" s="51"/>
    </row>
    <row r="1791" spans="1:19" ht="21" x14ac:dyDescent="0.35">
      <c r="A1791" s="53">
        <v>31002374</v>
      </c>
      <c r="B1791" s="53" t="s">
        <v>10766</v>
      </c>
      <c r="C1791" s="54" t="s">
        <v>2755</v>
      </c>
      <c r="D1791" s="60">
        <v>1</v>
      </c>
      <c r="E1791" s="61" t="s">
        <v>484</v>
      </c>
      <c r="F1791" s="56">
        <v>44.61</v>
      </c>
      <c r="G1791" s="53">
        <v>2</v>
      </c>
      <c r="H1791" s="53">
        <v>5</v>
      </c>
      <c r="I1791" s="53"/>
      <c r="J1791" s="53"/>
      <c r="K1791" s="57"/>
      <c r="L1791" s="58">
        <f t="shared" si="200"/>
        <v>802.34</v>
      </c>
      <c r="M1791" s="58">
        <f t="shared" si="201"/>
        <v>802.34</v>
      </c>
      <c r="N1791" s="58" t="e">
        <f>IF(F1791&gt;0,ROUND(F1791*#REF!,2),0)</f>
        <v>#REF!</v>
      </c>
      <c r="O1791" s="58">
        <f>IF(J1791&gt;0,ROUND(J1791*#REF!,2),0)</f>
        <v>0</v>
      </c>
      <c r="P1791" s="58" t="e">
        <f t="shared" si="202"/>
        <v>#REF!</v>
      </c>
      <c r="Q1791" s="59" t="s">
        <v>132</v>
      </c>
      <c r="R1791" s="51"/>
      <c r="S1791" s="51"/>
    </row>
    <row r="1792" spans="1:19" ht="21" x14ac:dyDescent="0.35">
      <c r="A1792" s="53">
        <v>31002390</v>
      </c>
      <c r="B1792" s="53" t="s">
        <v>10767</v>
      </c>
      <c r="C1792" s="54" t="s">
        <v>2754</v>
      </c>
      <c r="D1792" s="60">
        <v>1</v>
      </c>
      <c r="E1792" s="61" t="s">
        <v>165</v>
      </c>
      <c r="F1792" s="56">
        <v>64.88</v>
      </c>
      <c r="G1792" s="53">
        <v>2</v>
      </c>
      <c r="H1792" s="53">
        <v>7</v>
      </c>
      <c r="I1792" s="53"/>
      <c r="J1792" s="53"/>
      <c r="K1792" s="57"/>
      <c r="L1792" s="58">
        <f t="shared" si="200"/>
        <v>1617.95</v>
      </c>
      <c r="M1792" s="58">
        <f t="shared" si="201"/>
        <v>1617.95</v>
      </c>
      <c r="N1792" s="58" t="e">
        <f>IF(F1792&gt;0,ROUND(F1792*#REF!,2),0)</f>
        <v>#REF!</v>
      </c>
      <c r="O1792" s="58">
        <f>IF(J1792&gt;0,ROUND(J1792*#REF!,2),0)</f>
        <v>0</v>
      </c>
      <c r="P1792" s="58" t="e">
        <f t="shared" si="202"/>
        <v>#REF!</v>
      </c>
      <c r="Q1792" s="59" t="s">
        <v>132</v>
      </c>
      <c r="R1792" s="51"/>
      <c r="S1792" s="51"/>
    </row>
    <row r="1793" spans="1:19" ht="42" x14ac:dyDescent="0.35">
      <c r="A1793" s="53">
        <v>31002404</v>
      </c>
      <c r="B1793" s="53" t="s">
        <v>10768</v>
      </c>
      <c r="C1793" s="54" t="s">
        <v>2753</v>
      </c>
      <c r="D1793" s="60">
        <v>1</v>
      </c>
      <c r="E1793" s="61" t="s">
        <v>161</v>
      </c>
      <c r="F1793" s="56">
        <v>44.61</v>
      </c>
      <c r="G1793" s="53">
        <v>2</v>
      </c>
      <c r="H1793" s="53">
        <v>6</v>
      </c>
      <c r="I1793" s="53"/>
      <c r="J1793" s="53"/>
      <c r="K1793" s="57"/>
      <c r="L1793" s="58">
        <f t="shared" si="200"/>
        <v>948.22</v>
      </c>
      <c r="M1793" s="58">
        <f t="shared" si="201"/>
        <v>948.22</v>
      </c>
      <c r="N1793" s="58" t="e">
        <f>IF(F1793&gt;0,ROUND(F1793*#REF!,2),0)</f>
        <v>#REF!</v>
      </c>
      <c r="O1793" s="58">
        <f>IF(J1793&gt;0,ROUND(J1793*#REF!,2),0)</f>
        <v>0</v>
      </c>
      <c r="P1793" s="58" t="e">
        <f t="shared" si="202"/>
        <v>#REF!</v>
      </c>
      <c r="Q1793" s="59" t="s">
        <v>132</v>
      </c>
      <c r="R1793" s="51"/>
      <c r="S1793" s="51"/>
    </row>
    <row r="1794" spans="1:19" ht="31.5" x14ac:dyDescent="0.35">
      <c r="A1794" s="53">
        <v>31002412</v>
      </c>
      <c r="B1794" s="53" t="s">
        <v>10769</v>
      </c>
      <c r="C1794" s="54" t="s">
        <v>2752</v>
      </c>
      <c r="D1794" s="60">
        <v>1</v>
      </c>
      <c r="E1794" s="61" t="s">
        <v>161</v>
      </c>
      <c r="F1794" s="56">
        <v>44.61</v>
      </c>
      <c r="G1794" s="53">
        <v>2</v>
      </c>
      <c r="H1794" s="53">
        <v>5</v>
      </c>
      <c r="I1794" s="53"/>
      <c r="J1794" s="53"/>
      <c r="K1794" s="57"/>
      <c r="L1794" s="58">
        <f t="shared" si="200"/>
        <v>948.22</v>
      </c>
      <c r="M1794" s="58">
        <f t="shared" si="201"/>
        <v>948.22</v>
      </c>
      <c r="N1794" s="58" t="e">
        <f>IF(F1794&gt;0,ROUND(F1794*#REF!,2),0)</f>
        <v>#REF!</v>
      </c>
      <c r="O1794" s="58">
        <f>IF(J1794&gt;0,ROUND(J1794*#REF!,2),0)</f>
        <v>0</v>
      </c>
      <c r="P1794" s="58" t="e">
        <f t="shared" si="202"/>
        <v>#REF!</v>
      </c>
      <c r="Q1794" s="59" t="s">
        <v>132</v>
      </c>
      <c r="R1794" s="51"/>
      <c r="S1794" s="51"/>
    </row>
    <row r="1795" spans="1:19" ht="31" x14ac:dyDescent="0.35">
      <c r="A1795" s="125" t="s">
        <v>10770</v>
      </c>
      <c r="B1795" s="125"/>
      <c r="C1795" s="125"/>
      <c r="D1795" s="125"/>
      <c r="E1795" s="125"/>
      <c r="F1795" s="125"/>
      <c r="G1795" s="125"/>
      <c r="H1795" s="125"/>
      <c r="I1795" s="125"/>
      <c r="J1795" s="125"/>
      <c r="K1795" s="125"/>
      <c r="L1795" s="125"/>
      <c r="M1795" s="125"/>
      <c r="N1795" s="125"/>
      <c r="O1795" s="125"/>
      <c r="P1795" s="125"/>
      <c r="Q1795" s="52"/>
      <c r="R1795" s="51"/>
      <c r="S1795" s="51"/>
    </row>
    <row r="1796" spans="1:19" ht="21" x14ac:dyDescent="0.35">
      <c r="A1796" s="53">
        <v>31003010</v>
      </c>
      <c r="B1796" s="53" t="s">
        <v>10771</v>
      </c>
      <c r="C1796" s="54" t="s">
        <v>2751</v>
      </c>
      <c r="D1796" s="60">
        <v>1</v>
      </c>
      <c r="E1796" s="61" t="s">
        <v>398</v>
      </c>
      <c r="F1796" s="56"/>
      <c r="G1796" s="53">
        <v>2</v>
      </c>
      <c r="H1796" s="53">
        <v>6</v>
      </c>
      <c r="I1796" s="53"/>
      <c r="J1796" s="53"/>
      <c r="K1796" s="57"/>
      <c r="L1796" s="58">
        <f t="shared" ref="L1796:L1827" si="203">VLOOKUP(E1796,PORTES2021,10,FALSE)</f>
        <v>1140.53</v>
      </c>
      <c r="M1796" s="58">
        <f t="shared" si="201"/>
        <v>1140.53</v>
      </c>
      <c r="N1796" s="58">
        <f>IF(F1796&gt;0,ROUND(F1796*#REF!,2),0)</f>
        <v>0</v>
      </c>
      <c r="O1796" s="58">
        <f>IF(J1796&gt;0,ROUND(J1796*#REF!,2),0)</f>
        <v>0</v>
      </c>
      <c r="P1796" s="58">
        <f t="shared" si="202"/>
        <v>1140.53</v>
      </c>
      <c r="Q1796" s="59" t="s">
        <v>132</v>
      </c>
      <c r="R1796" s="51"/>
      <c r="S1796" s="51"/>
    </row>
    <row r="1797" spans="1:19" ht="21" x14ac:dyDescent="0.35">
      <c r="A1797" s="53">
        <v>31003028</v>
      </c>
      <c r="B1797" s="53" t="s">
        <v>10772</v>
      </c>
      <c r="C1797" s="54" t="s">
        <v>2750</v>
      </c>
      <c r="D1797" s="60">
        <v>1</v>
      </c>
      <c r="E1797" s="61" t="s">
        <v>409</v>
      </c>
      <c r="F1797" s="56"/>
      <c r="G1797" s="53">
        <v>2</v>
      </c>
      <c r="H1797" s="53">
        <v>3</v>
      </c>
      <c r="I1797" s="53"/>
      <c r="J1797" s="53"/>
      <c r="K1797" s="57"/>
      <c r="L1797" s="58">
        <f t="shared" si="203"/>
        <v>438.97</v>
      </c>
      <c r="M1797" s="58">
        <f t="shared" si="201"/>
        <v>438.97</v>
      </c>
      <c r="N1797" s="58">
        <f>IF(F1797&gt;0,ROUND(F1797*#REF!,2),0)</f>
        <v>0</v>
      </c>
      <c r="O1797" s="58">
        <f>IF(J1797&gt;0,ROUND(J1797*#REF!,2),0)</f>
        <v>0</v>
      </c>
      <c r="P1797" s="58">
        <f t="shared" si="202"/>
        <v>438.97</v>
      </c>
      <c r="Q1797" s="59" t="s">
        <v>132</v>
      </c>
      <c r="R1797" s="51"/>
      <c r="S1797" s="51"/>
    </row>
    <row r="1798" spans="1:19" ht="21" x14ac:dyDescent="0.35">
      <c r="A1798" s="53">
        <v>31003036</v>
      </c>
      <c r="B1798" s="53" t="s">
        <v>10773</v>
      </c>
      <c r="C1798" s="54" t="s">
        <v>2749</v>
      </c>
      <c r="D1798" s="60">
        <v>1</v>
      </c>
      <c r="E1798" s="61" t="s">
        <v>396</v>
      </c>
      <c r="F1798" s="56"/>
      <c r="G1798" s="53">
        <v>2</v>
      </c>
      <c r="H1798" s="53">
        <v>5</v>
      </c>
      <c r="I1798" s="53"/>
      <c r="J1798" s="53"/>
      <c r="K1798" s="57"/>
      <c r="L1798" s="58">
        <f t="shared" si="203"/>
        <v>1027.79</v>
      </c>
      <c r="M1798" s="58">
        <f t="shared" si="201"/>
        <v>1027.79</v>
      </c>
      <c r="N1798" s="58">
        <f>IF(F1798&gt;0,ROUND(F1798*#REF!,2),0)</f>
        <v>0</v>
      </c>
      <c r="O1798" s="58">
        <f>IF(J1798&gt;0,ROUND(J1798*#REF!,2),0)</f>
        <v>0</v>
      </c>
      <c r="P1798" s="58">
        <f t="shared" si="202"/>
        <v>1027.79</v>
      </c>
      <c r="Q1798" s="59" t="s">
        <v>132</v>
      </c>
      <c r="R1798" s="51"/>
      <c r="S1798" s="51"/>
    </row>
    <row r="1799" spans="1:19" ht="21" x14ac:dyDescent="0.35">
      <c r="A1799" s="53">
        <v>31003044</v>
      </c>
      <c r="B1799" s="53" t="s">
        <v>10774</v>
      </c>
      <c r="C1799" s="54" t="s">
        <v>2748</v>
      </c>
      <c r="D1799" s="60">
        <v>1</v>
      </c>
      <c r="E1799" s="61" t="s">
        <v>398</v>
      </c>
      <c r="F1799" s="56"/>
      <c r="G1799" s="53">
        <v>2</v>
      </c>
      <c r="H1799" s="53">
        <v>6</v>
      </c>
      <c r="I1799" s="53"/>
      <c r="J1799" s="53"/>
      <c r="K1799" s="57"/>
      <c r="L1799" s="58">
        <f t="shared" si="203"/>
        <v>1140.53</v>
      </c>
      <c r="M1799" s="58">
        <f t="shared" si="201"/>
        <v>1140.53</v>
      </c>
      <c r="N1799" s="58">
        <f>IF(F1799&gt;0,ROUND(F1799*#REF!,2),0)</f>
        <v>0</v>
      </c>
      <c r="O1799" s="58">
        <f>IF(J1799&gt;0,ROUND(J1799*#REF!,2),0)</f>
        <v>0</v>
      </c>
      <c r="P1799" s="58">
        <f t="shared" si="202"/>
        <v>1140.53</v>
      </c>
      <c r="Q1799" s="59" t="s">
        <v>132</v>
      </c>
      <c r="R1799" s="51"/>
      <c r="S1799" s="51"/>
    </row>
    <row r="1800" spans="1:19" ht="21" x14ac:dyDescent="0.35">
      <c r="A1800" s="53">
        <v>31003052</v>
      </c>
      <c r="B1800" s="53" t="s">
        <v>10775</v>
      </c>
      <c r="C1800" s="54" t="s">
        <v>2747</v>
      </c>
      <c r="D1800" s="60">
        <v>1</v>
      </c>
      <c r="E1800" s="61" t="s">
        <v>393</v>
      </c>
      <c r="F1800" s="56"/>
      <c r="G1800" s="53">
        <v>2</v>
      </c>
      <c r="H1800" s="53">
        <v>5</v>
      </c>
      <c r="I1800" s="53"/>
      <c r="J1800" s="53"/>
      <c r="K1800" s="57"/>
      <c r="L1800" s="58">
        <f t="shared" si="203"/>
        <v>883.25</v>
      </c>
      <c r="M1800" s="58">
        <f t="shared" si="201"/>
        <v>883.25</v>
      </c>
      <c r="N1800" s="58">
        <f>IF(F1800&gt;0,ROUND(F1800*#REF!,2),0)</f>
        <v>0</v>
      </c>
      <c r="O1800" s="58">
        <f>IF(J1800&gt;0,ROUND(J1800*#REF!,2),0)</f>
        <v>0</v>
      </c>
      <c r="P1800" s="58">
        <f t="shared" si="202"/>
        <v>883.25</v>
      </c>
      <c r="Q1800" s="59" t="s">
        <v>132</v>
      </c>
      <c r="R1800" s="51"/>
      <c r="S1800" s="51"/>
    </row>
    <row r="1801" spans="1:19" x14ac:dyDescent="0.35">
      <c r="A1801" s="53">
        <v>31003060</v>
      </c>
      <c r="B1801" s="53" t="s">
        <v>10776</v>
      </c>
      <c r="C1801" s="54" t="s">
        <v>2746</v>
      </c>
      <c r="D1801" s="60">
        <v>1</v>
      </c>
      <c r="E1801" s="61" t="s">
        <v>484</v>
      </c>
      <c r="F1801" s="56"/>
      <c r="G1801" s="53">
        <v>2</v>
      </c>
      <c r="H1801" s="53">
        <v>5</v>
      </c>
      <c r="I1801" s="53"/>
      <c r="J1801" s="53"/>
      <c r="K1801" s="57"/>
      <c r="L1801" s="58">
        <f t="shared" si="203"/>
        <v>802.34</v>
      </c>
      <c r="M1801" s="58">
        <f t="shared" si="201"/>
        <v>802.34</v>
      </c>
      <c r="N1801" s="58">
        <f>IF(F1801&gt;0,ROUND(F1801*#REF!,2),0)</f>
        <v>0</v>
      </c>
      <c r="O1801" s="58">
        <f>IF(J1801&gt;0,ROUND(J1801*#REF!,2),0)</f>
        <v>0</v>
      </c>
      <c r="P1801" s="58">
        <f t="shared" si="202"/>
        <v>802.34</v>
      </c>
      <c r="Q1801" s="59" t="s">
        <v>132</v>
      </c>
      <c r="R1801" s="51"/>
      <c r="S1801" s="51"/>
    </row>
    <row r="1802" spans="1:19" x14ac:dyDescent="0.35">
      <c r="A1802" s="53">
        <v>31003079</v>
      </c>
      <c r="B1802" s="53" t="s">
        <v>10777</v>
      </c>
      <c r="C1802" s="54" t="s">
        <v>2745</v>
      </c>
      <c r="D1802" s="60">
        <v>1</v>
      </c>
      <c r="E1802" s="61" t="s">
        <v>407</v>
      </c>
      <c r="F1802" s="56"/>
      <c r="G1802" s="53">
        <v>2</v>
      </c>
      <c r="H1802" s="53">
        <v>3</v>
      </c>
      <c r="I1802" s="53"/>
      <c r="J1802" s="53"/>
      <c r="K1802" s="57"/>
      <c r="L1802" s="58">
        <f t="shared" si="203"/>
        <v>620.66</v>
      </c>
      <c r="M1802" s="58">
        <f t="shared" si="201"/>
        <v>620.66</v>
      </c>
      <c r="N1802" s="58">
        <f>IF(F1802&gt;0,ROUND(F1802*#REF!,2),0)</f>
        <v>0</v>
      </c>
      <c r="O1802" s="58">
        <f>IF(J1802&gt;0,ROUND(J1802*#REF!,2),0)</f>
        <v>0</v>
      </c>
      <c r="P1802" s="58">
        <f t="shared" si="202"/>
        <v>620.66</v>
      </c>
      <c r="Q1802" s="59" t="s">
        <v>132</v>
      </c>
      <c r="R1802" s="51"/>
      <c r="S1802" s="51"/>
    </row>
    <row r="1803" spans="1:19" ht="21" x14ac:dyDescent="0.35">
      <c r="A1803" s="53">
        <v>31003087</v>
      </c>
      <c r="B1803" s="53" t="s">
        <v>10778</v>
      </c>
      <c r="C1803" s="54" t="s">
        <v>2744</v>
      </c>
      <c r="D1803" s="60">
        <v>1</v>
      </c>
      <c r="E1803" s="61" t="s">
        <v>446</v>
      </c>
      <c r="F1803" s="56"/>
      <c r="G1803" s="53">
        <v>2</v>
      </c>
      <c r="H1803" s="53">
        <v>3</v>
      </c>
      <c r="I1803" s="53"/>
      <c r="J1803" s="53"/>
      <c r="K1803" s="57"/>
      <c r="L1803" s="58">
        <f t="shared" si="203"/>
        <v>1323.54</v>
      </c>
      <c r="M1803" s="58">
        <f t="shared" si="201"/>
        <v>1323.54</v>
      </c>
      <c r="N1803" s="58">
        <f>IF(F1803&gt;0,ROUND(F1803*#REF!,2),0)</f>
        <v>0</v>
      </c>
      <c r="O1803" s="58">
        <f>IF(J1803&gt;0,ROUND(J1803*#REF!,2),0)</f>
        <v>0</v>
      </c>
      <c r="P1803" s="58">
        <f t="shared" si="202"/>
        <v>1323.54</v>
      </c>
      <c r="Q1803" s="59" t="s">
        <v>132</v>
      </c>
      <c r="R1803" s="51"/>
      <c r="S1803" s="51"/>
    </row>
    <row r="1804" spans="1:19" ht="21" x14ac:dyDescent="0.35">
      <c r="A1804" s="53">
        <v>31003095</v>
      </c>
      <c r="B1804" s="53" t="s">
        <v>10779</v>
      </c>
      <c r="C1804" s="54" t="s">
        <v>2743</v>
      </c>
      <c r="D1804" s="60">
        <v>1</v>
      </c>
      <c r="E1804" s="61" t="s">
        <v>161</v>
      </c>
      <c r="F1804" s="56"/>
      <c r="G1804" s="53">
        <v>2</v>
      </c>
      <c r="H1804" s="53">
        <v>4</v>
      </c>
      <c r="I1804" s="53"/>
      <c r="J1804" s="53"/>
      <c r="K1804" s="57"/>
      <c r="L1804" s="58">
        <f t="shared" si="203"/>
        <v>948.22</v>
      </c>
      <c r="M1804" s="58">
        <f t="shared" si="201"/>
        <v>948.22</v>
      </c>
      <c r="N1804" s="58">
        <f>IF(F1804&gt;0,ROUND(F1804*#REF!,2),0)</f>
        <v>0</v>
      </c>
      <c r="O1804" s="58">
        <f>IF(J1804&gt;0,ROUND(J1804*#REF!,2),0)</f>
        <v>0</v>
      </c>
      <c r="P1804" s="58">
        <f t="shared" si="202"/>
        <v>948.22</v>
      </c>
      <c r="Q1804" s="59" t="s">
        <v>132</v>
      </c>
      <c r="R1804" s="51"/>
      <c r="S1804" s="51"/>
    </row>
    <row r="1805" spans="1:19" ht="21" x14ac:dyDescent="0.35">
      <c r="A1805" s="53">
        <v>31003109</v>
      </c>
      <c r="B1805" s="53" t="s">
        <v>10780</v>
      </c>
      <c r="C1805" s="54" t="s">
        <v>2742</v>
      </c>
      <c r="D1805" s="60">
        <v>1</v>
      </c>
      <c r="E1805" s="61" t="s">
        <v>155</v>
      </c>
      <c r="F1805" s="56"/>
      <c r="G1805" s="53">
        <v>2</v>
      </c>
      <c r="H1805" s="53">
        <v>4</v>
      </c>
      <c r="I1805" s="53"/>
      <c r="J1805" s="53"/>
      <c r="K1805" s="57"/>
      <c r="L1805" s="58">
        <f t="shared" si="203"/>
        <v>1206.83</v>
      </c>
      <c r="M1805" s="58">
        <f t="shared" si="201"/>
        <v>1206.83</v>
      </c>
      <c r="N1805" s="58">
        <f>IF(F1805&gt;0,ROUND(F1805*#REF!,2),0)</f>
        <v>0</v>
      </c>
      <c r="O1805" s="58">
        <f>IF(J1805&gt;0,ROUND(J1805*#REF!,2),0)</f>
        <v>0</v>
      </c>
      <c r="P1805" s="58">
        <f t="shared" si="202"/>
        <v>1206.83</v>
      </c>
      <c r="Q1805" s="59" t="s">
        <v>132</v>
      </c>
      <c r="R1805" s="51"/>
      <c r="S1805" s="51"/>
    </row>
    <row r="1806" spans="1:19" ht="21" x14ac:dyDescent="0.35">
      <c r="A1806" s="53">
        <v>31003117</v>
      </c>
      <c r="B1806" s="53" t="s">
        <v>10781</v>
      </c>
      <c r="C1806" s="54" t="s">
        <v>2741</v>
      </c>
      <c r="D1806" s="60">
        <v>1</v>
      </c>
      <c r="E1806" s="61" t="s">
        <v>161</v>
      </c>
      <c r="F1806" s="56"/>
      <c r="G1806" s="53">
        <v>2</v>
      </c>
      <c r="H1806" s="53">
        <v>4</v>
      </c>
      <c r="I1806" s="53"/>
      <c r="J1806" s="53"/>
      <c r="K1806" s="57"/>
      <c r="L1806" s="58">
        <f t="shared" si="203"/>
        <v>948.22</v>
      </c>
      <c r="M1806" s="58">
        <f t="shared" si="201"/>
        <v>948.22</v>
      </c>
      <c r="N1806" s="58">
        <f>IF(F1806&gt;0,ROUND(F1806*#REF!,2),0)</f>
        <v>0</v>
      </c>
      <c r="O1806" s="58">
        <f>IF(J1806&gt;0,ROUND(J1806*#REF!,2),0)</f>
        <v>0</v>
      </c>
      <c r="P1806" s="58">
        <f t="shared" si="202"/>
        <v>948.22</v>
      </c>
      <c r="Q1806" s="59" t="s">
        <v>132</v>
      </c>
      <c r="R1806" s="51"/>
      <c r="S1806" s="51"/>
    </row>
    <row r="1807" spans="1:19" ht="21" x14ac:dyDescent="0.35">
      <c r="A1807" s="53">
        <v>31003125</v>
      </c>
      <c r="B1807" s="53" t="s">
        <v>10782</v>
      </c>
      <c r="C1807" s="54" t="s">
        <v>2740</v>
      </c>
      <c r="D1807" s="60">
        <v>1</v>
      </c>
      <c r="E1807" s="61" t="s">
        <v>155</v>
      </c>
      <c r="F1807" s="56"/>
      <c r="G1807" s="53">
        <v>2</v>
      </c>
      <c r="H1807" s="53">
        <v>4</v>
      </c>
      <c r="I1807" s="53"/>
      <c r="J1807" s="53"/>
      <c r="K1807" s="57"/>
      <c r="L1807" s="58">
        <f t="shared" si="203"/>
        <v>1206.83</v>
      </c>
      <c r="M1807" s="58">
        <f t="shared" si="201"/>
        <v>1206.83</v>
      </c>
      <c r="N1807" s="58">
        <f>IF(F1807&gt;0,ROUND(F1807*#REF!,2),0)</f>
        <v>0</v>
      </c>
      <c r="O1807" s="58">
        <f>IF(J1807&gt;0,ROUND(J1807*#REF!,2),0)</f>
        <v>0</v>
      </c>
      <c r="P1807" s="58">
        <f t="shared" si="202"/>
        <v>1206.83</v>
      </c>
      <c r="Q1807" s="59" t="s">
        <v>132</v>
      </c>
      <c r="R1807" s="51"/>
      <c r="S1807" s="51"/>
    </row>
    <row r="1808" spans="1:19" ht="21" x14ac:dyDescent="0.35">
      <c r="A1808" s="53">
        <v>31003133</v>
      </c>
      <c r="B1808" s="53" t="s">
        <v>10783</v>
      </c>
      <c r="C1808" s="54" t="s">
        <v>2739</v>
      </c>
      <c r="D1808" s="60">
        <v>1</v>
      </c>
      <c r="E1808" s="61" t="s">
        <v>398</v>
      </c>
      <c r="F1808" s="56"/>
      <c r="G1808" s="53">
        <v>2</v>
      </c>
      <c r="H1808" s="53">
        <v>6</v>
      </c>
      <c r="I1808" s="53"/>
      <c r="J1808" s="53"/>
      <c r="K1808" s="57"/>
      <c r="L1808" s="58">
        <f t="shared" si="203"/>
        <v>1140.53</v>
      </c>
      <c r="M1808" s="58">
        <f t="shared" si="201"/>
        <v>1140.53</v>
      </c>
      <c r="N1808" s="58">
        <f>IF(F1808&gt;0,ROUND(F1808*#REF!,2),0)</f>
        <v>0</v>
      </c>
      <c r="O1808" s="58">
        <f>IF(J1808&gt;0,ROUND(J1808*#REF!,2),0)</f>
        <v>0</v>
      </c>
      <c r="P1808" s="58">
        <f t="shared" si="202"/>
        <v>1140.53</v>
      </c>
      <c r="Q1808" s="59" t="s">
        <v>132</v>
      </c>
      <c r="R1808" s="51"/>
      <c r="S1808" s="51"/>
    </row>
    <row r="1809" spans="1:19" x14ac:dyDescent="0.35">
      <c r="A1809" s="53">
        <v>31003141</v>
      </c>
      <c r="B1809" s="53" t="s">
        <v>10784</v>
      </c>
      <c r="C1809" s="54" t="s">
        <v>2738</v>
      </c>
      <c r="D1809" s="60">
        <v>1</v>
      </c>
      <c r="E1809" s="61" t="s">
        <v>484</v>
      </c>
      <c r="F1809" s="56"/>
      <c r="G1809" s="53">
        <v>2</v>
      </c>
      <c r="H1809" s="53">
        <v>6</v>
      </c>
      <c r="I1809" s="53"/>
      <c r="J1809" s="53"/>
      <c r="K1809" s="57"/>
      <c r="L1809" s="58">
        <f t="shared" si="203"/>
        <v>802.34</v>
      </c>
      <c r="M1809" s="58">
        <f t="shared" si="201"/>
        <v>802.34</v>
      </c>
      <c r="N1809" s="58">
        <f>IF(F1809&gt;0,ROUND(F1809*#REF!,2),0)</f>
        <v>0</v>
      </c>
      <c r="O1809" s="58">
        <f>IF(J1809&gt;0,ROUND(J1809*#REF!,2),0)</f>
        <v>0</v>
      </c>
      <c r="P1809" s="58">
        <f t="shared" si="202"/>
        <v>802.34</v>
      </c>
      <c r="Q1809" s="59" t="s">
        <v>132</v>
      </c>
      <c r="R1809" s="51"/>
      <c r="S1809" s="51"/>
    </row>
    <row r="1810" spans="1:19" ht="21" x14ac:dyDescent="0.35">
      <c r="A1810" s="53">
        <v>31003150</v>
      </c>
      <c r="B1810" s="53" t="s">
        <v>10785</v>
      </c>
      <c r="C1810" s="54" t="s">
        <v>2737</v>
      </c>
      <c r="D1810" s="60">
        <v>1</v>
      </c>
      <c r="E1810" s="61" t="s">
        <v>383</v>
      </c>
      <c r="F1810" s="56"/>
      <c r="G1810" s="53">
        <v>2</v>
      </c>
      <c r="H1810" s="53">
        <v>4</v>
      </c>
      <c r="I1810" s="53"/>
      <c r="J1810" s="53"/>
      <c r="K1810" s="57"/>
      <c r="L1810" s="58">
        <f t="shared" si="203"/>
        <v>649.84</v>
      </c>
      <c r="M1810" s="58">
        <f t="shared" si="201"/>
        <v>649.84</v>
      </c>
      <c r="N1810" s="58">
        <f>IF(F1810&gt;0,ROUND(F1810*#REF!,2),0)</f>
        <v>0</v>
      </c>
      <c r="O1810" s="58">
        <f>IF(J1810&gt;0,ROUND(J1810*#REF!,2),0)</f>
        <v>0</v>
      </c>
      <c r="P1810" s="58">
        <f t="shared" si="202"/>
        <v>649.84</v>
      </c>
      <c r="Q1810" s="59" t="s">
        <v>132</v>
      </c>
      <c r="R1810" s="51"/>
      <c r="S1810" s="51"/>
    </row>
    <row r="1811" spans="1:19" ht="21" x14ac:dyDescent="0.35">
      <c r="A1811" s="53">
        <v>31003168</v>
      </c>
      <c r="B1811" s="53" t="s">
        <v>10786</v>
      </c>
      <c r="C1811" s="54" t="s">
        <v>2736</v>
      </c>
      <c r="D1811" s="60">
        <v>1</v>
      </c>
      <c r="E1811" s="61" t="s">
        <v>161</v>
      </c>
      <c r="F1811" s="56"/>
      <c r="G1811" s="53">
        <v>2</v>
      </c>
      <c r="H1811" s="53">
        <v>6</v>
      </c>
      <c r="I1811" s="53"/>
      <c r="J1811" s="53"/>
      <c r="K1811" s="57"/>
      <c r="L1811" s="58">
        <f t="shared" si="203"/>
        <v>948.22</v>
      </c>
      <c r="M1811" s="58">
        <f t="shared" si="201"/>
        <v>948.22</v>
      </c>
      <c r="N1811" s="58">
        <f>IF(F1811&gt;0,ROUND(F1811*#REF!,2),0)</f>
        <v>0</v>
      </c>
      <c r="O1811" s="58">
        <f>IF(J1811&gt;0,ROUND(J1811*#REF!,2),0)</f>
        <v>0</v>
      </c>
      <c r="P1811" s="58">
        <f t="shared" si="202"/>
        <v>948.22</v>
      </c>
      <c r="Q1811" s="59" t="s">
        <v>132</v>
      </c>
      <c r="R1811" s="51"/>
      <c r="S1811" s="51"/>
    </row>
    <row r="1812" spans="1:19" ht="21" x14ac:dyDescent="0.35">
      <c r="A1812" s="53">
        <v>31003176</v>
      </c>
      <c r="B1812" s="53" t="s">
        <v>10787</v>
      </c>
      <c r="C1812" s="54" t="s">
        <v>2735</v>
      </c>
      <c r="D1812" s="60">
        <v>1</v>
      </c>
      <c r="E1812" s="61" t="s">
        <v>393</v>
      </c>
      <c r="F1812" s="56"/>
      <c r="G1812" s="53">
        <v>2</v>
      </c>
      <c r="H1812" s="53">
        <v>5</v>
      </c>
      <c r="I1812" s="53"/>
      <c r="J1812" s="53"/>
      <c r="K1812" s="57"/>
      <c r="L1812" s="58">
        <f t="shared" si="203"/>
        <v>883.25</v>
      </c>
      <c r="M1812" s="58">
        <f t="shared" si="201"/>
        <v>883.25</v>
      </c>
      <c r="N1812" s="58">
        <f>IF(F1812&gt;0,ROUND(F1812*#REF!,2),0)</f>
        <v>0</v>
      </c>
      <c r="O1812" s="58">
        <f>IF(J1812&gt;0,ROUND(J1812*#REF!,2),0)</f>
        <v>0</v>
      </c>
      <c r="P1812" s="58">
        <f t="shared" si="202"/>
        <v>883.25</v>
      </c>
      <c r="Q1812" s="59" t="s">
        <v>132</v>
      </c>
      <c r="R1812" s="51"/>
      <c r="S1812" s="51"/>
    </row>
    <row r="1813" spans="1:19" ht="21" x14ac:dyDescent="0.35">
      <c r="A1813" s="53">
        <v>31003184</v>
      </c>
      <c r="B1813" s="53" t="s">
        <v>10788</v>
      </c>
      <c r="C1813" s="54" t="s">
        <v>2734</v>
      </c>
      <c r="D1813" s="60">
        <v>1</v>
      </c>
      <c r="E1813" s="61" t="s">
        <v>398</v>
      </c>
      <c r="F1813" s="56"/>
      <c r="G1813" s="53">
        <v>2</v>
      </c>
      <c r="H1813" s="53">
        <v>6</v>
      </c>
      <c r="I1813" s="53"/>
      <c r="J1813" s="53"/>
      <c r="K1813" s="57"/>
      <c r="L1813" s="58">
        <f t="shared" si="203"/>
        <v>1140.53</v>
      </c>
      <c r="M1813" s="58">
        <f t="shared" si="201"/>
        <v>1140.53</v>
      </c>
      <c r="N1813" s="58">
        <f>IF(F1813&gt;0,ROUND(F1813*#REF!,2),0)</f>
        <v>0</v>
      </c>
      <c r="O1813" s="58">
        <f>IF(J1813&gt;0,ROUND(J1813*#REF!,2),0)</f>
        <v>0</v>
      </c>
      <c r="P1813" s="58">
        <f t="shared" si="202"/>
        <v>1140.53</v>
      </c>
      <c r="Q1813" s="59" t="s">
        <v>132</v>
      </c>
      <c r="R1813" s="51"/>
      <c r="S1813" s="51"/>
    </row>
    <row r="1814" spans="1:19" x14ac:dyDescent="0.35">
      <c r="A1814" s="53">
        <v>31003192</v>
      </c>
      <c r="B1814" s="53" t="s">
        <v>10789</v>
      </c>
      <c r="C1814" s="54" t="s">
        <v>2733</v>
      </c>
      <c r="D1814" s="60">
        <v>1</v>
      </c>
      <c r="E1814" s="61" t="s">
        <v>396</v>
      </c>
      <c r="F1814" s="56"/>
      <c r="G1814" s="53">
        <v>2</v>
      </c>
      <c r="H1814" s="53">
        <v>6</v>
      </c>
      <c r="I1814" s="53"/>
      <c r="J1814" s="53"/>
      <c r="K1814" s="57"/>
      <c r="L1814" s="58">
        <f t="shared" si="203"/>
        <v>1027.79</v>
      </c>
      <c r="M1814" s="58">
        <f t="shared" si="201"/>
        <v>1027.79</v>
      </c>
      <c r="N1814" s="58">
        <f>IF(F1814&gt;0,ROUND(F1814*#REF!,2),0)</f>
        <v>0</v>
      </c>
      <c r="O1814" s="58">
        <f>IF(J1814&gt;0,ROUND(J1814*#REF!,2),0)</f>
        <v>0</v>
      </c>
      <c r="P1814" s="58">
        <f t="shared" si="202"/>
        <v>1027.79</v>
      </c>
      <c r="Q1814" s="59" t="s">
        <v>132</v>
      </c>
      <c r="R1814" s="51"/>
      <c r="S1814" s="51"/>
    </row>
    <row r="1815" spans="1:19" x14ac:dyDescent="0.35">
      <c r="A1815" s="53">
        <v>31003206</v>
      </c>
      <c r="B1815" s="53" t="s">
        <v>10790</v>
      </c>
      <c r="C1815" s="54" t="s">
        <v>2732</v>
      </c>
      <c r="D1815" s="60">
        <v>1</v>
      </c>
      <c r="E1815" s="61" t="s">
        <v>34</v>
      </c>
      <c r="F1815" s="56"/>
      <c r="G1815" s="53"/>
      <c r="H1815" s="53">
        <v>0</v>
      </c>
      <c r="I1815" s="53"/>
      <c r="J1815" s="53"/>
      <c r="K1815" s="57"/>
      <c r="L1815" s="58">
        <f t="shared" si="203"/>
        <v>71.62</v>
      </c>
      <c r="M1815" s="58">
        <f t="shared" si="201"/>
        <v>71.62</v>
      </c>
      <c r="N1815" s="58">
        <f>IF(F1815&gt;0,ROUND(F1815*#REF!,2),0)</f>
        <v>0</v>
      </c>
      <c r="O1815" s="58">
        <f>IF(J1815&gt;0,ROUND(J1815*#REF!,2),0)</f>
        <v>0</v>
      </c>
      <c r="P1815" s="58">
        <f t="shared" si="202"/>
        <v>71.62</v>
      </c>
      <c r="Q1815" s="59" t="s">
        <v>0</v>
      </c>
      <c r="R1815" s="51"/>
      <c r="S1815" s="51"/>
    </row>
    <row r="1816" spans="1:19" x14ac:dyDescent="0.35">
      <c r="A1816" s="53">
        <v>31003214</v>
      </c>
      <c r="B1816" s="53" t="s">
        <v>10791</v>
      </c>
      <c r="C1816" s="54" t="s">
        <v>2731</v>
      </c>
      <c r="D1816" s="60">
        <v>1</v>
      </c>
      <c r="E1816" s="61" t="s">
        <v>407</v>
      </c>
      <c r="F1816" s="56"/>
      <c r="G1816" s="53">
        <v>1</v>
      </c>
      <c r="H1816" s="53">
        <v>3</v>
      </c>
      <c r="I1816" s="53"/>
      <c r="J1816" s="53"/>
      <c r="K1816" s="57"/>
      <c r="L1816" s="58">
        <f t="shared" si="203"/>
        <v>620.66</v>
      </c>
      <c r="M1816" s="58">
        <f t="shared" si="201"/>
        <v>620.66</v>
      </c>
      <c r="N1816" s="58">
        <f>IF(F1816&gt;0,ROUND(F1816*#REF!,2),0)</f>
        <v>0</v>
      </c>
      <c r="O1816" s="58">
        <f>IF(J1816&gt;0,ROUND(J1816*#REF!,2),0)</f>
        <v>0</v>
      </c>
      <c r="P1816" s="58">
        <f t="shared" si="202"/>
        <v>620.66</v>
      </c>
      <c r="Q1816" s="59" t="s">
        <v>132</v>
      </c>
      <c r="R1816" s="51"/>
      <c r="S1816" s="51"/>
    </row>
    <row r="1817" spans="1:19" x14ac:dyDescent="0.35">
      <c r="A1817" s="53">
        <v>31003230</v>
      </c>
      <c r="B1817" s="53" t="s">
        <v>10792</v>
      </c>
      <c r="C1817" s="54" t="s">
        <v>2730</v>
      </c>
      <c r="D1817" s="60">
        <v>1</v>
      </c>
      <c r="E1817" s="61" t="s">
        <v>407</v>
      </c>
      <c r="F1817" s="56"/>
      <c r="G1817" s="53">
        <v>1</v>
      </c>
      <c r="H1817" s="53">
        <v>4</v>
      </c>
      <c r="I1817" s="53"/>
      <c r="J1817" s="53"/>
      <c r="K1817" s="57"/>
      <c r="L1817" s="58">
        <f t="shared" si="203"/>
        <v>620.66</v>
      </c>
      <c r="M1817" s="58">
        <f t="shared" si="201"/>
        <v>620.66</v>
      </c>
      <c r="N1817" s="58">
        <f>IF(F1817&gt;0,ROUND(F1817*#REF!,2),0)</f>
        <v>0</v>
      </c>
      <c r="O1817" s="58">
        <f>IF(J1817&gt;0,ROUND(J1817*#REF!,2),0)</f>
        <v>0</v>
      </c>
      <c r="P1817" s="58">
        <f t="shared" si="202"/>
        <v>620.66</v>
      </c>
      <c r="Q1817" s="59" t="s">
        <v>132</v>
      </c>
      <c r="R1817" s="51"/>
      <c r="S1817" s="51"/>
    </row>
    <row r="1818" spans="1:19" ht="21" x14ac:dyDescent="0.35">
      <c r="A1818" s="53">
        <v>31003249</v>
      </c>
      <c r="B1818" s="53" t="s">
        <v>10793</v>
      </c>
      <c r="C1818" s="54" t="s">
        <v>2729</v>
      </c>
      <c r="D1818" s="60">
        <v>1</v>
      </c>
      <c r="E1818" s="61" t="s">
        <v>407</v>
      </c>
      <c r="F1818" s="56"/>
      <c r="G1818" s="53">
        <v>1</v>
      </c>
      <c r="H1818" s="53">
        <v>3</v>
      </c>
      <c r="I1818" s="53"/>
      <c r="J1818" s="53"/>
      <c r="K1818" s="57"/>
      <c r="L1818" s="58">
        <f t="shared" si="203"/>
        <v>620.66</v>
      </c>
      <c r="M1818" s="58">
        <f t="shared" si="201"/>
        <v>620.66</v>
      </c>
      <c r="N1818" s="58">
        <f>IF(F1818&gt;0,ROUND(F1818*#REF!,2),0)</f>
        <v>0</v>
      </c>
      <c r="O1818" s="58">
        <f>IF(J1818&gt;0,ROUND(J1818*#REF!,2),0)</f>
        <v>0</v>
      </c>
      <c r="P1818" s="58">
        <f t="shared" si="202"/>
        <v>620.66</v>
      </c>
      <c r="Q1818" s="59" t="s">
        <v>132</v>
      </c>
      <c r="R1818" s="51"/>
      <c r="S1818" s="51"/>
    </row>
    <row r="1819" spans="1:19" ht="21" x14ac:dyDescent="0.35">
      <c r="A1819" s="53">
        <v>31003257</v>
      </c>
      <c r="B1819" s="53" t="s">
        <v>10794</v>
      </c>
      <c r="C1819" s="54" t="s">
        <v>2728</v>
      </c>
      <c r="D1819" s="60">
        <v>1</v>
      </c>
      <c r="E1819" s="61" t="s">
        <v>388</v>
      </c>
      <c r="F1819" s="56">
        <v>17.399999999999999</v>
      </c>
      <c r="G1819" s="53"/>
      <c r="H1819" s="53">
        <v>2</v>
      </c>
      <c r="I1819" s="53"/>
      <c r="J1819" s="53"/>
      <c r="K1819" s="57"/>
      <c r="L1819" s="58">
        <f t="shared" si="203"/>
        <v>574.25</v>
      </c>
      <c r="M1819" s="58">
        <f t="shared" si="201"/>
        <v>574.25</v>
      </c>
      <c r="N1819" s="58" t="e">
        <f>IF(F1819&gt;0,ROUND(F1819*#REF!,2),0)</f>
        <v>#REF!</v>
      </c>
      <c r="O1819" s="58">
        <f>IF(J1819&gt;0,ROUND(J1819*#REF!,2),0)</f>
        <v>0</v>
      </c>
      <c r="P1819" s="58" t="e">
        <f t="shared" si="202"/>
        <v>#REF!</v>
      </c>
      <c r="Q1819" s="59" t="s">
        <v>132</v>
      </c>
      <c r="R1819" s="51"/>
      <c r="S1819" s="51"/>
    </row>
    <row r="1820" spans="1:19" x14ac:dyDescent="0.35">
      <c r="A1820" s="53">
        <v>31003265</v>
      </c>
      <c r="B1820" s="53" t="s">
        <v>10795</v>
      </c>
      <c r="C1820" s="54" t="s">
        <v>2727</v>
      </c>
      <c r="D1820" s="60">
        <v>1</v>
      </c>
      <c r="E1820" s="61" t="s">
        <v>383</v>
      </c>
      <c r="F1820" s="56"/>
      <c r="G1820" s="53">
        <v>2</v>
      </c>
      <c r="H1820" s="53">
        <v>4</v>
      </c>
      <c r="I1820" s="53"/>
      <c r="J1820" s="53"/>
      <c r="K1820" s="57"/>
      <c r="L1820" s="58">
        <f t="shared" si="203"/>
        <v>649.84</v>
      </c>
      <c r="M1820" s="58">
        <f t="shared" si="201"/>
        <v>649.84</v>
      </c>
      <c r="N1820" s="58">
        <f>IF(F1820&gt;0,ROUND(F1820*#REF!,2),0)</f>
        <v>0</v>
      </c>
      <c r="O1820" s="58">
        <f>IF(J1820&gt;0,ROUND(J1820*#REF!,2),0)</f>
        <v>0</v>
      </c>
      <c r="P1820" s="58">
        <f t="shared" si="202"/>
        <v>649.84</v>
      </c>
      <c r="Q1820" s="59" t="s">
        <v>132</v>
      </c>
      <c r="R1820" s="51"/>
      <c r="S1820" s="51"/>
    </row>
    <row r="1821" spans="1:19" ht="21" x14ac:dyDescent="0.35">
      <c r="A1821" s="53">
        <v>31003273</v>
      </c>
      <c r="B1821" s="53" t="s">
        <v>10796</v>
      </c>
      <c r="C1821" s="54" t="s">
        <v>2726</v>
      </c>
      <c r="D1821" s="60">
        <v>1</v>
      </c>
      <c r="E1821" s="61" t="s">
        <v>148</v>
      </c>
      <c r="F1821" s="56"/>
      <c r="G1821" s="53">
        <v>2</v>
      </c>
      <c r="H1821" s="53">
        <v>4</v>
      </c>
      <c r="I1821" s="53"/>
      <c r="J1821" s="53"/>
      <c r="K1821" s="57"/>
      <c r="L1821" s="58">
        <f t="shared" si="203"/>
        <v>689.63</v>
      </c>
      <c r="M1821" s="58">
        <f t="shared" si="201"/>
        <v>689.63</v>
      </c>
      <c r="N1821" s="58">
        <f>IF(F1821&gt;0,ROUND(F1821*#REF!,2),0)</f>
        <v>0</v>
      </c>
      <c r="O1821" s="58">
        <f>IF(J1821&gt;0,ROUND(J1821*#REF!,2),0)</f>
        <v>0</v>
      </c>
      <c r="P1821" s="58">
        <f t="shared" si="202"/>
        <v>689.63</v>
      </c>
      <c r="Q1821" s="59" t="s">
        <v>132</v>
      </c>
      <c r="R1821" s="51"/>
      <c r="S1821" s="51"/>
    </row>
    <row r="1822" spans="1:19" x14ac:dyDescent="0.35">
      <c r="A1822" s="53">
        <v>31003281</v>
      </c>
      <c r="B1822" s="53" t="s">
        <v>10797</v>
      </c>
      <c r="C1822" s="54" t="s">
        <v>2725</v>
      </c>
      <c r="D1822" s="60">
        <v>1</v>
      </c>
      <c r="E1822" s="61" t="s">
        <v>383</v>
      </c>
      <c r="F1822" s="56"/>
      <c r="G1822" s="53">
        <v>2</v>
      </c>
      <c r="H1822" s="53">
        <v>4</v>
      </c>
      <c r="I1822" s="53"/>
      <c r="J1822" s="53"/>
      <c r="K1822" s="57"/>
      <c r="L1822" s="58">
        <f t="shared" si="203"/>
        <v>649.84</v>
      </c>
      <c r="M1822" s="58">
        <f t="shared" si="201"/>
        <v>649.84</v>
      </c>
      <c r="N1822" s="58">
        <f>IF(F1822&gt;0,ROUND(F1822*#REF!,2),0)</f>
        <v>0</v>
      </c>
      <c r="O1822" s="58">
        <f>IF(J1822&gt;0,ROUND(J1822*#REF!,2),0)</f>
        <v>0</v>
      </c>
      <c r="P1822" s="58">
        <f t="shared" si="202"/>
        <v>649.84</v>
      </c>
      <c r="Q1822" s="59" t="s">
        <v>132</v>
      </c>
      <c r="R1822" s="51"/>
      <c r="S1822" s="51"/>
    </row>
    <row r="1823" spans="1:19" ht="21" x14ac:dyDescent="0.35">
      <c r="A1823" s="53">
        <v>31003290</v>
      </c>
      <c r="B1823" s="53" t="s">
        <v>10798</v>
      </c>
      <c r="C1823" s="54" t="s">
        <v>2724</v>
      </c>
      <c r="D1823" s="60">
        <v>1</v>
      </c>
      <c r="E1823" s="61" t="s">
        <v>407</v>
      </c>
      <c r="F1823" s="56"/>
      <c r="G1823" s="53">
        <v>2</v>
      </c>
      <c r="H1823" s="53">
        <v>3</v>
      </c>
      <c r="I1823" s="53"/>
      <c r="J1823" s="53"/>
      <c r="K1823" s="57"/>
      <c r="L1823" s="58">
        <f t="shared" si="203"/>
        <v>620.66</v>
      </c>
      <c r="M1823" s="58">
        <f t="shared" si="201"/>
        <v>620.66</v>
      </c>
      <c r="N1823" s="58">
        <f>IF(F1823&gt;0,ROUND(F1823*#REF!,2),0)</f>
        <v>0</v>
      </c>
      <c r="O1823" s="58">
        <f>IF(J1823&gt;0,ROUND(J1823*#REF!,2),0)</f>
        <v>0</v>
      </c>
      <c r="P1823" s="58">
        <f t="shared" si="202"/>
        <v>620.66</v>
      </c>
      <c r="Q1823" s="59" t="s">
        <v>132</v>
      </c>
      <c r="R1823" s="51"/>
      <c r="S1823" s="51"/>
    </row>
    <row r="1824" spans="1:19" ht="21" x14ac:dyDescent="0.35">
      <c r="A1824" s="53">
        <v>31003303</v>
      </c>
      <c r="B1824" s="53" t="s">
        <v>10799</v>
      </c>
      <c r="C1824" s="54" t="s">
        <v>2723</v>
      </c>
      <c r="D1824" s="60">
        <v>1</v>
      </c>
      <c r="E1824" s="61" t="s">
        <v>161</v>
      </c>
      <c r="F1824" s="56"/>
      <c r="G1824" s="53">
        <v>2</v>
      </c>
      <c r="H1824" s="53">
        <v>5</v>
      </c>
      <c r="I1824" s="53"/>
      <c r="J1824" s="53"/>
      <c r="K1824" s="57"/>
      <c r="L1824" s="58">
        <f t="shared" si="203"/>
        <v>948.22</v>
      </c>
      <c r="M1824" s="58">
        <f t="shared" si="201"/>
        <v>948.22</v>
      </c>
      <c r="N1824" s="58">
        <f>IF(F1824&gt;0,ROUND(F1824*#REF!,2),0)</f>
        <v>0</v>
      </c>
      <c r="O1824" s="58">
        <f>IF(J1824&gt;0,ROUND(J1824*#REF!,2),0)</f>
        <v>0</v>
      </c>
      <c r="P1824" s="58">
        <f t="shared" si="202"/>
        <v>948.22</v>
      </c>
      <c r="Q1824" s="59" t="s">
        <v>132</v>
      </c>
      <c r="R1824" s="51"/>
      <c r="S1824" s="51"/>
    </row>
    <row r="1825" spans="1:19" ht="21" x14ac:dyDescent="0.35">
      <c r="A1825" s="53">
        <v>31003311</v>
      </c>
      <c r="B1825" s="53" t="s">
        <v>10800</v>
      </c>
      <c r="C1825" s="54" t="s">
        <v>2722</v>
      </c>
      <c r="D1825" s="60">
        <v>1</v>
      </c>
      <c r="E1825" s="61" t="s">
        <v>407</v>
      </c>
      <c r="F1825" s="56"/>
      <c r="G1825" s="53">
        <v>2</v>
      </c>
      <c r="H1825" s="53">
        <v>3</v>
      </c>
      <c r="I1825" s="53"/>
      <c r="J1825" s="53"/>
      <c r="K1825" s="57"/>
      <c r="L1825" s="58">
        <f t="shared" si="203"/>
        <v>620.66</v>
      </c>
      <c r="M1825" s="58">
        <f t="shared" si="201"/>
        <v>620.66</v>
      </c>
      <c r="N1825" s="58">
        <f>IF(F1825&gt;0,ROUND(F1825*#REF!,2),0)</f>
        <v>0</v>
      </c>
      <c r="O1825" s="58">
        <f>IF(J1825&gt;0,ROUND(J1825*#REF!,2),0)</f>
        <v>0</v>
      </c>
      <c r="P1825" s="58">
        <f t="shared" si="202"/>
        <v>620.66</v>
      </c>
      <c r="Q1825" s="59" t="s">
        <v>132</v>
      </c>
      <c r="R1825" s="51"/>
      <c r="S1825" s="51"/>
    </row>
    <row r="1826" spans="1:19" ht="31.5" x14ac:dyDescent="0.35">
      <c r="A1826" s="53">
        <v>31003320</v>
      </c>
      <c r="B1826" s="53" t="s">
        <v>10801</v>
      </c>
      <c r="C1826" s="54" t="s">
        <v>2721</v>
      </c>
      <c r="D1826" s="60">
        <v>1</v>
      </c>
      <c r="E1826" s="61" t="s">
        <v>407</v>
      </c>
      <c r="F1826" s="56"/>
      <c r="G1826" s="53">
        <v>1</v>
      </c>
      <c r="H1826" s="53">
        <v>3</v>
      </c>
      <c r="I1826" s="53"/>
      <c r="J1826" s="53"/>
      <c r="K1826" s="57"/>
      <c r="L1826" s="58">
        <f t="shared" si="203"/>
        <v>620.66</v>
      </c>
      <c r="M1826" s="58">
        <f t="shared" si="201"/>
        <v>620.66</v>
      </c>
      <c r="N1826" s="58">
        <f>IF(F1826&gt;0,ROUND(F1826*#REF!,2),0)</f>
        <v>0</v>
      </c>
      <c r="O1826" s="58">
        <f>IF(J1826&gt;0,ROUND(J1826*#REF!,2),0)</f>
        <v>0</v>
      </c>
      <c r="P1826" s="58">
        <f t="shared" si="202"/>
        <v>620.66</v>
      </c>
      <c r="Q1826" s="59" t="s">
        <v>132</v>
      </c>
      <c r="R1826" s="51"/>
      <c r="S1826" s="51"/>
    </row>
    <row r="1827" spans="1:19" x14ac:dyDescent="0.35">
      <c r="A1827" s="53">
        <v>31003338</v>
      </c>
      <c r="B1827" s="53" t="s">
        <v>10802</v>
      </c>
      <c r="C1827" s="54" t="s">
        <v>2720</v>
      </c>
      <c r="D1827" s="60">
        <v>1</v>
      </c>
      <c r="E1827" s="61" t="s">
        <v>311</v>
      </c>
      <c r="F1827" s="56"/>
      <c r="G1827" s="53">
        <v>2</v>
      </c>
      <c r="H1827" s="53">
        <v>4</v>
      </c>
      <c r="I1827" s="53"/>
      <c r="J1827" s="53"/>
      <c r="K1827" s="57"/>
      <c r="L1827" s="58">
        <f t="shared" si="203"/>
        <v>291.76</v>
      </c>
      <c r="M1827" s="58">
        <f t="shared" si="201"/>
        <v>291.76</v>
      </c>
      <c r="N1827" s="58">
        <f>IF(F1827&gt;0,ROUND(F1827*#REF!,2),0)</f>
        <v>0</v>
      </c>
      <c r="O1827" s="58">
        <f>IF(J1827&gt;0,ROUND(J1827*#REF!,2),0)</f>
        <v>0</v>
      </c>
      <c r="P1827" s="58">
        <f t="shared" si="202"/>
        <v>291.76</v>
      </c>
      <c r="Q1827" s="59" t="s">
        <v>132</v>
      </c>
      <c r="R1827" s="51"/>
      <c r="S1827" s="51"/>
    </row>
    <row r="1828" spans="1:19" ht="21" x14ac:dyDescent="0.35">
      <c r="A1828" s="53">
        <v>31003346</v>
      </c>
      <c r="B1828" s="53" t="s">
        <v>10803</v>
      </c>
      <c r="C1828" s="54" t="s">
        <v>2719</v>
      </c>
      <c r="D1828" s="60">
        <v>1</v>
      </c>
      <c r="E1828" s="61" t="s">
        <v>161</v>
      </c>
      <c r="F1828" s="56"/>
      <c r="G1828" s="53">
        <v>3</v>
      </c>
      <c r="H1828" s="53">
        <v>5</v>
      </c>
      <c r="I1828" s="53"/>
      <c r="J1828" s="53"/>
      <c r="K1828" s="57"/>
      <c r="L1828" s="58">
        <f t="shared" ref="L1828:L1859" si="204">VLOOKUP(E1828,PORTES2021,10,FALSE)</f>
        <v>948.22</v>
      </c>
      <c r="M1828" s="58">
        <f t="shared" si="201"/>
        <v>948.22</v>
      </c>
      <c r="N1828" s="58">
        <f>IF(F1828&gt;0,ROUND(F1828*#REF!,2),0)</f>
        <v>0</v>
      </c>
      <c r="O1828" s="58">
        <f>IF(J1828&gt;0,ROUND(J1828*#REF!,2),0)</f>
        <v>0</v>
      </c>
      <c r="P1828" s="58">
        <f t="shared" si="202"/>
        <v>948.22</v>
      </c>
      <c r="Q1828" s="59" t="s">
        <v>132</v>
      </c>
      <c r="R1828" s="51"/>
      <c r="S1828" s="51"/>
    </row>
    <row r="1829" spans="1:19" x14ac:dyDescent="0.35">
      <c r="A1829" s="53">
        <v>31003354</v>
      </c>
      <c r="B1829" s="53" t="s">
        <v>10804</v>
      </c>
      <c r="C1829" s="54" t="s">
        <v>2718</v>
      </c>
      <c r="D1829" s="60">
        <v>1</v>
      </c>
      <c r="E1829" s="61" t="s">
        <v>398</v>
      </c>
      <c r="F1829" s="56"/>
      <c r="G1829" s="53">
        <v>3</v>
      </c>
      <c r="H1829" s="53">
        <v>6</v>
      </c>
      <c r="I1829" s="53"/>
      <c r="J1829" s="53"/>
      <c r="K1829" s="57"/>
      <c r="L1829" s="58">
        <f t="shared" si="204"/>
        <v>1140.53</v>
      </c>
      <c r="M1829" s="58">
        <f t="shared" si="201"/>
        <v>1140.53</v>
      </c>
      <c r="N1829" s="58">
        <f>IF(F1829&gt;0,ROUND(F1829*#REF!,2),0)</f>
        <v>0</v>
      </c>
      <c r="O1829" s="58">
        <f>IF(J1829&gt;0,ROUND(J1829*#REF!,2),0)</f>
        <v>0</v>
      </c>
      <c r="P1829" s="58">
        <f t="shared" si="202"/>
        <v>1140.53</v>
      </c>
      <c r="Q1829" s="59" t="s">
        <v>132</v>
      </c>
      <c r="R1829" s="51"/>
      <c r="S1829" s="51"/>
    </row>
    <row r="1830" spans="1:19" x14ac:dyDescent="0.35">
      <c r="A1830" s="53">
        <v>31003362</v>
      </c>
      <c r="B1830" s="53" t="s">
        <v>10805</v>
      </c>
      <c r="C1830" s="54" t="s">
        <v>2717</v>
      </c>
      <c r="D1830" s="60">
        <v>1</v>
      </c>
      <c r="E1830" s="61" t="s">
        <v>23</v>
      </c>
      <c r="F1830" s="56"/>
      <c r="G1830" s="53"/>
      <c r="H1830" s="53">
        <v>2</v>
      </c>
      <c r="I1830" s="53"/>
      <c r="J1830" s="53"/>
      <c r="K1830" s="57"/>
      <c r="L1830" s="58">
        <f t="shared" si="204"/>
        <v>116.71</v>
      </c>
      <c r="M1830" s="58">
        <f t="shared" si="201"/>
        <v>116.71</v>
      </c>
      <c r="N1830" s="58">
        <f>IF(F1830&gt;0,ROUND(F1830*#REF!,2),0)</f>
        <v>0</v>
      </c>
      <c r="O1830" s="58">
        <f>IF(J1830&gt;0,ROUND(J1830*#REF!,2),0)</f>
        <v>0</v>
      </c>
      <c r="P1830" s="58">
        <f t="shared" si="202"/>
        <v>116.71</v>
      </c>
      <c r="Q1830" s="59" t="s">
        <v>132</v>
      </c>
      <c r="R1830" s="51"/>
      <c r="S1830" s="51"/>
    </row>
    <row r="1831" spans="1:19" ht="21" x14ac:dyDescent="0.35">
      <c r="A1831" s="53">
        <v>31003370</v>
      </c>
      <c r="B1831" s="53" t="s">
        <v>10806</v>
      </c>
      <c r="C1831" s="54" t="s">
        <v>2716</v>
      </c>
      <c r="D1831" s="60">
        <v>1</v>
      </c>
      <c r="E1831" s="61" t="s">
        <v>148</v>
      </c>
      <c r="F1831" s="56"/>
      <c r="G1831" s="53">
        <v>1</v>
      </c>
      <c r="H1831" s="53">
        <v>3</v>
      </c>
      <c r="I1831" s="53"/>
      <c r="J1831" s="53"/>
      <c r="K1831" s="57"/>
      <c r="L1831" s="58">
        <f t="shared" si="204"/>
        <v>689.63</v>
      </c>
      <c r="M1831" s="58">
        <f t="shared" si="201"/>
        <v>689.63</v>
      </c>
      <c r="N1831" s="58">
        <f>IF(F1831&gt;0,ROUND(F1831*#REF!,2),0)</f>
        <v>0</v>
      </c>
      <c r="O1831" s="58">
        <f>IF(J1831&gt;0,ROUND(J1831*#REF!,2),0)</f>
        <v>0</v>
      </c>
      <c r="P1831" s="58">
        <f t="shared" si="202"/>
        <v>689.63</v>
      </c>
      <c r="Q1831" s="59" t="s">
        <v>132</v>
      </c>
      <c r="R1831" s="51"/>
      <c r="S1831" s="51"/>
    </row>
    <row r="1832" spans="1:19" ht="21" x14ac:dyDescent="0.35">
      <c r="A1832" s="53">
        <v>31003389</v>
      </c>
      <c r="B1832" s="53" t="s">
        <v>10807</v>
      </c>
      <c r="C1832" s="54" t="s">
        <v>2715</v>
      </c>
      <c r="D1832" s="60">
        <v>1</v>
      </c>
      <c r="E1832" s="61" t="s">
        <v>407</v>
      </c>
      <c r="F1832" s="56"/>
      <c r="G1832" s="53">
        <v>2</v>
      </c>
      <c r="H1832" s="53">
        <v>3</v>
      </c>
      <c r="I1832" s="53"/>
      <c r="J1832" s="53"/>
      <c r="K1832" s="57"/>
      <c r="L1832" s="58">
        <f t="shared" si="204"/>
        <v>620.66</v>
      </c>
      <c r="M1832" s="58">
        <f t="shared" si="201"/>
        <v>620.66</v>
      </c>
      <c r="N1832" s="58">
        <f>IF(F1832&gt;0,ROUND(F1832*#REF!,2),0)</f>
        <v>0</v>
      </c>
      <c r="O1832" s="58">
        <f>IF(J1832&gt;0,ROUND(J1832*#REF!,2),0)</f>
        <v>0</v>
      </c>
      <c r="P1832" s="58">
        <f t="shared" si="202"/>
        <v>620.66</v>
      </c>
      <c r="Q1832" s="59" t="s">
        <v>132</v>
      </c>
      <c r="R1832" s="51"/>
      <c r="S1832" s="51"/>
    </row>
    <row r="1833" spans="1:19" ht="21" x14ac:dyDescent="0.35">
      <c r="A1833" s="53">
        <v>31003397</v>
      </c>
      <c r="B1833" s="53" t="s">
        <v>10808</v>
      </c>
      <c r="C1833" s="54" t="s">
        <v>2714</v>
      </c>
      <c r="D1833" s="60">
        <v>1</v>
      </c>
      <c r="E1833" s="61" t="s">
        <v>161</v>
      </c>
      <c r="F1833" s="56"/>
      <c r="G1833" s="53">
        <v>2</v>
      </c>
      <c r="H1833" s="53">
        <v>4</v>
      </c>
      <c r="I1833" s="53"/>
      <c r="J1833" s="53"/>
      <c r="K1833" s="57"/>
      <c r="L1833" s="58">
        <f t="shared" si="204"/>
        <v>948.22</v>
      </c>
      <c r="M1833" s="58">
        <f t="shared" si="201"/>
        <v>948.22</v>
      </c>
      <c r="N1833" s="58">
        <f>IF(F1833&gt;0,ROUND(F1833*#REF!,2),0)</f>
        <v>0</v>
      </c>
      <c r="O1833" s="58">
        <f>IF(J1833&gt;0,ROUND(J1833*#REF!,2),0)</f>
        <v>0</v>
      </c>
      <c r="P1833" s="58">
        <f t="shared" si="202"/>
        <v>948.22</v>
      </c>
      <c r="Q1833" s="59" t="s">
        <v>132</v>
      </c>
      <c r="R1833" s="51"/>
      <c r="S1833" s="51"/>
    </row>
    <row r="1834" spans="1:19" ht="21" x14ac:dyDescent="0.35">
      <c r="A1834" s="53">
        <v>31003427</v>
      </c>
      <c r="B1834" s="53" t="s">
        <v>10809</v>
      </c>
      <c r="C1834" s="54" t="s">
        <v>2713</v>
      </c>
      <c r="D1834" s="60">
        <v>1</v>
      </c>
      <c r="E1834" s="61" t="s">
        <v>383</v>
      </c>
      <c r="F1834" s="56"/>
      <c r="G1834" s="53">
        <v>2</v>
      </c>
      <c r="H1834" s="53">
        <v>5</v>
      </c>
      <c r="I1834" s="53"/>
      <c r="J1834" s="53"/>
      <c r="K1834" s="57"/>
      <c r="L1834" s="58">
        <f t="shared" si="204"/>
        <v>649.84</v>
      </c>
      <c r="M1834" s="58">
        <f t="shared" si="201"/>
        <v>649.84</v>
      </c>
      <c r="N1834" s="58">
        <f>IF(F1834&gt;0,ROUND(F1834*#REF!,2),0)</f>
        <v>0</v>
      </c>
      <c r="O1834" s="58">
        <f>IF(J1834&gt;0,ROUND(J1834*#REF!,2),0)</f>
        <v>0</v>
      </c>
      <c r="P1834" s="58">
        <f t="shared" si="202"/>
        <v>649.84</v>
      </c>
      <c r="Q1834" s="59" t="s">
        <v>132</v>
      </c>
      <c r="R1834" s="51"/>
      <c r="S1834" s="51"/>
    </row>
    <row r="1835" spans="1:19" ht="21" x14ac:dyDescent="0.35">
      <c r="A1835" s="53">
        <v>31003435</v>
      </c>
      <c r="B1835" s="53" t="s">
        <v>10810</v>
      </c>
      <c r="C1835" s="54" t="s">
        <v>2712</v>
      </c>
      <c r="D1835" s="60">
        <v>1</v>
      </c>
      <c r="E1835" s="61" t="s">
        <v>407</v>
      </c>
      <c r="F1835" s="56"/>
      <c r="G1835" s="53">
        <v>2</v>
      </c>
      <c r="H1835" s="53">
        <v>3</v>
      </c>
      <c r="I1835" s="53"/>
      <c r="J1835" s="53"/>
      <c r="K1835" s="57"/>
      <c r="L1835" s="58">
        <f t="shared" si="204"/>
        <v>620.66</v>
      </c>
      <c r="M1835" s="58">
        <f t="shared" si="201"/>
        <v>620.66</v>
      </c>
      <c r="N1835" s="58">
        <f>IF(F1835&gt;0,ROUND(F1835*#REF!,2),0)</f>
        <v>0</v>
      </c>
      <c r="O1835" s="58">
        <f>IF(J1835&gt;0,ROUND(J1835*#REF!,2),0)</f>
        <v>0</v>
      </c>
      <c r="P1835" s="58">
        <f t="shared" si="202"/>
        <v>620.66</v>
      </c>
      <c r="Q1835" s="59" t="s">
        <v>132</v>
      </c>
      <c r="R1835" s="51"/>
      <c r="S1835" s="51"/>
    </row>
    <row r="1836" spans="1:19" ht="21" x14ac:dyDescent="0.35">
      <c r="A1836" s="53">
        <v>31003451</v>
      </c>
      <c r="B1836" s="53" t="s">
        <v>10811</v>
      </c>
      <c r="C1836" s="54" t="s">
        <v>2711</v>
      </c>
      <c r="D1836" s="60">
        <v>1</v>
      </c>
      <c r="E1836" s="61" t="s">
        <v>161</v>
      </c>
      <c r="F1836" s="56"/>
      <c r="G1836" s="53">
        <v>2</v>
      </c>
      <c r="H1836" s="53">
        <v>4</v>
      </c>
      <c r="I1836" s="53"/>
      <c r="J1836" s="53"/>
      <c r="K1836" s="57"/>
      <c r="L1836" s="58">
        <f t="shared" si="204"/>
        <v>948.22</v>
      </c>
      <c r="M1836" s="58">
        <f t="shared" si="201"/>
        <v>948.22</v>
      </c>
      <c r="N1836" s="58">
        <f>IF(F1836&gt;0,ROUND(F1836*#REF!,2),0)</f>
        <v>0</v>
      </c>
      <c r="O1836" s="58">
        <f>IF(J1836&gt;0,ROUND(J1836*#REF!,2),0)</f>
        <v>0</v>
      </c>
      <c r="P1836" s="58">
        <f t="shared" si="202"/>
        <v>948.22</v>
      </c>
      <c r="Q1836" s="59" t="s">
        <v>132</v>
      </c>
      <c r="R1836" s="51"/>
      <c r="S1836" s="51"/>
    </row>
    <row r="1837" spans="1:19" ht="21" x14ac:dyDescent="0.35">
      <c r="A1837" s="53">
        <v>31003460</v>
      </c>
      <c r="B1837" s="53" t="s">
        <v>10812</v>
      </c>
      <c r="C1837" s="54" t="s">
        <v>2710</v>
      </c>
      <c r="D1837" s="60">
        <v>1</v>
      </c>
      <c r="E1837" s="61" t="s">
        <v>398</v>
      </c>
      <c r="F1837" s="56"/>
      <c r="G1837" s="53">
        <v>2</v>
      </c>
      <c r="H1837" s="53">
        <v>5</v>
      </c>
      <c r="I1837" s="53"/>
      <c r="J1837" s="53"/>
      <c r="K1837" s="57"/>
      <c r="L1837" s="58">
        <f t="shared" si="204"/>
        <v>1140.53</v>
      </c>
      <c r="M1837" s="58">
        <f t="shared" si="201"/>
        <v>1140.53</v>
      </c>
      <c r="N1837" s="58">
        <f>IF(F1837&gt;0,ROUND(F1837*#REF!,2),0)</f>
        <v>0</v>
      </c>
      <c r="O1837" s="58">
        <f>IF(J1837&gt;0,ROUND(J1837*#REF!,2),0)</f>
        <v>0</v>
      </c>
      <c r="P1837" s="58">
        <f t="shared" si="202"/>
        <v>1140.53</v>
      </c>
      <c r="Q1837" s="59" t="s">
        <v>132</v>
      </c>
      <c r="R1837" s="51"/>
      <c r="S1837" s="51"/>
    </row>
    <row r="1838" spans="1:19" ht="21" x14ac:dyDescent="0.35">
      <c r="A1838" s="53">
        <v>31003478</v>
      </c>
      <c r="B1838" s="53" t="s">
        <v>10813</v>
      </c>
      <c r="C1838" s="54" t="s">
        <v>2709</v>
      </c>
      <c r="D1838" s="60">
        <v>1</v>
      </c>
      <c r="E1838" s="61" t="s">
        <v>155</v>
      </c>
      <c r="F1838" s="56"/>
      <c r="G1838" s="53">
        <v>2</v>
      </c>
      <c r="H1838" s="53">
        <v>4</v>
      </c>
      <c r="I1838" s="53"/>
      <c r="J1838" s="53"/>
      <c r="K1838" s="57"/>
      <c r="L1838" s="58">
        <f t="shared" si="204"/>
        <v>1206.83</v>
      </c>
      <c r="M1838" s="58">
        <f t="shared" si="201"/>
        <v>1206.83</v>
      </c>
      <c r="N1838" s="58">
        <f>IF(F1838&gt;0,ROUND(F1838*#REF!,2),0)</f>
        <v>0</v>
      </c>
      <c r="O1838" s="58">
        <f>IF(J1838&gt;0,ROUND(J1838*#REF!,2),0)</f>
        <v>0</v>
      </c>
      <c r="P1838" s="58">
        <f t="shared" si="202"/>
        <v>1206.83</v>
      </c>
      <c r="Q1838" s="59" t="s">
        <v>132</v>
      </c>
      <c r="R1838" s="51"/>
      <c r="S1838" s="51"/>
    </row>
    <row r="1839" spans="1:19" ht="21" x14ac:dyDescent="0.35">
      <c r="A1839" s="53">
        <v>31003486</v>
      </c>
      <c r="B1839" s="53" t="s">
        <v>10814</v>
      </c>
      <c r="C1839" s="54" t="s">
        <v>2708</v>
      </c>
      <c r="D1839" s="60">
        <v>1</v>
      </c>
      <c r="E1839" s="61" t="s">
        <v>155</v>
      </c>
      <c r="F1839" s="56"/>
      <c r="G1839" s="53">
        <v>2</v>
      </c>
      <c r="H1839" s="53">
        <v>4</v>
      </c>
      <c r="I1839" s="53"/>
      <c r="J1839" s="53"/>
      <c r="K1839" s="57"/>
      <c r="L1839" s="58">
        <f t="shared" si="204"/>
        <v>1206.83</v>
      </c>
      <c r="M1839" s="58">
        <f t="shared" si="201"/>
        <v>1206.83</v>
      </c>
      <c r="N1839" s="58">
        <f>IF(F1839&gt;0,ROUND(F1839*#REF!,2),0)</f>
        <v>0</v>
      </c>
      <c r="O1839" s="58">
        <f>IF(J1839&gt;0,ROUND(J1839*#REF!,2),0)</f>
        <v>0</v>
      </c>
      <c r="P1839" s="58">
        <f t="shared" si="202"/>
        <v>1206.83</v>
      </c>
      <c r="Q1839" s="59" t="s">
        <v>132</v>
      </c>
      <c r="R1839" s="51"/>
      <c r="S1839" s="51"/>
    </row>
    <row r="1840" spans="1:19" ht="21" x14ac:dyDescent="0.35">
      <c r="A1840" s="53">
        <v>31003494</v>
      </c>
      <c r="B1840" s="53" t="s">
        <v>10815</v>
      </c>
      <c r="C1840" s="54" t="s">
        <v>2707</v>
      </c>
      <c r="D1840" s="60">
        <v>1</v>
      </c>
      <c r="E1840" s="61" t="s">
        <v>383</v>
      </c>
      <c r="F1840" s="56"/>
      <c r="G1840" s="53">
        <v>2</v>
      </c>
      <c r="H1840" s="53">
        <v>4</v>
      </c>
      <c r="I1840" s="53"/>
      <c r="J1840" s="53"/>
      <c r="K1840" s="57"/>
      <c r="L1840" s="58">
        <f t="shared" si="204"/>
        <v>649.84</v>
      </c>
      <c r="M1840" s="58">
        <f t="shared" si="201"/>
        <v>649.84</v>
      </c>
      <c r="N1840" s="58">
        <f>IF(F1840&gt;0,ROUND(F1840*#REF!,2),0)</f>
        <v>0</v>
      </c>
      <c r="O1840" s="58">
        <f>IF(J1840&gt;0,ROUND(J1840*#REF!,2),0)</f>
        <v>0</v>
      </c>
      <c r="P1840" s="58">
        <f t="shared" si="202"/>
        <v>649.84</v>
      </c>
      <c r="Q1840" s="59" t="s">
        <v>132</v>
      </c>
      <c r="R1840" s="51"/>
      <c r="S1840" s="51"/>
    </row>
    <row r="1841" spans="1:19" x14ac:dyDescent="0.35">
      <c r="A1841" s="53">
        <v>31003508</v>
      </c>
      <c r="B1841" s="53" t="s">
        <v>10816</v>
      </c>
      <c r="C1841" s="54" t="s">
        <v>2706</v>
      </c>
      <c r="D1841" s="60">
        <v>1</v>
      </c>
      <c r="E1841" s="61" t="s">
        <v>388</v>
      </c>
      <c r="F1841" s="56"/>
      <c r="G1841" s="53">
        <v>1</v>
      </c>
      <c r="H1841" s="53">
        <v>3</v>
      </c>
      <c r="I1841" s="53"/>
      <c r="J1841" s="53"/>
      <c r="K1841" s="57"/>
      <c r="L1841" s="58">
        <f t="shared" si="204"/>
        <v>574.25</v>
      </c>
      <c r="M1841" s="58">
        <f t="shared" si="201"/>
        <v>574.25</v>
      </c>
      <c r="N1841" s="58">
        <f>IF(F1841&gt;0,ROUND(F1841*#REF!,2),0)</f>
        <v>0</v>
      </c>
      <c r="O1841" s="58">
        <f>IF(J1841&gt;0,ROUND(J1841*#REF!,2),0)</f>
        <v>0</v>
      </c>
      <c r="P1841" s="58">
        <f t="shared" si="202"/>
        <v>574.25</v>
      </c>
      <c r="Q1841" s="59" t="s">
        <v>132</v>
      </c>
      <c r="R1841" s="51"/>
      <c r="S1841" s="51"/>
    </row>
    <row r="1842" spans="1:19" ht="21" x14ac:dyDescent="0.35">
      <c r="A1842" s="53">
        <v>31003516</v>
      </c>
      <c r="B1842" s="53" t="s">
        <v>10817</v>
      </c>
      <c r="C1842" s="54" t="s">
        <v>2705</v>
      </c>
      <c r="D1842" s="60">
        <v>1</v>
      </c>
      <c r="E1842" s="61" t="s">
        <v>34</v>
      </c>
      <c r="F1842" s="56"/>
      <c r="G1842" s="53"/>
      <c r="H1842" s="53">
        <v>2</v>
      </c>
      <c r="I1842" s="53"/>
      <c r="J1842" s="53"/>
      <c r="K1842" s="57"/>
      <c r="L1842" s="58">
        <f t="shared" si="204"/>
        <v>71.62</v>
      </c>
      <c r="M1842" s="58">
        <f t="shared" ref="M1842:M1907" si="205">ROUND(D1842*L1842,2)</f>
        <v>71.62</v>
      </c>
      <c r="N1842" s="58">
        <f>IF(F1842&gt;0,ROUND(F1842*#REF!,2),0)</f>
        <v>0</v>
      </c>
      <c r="O1842" s="58">
        <f>IF(J1842&gt;0,ROUND(J1842*#REF!,2),0)</f>
        <v>0</v>
      </c>
      <c r="P1842" s="58">
        <f t="shared" ref="P1842:P1906" si="206">ROUND(M1842+N1842+O1842,2)</f>
        <v>71.62</v>
      </c>
      <c r="Q1842" s="59" t="s">
        <v>132</v>
      </c>
      <c r="R1842" s="51"/>
      <c r="S1842" s="51"/>
    </row>
    <row r="1843" spans="1:19" x14ac:dyDescent="0.35">
      <c r="A1843" s="53">
        <v>31003524</v>
      </c>
      <c r="B1843" s="53" t="s">
        <v>10818</v>
      </c>
      <c r="C1843" s="54" t="s">
        <v>2704</v>
      </c>
      <c r="D1843" s="60">
        <v>1</v>
      </c>
      <c r="E1843" s="61" t="s">
        <v>2185</v>
      </c>
      <c r="F1843" s="56"/>
      <c r="G1843" s="53">
        <v>2</v>
      </c>
      <c r="H1843" s="53">
        <v>6</v>
      </c>
      <c r="I1843" s="53"/>
      <c r="J1843" s="53"/>
      <c r="K1843" s="57"/>
      <c r="L1843" s="58">
        <f t="shared" si="204"/>
        <v>1505.22</v>
      </c>
      <c r="M1843" s="58">
        <f t="shared" si="205"/>
        <v>1505.22</v>
      </c>
      <c r="N1843" s="58">
        <f>IF(F1843&gt;0,ROUND(F1843*#REF!,2),0)</f>
        <v>0</v>
      </c>
      <c r="O1843" s="58">
        <f>IF(J1843&gt;0,ROUND(J1843*#REF!,2),0)</f>
        <v>0</v>
      </c>
      <c r="P1843" s="58">
        <f t="shared" si="206"/>
        <v>1505.22</v>
      </c>
      <c r="Q1843" s="59" t="s">
        <v>132</v>
      </c>
      <c r="R1843" s="51"/>
      <c r="S1843" s="51"/>
    </row>
    <row r="1844" spans="1:19" ht="21" x14ac:dyDescent="0.35">
      <c r="A1844" s="53">
        <v>31003532</v>
      </c>
      <c r="B1844" s="53" t="s">
        <v>10819</v>
      </c>
      <c r="C1844" s="54" t="s">
        <v>2703</v>
      </c>
      <c r="D1844" s="60">
        <v>1</v>
      </c>
      <c r="E1844" s="61" t="s">
        <v>165</v>
      </c>
      <c r="F1844" s="56"/>
      <c r="G1844" s="53">
        <v>3</v>
      </c>
      <c r="H1844" s="53">
        <v>6</v>
      </c>
      <c r="I1844" s="53"/>
      <c r="J1844" s="53"/>
      <c r="K1844" s="57"/>
      <c r="L1844" s="58">
        <f t="shared" si="204"/>
        <v>1617.95</v>
      </c>
      <c r="M1844" s="58">
        <f t="shared" si="205"/>
        <v>1617.95</v>
      </c>
      <c r="N1844" s="58">
        <f>IF(F1844&gt;0,ROUND(F1844*#REF!,2),0)</f>
        <v>0</v>
      </c>
      <c r="O1844" s="58">
        <f>IF(J1844&gt;0,ROUND(J1844*#REF!,2),0)</f>
        <v>0</v>
      </c>
      <c r="P1844" s="58">
        <f t="shared" si="206"/>
        <v>1617.95</v>
      </c>
      <c r="Q1844" s="59" t="s">
        <v>132</v>
      </c>
      <c r="R1844" s="51"/>
      <c r="S1844" s="51"/>
    </row>
    <row r="1845" spans="1:19" ht="21" x14ac:dyDescent="0.35">
      <c r="A1845" s="53">
        <v>31003540</v>
      </c>
      <c r="B1845" s="53" t="s">
        <v>10820</v>
      </c>
      <c r="C1845" s="54" t="s">
        <v>2702</v>
      </c>
      <c r="D1845" s="60">
        <v>1</v>
      </c>
      <c r="E1845" s="61" t="s">
        <v>159</v>
      </c>
      <c r="F1845" s="56"/>
      <c r="G1845" s="53">
        <v>2</v>
      </c>
      <c r="H1845" s="53">
        <v>4</v>
      </c>
      <c r="I1845" s="53"/>
      <c r="J1845" s="53"/>
      <c r="K1845" s="57"/>
      <c r="L1845" s="58">
        <f t="shared" si="204"/>
        <v>736.04</v>
      </c>
      <c r="M1845" s="58">
        <f t="shared" si="205"/>
        <v>736.04</v>
      </c>
      <c r="N1845" s="58">
        <f>IF(F1845&gt;0,ROUND(F1845*#REF!,2),0)</f>
        <v>0</v>
      </c>
      <c r="O1845" s="58">
        <f>IF(J1845&gt;0,ROUND(J1845*#REF!,2),0)</f>
        <v>0</v>
      </c>
      <c r="P1845" s="58">
        <f t="shared" si="206"/>
        <v>736.04</v>
      </c>
      <c r="Q1845" s="59" t="s">
        <v>132</v>
      </c>
      <c r="R1845" s="51"/>
      <c r="S1845" s="51"/>
    </row>
    <row r="1846" spans="1:19" x14ac:dyDescent="0.35">
      <c r="A1846" s="53">
        <v>31003559</v>
      </c>
      <c r="B1846" s="53" t="s">
        <v>10821</v>
      </c>
      <c r="C1846" s="54" t="s">
        <v>2701</v>
      </c>
      <c r="D1846" s="60">
        <v>1</v>
      </c>
      <c r="E1846" s="61" t="s">
        <v>398</v>
      </c>
      <c r="F1846" s="56"/>
      <c r="G1846" s="53">
        <v>2</v>
      </c>
      <c r="H1846" s="53">
        <v>5</v>
      </c>
      <c r="I1846" s="53"/>
      <c r="J1846" s="53"/>
      <c r="K1846" s="57"/>
      <c r="L1846" s="58">
        <f t="shared" si="204"/>
        <v>1140.53</v>
      </c>
      <c r="M1846" s="58">
        <f t="shared" si="205"/>
        <v>1140.53</v>
      </c>
      <c r="N1846" s="58">
        <f>IF(F1846&gt;0,ROUND(F1846*#REF!,2),0)</f>
        <v>0</v>
      </c>
      <c r="O1846" s="58">
        <f>IF(J1846&gt;0,ROUND(J1846*#REF!,2),0)</f>
        <v>0</v>
      </c>
      <c r="P1846" s="58">
        <f t="shared" si="206"/>
        <v>1140.53</v>
      </c>
      <c r="Q1846" s="59" t="s">
        <v>132</v>
      </c>
      <c r="R1846" s="51"/>
      <c r="S1846" s="51"/>
    </row>
    <row r="1847" spans="1:19" ht="21" x14ac:dyDescent="0.35">
      <c r="A1847" s="53">
        <v>31003567</v>
      </c>
      <c r="B1847" s="53" t="s">
        <v>10822</v>
      </c>
      <c r="C1847" s="54" t="s">
        <v>2700</v>
      </c>
      <c r="D1847" s="60">
        <v>1</v>
      </c>
      <c r="E1847" s="61" t="s">
        <v>409</v>
      </c>
      <c r="F1847" s="56"/>
      <c r="G1847" s="53">
        <v>1</v>
      </c>
      <c r="H1847" s="53">
        <v>3</v>
      </c>
      <c r="I1847" s="53"/>
      <c r="J1847" s="53"/>
      <c r="K1847" s="57"/>
      <c r="L1847" s="58">
        <f t="shared" si="204"/>
        <v>438.97</v>
      </c>
      <c r="M1847" s="58">
        <f t="shared" si="205"/>
        <v>438.97</v>
      </c>
      <c r="N1847" s="58">
        <f>IF(F1847&gt;0,ROUND(F1847*#REF!,2),0)</f>
        <v>0</v>
      </c>
      <c r="O1847" s="58">
        <f>IF(J1847&gt;0,ROUND(J1847*#REF!,2),0)</f>
        <v>0</v>
      </c>
      <c r="P1847" s="58">
        <f t="shared" si="206"/>
        <v>438.97</v>
      </c>
      <c r="Q1847" s="59" t="s">
        <v>132</v>
      </c>
      <c r="R1847" s="51"/>
      <c r="S1847" s="51"/>
    </row>
    <row r="1848" spans="1:19" ht="31.5" x14ac:dyDescent="0.35">
      <c r="A1848" s="53">
        <v>31003575</v>
      </c>
      <c r="B1848" s="53" t="s">
        <v>10823</v>
      </c>
      <c r="C1848" s="54" t="s">
        <v>2699</v>
      </c>
      <c r="D1848" s="60">
        <v>1</v>
      </c>
      <c r="E1848" s="61" t="s">
        <v>165</v>
      </c>
      <c r="F1848" s="56">
        <v>64.88</v>
      </c>
      <c r="G1848" s="53">
        <v>2</v>
      </c>
      <c r="H1848" s="53">
        <v>7</v>
      </c>
      <c r="I1848" s="53"/>
      <c r="J1848" s="53"/>
      <c r="K1848" s="57"/>
      <c r="L1848" s="58">
        <f t="shared" si="204"/>
        <v>1617.95</v>
      </c>
      <c r="M1848" s="58">
        <f t="shared" si="205"/>
        <v>1617.95</v>
      </c>
      <c r="N1848" s="58" t="e">
        <f>IF(F1848&gt;0,ROUND(F1848*#REF!,2),0)</f>
        <v>#REF!</v>
      </c>
      <c r="O1848" s="58">
        <f>IF(J1848&gt;0,ROUND(J1848*#REF!,2),0)</f>
        <v>0</v>
      </c>
      <c r="P1848" s="58" t="e">
        <f t="shared" si="206"/>
        <v>#REF!</v>
      </c>
      <c r="Q1848" s="59" t="s">
        <v>132</v>
      </c>
      <c r="R1848" s="51"/>
      <c r="S1848" s="51"/>
    </row>
    <row r="1849" spans="1:19" ht="21" x14ac:dyDescent="0.35">
      <c r="A1849" s="53">
        <v>31003583</v>
      </c>
      <c r="B1849" s="53" t="s">
        <v>10824</v>
      </c>
      <c r="C1849" s="54" t="s">
        <v>2698</v>
      </c>
      <c r="D1849" s="60">
        <v>1</v>
      </c>
      <c r="E1849" s="61" t="s">
        <v>393</v>
      </c>
      <c r="F1849" s="56">
        <v>36.5</v>
      </c>
      <c r="G1849" s="53">
        <v>2</v>
      </c>
      <c r="H1849" s="53">
        <v>5</v>
      </c>
      <c r="I1849" s="53"/>
      <c r="J1849" s="53"/>
      <c r="K1849" s="57"/>
      <c r="L1849" s="58">
        <f t="shared" si="204"/>
        <v>883.25</v>
      </c>
      <c r="M1849" s="58">
        <f t="shared" si="205"/>
        <v>883.25</v>
      </c>
      <c r="N1849" s="58" t="e">
        <f>IF(F1849&gt;0,ROUND(F1849*#REF!,2),0)</f>
        <v>#REF!</v>
      </c>
      <c r="O1849" s="58">
        <f>IF(J1849&gt;0,ROUND(J1849*#REF!,2),0)</f>
        <v>0</v>
      </c>
      <c r="P1849" s="58" t="e">
        <f t="shared" si="206"/>
        <v>#REF!</v>
      </c>
      <c r="Q1849" s="59" t="s">
        <v>132</v>
      </c>
      <c r="R1849" s="51"/>
      <c r="S1849" s="51"/>
    </row>
    <row r="1850" spans="1:19" ht="21" x14ac:dyDescent="0.35">
      <c r="A1850" s="53">
        <v>31003591</v>
      </c>
      <c r="B1850" s="53" t="s">
        <v>10825</v>
      </c>
      <c r="C1850" s="54" t="s">
        <v>2697</v>
      </c>
      <c r="D1850" s="60">
        <v>1</v>
      </c>
      <c r="E1850" s="61" t="s">
        <v>165</v>
      </c>
      <c r="F1850" s="56">
        <v>64.88</v>
      </c>
      <c r="G1850" s="53">
        <v>2</v>
      </c>
      <c r="H1850" s="53">
        <v>7</v>
      </c>
      <c r="I1850" s="53"/>
      <c r="J1850" s="53"/>
      <c r="K1850" s="57"/>
      <c r="L1850" s="58">
        <f t="shared" si="204"/>
        <v>1617.95</v>
      </c>
      <c r="M1850" s="58">
        <f t="shared" si="205"/>
        <v>1617.95</v>
      </c>
      <c r="N1850" s="58" t="e">
        <f>IF(F1850&gt;0,ROUND(F1850*#REF!,2),0)</f>
        <v>#REF!</v>
      </c>
      <c r="O1850" s="58">
        <f>IF(J1850&gt;0,ROUND(J1850*#REF!,2),0)</f>
        <v>0</v>
      </c>
      <c r="P1850" s="58" t="e">
        <f t="shared" si="206"/>
        <v>#REF!</v>
      </c>
      <c r="Q1850" s="59" t="s">
        <v>132</v>
      </c>
      <c r="R1850" s="51"/>
      <c r="S1850" s="51"/>
    </row>
    <row r="1851" spans="1:19" ht="21" x14ac:dyDescent="0.35">
      <c r="A1851" s="53">
        <v>31003605</v>
      </c>
      <c r="B1851" s="53" t="s">
        <v>10826</v>
      </c>
      <c r="C1851" s="54" t="s">
        <v>2696</v>
      </c>
      <c r="D1851" s="60">
        <v>1</v>
      </c>
      <c r="E1851" s="61" t="s">
        <v>161</v>
      </c>
      <c r="F1851" s="56">
        <v>36.5</v>
      </c>
      <c r="G1851" s="53">
        <v>2</v>
      </c>
      <c r="H1851" s="53">
        <v>5</v>
      </c>
      <c r="I1851" s="53"/>
      <c r="J1851" s="53"/>
      <c r="K1851" s="57"/>
      <c r="L1851" s="58">
        <f t="shared" si="204"/>
        <v>948.22</v>
      </c>
      <c r="M1851" s="58">
        <f t="shared" si="205"/>
        <v>948.22</v>
      </c>
      <c r="N1851" s="58" t="e">
        <f>IF(F1851&gt;0,ROUND(F1851*#REF!,2),0)</f>
        <v>#REF!</v>
      </c>
      <c r="O1851" s="58">
        <f>IF(J1851&gt;0,ROUND(J1851*#REF!,2),0)</f>
        <v>0</v>
      </c>
      <c r="P1851" s="58" t="e">
        <f t="shared" si="206"/>
        <v>#REF!</v>
      </c>
      <c r="Q1851" s="59" t="s">
        <v>132</v>
      </c>
      <c r="R1851" s="51"/>
      <c r="S1851" s="51"/>
    </row>
    <row r="1852" spans="1:19" ht="31.5" x14ac:dyDescent="0.35">
      <c r="A1852" s="53">
        <v>31003613</v>
      </c>
      <c r="B1852" s="53" t="s">
        <v>10827</v>
      </c>
      <c r="C1852" s="54" t="s">
        <v>2695</v>
      </c>
      <c r="D1852" s="60">
        <v>1</v>
      </c>
      <c r="E1852" s="61" t="s">
        <v>2185</v>
      </c>
      <c r="F1852" s="56">
        <v>64.88</v>
      </c>
      <c r="G1852" s="53">
        <v>2</v>
      </c>
      <c r="H1852" s="53">
        <v>7</v>
      </c>
      <c r="I1852" s="53"/>
      <c r="J1852" s="53"/>
      <c r="K1852" s="57"/>
      <c r="L1852" s="58">
        <f t="shared" si="204"/>
        <v>1505.22</v>
      </c>
      <c r="M1852" s="58">
        <f t="shared" si="205"/>
        <v>1505.22</v>
      </c>
      <c r="N1852" s="58" t="e">
        <f>IF(F1852&gt;0,ROUND(F1852*#REF!,2),0)</f>
        <v>#REF!</v>
      </c>
      <c r="O1852" s="58">
        <f>IF(J1852&gt;0,ROUND(J1852*#REF!,2),0)</f>
        <v>0</v>
      </c>
      <c r="P1852" s="58" t="e">
        <f t="shared" si="206"/>
        <v>#REF!</v>
      </c>
      <c r="Q1852" s="59" t="s">
        <v>132</v>
      </c>
      <c r="R1852" s="51"/>
      <c r="S1852" s="51"/>
    </row>
    <row r="1853" spans="1:19" ht="31.5" x14ac:dyDescent="0.35">
      <c r="A1853" s="53">
        <v>31003621</v>
      </c>
      <c r="B1853" s="53" t="s">
        <v>10828</v>
      </c>
      <c r="C1853" s="54" t="s">
        <v>2694</v>
      </c>
      <c r="D1853" s="60">
        <v>1</v>
      </c>
      <c r="E1853" s="61" t="s">
        <v>446</v>
      </c>
      <c r="F1853" s="56">
        <v>48.66</v>
      </c>
      <c r="G1853" s="53">
        <v>2</v>
      </c>
      <c r="H1853" s="53">
        <v>6</v>
      </c>
      <c r="I1853" s="53"/>
      <c r="J1853" s="53"/>
      <c r="K1853" s="57"/>
      <c r="L1853" s="58">
        <f t="shared" si="204"/>
        <v>1323.54</v>
      </c>
      <c r="M1853" s="58">
        <f t="shared" si="205"/>
        <v>1323.54</v>
      </c>
      <c r="N1853" s="58" t="e">
        <f>IF(F1853&gt;0,ROUND(F1853*#REF!,2),0)</f>
        <v>#REF!</v>
      </c>
      <c r="O1853" s="58">
        <f>IF(J1853&gt;0,ROUND(J1853*#REF!,2),0)</f>
        <v>0</v>
      </c>
      <c r="P1853" s="58" t="e">
        <f t="shared" si="206"/>
        <v>#REF!</v>
      </c>
      <c r="Q1853" s="59" t="s">
        <v>132</v>
      </c>
      <c r="R1853" s="51"/>
      <c r="S1853" s="51"/>
    </row>
    <row r="1854" spans="1:19" ht="31.5" x14ac:dyDescent="0.35">
      <c r="A1854" s="53">
        <v>31003630</v>
      </c>
      <c r="B1854" s="53" t="s">
        <v>10829</v>
      </c>
      <c r="C1854" s="54" t="s">
        <v>2693</v>
      </c>
      <c r="D1854" s="60">
        <v>1</v>
      </c>
      <c r="E1854" s="61" t="s">
        <v>165</v>
      </c>
      <c r="F1854" s="56">
        <v>66.91</v>
      </c>
      <c r="G1854" s="53">
        <v>2</v>
      </c>
      <c r="H1854" s="53">
        <v>7</v>
      </c>
      <c r="I1854" s="53"/>
      <c r="J1854" s="53"/>
      <c r="K1854" s="57"/>
      <c r="L1854" s="58">
        <f t="shared" si="204"/>
        <v>1617.95</v>
      </c>
      <c r="M1854" s="58">
        <f t="shared" si="205"/>
        <v>1617.95</v>
      </c>
      <c r="N1854" s="58" t="e">
        <f>IF(F1854&gt;0,ROUND(F1854*#REF!,2),0)</f>
        <v>#REF!</v>
      </c>
      <c r="O1854" s="58">
        <f>IF(J1854&gt;0,ROUND(J1854*#REF!,2),0)</f>
        <v>0</v>
      </c>
      <c r="P1854" s="58" t="e">
        <f t="shared" si="206"/>
        <v>#REF!</v>
      </c>
      <c r="Q1854" s="59" t="s">
        <v>132</v>
      </c>
      <c r="R1854" s="51"/>
      <c r="S1854" s="51"/>
    </row>
    <row r="1855" spans="1:19" ht="21" x14ac:dyDescent="0.35">
      <c r="A1855" s="53">
        <v>31003648</v>
      </c>
      <c r="B1855" s="53" t="s">
        <v>10830</v>
      </c>
      <c r="C1855" s="54" t="s">
        <v>2692</v>
      </c>
      <c r="D1855" s="60">
        <v>1</v>
      </c>
      <c r="E1855" s="61" t="s">
        <v>165</v>
      </c>
      <c r="F1855" s="56">
        <v>64.88</v>
      </c>
      <c r="G1855" s="53">
        <v>2</v>
      </c>
      <c r="H1855" s="53">
        <v>7</v>
      </c>
      <c r="I1855" s="53"/>
      <c r="J1855" s="53"/>
      <c r="K1855" s="57"/>
      <c r="L1855" s="58">
        <f t="shared" si="204"/>
        <v>1617.95</v>
      </c>
      <c r="M1855" s="58">
        <f t="shared" si="205"/>
        <v>1617.95</v>
      </c>
      <c r="N1855" s="58" t="e">
        <f>IF(F1855&gt;0,ROUND(F1855*#REF!,2),0)</f>
        <v>#REF!</v>
      </c>
      <c r="O1855" s="58">
        <f>IF(J1855&gt;0,ROUND(J1855*#REF!,2),0)</f>
        <v>0</v>
      </c>
      <c r="P1855" s="58" t="e">
        <f t="shared" si="206"/>
        <v>#REF!</v>
      </c>
      <c r="Q1855" s="59" t="s">
        <v>132</v>
      </c>
      <c r="R1855" s="51"/>
      <c r="S1855" s="51"/>
    </row>
    <row r="1856" spans="1:19" ht="21" x14ac:dyDescent="0.35">
      <c r="A1856" s="53">
        <v>31003656</v>
      </c>
      <c r="B1856" s="53" t="s">
        <v>10831</v>
      </c>
      <c r="C1856" s="54" t="s">
        <v>2691</v>
      </c>
      <c r="D1856" s="60">
        <v>1</v>
      </c>
      <c r="E1856" s="61" t="s">
        <v>484</v>
      </c>
      <c r="F1856" s="56">
        <v>44.61</v>
      </c>
      <c r="G1856" s="53">
        <v>2</v>
      </c>
      <c r="H1856" s="53">
        <v>5</v>
      </c>
      <c r="I1856" s="53"/>
      <c r="J1856" s="53"/>
      <c r="K1856" s="57"/>
      <c r="L1856" s="58">
        <f t="shared" si="204"/>
        <v>802.34</v>
      </c>
      <c r="M1856" s="58">
        <f t="shared" si="205"/>
        <v>802.34</v>
      </c>
      <c r="N1856" s="58" t="e">
        <f>IF(F1856&gt;0,ROUND(F1856*#REF!,2),0)</f>
        <v>#REF!</v>
      </c>
      <c r="O1856" s="58">
        <f>IF(J1856&gt;0,ROUND(J1856*#REF!,2),0)</f>
        <v>0</v>
      </c>
      <c r="P1856" s="58" t="e">
        <f t="shared" si="206"/>
        <v>#REF!</v>
      </c>
      <c r="Q1856" s="59" t="s">
        <v>132</v>
      </c>
      <c r="R1856" s="51"/>
      <c r="S1856" s="51"/>
    </row>
    <row r="1857" spans="1:19" ht="21" x14ac:dyDescent="0.35">
      <c r="A1857" s="53">
        <v>31003664</v>
      </c>
      <c r="B1857" s="53" t="s">
        <v>10832</v>
      </c>
      <c r="C1857" s="54" t="s">
        <v>2690</v>
      </c>
      <c r="D1857" s="60">
        <v>1</v>
      </c>
      <c r="E1857" s="61" t="s">
        <v>393</v>
      </c>
      <c r="F1857" s="56">
        <v>44.61</v>
      </c>
      <c r="G1857" s="53">
        <v>2</v>
      </c>
      <c r="H1857" s="53">
        <v>5</v>
      </c>
      <c r="I1857" s="53"/>
      <c r="J1857" s="53"/>
      <c r="K1857" s="57"/>
      <c r="L1857" s="58">
        <f t="shared" si="204"/>
        <v>883.25</v>
      </c>
      <c r="M1857" s="58">
        <f t="shared" si="205"/>
        <v>883.25</v>
      </c>
      <c r="N1857" s="58" t="e">
        <f>IF(F1857&gt;0,ROUND(F1857*#REF!,2),0)</f>
        <v>#REF!</v>
      </c>
      <c r="O1857" s="58">
        <f>IF(J1857&gt;0,ROUND(J1857*#REF!,2),0)</f>
        <v>0</v>
      </c>
      <c r="P1857" s="58" t="e">
        <f t="shared" si="206"/>
        <v>#REF!</v>
      </c>
      <c r="Q1857" s="59" t="s">
        <v>132</v>
      </c>
      <c r="R1857" s="51"/>
      <c r="S1857" s="51"/>
    </row>
    <row r="1858" spans="1:19" ht="21" x14ac:dyDescent="0.35">
      <c r="A1858" s="53">
        <v>31003672</v>
      </c>
      <c r="B1858" s="53" t="s">
        <v>10833</v>
      </c>
      <c r="C1858" s="54" t="s">
        <v>2689</v>
      </c>
      <c r="D1858" s="60">
        <v>1</v>
      </c>
      <c r="E1858" s="61" t="s">
        <v>161</v>
      </c>
      <c r="F1858" s="56">
        <v>44.61</v>
      </c>
      <c r="G1858" s="53">
        <v>2</v>
      </c>
      <c r="H1858" s="53">
        <v>5</v>
      </c>
      <c r="I1858" s="53"/>
      <c r="J1858" s="53"/>
      <c r="K1858" s="57"/>
      <c r="L1858" s="58">
        <f t="shared" si="204"/>
        <v>948.22</v>
      </c>
      <c r="M1858" s="58">
        <f t="shared" si="205"/>
        <v>948.22</v>
      </c>
      <c r="N1858" s="58" t="e">
        <f>IF(F1858&gt;0,ROUND(F1858*#REF!,2),0)</f>
        <v>#REF!</v>
      </c>
      <c r="O1858" s="58">
        <f>IF(J1858&gt;0,ROUND(J1858*#REF!,2),0)</f>
        <v>0</v>
      </c>
      <c r="P1858" s="58" t="e">
        <f t="shared" si="206"/>
        <v>#REF!</v>
      </c>
      <c r="Q1858" s="59" t="s">
        <v>132</v>
      </c>
      <c r="R1858" s="51"/>
      <c r="S1858" s="51"/>
    </row>
    <row r="1859" spans="1:19" ht="31.5" x14ac:dyDescent="0.35">
      <c r="A1859" s="53">
        <v>31003680</v>
      </c>
      <c r="B1859" s="53" t="s">
        <v>10834</v>
      </c>
      <c r="C1859" s="54" t="s">
        <v>2688</v>
      </c>
      <c r="D1859" s="60">
        <v>1</v>
      </c>
      <c r="E1859" s="61" t="s">
        <v>393</v>
      </c>
      <c r="F1859" s="56">
        <v>44.61</v>
      </c>
      <c r="G1859" s="53">
        <v>2</v>
      </c>
      <c r="H1859" s="53">
        <v>5</v>
      </c>
      <c r="I1859" s="53"/>
      <c r="J1859" s="53"/>
      <c r="K1859" s="57"/>
      <c r="L1859" s="58">
        <f t="shared" si="204"/>
        <v>883.25</v>
      </c>
      <c r="M1859" s="58">
        <f t="shared" si="205"/>
        <v>883.25</v>
      </c>
      <c r="N1859" s="58" t="e">
        <f>IF(F1859&gt;0,ROUND(F1859*#REF!,2),0)</f>
        <v>#REF!</v>
      </c>
      <c r="O1859" s="58">
        <f>IF(J1859&gt;0,ROUND(J1859*#REF!,2),0)</f>
        <v>0</v>
      </c>
      <c r="P1859" s="58" t="e">
        <f t="shared" si="206"/>
        <v>#REF!</v>
      </c>
      <c r="Q1859" s="59" t="s">
        <v>132</v>
      </c>
      <c r="R1859" s="51"/>
      <c r="S1859" s="51"/>
    </row>
    <row r="1860" spans="1:19" ht="31.5" x14ac:dyDescent="0.35">
      <c r="A1860" s="53">
        <v>31003699</v>
      </c>
      <c r="B1860" s="53" t="s">
        <v>10835</v>
      </c>
      <c r="C1860" s="54" t="s">
        <v>2687</v>
      </c>
      <c r="D1860" s="60">
        <v>1</v>
      </c>
      <c r="E1860" s="61" t="s">
        <v>484</v>
      </c>
      <c r="F1860" s="56">
        <v>36.5</v>
      </c>
      <c r="G1860" s="53">
        <v>2</v>
      </c>
      <c r="H1860" s="53">
        <v>5</v>
      </c>
      <c r="I1860" s="53"/>
      <c r="J1860" s="53"/>
      <c r="K1860" s="57"/>
      <c r="L1860" s="58">
        <f t="shared" ref="L1860:L1870" si="207">VLOOKUP(E1860,PORTES2021,10,FALSE)</f>
        <v>802.34</v>
      </c>
      <c r="M1860" s="58">
        <f t="shared" si="205"/>
        <v>802.34</v>
      </c>
      <c r="N1860" s="58" t="e">
        <f>IF(F1860&gt;0,ROUND(F1860*#REF!,2),0)</f>
        <v>#REF!</v>
      </c>
      <c r="O1860" s="58">
        <f>IF(J1860&gt;0,ROUND(J1860*#REF!,2),0)</f>
        <v>0</v>
      </c>
      <c r="P1860" s="58" t="e">
        <f t="shared" si="206"/>
        <v>#REF!</v>
      </c>
      <c r="Q1860" s="59" t="s">
        <v>132</v>
      </c>
      <c r="R1860" s="51"/>
      <c r="S1860" s="51"/>
    </row>
    <row r="1861" spans="1:19" ht="31.5" x14ac:dyDescent="0.35">
      <c r="A1861" s="53">
        <v>31003702</v>
      </c>
      <c r="B1861" s="53" t="s">
        <v>10836</v>
      </c>
      <c r="C1861" s="54" t="s">
        <v>2686</v>
      </c>
      <c r="D1861" s="60">
        <v>1</v>
      </c>
      <c r="E1861" s="61" t="s">
        <v>2185</v>
      </c>
      <c r="F1861" s="56">
        <v>81.099999999999994</v>
      </c>
      <c r="G1861" s="53">
        <v>2</v>
      </c>
      <c r="H1861" s="53">
        <v>6</v>
      </c>
      <c r="I1861" s="53"/>
      <c r="J1861" s="53"/>
      <c r="K1861" s="57"/>
      <c r="L1861" s="58">
        <f t="shared" si="207"/>
        <v>1505.22</v>
      </c>
      <c r="M1861" s="58">
        <f t="shared" si="205"/>
        <v>1505.22</v>
      </c>
      <c r="N1861" s="58" t="e">
        <f>IF(F1861&gt;0,ROUND(F1861*#REF!,2),0)</f>
        <v>#REF!</v>
      </c>
      <c r="O1861" s="58">
        <f>IF(J1861&gt;0,ROUND(J1861*#REF!,2),0)</f>
        <v>0</v>
      </c>
      <c r="P1861" s="58" t="e">
        <f t="shared" si="206"/>
        <v>#REF!</v>
      </c>
      <c r="Q1861" s="59" t="s">
        <v>132</v>
      </c>
      <c r="R1861" s="51"/>
      <c r="S1861" s="51"/>
    </row>
    <row r="1862" spans="1:19" ht="21" x14ac:dyDescent="0.35">
      <c r="A1862" s="53">
        <v>31003710</v>
      </c>
      <c r="B1862" s="53" t="s">
        <v>10837</v>
      </c>
      <c r="C1862" s="54" t="s">
        <v>2685</v>
      </c>
      <c r="D1862" s="60">
        <v>1</v>
      </c>
      <c r="E1862" s="61" t="s">
        <v>165</v>
      </c>
      <c r="F1862" s="56">
        <v>109.49</v>
      </c>
      <c r="G1862" s="53">
        <v>2</v>
      </c>
      <c r="H1862" s="53">
        <v>7</v>
      </c>
      <c r="I1862" s="53"/>
      <c r="J1862" s="53"/>
      <c r="K1862" s="57"/>
      <c r="L1862" s="58">
        <f t="shared" si="207"/>
        <v>1617.95</v>
      </c>
      <c r="M1862" s="58">
        <f t="shared" si="205"/>
        <v>1617.95</v>
      </c>
      <c r="N1862" s="58" t="e">
        <f>IF(F1862&gt;0,ROUND(F1862*#REF!,2),0)</f>
        <v>#REF!</v>
      </c>
      <c r="O1862" s="58">
        <f>IF(J1862&gt;0,ROUND(J1862*#REF!,2),0)</f>
        <v>0</v>
      </c>
      <c r="P1862" s="58" t="e">
        <f t="shared" si="206"/>
        <v>#REF!</v>
      </c>
      <c r="Q1862" s="59" t="s">
        <v>132</v>
      </c>
      <c r="R1862" s="51"/>
      <c r="S1862" s="51"/>
    </row>
    <row r="1863" spans="1:19" ht="31.5" x14ac:dyDescent="0.35">
      <c r="A1863" s="53">
        <v>31003729</v>
      </c>
      <c r="B1863" s="53" t="s">
        <v>10838</v>
      </c>
      <c r="C1863" s="54" t="s">
        <v>2684</v>
      </c>
      <c r="D1863" s="60">
        <v>1</v>
      </c>
      <c r="E1863" s="61" t="s">
        <v>484</v>
      </c>
      <c r="F1863" s="56">
        <v>36.5</v>
      </c>
      <c r="G1863" s="53">
        <v>2</v>
      </c>
      <c r="H1863" s="53">
        <v>5</v>
      </c>
      <c r="I1863" s="53"/>
      <c r="J1863" s="53"/>
      <c r="K1863" s="57"/>
      <c r="L1863" s="58">
        <f t="shared" si="207"/>
        <v>802.34</v>
      </c>
      <c r="M1863" s="58">
        <f t="shared" si="205"/>
        <v>802.34</v>
      </c>
      <c r="N1863" s="58" t="e">
        <f>IF(F1863&gt;0,ROUND(F1863*#REF!,2),0)</f>
        <v>#REF!</v>
      </c>
      <c r="O1863" s="58">
        <f>IF(J1863&gt;0,ROUND(J1863*#REF!,2),0)</f>
        <v>0</v>
      </c>
      <c r="P1863" s="58" t="e">
        <f t="shared" si="206"/>
        <v>#REF!</v>
      </c>
      <c r="Q1863" s="59" t="s">
        <v>132</v>
      </c>
      <c r="R1863" s="51"/>
      <c r="S1863" s="51"/>
    </row>
    <row r="1864" spans="1:19" ht="31.5" x14ac:dyDescent="0.35">
      <c r="A1864" s="53">
        <v>31003737</v>
      </c>
      <c r="B1864" s="53" t="s">
        <v>10839</v>
      </c>
      <c r="C1864" s="54" t="s">
        <v>2683</v>
      </c>
      <c r="D1864" s="60">
        <v>1</v>
      </c>
      <c r="E1864" s="61" t="s">
        <v>165</v>
      </c>
      <c r="F1864" s="56">
        <v>64.88</v>
      </c>
      <c r="G1864" s="53">
        <v>2</v>
      </c>
      <c r="H1864" s="53">
        <v>6</v>
      </c>
      <c r="I1864" s="53"/>
      <c r="J1864" s="53"/>
      <c r="K1864" s="57"/>
      <c r="L1864" s="58">
        <f t="shared" si="207"/>
        <v>1617.95</v>
      </c>
      <c r="M1864" s="58">
        <f t="shared" si="205"/>
        <v>1617.95</v>
      </c>
      <c r="N1864" s="58" t="e">
        <f>IF(F1864&gt;0,ROUND(F1864*#REF!,2),0)</f>
        <v>#REF!</v>
      </c>
      <c r="O1864" s="58">
        <f>IF(J1864&gt;0,ROUND(J1864*#REF!,2),0)</f>
        <v>0</v>
      </c>
      <c r="P1864" s="58" t="e">
        <f t="shared" si="206"/>
        <v>#REF!</v>
      </c>
      <c r="Q1864" s="59" t="s">
        <v>132</v>
      </c>
      <c r="R1864" s="51"/>
      <c r="S1864" s="51"/>
    </row>
    <row r="1865" spans="1:19" ht="21" x14ac:dyDescent="0.35">
      <c r="A1865" s="53">
        <v>31003745</v>
      </c>
      <c r="B1865" s="53" t="s">
        <v>10840</v>
      </c>
      <c r="C1865" s="54" t="s">
        <v>2682</v>
      </c>
      <c r="D1865" s="60">
        <v>1</v>
      </c>
      <c r="E1865" s="61" t="s">
        <v>165</v>
      </c>
      <c r="F1865" s="56">
        <v>64.88</v>
      </c>
      <c r="G1865" s="53">
        <v>2</v>
      </c>
      <c r="H1865" s="53">
        <v>5</v>
      </c>
      <c r="I1865" s="53"/>
      <c r="J1865" s="53"/>
      <c r="K1865" s="57"/>
      <c r="L1865" s="58">
        <f t="shared" si="207"/>
        <v>1617.95</v>
      </c>
      <c r="M1865" s="58">
        <f t="shared" si="205"/>
        <v>1617.95</v>
      </c>
      <c r="N1865" s="58" t="e">
        <f>IF(F1865&gt;0,ROUND(F1865*#REF!,2),0)</f>
        <v>#REF!</v>
      </c>
      <c r="O1865" s="58">
        <f>IF(J1865&gt;0,ROUND(J1865*#REF!,2),0)</f>
        <v>0</v>
      </c>
      <c r="P1865" s="58" t="e">
        <f t="shared" si="206"/>
        <v>#REF!</v>
      </c>
      <c r="Q1865" s="59" t="s">
        <v>132</v>
      </c>
      <c r="R1865" s="51"/>
      <c r="S1865" s="51"/>
    </row>
    <row r="1866" spans="1:19" ht="31.5" x14ac:dyDescent="0.35">
      <c r="A1866" s="53">
        <v>31003753</v>
      </c>
      <c r="B1866" s="53" t="s">
        <v>10841</v>
      </c>
      <c r="C1866" s="54" t="s">
        <v>2681</v>
      </c>
      <c r="D1866" s="60">
        <v>1</v>
      </c>
      <c r="E1866" s="61" t="s">
        <v>161</v>
      </c>
      <c r="F1866" s="56">
        <v>44.61</v>
      </c>
      <c r="G1866" s="53">
        <v>2</v>
      </c>
      <c r="H1866" s="53">
        <v>5</v>
      </c>
      <c r="I1866" s="53"/>
      <c r="J1866" s="53"/>
      <c r="K1866" s="57"/>
      <c r="L1866" s="58">
        <f t="shared" si="207"/>
        <v>948.22</v>
      </c>
      <c r="M1866" s="58">
        <f t="shared" si="205"/>
        <v>948.22</v>
      </c>
      <c r="N1866" s="58" t="e">
        <f>IF(F1866&gt;0,ROUND(F1866*#REF!,2),0)</f>
        <v>#REF!</v>
      </c>
      <c r="O1866" s="58">
        <f>IF(J1866&gt;0,ROUND(J1866*#REF!,2),0)</f>
        <v>0</v>
      </c>
      <c r="P1866" s="58" t="e">
        <f t="shared" si="206"/>
        <v>#REF!</v>
      </c>
      <c r="Q1866" s="59" t="s">
        <v>132</v>
      </c>
      <c r="R1866" s="51"/>
      <c r="S1866" s="51"/>
    </row>
    <row r="1867" spans="1:19" ht="21" x14ac:dyDescent="0.35">
      <c r="A1867" s="53">
        <v>31003761</v>
      </c>
      <c r="B1867" s="53" t="s">
        <v>10842</v>
      </c>
      <c r="C1867" s="54" t="s">
        <v>2680</v>
      </c>
      <c r="D1867" s="60">
        <v>1</v>
      </c>
      <c r="E1867" s="61" t="s">
        <v>393</v>
      </c>
      <c r="F1867" s="56">
        <v>44.61</v>
      </c>
      <c r="G1867" s="53">
        <v>2</v>
      </c>
      <c r="H1867" s="53">
        <v>5</v>
      </c>
      <c r="I1867" s="53"/>
      <c r="J1867" s="53"/>
      <c r="K1867" s="57"/>
      <c r="L1867" s="58">
        <f t="shared" si="207"/>
        <v>883.25</v>
      </c>
      <c r="M1867" s="58">
        <f t="shared" si="205"/>
        <v>883.25</v>
      </c>
      <c r="N1867" s="58" t="e">
        <f>IF(F1867&gt;0,ROUND(F1867*#REF!,2),0)</f>
        <v>#REF!</v>
      </c>
      <c r="O1867" s="58">
        <f>IF(J1867&gt;0,ROUND(J1867*#REF!,2),0)</f>
        <v>0</v>
      </c>
      <c r="P1867" s="58" t="e">
        <f t="shared" si="206"/>
        <v>#REF!</v>
      </c>
      <c r="Q1867" s="59" t="s">
        <v>132</v>
      </c>
      <c r="R1867" s="51"/>
      <c r="S1867" s="51"/>
    </row>
    <row r="1868" spans="1:19" ht="31.5" x14ac:dyDescent="0.35">
      <c r="A1868" s="53">
        <v>31003770</v>
      </c>
      <c r="B1868" s="53" t="s">
        <v>10843</v>
      </c>
      <c r="C1868" s="54" t="s">
        <v>2679</v>
      </c>
      <c r="D1868" s="60">
        <v>1</v>
      </c>
      <c r="E1868" s="61" t="s">
        <v>194</v>
      </c>
      <c r="F1868" s="56">
        <v>109.49</v>
      </c>
      <c r="G1868" s="53">
        <v>2</v>
      </c>
      <c r="H1868" s="53">
        <v>7</v>
      </c>
      <c r="I1868" s="53"/>
      <c r="J1868" s="53"/>
      <c r="K1868" s="57"/>
      <c r="L1868" s="58">
        <f t="shared" si="207"/>
        <v>2181.58</v>
      </c>
      <c r="M1868" s="58">
        <f t="shared" si="205"/>
        <v>2181.58</v>
      </c>
      <c r="N1868" s="58" t="e">
        <f>IF(F1868&gt;0,ROUND(F1868*#REF!,2),0)</f>
        <v>#REF!</v>
      </c>
      <c r="O1868" s="58">
        <f>IF(J1868&gt;0,ROUND(J1868*#REF!,2),0)</f>
        <v>0</v>
      </c>
      <c r="P1868" s="58" t="e">
        <f t="shared" si="206"/>
        <v>#REF!</v>
      </c>
      <c r="Q1868" s="59" t="s">
        <v>132</v>
      </c>
      <c r="R1868" s="51"/>
      <c r="S1868" s="51"/>
    </row>
    <row r="1869" spans="1:19" ht="21" x14ac:dyDescent="0.35">
      <c r="A1869" s="53">
        <v>31003788</v>
      </c>
      <c r="B1869" s="53" t="s">
        <v>10844</v>
      </c>
      <c r="C1869" s="54" t="s">
        <v>2678</v>
      </c>
      <c r="D1869" s="60">
        <v>1</v>
      </c>
      <c r="E1869" s="61" t="s">
        <v>2042</v>
      </c>
      <c r="F1869" s="56">
        <v>81.099999999999994</v>
      </c>
      <c r="G1869" s="53">
        <v>2</v>
      </c>
      <c r="H1869" s="53">
        <v>7</v>
      </c>
      <c r="I1869" s="53"/>
      <c r="J1869" s="53"/>
      <c r="K1869" s="57"/>
      <c r="L1869" s="58">
        <f t="shared" si="207"/>
        <v>1982.66</v>
      </c>
      <c r="M1869" s="58">
        <f t="shared" si="205"/>
        <v>1982.66</v>
      </c>
      <c r="N1869" s="58" t="e">
        <f>IF(F1869&gt;0,ROUND(F1869*#REF!,2),0)</f>
        <v>#REF!</v>
      </c>
      <c r="O1869" s="58">
        <f>IF(J1869&gt;0,ROUND(J1869*#REF!,2),0)</f>
        <v>0</v>
      </c>
      <c r="P1869" s="58" t="e">
        <f t="shared" si="206"/>
        <v>#REF!</v>
      </c>
      <c r="Q1869" s="59" t="s">
        <v>132</v>
      </c>
      <c r="R1869" s="51"/>
      <c r="S1869" s="51"/>
    </row>
    <row r="1870" spans="1:19" ht="21" x14ac:dyDescent="0.35">
      <c r="A1870" s="53">
        <v>31003796</v>
      </c>
      <c r="B1870" s="53" t="s">
        <v>10845</v>
      </c>
      <c r="C1870" s="54" t="s">
        <v>2677</v>
      </c>
      <c r="D1870" s="60">
        <v>1</v>
      </c>
      <c r="E1870" s="61" t="s">
        <v>165</v>
      </c>
      <c r="F1870" s="56">
        <v>64.88</v>
      </c>
      <c r="G1870" s="53">
        <v>2</v>
      </c>
      <c r="H1870" s="53">
        <v>6</v>
      </c>
      <c r="I1870" s="53"/>
      <c r="J1870" s="53"/>
      <c r="K1870" s="57"/>
      <c r="L1870" s="58">
        <f t="shared" si="207"/>
        <v>1617.95</v>
      </c>
      <c r="M1870" s="58">
        <f t="shared" si="205"/>
        <v>1617.95</v>
      </c>
      <c r="N1870" s="58" t="e">
        <f>IF(F1870&gt;0,ROUND(F1870*#REF!,2),0)</f>
        <v>#REF!</v>
      </c>
      <c r="O1870" s="58">
        <f>IF(J1870&gt;0,ROUND(J1870*#REF!,2),0)</f>
        <v>0</v>
      </c>
      <c r="P1870" s="58" t="e">
        <f t="shared" si="206"/>
        <v>#REF!</v>
      </c>
      <c r="Q1870" s="59" t="s">
        <v>132</v>
      </c>
      <c r="R1870" s="51"/>
      <c r="S1870" s="51"/>
    </row>
    <row r="1871" spans="1:19" ht="31" x14ac:dyDescent="0.35">
      <c r="A1871" s="125" t="s">
        <v>10846</v>
      </c>
      <c r="B1871" s="125"/>
      <c r="C1871" s="125"/>
      <c r="D1871" s="125"/>
      <c r="E1871" s="125"/>
      <c r="F1871" s="125"/>
      <c r="G1871" s="125"/>
      <c r="H1871" s="125"/>
      <c r="I1871" s="125"/>
      <c r="J1871" s="125"/>
      <c r="K1871" s="125"/>
      <c r="L1871" s="125"/>
      <c r="M1871" s="125"/>
      <c r="N1871" s="125"/>
      <c r="O1871" s="125"/>
      <c r="P1871" s="125"/>
      <c r="Q1871" s="52"/>
      <c r="R1871" s="51"/>
      <c r="S1871" s="51"/>
    </row>
    <row r="1872" spans="1:19" x14ac:dyDescent="0.35">
      <c r="A1872" s="53">
        <v>31004016</v>
      </c>
      <c r="B1872" s="53" t="s">
        <v>10847</v>
      </c>
      <c r="C1872" s="54" t="s">
        <v>2676</v>
      </c>
      <c r="D1872" s="60">
        <v>1</v>
      </c>
      <c r="E1872" s="61" t="s">
        <v>13</v>
      </c>
      <c r="F1872" s="56"/>
      <c r="G1872" s="53"/>
      <c r="H1872" s="53">
        <v>2</v>
      </c>
      <c r="I1872" s="53"/>
      <c r="J1872" s="53"/>
      <c r="K1872" s="57"/>
      <c r="L1872" s="58">
        <f t="shared" ref="L1872:L1904" si="208">VLOOKUP(E1872,PORTES2021,10,FALSE)</f>
        <v>148.54</v>
      </c>
      <c r="M1872" s="58">
        <f t="shared" si="205"/>
        <v>148.54</v>
      </c>
      <c r="N1872" s="58">
        <f>IF(F1872&gt;0,ROUND(F1872*#REF!,2),0)</f>
        <v>0</v>
      </c>
      <c r="O1872" s="58">
        <f>IF(J1872&gt;0,ROUND(J1872*#REF!,2),0)</f>
        <v>0</v>
      </c>
      <c r="P1872" s="58">
        <f t="shared" si="206"/>
        <v>148.54</v>
      </c>
      <c r="Q1872" s="59" t="s">
        <v>132</v>
      </c>
      <c r="R1872" s="51"/>
      <c r="S1872" s="51"/>
    </row>
    <row r="1873" spans="1:19" ht="21" x14ac:dyDescent="0.35">
      <c r="A1873" s="53">
        <v>31004024</v>
      </c>
      <c r="B1873" s="53" t="s">
        <v>10848</v>
      </c>
      <c r="C1873" s="54" t="s">
        <v>2675</v>
      </c>
      <c r="D1873" s="60">
        <v>1</v>
      </c>
      <c r="E1873" s="61" t="s">
        <v>377</v>
      </c>
      <c r="F1873" s="56"/>
      <c r="G1873" s="53"/>
      <c r="H1873" s="53">
        <v>2</v>
      </c>
      <c r="I1873" s="53"/>
      <c r="J1873" s="53"/>
      <c r="K1873" s="57"/>
      <c r="L1873" s="58">
        <f t="shared" si="208"/>
        <v>405.81</v>
      </c>
      <c r="M1873" s="58">
        <f t="shared" si="205"/>
        <v>405.81</v>
      </c>
      <c r="N1873" s="58">
        <f>IF(F1873&gt;0,ROUND(F1873*#REF!,2),0)</f>
        <v>0</v>
      </c>
      <c r="O1873" s="58">
        <f>IF(J1873&gt;0,ROUND(J1873*#REF!,2),0)</f>
        <v>0</v>
      </c>
      <c r="P1873" s="58">
        <f t="shared" si="206"/>
        <v>405.81</v>
      </c>
      <c r="Q1873" s="59" t="s">
        <v>132</v>
      </c>
      <c r="R1873" s="51"/>
      <c r="S1873" s="51"/>
    </row>
    <row r="1874" spans="1:19" x14ac:dyDescent="0.35">
      <c r="A1874" s="53">
        <v>31004032</v>
      </c>
      <c r="B1874" s="53" t="s">
        <v>10849</v>
      </c>
      <c r="C1874" s="54" t="s">
        <v>2674</v>
      </c>
      <c r="D1874" s="60">
        <v>1</v>
      </c>
      <c r="E1874" s="61" t="s">
        <v>41</v>
      </c>
      <c r="F1874" s="56"/>
      <c r="G1874" s="53"/>
      <c r="H1874" s="53">
        <v>3</v>
      </c>
      <c r="I1874" s="53"/>
      <c r="J1874" s="53"/>
      <c r="K1874" s="57"/>
      <c r="L1874" s="58">
        <f t="shared" si="208"/>
        <v>169.74</v>
      </c>
      <c r="M1874" s="58">
        <f t="shared" si="205"/>
        <v>169.74</v>
      </c>
      <c r="N1874" s="58">
        <f>IF(F1874&gt;0,ROUND(F1874*#REF!,2),0)</f>
        <v>0</v>
      </c>
      <c r="O1874" s="58">
        <f>IF(J1874&gt;0,ROUND(J1874*#REF!,2),0)</f>
        <v>0</v>
      </c>
      <c r="P1874" s="58">
        <f t="shared" si="206"/>
        <v>169.74</v>
      </c>
      <c r="Q1874" s="59" t="s">
        <v>132</v>
      </c>
      <c r="R1874" s="51"/>
      <c r="S1874" s="51"/>
    </row>
    <row r="1875" spans="1:19" x14ac:dyDescent="0.35">
      <c r="A1875" s="53">
        <v>31004040</v>
      </c>
      <c r="B1875" s="53" t="s">
        <v>10850</v>
      </c>
      <c r="C1875" s="54" t="s">
        <v>2673</v>
      </c>
      <c r="D1875" s="60">
        <v>1</v>
      </c>
      <c r="E1875" s="61" t="s">
        <v>13</v>
      </c>
      <c r="F1875" s="56"/>
      <c r="G1875" s="53"/>
      <c r="H1875" s="53">
        <v>2</v>
      </c>
      <c r="I1875" s="53"/>
      <c r="J1875" s="53"/>
      <c r="K1875" s="57"/>
      <c r="L1875" s="58">
        <f t="shared" si="208"/>
        <v>148.54</v>
      </c>
      <c r="M1875" s="58">
        <f t="shared" si="205"/>
        <v>148.54</v>
      </c>
      <c r="N1875" s="58">
        <f>IF(F1875&gt;0,ROUND(F1875*#REF!,2),0)</f>
        <v>0</v>
      </c>
      <c r="O1875" s="58">
        <f>IF(J1875&gt;0,ROUND(J1875*#REF!,2),0)</f>
        <v>0</v>
      </c>
      <c r="P1875" s="58">
        <f t="shared" si="206"/>
        <v>148.54</v>
      </c>
      <c r="Q1875" s="59" t="s">
        <v>132</v>
      </c>
      <c r="R1875" s="51"/>
      <c r="S1875" s="51"/>
    </row>
    <row r="1876" spans="1:19" x14ac:dyDescent="0.35">
      <c r="A1876" s="53">
        <v>31004059</v>
      </c>
      <c r="B1876" s="53" t="s">
        <v>10851</v>
      </c>
      <c r="C1876" s="54" t="s">
        <v>2672</v>
      </c>
      <c r="D1876" s="60">
        <v>1</v>
      </c>
      <c r="E1876" s="61" t="s">
        <v>34</v>
      </c>
      <c r="F1876" s="56"/>
      <c r="G1876" s="53"/>
      <c r="H1876" s="53">
        <v>1</v>
      </c>
      <c r="I1876" s="53"/>
      <c r="J1876" s="53"/>
      <c r="K1876" s="57"/>
      <c r="L1876" s="58">
        <f t="shared" si="208"/>
        <v>71.62</v>
      </c>
      <c r="M1876" s="58">
        <f t="shared" si="205"/>
        <v>71.62</v>
      </c>
      <c r="N1876" s="58">
        <f>IF(F1876&gt;0,ROUND(F1876*#REF!,2),0)</f>
        <v>0</v>
      </c>
      <c r="O1876" s="58">
        <f>IF(J1876&gt;0,ROUND(J1876*#REF!,2),0)</f>
        <v>0</v>
      </c>
      <c r="P1876" s="58">
        <f t="shared" si="206"/>
        <v>71.62</v>
      </c>
      <c r="Q1876" s="59" t="s">
        <v>132</v>
      </c>
      <c r="R1876" s="51"/>
      <c r="S1876" s="51"/>
    </row>
    <row r="1877" spans="1:19" ht="21" x14ac:dyDescent="0.35">
      <c r="A1877" s="53">
        <v>31004067</v>
      </c>
      <c r="B1877" s="53" t="s">
        <v>10852</v>
      </c>
      <c r="C1877" s="54" t="s">
        <v>2671</v>
      </c>
      <c r="D1877" s="60">
        <v>1</v>
      </c>
      <c r="E1877" s="61" t="s">
        <v>34</v>
      </c>
      <c r="F1877" s="56"/>
      <c r="G1877" s="53"/>
      <c r="H1877" s="53">
        <v>2</v>
      </c>
      <c r="I1877" s="53"/>
      <c r="J1877" s="53"/>
      <c r="K1877" s="57"/>
      <c r="L1877" s="58">
        <f t="shared" si="208"/>
        <v>71.62</v>
      </c>
      <c r="M1877" s="58">
        <f t="shared" si="205"/>
        <v>71.62</v>
      </c>
      <c r="N1877" s="58">
        <f>IF(F1877&gt;0,ROUND(F1877*#REF!,2),0)</f>
        <v>0</v>
      </c>
      <c r="O1877" s="58">
        <f>IF(J1877&gt;0,ROUND(J1877*#REF!,2),0)</f>
        <v>0</v>
      </c>
      <c r="P1877" s="58">
        <f t="shared" si="206"/>
        <v>71.62</v>
      </c>
      <c r="Q1877" s="59" t="s">
        <v>132</v>
      </c>
      <c r="R1877" s="51"/>
      <c r="S1877" s="51"/>
    </row>
    <row r="1878" spans="1:19" ht="21" x14ac:dyDescent="0.35">
      <c r="A1878" s="53">
        <v>31004075</v>
      </c>
      <c r="B1878" s="53" t="s">
        <v>10853</v>
      </c>
      <c r="C1878" s="54" t="s">
        <v>2670</v>
      </c>
      <c r="D1878" s="60">
        <v>1</v>
      </c>
      <c r="E1878" s="61" t="s">
        <v>409</v>
      </c>
      <c r="F1878" s="56"/>
      <c r="G1878" s="53">
        <v>1</v>
      </c>
      <c r="H1878" s="53">
        <v>2</v>
      </c>
      <c r="I1878" s="53"/>
      <c r="J1878" s="53"/>
      <c r="K1878" s="57"/>
      <c r="L1878" s="58">
        <f t="shared" si="208"/>
        <v>438.97</v>
      </c>
      <c r="M1878" s="58">
        <f t="shared" si="205"/>
        <v>438.97</v>
      </c>
      <c r="N1878" s="58">
        <f>IF(F1878&gt;0,ROUND(F1878*#REF!,2),0)</f>
        <v>0</v>
      </c>
      <c r="O1878" s="58">
        <f>IF(J1878&gt;0,ROUND(J1878*#REF!,2),0)</f>
        <v>0</v>
      </c>
      <c r="P1878" s="58">
        <f t="shared" si="206"/>
        <v>438.97</v>
      </c>
      <c r="Q1878" s="59" t="s">
        <v>132</v>
      </c>
      <c r="R1878" s="51"/>
      <c r="S1878" s="51"/>
    </row>
    <row r="1879" spans="1:19" ht="21" x14ac:dyDescent="0.35">
      <c r="A1879" s="53">
        <v>31004083</v>
      </c>
      <c r="B1879" s="53" t="s">
        <v>10854</v>
      </c>
      <c r="C1879" s="54" t="s">
        <v>2669</v>
      </c>
      <c r="D1879" s="60">
        <v>1</v>
      </c>
      <c r="E1879" s="61" t="s">
        <v>409</v>
      </c>
      <c r="F1879" s="56"/>
      <c r="G1879" s="53">
        <v>1</v>
      </c>
      <c r="H1879" s="53">
        <v>1</v>
      </c>
      <c r="I1879" s="53"/>
      <c r="J1879" s="53"/>
      <c r="K1879" s="57"/>
      <c r="L1879" s="58">
        <f t="shared" si="208"/>
        <v>438.97</v>
      </c>
      <c r="M1879" s="58">
        <f t="shared" si="205"/>
        <v>438.97</v>
      </c>
      <c r="N1879" s="58">
        <f>IF(F1879&gt;0,ROUND(F1879*#REF!,2),0)</f>
        <v>0</v>
      </c>
      <c r="O1879" s="58">
        <f>IF(J1879&gt;0,ROUND(J1879*#REF!,2),0)</f>
        <v>0</v>
      </c>
      <c r="P1879" s="58">
        <f t="shared" si="206"/>
        <v>438.97</v>
      </c>
      <c r="Q1879" s="59" t="s">
        <v>132</v>
      </c>
      <c r="R1879" s="51"/>
      <c r="S1879" s="51"/>
    </row>
    <row r="1880" spans="1:19" x14ac:dyDescent="0.35">
      <c r="A1880" s="53">
        <v>31004091</v>
      </c>
      <c r="B1880" s="53" t="s">
        <v>10855</v>
      </c>
      <c r="C1880" s="54" t="s">
        <v>2668</v>
      </c>
      <c r="D1880" s="60">
        <v>1</v>
      </c>
      <c r="E1880" s="61" t="s">
        <v>34</v>
      </c>
      <c r="F1880" s="56"/>
      <c r="G1880" s="53"/>
      <c r="H1880" s="53">
        <v>1</v>
      </c>
      <c r="I1880" s="53"/>
      <c r="J1880" s="53"/>
      <c r="K1880" s="57"/>
      <c r="L1880" s="58">
        <f t="shared" si="208"/>
        <v>71.62</v>
      </c>
      <c r="M1880" s="58">
        <f t="shared" si="205"/>
        <v>71.62</v>
      </c>
      <c r="N1880" s="58">
        <f>IF(F1880&gt;0,ROUND(F1880*#REF!,2),0)</f>
        <v>0</v>
      </c>
      <c r="O1880" s="58">
        <f>IF(J1880&gt;0,ROUND(J1880*#REF!,2),0)</f>
        <v>0</v>
      </c>
      <c r="P1880" s="58">
        <f t="shared" si="206"/>
        <v>71.62</v>
      </c>
      <c r="Q1880" s="59" t="s">
        <v>132</v>
      </c>
      <c r="R1880" s="51"/>
      <c r="S1880" s="51"/>
    </row>
    <row r="1881" spans="1:19" ht="21" x14ac:dyDescent="0.35">
      <c r="A1881" s="53">
        <v>31004105</v>
      </c>
      <c r="B1881" s="53" t="s">
        <v>10856</v>
      </c>
      <c r="C1881" s="54" t="s">
        <v>2667</v>
      </c>
      <c r="D1881" s="60">
        <v>1</v>
      </c>
      <c r="E1881" s="61" t="s">
        <v>16</v>
      </c>
      <c r="F1881" s="56"/>
      <c r="G1881" s="53">
        <v>1</v>
      </c>
      <c r="H1881" s="53">
        <v>1</v>
      </c>
      <c r="I1881" s="53"/>
      <c r="J1881" s="53"/>
      <c r="K1881" s="57"/>
      <c r="L1881" s="58">
        <f t="shared" si="208"/>
        <v>250.65</v>
      </c>
      <c r="M1881" s="58">
        <f t="shared" si="205"/>
        <v>250.65</v>
      </c>
      <c r="N1881" s="58">
        <f>IF(F1881&gt;0,ROUND(F1881*#REF!,2),0)</f>
        <v>0</v>
      </c>
      <c r="O1881" s="58">
        <f>IF(J1881&gt;0,ROUND(J1881*#REF!,2),0)</f>
        <v>0</v>
      </c>
      <c r="P1881" s="58">
        <f t="shared" si="206"/>
        <v>250.65</v>
      </c>
      <c r="Q1881" s="59" t="s">
        <v>132</v>
      </c>
      <c r="R1881" s="51"/>
      <c r="S1881" s="51"/>
    </row>
    <row r="1882" spans="1:19" ht="31.5" x14ac:dyDescent="0.35">
      <c r="A1882" s="53">
        <v>31004113</v>
      </c>
      <c r="B1882" s="53" t="s">
        <v>10857</v>
      </c>
      <c r="C1882" s="54" t="s">
        <v>2666</v>
      </c>
      <c r="D1882" s="60">
        <v>1</v>
      </c>
      <c r="E1882" s="61" t="s">
        <v>484</v>
      </c>
      <c r="F1882" s="56"/>
      <c r="G1882" s="53">
        <v>2</v>
      </c>
      <c r="H1882" s="53">
        <v>4</v>
      </c>
      <c r="I1882" s="53"/>
      <c r="J1882" s="53"/>
      <c r="K1882" s="57"/>
      <c r="L1882" s="58">
        <f t="shared" si="208"/>
        <v>802.34</v>
      </c>
      <c r="M1882" s="58">
        <f t="shared" si="205"/>
        <v>802.34</v>
      </c>
      <c r="N1882" s="58">
        <f>IF(F1882&gt;0,ROUND(F1882*#REF!,2),0)</f>
        <v>0</v>
      </c>
      <c r="O1882" s="58">
        <f>IF(J1882&gt;0,ROUND(J1882*#REF!,2),0)</f>
        <v>0</v>
      </c>
      <c r="P1882" s="58">
        <f t="shared" si="206"/>
        <v>802.34</v>
      </c>
      <c r="Q1882" s="59" t="s">
        <v>132</v>
      </c>
      <c r="R1882" s="51"/>
      <c r="S1882" s="51"/>
    </row>
    <row r="1883" spans="1:19" ht="21" x14ac:dyDescent="0.35">
      <c r="A1883" s="53">
        <v>31004121</v>
      </c>
      <c r="B1883" s="53" t="s">
        <v>10858</v>
      </c>
      <c r="C1883" s="54" t="s">
        <v>2665</v>
      </c>
      <c r="D1883" s="60">
        <v>1</v>
      </c>
      <c r="E1883" s="61" t="s">
        <v>224</v>
      </c>
      <c r="F1883" s="56"/>
      <c r="G1883" s="53">
        <v>1</v>
      </c>
      <c r="H1883" s="53">
        <v>2</v>
      </c>
      <c r="I1883" s="53"/>
      <c r="J1883" s="53"/>
      <c r="K1883" s="57"/>
      <c r="L1883" s="58">
        <f t="shared" si="208"/>
        <v>338.19</v>
      </c>
      <c r="M1883" s="58">
        <f t="shared" si="205"/>
        <v>338.19</v>
      </c>
      <c r="N1883" s="58">
        <f>IF(F1883&gt;0,ROUND(F1883*#REF!,2),0)</f>
        <v>0</v>
      </c>
      <c r="O1883" s="58">
        <f>IF(J1883&gt;0,ROUND(J1883*#REF!,2),0)</f>
        <v>0</v>
      </c>
      <c r="P1883" s="58">
        <f t="shared" si="206"/>
        <v>338.19</v>
      </c>
      <c r="Q1883" s="59" t="s">
        <v>132</v>
      </c>
      <c r="R1883" s="51"/>
      <c r="S1883" s="51"/>
    </row>
    <row r="1884" spans="1:19" x14ac:dyDescent="0.35">
      <c r="A1884" s="53">
        <v>31004130</v>
      </c>
      <c r="B1884" s="53" t="s">
        <v>10859</v>
      </c>
      <c r="C1884" s="54" t="s">
        <v>2664</v>
      </c>
      <c r="D1884" s="60">
        <v>1</v>
      </c>
      <c r="E1884" s="61" t="s">
        <v>388</v>
      </c>
      <c r="F1884" s="56"/>
      <c r="G1884" s="53">
        <v>1</v>
      </c>
      <c r="H1884" s="53">
        <v>2</v>
      </c>
      <c r="I1884" s="53"/>
      <c r="J1884" s="53"/>
      <c r="K1884" s="57"/>
      <c r="L1884" s="58">
        <f t="shared" si="208"/>
        <v>574.25</v>
      </c>
      <c r="M1884" s="58">
        <f t="shared" si="205"/>
        <v>574.25</v>
      </c>
      <c r="N1884" s="58">
        <f>IF(F1884&gt;0,ROUND(F1884*#REF!,2),0)</f>
        <v>0</v>
      </c>
      <c r="O1884" s="58">
        <f>IF(J1884&gt;0,ROUND(J1884*#REF!,2),0)</f>
        <v>0</v>
      </c>
      <c r="P1884" s="58">
        <f t="shared" si="206"/>
        <v>574.25</v>
      </c>
      <c r="Q1884" s="59" t="s">
        <v>132</v>
      </c>
      <c r="R1884" s="51"/>
      <c r="S1884" s="51"/>
    </row>
    <row r="1885" spans="1:19" x14ac:dyDescent="0.35">
      <c r="A1885" s="53">
        <v>31004148</v>
      </c>
      <c r="B1885" s="53" t="s">
        <v>10860</v>
      </c>
      <c r="C1885" s="54" t="s">
        <v>2663</v>
      </c>
      <c r="D1885" s="60">
        <v>1</v>
      </c>
      <c r="E1885" s="61" t="s">
        <v>224</v>
      </c>
      <c r="F1885" s="56"/>
      <c r="G1885" s="53">
        <v>1</v>
      </c>
      <c r="H1885" s="53">
        <v>2</v>
      </c>
      <c r="I1885" s="53"/>
      <c r="J1885" s="53"/>
      <c r="K1885" s="57"/>
      <c r="L1885" s="58">
        <f t="shared" si="208"/>
        <v>338.19</v>
      </c>
      <c r="M1885" s="58">
        <f t="shared" si="205"/>
        <v>338.19</v>
      </c>
      <c r="N1885" s="58">
        <f>IF(F1885&gt;0,ROUND(F1885*#REF!,2),0)</f>
        <v>0</v>
      </c>
      <c r="O1885" s="58">
        <f>IF(J1885&gt;0,ROUND(J1885*#REF!,2),0)</f>
        <v>0</v>
      </c>
      <c r="P1885" s="58">
        <f t="shared" si="206"/>
        <v>338.19</v>
      </c>
      <c r="Q1885" s="59" t="s">
        <v>132</v>
      </c>
      <c r="R1885" s="51"/>
      <c r="S1885" s="51"/>
    </row>
    <row r="1886" spans="1:19" ht="21" x14ac:dyDescent="0.35">
      <c r="A1886" s="53">
        <v>31004156</v>
      </c>
      <c r="B1886" s="53" t="s">
        <v>10861</v>
      </c>
      <c r="C1886" s="54" t="s">
        <v>2662</v>
      </c>
      <c r="D1886" s="60">
        <v>1</v>
      </c>
      <c r="E1886" s="61" t="s">
        <v>388</v>
      </c>
      <c r="F1886" s="56"/>
      <c r="G1886" s="53">
        <v>1</v>
      </c>
      <c r="H1886" s="53">
        <v>1</v>
      </c>
      <c r="I1886" s="53"/>
      <c r="J1886" s="53"/>
      <c r="K1886" s="57"/>
      <c r="L1886" s="58">
        <f t="shared" si="208"/>
        <v>574.25</v>
      </c>
      <c r="M1886" s="58">
        <f t="shared" si="205"/>
        <v>574.25</v>
      </c>
      <c r="N1886" s="58">
        <f>IF(F1886&gt;0,ROUND(F1886*#REF!,2),0)</f>
        <v>0</v>
      </c>
      <c r="O1886" s="58">
        <f>IF(J1886&gt;0,ROUND(J1886*#REF!,2),0)</f>
        <v>0</v>
      </c>
      <c r="P1886" s="58">
        <f t="shared" si="206"/>
        <v>574.25</v>
      </c>
      <c r="Q1886" s="59" t="s">
        <v>132</v>
      </c>
      <c r="R1886" s="51"/>
      <c r="S1886" s="51"/>
    </row>
    <row r="1887" spans="1:19" x14ac:dyDescent="0.35">
      <c r="A1887" s="53">
        <v>31004164</v>
      </c>
      <c r="B1887" s="53" t="s">
        <v>10862</v>
      </c>
      <c r="C1887" s="54" t="s">
        <v>2661</v>
      </c>
      <c r="D1887" s="60">
        <v>1</v>
      </c>
      <c r="E1887" s="61" t="s">
        <v>16</v>
      </c>
      <c r="F1887" s="56"/>
      <c r="G1887" s="53">
        <v>1</v>
      </c>
      <c r="H1887" s="53">
        <v>2</v>
      </c>
      <c r="I1887" s="53"/>
      <c r="J1887" s="53"/>
      <c r="K1887" s="57"/>
      <c r="L1887" s="58">
        <f t="shared" si="208"/>
        <v>250.65</v>
      </c>
      <c r="M1887" s="58">
        <f t="shared" si="205"/>
        <v>250.65</v>
      </c>
      <c r="N1887" s="58">
        <f>IF(F1887&gt;0,ROUND(F1887*#REF!,2),0)</f>
        <v>0</v>
      </c>
      <c r="O1887" s="58">
        <f>IF(J1887&gt;0,ROUND(J1887*#REF!,2),0)</f>
        <v>0</v>
      </c>
      <c r="P1887" s="58">
        <f t="shared" si="206"/>
        <v>250.65</v>
      </c>
      <c r="Q1887" s="59" t="s">
        <v>132</v>
      </c>
      <c r="R1887" s="51"/>
      <c r="S1887" s="51"/>
    </row>
    <row r="1888" spans="1:19" ht="31.5" x14ac:dyDescent="0.35">
      <c r="A1888" s="53">
        <v>31004172</v>
      </c>
      <c r="B1888" s="53" t="s">
        <v>10863</v>
      </c>
      <c r="C1888" s="54" t="s">
        <v>2660</v>
      </c>
      <c r="D1888" s="60">
        <v>1</v>
      </c>
      <c r="E1888" s="61" t="s">
        <v>34</v>
      </c>
      <c r="F1888" s="56"/>
      <c r="G1888" s="53"/>
      <c r="H1888" s="53">
        <v>0</v>
      </c>
      <c r="I1888" s="53"/>
      <c r="J1888" s="53"/>
      <c r="K1888" s="57"/>
      <c r="L1888" s="58">
        <f t="shared" si="208"/>
        <v>71.62</v>
      </c>
      <c r="M1888" s="58">
        <f t="shared" si="205"/>
        <v>71.62</v>
      </c>
      <c r="N1888" s="58">
        <f>IF(F1888&gt;0,ROUND(F1888*#REF!,2),0)</f>
        <v>0</v>
      </c>
      <c r="O1888" s="58">
        <f>IF(J1888&gt;0,ROUND(J1888*#REF!,2),0)</f>
        <v>0</v>
      </c>
      <c r="P1888" s="58">
        <f t="shared" si="206"/>
        <v>71.62</v>
      </c>
      <c r="Q1888" s="59" t="s">
        <v>132</v>
      </c>
      <c r="R1888" s="51"/>
      <c r="S1888" s="51"/>
    </row>
    <row r="1889" spans="1:19" ht="21" x14ac:dyDescent="0.35">
      <c r="A1889" s="53">
        <v>31004180</v>
      </c>
      <c r="B1889" s="53" t="s">
        <v>10864</v>
      </c>
      <c r="C1889" s="54" t="s">
        <v>2659</v>
      </c>
      <c r="D1889" s="60">
        <v>1</v>
      </c>
      <c r="E1889" s="61" t="s">
        <v>34</v>
      </c>
      <c r="F1889" s="56"/>
      <c r="G1889" s="53"/>
      <c r="H1889" s="53">
        <v>0</v>
      </c>
      <c r="I1889" s="53"/>
      <c r="J1889" s="53"/>
      <c r="K1889" s="57"/>
      <c r="L1889" s="58">
        <f t="shared" si="208"/>
        <v>71.62</v>
      </c>
      <c r="M1889" s="58">
        <f t="shared" si="205"/>
        <v>71.62</v>
      </c>
      <c r="N1889" s="58">
        <f>IF(F1889&gt;0,ROUND(F1889*#REF!,2),0)</f>
        <v>0</v>
      </c>
      <c r="O1889" s="58">
        <f>IF(J1889&gt;0,ROUND(J1889*#REF!,2),0)</f>
        <v>0</v>
      </c>
      <c r="P1889" s="58">
        <f t="shared" si="206"/>
        <v>71.62</v>
      </c>
      <c r="Q1889" s="59" t="s">
        <v>132</v>
      </c>
      <c r="R1889" s="51"/>
      <c r="S1889" s="51"/>
    </row>
    <row r="1890" spans="1:19" ht="21" x14ac:dyDescent="0.35">
      <c r="A1890" s="53">
        <v>31004199</v>
      </c>
      <c r="B1890" s="53" t="s">
        <v>10865</v>
      </c>
      <c r="C1890" s="54" t="s">
        <v>2658</v>
      </c>
      <c r="D1890" s="60">
        <v>1</v>
      </c>
      <c r="E1890" s="61" t="s">
        <v>34</v>
      </c>
      <c r="F1890" s="56"/>
      <c r="G1890" s="53"/>
      <c r="H1890" s="53">
        <v>0</v>
      </c>
      <c r="I1890" s="53"/>
      <c r="J1890" s="53"/>
      <c r="K1890" s="57"/>
      <c r="L1890" s="58">
        <f t="shared" si="208"/>
        <v>71.62</v>
      </c>
      <c r="M1890" s="58">
        <f t="shared" si="205"/>
        <v>71.62</v>
      </c>
      <c r="N1890" s="58">
        <f>IF(F1890&gt;0,ROUND(F1890*#REF!,2),0)</f>
        <v>0</v>
      </c>
      <c r="O1890" s="58">
        <f>IF(J1890&gt;0,ROUND(J1890*#REF!,2),0)</f>
        <v>0</v>
      </c>
      <c r="P1890" s="58">
        <f t="shared" si="206"/>
        <v>71.62</v>
      </c>
      <c r="Q1890" s="59" t="s">
        <v>132</v>
      </c>
      <c r="R1890" s="51"/>
      <c r="S1890" s="51"/>
    </row>
    <row r="1891" spans="1:19" ht="42" x14ac:dyDescent="0.35">
      <c r="A1891" s="53">
        <v>31004202</v>
      </c>
      <c r="B1891" s="53" t="s">
        <v>10866</v>
      </c>
      <c r="C1891" s="54" t="s">
        <v>2657</v>
      </c>
      <c r="D1891" s="60">
        <v>1</v>
      </c>
      <c r="E1891" s="61" t="s">
        <v>497</v>
      </c>
      <c r="F1891" s="56"/>
      <c r="G1891" s="53">
        <v>1</v>
      </c>
      <c r="H1891" s="53">
        <v>3</v>
      </c>
      <c r="I1891" s="53"/>
      <c r="J1891" s="53"/>
      <c r="K1891" s="57"/>
      <c r="L1891" s="58">
        <f t="shared" si="208"/>
        <v>485.38</v>
      </c>
      <c r="M1891" s="58">
        <f t="shared" si="205"/>
        <v>485.38</v>
      </c>
      <c r="N1891" s="58">
        <f>IF(F1891&gt;0,ROUND(F1891*#REF!,2),0)</f>
        <v>0</v>
      </c>
      <c r="O1891" s="58">
        <f>IF(J1891&gt;0,ROUND(J1891*#REF!,2),0)</f>
        <v>0</v>
      </c>
      <c r="P1891" s="58">
        <f t="shared" si="206"/>
        <v>485.38</v>
      </c>
      <c r="Q1891" s="59" t="s">
        <v>132</v>
      </c>
      <c r="R1891" s="51"/>
      <c r="S1891" s="51"/>
    </row>
    <row r="1892" spans="1:19" ht="31.5" x14ac:dyDescent="0.35">
      <c r="A1892" s="53">
        <v>31004210</v>
      </c>
      <c r="B1892" s="53" t="s">
        <v>10867</v>
      </c>
      <c r="C1892" s="54" t="s">
        <v>2656</v>
      </c>
      <c r="D1892" s="60">
        <v>1</v>
      </c>
      <c r="E1892" s="61" t="s">
        <v>224</v>
      </c>
      <c r="F1892" s="56"/>
      <c r="G1892" s="53">
        <v>2</v>
      </c>
      <c r="H1892" s="53">
        <v>2</v>
      </c>
      <c r="I1892" s="53"/>
      <c r="J1892" s="53"/>
      <c r="K1892" s="57"/>
      <c r="L1892" s="58">
        <f t="shared" si="208"/>
        <v>338.19</v>
      </c>
      <c r="M1892" s="58">
        <f t="shared" si="205"/>
        <v>338.19</v>
      </c>
      <c r="N1892" s="58">
        <f>IF(F1892&gt;0,ROUND(F1892*#REF!,2),0)</f>
        <v>0</v>
      </c>
      <c r="O1892" s="58">
        <f>IF(J1892&gt;0,ROUND(J1892*#REF!,2),0)</f>
        <v>0</v>
      </c>
      <c r="P1892" s="58">
        <f t="shared" si="206"/>
        <v>338.19</v>
      </c>
      <c r="Q1892" s="59" t="s">
        <v>132</v>
      </c>
      <c r="R1892" s="51"/>
      <c r="S1892" s="51"/>
    </row>
    <row r="1893" spans="1:19" x14ac:dyDescent="0.35">
      <c r="A1893" s="53">
        <v>31004229</v>
      </c>
      <c r="B1893" s="53" t="s">
        <v>10868</v>
      </c>
      <c r="C1893" s="54" t="s">
        <v>2655</v>
      </c>
      <c r="D1893" s="60">
        <v>1</v>
      </c>
      <c r="E1893" s="61" t="s">
        <v>34</v>
      </c>
      <c r="F1893" s="56"/>
      <c r="G1893" s="53"/>
      <c r="H1893" s="53">
        <v>2</v>
      </c>
      <c r="I1893" s="53"/>
      <c r="J1893" s="53"/>
      <c r="K1893" s="57"/>
      <c r="L1893" s="58">
        <f t="shared" si="208"/>
        <v>71.62</v>
      </c>
      <c r="M1893" s="58">
        <f t="shared" si="205"/>
        <v>71.62</v>
      </c>
      <c r="N1893" s="58">
        <f>IF(F1893&gt;0,ROUND(F1893*#REF!,2),0)</f>
        <v>0</v>
      </c>
      <c r="O1893" s="58">
        <f>IF(J1893&gt;0,ROUND(J1893*#REF!,2),0)</f>
        <v>0</v>
      </c>
      <c r="P1893" s="58">
        <f t="shared" si="206"/>
        <v>71.62</v>
      </c>
      <c r="Q1893" s="59" t="s">
        <v>132</v>
      </c>
      <c r="R1893" s="51"/>
      <c r="S1893" s="51"/>
    </row>
    <row r="1894" spans="1:19" x14ac:dyDescent="0.35">
      <c r="A1894" s="53">
        <v>31004237</v>
      </c>
      <c r="B1894" s="53" t="s">
        <v>10869</v>
      </c>
      <c r="C1894" s="54" t="s">
        <v>2654</v>
      </c>
      <c r="D1894" s="60">
        <v>1</v>
      </c>
      <c r="E1894" s="61" t="s">
        <v>34</v>
      </c>
      <c r="F1894" s="56"/>
      <c r="G1894" s="53"/>
      <c r="H1894" s="53">
        <v>1</v>
      </c>
      <c r="I1894" s="53"/>
      <c r="J1894" s="53"/>
      <c r="K1894" s="57"/>
      <c r="L1894" s="58">
        <f t="shared" si="208"/>
        <v>71.62</v>
      </c>
      <c r="M1894" s="58">
        <f t="shared" si="205"/>
        <v>71.62</v>
      </c>
      <c r="N1894" s="58">
        <f>IF(F1894&gt;0,ROUND(F1894*#REF!,2),0)</f>
        <v>0</v>
      </c>
      <c r="O1894" s="58">
        <f>IF(J1894&gt;0,ROUND(J1894*#REF!,2),0)</f>
        <v>0</v>
      </c>
      <c r="P1894" s="58">
        <f t="shared" si="206"/>
        <v>71.62</v>
      </c>
      <c r="Q1894" s="59" t="s">
        <v>132</v>
      </c>
      <c r="R1894" s="51"/>
      <c r="S1894" s="51"/>
    </row>
    <row r="1895" spans="1:19" ht="21" x14ac:dyDescent="0.35">
      <c r="A1895" s="53">
        <v>31004245</v>
      </c>
      <c r="B1895" s="53" t="s">
        <v>10870</v>
      </c>
      <c r="C1895" s="54" t="s">
        <v>2653</v>
      </c>
      <c r="D1895" s="60">
        <v>1</v>
      </c>
      <c r="E1895" s="61" t="s">
        <v>41</v>
      </c>
      <c r="F1895" s="56"/>
      <c r="G1895" s="53">
        <v>1</v>
      </c>
      <c r="H1895" s="53">
        <v>2</v>
      </c>
      <c r="I1895" s="53"/>
      <c r="J1895" s="53"/>
      <c r="K1895" s="57"/>
      <c r="L1895" s="58">
        <f t="shared" si="208"/>
        <v>169.74</v>
      </c>
      <c r="M1895" s="58">
        <f t="shared" si="205"/>
        <v>169.74</v>
      </c>
      <c r="N1895" s="58">
        <f>IF(F1895&gt;0,ROUND(F1895*#REF!,2),0)</f>
        <v>0</v>
      </c>
      <c r="O1895" s="58">
        <f>IF(J1895&gt;0,ROUND(J1895*#REF!,2),0)</f>
        <v>0</v>
      </c>
      <c r="P1895" s="58">
        <f t="shared" si="206"/>
        <v>169.74</v>
      </c>
      <c r="Q1895" s="59" t="s">
        <v>132</v>
      </c>
      <c r="R1895" s="51"/>
      <c r="S1895" s="51"/>
    </row>
    <row r="1896" spans="1:19" ht="21" x14ac:dyDescent="0.35">
      <c r="A1896" s="53">
        <v>31004253</v>
      </c>
      <c r="B1896" s="53" t="s">
        <v>10871</v>
      </c>
      <c r="C1896" s="54" t="s">
        <v>2652</v>
      </c>
      <c r="D1896" s="60">
        <v>1</v>
      </c>
      <c r="E1896" s="61" t="s">
        <v>34</v>
      </c>
      <c r="F1896" s="56"/>
      <c r="G1896" s="53">
        <v>1</v>
      </c>
      <c r="H1896" s="53">
        <v>2</v>
      </c>
      <c r="I1896" s="53"/>
      <c r="J1896" s="53"/>
      <c r="K1896" s="57"/>
      <c r="L1896" s="58">
        <f t="shared" si="208"/>
        <v>71.62</v>
      </c>
      <c r="M1896" s="58">
        <f t="shared" si="205"/>
        <v>71.62</v>
      </c>
      <c r="N1896" s="58">
        <f>IF(F1896&gt;0,ROUND(F1896*#REF!,2),0)</f>
        <v>0</v>
      </c>
      <c r="O1896" s="58">
        <f>IF(J1896&gt;0,ROUND(J1896*#REF!,2),0)</f>
        <v>0</v>
      </c>
      <c r="P1896" s="58">
        <f t="shared" si="206"/>
        <v>71.62</v>
      </c>
      <c r="Q1896" s="59" t="s">
        <v>132</v>
      </c>
      <c r="R1896" s="51"/>
      <c r="S1896" s="51"/>
    </row>
    <row r="1897" spans="1:19" ht="21" x14ac:dyDescent="0.35">
      <c r="A1897" s="53">
        <v>31004261</v>
      </c>
      <c r="B1897" s="53" t="s">
        <v>10872</v>
      </c>
      <c r="C1897" s="54" t="s">
        <v>2651</v>
      </c>
      <c r="D1897" s="60">
        <v>1</v>
      </c>
      <c r="E1897" s="61" t="s">
        <v>409</v>
      </c>
      <c r="F1897" s="56"/>
      <c r="G1897" s="53">
        <v>1</v>
      </c>
      <c r="H1897" s="53">
        <v>3</v>
      </c>
      <c r="I1897" s="53"/>
      <c r="J1897" s="53"/>
      <c r="K1897" s="57"/>
      <c r="L1897" s="58">
        <f t="shared" si="208"/>
        <v>438.97</v>
      </c>
      <c r="M1897" s="58">
        <f t="shared" si="205"/>
        <v>438.97</v>
      </c>
      <c r="N1897" s="58">
        <f>IF(F1897&gt;0,ROUND(F1897*#REF!,2),0)</f>
        <v>0</v>
      </c>
      <c r="O1897" s="58">
        <f>IF(J1897&gt;0,ROUND(J1897*#REF!,2),0)</f>
        <v>0</v>
      </c>
      <c r="P1897" s="58">
        <f t="shared" si="206"/>
        <v>438.97</v>
      </c>
      <c r="Q1897" s="59" t="s">
        <v>132</v>
      </c>
      <c r="R1897" s="51"/>
      <c r="S1897" s="51"/>
    </row>
    <row r="1898" spans="1:19" ht="31.5" x14ac:dyDescent="0.35">
      <c r="A1898" s="53">
        <v>31004270</v>
      </c>
      <c r="B1898" s="53" t="s">
        <v>10873</v>
      </c>
      <c r="C1898" s="54" t="s">
        <v>2650</v>
      </c>
      <c r="D1898" s="60">
        <v>1</v>
      </c>
      <c r="E1898" s="61" t="s">
        <v>398</v>
      </c>
      <c r="F1898" s="56"/>
      <c r="G1898" s="53">
        <v>1</v>
      </c>
      <c r="H1898" s="53">
        <v>5</v>
      </c>
      <c r="I1898" s="53"/>
      <c r="J1898" s="53"/>
      <c r="K1898" s="57"/>
      <c r="L1898" s="58">
        <f t="shared" si="208"/>
        <v>1140.53</v>
      </c>
      <c r="M1898" s="58">
        <f t="shared" si="205"/>
        <v>1140.53</v>
      </c>
      <c r="N1898" s="58">
        <f>IF(F1898&gt;0,ROUND(F1898*#REF!,2),0)</f>
        <v>0</v>
      </c>
      <c r="O1898" s="58">
        <f>IF(J1898&gt;0,ROUND(J1898*#REF!,2),0)</f>
        <v>0</v>
      </c>
      <c r="P1898" s="58">
        <f t="shared" si="206"/>
        <v>1140.53</v>
      </c>
      <c r="Q1898" s="59" t="s">
        <v>132</v>
      </c>
      <c r="R1898" s="51"/>
      <c r="S1898" s="51"/>
    </row>
    <row r="1899" spans="1:19" x14ac:dyDescent="0.35">
      <c r="A1899" s="53">
        <v>31004288</v>
      </c>
      <c r="B1899" s="53" t="s">
        <v>10874</v>
      </c>
      <c r="C1899" s="54" t="s">
        <v>2649</v>
      </c>
      <c r="D1899" s="60">
        <v>1</v>
      </c>
      <c r="E1899" s="61" t="s">
        <v>398</v>
      </c>
      <c r="F1899" s="56"/>
      <c r="G1899" s="53">
        <v>2</v>
      </c>
      <c r="H1899" s="53">
        <v>6</v>
      </c>
      <c r="I1899" s="53"/>
      <c r="J1899" s="53"/>
      <c r="K1899" s="57"/>
      <c r="L1899" s="58">
        <f t="shared" si="208"/>
        <v>1140.53</v>
      </c>
      <c r="M1899" s="58">
        <f t="shared" si="205"/>
        <v>1140.53</v>
      </c>
      <c r="N1899" s="58">
        <f>IF(F1899&gt;0,ROUND(F1899*#REF!,2),0)</f>
        <v>0</v>
      </c>
      <c r="O1899" s="58">
        <f>IF(J1899&gt;0,ROUND(J1899*#REF!,2),0)</f>
        <v>0</v>
      </c>
      <c r="P1899" s="58">
        <f t="shared" si="206"/>
        <v>1140.53</v>
      </c>
      <c r="Q1899" s="59" t="s">
        <v>132</v>
      </c>
      <c r="R1899" s="51"/>
      <c r="S1899" s="51"/>
    </row>
    <row r="1900" spans="1:19" ht="21" x14ac:dyDescent="0.35">
      <c r="A1900" s="53">
        <v>31004300</v>
      </c>
      <c r="B1900" s="53" t="s">
        <v>10875</v>
      </c>
      <c r="C1900" s="54" t="s">
        <v>2648</v>
      </c>
      <c r="D1900" s="60">
        <v>1</v>
      </c>
      <c r="E1900" s="61" t="s">
        <v>409</v>
      </c>
      <c r="F1900" s="56"/>
      <c r="G1900" s="53">
        <v>1</v>
      </c>
      <c r="H1900" s="53">
        <v>2</v>
      </c>
      <c r="I1900" s="53"/>
      <c r="J1900" s="53"/>
      <c r="K1900" s="57"/>
      <c r="L1900" s="58">
        <f t="shared" si="208"/>
        <v>438.97</v>
      </c>
      <c r="M1900" s="58">
        <f t="shared" si="205"/>
        <v>438.97</v>
      </c>
      <c r="N1900" s="58">
        <f>IF(F1900&gt;0,ROUND(F1900*#REF!,2),0)</f>
        <v>0</v>
      </c>
      <c r="O1900" s="58">
        <f>IF(J1900&gt;0,ROUND(J1900*#REF!,2),0)</f>
        <v>0</v>
      </c>
      <c r="P1900" s="58">
        <f t="shared" si="206"/>
        <v>438.97</v>
      </c>
      <c r="Q1900" s="59" t="s">
        <v>132</v>
      </c>
      <c r="R1900" s="51"/>
      <c r="S1900" s="51"/>
    </row>
    <row r="1901" spans="1:19" ht="21" x14ac:dyDescent="0.35">
      <c r="A1901" s="53">
        <v>31004318</v>
      </c>
      <c r="B1901" s="53" t="s">
        <v>10876</v>
      </c>
      <c r="C1901" s="54" t="s">
        <v>2647</v>
      </c>
      <c r="D1901" s="60">
        <v>1</v>
      </c>
      <c r="E1901" s="61" t="s">
        <v>34</v>
      </c>
      <c r="F1901" s="56"/>
      <c r="G1901" s="53"/>
      <c r="H1901" s="53">
        <v>2</v>
      </c>
      <c r="I1901" s="53"/>
      <c r="J1901" s="53"/>
      <c r="K1901" s="57"/>
      <c r="L1901" s="58">
        <f t="shared" si="208"/>
        <v>71.62</v>
      </c>
      <c r="M1901" s="58">
        <f t="shared" si="205"/>
        <v>71.62</v>
      </c>
      <c r="N1901" s="58">
        <f>IF(F1901&gt;0,ROUND(F1901*#REF!,2),0)</f>
        <v>0</v>
      </c>
      <c r="O1901" s="58">
        <f>IF(J1901&gt;0,ROUND(J1901*#REF!,2),0)</f>
        <v>0</v>
      </c>
      <c r="P1901" s="58">
        <f t="shared" si="206"/>
        <v>71.62</v>
      </c>
      <c r="Q1901" s="59" t="s">
        <v>132</v>
      </c>
      <c r="R1901" s="51"/>
      <c r="S1901" s="51"/>
    </row>
    <row r="1902" spans="1:19" ht="21" x14ac:dyDescent="0.35">
      <c r="A1902" s="53">
        <v>31004326</v>
      </c>
      <c r="B1902" s="53" t="s">
        <v>10877</v>
      </c>
      <c r="C1902" s="54" t="s">
        <v>2646</v>
      </c>
      <c r="D1902" s="60">
        <v>1</v>
      </c>
      <c r="E1902" s="61" t="s">
        <v>224</v>
      </c>
      <c r="F1902" s="56"/>
      <c r="G1902" s="53">
        <v>1</v>
      </c>
      <c r="H1902" s="53">
        <v>1</v>
      </c>
      <c r="I1902" s="53"/>
      <c r="J1902" s="53"/>
      <c r="K1902" s="57"/>
      <c r="L1902" s="58">
        <f t="shared" si="208"/>
        <v>338.19</v>
      </c>
      <c r="M1902" s="58">
        <f t="shared" si="205"/>
        <v>338.19</v>
      </c>
      <c r="N1902" s="58">
        <f>IF(F1902&gt;0,ROUND(F1902*#REF!,2),0)</f>
        <v>0</v>
      </c>
      <c r="O1902" s="58">
        <f>IF(J1902&gt;0,ROUND(J1902*#REF!,2),0)</f>
        <v>0</v>
      </c>
      <c r="P1902" s="58">
        <f t="shared" si="206"/>
        <v>338.19</v>
      </c>
      <c r="Q1902" s="59" t="s">
        <v>132</v>
      </c>
      <c r="R1902" s="51"/>
      <c r="S1902" s="51"/>
    </row>
    <row r="1903" spans="1:19" x14ac:dyDescent="0.35">
      <c r="A1903" s="53">
        <v>31004334</v>
      </c>
      <c r="B1903" s="53" t="s">
        <v>10878</v>
      </c>
      <c r="C1903" s="54" t="s">
        <v>2645</v>
      </c>
      <c r="D1903" s="60">
        <v>1</v>
      </c>
      <c r="E1903" s="61" t="s">
        <v>34</v>
      </c>
      <c r="F1903" s="56"/>
      <c r="G1903" s="53"/>
      <c r="H1903" s="53">
        <v>0</v>
      </c>
      <c r="I1903" s="53"/>
      <c r="J1903" s="53"/>
      <c r="K1903" s="57"/>
      <c r="L1903" s="58">
        <f t="shared" si="208"/>
        <v>71.62</v>
      </c>
      <c r="M1903" s="58">
        <f t="shared" si="205"/>
        <v>71.62</v>
      </c>
      <c r="N1903" s="58">
        <f>IF(F1903&gt;0,ROUND(F1903*#REF!,2),0)</f>
        <v>0</v>
      </c>
      <c r="O1903" s="58">
        <f>IF(J1903&gt;0,ROUND(J1903*#REF!,2),0)</f>
        <v>0</v>
      </c>
      <c r="P1903" s="58">
        <f t="shared" si="206"/>
        <v>71.62</v>
      </c>
      <c r="Q1903" s="59" t="s">
        <v>132</v>
      </c>
      <c r="R1903" s="51"/>
      <c r="S1903" s="51"/>
    </row>
    <row r="1904" spans="1:19" ht="21" x14ac:dyDescent="0.35">
      <c r="A1904" s="53">
        <v>31004342</v>
      </c>
      <c r="B1904" s="53" t="s">
        <v>10879</v>
      </c>
      <c r="C1904" s="54" t="s">
        <v>2644</v>
      </c>
      <c r="D1904" s="60">
        <v>1</v>
      </c>
      <c r="E1904" s="61" t="s">
        <v>497</v>
      </c>
      <c r="F1904" s="56"/>
      <c r="G1904" s="53">
        <v>1</v>
      </c>
      <c r="H1904" s="53">
        <v>2</v>
      </c>
      <c r="I1904" s="53"/>
      <c r="J1904" s="53"/>
      <c r="K1904" s="57"/>
      <c r="L1904" s="58">
        <f t="shared" si="208"/>
        <v>485.38</v>
      </c>
      <c r="M1904" s="58">
        <f t="shared" si="205"/>
        <v>485.38</v>
      </c>
      <c r="N1904" s="58">
        <f>IF(F1904&gt;0,ROUND(F1904*#REF!,2),0)</f>
        <v>0</v>
      </c>
      <c r="O1904" s="58">
        <f>IF(J1904&gt;0,ROUND(J1904*#REF!,2),0)</f>
        <v>0</v>
      </c>
      <c r="P1904" s="58">
        <f t="shared" si="206"/>
        <v>485.38</v>
      </c>
      <c r="Q1904" s="59" t="s">
        <v>132</v>
      </c>
      <c r="R1904" s="51"/>
      <c r="S1904" s="51"/>
    </row>
    <row r="1905" spans="1:19" ht="31" x14ac:dyDescent="0.35">
      <c r="A1905" s="125" t="s">
        <v>10880</v>
      </c>
      <c r="B1905" s="125"/>
      <c r="C1905" s="125"/>
      <c r="D1905" s="125"/>
      <c r="E1905" s="125"/>
      <c r="F1905" s="125"/>
      <c r="G1905" s="125"/>
      <c r="H1905" s="125"/>
      <c r="I1905" s="125"/>
      <c r="J1905" s="125"/>
      <c r="K1905" s="125"/>
      <c r="L1905" s="125"/>
      <c r="M1905" s="125"/>
      <c r="N1905" s="125"/>
      <c r="O1905" s="125"/>
      <c r="P1905" s="125"/>
      <c r="Q1905" s="52"/>
      <c r="R1905" s="51"/>
      <c r="S1905" s="51"/>
    </row>
    <row r="1906" spans="1:19" ht="21" x14ac:dyDescent="0.35">
      <c r="A1906" s="53">
        <v>31005012</v>
      </c>
      <c r="B1906" s="53" t="s">
        <v>10881</v>
      </c>
      <c r="C1906" s="54" t="s">
        <v>2643</v>
      </c>
      <c r="D1906" s="60">
        <v>1</v>
      </c>
      <c r="E1906" s="61" t="s">
        <v>497</v>
      </c>
      <c r="F1906" s="56"/>
      <c r="G1906" s="53">
        <v>2</v>
      </c>
      <c r="H1906" s="53">
        <v>3</v>
      </c>
      <c r="I1906" s="53"/>
      <c r="J1906" s="53"/>
      <c r="K1906" s="57"/>
      <c r="L1906" s="58">
        <f t="shared" ref="L1906:L1937" si="209">VLOOKUP(E1906,PORTES2021,10,FALSE)</f>
        <v>485.38</v>
      </c>
      <c r="M1906" s="58">
        <f t="shared" si="205"/>
        <v>485.38</v>
      </c>
      <c r="N1906" s="58">
        <f>IF(F1906&gt;0,ROUND(F1906*#REF!,2),0)</f>
        <v>0</v>
      </c>
      <c r="O1906" s="58">
        <f>IF(J1906&gt;0,ROUND(J1906*#REF!,2),0)</f>
        <v>0</v>
      </c>
      <c r="P1906" s="58">
        <f t="shared" si="206"/>
        <v>485.38</v>
      </c>
      <c r="Q1906" s="59" t="s">
        <v>132</v>
      </c>
      <c r="R1906" s="51"/>
      <c r="S1906" s="51"/>
    </row>
    <row r="1907" spans="1:19" ht="21" x14ac:dyDescent="0.35">
      <c r="A1907" s="53">
        <v>31005020</v>
      </c>
      <c r="B1907" s="53" t="s">
        <v>10882</v>
      </c>
      <c r="C1907" s="54" t="s">
        <v>2642</v>
      </c>
      <c r="D1907" s="60">
        <v>1</v>
      </c>
      <c r="E1907" s="61" t="s">
        <v>497</v>
      </c>
      <c r="F1907" s="56"/>
      <c r="G1907" s="53">
        <v>1</v>
      </c>
      <c r="H1907" s="53">
        <v>3</v>
      </c>
      <c r="I1907" s="53"/>
      <c r="J1907" s="53"/>
      <c r="K1907" s="57"/>
      <c r="L1907" s="58">
        <f t="shared" si="209"/>
        <v>485.38</v>
      </c>
      <c r="M1907" s="58">
        <f t="shared" si="205"/>
        <v>485.38</v>
      </c>
      <c r="N1907" s="58">
        <f>IF(F1907&gt;0,ROUND(F1907*#REF!,2),0)</f>
        <v>0</v>
      </c>
      <c r="O1907" s="58">
        <f>IF(J1907&gt;0,ROUND(J1907*#REF!,2),0)</f>
        <v>0</v>
      </c>
      <c r="P1907" s="58">
        <f t="shared" ref="P1907:P1970" si="210">ROUND(M1907+N1907+O1907,2)</f>
        <v>485.38</v>
      </c>
      <c r="Q1907" s="59" t="s">
        <v>132</v>
      </c>
      <c r="R1907" s="51"/>
      <c r="S1907" s="51"/>
    </row>
    <row r="1908" spans="1:19" ht="21" x14ac:dyDescent="0.35">
      <c r="A1908" s="53">
        <v>31005039</v>
      </c>
      <c r="B1908" s="53" t="s">
        <v>10883</v>
      </c>
      <c r="C1908" s="54" t="s">
        <v>2641</v>
      </c>
      <c r="D1908" s="60">
        <v>1</v>
      </c>
      <c r="E1908" s="61" t="s">
        <v>446</v>
      </c>
      <c r="F1908" s="56"/>
      <c r="G1908" s="53">
        <v>2</v>
      </c>
      <c r="H1908" s="53">
        <v>6</v>
      </c>
      <c r="I1908" s="53"/>
      <c r="J1908" s="53"/>
      <c r="K1908" s="57"/>
      <c r="L1908" s="58">
        <f t="shared" si="209"/>
        <v>1323.54</v>
      </c>
      <c r="M1908" s="58">
        <f t="shared" ref="M1908:M1974" si="211">ROUND(D1908*L1908,2)</f>
        <v>1323.54</v>
      </c>
      <c r="N1908" s="58">
        <f>IF(F1908&gt;0,ROUND(F1908*#REF!,2),0)</f>
        <v>0</v>
      </c>
      <c r="O1908" s="58">
        <f>IF(J1908&gt;0,ROUND(J1908*#REF!,2),0)</f>
        <v>0</v>
      </c>
      <c r="P1908" s="58">
        <f t="shared" si="210"/>
        <v>1323.54</v>
      </c>
      <c r="Q1908" s="59" t="s">
        <v>132</v>
      </c>
      <c r="R1908" s="51"/>
      <c r="S1908" s="51"/>
    </row>
    <row r="1909" spans="1:19" ht="21" x14ac:dyDescent="0.35">
      <c r="A1909" s="53">
        <v>31005047</v>
      </c>
      <c r="B1909" s="53" t="s">
        <v>10884</v>
      </c>
      <c r="C1909" s="54" t="s">
        <v>2640</v>
      </c>
      <c r="D1909" s="60">
        <v>1</v>
      </c>
      <c r="E1909" s="61" t="s">
        <v>2042</v>
      </c>
      <c r="F1909" s="56"/>
      <c r="G1909" s="53">
        <v>2</v>
      </c>
      <c r="H1909" s="53">
        <v>6</v>
      </c>
      <c r="I1909" s="53"/>
      <c r="J1909" s="53"/>
      <c r="K1909" s="57"/>
      <c r="L1909" s="58">
        <f t="shared" si="209"/>
        <v>1982.66</v>
      </c>
      <c r="M1909" s="58">
        <f t="shared" si="211"/>
        <v>1982.66</v>
      </c>
      <c r="N1909" s="58">
        <f>IF(F1909&gt;0,ROUND(F1909*#REF!,2),0)</f>
        <v>0</v>
      </c>
      <c r="O1909" s="58">
        <f>IF(J1909&gt;0,ROUND(J1909*#REF!,2),0)</f>
        <v>0</v>
      </c>
      <c r="P1909" s="58">
        <f t="shared" si="210"/>
        <v>1982.66</v>
      </c>
      <c r="Q1909" s="59" t="s">
        <v>132</v>
      </c>
      <c r="R1909" s="51"/>
      <c r="S1909" s="51"/>
    </row>
    <row r="1910" spans="1:19" ht="21" x14ac:dyDescent="0.35">
      <c r="A1910" s="53">
        <v>31005063</v>
      </c>
      <c r="B1910" s="53" t="s">
        <v>10885</v>
      </c>
      <c r="C1910" s="54" t="s">
        <v>2639</v>
      </c>
      <c r="D1910" s="60">
        <v>1</v>
      </c>
      <c r="E1910" s="61" t="s">
        <v>497</v>
      </c>
      <c r="F1910" s="56"/>
      <c r="G1910" s="53"/>
      <c r="H1910" s="53">
        <v>3</v>
      </c>
      <c r="I1910" s="53"/>
      <c r="J1910" s="53"/>
      <c r="K1910" s="57"/>
      <c r="L1910" s="58">
        <f t="shared" si="209"/>
        <v>485.38</v>
      </c>
      <c r="M1910" s="58">
        <f t="shared" si="211"/>
        <v>485.38</v>
      </c>
      <c r="N1910" s="58">
        <f>IF(F1910&gt;0,ROUND(F1910*#REF!,2),0)</f>
        <v>0</v>
      </c>
      <c r="O1910" s="58">
        <f>IF(J1910&gt;0,ROUND(J1910*#REF!,2),0)</f>
        <v>0</v>
      </c>
      <c r="P1910" s="58">
        <f t="shared" si="210"/>
        <v>485.38</v>
      </c>
      <c r="Q1910" s="59" t="s">
        <v>132</v>
      </c>
      <c r="R1910" s="51"/>
      <c r="S1910" s="51"/>
    </row>
    <row r="1911" spans="1:19" ht="21" x14ac:dyDescent="0.35">
      <c r="A1911" s="53">
        <v>31005071</v>
      </c>
      <c r="B1911" s="53" t="s">
        <v>10886</v>
      </c>
      <c r="C1911" s="54" t="s">
        <v>2638</v>
      </c>
      <c r="D1911" s="60">
        <v>1</v>
      </c>
      <c r="E1911" s="61" t="s">
        <v>16</v>
      </c>
      <c r="F1911" s="56"/>
      <c r="G1911" s="53"/>
      <c r="H1911" s="53">
        <v>3</v>
      </c>
      <c r="I1911" s="53"/>
      <c r="J1911" s="53"/>
      <c r="K1911" s="57"/>
      <c r="L1911" s="58">
        <f t="shared" si="209"/>
        <v>250.65</v>
      </c>
      <c r="M1911" s="58">
        <f t="shared" si="211"/>
        <v>250.65</v>
      </c>
      <c r="N1911" s="58">
        <f>IF(F1911&gt;0,ROUND(F1911*#REF!,2),0)</f>
        <v>0</v>
      </c>
      <c r="O1911" s="58">
        <f>IF(J1911&gt;0,ROUND(J1911*#REF!,2),0)</f>
        <v>0</v>
      </c>
      <c r="P1911" s="58">
        <f t="shared" si="210"/>
        <v>250.65</v>
      </c>
      <c r="Q1911" s="59" t="s">
        <v>132</v>
      </c>
      <c r="R1911" s="51"/>
      <c r="S1911" s="51"/>
    </row>
    <row r="1912" spans="1:19" ht="31.5" x14ac:dyDescent="0.35">
      <c r="A1912" s="53">
        <v>31005080</v>
      </c>
      <c r="B1912" s="53" t="s">
        <v>10887</v>
      </c>
      <c r="C1912" s="54" t="s">
        <v>2637</v>
      </c>
      <c r="D1912" s="60">
        <v>1</v>
      </c>
      <c r="E1912" s="61" t="s">
        <v>159</v>
      </c>
      <c r="F1912" s="56"/>
      <c r="G1912" s="53">
        <v>2</v>
      </c>
      <c r="H1912" s="53">
        <v>5</v>
      </c>
      <c r="I1912" s="53"/>
      <c r="J1912" s="53"/>
      <c r="K1912" s="57"/>
      <c r="L1912" s="58">
        <f t="shared" si="209"/>
        <v>736.04</v>
      </c>
      <c r="M1912" s="58">
        <f t="shared" si="211"/>
        <v>736.04</v>
      </c>
      <c r="N1912" s="58">
        <f>IF(F1912&gt;0,ROUND(F1912*#REF!,2),0)</f>
        <v>0</v>
      </c>
      <c r="O1912" s="58">
        <f>IF(J1912&gt;0,ROUND(J1912*#REF!,2),0)</f>
        <v>0</v>
      </c>
      <c r="P1912" s="58">
        <f t="shared" si="210"/>
        <v>736.04</v>
      </c>
      <c r="Q1912" s="59" t="s">
        <v>132</v>
      </c>
      <c r="R1912" s="51"/>
      <c r="S1912" s="51"/>
    </row>
    <row r="1913" spans="1:19" ht="21" x14ac:dyDescent="0.35">
      <c r="A1913" s="53">
        <v>31005098</v>
      </c>
      <c r="B1913" s="53" t="s">
        <v>10888</v>
      </c>
      <c r="C1913" s="54" t="s">
        <v>2636</v>
      </c>
      <c r="D1913" s="60">
        <v>1</v>
      </c>
      <c r="E1913" s="61" t="s">
        <v>148</v>
      </c>
      <c r="F1913" s="56"/>
      <c r="G1913" s="53">
        <v>1</v>
      </c>
      <c r="H1913" s="53">
        <v>5</v>
      </c>
      <c r="I1913" s="53"/>
      <c r="J1913" s="53"/>
      <c r="K1913" s="57"/>
      <c r="L1913" s="58">
        <f t="shared" si="209"/>
        <v>689.63</v>
      </c>
      <c r="M1913" s="58">
        <f t="shared" si="211"/>
        <v>689.63</v>
      </c>
      <c r="N1913" s="58">
        <f>IF(F1913&gt;0,ROUND(F1913*#REF!,2),0)</f>
        <v>0</v>
      </c>
      <c r="O1913" s="58">
        <f>IF(J1913&gt;0,ROUND(J1913*#REF!,2),0)</f>
        <v>0</v>
      </c>
      <c r="P1913" s="58">
        <f t="shared" si="210"/>
        <v>689.63</v>
      </c>
      <c r="Q1913" s="59" t="s">
        <v>132</v>
      </c>
      <c r="R1913" s="51"/>
      <c r="S1913" s="51"/>
    </row>
    <row r="1914" spans="1:19" ht="21" x14ac:dyDescent="0.35">
      <c r="A1914" s="53">
        <v>31005101</v>
      </c>
      <c r="B1914" s="53" t="s">
        <v>10889</v>
      </c>
      <c r="C1914" s="54" t="s">
        <v>2635</v>
      </c>
      <c r="D1914" s="60">
        <v>1</v>
      </c>
      <c r="E1914" s="61" t="s">
        <v>159</v>
      </c>
      <c r="F1914" s="56"/>
      <c r="G1914" s="53">
        <v>2</v>
      </c>
      <c r="H1914" s="53">
        <v>5</v>
      </c>
      <c r="I1914" s="53"/>
      <c r="J1914" s="53"/>
      <c r="K1914" s="57"/>
      <c r="L1914" s="58">
        <f t="shared" si="209"/>
        <v>736.04</v>
      </c>
      <c r="M1914" s="58">
        <f t="shared" si="211"/>
        <v>736.04</v>
      </c>
      <c r="N1914" s="58">
        <f>IF(F1914&gt;0,ROUND(F1914*#REF!,2),0)</f>
        <v>0</v>
      </c>
      <c r="O1914" s="58">
        <f>IF(J1914&gt;0,ROUND(J1914*#REF!,2),0)</f>
        <v>0</v>
      </c>
      <c r="P1914" s="58">
        <f t="shared" si="210"/>
        <v>736.04</v>
      </c>
      <c r="Q1914" s="59" t="s">
        <v>132</v>
      </c>
      <c r="R1914" s="51"/>
      <c r="S1914" s="51"/>
    </row>
    <row r="1915" spans="1:19" ht="21" x14ac:dyDescent="0.35">
      <c r="A1915" s="53">
        <v>31005110</v>
      </c>
      <c r="B1915" s="53" t="s">
        <v>10890</v>
      </c>
      <c r="C1915" s="54" t="s">
        <v>2634</v>
      </c>
      <c r="D1915" s="60">
        <v>1</v>
      </c>
      <c r="E1915" s="61" t="s">
        <v>393</v>
      </c>
      <c r="F1915" s="56"/>
      <c r="G1915" s="53">
        <v>2</v>
      </c>
      <c r="H1915" s="53">
        <v>5</v>
      </c>
      <c r="I1915" s="53"/>
      <c r="J1915" s="53"/>
      <c r="K1915" s="57"/>
      <c r="L1915" s="58">
        <f t="shared" si="209"/>
        <v>883.25</v>
      </c>
      <c r="M1915" s="58">
        <f t="shared" si="211"/>
        <v>883.25</v>
      </c>
      <c r="N1915" s="58">
        <f>IF(F1915&gt;0,ROUND(F1915*#REF!,2),0)</f>
        <v>0</v>
      </c>
      <c r="O1915" s="58">
        <f>IF(J1915&gt;0,ROUND(J1915*#REF!,2),0)</f>
        <v>0</v>
      </c>
      <c r="P1915" s="58">
        <f t="shared" si="210"/>
        <v>883.25</v>
      </c>
      <c r="Q1915" s="59" t="s">
        <v>132</v>
      </c>
      <c r="R1915" s="51"/>
      <c r="S1915" s="51"/>
    </row>
    <row r="1916" spans="1:19" ht="21" x14ac:dyDescent="0.35">
      <c r="A1916" s="53">
        <v>31005128</v>
      </c>
      <c r="B1916" s="53" t="s">
        <v>10891</v>
      </c>
      <c r="C1916" s="54" t="s">
        <v>2633</v>
      </c>
      <c r="D1916" s="60">
        <v>1</v>
      </c>
      <c r="E1916" s="61" t="s">
        <v>148</v>
      </c>
      <c r="F1916" s="56"/>
      <c r="G1916" s="53">
        <v>2</v>
      </c>
      <c r="H1916" s="53">
        <v>4</v>
      </c>
      <c r="I1916" s="53"/>
      <c r="J1916" s="53"/>
      <c r="K1916" s="57"/>
      <c r="L1916" s="58">
        <f t="shared" si="209"/>
        <v>689.63</v>
      </c>
      <c r="M1916" s="58">
        <f t="shared" si="211"/>
        <v>689.63</v>
      </c>
      <c r="N1916" s="58">
        <f>IF(F1916&gt;0,ROUND(F1916*#REF!,2),0)</f>
        <v>0</v>
      </c>
      <c r="O1916" s="58">
        <f>IF(J1916&gt;0,ROUND(J1916*#REF!,2),0)</f>
        <v>0</v>
      </c>
      <c r="P1916" s="58">
        <f t="shared" si="210"/>
        <v>689.63</v>
      </c>
      <c r="Q1916" s="59" t="s">
        <v>132</v>
      </c>
      <c r="R1916" s="51"/>
      <c r="S1916" s="51"/>
    </row>
    <row r="1917" spans="1:19" x14ac:dyDescent="0.35">
      <c r="A1917" s="53">
        <v>31005136</v>
      </c>
      <c r="B1917" s="53" t="s">
        <v>10892</v>
      </c>
      <c r="C1917" s="54" t="s">
        <v>2632</v>
      </c>
      <c r="D1917" s="60">
        <v>1</v>
      </c>
      <c r="E1917" s="61" t="s">
        <v>159</v>
      </c>
      <c r="F1917" s="56"/>
      <c r="G1917" s="53">
        <v>2</v>
      </c>
      <c r="H1917" s="53">
        <v>5</v>
      </c>
      <c r="I1917" s="53"/>
      <c r="J1917" s="53"/>
      <c r="K1917" s="57"/>
      <c r="L1917" s="58">
        <f t="shared" si="209"/>
        <v>736.04</v>
      </c>
      <c r="M1917" s="58">
        <f t="shared" si="211"/>
        <v>736.04</v>
      </c>
      <c r="N1917" s="58">
        <f>IF(F1917&gt;0,ROUND(F1917*#REF!,2),0)</f>
        <v>0</v>
      </c>
      <c r="O1917" s="58">
        <f>IF(J1917&gt;0,ROUND(J1917*#REF!,2),0)</f>
        <v>0</v>
      </c>
      <c r="P1917" s="58">
        <f t="shared" si="210"/>
        <v>736.04</v>
      </c>
      <c r="Q1917" s="59" t="s">
        <v>132</v>
      </c>
      <c r="R1917" s="51"/>
      <c r="S1917" s="51"/>
    </row>
    <row r="1918" spans="1:19" x14ac:dyDescent="0.35">
      <c r="A1918" s="53">
        <v>31005144</v>
      </c>
      <c r="B1918" s="53" t="s">
        <v>10893</v>
      </c>
      <c r="C1918" s="54" t="s">
        <v>2631</v>
      </c>
      <c r="D1918" s="60">
        <v>1</v>
      </c>
      <c r="E1918" s="61" t="s">
        <v>388</v>
      </c>
      <c r="F1918" s="56"/>
      <c r="G1918" s="53">
        <v>1</v>
      </c>
      <c r="H1918" s="53">
        <v>3</v>
      </c>
      <c r="I1918" s="53"/>
      <c r="J1918" s="53"/>
      <c r="K1918" s="57"/>
      <c r="L1918" s="58">
        <f t="shared" si="209"/>
        <v>574.25</v>
      </c>
      <c r="M1918" s="58">
        <f t="shared" si="211"/>
        <v>574.25</v>
      </c>
      <c r="N1918" s="58">
        <f>IF(F1918&gt;0,ROUND(F1918*#REF!,2),0)</f>
        <v>0</v>
      </c>
      <c r="O1918" s="58">
        <f>IF(J1918&gt;0,ROUND(J1918*#REF!,2),0)</f>
        <v>0</v>
      </c>
      <c r="P1918" s="58">
        <f t="shared" si="210"/>
        <v>574.25</v>
      </c>
      <c r="Q1918" s="59" t="s">
        <v>132</v>
      </c>
      <c r="R1918" s="51"/>
      <c r="S1918" s="51"/>
    </row>
    <row r="1919" spans="1:19" ht="21" x14ac:dyDescent="0.35">
      <c r="A1919" s="53">
        <v>31005152</v>
      </c>
      <c r="B1919" s="53" t="s">
        <v>10894</v>
      </c>
      <c r="C1919" s="54" t="s">
        <v>2630</v>
      </c>
      <c r="D1919" s="60">
        <v>1</v>
      </c>
      <c r="E1919" s="61" t="s">
        <v>159</v>
      </c>
      <c r="F1919" s="56"/>
      <c r="G1919" s="53">
        <v>2</v>
      </c>
      <c r="H1919" s="53">
        <v>5</v>
      </c>
      <c r="I1919" s="53"/>
      <c r="J1919" s="53"/>
      <c r="K1919" s="57"/>
      <c r="L1919" s="58">
        <f t="shared" si="209"/>
        <v>736.04</v>
      </c>
      <c r="M1919" s="58">
        <f t="shared" si="211"/>
        <v>736.04</v>
      </c>
      <c r="N1919" s="58">
        <f>IF(F1919&gt;0,ROUND(F1919*#REF!,2),0)</f>
        <v>0</v>
      </c>
      <c r="O1919" s="58">
        <f>IF(J1919&gt;0,ROUND(J1919*#REF!,2),0)</f>
        <v>0</v>
      </c>
      <c r="P1919" s="58">
        <f t="shared" si="210"/>
        <v>736.04</v>
      </c>
      <c r="Q1919" s="59" t="s">
        <v>132</v>
      </c>
      <c r="R1919" s="51"/>
      <c r="S1919" s="51"/>
    </row>
    <row r="1920" spans="1:19" x14ac:dyDescent="0.35">
      <c r="A1920" s="53">
        <v>31005160</v>
      </c>
      <c r="B1920" s="53" t="s">
        <v>10895</v>
      </c>
      <c r="C1920" s="54" t="s">
        <v>2629</v>
      </c>
      <c r="D1920" s="60">
        <v>1</v>
      </c>
      <c r="E1920" s="61" t="s">
        <v>161</v>
      </c>
      <c r="F1920" s="56"/>
      <c r="G1920" s="53">
        <v>2</v>
      </c>
      <c r="H1920" s="53">
        <v>5</v>
      </c>
      <c r="I1920" s="53"/>
      <c r="J1920" s="53"/>
      <c r="K1920" s="57"/>
      <c r="L1920" s="58">
        <f t="shared" si="209"/>
        <v>948.22</v>
      </c>
      <c r="M1920" s="58">
        <f t="shared" si="211"/>
        <v>948.22</v>
      </c>
      <c r="N1920" s="58">
        <f>IF(F1920&gt;0,ROUND(F1920*#REF!,2),0)</f>
        <v>0</v>
      </c>
      <c r="O1920" s="58">
        <f>IF(J1920&gt;0,ROUND(J1920*#REF!,2),0)</f>
        <v>0</v>
      </c>
      <c r="P1920" s="58">
        <f t="shared" si="210"/>
        <v>948.22</v>
      </c>
      <c r="Q1920" s="59" t="s">
        <v>132</v>
      </c>
      <c r="R1920" s="51"/>
      <c r="S1920" s="51"/>
    </row>
    <row r="1921" spans="1:19" x14ac:dyDescent="0.35">
      <c r="A1921" s="53">
        <v>31005179</v>
      </c>
      <c r="B1921" s="53" t="s">
        <v>10896</v>
      </c>
      <c r="C1921" s="54" t="s">
        <v>2628</v>
      </c>
      <c r="D1921" s="60">
        <v>1</v>
      </c>
      <c r="E1921" s="61" t="s">
        <v>159</v>
      </c>
      <c r="F1921" s="56"/>
      <c r="G1921" s="53">
        <v>2</v>
      </c>
      <c r="H1921" s="53">
        <v>5</v>
      </c>
      <c r="I1921" s="53"/>
      <c r="J1921" s="53"/>
      <c r="K1921" s="57"/>
      <c r="L1921" s="58">
        <f t="shared" si="209"/>
        <v>736.04</v>
      </c>
      <c r="M1921" s="58">
        <f t="shared" si="211"/>
        <v>736.04</v>
      </c>
      <c r="N1921" s="58">
        <f>IF(F1921&gt;0,ROUND(F1921*#REF!,2),0)</f>
        <v>0</v>
      </c>
      <c r="O1921" s="58">
        <f>IF(J1921&gt;0,ROUND(J1921*#REF!,2),0)</f>
        <v>0</v>
      </c>
      <c r="P1921" s="58">
        <f t="shared" si="210"/>
        <v>736.04</v>
      </c>
      <c r="Q1921" s="59" t="s">
        <v>132</v>
      </c>
      <c r="R1921" s="51"/>
      <c r="S1921" s="51"/>
    </row>
    <row r="1922" spans="1:19" ht="31.5" x14ac:dyDescent="0.35">
      <c r="A1922" s="53">
        <v>31005187</v>
      </c>
      <c r="B1922" s="53" t="s">
        <v>10897</v>
      </c>
      <c r="C1922" s="54" t="s">
        <v>2627</v>
      </c>
      <c r="D1922" s="60">
        <v>1</v>
      </c>
      <c r="E1922" s="61" t="s">
        <v>383</v>
      </c>
      <c r="F1922" s="56"/>
      <c r="G1922" s="53">
        <v>2</v>
      </c>
      <c r="H1922" s="53">
        <v>5</v>
      </c>
      <c r="I1922" s="53"/>
      <c r="J1922" s="53"/>
      <c r="K1922" s="57"/>
      <c r="L1922" s="58">
        <f t="shared" si="209"/>
        <v>649.84</v>
      </c>
      <c r="M1922" s="58">
        <f t="shared" si="211"/>
        <v>649.84</v>
      </c>
      <c r="N1922" s="58">
        <f>IF(F1922&gt;0,ROUND(F1922*#REF!,2),0)</f>
        <v>0</v>
      </c>
      <c r="O1922" s="58">
        <f>IF(J1922&gt;0,ROUND(J1922*#REF!,2),0)</f>
        <v>0</v>
      </c>
      <c r="P1922" s="58">
        <f t="shared" si="210"/>
        <v>649.84</v>
      </c>
      <c r="Q1922" s="59" t="s">
        <v>132</v>
      </c>
      <c r="R1922" s="51"/>
      <c r="S1922" s="51"/>
    </row>
    <row r="1923" spans="1:19" x14ac:dyDescent="0.35">
      <c r="A1923" s="53">
        <v>31005195</v>
      </c>
      <c r="B1923" s="53" t="s">
        <v>10898</v>
      </c>
      <c r="C1923" s="54" t="s">
        <v>2626</v>
      </c>
      <c r="D1923" s="60">
        <v>1</v>
      </c>
      <c r="E1923" s="61" t="s">
        <v>41</v>
      </c>
      <c r="F1923" s="56"/>
      <c r="G1923" s="53">
        <v>1</v>
      </c>
      <c r="H1923" s="53">
        <v>4</v>
      </c>
      <c r="I1923" s="53"/>
      <c r="J1923" s="53"/>
      <c r="K1923" s="57"/>
      <c r="L1923" s="58">
        <f t="shared" si="209"/>
        <v>169.74</v>
      </c>
      <c r="M1923" s="58">
        <f t="shared" si="211"/>
        <v>169.74</v>
      </c>
      <c r="N1923" s="58">
        <f>IF(F1923&gt;0,ROUND(F1923*#REF!,2),0)</f>
        <v>0</v>
      </c>
      <c r="O1923" s="58">
        <f>IF(J1923&gt;0,ROUND(J1923*#REF!,2),0)</f>
        <v>0</v>
      </c>
      <c r="P1923" s="58">
        <f t="shared" si="210"/>
        <v>169.74</v>
      </c>
      <c r="Q1923" s="59" t="s">
        <v>132</v>
      </c>
      <c r="R1923" s="51"/>
      <c r="S1923" s="51"/>
    </row>
    <row r="1924" spans="1:19" x14ac:dyDescent="0.35">
      <c r="A1924" s="53">
        <v>31005209</v>
      </c>
      <c r="B1924" s="53" t="s">
        <v>10899</v>
      </c>
      <c r="C1924" s="54" t="s">
        <v>2625</v>
      </c>
      <c r="D1924" s="60">
        <v>1</v>
      </c>
      <c r="E1924" s="61" t="s">
        <v>446</v>
      </c>
      <c r="F1924" s="56"/>
      <c r="G1924" s="53">
        <v>2</v>
      </c>
      <c r="H1924" s="53">
        <v>6</v>
      </c>
      <c r="I1924" s="53"/>
      <c r="J1924" s="53"/>
      <c r="K1924" s="57"/>
      <c r="L1924" s="58">
        <f t="shared" si="209"/>
        <v>1323.54</v>
      </c>
      <c r="M1924" s="58">
        <f t="shared" si="211"/>
        <v>1323.54</v>
      </c>
      <c r="N1924" s="58">
        <f>IF(F1924&gt;0,ROUND(F1924*#REF!,2),0)</f>
        <v>0</v>
      </c>
      <c r="O1924" s="58">
        <f>IF(J1924&gt;0,ROUND(J1924*#REF!,2),0)</f>
        <v>0</v>
      </c>
      <c r="P1924" s="58">
        <f t="shared" si="210"/>
        <v>1323.54</v>
      </c>
      <c r="Q1924" s="59" t="s">
        <v>132</v>
      </c>
      <c r="R1924" s="51"/>
      <c r="S1924" s="51"/>
    </row>
    <row r="1925" spans="1:19" ht="21" x14ac:dyDescent="0.35">
      <c r="A1925" s="53">
        <v>31005217</v>
      </c>
      <c r="B1925" s="53" t="s">
        <v>10900</v>
      </c>
      <c r="C1925" s="54" t="s">
        <v>2624</v>
      </c>
      <c r="D1925" s="60">
        <v>1</v>
      </c>
      <c r="E1925" s="61" t="s">
        <v>396</v>
      </c>
      <c r="F1925" s="56"/>
      <c r="G1925" s="53">
        <v>2</v>
      </c>
      <c r="H1925" s="53">
        <v>6</v>
      </c>
      <c r="I1925" s="53"/>
      <c r="J1925" s="53"/>
      <c r="K1925" s="57"/>
      <c r="L1925" s="58">
        <f t="shared" si="209"/>
        <v>1027.79</v>
      </c>
      <c r="M1925" s="58">
        <f t="shared" si="211"/>
        <v>1027.79</v>
      </c>
      <c r="N1925" s="58">
        <f>IF(F1925&gt;0,ROUND(F1925*#REF!,2),0)</f>
        <v>0</v>
      </c>
      <c r="O1925" s="58">
        <f>IF(J1925&gt;0,ROUND(J1925*#REF!,2),0)</f>
        <v>0</v>
      </c>
      <c r="P1925" s="58">
        <f t="shared" si="210"/>
        <v>1027.79</v>
      </c>
      <c r="Q1925" s="59" t="s">
        <v>132</v>
      </c>
      <c r="R1925" s="51"/>
      <c r="S1925" s="51"/>
    </row>
    <row r="1926" spans="1:19" ht="21" x14ac:dyDescent="0.35">
      <c r="A1926" s="53">
        <v>31005225</v>
      </c>
      <c r="B1926" s="53" t="s">
        <v>10901</v>
      </c>
      <c r="C1926" s="54" t="s">
        <v>2623</v>
      </c>
      <c r="D1926" s="60">
        <v>1</v>
      </c>
      <c r="E1926" s="61" t="s">
        <v>393</v>
      </c>
      <c r="F1926" s="56"/>
      <c r="G1926" s="53">
        <v>2</v>
      </c>
      <c r="H1926" s="53">
        <v>5</v>
      </c>
      <c r="I1926" s="53"/>
      <c r="J1926" s="53"/>
      <c r="K1926" s="57"/>
      <c r="L1926" s="58">
        <f t="shared" si="209"/>
        <v>883.25</v>
      </c>
      <c r="M1926" s="58">
        <f t="shared" si="211"/>
        <v>883.25</v>
      </c>
      <c r="N1926" s="58">
        <f>IF(F1926&gt;0,ROUND(F1926*#REF!,2),0)</f>
        <v>0</v>
      </c>
      <c r="O1926" s="58">
        <f>IF(J1926&gt;0,ROUND(J1926*#REF!,2),0)</f>
        <v>0</v>
      </c>
      <c r="P1926" s="58">
        <f t="shared" si="210"/>
        <v>883.25</v>
      </c>
      <c r="Q1926" s="59" t="s">
        <v>132</v>
      </c>
      <c r="R1926" s="51"/>
      <c r="S1926" s="51"/>
    </row>
    <row r="1927" spans="1:19" x14ac:dyDescent="0.35">
      <c r="A1927" s="53">
        <v>31005233</v>
      </c>
      <c r="B1927" s="53" t="s">
        <v>10902</v>
      </c>
      <c r="C1927" s="54" t="s">
        <v>2622</v>
      </c>
      <c r="D1927" s="60">
        <v>1</v>
      </c>
      <c r="E1927" s="61" t="s">
        <v>148</v>
      </c>
      <c r="F1927" s="56"/>
      <c r="G1927" s="53">
        <v>2</v>
      </c>
      <c r="H1927" s="53">
        <v>4</v>
      </c>
      <c r="I1927" s="53"/>
      <c r="J1927" s="53"/>
      <c r="K1927" s="57"/>
      <c r="L1927" s="58">
        <f t="shared" si="209"/>
        <v>689.63</v>
      </c>
      <c r="M1927" s="58">
        <f t="shared" si="211"/>
        <v>689.63</v>
      </c>
      <c r="N1927" s="58">
        <f>IF(F1927&gt;0,ROUND(F1927*#REF!,2),0)</f>
        <v>0</v>
      </c>
      <c r="O1927" s="58">
        <f>IF(J1927&gt;0,ROUND(J1927*#REF!,2),0)</f>
        <v>0</v>
      </c>
      <c r="P1927" s="58">
        <f t="shared" si="210"/>
        <v>689.63</v>
      </c>
      <c r="Q1927" s="59" t="s">
        <v>132</v>
      </c>
      <c r="R1927" s="51"/>
      <c r="S1927" s="51"/>
    </row>
    <row r="1928" spans="1:19" x14ac:dyDescent="0.35">
      <c r="A1928" s="53">
        <v>31005241</v>
      </c>
      <c r="B1928" s="53" t="s">
        <v>10903</v>
      </c>
      <c r="C1928" s="54" t="s">
        <v>2621</v>
      </c>
      <c r="D1928" s="60">
        <v>1</v>
      </c>
      <c r="E1928" s="61" t="s">
        <v>383</v>
      </c>
      <c r="F1928" s="56"/>
      <c r="G1928" s="53">
        <v>2</v>
      </c>
      <c r="H1928" s="53">
        <v>4</v>
      </c>
      <c r="I1928" s="53"/>
      <c r="J1928" s="53"/>
      <c r="K1928" s="57"/>
      <c r="L1928" s="58">
        <f t="shared" si="209"/>
        <v>649.84</v>
      </c>
      <c r="M1928" s="58">
        <f t="shared" si="211"/>
        <v>649.84</v>
      </c>
      <c r="N1928" s="58">
        <f>IF(F1928&gt;0,ROUND(F1928*#REF!,2),0)</f>
        <v>0</v>
      </c>
      <c r="O1928" s="58">
        <f>IF(J1928&gt;0,ROUND(J1928*#REF!,2),0)</f>
        <v>0</v>
      </c>
      <c r="P1928" s="58">
        <f t="shared" si="210"/>
        <v>649.84</v>
      </c>
      <c r="Q1928" s="59" t="s">
        <v>132</v>
      </c>
      <c r="R1928" s="51"/>
      <c r="S1928" s="51"/>
    </row>
    <row r="1929" spans="1:19" ht="21" x14ac:dyDescent="0.35">
      <c r="A1929" s="53">
        <v>31005250</v>
      </c>
      <c r="B1929" s="53" t="s">
        <v>10904</v>
      </c>
      <c r="C1929" s="54" t="s">
        <v>2620</v>
      </c>
      <c r="D1929" s="60">
        <v>1</v>
      </c>
      <c r="E1929" s="61" t="s">
        <v>383</v>
      </c>
      <c r="F1929" s="56"/>
      <c r="G1929" s="53">
        <v>2</v>
      </c>
      <c r="H1929" s="53">
        <v>4</v>
      </c>
      <c r="I1929" s="53"/>
      <c r="J1929" s="53"/>
      <c r="K1929" s="57"/>
      <c r="L1929" s="58">
        <f t="shared" si="209"/>
        <v>649.84</v>
      </c>
      <c r="M1929" s="58">
        <f t="shared" si="211"/>
        <v>649.84</v>
      </c>
      <c r="N1929" s="58">
        <f>IF(F1929&gt;0,ROUND(F1929*#REF!,2),0)</f>
        <v>0</v>
      </c>
      <c r="O1929" s="58">
        <f>IF(J1929&gt;0,ROUND(J1929*#REF!,2),0)</f>
        <v>0</v>
      </c>
      <c r="P1929" s="58">
        <f t="shared" si="210"/>
        <v>649.84</v>
      </c>
      <c r="Q1929" s="59" t="s">
        <v>132</v>
      </c>
      <c r="R1929" s="51"/>
      <c r="S1929" s="51"/>
    </row>
    <row r="1930" spans="1:19" ht="21" x14ac:dyDescent="0.35">
      <c r="A1930" s="53">
        <v>31005268</v>
      </c>
      <c r="B1930" s="53" t="s">
        <v>10905</v>
      </c>
      <c r="C1930" s="54" t="s">
        <v>2619</v>
      </c>
      <c r="D1930" s="60">
        <v>1</v>
      </c>
      <c r="E1930" s="61" t="s">
        <v>16</v>
      </c>
      <c r="F1930" s="56"/>
      <c r="G1930" s="53"/>
      <c r="H1930" s="53">
        <v>3</v>
      </c>
      <c r="I1930" s="53"/>
      <c r="J1930" s="53"/>
      <c r="K1930" s="57"/>
      <c r="L1930" s="58">
        <f t="shared" si="209"/>
        <v>250.65</v>
      </c>
      <c r="M1930" s="58">
        <f t="shared" si="211"/>
        <v>250.65</v>
      </c>
      <c r="N1930" s="58">
        <f>IF(F1930&gt;0,ROUND(F1930*#REF!,2),0)</f>
        <v>0</v>
      </c>
      <c r="O1930" s="58">
        <f>IF(J1930&gt;0,ROUND(J1930*#REF!,2),0)</f>
        <v>0</v>
      </c>
      <c r="P1930" s="58">
        <f t="shared" si="210"/>
        <v>250.65</v>
      </c>
      <c r="Q1930" s="59" t="s">
        <v>132</v>
      </c>
      <c r="R1930" s="51"/>
      <c r="S1930" s="51"/>
    </row>
    <row r="1931" spans="1:19" x14ac:dyDescent="0.35">
      <c r="A1931" s="53">
        <v>31005276</v>
      </c>
      <c r="B1931" s="53" t="s">
        <v>10906</v>
      </c>
      <c r="C1931" s="54" t="s">
        <v>2618</v>
      </c>
      <c r="D1931" s="60">
        <v>1</v>
      </c>
      <c r="E1931" s="61" t="s">
        <v>497</v>
      </c>
      <c r="F1931" s="56"/>
      <c r="G1931" s="53">
        <v>2</v>
      </c>
      <c r="H1931" s="53">
        <v>4</v>
      </c>
      <c r="I1931" s="53"/>
      <c r="J1931" s="53"/>
      <c r="K1931" s="57"/>
      <c r="L1931" s="58">
        <f t="shared" si="209"/>
        <v>485.38</v>
      </c>
      <c r="M1931" s="58">
        <f t="shared" si="211"/>
        <v>485.38</v>
      </c>
      <c r="N1931" s="58">
        <f>IF(F1931&gt;0,ROUND(F1931*#REF!,2),0)</f>
        <v>0</v>
      </c>
      <c r="O1931" s="58">
        <f>IF(J1931&gt;0,ROUND(J1931*#REF!,2),0)</f>
        <v>0</v>
      </c>
      <c r="P1931" s="58">
        <f t="shared" si="210"/>
        <v>485.38</v>
      </c>
      <c r="Q1931" s="59" t="s">
        <v>132</v>
      </c>
      <c r="R1931" s="51"/>
      <c r="S1931" s="51"/>
    </row>
    <row r="1932" spans="1:19" ht="31.5" x14ac:dyDescent="0.35">
      <c r="A1932" s="53">
        <v>31005284</v>
      </c>
      <c r="B1932" s="53" t="s">
        <v>10907</v>
      </c>
      <c r="C1932" s="54" t="s">
        <v>2617</v>
      </c>
      <c r="D1932" s="60">
        <v>1</v>
      </c>
      <c r="E1932" s="61" t="s">
        <v>446</v>
      </c>
      <c r="F1932" s="56"/>
      <c r="G1932" s="53">
        <v>2</v>
      </c>
      <c r="H1932" s="53">
        <v>6</v>
      </c>
      <c r="I1932" s="53"/>
      <c r="J1932" s="53"/>
      <c r="K1932" s="57"/>
      <c r="L1932" s="58">
        <f t="shared" si="209"/>
        <v>1323.54</v>
      </c>
      <c r="M1932" s="58">
        <f t="shared" si="211"/>
        <v>1323.54</v>
      </c>
      <c r="N1932" s="58">
        <f>IF(F1932&gt;0,ROUND(F1932*#REF!,2),0)</f>
        <v>0</v>
      </c>
      <c r="O1932" s="58">
        <f>IF(J1932&gt;0,ROUND(J1932*#REF!,2),0)</f>
        <v>0</v>
      </c>
      <c r="P1932" s="58">
        <f t="shared" si="210"/>
        <v>1323.54</v>
      </c>
      <c r="Q1932" s="59" t="s">
        <v>132</v>
      </c>
      <c r="R1932" s="51"/>
      <c r="S1932" s="51"/>
    </row>
    <row r="1933" spans="1:19" x14ac:dyDescent="0.35">
      <c r="A1933" s="53">
        <v>31005292</v>
      </c>
      <c r="B1933" s="53" t="s">
        <v>10908</v>
      </c>
      <c r="C1933" s="54" t="s">
        <v>2616</v>
      </c>
      <c r="D1933" s="60">
        <v>1</v>
      </c>
      <c r="E1933" s="61" t="s">
        <v>155</v>
      </c>
      <c r="F1933" s="56"/>
      <c r="G1933" s="53">
        <v>2</v>
      </c>
      <c r="H1933" s="53">
        <v>6</v>
      </c>
      <c r="I1933" s="53"/>
      <c r="J1933" s="53"/>
      <c r="K1933" s="57"/>
      <c r="L1933" s="58">
        <f t="shared" si="209"/>
        <v>1206.83</v>
      </c>
      <c r="M1933" s="58">
        <f t="shared" si="211"/>
        <v>1206.83</v>
      </c>
      <c r="N1933" s="58">
        <f>IF(F1933&gt;0,ROUND(F1933*#REF!,2),0)</f>
        <v>0</v>
      </c>
      <c r="O1933" s="58">
        <f>IF(J1933&gt;0,ROUND(J1933*#REF!,2),0)</f>
        <v>0</v>
      </c>
      <c r="P1933" s="58">
        <f t="shared" si="210"/>
        <v>1206.83</v>
      </c>
      <c r="Q1933" s="59" t="s">
        <v>132</v>
      </c>
      <c r="R1933" s="51"/>
      <c r="S1933" s="51"/>
    </row>
    <row r="1934" spans="1:19" x14ac:dyDescent="0.35">
      <c r="A1934" s="53">
        <v>31005306</v>
      </c>
      <c r="B1934" s="53" t="s">
        <v>10909</v>
      </c>
      <c r="C1934" s="54" t="s">
        <v>2615</v>
      </c>
      <c r="D1934" s="60">
        <v>1</v>
      </c>
      <c r="E1934" s="61" t="s">
        <v>159</v>
      </c>
      <c r="F1934" s="56"/>
      <c r="G1934" s="53">
        <v>2</v>
      </c>
      <c r="H1934" s="53">
        <v>6</v>
      </c>
      <c r="I1934" s="53"/>
      <c r="J1934" s="53"/>
      <c r="K1934" s="57"/>
      <c r="L1934" s="58">
        <f t="shared" si="209"/>
        <v>736.04</v>
      </c>
      <c r="M1934" s="58">
        <f t="shared" si="211"/>
        <v>736.04</v>
      </c>
      <c r="N1934" s="58">
        <f>IF(F1934&gt;0,ROUND(F1934*#REF!,2),0)</f>
        <v>0</v>
      </c>
      <c r="O1934" s="58">
        <f>IF(J1934&gt;0,ROUND(J1934*#REF!,2),0)</f>
        <v>0</v>
      </c>
      <c r="P1934" s="58">
        <f t="shared" si="210"/>
        <v>736.04</v>
      </c>
      <c r="Q1934" s="59" t="s">
        <v>132</v>
      </c>
      <c r="R1934" s="51"/>
      <c r="S1934" s="51"/>
    </row>
    <row r="1935" spans="1:19" x14ac:dyDescent="0.35">
      <c r="A1935" s="53">
        <v>31005314</v>
      </c>
      <c r="B1935" s="53" t="s">
        <v>10910</v>
      </c>
      <c r="C1935" s="54" t="s">
        <v>2614</v>
      </c>
      <c r="D1935" s="60">
        <v>1</v>
      </c>
      <c r="E1935" s="61" t="s">
        <v>484</v>
      </c>
      <c r="F1935" s="56"/>
      <c r="G1935" s="53">
        <v>2</v>
      </c>
      <c r="H1935" s="53">
        <v>4</v>
      </c>
      <c r="I1935" s="53"/>
      <c r="J1935" s="53"/>
      <c r="K1935" s="57"/>
      <c r="L1935" s="58">
        <f t="shared" si="209"/>
        <v>802.34</v>
      </c>
      <c r="M1935" s="58">
        <f t="shared" si="211"/>
        <v>802.34</v>
      </c>
      <c r="N1935" s="58">
        <f>IF(F1935&gt;0,ROUND(F1935*#REF!,2),0)</f>
        <v>0</v>
      </c>
      <c r="O1935" s="58">
        <f>IF(J1935&gt;0,ROUND(J1935*#REF!,2),0)</f>
        <v>0</v>
      </c>
      <c r="P1935" s="58">
        <f t="shared" si="210"/>
        <v>802.34</v>
      </c>
      <c r="Q1935" s="59" t="s">
        <v>132</v>
      </c>
      <c r="R1935" s="51"/>
      <c r="S1935" s="51"/>
    </row>
    <row r="1936" spans="1:19" ht="21" x14ac:dyDescent="0.35">
      <c r="A1936" s="53">
        <v>31005322</v>
      </c>
      <c r="B1936" s="53" t="s">
        <v>10911</v>
      </c>
      <c r="C1936" s="54" t="s">
        <v>2613</v>
      </c>
      <c r="D1936" s="60">
        <v>1</v>
      </c>
      <c r="E1936" s="61" t="s">
        <v>224</v>
      </c>
      <c r="F1936" s="56"/>
      <c r="G1936" s="53"/>
      <c r="H1936" s="53">
        <v>3</v>
      </c>
      <c r="I1936" s="53"/>
      <c r="J1936" s="53"/>
      <c r="K1936" s="57"/>
      <c r="L1936" s="58">
        <f t="shared" si="209"/>
        <v>338.19</v>
      </c>
      <c r="M1936" s="58">
        <f t="shared" si="211"/>
        <v>338.19</v>
      </c>
      <c r="N1936" s="58">
        <f>IF(F1936&gt;0,ROUND(F1936*#REF!,2),0)</f>
        <v>0</v>
      </c>
      <c r="O1936" s="58">
        <f>IF(J1936&gt;0,ROUND(J1936*#REF!,2),0)</f>
        <v>0</v>
      </c>
      <c r="P1936" s="58">
        <f t="shared" si="210"/>
        <v>338.19</v>
      </c>
      <c r="Q1936" s="59" t="s">
        <v>132</v>
      </c>
      <c r="R1936" s="51"/>
      <c r="S1936" s="51"/>
    </row>
    <row r="1937" spans="1:19" ht="21" x14ac:dyDescent="0.35">
      <c r="A1937" s="53">
        <v>31005330</v>
      </c>
      <c r="B1937" s="53" t="s">
        <v>10912</v>
      </c>
      <c r="C1937" s="54" t="s">
        <v>2612</v>
      </c>
      <c r="D1937" s="60">
        <v>1</v>
      </c>
      <c r="E1937" s="61" t="s">
        <v>388</v>
      </c>
      <c r="F1937" s="56"/>
      <c r="G1937" s="53"/>
      <c r="H1937" s="53">
        <v>3</v>
      </c>
      <c r="I1937" s="53"/>
      <c r="J1937" s="53"/>
      <c r="K1937" s="57"/>
      <c r="L1937" s="58">
        <f t="shared" si="209"/>
        <v>574.25</v>
      </c>
      <c r="M1937" s="58">
        <f t="shared" si="211"/>
        <v>574.25</v>
      </c>
      <c r="N1937" s="58">
        <f>IF(F1937&gt;0,ROUND(F1937*#REF!,2),0)</f>
        <v>0</v>
      </c>
      <c r="O1937" s="58">
        <f>IF(J1937&gt;0,ROUND(J1937*#REF!,2),0)</f>
        <v>0</v>
      </c>
      <c r="P1937" s="58">
        <f t="shared" si="210"/>
        <v>574.25</v>
      </c>
      <c r="Q1937" s="59" t="s">
        <v>132</v>
      </c>
      <c r="R1937" s="51"/>
      <c r="S1937" s="51"/>
    </row>
    <row r="1938" spans="1:19" ht="21" x14ac:dyDescent="0.35">
      <c r="A1938" s="53">
        <v>31005357</v>
      </c>
      <c r="B1938" s="53" t="s">
        <v>10913</v>
      </c>
      <c r="C1938" s="54" t="s">
        <v>2611</v>
      </c>
      <c r="D1938" s="60">
        <v>1</v>
      </c>
      <c r="E1938" s="61" t="s">
        <v>159</v>
      </c>
      <c r="F1938" s="56"/>
      <c r="G1938" s="53">
        <v>2</v>
      </c>
      <c r="H1938" s="53">
        <v>6</v>
      </c>
      <c r="I1938" s="53"/>
      <c r="J1938" s="53"/>
      <c r="K1938" s="57"/>
      <c r="L1938" s="58">
        <f t="shared" ref="L1938:L1971" si="212">VLOOKUP(E1938,PORTES2021,10,FALSE)</f>
        <v>736.04</v>
      </c>
      <c r="M1938" s="58">
        <f t="shared" si="211"/>
        <v>736.04</v>
      </c>
      <c r="N1938" s="58">
        <f>IF(F1938&gt;0,ROUND(F1938*#REF!,2),0)</f>
        <v>0</v>
      </c>
      <c r="O1938" s="58">
        <f>IF(J1938&gt;0,ROUND(J1938*#REF!,2),0)</f>
        <v>0</v>
      </c>
      <c r="P1938" s="58">
        <f t="shared" si="210"/>
        <v>736.04</v>
      </c>
      <c r="Q1938" s="59" t="s">
        <v>132</v>
      </c>
      <c r="R1938" s="51"/>
      <c r="S1938" s="51"/>
    </row>
    <row r="1939" spans="1:19" ht="21" x14ac:dyDescent="0.35">
      <c r="A1939" s="53">
        <v>31005365</v>
      </c>
      <c r="B1939" s="53" t="s">
        <v>10914</v>
      </c>
      <c r="C1939" s="54" t="s">
        <v>2610</v>
      </c>
      <c r="D1939" s="60">
        <v>1</v>
      </c>
      <c r="E1939" s="61" t="s">
        <v>383</v>
      </c>
      <c r="F1939" s="56"/>
      <c r="G1939" s="53">
        <v>2</v>
      </c>
      <c r="H1939" s="53">
        <v>5</v>
      </c>
      <c r="I1939" s="53"/>
      <c r="J1939" s="53"/>
      <c r="K1939" s="57"/>
      <c r="L1939" s="58">
        <f t="shared" si="212"/>
        <v>649.84</v>
      </c>
      <c r="M1939" s="58">
        <f t="shared" si="211"/>
        <v>649.84</v>
      </c>
      <c r="N1939" s="58">
        <f>IF(F1939&gt;0,ROUND(F1939*#REF!,2),0)</f>
        <v>0</v>
      </c>
      <c r="O1939" s="58">
        <f>IF(J1939&gt;0,ROUND(J1939*#REF!,2),0)</f>
        <v>0</v>
      </c>
      <c r="P1939" s="58">
        <f t="shared" si="210"/>
        <v>649.84</v>
      </c>
      <c r="Q1939" s="59" t="s">
        <v>132</v>
      </c>
      <c r="R1939" s="51"/>
      <c r="S1939" s="51"/>
    </row>
    <row r="1940" spans="1:19" ht="31.5" x14ac:dyDescent="0.35">
      <c r="A1940" s="53">
        <v>31005373</v>
      </c>
      <c r="B1940" s="53" t="s">
        <v>10915</v>
      </c>
      <c r="C1940" s="54" t="s">
        <v>2609</v>
      </c>
      <c r="D1940" s="60">
        <v>1</v>
      </c>
      <c r="E1940" s="61" t="s">
        <v>2185</v>
      </c>
      <c r="F1940" s="56"/>
      <c r="G1940" s="53">
        <v>3</v>
      </c>
      <c r="H1940" s="53">
        <v>6</v>
      </c>
      <c r="I1940" s="53"/>
      <c r="J1940" s="53"/>
      <c r="K1940" s="57"/>
      <c r="L1940" s="58">
        <f t="shared" si="212"/>
        <v>1505.22</v>
      </c>
      <c r="M1940" s="58">
        <f t="shared" si="211"/>
        <v>1505.22</v>
      </c>
      <c r="N1940" s="58">
        <f>IF(F1940&gt;0,ROUND(F1940*#REF!,2),0)</f>
        <v>0</v>
      </c>
      <c r="O1940" s="58">
        <f>IF(J1940&gt;0,ROUND(J1940*#REF!,2),0)</f>
        <v>0</v>
      </c>
      <c r="P1940" s="58">
        <f t="shared" si="210"/>
        <v>1505.22</v>
      </c>
      <c r="Q1940" s="59" t="s">
        <v>132</v>
      </c>
      <c r="R1940" s="51"/>
      <c r="S1940" s="51"/>
    </row>
    <row r="1941" spans="1:19" ht="31.5" x14ac:dyDescent="0.35">
      <c r="A1941" s="53">
        <v>31005381</v>
      </c>
      <c r="B1941" s="53" t="s">
        <v>10916</v>
      </c>
      <c r="C1941" s="54" t="s">
        <v>2608</v>
      </c>
      <c r="D1941" s="60">
        <v>1</v>
      </c>
      <c r="E1941" s="61" t="s">
        <v>159</v>
      </c>
      <c r="F1941" s="56"/>
      <c r="G1941" s="53">
        <v>3</v>
      </c>
      <c r="H1941" s="53">
        <v>5</v>
      </c>
      <c r="I1941" s="53"/>
      <c r="J1941" s="53"/>
      <c r="K1941" s="57"/>
      <c r="L1941" s="58">
        <f t="shared" si="212"/>
        <v>736.04</v>
      </c>
      <c r="M1941" s="58">
        <f t="shared" si="211"/>
        <v>736.04</v>
      </c>
      <c r="N1941" s="58">
        <f>IF(F1941&gt;0,ROUND(F1941*#REF!,2),0)</f>
        <v>0</v>
      </c>
      <c r="O1941" s="58">
        <f>IF(J1941&gt;0,ROUND(J1941*#REF!,2),0)</f>
        <v>0</v>
      </c>
      <c r="P1941" s="58">
        <f t="shared" si="210"/>
        <v>736.04</v>
      </c>
      <c r="Q1941" s="59" t="s">
        <v>132</v>
      </c>
      <c r="R1941" s="51"/>
      <c r="S1941" s="51"/>
    </row>
    <row r="1942" spans="1:19" x14ac:dyDescent="0.35">
      <c r="A1942" s="53">
        <v>31005390</v>
      </c>
      <c r="B1942" s="53" t="s">
        <v>10917</v>
      </c>
      <c r="C1942" s="54" t="s">
        <v>2607</v>
      </c>
      <c r="D1942" s="60">
        <v>1</v>
      </c>
      <c r="E1942" s="61" t="s">
        <v>398</v>
      </c>
      <c r="F1942" s="56"/>
      <c r="G1942" s="53">
        <v>2</v>
      </c>
      <c r="H1942" s="53">
        <v>5</v>
      </c>
      <c r="I1942" s="53"/>
      <c r="J1942" s="53"/>
      <c r="K1942" s="57"/>
      <c r="L1942" s="58">
        <f t="shared" si="212"/>
        <v>1140.53</v>
      </c>
      <c r="M1942" s="58">
        <f t="shared" si="211"/>
        <v>1140.53</v>
      </c>
      <c r="N1942" s="58">
        <f>IF(F1942&gt;0,ROUND(F1942*#REF!,2),0)</f>
        <v>0</v>
      </c>
      <c r="O1942" s="58">
        <f>IF(J1942&gt;0,ROUND(J1942*#REF!,2),0)</f>
        <v>0</v>
      </c>
      <c r="P1942" s="58">
        <f t="shared" si="210"/>
        <v>1140.53</v>
      </c>
      <c r="Q1942" s="59" t="s">
        <v>132</v>
      </c>
      <c r="R1942" s="51"/>
      <c r="S1942" s="51"/>
    </row>
    <row r="1943" spans="1:19" x14ac:dyDescent="0.35">
      <c r="A1943" s="53">
        <v>31005403</v>
      </c>
      <c r="B1943" s="53" t="s">
        <v>10918</v>
      </c>
      <c r="C1943" s="54" t="s">
        <v>2606</v>
      </c>
      <c r="D1943" s="60">
        <v>1</v>
      </c>
      <c r="E1943" s="61" t="s">
        <v>396</v>
      </c>
      <c r="F1943" s="56"/>
      <c r="G1943" s="53">
        <v>2</v>
      </c>
      <c r="H1943" s="53">
        <v>6</v>
      </c>
      <c r="I1943" s="53"/>
      <c r="J1943" s="53"/>
      <c r="K1943" s="57"/>
      <c r="L1943" s="58">
        <f t="shared" si="212"/>
        <v>1027.79</v>
      </c>
      <c r="M1943" s="58">
        <f t="shared" si="211"/>
        <v>1027.79</v>
      </c>
      <c r="N1943" s="58">
        <f>IF(F1943&gt;0,ROUND(F1943*#REF!,2),0)</f>
        <v>0</v>
      </c>
      <c r="O1943" s="58">
        <f>IF(J1943&gt;0,ROUND(J1943*#REF!,2),0)</f>
        <v>0</v>
      </c>
      <c r="P1943" s="58">
        <f t="shared" si="210"/>
        <v>1027.79</v>
      </c>
      <c r="Q1943" s="59" t="s">
        <v>132</v>
      </c>
      <c r="R1943" s="51"/>
      <c r="S1943" s="51"/>
    </row>
    <row r="1944" spans="1:19" ht="31.5" x14ac:dyDescent="0.35">
      <c r="A1944" s="53">
        <v>31005420</v>
      </c>
      <c r="B1944" s="53" t="s">
        <v>10919</v>
      </c>
      <c r="C1944" s="54" t="s">
        <v>2605</v>
      </c>
      <c r="D1944" s="60">
        <v>1</v>
      </c>
      <c r="E1944" s="61" t="s">
        <v>161</v>
      </c>
      <c r="F1944" s="56"/>
      <c r="G1944" s="53">
        <v>2</v>
      </c>
      <c r="H1944" s="53">
        <v>6</v>
      </c>
      <c r="I1944" s="53"/>
      <c r="J1944" s="53"/>
      <c r="K1944" s="57"/>
      <c r="L1944" s="58">
        <f t="shared" si="212"/>
        <v>948.22</v>
      </c>
      <c r="M1944" s="58">
        <f t="shared" si="211"/>
        <v>948.22</v>
      </c>
      <c r="N1944" s="58">
        <f>IF(F1944&gt;0,ROUND(F1944*#REF!,2),0)</f>
        <v>0</v>
      </c>
      <c r="O1944" s="58">
        <f>IF(J1944&gt;0,ROUND(J1944*#REF!,2),0)</f>
        <v>0</v>
      </c>
      <c r="P1944" s="58">
        <f t="shared" si="210"/>
        <v>948.22</v>
      </c>
      <c r="Q1944" s="59" t="s">
        <v>132</v>
      </c>
      <c r="R1944" s="51"/>
      <c r="S1944" s="51"/>
    </row>
    <row r="1945" spans="1:19" x14ac:dyDescent="0.35">
      <c r="A1945" s="53">
        <v>31005438</v>
      </c>
      <c r="B1945" s="53" t="s">
        <v>10920</v>
      </c>
      <c r="C1945" s="54" t="s">
        <v>2604</v>
      </c>
      <c r="D1945" s="60">
        <v>1</v>
      </c>
      <c r="E1945" s="61" t="s">
        <v>165</v>
      </c>
      <c r="F1945" s="56"/>
      <c r="G1945" s="53">
        <v>2</v>
      </c>
      <c r="H1945" s="53">
        <v>6</v>
      </c>
      <c r="I1945" s="53"/>
      <c r="J1945" s="53"/>
      <c r="K1945" s="57"/>
      <c r="L1945" s="58">
        <f t="shared" si="212"/>
        <v>1617.95</v>
      </c>
      <c r="M1945" s="58">
        <f t="shared" si="211"/>
        <v>1617.95</v>
      </c>
      <c r="N1945" s="58">
        <f>IF(F1945&gt;0,ROUND(F1945*#REF!,2),0)</f>
        <v>0</v>
      </c>
      <c r="O1945" s="58">
        <f>IF(J1945&gt;0,ROUND(J1945*#REF!,2),0)</f>
        <v>0</v>
      </c>
      <c r="P1945" s="58">
        <f t="shared" si="210"/>
        <v>1617.95</v>
      </c>
      <c r="Q1945" s="59" t="s">
        <v>132</v>
      </c>
      <c r="R1945" s="51"/>
      <c r="S1945" s="51"/>
    </row>
    <row r="1946" spans="1:19" ht="31.5" x14ac:dyDescent="0.35">
      <c r="A1946" s="53">
        <v>31005446</v>
      </c>
      <c r="B1946" s="53" t="s">
        <v>10921</v>
      </c>
      <c r="C1946" s="54" t="s">
        <v>2603</v>
      </c>
      <c r="D1946" s="60">
        <v>1</v>
      </c>
      <c r="E1946" s="61" t="s">
        <v>159</v>
      </c>
      <c r="F1946" s="56"/>
      <c r="G1946" s="53">
        <v>2</v>
      </c>
      <c r="H1946" s="53">
        <v>5</v>
      </c>
      <c r="I1946" s="53"/>
      <c r="J1946" s="53"/>
      <c r="K1946" s="57"/>
      <c r="L1946" s="58">
        <f t="shared" si="212"/>
        <v>736.04</v>
      </c>
      <c r="M1946" s="58">
        <f t="shared" si="211"/>
        <v>736.04</v>
      </c>
      <c r="N1946" s="58">
        <f>IF(F1946&gt;0,ROUND(F1946*#REF!,2),0)</f>
        <v>0</v>
      </c>
      <c r="O1946" s="58">
        <f>IF(J1946&gt;0,ROUND(J1946*#REF!,2),0)</f>
        <v>0</v>
      </c>
      <c r="P1946" s="58">
        <f t="shared" si="210"/>
        <v>736.04</v>
      </c>
      <c r="Q1946" s="59" t="s">
        <v>132</v>
      </c>
      <c r="R1946" s="51"/>
      <c r="S1946" s="51"/>
    </row>
    <row r="1947" spans="1:19" ht="21" x14ac:dyDescent="0.35">
      <c r="A1947" s="53">
        <v>31005454</v>
      </c>
      <c r="B1947" s="53" t="s">
        <v>10922</v>
      </c>
      <c r="C1947" s="54" t="s">
        <v>2602</v>
      </c>
      <c r="D1947" s="60">
        <v>1</v>
      </c>
      <c r="E1947" s="61" t="s">
        <v>407</v>
      </c>
      <c r="F1947" s="56">
        <v>28.39</v>
      </c>
      <c r="G1947" s="53">
        <v>2</v>
      </c>
      <c r="H1947" s="53">
        <v>5</v>
      </c>
      <c r="I1947" s="53"/>
      <c r="J1947" s="53"/>
      <c r="K1947" s="57"/>
      <c r="L1947" s="58">
        <f t="shared" si="212"/>
        <v>620.66</v>
      </c>
      <c r="M1947" s="58">
        <f t="shared" si="211"/>
        <v>620.66</v>
      </c>
      <c r="N1947" s="58" t="e">
        <f>IF(F1947&gt;0,ROUND(F1947*#REF!,2),0)</f>
        <v>#REF!</v>
      </c>
      <c r="O1947" s="58">
        <f>IF(J1947&gt;0,ROUND(J1947*#REF!,2),0)</f>
        <v>0</v>
      </c>
      <c r="P1947" s="58" t="e">
        <f t="shared" si="210"/>
        <v>#REF!</v>
      </c>
      <c r="Q1947" s="59" t="s">
        <v>132</v>
      </c>
      <c r="R1947" s="51"/>
      <c r="S1947" s="51"/>
    </row>
    <row r="1948" spans="1:19" ht="31.5" x14ac:dyDescent="0.35">
      <c r="A1948" s="53">
        <v>31005462</v>
      </c>
      <c r="B1948" s="53" t="s">
        <v>10923</v>
      </c>
      <c r="C1948" s="54" t="s">
        <v>2601</v>
      </c>
      <c r="D1948" s="60">
        <v>1</v>
      </c>
      <c r="E1948" s="61" t="s">
        <v>407</v>
      </c>
      <c r="F1948" s="56">
        <v>28.39</v>
      </c>
      <c r="G1948" s="53">
        <v>1</v>
      </c>
      <c r="H1948" s="53">
        <v>5</v>
      </c>
      <c r="I1948" s="53"/>
      <c r="J1948" s="53"/>
      <c r="K1948" s="57"/>
      <c r="L1948" s="58">
        <f t="shared" si="212"/>
        <v>620.66</v>
      </c>
      <c r="M1948" s="58">
        <f t="shared" si="211"/>
        <v>620.66</v>
      </c>
      <c r="N1948" s="58" t="e">
        <f>IF(F1948&gt;0,ROUND(F1948*#REF!,2),0)</f>
        <v>#REF!</v>
      </c>
      <c r="O1948" s="58">
        <f>IF(J1948&gt;0,ROUND(J1948*#REF!,2),0)</f>
        <v>0</v>
      </c>
      <c r="P1948" s="58" t="e">
        <f t="shared" si="210"/>
        <v>#REF!</v>
      </c>
      <c r="Q1948" s="59" t="s">
        <v>132</v>
      </c>
      <c r="R1948" s="51"/>
      <c r="S1948" s="51"/>
    </row>
    <row r="1949" spans="1:19" ht="31.5" x14ac:dyDescent="0.35">
      <c r="A1949" s="53">
        <v>31005470</v>
      </c>
      <c r="B1949" s="53" t="s">
        <v>10924</v>
      </c>
      <c r="C1949" s="54" t="s">
        <v>2600</v>
      </c>
      <c r="D1949" s="60">
        <v>1</v>
      </c>
      <c r="E1949" s="61" t="s">
        <v>161</v>
      </c>
      <c r="F1949" s="56">
        <v>36.5</v>
      </c>
      <c r="G1949" s="53">
        <v>2</v>
      </c>
      <c r="H1949" s="53">
        <v>6</v>
      </c>
      <c r="I1949" s="53"/>
      <c r="J1949" s="53"/>
      <c r="K1949" s="57"/>
      <c r="L1949" s="58">
        <f t="shared" si="212"/>
        <v>948.22</v>
      </c>
      <c r="M1949" s="58">
        <f t="shared" si="211"/>
        <v>948.22</v>
      </c>
      <c r="N1949" s="58" t="e">
        <f>IF(F1949&gt;0,ROUND(F1949*#REF!,2),0)</f>
        <v>#REF!</v>
      </c>
      <c r="O1949" s="58">
        <f>IF(J1949&gt;0,ROUND(J1949*#REF!,2),0)</f>
        <v>0</v>
      </c>
      <c r="P1949" s="58" t="e">
        <f t="shared" si="210"/>
        <v>#REF!</v>
      </c>
      <c r="Q1949" s="59" t="s">
        <v>132</v>
      </c>
      <c r="R1949" s="51"/>
      <c r="S1949" s="51"/>
    </row>
    <row r="1950" spans="1:19" ht="31.5" x14ac:dyDescent="0.35">
      <c r="A1950" s="53">
        <v>31005489</v>
      </c>
      <c r="B1950" s="53" t="s">
        <v>10925</v>
      </c>
      <c r="C1950" s="54" t="s">
        <v>2599</v>
      </c>
      <c r="D1950" s="60">
        <v>1</v>
      </c>
      <c r="E1950" s="61" t="s">
        <v>446</v>
      </c>
      <c r="F1950" s="56">
        <v>48.66</v>
      </c>
      <c r="G1950" s="53">
        <v>2</v>
      </c>
      <c r="H1950" s="53">
        <v>6</v>
      </c>
      <c r="I1950" s="53"/>
      <c r="J1950" s="53"/>
      <c r="K1950" s="57"/>
      <c r="L1950" s="58">
        <f t="shared" si="212"/>
        <v>1323.54</v>
      </c>
      <c r="M1950" s="58">
        <f t="shared" si="211"/>
        <v>1323.54</v>
      </c>
      <c r="N1950" s="58" t="e">
        <f>IF(F1950&gt;0,ROUND(F1950*#REF!,2),0)</f>
        <v>#REF!</v>
      </c>
      <c r="O1950" s="58">
        <f>IF(J1950&gt;0,ROUND(J1950*#REF!,2),0)</f>
        <v>0</v>
      </c>
      <c r="P1950" s="58" t="e">
        <f t="shared" si="210"/>
        <v>#REF!</v>
      </c>
      <c r="Q1950" s="59" t="s">
        <v>132</v>
      </c>
      <c r="R1950" s="51"/>
      <c r="S1950" s="51"/>
    </row>
    <row r="1951" spans="1:19" ht="31.5" x14ac:dyDescent="0.35">
      <c r="A1951" s="53">
        <v>31005497</v>
      </c>
      <c r="B1951" s="53" t="s">
        <v>10926</v>
      </c>
      <c r="C1951" s="54" t="s">
        <v>2598</v>
      </c>
      <c r="D1951" s="60">
        <v>1</v>
      </c>
      <c r="E1951" s="61" t="s">
        <v>393</v>
      </c>
      <c r="F1951" s="56">
        <v>34.47</v>
      </c>
      <c r="G1951" s="53">
        <v>2</v>
      </c>
      <c r="H1951" s="53">
        <v>5</v>
      </c>
      <c r="I1951" s="53"/>
      <c r="J1951" s="53"/>
      <c r="K1951" s="57"/>
      <c r="L1951" s="58">
        <f t="shared" si="212"/>
        <v>883.25</v>
      </c>
      <c r="M1951" s="58">
        <f t="shared" si="211"/>
        <v>883.25</v>
      </c>
      <c r="N1951" s="58" t="e">
        <f>IF(F1951&gt;0,ROUND(F1951*#REF!,2),0)</f>
        <v>#REF!</v>
      </c>
      <c r="O1951" s="58">
        <f>IF(J1951&gt;0,ROUND(J1951*#REF!,2),0)</f>
        <v>0</v>
      </c>
      <c r="P1951" s="58" t="e">
        <f t="shared" si="210"/>
        <v>#REF!</v>
      </c>
      <c r="Q1951" s="59" t="s">
        <v>132</v>
      </c>
      <c r="R1951" s="51"/>
      <c r="S1951" s="51"/>
    </row>
    <row r="1952" spans="1:19" ht="21" x14ac:dyDescent="0.35">
      <c r="A1952" s="53">
        <v>31005500</v>
      </c>
      <c r="B1952" s="53" t="s">
        <v>10927</v>
      </c>
      <c r="C1952" s="54" t="s">
        <v>2597</v>
      </c>
      <c r="D1952" s="60">
        <v>1</v>
      </c>
      <c r="E1952" s="61" t="s">
        <v>396</v>
      </c>
      <c r="F1952" s="56">
        <v>36.5</v>
      </c>
      <c r="G1952" s="53">
        <v>2</v>
      </c>
      <c r="H1952" s="53">
        <v>6</v>
      </c>
      <c r="I1952" s="53"/>
      <c r="J1952" s="53"/>
      <c r="K1952" s="57"/>
      <c r="L1952" s="58">
        <f t="shared" si="212"/>
        <v>1027.79</v>
      </c>
      <c r="M1952" s="58">
        <f t="shared" si="211"/>
        <v>1027.79</v>
      </c>
      <c r="N1952" s="58" t="e">
        <f>IF(F1952&gt;0,ROUND(F1952*#REF!,2),0)</f>
        <v>#REF!</v>
      </c>
      <c r="O1952" s="58">
        <f>IF(J1952&gt;0,ROUND(J1952*#REF!,2),0)</f>
        <v>0</v>
      </c>
      <c r="P1952" s="58" t="e">
        <f t="shared" si="210"/>
        <v>#REF!</v>
      </c>
      <c r="Q1952" s="59" t="s">
        <v>132</v>
      </c>
      <c r="R1952" s="51"/>
      <c r="S1952" s="51"/>
    </row>
    <row r="1953" spans="1:19" ht="21" x14ac:dyDescent="0.35">
      <c r="A1953" s="53">
        <v>31005519</v>
      </c>
      <c r="B1953" s="53" t="s">
        <v>10928</v>
      </c>
      <c r="C1953" s="54" t="s">
        <v>2596</v>
      </c>
      <c r="D1953" s="60">
        <v>1</v>
      </c>
      <c r="E1953" s="61" t="s">
        <v>159</v>
      </c>
      <c r="F1953" s="56">
        <v>28.39</v>
      </c>
      <c r="G1953" s="53">
        <v>2</v>
      </c>
      <c r="H1953" s="53">
        <v>5</v>
      </c>
      <c r="I1953" s="53"/>
      <c r="J1953" s="53"/>
      <c r="K1953" s="57"/>
      <c r="L1953" s="58">
        <f t="shared" si="212"/>
        <v>736.04</v>
      </c>
      <c r="M1953" s="58">
        <f t="shared" si="211"/>
        <v>736.04</v>
      </c>
      <c r="N1953" s="58" t="e">
        <f>IF(F1953&gt;0,ROUND(F1953*#REF!,2),0)</f>
        <v>#REF!</v>
      </c>
      <c r="O1953" s="58">
        <f>IF(J1953&gt;0,ROUND(J1953*#REF!,2),0)</f>
        <v>0</v>
      </c>
      <c r="P1953" s="58" t="e">
        <f t="shared" si="210"/>
        <v>#REF!</v>
      </c>
      <c r="Q1953" s="59" t="s">
        <v>132</v>
      </c>
      <c r="R1953" s="51"/>
      <c r="S1953" s="51"/>
    </row>
    <row r="1954" spans="1:19" ht="31.5" x14ac:dyDescent="0.35">
      <c r="A1954" s="53">
        <v>31005527</v>
      </c>
      <c r="B1954" s="53" t="s">
        <v>10929</v>
      </c>
      <c r="C1954" s="54" t="s">
        <v>2595</v>
      </c>
      <c r="D1954" s="60">
        <v>1</v>
      </c>
      <c r="E1954" s="61" t="s">
        <v>398</v>
      </c>
      <c r="F1954" s="56">
        <v>36.5</v>
      </c>
      <c r="G1954" s="53">
        <v>2</v>
      </c>
      <c r="H1954" s="53">
        <v>6</v>
      </c>
      <c r="I1954" s="53"/>
      <c r="J1954" s="53"/>
      <c r="K1954" s="57"/>
      <c r="L1954" s="58">
        <f t="shared" si="212"/>
        <v>1140.53</v>
      </c>
      <c r="M1954" s="58">
        <f t="shared" si="211"/>
        <v>1140.53</v>
      </c>
      <c r="N1954" s="58" t="e">
        <f>IF(F1954&gt;0,ROUND(F1954*#REF!,2),0)</f>
        <v>#REF!</v>
      </c>
      <c r="O1954" s="58">
        <f>IF(J1954&gt;0,ROUND(J1954*#REF!,2),0)</f>
        <v>0</v>
      </c>
      <c r="P1954" s="58" t="e">
        <f t="shared" si="210"/>
        <v>#REF!</v>
      </c>
      <c r="Q1954" s="59" t="s">
        <v>132</v>
      </c>
      <c r="R1954" s="51"/>
      <c r="S1954" s="51"/>
    </row>
    <row r="1955" spans="1:19" ht="21" x14ac:dyDescent="0.35">
      <c r="A1955" s="53">
        <v>31005535</v>
      </c>
      <c r="B1955" s="53" t="s">
        <v>10930</v>
      </c>
      <c r="C1955" s="54" t="s">
        <v>2594</v>
      </c>
      <c r="D1955" s="60">
        <v>1</v>
      </c>
      <c r="E1955" s="61" t="s">
        <v>398</v>
      </c>
      <c r="F1955" s="56">
        <v>36.5</v>
      </c>
      <c r="G1955" s="53">
        <v>2</v>
      </c>
      <c r="H1955" s="53">
        <v>6</v>
      </c>
      <c r="I1955" s="53"/>
      <c r="J1955" s="53"/>
      <c r="K1955" s="57"/>
      <c r="L1955" s="58">
        <f t="shared" si="212"/>
        <v>1140.53</v>
      </c>
      <c r="M1955" s="58">
        <f t="shared" si="211"/>
        <v>1140.53</v>
      </c>
      <c r="N1955" s="58" t="e">
        <f>IF(F1955&gt;0,ROUND(F1955*#REF!,2),0)</f>
        <v>#REF!</v>
      </c>
      <c r="O1955" s="58">
        <f>IF(J1955&gt;0,ROUND(J1955*#REF!,2),0)</f>
        <v>0</v>
      </c>
      <c r="P1955" s="58" t="e">
        <f t="shared" si="210"/>
        <v>#REF!</v>
      </c>
      <c r="Q1955" s="59" t="s">
        <v>132</v>
      </c>
      <c r="R1955" s="51"/>
      <c r="S1955" s="51"/>
    </row>
    <row r="1956" spans="1:19" ht="42" x14ac:dyDescent="0.35">
      <c r="A1956" s="53">
        <v>31005543</v>
      </c>
      <c r="B1956" s="53" t="s">
        <v>10931</v>
      </c>
      <c r="C1956" s="54" t="s">
        <v>2593</v>
      </c>
      <c r="D1956" s="60">
        <v>1</v>
      </c>
      <c r="E1956" s="61" t="s">
        <v>161</v>
      </c>
      <c r="F1956" s="56">
        <v>34.47</v>
      </c>
      <c r="G1956" s="53">
        <v>2</v>
      </c>
      <c r="H1956" s="53">
        <v>6</v>
      </c>
      <c r="I1956" s="53"/>
      <c r="J1956" s="53"/>
      <c r="K1956" s="57"/>
      <c r="L1956" s="58">
        <f t="shared" si="212"/>
        <v>948.22</v>
      </c>
      <c r="M1956" s="58">
        <f t="shared" si="211"/>
        <v>948.22</v>
      </c>
      <c r="N1956" s="58" t="e">
        <f>IF(F1956&gt;0,ROUND(F1956*#REF!,2),0)</f>
        <v>#REF!</v>
      </c>
      <c r="O1956" s="58">
        <f>IF(J1956&gt;0,ROUND(J1956*#REF!,2),0)</f>
        <v>0</v>
      </c>
      <c r="P1956" s="58" t="e">
        <f t="shared" si="210"/>
        <v>#REF!</v>
      </c>
      <c r="Q1956" s="59" t="s">
        <v>132</v>
      </c>
      <c r="R1956" s="51"/>
      <c r="S1956" s="51"/>
    </row>
    <row r="1957" spans="1:19" ht="42" x14ac:dyDescent="0.35">
      <c r="A1957" s="53">
        <v>31005551</v>
      </c>
      <c r="B1957" s="53" t="s">
        <v>10932</v>
      </c>
      <c r="C1957" s="54" t="s">
        <v>2592</v>
      </c>
      <c r="D1957" s="60">
        <v>1</v>
      </c>
      <c r="E1957" s="61" t="s">
        <v>393</v>
      </c>
      <c r="F1957" s="56">
        <v>34.47</v>
      </c>
      <c r="G1957" s="53">
        <v>2</v>
      </c>
      <c r="H1957" s="53">
        <v>6</v>
      </c>
      <c r="I1957" s="53"/>
      <c r="J1957" s="53"/>
      <c r="K1957" s="57"/>
      <c r="L1957" s="58">
        <f t="shared" si="212"/>
        <v>883.25</v>
      </c>
      <c r="M1957" s="58">
        <f t="shared" si="211"/>
        <v>883.25</v>
      </c>
      <c r="N1957" s="58" t="e">
        <f>IF(F1957&gt;0,ROUND(F1957*#REF!,2),0)</f>
        <v>#REF!</v>
      </c>
      <c r="O1957" s="58">
        <f>IF(J1957&gt;0,ROUND(J1957*#REF!,2),0)</f>
        <v>0</v>
      </c>
      <c r="P1957" s="58" t="e">
        <f t="shared" si="210"/>
        <v>#REF!</v>
      </c>
      <c r="Q1957" s="59" t="s">
        <v>132</v>
      </c>
      <c r="R1957" s="51"/>
      <c r="S1957" s="51"/>
    </row>
    <row r="1958" spans="1:19" ht="31.5" x14ac:dyDescent="0.35">
      <c r="A1958" s="53">
        <v>31005560</v>
      </c>
      <c r="B1958" s="53" t="s">
        <v>10933</v>
      </c>
      <c r="C1958" s="54" t="s">
        <v>2591</v>
      </c>
      <c r="D1958" s="60">
        <v>1</v>
      </c>
      <c r="E1958" s="61" t="s">
        <v>165</v>
      </c>
      <c r="F1958" s="56">
        <v>64.88</v>
      </c>
      <c r="G1958" s="53">
        <v>2</v>
      </c>
      <c r="H1958" s="53">
        <v>7</v>
      </c>
      <c r="I1958" s="53"/>
      <c r="J1958" s="53"/>
      <c r="K1958" s="57"/>
      <c r="L1958" s="58">
        <f t="shared" si="212"/>
        <v>1617.95</v>
      </c>
      <c r="M1958" s="58">
        <f t="shared" si="211"/>
        <v>1617.95</v>
      </c>
      <c r="N1958" s="58" t="e">
        <f>IF(F1958&gt;0,ROUND(F1958*#REF!,2),0)</f>
        <v>#REF!</v>
      </c>
      <c r="O1958" s="58">
        <f>IF(J1958&gt;0,ROUND(J1958*#REF!,2),0)</f>
        <v>0</v>
      </c>
      <c r="P1958" s="58" t="e">
        <f t="shared" si="210"/>
        <v>#REF!</v>
      </c>
      <c r="Q1958" s="59" t="s">
        <v>132</v>
      </c>
      <c r="R1958" s="51"/>
      <c r="S1958" s="51"/>
    </row>
    <row r="1959" spans="1:19" ht="31.5" x14ac:dyDescent="0.35">
      <c r="A1959" s="53">
        <v>31005578</v>
      </c>
      <c r="B1959" s="53" t="s">
        <v>10934</v>
      </c>
      <c r="C1959" s="54" t="s">
        <v>2590</v>
      </c>
      <c r="D1959" s="60">
        <v>1</v>
      </c>
      <c r="E1959" s="61" t="s">
        <v>446</v>
      </c>
      <c r="F1959" s="56">
        <v>48.66</v>
      </c>
      <c r="G1959" s="53">
        <v>2</v>
      </c>
      <c r="H1959" s="53">
        <v>6</v>
      </c>
      <c r="I1959" s="53"/>
      <c r="J1959" s="53"/>
      <c r="K1959" s="57"/>
      <c r="L1959" s="58">
        <f t="shared" si="212"/>
        <v>1323.54</v>
      </c>
      <c r="M1959" s="58">
        <f t="shared" si="211"/>
        <v>1323.54</v>
      </c>
      <c r="N1959" s="58" t="e">
        <f>IF(F1959&gt;0,ROUND(F1959*#REF!,2),0)</f>
        <v>#REF!</v>
      </c>
      <c r="O1959" s="58">
        <f>IF(J1959&gt;0,ROUND(J1959*#REF!,2),0)</f>
        <v>0</v>
      </c>
      <c r="P1959" s="58" t="e">
        <f t="shared" si="210"/>
        <v>#REF!</v>
      </c>
      <c r="Q1959" s="59" t="s">
        <v>132</v>
      </c>
      <c r="R1959" s="51"/>
      <c r="S1959" s="51"/>
    </row>
    <row r="1960" spans="1:19" ht="21" x14ac:dyDescent="0.35">
      <c r="A1960" s="53">
        <v>31005586</v>
      </c>
      <c r="B1960" s="53" t="s">
        <v>10935</v>
      </c>
      <c r="C1960" s="54" t="s">
        <v>2589</v>
      </c>
      <c r="D1960" s="60">
        <v>1</v>
      </c>
      <c r="E1960" s="61" t="s">
        <v>396</v>
      </c>
      <c r="F1960" s="56">
        <v>36.5</v>
      </c>
      <c r="G1960" s="53">
        <v>2</v>
      </c>
      <c r="H1960" s="53">
        <v>5</v>
      </c>
      <c r="I1960" s="53"/>
      <c r="J1960" s="53"/>
      <c r="K1960" s="57"/>
      <c r="L1960" s="58">
        <f t="shared" si="212"/>
        <v>1027.79</v>
      </c>
      <c r="M1960" s="58">
        <f t="shared" si="211"/>
        <v>1027.79</v>
      </c>
      <c r="N1960" s="58" t="e">
        <f>IF(F1960&gt;0,ROUND(F1960*#REF!,2),0)</f>
        <v>#REF!</v>
      </c>
      <c r="O1960" s="58">
        <f>IF(J1960&gt;0,ROUND(J1960*#REF!,2),0)</f>
        <v>0</v>
      </c>
      <c r="P1960" s="58" t="e">
        <f t="shared" si="210"/>
        <v>#REF!</v>
      </c>
      <c r="Q1960" s="59" t="s">
        <v>132</v>
      </c>
      <c r="R1960" s="51"/>
      <c r="S1960" s="51"/>
    </row>
    <row r="1961" spans="1:19" ht="31.5" x14ac:dyDescent="0.35">
      <c r="A1961" s="53">
        <v>31005594</v>
      </c>
      <c r="B1961" s="53" t="s">
        <v>10936</v>
      </c>
      <c r="C1961" s="54" t="s">
        <v>2588</v>
      </c>
      <c r="D1961" s="60">
        <v>1</v>
      </c>
      <c r="E1961" s="61" t="s">
        <v>2042</v>
      </c>
      <c r="F1961" s="56">
        <v>81.099999999999994</v>
      </c>
      <c r="G1961" s="53">
        <v>2</v>
      </c>
      <c r="H1961" s="53">
        <v>7</v>
      </c>
      <c r="I1961" s="53"/>
      <c r="J1961" s="53"/>
      <c r="K1961" s="57"/>
      <c r="L1961" s="58">
        <f t="shared" si="212"/>
        <v>1982.66</v>
      </c>
      <c r="M1961" s="58">
        <f t="shared" si="211"/>
        <v>1982.66</v>
      </c>
      <c r="N1961" s="58" t="e">
        <f>IF(F1961&gt;0,ROUND(F1961*#REF!,2),0)</f>
        <v>#REF!</v>
      </c>
      <c r="O1961" s="58">
        <f>IF(J1961&gt;0,ROUND(J1961*#REF!,2),0)</f>
        <v>0</v>
      </c>
      <c r="P1961" s="58" t="e">
        <f t="shared" si="210"/>
        <v>#REF!</v>
      </c>
      <c r="Q1961" s="59" t="s">
        <v>132</v>
      </c>
      <c r="R1961" s="51"/>
      <c r="S1961" s="51"/>
    </row>
    <row r="1962" spans="1:19" ht="21" x14ac:dyDescent="0.35">
      <c r="A1962" s="53">
        <v>31005608</v>
      </c>
      <c r="B1962" s="53" t="s">
        <v>10937</v>
      </c>
      <c r="C1962" s="54" t="s">
        <v>2587</v>
      </c>
      <c r="D1962" s="60">
        <v>1</v>
      </c>
      <c r="E1962" s="61" t="s">
        <v>407</v>
      </c>
      <c r="F1962" s="56">
        <v>28.39</v>
      </c>
      <c r="G1962" s="53">
        <v>2</v>
      </c>
      <c r="H1962" s="53">
        <v>5</v>
      </c>
      <c r="I1962" s="53"/>
      <c r="J1962" s="53"/>
      <c r="K1962" s="57"/>
      <c r="L1962" s="58">
        <f t="shared" si="212"/>
        <v>620.66</v>
      </c>
      <c r="M1962" s="58">
        <f t="shared" si="211"/>
        <v>620.66</v>
      </c>
      <c r="N1962" s="58" t="e">
        <f>IF(F1962&gt;0,ROUND(F1962*#REF!,2),0)</f>
        <v>#REF!</v>
      </c>
      <c r="O1962" s="58">
        <f>IF(J1962&gt;0,ROUND(J1962*#REF!,2),0)</f>
        <v>0</v>
      </c>
      <c r="P1962" s="58" t="e">
        <f t="shared" si="210"/>
        <v>#REF!</v>
      </c>
      <c r="Q1962" s="59" t="s">
        <v>132</v>
      </c>
      <c r="R1962" s="51"/>
      <c r="S1962" s="51"/>
    </row>
    <row r="1963" spans="1:19" ht="21" x14ac:dyDescent="0.35">
      <c r="A1963" s="53">
        <v>31005616</v>
      </c>
      <c r="B1963" s="53" t="s">
        <v>10938</v>
      </c>
      <c r="C1963" s="54" t="s">
        <v>2586</v>
      </c>
      <c r="D1963" s="60">
        <v>1</v>
      </c>
      <c r="E1963" s="61" t="s">
        <v>165</v>
      </c>
      <c r="F1963" s="56">
        <v>81.099999999999994</v>
      </c>
      <c r="G1963" s="53">
        <v>2</v>
      </c>
      <c r="H1963" s="53">
        <v>7</v>
      </c>
      <c r="I1963" s="53"/>
      <c r="J1963" s="53"/>
      <c r="K1963" s="57"/>
      <c r="L1963" s="58">
        <f t="shared" si="212"/>
        <v>1617.95</v>
      </c>
      <c r="M1963" s="58">
        <f t="shared" si="211"/>
        <v>1617.95</v>
      </c>
      <c r="N1963" s="58" t="e">
        <f>IF(F1963&gt;0,ROUND(F1963*#REF!,2),0)</f>
        <v>#REF!</v>
      </c>
      <c r="O1963" s="58">
        <f>IF(J1963&gt;0,ROUND(J1963*#REF!,2),0)</f>
        <v>0</v>
      </c>
      <c r="P1963" s="58" t="e">
        <f t="shared" si="210"/>
        <v>#REF!</v>
      </c>
      <c r="Q1963" s="59" t="s">
        <v>132</v>
      </c>
      <c r="R1963" s="51"/>
      <c r="S1963" s="51"/>
    </row>
    <row r="1964" spans="1:19" ht="21" x14ac:dyDescent="0.35">
      <c r="A1964" s="53">
        <v>31005624</v>
      </c>
      <c r="B1964" s="53" t="s">
        <v>10939</v>
      </c>
      <c r="C1964" s="54" t="s">
        <v>2585</v>
      </c>
      <c r="D1964" s="60">
        <v>1</v>
      </c>
      <c r="E1964" s="61" t="s">
        <v>398</v>
      </c>
      <c r="F1964" s="56">
        <v>48.66</v>
      </c>
      <c r="G1964" s="53">
        <v>2</v>
      </c>
      <c r="H1964" s="53">
        <v>7</v>
      </c>
      <c r="I1964" s="53"/>
      <c r="J1964" s="53"/>
      <c r="K1964" s="57"/>
      <c r="L1964" s="58">
        <f t="shared" si="212"/>
        <v>1140.53</v>
      </c>
      <c r="M1964" s="58">
        <f t="shared" si="211"/>
        <v>1140.53</v>
      </c>
      <c r="N1964" s="58" t="e">
        <f>IF(F1964&gt;0,ROUND(F1964*#REF!,2),0)</f>
        <v>#REF!</v>
      </c>
      <c r="O1964" s="58">
        <f>IF(J1964&gt;0,ROUND(J1964*#REF!,2),0)</f>
        <v>0</v>
      </c>
      <c r="P1964" s="58" t="e">
        <f t="shared" si="210"/>
        <v>#REF!</v>
      </c>
      <c r="Q1964" s="59" t="s">
        <v>132</v>
      </c>
      <c r="R1964" s="51"/>
      <c r="S1964" s="51"/>
    </row>
    <row r="1965" spans="1:19" ht="31.5" x14ac:dyDescent="0.35">
      <c r="A1965" s="53">
        <v>31005632</v>
      </c>
      <c r="B1965" s="53" t="s">
        <v>10940</v>
      </c>
      <c r="C1965" s="54" t="s">
        <v>2584</v>
      </c>
      <c r="D1965" s="60">
        <v>1</v>
      </c>
      <c r="E1965" s="61" t="s">
        <v>448</v>
      </c>
      <c r="F1965" s="56">
        <v>24.33</v>
      </c>
      <c r="G1965" s="53"/>
      <c r="H1965" s="53">
        <v>5</v>
      </c>
      <c r="I1965" s="53"/>
      <c r="J1965" s="53"/>
      <c r="K1965" s="57"/>
      <c r="L1965" s="58">
        <f t="shared" si="212"/>
        <v>371.34</v>
      </c>
      <c r="M1965" s="58">
        <f t="shared" si="211"/>
        <v>371.34</v>
      </c>
      <c r="N1965" s="58" t="e">
        <f>IF(F1965&gt;0,ROUND(F1965*#REF!,2),0)</f>
        <v>#REF!</v>
      </c>
      <c r="O1965" s="58">
        <f>IF(J1965&gt;0,ROUND(J1965*#REF!,2),0)</f>
        <v>0</v>
      </c>
      <c r="P1965" s="58" t="e">
        <f t="shared" si="210"/>
        <v>#REF!</v>
      </c>
      <c r="Q1965" s="59" t="s">
        <v>132</v>
      </c>
      <c r="R1965" s="51"/>
      <c r="S1965" s="51"/>
    </row>
    <row r="1966" spans="1:19" ht="31.5" x14ac:dyDescent="0.35">
      <c r="A1966" s="53">
        <v>31005640</v>
      </c>
      <c r="B1966" s="53" t="s">
        <v>10941</v>
      </c>
      <c r="C1966" s="54" t="s">
        <v>2583</v>
      </c>
      <c r="D1966" s="60">
        <v>1</v>
      </c>
      <c r="E1966" s="61" t="s">
        <v>159</v>
      </c>
      <c r="F1966" s="56">
        <v>28.39</v>
      </c>
      <c r="G1966" s="53"/>
      <c r="H1966" s="53">
        <v>5</v>
      </c>
      <c r="I1966" s="53"/>
      <c r="J1966" s="53"/>
      <c r="K1966" s="57"/>
      <c r="L1966" s="58">
        <f t="shared" si="212"/>
        <v>736.04</v>
      </c>
      <c r="M1966" s="58">
        <f t="shared" si="211"/>
        <v>736.04</v>
      </c>
      <c r="N1966" s="58" t="e">
        <f>IF(F1966&gt;0,ROUND(F1966*#REF!,2),0)</f>
        <v>#REF!</v>
      </c>
      <c r="O1966" s="58">
        <f>IF(J1966&gt;0,ROUND(J1966*#REF!,2),0)</f>
        <v>0</v>
      </c>
      <c r="P1966" s="58" t="e">
        <f t="shared" si="210"/>
        <v>#REF!</v>
      </c>
      <c r="Q1966" s="59" t="s">
        <v>132</v>
      </c>
      <c r="R1966" s="51"/>
      <c r="S1966" s="51"/>
    </row>
    <row r="1967" spans="1:19" ht="31.5" x14ac:dyDescent="0.35">
      <c r="A1967" s="53">
        <v>31005659</v>
      </c>
      <c r="B1967" s="53" t="s">
        <v>10942</v>
      </c>
      <c r="C1967" s="54" t="s">
        <v>2582</v>
      </c>
      <c r="D1967" s="60">
        <v>1</v>
      </c>
      <c r="E1967" s="61" t="s">
        <v>398</v>
      </c>
      <c r="F1967" s="56">
        <v>48.66</v>
      </c>
      <c r="G1967" s="53">
        <v>2</v>
      </c>
      <c r="H1967" s="53">
        <v>7</v>
      </c>
      <c r="I1967" s="53"/>
      <c r="J1967" s="53"/>
      <c r="K1967" s="57"/>
      <c r="L1967" s="58">
        <f t="shared" si="212"/>
        <v>1140.53</v>
      </c>
      <c r="M1967" s="58">
        <f t="shared" si="211"/>
        <v>1140.53</v>
      </c>
      <c r="N1967" s="58" t="e">
        <f>IF(F1967&gt;0,ROUND(F1967*#REF!,2),0)</f>
        <v>#REF!</v>
      </c>
      <c r="O1967" s="58">
        <f>IF(J1967&gt;0,ROUND(J1967*#REF!,2),0)</f>
        <v>0</v>
      </c>
      <c r="P1967" s="58" t="e">
        <f t="shared" si="210"/>
        <v>#REF!</v>
      </c>
      <c r="Q1967" s="59" t="s">
        <v>132</v>
      </c>
      <c r="R1967" s="51"/>
      <c r="S1967" s="51"/>
    </row>
    <row r="1968" spans="1:19" ht="31.5" x14ac:dyDescent="0.35">
      <c r="A1968" s="53">
        <v>31005667</v>
      </c>
      <c r="B1968" s="53" t="s">
        <v>10943</v>
      </c>
      <c r="C1968" s="54" t="s">
        <v>2581</v>
      </c>
      <c r="D1968" s="60">
        <v>1</v>
      </c>
      <c r="E1968" s="61" t="s">
        <v>161</v>
      </c>
      <c r="F1968" s="56">
        <v>34.47</v>
      </c>
      <c r="G1968" s="53">
        <v>2</v>
      </c>
      <c r="H1968" s="53">
        <v>6</v>
      </c>
      <c r="I1968" s="53"/>
      <c r="J1968" s="53"/>
      <c r="K1968" s="57"/>
      <c r="L1968" s="58">
        <f t="shared" si="212"/>
        <v>948.22</v>
      </c>
      <c r="M1968" s="58">
        <f t="shared" si="211"/>
        <v>948.22</v>
      </c>
      <c r="N1968" s="58" t="e">
        <f>IF(F1968&gt;0,ROUND(F1968*#REF!,2),0)</f>
        <v>#REF!</v>
      </c>
      <c r="O1968" s="58">
        <f>IF(J1968&gt;0,ROUND(J1968*#REF!,2),0)</f>
        <v>0</v>
      </c>
      <c r="P1968" s="58" t="e">
        <f t="shared" si="210"/>
        <v>#REF!</v>
      </c>
      <c r="Q1968" s="59" t="s">
        <v>132</v>
      </c>
      <c r="R1968" s="51"/>
      <c r="S1968" s="51"/>
    </row>
    <row r="1969" spans="1:19" ht="21" x14ac:dyDescent="0.35">
      <c r="A1969" s="53">
        <v>31005675</v>
      </c>
      <c r="B1969" s="53" t="s">
        <v>10944</v>
      </c>
      <c r="C1969" s="54" t="s">
        <v>2580</v>
      </c>
      <c r="D1969" s="60">
        <v>1</v>
      </c>
      <c r="E1969" s="61" t="s">
        <v>497</v>
      </c>
      <c r="F1969" s="56">
        <v>28.39</v>
      </c>
      <c r="G1969" s="53">
        <v>1</v>
      </c>
      <c r="H1969" s="53">
        <v>5</v>
      </c>
      <c r="I1969" s="53"/>
      <c r="J1969" s="53"/>
      <c r="K1969" s="57"/>
      <c r="L1969" s="58">
        <f t="shared" si="212"/>
        <v>485.38</v>
      </c>
      <c r="M1969" s="58">
        <f t="shared" si="211"/>
        <v>485.38</v>
      </c>
      <c r="N1969" s="58" t="e">
        <f>IF(F1969&gt;0,ROUND(F1969*#REF!,2),0)</f>
        <v>#REF!</v>
      </c>
      <c r="O1969" s="58">
        <f>IF(J1969&gt;0,ROUND(J1969*#REF!,2),0)</f>
        <v>0</v>
      </c>
      <c r="P1969" s="58" t="e">
        <f t="shared" si="210"/>
        <v>#REF!</v>
      </c>
      <c r="Q1969" s="59" t="s">
        <v>132</v>
      </c>
      <c r="R1969" s="51"/>
      <c r="S1969" s="51"/>
    </row>
    <row r="1970" spans="1:19" ht="31.5" x14ac:dyDescent="0.35">
      <c r="A1970" s="53">
        <v>31005683</v>
      </c>
      <c r="B1970" s="53" t="s">
        <v>10945</v>
      </c>
      <c r="C1970" s="54" t="s">
        <v>2579</v>
      </c>
      <c r="D1970" s="60">
        <v>1</v>
      </c>
      <c r="E1970" s="61" t="s">
        <v>388</v>
      </c>
      <c r="F1970" s="56"/>
      <c r="G1970" s="53"/>
      <c r="H1970" s="53">
        <v>3</v>
      </c>
      <c r="I1970" s="53"/>
      <c r="J1970" s="53"/>
      <c r="K1970" s="57"/>
      <c r="L1970" s="58">
        <f t="shared" si="212"/>
        <v>574.25</v>
      </c>
      <c r="M1970" s="58">
        <f t="shared" si="211"/>
        <v>574.25</v>
      </c>
      <c r="N1970" s="58">
        <f>IF(F1970&gt;0,ROUND(F1970*#REF!,2),0)</f>
        <v>0</v>
      </c>
      <c r="O1970" s="58">
        <f>IF(J1970&gt;0,ROUND(J1970*#REF!,2),0)</f>
        <v>0</v>
      </c>
      <c r="P1970" s="58">
        <f t="shared" si="210"/>
        <v>574.25</v>
      </c>
      <c r="Q1970" s="59" t="s">
        <v>132</v>
      </c>
      <c r="R1970" s="51"/>
      <c r="S1970" s="51"/>
    </row>
    <row r="1971" spans="1:19" ht="21" x14ac:dyDescent="0.35">
      <c r="A1971" s="53">
        <v>31005691</v>
      </c>
      <c r="B1971" s="53" t="s">
        <v>10946</v>
      </c>
      <c r="C1971" s="54" t="s">
        <v>2578</v>
      </c>
      <c r="D1971" s="60">
        <v>1</v>
      </c>
      <c r="E1971" s="61" t="s">
        <v>151</v>
      </c>
      <c r="F1971" s="56"/>
      <c r="G1971" s="53"/>
      <c r="H1971" s="53">
        <v>3</v>
      </c>
      <c r="I1971" s="53"/>
      <c r="J1971" s="53"/>
      <c r="K1971" s="57"/>
      <c r="L1971" s="58">
        <f t="shared" si="212"/>
        <v>270.54000000000002</v>
      </c>
      <c r="M1971" s="58">
        <f t="shared" si="211"/>
        <v>270.54000000000002</v>
      </c>
      <c r="N1971" s="58">
        <f>IF(F1971&gt;0,ROUND(F1971*#REF!,2),0)</f>
        <v>0</v>
      </c>
      <c r="O1971" s="58">
        <f>IF(J1971&gt;0,ROUND(J1971*#REF!,2),0)</f>
        <v>0</v>
      </c>
      <c r="P1971" s="58">
        <f>ROUND(M1971+N1971+O1971,2)</f>
        <v>270.54000000000002</v>
      </c>
      <c r="Q1971" s="59" t="s">
        <v>132</v>
      </c>
      <c r="R1971" s="51"/>
      <c r="S1971" s="51"/>
    </row>
    <row r="1972" spans="1:19" ht="31" x14ac:dyDescent="0.35">
      <c r="A1972" s="125" t="s">
        <v>10947</v>
      </c>
      <c r="B1972" s="125"/>
      <c r="C1972" s="125"/>
      <c r="D1972" s="125"/>
      <c r="E1972" s="125"/>
      <c r="F1972" s="125"/>
      <c r="G1972" s="125"/>
      <c r="H1972" s="125"/>
      <c r="I1972" s="125"/>
      <c r="J1972" s="125"/>
      <c r="K1972" s="125"/>
      <c r="L1972" s="125"/>
      <c r="M1972" s="125"/>
      <c r="N1972" s="125"/>
      <c r="O1972" s="125"/>
      <c r="P1972" s="125"/>
      <c r="Q1972" s="52"/>
      <c r="R1972" s="51"/>
      <c r="S1972" s="51"/>
    </row>
    <row r="1973" spans="1:19" ht="21" x14ac:dyDescent="0.35">
      <c r="A1973" s="53">
        <v>31006019</v>
      </c>
      <c r="B1973" s="53" t="s">
        <v>10948</v>
      </c>
      <c r="C1973" s="54" t="s">
        <v>2577</v>
      </c>
      <c r="D1973" s="60">
        <v>1</v>
      </c>
      <c r="E1973" s="61" t="s">
        <v>407</v>
      </c>
      <c r="F1973" s="56"/>
      <c r="G1973" s="53">
        <v>2</v>
      </c>
      <c r="H1973" s="53">
        <v>5</v>
      </c>
      <c r="I1973" s="53"/>
      <c r="J1973" s="53"/>
      <c r="K1973" s="57"/>
      <c r="L1973" s="58">
        <f t="shared" ref="L1973:L1987" si="213">VLOOKUP(E1973,PORTES2021,10,FALSE)</f>
        <v>620.66</v>
      </c>
      <c r="M1973" s="58">
        <f t="shared" si="211"/>
        <v>620.66</v>
      </c>
      <c r="N1973" s="58">
        <f>IF(F1973&gt;0,ROUND(F1973*#REF!,2),0)</f>
        <v>0</v>
      </c>
      <c r="O1973" s="58">
        <f>IF(J1973&gt;0,ROUND(J1973*#REF!,2),0)</f>
        <v>0</v>
      </c>
      <c r="P1973" s="58">
        <f t="shared" ref="P1973:P2006" si="214">ROUND(M1973+N1973+O1973,2)</f>
        <v>620.66</v>
      </c>
      <c r="Q1973" s="59" t="s">
        <v>132</v>
      </c>
      <c r="R1973" s="51"/>
      <c r="S1973" s="51"/>
    </row>
    <row r="1974" spans="1:19" ht="21" x14ac:dyDescent="0.35">
      <c r="A1974" s="53">
        <v>31006027</v>
      </c>
      <c r="B1974" s="53" t="s">
        <v>10949</v>
      </c>
      <c r="C1974" s="54" t="s">
        <v>2576</v>
      </c>
      <c r="D1974" s="60">
        <v>1</v>
      </c>
      <c r="E1974" s="61" t="s">
        <v>16</v>
      </c>
      <c r="F1974" s="56"/>
      <c r="G1974" s="53">
        <v>1</v>
      </c>
      <c r="H1974" s="53">
        <v>3</v>
      </c>
      <c r="I1974" s="53"/>
      <c r="J1974" s="53"/>
      <c r="K1974" s="57"/>
      <c r="L1974" s="58">
        <f t="shared" si="213"/>
        <v>250.65</v>
      </c>
      <c r="M1974" s="58">
        <f t="shared" si="211"/>
        <v>250.65</v>
      </c>
      <c r="N1974" s="58">
        <f>IF(F1974&gt;0,ROUND(F1974*#REF!,2),0)</f>
        <v>0</v>
      </c>
      <c r="O1974" s="58">
        <f>IF(J1974&gt;0,ROUND(J1974*#REF!,2),0)</f>
        <v>0</v>
      </c>
      <c r="P1974" s="58">
        <f t="shared" si="214"/>
        <v>250.65</v>
      </c>
      <c r="Q1974" s="59" t="s">
        <v>132</v>
      </c>
      <c r="R1974" s="51"/>
      <c r="S1974" s="51"/>
    </row>
    <row r="1975" spans="1:19" ht="21" x14ac:dyDescent="0.35">
      <c r="A1975" s="53">
        <v>31006035</v>
      </c>
      <c r="B1975" s="53" t="s">
        <v>10950</v>
      </c>
      <c r="C1975" s="54" t="s">
        <v>2575</v>
      </c>
      <c r="D1975" s="60">
        <v>1</v>
      </c>
      <c r="E1975" s="61" t="s">
        <v>159</v>
      </c>
      <c r="F1975" s="56"/>
      <c r="G1975" s="53">
        <v>2</v>
      </c>
      <c r="H1975" s="53">
        <v>5</v>
      </c>
      <c r="I1975" s="53"/>
      <c r="J1975" s="53"/>
      <c r="K1975" s="57"/>
      <c r="L1975" s="58">
        <f t="shared" si="213"/>
        <v>736.04</v>
      </c>
      <c r="M1975" s="58">
        <f t="shared" ref="M1975:M2038" si="215">ROUND(D1975*L1975,2)</f>
        <v>736.04</v>
      </c>
      <c r="N1975" s="58">
        <f>IF(F1975&gt;0,ROUND(F1975*#REF!,2),0)</f>
        <v>0</v>
      </c>
      <c r="O1975" s="58">
        <f>IF(J1975&gt;0,ROUND(J1975*#REF!,2),0)</f>
        <v>0</v>
      </c>
      <c r="P1975" s="58">
        <f t="shared" si="214"/>
        <v>736.04</v>
      </c>
      <c r="Q1975" s="59" t="s">
        <v>132</v>
      </c>
      <c r="R1975" s="51"/>
      <c r="S1975" s="51"/>
    </row>
    <row r="1976" spans="1:19" ht="31.5" x14ac:dyDescent="0.35">
      <c r="A1976" s="53">
        <v>31006043</v>
      </c>
      <c r="B1976" s="53" t="s">
        <v>10951</v>
      </c>
      <c r="C1976" s="54" t="s">
        <v>2574</v>
      </c>
      <c r="D1976" s="60">
        <v>1</v>
      </c>
      <c r="E1976" s="61" t="s">
        <v>194</v>
      </c>
      <c r="F1976" s="56"/>
      <c r="G1976" s="53">
        <v>2</v>
      </c>
      <c r="H1976" s="53">
        <v>6</v>
      </c>
      <c r="I1976" s="53"/>
      <c r="J1976" s="53"/>
      <c r="K1976" s="57"/>
      <c r="L1976" s="58">
        <f t="shared" si="213"/>
        <v>2181.58</v>
      </c>
      <c r="M1976" s="58">
        <f t="shared" si="215"/>
        <v>2181.58</v>
      </c>
      <c r="N1976" s="58">
        <f>IF(F1976&gt;0,ROUND(F1976*#REF!,2),0)</f>
        <v>0</v>
      </c>
      <c r="O1976" s="58">
        <f>IF(J1976&gt;0,ROUND(J1976*#REF!,2),0)</f>
        <v>0</v>
      </c>
      <c r="P1976" s="58">
        <f t="shared" si="214"/>
        <v>2181.58</v>
      </c>
      <c r="Q1976" s="59" t="s">
        <v>132</v>
      </c>
      <c r="R1976" s="51"/>
      <c r="S1976" s="51"/>
    </row>
    <row r="1977" spans="1:19" ht="21" x14ac:dyDescent="0.35">
      <c r="A1977" s="53">
        <v>31006051</v>
      </c>
      <c r="B1977" s="53" t="s">
        <v>10952</v>
      </c>
      <c r="C1977" s="54" t="s">
        <v>2573</v>
      </c>
      <c r="D1977" s="60">
        <v>1</v>
      </c>
      <c r="E1977" s="61" t="s">
        <v>446</v>
      </c>
      <c r="F1977" s="56"/>
      <c r="G1977" s="53">
        <v>2</v>
      </c>
      <c r="H1977" s="53">
        <v>5</v>
      </c>
      <c r="I1977" s="53"/>
      <c r="J1977" s="53"/>
      <c r="K1977" s="57"/>
      <c r="L1977" s="58">
        <f t="shared" si="213"/>
        <v>1323.54</v>
      </c>
      <c r="M1977" s="58">
        <f t="shared" si="215"/>
        <v>1323.54</v>
      </c>
      <c r="N1977" s="58">
        <f>IF(F1977&gt;0,ROUND(F1977*#REF!,2),0)</f>
        <v>0</v>
      </c>
      <c r="O1977" s="58">
        <f>IF(J1977&gt;0,ROUND(J1977*#REF!,2),0)</f>
        <v>0</v>
      </c>
      <c r="P1977" s="58">
        <f t="shared" si="214"/>
        <v>1323.54</v>
      </c>
      <c r="Q1977" s="59" t="s">
        <v>132</v>
      </c>
      <c r="R1977" s="51"/>
      <c r="S1977" s="51"/>
    </row>
    <row r="1978" spans="1:19" ht="21" x14ac:dyDescent="0.35">
      <c r="A1978" s="53">
        <v>31006060</v>
      </c>
      <c r="B1978" s="53" t="s">
        <v>10953</v>
      </c>
      <c r="C1978" s="54" t="s">
        <v>2572</v>
      </c>
      <c r="D1978" s="60">
        <v>1</v>
      </c>
      <c r="E1978" s="61" t="s">
        <v>396</v>
      </c>
      <c r="F1978" s="56"/>
      <c r="G1978" s="53">
        <v>2</v>
      </c>
      <c r="H1978" s="53">
        <v>5</v>
      </c>
      <c r="I1978" s="53"/>
      <c r="J1978" s="53"/>
      <c r="K1978" s="57"/>
      <c r="L1978" s="58">
        <f t="shared" si="213"/>
        <v>1027.79</v>
      </c>
      <c r="M1978" s="58">
        <f t="shared" si="215"/>
        <v>1027.79</v>
      </c>
      <c r="N1978" s="58">
        <f>IF(F1978&gt;0,ROUND(F1978*#REF!,2),0)</f>
        <v>0</v>
      </c>
      <c r="O1978" s="58">
        <f>IF(J1978&gt;0,ROUND(J1978*#REF!,2),0)</f>
        <v>0</v>
      </c>
      <c r="P1978" s="58">
        <f t="shared" si="214"/>
        <v>1027.79</v>
      </c>
      <c r="Q1978" s="59" t="s">
        <v>132</v>
      </c>
      <c r="R1978" s="51"/>
      <c r="S1978" s="51"/>
    </row>
    <row r="1979" spans="1:19" ht="21" x14ac:dyDescent="0.35">
      <c r="A1979" s="53">
        <v>31006078</v>
      </c>
      <c r="B1979" s="53" t="s">
        <v>10954</v>
      </c>
      <c r="C1979" s="54" t="s">
        <v>2571</v>
      </c>
      <c r="D1979" s="60">
        <v>1</v>
      </c>
      <c r="E1979" s="61" t="s">
        <v>2185</v>
      </c>
      <c r="F1979" s="56"/>
      <c r="G1979" s="53">
        <v>3</v>
      </c>
      <c r="H1979" s="53">
        <v>7</v>
      </c>
      <c r="I1979" s="53"/>
      <c r="J1979" s="53"/>
      <c r="K1979" s="57"/>
      <c r="L1979" s="58">
        <f t="shared" si="213"/>
        <v>1505.22</v>
      </c>
      <c r="M1979" s="58">
        <f t="shared" si="215"/>
        <v>1505.22</v>
      </c>
      <c r="N1979" s="58">
        <f>IF(F1979&gt;0,ROUND(F1979*#REF!,2),0)</f>
        <v>0</v>
      </c>
      <c r="O1979" s="58">
        <f>IF(J1979&gt;0,ROUND(J1979*#REF!,2),0)</f>
        <v>0</v>
      </c>
      <c r="P1979" s="58">
        <f t="shared" si="214"/>
        <v>1505.22</v>
      </c>
      <c r="Q1979" s="59" t="s">
        <v>132</v>
      </c>
      <c r="R1979" s="51"/>
      <c r="S1979" s="51"/>
    </row>
    <row r="1980" spans="1:19" x14ac:dyDescent="0.35">
      <c r="A1980" s="53">
        <v>31006086</v>
      </c>
      <c r="B1980" s="53" t="s">
        <v>10955</v>
      </c>
      <c r="C1980" s="54" t="s">
        <v>2570</v>
      </c>
      <c r="D1980" s="60">
        <v>1</v>
      </c>
      <c r="E1980" s="61" t="s">
        <v>159</v>
      </c>
      <c r="F1980" s="56"/>
      <c r="G1980" s="53">
        <v>3</v>
      </c>
      <c r="H1980" s="53">
        <v>4</v>
      </c>
      <c r="I1980" s="53"/>
      <c r="J1980" s="53"/>
      <c r="K1980" s="57"/>
      <c r="L1980" s="58">
        <f t="shared" si="213"/>
        <v>736.04</v>
      </c>
      <c r="M1980" s="58">
        <f t="shared" si="215"/>
        <v>736.04</v>
      </c>
      <c r="N1980" s="58">
        <f>IF(F1980&gt;0,ROUND(F1980*#REF!,2),0)</f>
        <v>0</v>
      </c>
      <c r="O1980" s="58">
        <f>IF(J1980&gt;0,ROUND(J1980*#REF!,2),0)</f>
        <v>0</v>
      </c>
      <c r="P1980" s="58">
        <f t="shared" si="214"/>
        <v>736.04</v>
      </c>
      <c r="Q1980" s="59" t="s">
        <v>132</v>
      </c>
      <c r="R1980" s="51"/>
      <c r="S1980" s="51"/>
    </row>
    <row r="1981" spans="1:19" x14ac:dyDescent="0.35">
      <c r="A1981" s="53">
        <v>31006094</v>
      </c>
      <c r="B1981" s="53" t="s">
        <v>10956</v>
      </c>
      <c r="C1981" s="54" t="s">
        <v>2569</v>
      </c>
      <c r="D1981" s="60">
        <v>1</v>
      </c>
      <c r="E1981" s="61" t="s">
        <v>407</v>
      </c>
      <c r="F1981" s="56"/>
      <c r="G1981" s="53">
        <v>2</v>
      </c>
      <c r="H1981" s="53">
        <v>4</v>
      </c>
      <c r="I1981" s="53"/>
      <c r="J1981" s="53"/>
      <c r="K1981" s="57"/>
      <c r="L1981" s="58">
        <f t="shared" si="213"/>
        <v>620.66</v>
      </c>
      <c r="M1981" s="58">
        <f t="shared" si="215"/>
        <v>620.66</v>
      </c>
      <c r="N1981" s="58">
        <f>IF(F1981&gt;0,ROUND(F1981*#REF!,2),0)</f>
        <v>0</v>
      </c>
      <c r="O1981" s="58">
        <f>IF(J1981&gt;0,ROUND(J1981*#REF!,2),0)</f>
        <v>0</v>
      </c>
      <c r="P1981" s="58">
        <f t="shared" si="214"/>
        <v>620.66</v>
      </c>
      <c r="Q1981" s="59" t="s">
        <v>132</v>
      </c>
      <c r="R1981" s="51"/>
      <c r="S1981" s="51"/>
    </row>
    <row r="1982" spans="1:19" ht="31.5" x14ac:dyDescent="0.35">
      <c r="A1982" s="53">
        <v>31006108</v>
      </c>
      <c r="B1982" s="53" t="s">
        <v>10957</v>
      </c>
      <c r="C1982" s="54" t="s">
        <v>2568</v>
      </c>
      <c r="D1982" s="60">
        <v>1</v>
      </c>
      <c r="E1982" s="61" t="s">
        <v>383</v>
      </c>
      <c r="F1982" s="56"/>
      <c r="G1982" s="53">
        <v>2</v>
      </c>
      <c r="H1982" s="53">
        <v>3</v>
      </c>
      <c r="I1982" s="53"/>
      <c r="J1982" s="53"/>
      <c r="K1982" s="57"/>
      <c r="L1982" s="58">
        <f t="shared" si="213"/>
        <v>649.84</v>
      </c>
      <c r="M1982" s="58">
        <f t="shared" si="215"/>
        <v>649.84</v>
      </c>
      <c r="N1982" s="58">
        <f>IF(F1982&gt;0,ROUND(F1982*#REF!,2),0)</f>
        <v>0</v>
      </c>
      <c r="O1982" s="58">
        <f>IF(J1982&gt;0,ROUND(J1982*#REF!,2),0)</f>
        <v>0</v>
      </c>
      <c r="P1982" s="58">
        <f t="shared" si="214"/>
        <v>649.84</v>
      </c>
      <c r="Q1982" s="59" t="s">
        <v>132</v>
      </c>
      <c r="R1982" s="51"/>
      <c r="S1982" s="51"/>
    </row>
    <row r="1983" spans="1:19" ht="31.5" x14ac:dyDescent="0.35">
      <c r="A1983" s="53">
        <v>31006116</v>
      </c>
      <c r="B1983" s="53" t="s">
        <v>10958</v>
      </c>
      <c r="C1983" s="54" t="s">
        <v>2567</v>
      </c>
      <c r="D1983" s="60">
        <v>1</v>
      </c>
      <c r="E1983" s="61" t="s">
        <v>159</v>
      </c>
      <c r="F1983" s="56"/>
      <c r="G1983" s="53">
        <v>2</v>
      </c>
      <c r="H1983" s="53">
        <v>4</v>
      </c>
      <c r="I1983" s="53"/>
      <c r="J1983" s="53"/>
      <c r="K1983" s="57"/>
      <c r="L1983" s="58">
        <f t="shared" si="213"/>
        <v>736.04</v>
      </c>
      <c r="M1983" s="58">
        <f t="shared" si="215"/>
        <v>736.04</v>
      </c>
      <c r="N1983" s="58">
        <f>IF(F1983&gt;0,ROUND(F1983*#REF!,2),0)</f>
        <v>0</v>
      </c>
      <c r="O1983" s="58">
        <f>IF(J1983&gt;0,ROUND(J1983*#REF!,2),0)</f>
        <v>0</v>
      </c>
      <c r="P1983" s="58">
        <f t="shared" si="214"/>
        <v>736.04</v>
      </c>
      <c r="Q1983" s="59" t="s">
        <v>132</v>
      </c>
      <c r="R1983" s="51"/>
      <c r="S1983" s="51"/>
    </row>
    <row r="1984" spans="1:19" ht="21" x14ac:dyDescent="0.35">
      <c r="A1984" s="53">
        <v>31006159</v>
      </c>
      <c r="B1984" s="53" t="s">
        <v>10959</v>
      </c>
      <c r="C1984" s="54" t="s">
        <v>2566</v>
      </c>
      <c r="D1984" s="60">
        <v>1</v>
      </c>
      <c r="E1984" s="61" t="s">
        <v>484</v>
      </c>
      <c r="F1984" s="56">
        <v>34.47</v>
      </c>
      <c r="G1984" s="53">
        <v>2</v>
      </c>
      <c r="H1984" s="53">
        <v>6</v>
      </c>
      <c r="I1984" s="53"/>
      <c r="J1984" s="53"/>
      <c r="K1984" s="57"/>
      <c r="L1984" s="58">
        <f t="shared" si="213"/>
        <v>802.34</v>
      </c>
      <c r="M1984" s="58">
        <f t="shared" si="215"/>
        <v>802.34</v>
      </c>
      <c r="N1984" s="58" t="e">
        <f>IF(F1984&gt;0,ROUND(F1984*#REF!,2),0)</f>
        <v>#REF!</v>
      </c>
      <c r="O1984" s="58">
        <f>IF(J1984&gt;0,ROUND(J1984*#REF!,2),0)</f>
        <v>0</v>
      </c>
      <c r="P1984" s="58" t="e">
        <f t="shared" si="214"/>
        <v>#REF!</v>
      </c>
      <c r="Q1984" s="59" t="s">
        <v>132</v>
      </c>
      <c r="R1984" s="51"/>
      <c r="S1984" s="51"/>
    </row>
    <row r="1985" spans="1:19" ht="31.5" x14ac:dyDescent="0.35">
      <c r="A1985" s="53">
        <v>31006167</v>
      </c>
      <c r="B1985" s="53" t="s">
        <v>10960</v>
      </c>
      <c r="C1985" s="54" t="s">
        <v>2565</v>
      </c>
      <c r="D1985" s="60">
        <v>1</v>
      </c>
      <c r="E1985" s="61" t="s">
        <v>396</v>
      </c>
      <c r="F1985" s="56">
        <v>36.5</v>
      </c>
      <c r="G1985" s="53">
        <v>2</v>
      </c>
      <c r="H1985" s="53">
        <v>6</v>
      </c>
      <c r="I1985" s="53"/>
      <c r="J1985" s="53"/>
      <c r="K1985" s="57"/>
      <c r="L1985" s="58">
        <f t="shared" si="213"/>
        <v>1027.79</v>
      </c>
      <c r="M1985" s="58">
        <f t="shared" si="215"/>
        <v>1027.79</v>
      </c>
      <c r="N1985" s="58" t="e">
        <f>IF(F1985&gt;0,ROUND(F1985*#REF!,2),0)</f>
        <v>#REF!</v>
      </c>
      <c r="O1985" s="58">
        <f>IF(J1985&gt;0,ROUND(J1985*#REF!,2),0)</f>
        <v>0</v>
      </c>
      <c r="P1985" s="58" t="e">
        <f t="shared" si="214"/>
        <v>#REF!</v>
      </c>
      <c r="Q1985" s="59" t="s">
        <v>132</v>
      </c>
      <c r="R1985" s="51"/>
      <c r="S1985" s="51"/>
    </row>
    <row r="1986" spans="1:19" ht="31.5" x14ac:dyDescent="0.35">
      <c r="A1986" s="53">
        <v>31006175</v>
      </c>
      <c r="B1986" s="53" t="s">
        <v>10961</v>
      </c>
      <c r="C1986" s="54" t="s">
        <v>2564</v>
      </c>
      <c r="D1986" s="60">
        <v>1</v>
      </c>
      <c r="E1986" s="61" t="s">
        <v>161</v>
      </c>
      <c r="F1986" s="56">
        <v>36.5</v>
      </c>
      <c r="G1986" s="53">
        <v>2</v>
      </c>
      <c r="H1986" s="53">
        <v>5</v>
      </c>
      <c r="I1986" s="53"/>
      <c r="J1986" s="53"/>
      <c r="K1986" s="57"/>
      <c r="L1986" s="58">
        <f t="shared" si="213"/>
        <v>948.22</v>
      </c>
      <c r="M1986" s="58">
        <f t="shared" si="215"/>
        <v>948.22</v>
      </c>
      <c r="N1986" s="58" t="e">
        <f>IF(F1986&gt;0,ROUND(F1986*#REF!,2),0)</f>
        <v>#REF!</v>
      </c>
      <c r="O1986" s="58">
        <f>IF(J1986&gt;0,ROUND(J1986*#REF!,2),0)</f>
        <v>0</v>
      </c>
      <c r="P1986" s="58" t="e">
        <f t="shared" si="214"/>
        <v>#REF!</v>
      </c>
      <c r="Q1986" s="59" t="s">
        <v>132</v>
      </c>
      <c r="R1986" s="51"/>
      <c r="S1986" s="51"/>
    </row>
    <row r="1987" spans="1:19" ht="31.5" x14ac:dyDescent="0.35">
      <c r="A1987" s="53">
        <v>31006183</v>
      </c>
      <c r="B1987" s="53" t="s">
        <v>10962</v>
      </c>
      <c r="C1987" s="54" t="s">
        <v>2563</v>
      </c>
      <c r="D1987" s="60">
        <v>1</v>
      </c>
      <c r="E1987" s="61" t="s">
        <v>398</v>
      </c>
      <c r="F1987" s="56">
        <v>48.66</v>
      </c>
      <c r="G1987" s="53">
        <v>2</v>
      </c>
      <c r="H1987" s="53">
        <v>5</v>
      </c>
      <c r="I1987" s="53"/>
      <c r="J1987" s="53"/>
      <c r="K1987" s="57"/>
      <c r="L1987" s="58">
        <f t="shared" si="213"/>
        <v>1140.53</v>
      </c>
      <c r="M1987" s="58">
        <f t="shared" si="215"/>
        <v>1140.53</v>
      </c>
      <c r="N1987" s="58" t="e">
        <f>IF(F1987&gt;0,ROUND(F1987*#REF!,2),0)</f>
        <v>#REF!</v>
      </c>
      <c r="O1987" s="58">
        <f>IF(J1987&gt;0,ROUND(J1987*#REF!,2),0)</f>
        <v>0</v>
      </c>
      <c r="P1987" s="58" t="e">
        <f t="shared" si="214"/>
        <v>#REF!</v>
      </c>
      <c r="Q1987" s="59" t="s">
        <v>132</v>
      </c>
      <c r="R1987" s="51"/>
      <c r="S1987" s="51"/>
    </row>
    <row r="1988" spans="1:19" ht="31" x14ac:dyDescent="0.35">
      <c r="A1988" s="127" t="s">
        <v>10963</v>
      </c>
      <c r="B1988" s="127"/>
      <c r="C1988" s="127"/>
      <c r="D1988" s="127"/>
      <c r="E1988" s="127"/>
      <c r="F1988" s="127"/>
      <c r="G1988" s="127"/>
      <c r="H1988" s="127"/>
      <c r="I1988" s="127"/>
      <c r="J1988" s="127"/>
      <c r="K1988" s="127"/>
      <c r="L1988" s="127"/>
      <c r="M1988" s="127"/>
      <c r="N1988" s="127"/>
      <c r="O1988" s="127"/>
      <c r="P1988" s="127"/>
      <c r="Q1988" s="52"/>
      <c r="R1988" s="51"/>
      <c r="S1988" s="51"/>
    </row>
    <row r="1989" spans="1:19" x14ac:dyDescent="0.35">
      <c r="A1989" s="53">
        <v>31007015</v>
      </c>
      <c r="B1989" s="53" t="s">
        <v>10964</v>
      </c>
      <c r="C1989" s="54" t="s">
        <v>2562</v>
      </c>
      <c r="D1989" s="60">
        <v>1</v>
      </c>
      <c r="E1989" s="61" t="s">
        <v>16</v>
      </c>
      <c r="F1989" s="56"/>
      <c r="G1989" s="53">
        <v>2</v>
      </c>
      <c r="H1989" s="53">
        <v>2</v>
      </c>
      <c r="I1989" s="53"/>
      <c r="J1989" s="53"/>
      <c r="K1989" s="57"/>
      <c r="L1989" s="58">
        <f t="shared" ref="L1989:L1995" si="216">VLOOKUP(E1989,PORTES2021,10,FALSE)</f>
        <v>250.65</v>
      </c>
      <c r="M1989" s="58">
        <f t="shared" si="215"/>
        <v>250.65</v>
      </c>
      <c r="N1989" s="58">
        <f>IF(F1989&gt;0,ROUND(F1989*#REF!,2),0)</f>
        <v>0</v>
      </c>
      <c r="O1989" s="58">
        <f>IF(J1989&gt;0,ROUND(J1989*#REF!,2),0)</f>
        <v>0</v>
      </c>
      <c r="P1989" s="58">
        <f t="shared" si="214"/>
        <v>250.65</v>
      </c>
      <c r="Q1989" s="59" t="s">
        <v>132</v>
      </c>
      <c r="R1989" s="51"/>
      <c r="S1989" s="51"/>
    </row>
    <row r="1990" spans="1:19" x14ac:dyDescent="0.35">
      <c r="A1990" s="53">
        <v>31007023</v>
      </c>
      <c r="B1990" s="53" t="s">
        <v>10965</v>
      </c>
      <c r="C1990" s="54" t="s">
        <v>2561</v>
      </c>
      <c r="D1990" s="60">
        <v>1</v>
      </c>
      <c r="E1990" s="61" t="s">
        <v>396</v>
      </c>
      <c r="F1990" s="56"/>
      <c r="G1990" s="53">
        <v>2</v>
      </c>
      <c r="H1990" s="53">
        <v>4</v>
      </c>
      <c r="I1990" s="53"/>
      <c r="J1990" s="53"/>
      <c r="K1990" s="57"/>
      <c r="L1990" s="58">
        <f t="shared" si="216"/>
        <v>1027.79</v>
      </c>
      <c r="M1990" s="58">
        <f t="shared" si="215"/>
        <v>1027.79</v>
      </c>
      <c r="N1990" s="58">
        <f>IF(F1990&gt;0,ROUND(F1990*#REF!,2),0)</f>
        <v>0</v>
      </c>
      <c r="O1990" s="58">
        <f>IF(J1990&gt;0,ROUND(J1990*#REF!,2),0)</f>
        <v>0</v>
      </c>
      <c r="P1990" s="58">
        <f t="shared" si="214"/>
        <v>1027.79</v>
      </c>
      <c r="Q1990" s="59" t="s">
        <v>132</v>
      </c>
      <c r="R1990" s="51"/>
      <c r="S1990" s="51"/>
    </row>
    <row r="1991" spans="1:19" x14ac:dyDescent="0.35">
      <c r="A1991" s="53">
        <v>31007031</v>
      </c>
      <c r="B1991" s="53" t="s">
        <v>10966</v>
      </c>
      <c r="C1991" s="54" t="s">
        <v>2560</v>
      </c>
      <c r="D1991" s="60">
        <v>1</v>
      </c>
      <c r="E1991" s="61" t="s">
        <v>383</v>
      </c>
      <c r="F1991" s="56"/>
      <c r="G1991" s="53">
        <v>2</v>
      </c>
      <c r="H1991" s="53">
        <v>4</v>
      </c>
      <c r="I1991" s="53"/>
      <c r="J1991" s="53"/>
      <c r="K1991" s="57"/>
      <c r="L1991" s="58">
        <f t="shared" si="216"/>
        <v>649.84</v>
      </c>
      <c r="M1991" s="58">
        <f t="shared" si="215"/>
        <v>649.84</v>
      </c>
      <c r="N1991" s="58">
        <f>IF(F1991&gt;0,ROUND(F1991*#REF!,2),0)</f>
        <v>0</v>
      </c>
      <c r="O1991" s="58">
        <f>IF(J1991&gt;0,ROUND(J1991*#REF!,2),0)</f>
        <v>0</v>
      </c>
      <c r="P1991" s="58">
        <f t="shared" si="214"/>
        <v>649.84</v>
      </c>
      <c r="Q1991" s="59" t="s">
        <v>132</v>
      </c>
      <c r="R1991" s="51"/>
      <c r="S1991" s="51"/>
    </row>
    <row r="1992" spans="1:19" x14ac:dyDescent="0.35">
      <c r="A1992" s="53">
        <v>31007040</v>
      </c>
      <c r="B1992" s="53" t="s">
        <v>10967</v>
      </c>
      <c r="C1992" s="54" t="s">
        <v>2559</v>
      </c>
      <c r="D1992" s="60">
        <v>1</v>
      </c>
      <c r="E1992" s="61" t="s">
        <v>497</v>
      </c>
      <c r="F1992" s="56"/>
      <c r="G1992" s="53">
        <v>2</v>
      </c>
      <c r="H1992" s="53">
        <v>4</v>
      </c>
      <c r="I1992" s="53"/>
      <c r="J1992" s="53"/>
      <c r="K1992" s="57"/>
      <c r="L1992" s="58">
        <f t="shared" si="216"/>
        <v>485.38</v>
      </c>
      <c r="M1992" s="58">
        <f t="shared" si="215"/>
        <v>485.38</v>
      </c>
      <c r="N1992" s="58">
        <f>IF(F1992&gt;0,ROUND(F1992*#REF!,2),0)</f>
        <v>0</v>
      </c>
      <c r="O1992" s="58">
        <f>IF(J1992&gt;0,ROUND(J1992*#REF!,2),0)</f>
        <v>0</v>
      </c>
      <c r="P1992" s="58">
        <f t="shared" si="214"/>
        <v>485.38</v>
      </c>
      <c r="Q1992" s="59" t="s">
        <v>132</v>
      </c>
      <c r="R1992" s="51"/>
      <c r="S1992" s="51"/>
    </row>
    <row r="1993" spans="1:19" ht="21" x14ac:dyDescent="0.35">
      <c r="A1993" s="53">
        <v>31007058</v>
      </c>
      <c r="B1993" s="53" t="s">
        <v>10968</v>
      </c>
      <c r="C1993" s="54" t="s">
        <v>2558</v>
      </c>
      <c r="D1993" s="60">
        <v>1</v>
      </c>
      <c r="E1993" s="61" t="s">
        <v>2185</v>
      </c>
      <c r="F1993" s="56">
        <v>66.91</v>
      </c>
      <c r="G1993" s="53">
        <v>2</v>
      </c>
      <c r="H1993" s="53">
        <v>5</v>
      </c>
      <c r="I1993" s="53"/>
      <c r="J1993" s="53"/>
      <c r="K1993" s="57"/>
      <c r="L1993" s="58">
        <f t="shared" si="216"/>
        <v>1505.22</v>
      </c>
      <c r="M1993" s="58">
        <f t="shared" si="215"/>
        <v>1505.22</v>
      </c>
      <c r="N1993" s="58" t="e">
        <f>IF(F1993&gt;0,ROUND(F1993*#REF!,2),0)</f>
        <v>#REF!</v>
      </c>
      <c r="O1993" s="58">
        <f>IF(J1993&gt;0,ROUND(J1993*#REF!,2),0)</f>
        <v>0</v>
      </c>
      <c r="P1993" s="58" t="e">
        <f t="shared" si="214"/>
        <v>#REF!</v>
      </c>
      <c r="Q1993" s="59" t="s">
        <v>132</v>
      </c>
      <c r="R1993" s="51"/>
      <c r="S1993" s="51"/>
    </row>
    <row r="1994" spans="1:19" ht="21" x14ac:dyDescent="0.35">
      <c r="A1994" s="53">
        <v>31007066</v>
      </c>
      <c r="B1994" s="53" t="s">
        <v>10969</v>
      </c>
      <c r="C1994" s="54" t="s">
        <v>2557</v>
      </c>
      <c r="D1994" s="60">
        <v>1</v>
      </c>
      <c r="E1994" s="61" t="s">
        <v>161</v>
      </c>
      <c r="F1994" s="56">
        <v>48.66</v>
      </c>
      <c r="G1994" s="53">
        <v>2</v>
      </c>
      <c r="H1994" s="53">
        <v>5</v>
      </c>
      <c r="I1994" s="53"/>
      <c r="J1994" s="53"/>
      <c r="K1994" s="57"/>
      <c r="L1994" s="58">
        <f t="shared" si="216"/>
        <v>948.22</v>
      </c>
      <c r="M1994" s="58">
        <f t="shared" si="215"/>
        <v>948.22</v>
      </c>
      <c r="N1994" s="58" t="e">
        <f>IF(F1994&gt;0,ROUND(F1994*#REF!,2),0)</f>
        <v>#REF!</v>
      </c>
      <c r="O1994" s="58">
        <f>IF(J1994&gt;0,ROUND(J1994*#REF!,2),0)</f>
        <v>0</v>
      </c>
      <c r="P1994" s="58" t="e">
        <f t="shared" si="214"/>
        <v>#REF!</v>
      </c>
      <c r="Q1994" s="59" t="s">
        <v>132</v>
      </c>
      <c r="R1994" s="51"/>
      <c r="S1994" s="51"/>
    </row>
    <row r="1995" spans="1:19" ht="21" x14ac:dyDescent="0.35">
      <c r="A1995" s="53">
        <v>31007074</v>
      </c>
      <c r="B1995" s="53" t="s">
        <v>10970</v>
      </c>
      <c r="C1995" s="54" t="s">
        <v>2556</v>
      </c>
      <c r="D1995" s="60">
        <v>1</v>
      </c>
      <c r="E1995" s="61" t="s">
        <v>148</v>
      </c>
      <c r="F1995" s="56">
        <v>28.39</v>
      </c>
      <c r="G1995" s="53">
        <v>2</v>
      </c>
      <c r="H1995" s="53">
        <v>5</v>
      </c>
      <c r="I1995" s="53"/>
      <c r="J1995" s="53"/>
      <c r="K1995" s="57"/>
      <c r="L1995" s="58">
        <f t="shared" si="216"/>
        <v>689.63</v>
      </c>
      <c r="M1995" s="58">
        <f t="shared" si="215"/>
        <v>689.63</v>
      </c>
      <c r="N1995" s="58" t="e">
        <f>IF(F1995&gt;0,ROUND(F1995*#REF!,2),0)</f>
        <v>#REF!</v>
      </c>
      <c r="O1995" s="58">
        <f>IF(J1995&gt;0,ROUND(J1995*#REF!,2),0)</f>
        <v>0</v>
      </c>
      <c r="P1995" s="58" t="e">
        <f t="shared" si="214"/>
        <v>#REF!</v>
      </c>
      <c r="Q1995" s="59" t="s">
        <v>132</v>
      </c>
      <c r="R1995" s="51"/>
      <c r="S1995" s="51"/>
    </row>
    <row r="1996" spans="1:19" ht="31" x14ac:dyDescent="0.35">
      <c r="A1996" s="125" t="s">
        <v>10971</v>
      </c>
      <c r="B1996" s="125"/>
      <c r="C1996" s="125"/>
      <c r="D1996" s="125"/>
      <c r="E1996" s="125"/>
      <c r="F1996" s="125"/>
      <c r="G1996" s="125"/>
      <c r="H1996" s="125"/>
      <c r="I1996" s="125"/>
      <c r="J1996" s="125"/>
      <c r="K1996" s="125"/>
      <c r="L1996" s="125"/>
      <c r="M1996" s="125"/>
      <c r="N1996" s="125"/>
      <c r="O1996" s="125"/>
      <c r="P1996" s="125"/>
      <c r="Q1996" s="52"/>
      <c r="R1996" s="51"/>
      <c r="S1996" s="51"/>
    </row>
    <row r="1997" spans="1:19" ht="21" x14ac:dyDescent="0.35">
      <c r="A1997" s="53">
        <v>31008011</v>
      </c>
      <c r="B1997" s="53" t="s">
        <v>10972</v>
      </c>
      <c r="C1997" s="54" t="s">
        <v>2555</v>
      </c>
      <c r="D1997" s="60">
        <v>1</v>
      </c>
      <c r="E1997" s="61" t="s">
        <v>110</v>
      </c>
      <c r="F1997" s="56"/>
      <c r="G1997" s="53"/>
      <c r="H1997" s="53">
        <v>0</v>
      </c>
      <c r="I1997" s="53"/>
      <c r="J1997" s="53"/>
      <c r="K1997" s="57"/>
      <c r="L1997" s="58">
        <f t="shared" ref="L1997:L2006" si="217">VLOOKUP(E1997,PORTES2021,10,FALSE)</f>
        <v>222.81</v>
      </c>
      <c r="M1997" s="58">
        <f t="shared" si="215"/>
        <v>222.81</v>
      </c>
      <c r="N1997" s="58">
        <f>IF(F1997&gt;0,ROUND(F1997*#REF!,2),0)</f>
        <v>0</v>
      </c>
      <c r="O1997" s="58">
        <f>IF(J1997&gt;0,ROUND(J1997*#REF!,2),0)</f>
        <v>0</v>
      </c>
      <c r="P1997" s="58">
        <f t="shared" si="214"/>
        <v>222.81</v>
      </c>
      <c r="Q1997" s="59" t="s">
        <v>132</v>
      </c>
      <c r="R1997" s="51"/>
      <c r="S1997" s="51"/>
    </row>
    <row r="1998" spans="1:19" ht="31.5" x14ac:dyDescent="0.35">
      <c r="A1998" s="53">
        <v>31008020</v>
      </c>
      <c r="B1998" s="53" t="s">
        <v>10973</v>
      </c>
      <c r="C1998" s="54" t="s">
        <v>2554</v>
      </c>
      <c r="D1998" s="60">
        <v>1</v>
      </c>
      <c r="E1998" s="61" t="s">
        <v>224</v>
      </c>
      <c r="F1998" s="56"/>
      <c r="G1998" s="53"/>
      <c r="H1998" s="53">
        <v>0</v>
      </c>
      <c r="I1998" s="53"/>
      <c r="J1998" s="53"/>
      <c r="K1998" s="57"/>
      <c r="L1998" s="58">
        <f t="shared" si="217"/>
        <v>338.19</v>
      </c>
      <c r="M1998" s="58">
        <f t="shared" si="215"/>
        <v>338.19</v>
      </c>
      <c r="N1998" s="58">
        <f>IF(F1998&gt;0,ROUND(F1998*#REF!,2),0)</f>
        <v>0</v>
      </c>
      <c r="O1998" s="58">
        <f>IF(J1998&gt;0,ROUND(J1998*#REF!,2),0)</f>
        <v>0</v>
      </c>
      <c r="P1998" s="58">
        <f t="shared" si="214"/>
        <v>338.19</v>
      </c>
      <c r="Q1998" s="59" t="s">
        <v>132</v>
      </c>
      <c r="R1998" s="51"/>
      <c r="S1998" s="51"/>
    </row>
    <row r="1999" spans="1:19" ht="31.5" x14ac:dyDescent="0.35">
      <c r="A1999" s="53">
        <v>31008038</v>
      </c>
      <c r="B1999" s="53" t="s">
        <v>10974</v>
      </c>
      <c r="C1999" s="54" t="s">
        <v>2553</v>
      </c>
      <c r="D1999" s="60">
        <v>1</v>
      </c>
      <c r="E1999" s="61" t="s">
        <v>161</v>
      </c>
      <c r="F1999" s="56"/>
      <c r="G1999" s="53"/>
      <c r="H1999" s="53">
        <v>0</v>
      </c>
      <c r="I1999" s="53"/>
      <c r="J1999" s="53"/>
      <c r="K1999" s="57"/>
      <c r="L1999" s="58">
        <f t="shared" si="217"/>
        <v>948.22</v>
      </c>
      <c r="M1999" s="58">
        <f t="shared" si="215"/>
        <v>948.22</v>
      </c>
      <c r="N1999" s="58">
        <f>IF(F1999&gt;0,ROUND(F1999*#REF!,2),0)</f>
        <v>0</v>
      </c>
      <c r="O1999" s="58">
        <f>IF(J1999&gt;0,ROUND(J1999*#REF!,2),0)</f>
        <v>0</v>
      </c>
      <c r="P1999" s="58">
        <f t="shared" si="214"/>
        <v>948.22</v>
      </c>
      <c r="Q1999" s="59" t="s">
        <v>132</v>
      </c>
      <c r="R1999" s="51"/>
      <c r="S1999" s="51"/>
    </row>
    <row r="2000" spans="1:19" ht="31.5" x14ac:dyDescent="0.35">
      <c r="A2000" s="53">
        <v>31008046</v>
      </c>
      <c r="B2000" s="53" t="s">
        <v>10975</v>
      </c>
      <c r="C2000" s="54" t="s">
        <v>2552</v>
      </c>
      <c r="D2000" s="60">
        <v>1</v>
      </c>
      <c r="E2000" s="61" t="s">
        <v>448</v>
      </c>
      <c r="F2000" s="56">
        <v>17</v>
      </c>
      <c r="G2000" s="53"/>
      <c r="H2000" s="53">
        <v>0</v>
      </c>
      <c r="I2000" s="53"/>
      <c r="J2000" s="53"/>
      <c r="K2000" s="57"/>
      <c r="L2000" s="58">
        <f t="shared" si="217"/>
        <v>371.34</v>
      </c>
      <c r="M2000" s="58">
        <f t="shared" si="215"/>
        <v>371.34</v>
      </c>
      <c r="N2000" s="58" t="e">
        <f>IF(F2000&gt;0,ROUND(F2000*#REF!,2),0)</f>
        <v>#REF!</v>
      </c>
      <c r="O2000" s="58">
        <f>IF(J2000&gt;0,ROUND(J2000*#REF!,2),0)</f>
        <v>0</v>
      </c>
      <c r="P2000" s="58" t="e">
        <f t="shared" si="214"/>
        <v>#REF!</v>
      </c>
      <c r="Q2000" s="59" t="s">
        <v>132</v>
      </c>
      <c r="R2000" s="51"/>
      <c r="S2000" s="51"/>
    </row>
    <row r="2001" spans="1:19" x14ac:dyDescent="0.35">
      <c r="A2001" s="53">
        <v>31008054</v>
      </c>
      <c r="B2001" s="53" t="s">
        <v>10976</v>
      </c>
      <c r="C2001" s="54" t="s">
        <v>2551</v>
      </c>
      <c r="D2001" s="60">
        <v>1</v>
      </c>
      <c r="E2001" s="61" t="s">
        <v>311</v>
      </c>
      <c r="F2001" s="56"/>
      <c r="G2001" s="53">
        <v>2</v>
      </c>
      <c r="H2001" s="53">
        <v>3</v>
      </c>
      <c r="I2001" s="53"/>
      <c r="J2001" s="53"/>
      <c r="K2001" s="57"/>
      <c r="L2001" s="58">
        <f t="shared" si="217"/>
        <v>291.76</v>
      </c>
      <c r="M2001" s="58">
        <f t="shared" si="215"/>
        <v>291.76</v>
      </c>
      <c r="N2001" s="58">
        <f>IF(F2001&gt;0,ROUND(F2001*#REF!,2),0)</f>
        <v>0</v>
      </c>
      <c r="O2001" s="58">
        <f>IF(J2001&gt;0,ROUND(J2001*#REF!,2),0)</f>
        <v>0</v>
      </c>
      <c r="P2001" s="58">
        <f t="shared" si="214"/>
        <v>291.76</v>
      </c>
      <c r="Q2001" s="59" t="s">
        <v>132</v>
      </c>
      <c r="R2001" s="51"/>
      <c r="S2001" s="51"/>
    </row>
    <row r="2002" spans="1:19" x14ac:dyDescent="0.35">
      <c r="A2002" s="53">
        <v>31008062</v>
      </c>
      <c r="B2002" s="53" t="s">
        <v>10977</v>
      </c>
      <c r="C2002" s="54" t="s">
        <v>2550</v>
      </c>
      <c r="D2002" s="60">
        <v>1</v>
      </c>
      <c r="E2002" s="61" t="s">
        <v>41</v>
      </c>
      <c r="F2002" s="56"/>
      <c r="G2002" s="53"/>
      <c r="H2002" s="53">
        <v>2</v>
      </c>
      <c r="I2002" s="53"/>
      <c r="J2002" s="53"/>
      <c r="K2002" s="57"/>
      <c r="L2002" s="58">
        <f t="shared" si="217"/>
        <v>169.74</v>
      </c>
      <c r="M2002" s="58">
        <f t="shared" si="215"/>
        <v>169.74</v>
      </c>
      <c r="N2002" s="58">
        <f>IF(F2002&gt;0,ROUND(F2002*#REF!,2),0)</f>
        <v>0</v>
      </c>
      <c r="O2002" s="58">
        <f>IF(J2002&gt;0,ROUND(J2002*#REF!,2),0)</f>
        <v>0</v>
      </c>
      <c r="P2002" s="58">
        <f t="shared" si="214"/>
        <v>169.74</v>
      </c>
      <c r="Q2002" s="59" t="s">
        <v>132</v>
      </c>
      <c r="R2002" s="51"/>
      <c r="S2002" s="51"/>
    </row>
    <row r="2003" spans="1:19" x14ac:dyDescent="0.35">
      <c r="A2003" s="53">
        <v>31008070</v>
      </c>
      <c r="B2003" s="53" t="s">
        <v>10978</v>
      </c>
      <c r="C2003" s="54" t="s">
        <v>2549</v>
      </c>
      <c r="D2003" s="60">
        <v>1</v>
      </c>
      <c r="E2003" s="61" t="s">
        <v>110</v>
      </c>
      <c r="F2003" s="56"/>
      <c r="G2003" s="53"/>
      <c r="H2003" s="53">
        <v>2</v>
      </c>
      <c r="I2003" s="53"/>
      <c r="J2003" s="53"/>
      <c r="K2003" s="57"/>
      <c r="L2003" s="58">
        <f t="shared" si="217"/>
        <v>222.81</v>
      </c>
      <c r="M2003" s="58">
        <f t="shared" si="215"/>
        <v>222.81</v>
      </c>
      <c r="N2003" s="58">
        <f>IF(F2003&gt;0,ROUND(F2003*#REF!,2),0)</f>
        <v>0</v>
      </c>
      <c r="O2003" s="58">
        <f>IF(J2003&gt;0,ROUND(J2003*#REF!,2),0)</f>
        <v>0</v>
      </c>
      <c r="P2003" s="58">
        <f t="shared" si="214"/>
        <v>222.81</v>
      </c>
      <c r="Q2003" s="59" t="s">
        <v>132</v>
      </c>
      <c r="R2003" s="51"/>
      <c r="S2003" s="51"/>
    </row>
    <row r="2004" spans="1:19" x14ac:dyDescent="0.35">
      <c r="A2004" s="53">
        <v>31008097</v>
      </c>
      <c r="B2004" s="53" t="s">
        <v>10979</v>
      </c>
      <c r="C2004" s="54" t="s">
        <v>2548</v>
      </c>
      <c r="D2004" s="60">
        <v>1</v>
      </c>
      <c r="E2004" s="61" t="s">
        <v>110</v>
      </c>
      <c r="F2004" s="56"/>
      <c r="G2004" s="53"/>
      <c r="H2004" s="53">
        <v>2</v>
      </c>
      <c r="I2004" s="53"/>
      <c r="J2004" s="53"/>
      <c r="K2004" s="57"/>
      <c r="L2004" s="58">
        <f t="shared" si="217"/>
        <v>222.81</v>
      </c>
      <c r="M2004" s="58">
        <f t="shared" si="215"/>
        <v>222.81</v>
      </c>
      <c r="N2004" s="58">
        <f>IF(F2004&gt;0,ROUND(F2004*#REF!,2),0)</f>
        <v>0</v>
      </c>
      <c r="O2004" s="58">
        <f>IF(J2004&gt;0,ROUND(J2004*#REF!,2),0)</f>
        <v>0</v>
      </c>
      <c r="P2004" s="58">
        <f t="shared" si="214"/>
        <v>222.81</v>
      </c>
      <c r="Q2004" s="59" t="s">
        <v>132</v>
      </c>
      <c r="R2004" s="51"/>
      <c r="S2004" s="51"/>
    </row>
    <row r="2005" spans="1:19" ht="21" x14ac:dyDescent="0.35">
      <c r="A2005" s="53">
        <v>31008100</v>
      </c>
      <c r="B2005" s="53" t="s">
        <v>10980</v>
      </c>
      <c r="C2005" s="54" t="s">
        <v>2547</v>
      </c>
      <c r="D2005" s="60">
        <v>1</v>
      </c>
      <c r="E2005" s="61" t="s">
        <v>377</v>
      </c>
      <c r="F2005" s="56">
        <v>24.33</v>
      </c>
      <c r="G2005" s="53">
        <v>2</v>
      </c>
      <c r="H2005" s="53">
        <v>4</v>
      </c>
      <c r="I2005" s="53"/>
      <c r="J2005" s="53"/>
      <c r="K2005" s="57"/>
      <c r="L2005" s="58">
        <f t="shared" si="217"/>
        <v>405.81</v>
      </c>
      <c r="M2005" s="58">
        <f t="shared" si="215"/>
        <v>405.81</v>
      </c>
      <c r="N2005" s="58" t="e">
        <f>IF(F2005&gt;0,ROUND(F2005*#REF!,2),0)</f>
        <v>#REF!</v>
      </c>
      <c r="O2005" s="58">
        <f>IF(J2005&gt;0,ROUND(J2005*#REF!,2),0)</f>
        <v>0</v>
      </c>
      <c r="P2005" s="58" t="e">
        <f t="shared" si="214"/>
        <v>#REF!</v>
      </c>
      <c r="Q2005" s="59" t="s">
        <v>132</v>
      </c>
      <c r="R2005" s="51"/>
      <c r="S2005" s="51"/>
    </row>
    <row r="2006" spans="1:19" ht="21" x14ac:dyDescent="0.35">
      <c r="A2006" s="53">
        <v>31008119</v>
      </c>
      <c r="B2006" s="53" t="s">
        <v>10981</v>
      </c>
      <c r="C2006" s="54" t="s">
        <v>2546</v>
      </c>
      <c r="D2006" s="60">
        <v>1</v>
      </c>
      <c r="E2006" s="61" t="s">
        <v>161</v>
      </c>
      <c r="F2006" s="56">
        <v>50</v>
      </c>
      <c r="G2006" s="53"/>
      <c r="H2006" s="53">
        <v>0</v>
      </c>
      <c r="I2006" s="53"/>
      <c r="J2006" s="53"/>
      <c r="K2006" s="57"/>
      <c r="L2006" s="58">
        <f t="shared" si="217"/>
        <v>948.22</v>
      </c>
      <c r="M2006" s="58">
        <f t="shared" si="215"/>
        <v>948.22</v>
      </c>
      <c r="N2006" s="58" t="e">
        <f>IF(F2006&gt;0,ROUND(F2006*#REF!,2),0)</f>
        <v>#REF!</v>
      </c>
      <c r="O2006" s="58">
        <f>IF(J2006&gt;0,ROUND(J2006*#REF!,2),0)</f>
        <v>0</v>
      </c>
      <c r="P2006" s="58" t="e">
        <f t="shared" si="214"/>
        <v>#REF!</v>
      </c>
      <c r="Q2006" s="59" t="s">
        <v>132</v>
      </c>
      <c r="R2006" s="51"/>
      <c r="S2006" s="51"/>
    </row>
    <row r="2007" spans="1:19" ht="31" x14ac:dyDescent="0.35">
      <c r="A2007" s="125" t="s">
        <v>10982</v>
      </c>
      <c r="B2007" s="125"/>
      <c r="C2007" s="125"/>
      <c r="D2007" s="125"/>
      <c r="E2007" s="125"/>
      <c r="F2007" s="125"/>
      <c r="G2007" s="125"/>
      <c r="H2007" s="125"/>
      <c r="I2007" s="125"/>
      <c r="J2007" s="125"/>
      <c r="K2007" s="125"/>
      <c r="L2007" s="125"/>
      <c r="M2007" s="125"/>
      <c r="N2007" s="125"/>
      <c r="O2007" s="125"/>
      <c r="P2007" s="125"/>
      <c r="Q2007" s="52"/>
      <c r="R2007" s="51"/>
      <c r="S2007" s="51"/>
    </row>
    <row r="2008" spans="1:19" ht="21" x14ac:dyDescent="0.35">
      <c r="A2008" s="53">
        <v>31009018</v>
      </c>
      <c r="B2008" s="53" t="s">
        <v>10983</v>
      </c>
      <c r="C2008" s="54" t="s">
        <v>2545</v>
      </c>
      <c r="D2008" s="60">
        <v>1</v>
      </c>
      <c r="E2008" s="61" t="s">
        <v>34</v>
      </c>
      <c r="F2008" s="56"/>
      <c r="G2008" s="53">
        <v>1</v>
      </c>
      <c r="H2008" s="53">
        <v>2</v>
      </c>
      <c r="I2008" s="53"/>
      <c r="J2008" s="53"/>
      <c r="K2008" s="57"/>
      <c r="L2008" s="58">
        <f t="shared" ref="L2008:L2039" si="218">VLOOKUP(E2008,PORTES2021,10,FALSE)</f>
        <v>71.62</v>
      </c>
      <c r="M2008" s="58">
        <f t="shared" si="215"/>
        <v>71.62</v>
      </c>
      <c r="N2008" s="58">
        <f>IF(F2008&gt;0,ROUND(F2008*#REF!,2),0)</f>
        <v>0</v>
      </c>
      <c r="O2008" s="58">
        <f>IF(J2008&gt;0,ROUND(J2008*#REF!,2),0)</f>
        <v>0</v>
      </c>
      <c r="P2008" s="58">
        <f t="shared" ref="P2008:P2039" si="219">ROUND(M2008+N2008+O2008,2)</f>
        <v>71.62</v>
      </c>
      <c r="Q2008" s="59" t="s">
        <v>132</v>
      </c>
      <c r="R2008" s="51"/>
      <c r="S2008" s="51"/>
    </row>
    <row r="2009" spans="1:19" x14ac:dyDescent="0.35">
      <c r="A2009" s="53">
        <v>31009026</v>
      </c>
      <c r="B2009" s="53" t="s">
        <v>10984</v>
      </c>
      <c r="C2009" s="54" t="s">
        <v>2544</v>
      </c>
      <c r="D2009" s="60">
        <v>1</v>
      </c>
      <c r="E2009" s="61" t="s">
        <v>13</v>
      </c>
      <c r="F2009" s="56"/>
      <c r="G2009" s="53">
        <v>1</v>
      </c>
      <c r="H2009" s="53">
        <v>1</v>
      </c>
      <c r="I2009" s="53"/>
      <c r="J2009" s="53"/>
      <c r="K2009" s="57"/>
      <c r="L2009" s="58">
        <f t="shared" si="218"/>
        <v>148.54</v>
      </c>
      <c r="M2009" s="58">
        <f t="shared" si="215"/>
        <v>148.54</v>
      </c>
      <c r="N2009" s="58">
        <f>IF(F2009&gt;0,ROUND(F2009*#REF!,2),0)</f>
        <v>0</v>
      </c>
      <c r="O2009" s="58">
        <f>IF(J2009&gt;0,ROUND(J2009*#REF!,2),0)</f>
        <v>0</v>
      </c>
      <c r="P2009" s="58">
        <f t="shared" si="219"/>
        <v>148.54</v>
      </c>
      <c r="Q2009" s="59" t="s">
        <v>132</v>
      </c>
      <c r="R2009" s="51"/>
      <c r="S2009" s="51"/>
    </row>
    <row r="2010" spans="1:19" ht="21" x14ac:dyDescent="0.35">
      <c r="A2010" s="53">
        <v>31009042</v>
      </c>
      <c r="B2010" s="53" t="s">
        <v>10985</v>
      </c>
      <c r="C2010" s="54" t="s">
        <v>2543</v>
      </c>
      <c r="D2010" s="60">
        <v>1</v>
      </c>
      <c r="E2010" s="61" t="s">
        <v>16</v>
      </c>
      <c r="F2010" s="56"/>
      <c r="G2010" s="53">
        <v>1</v>
      </c>
      <c r="H2010" s="53">
        <v>2</v>
      </c>
      <c r="I2010" s="53"/>
      <c r="J2010" s="53"/>
      <c r="K2010" s="57"/>
      <c r="L2010" s="58">
        <f t="shared" si="218"/>
        <v>250.65</v>
      </c>
      <c r="M2010" s="58">
        <f t="shared" si="215"/>
        <v>250.65</v>
      </c>
      <c r="N2010" s="58">
        <f>IF(F2010&gt;0,ROUND(F2010*#REF!,2),0)</f>
        <v>0</v>
      </c>
      <c r="O2010" s="58">
        <f>IF(J2010&gt;0,ROUND(J2010*#REF!,2),0)</f>
        <v>0</v>
      </c>
      <c r="P2010" s="58">
        <f t="shared" si="219"/>
        <v>250.65</v>
      </c>
      <c r="Q2010" s="59" t="s">
        <v>132</v>
      </c>
      <c r="R2010" s="51"/>
      <c r="S2010" s="51"/>
    </row>
    <row r="2011" spans="1:19" ht="21" x14ac:dyDescent="0.35">
      <c r="A2011" s="53">
        <v>31009050</v>
      </c>
      <c r="B2011" s="53" t="s">
        <v>10986</v>
      </c>
      <c r="C2011" s="54" t="s">
        <v>2542</v>
      </c>
      <c r="D2011" s="60">
        <v>1</v>
      </c>
      <c r="E2011" s="61" t="s">
        <v>311</v>
      </c>
      <c r="F2011" s="56"/>
      <c r="G2011" s="53">
        <v>1</v>
      </c>
      <c r="H2011" s="53">
        <v>2</v>
      </c>
      <c r="I2011" s="53"/>
      <c r="J2011" s="53"/>
      <c r="K2011" s="57"/>
      <c r="L2011" s="58">
        <f t="shared" si="218"/>
        <v>291.76</v>
      </c>
      <c r="M2011" s="58">
        <f t="shared" si="215"/>
        <v>291.76</v>
      </c>
      <c r="N2011" s="58">
        <f>IF(F2011&gt;0,ROUND(F2011*#REF!,2),0)</f>
        <v>0</v>
      </c>
      <c r="O2011" s="58">
        <f>IF(J2011&gt;0,ROUND(J2011*#REF!,2),0)</f>
        <v>0</v>
      </c>
      <c r="P2011" s="58">
        <f t="shared" si="219"/>
        <v>291.76</v>
      </c>
      <c r="Q2011" s="59" t="s">
        <v>132</v>
      </c>
      <c r="R2011" s="51"/>
      <c r="S2011" s="51"/>
    </row>
    <row r="2012" spans="1:19" ht="21" x14ac:dyDescent="0.35">
      <c r="A2012" s="53">
        <v>31009069</v>
      </c>
      <c r="B2012" s="53" t="s">
        <v>10987</v>
      </c>
      <c r="C2012" s="54" t="s">
        <v>2541</v>
      </c>
      <c r="D2012" s="60">
        <v>1</v>
      </c>
      <c r="E2012" s="61" t="s">
        <v>383</v>
      </c>
      <c r="F2012" s="56"/>
      <c r="G2012" s="53">
        <v>1</v>
      </c>
      <c r="H2012" s="53">
        <v>4</v>
      </c>
      <c r="I2012" s="53"/>
      <c r="J2012" s="53"/>
      <c r="K2012" s="57"/>
      <c r="L2012" s="58">
        <f t="shared" si="218"/>
        <v>649.84</v>
      </c>
      <c r="M2012" s="58">
        <f t="shared" si="215"/>
        <v>649.84</v>
      </c>
      <c r="N2012" s="58">
        <f>IF(F2012&gt;0,ROUND(F2012*#REF!,2),0)</f>
        <v>0</v>
      </c>
      <c r="O2012" s="58">
        <f>IF(J2012&gt;0,ROUND(J2012*#REF!,2),0)</f>
        <v>0</v>
      </c>
      <c r="P2012" s="58">
        <f t="shared" si="219"/>
        <v>649.84</v>
      </c>
      <c r="Q2012" s="59" t="s">
        <v>132</v>
      </c>
      <c r="R2012" s="51"/>
      <c r="S2012" s="51"/>
    </row>
    <row r="2013" spans="1:19" ht="21" x14ac:dyDescent="0.35">
      <c r="A2013" s="53">
        <v>31009077</v>
      </c>
      <c r="B2013" s="53" t="s">
        <v>10988</v>
      </c>
      <c r="C2013" s="54" t="s">
        <v>2540</v>
      </c>
      <c r="D2013" s="60">
        <v>1</v>
      </c>
      <c r="E2013" s="61" t="s">
        <v>407</v>
      </c>
      <c r="F2013" s="56"/>
      <c r="G2013" s="53">
        <v>2</v>
      </c>
      <c r="H2013" s="53">
        <v>4</v>
      </c>
      <c r="I2013" s="53"/>
      <c r="J2013" s="53"/>
      <c r="K2013" s="57"/>
      <c r="L2013" s="58">
        <f t="shared" si="218"/>
        <v>620.66</v>
      </c>
      <c r="M2013" s="58">
        <f t="shared" si="215"/>
        <v>620.66</v>
      </c>
      <c r="N2013" s="58">
        <f>IF(F2013&gt;0,ROUND(F2013*#REF!,2),0)</f>
        <v>0</v>
      </c>
      <c r="O2013" s="58">
        <f>IF(J2013&gt;0,ROUND(J2013*#REF!,2),0)</f>
        <v>0</v>
      </c>
      <c r="P2013" s="58">
        <f t="shared" si="219"/>
        <v>620.66</v>
      </c>
      <c r="Q2013" s="59" t="s">
        <v>132</v>
      </c>
      <c r="R2013" s="51"/>
      <c r="S2013" s="51"/>
    </row>
    <row r="2014" spans="1:19" x14ac:dyDescent="0.35">
      <c r="A2014" s="53">
        <v>31009085</v>
      </c>
      <c r="B2014" s="53" t="s">
        <v>10989</v>
      </c>
      <c r="C2014" s="54" t="s">
        <v>2539</v>
      </c>
      <c r="D2014" s="60">
        <v>1</v>
      </c>
      <c r="E2014" s="61" t="s">
        <v>407</v>
      </c>
      <c r="F2014" s="56"/>
      <c r="G2014" s="53">
        <v>2</v>
      </c>
      <c r="H2014" s="53">
        <v>3</v>
      </c>
      <c r="I2014" s="53"/>
      <c r="J2014" s="53"/>
      <c r="K2014" s="57"/>
      <c r="L2014" s="58">
        <f t="shared" si="218"/>
        <v>620.66</v>
      </c>
      <c r="M2014" s="58">
        <f t="shared" si="215"/>
        <v>620.66</v>
      </c>
      <c r="N2014" s="58">
        <f>IF(F2014&gt;0,ROUND(F2014*#REF!,2),0)</f>
        <v>0</v>
      </c>
      <c r="O2014" s="58">
        <f>IF(J2014&gt;0,ROUND(J2014*#REF!,2),0)</f>
        <v>0</v>
      </c>
      <c r="P2014" s="58">
        <f t="shared" si="219"/>
        <v>620.66</v>
      </c>
      <c r="Q2014" s="59" t="s">
        <v>132</v>
      </c>
      <c r="R2014" s="51"/>
      <c r="S2014" s="51"/>
    </row>
    <row r="2015" spans="1:19" x14ac:dyDescent="0.35">
      <c r="A2015" s="53">
        <v>31009093</v>
      </c>
      <c r="B2015" s="53" t="s">
        <v>10990</v>
      </c>
      <c r="C2015" s="54" t="s">
        <v>2538</v>
      </c>
      <c r="D2015" s="60">
        <v>1</v>
      </c>
      <c r="E2015" s="61" t="s">
        <v>311</v>
      </c>
      <c r="F2015" s="56"/>
      <c r="G2015" s="53">
        <v>1</v>
      </c>
      <c r="H2015" s="53">
        <v>2</v>
      </c>
      <c r="I2015" s="53"/>
      <c r="J2015" s="53"/>
      <c r="K2015" s="57"/>
      <c r="L2015" s="58">
        <f t="shared" si="218"/>
        <v>291.76</v>
      </c>
      <c r="M2015" s="58">
        <f t="shared" si="215"/>
        <v>291.76</v>
      </c>
      <c r="N2015" s="58">
        <f>IF(F2015&gt;0,ROUND(F2015*#REF!,2),0)</f>
        <v>0</v>
      </c>
      <c r="O2015" s="58">
        <f>IF(J2015&gt;0,ROUND(J2015*#REF!,2),0)</f>
        <v>0</v>
      </c>
      <c r="P2015" s="58">
        <f t="shared" si="219"/>
        <v>291.76</v>
      </c>
      <c r="Q2015" s="59" t="s">
        <v>132</v>
      </c>
      <c r="R2015" s="51"/>
      <c r="S2015" s="51"/>
    </row>
    <row r="2016" spans="1:19" x14ac:dyDescent="0.35">
      <c r="A2016" s="53">
        <v>31009107</v>
      </c>
      <c r="B2016" s="53" t="s">
        <v>10991</v>
      </c>
      <c r="C2016" s="54" t="s">
        <v>2537</v>
      </c>
      <c r="D2016" s="60">
        <v>1</v>
      </c>
      <c r="E2016" s="61" t="s">
        <v>409</v>
      </c>
      <c r="F2016" s="56"/>
      <c r="G2016" s="53">
        <v>1</v>
      </c>
      <c r="H2016" s="53">
        <v>3</v>
      </c>
      <c r="I2016" s="53"/>
      <c r="J2016" s="53"/>
      <c r="K2016" s="57"/>
      <c r="L2016" s="58">
        <f t="shared" si="218"/>
        <v>438.97</v>
      </c>
      <c r="M2016" s="58">
        <f t="shared" si="215"/>
        <v>438.97</v>
      </c>
      <c r="N2016" s="58">
        <f>IF(F2016&gt;0,ROUND(F2016*#REF!,2),0)</f>
        <v>0</v>
      </c>
      <c r="O2016" s="58">
        <f>IF(J2016&gt;0,ROUND(J2016*#REF!,2),0)</f>
        <v>0</v>
      </c>
      <c r="P2016" s="58">
        <f t="shared" si="219"/>
        <v>438.97</v>
      </c>
      <c r="Q2016" s="59" t="s">
        <v>132</v>
      </c>
      <c r="R2016" s="51"/>
      <c r="S2016" s="51"/>
    </row>
    <row r="2017" spans="1:19" x14ac:dyDescent="0.35">
      <c r="A2017" s="53">
        <v>31009115</v>
      </c>
      <c r="B2017" s="53" t="s">
        <v>10992</v>
      </c>
      <c r="C2017" s="54" t="s">
        <v>2536</v>
      </c>
      <c r="D2017" s="60">
        <v>1</v>
      </c>
      <c r="E2017" s="61" t="s">
        <v>377</v>
      </c>
      <c r="F2017" s="56"/>
      <c r="G2017" s="53">
        <v>1</v>
      </c>
      <c r="H2017" s="53">
        <v>2</v>
      </c>
      <c r="I2017" s="53"/>
      <c r="J2017" s="53"/>
      <c r="K2017" s="57"/>
      <c r="L2017" s="58">
        <f t="shared" si="218"/>
        <v>405.81</v>
      </c>
      <c r="M2017" s="58">
        <f t="shared" si="215"/>
        <v>405.81</v>
      </c>
      <c r="N2017" s="58">
        <f>IF(F2017&gt;0,ROUND(F2017*#REF!,2),0)</f>
        <v>0</v>
      </c>
      <c r="O2017" s="58">
        <f>IF(J2017&gt;0,ROUND(J2017*#REF!,2),0)</f>
        <v>0</v>
      </c>
      <c r="P2017" s="58">
        <f t="shared" si="219"/>
        <v>405.81</v>
      </c>
      <c r="Q2017" s="59" t="s">
        <v>132</v>
      </c>
      <c r="R2017" s="51"/>
      <c r="S2017" s="51"/>
    </row>
    <row r="2018" spans="1:19" ht="21" x14ac:dyDescent="0.35">
      <c r="A2018" s="53">
        <v>31009123</v>
      </c>
      <c r="B2018" s="53" t="s">
        <v>10993</v>
      </c>
      <c r="C2018" s="54" t="s">
        <v>2535</v>
      </c>
      <c r="D2018" s="60">
        <v>1</v>
      </c>
      <c r="E2018" s="61" t="s">
        <v>388</v>
      </c>
      <c r="F2018" s="56"/>
      <c r="G2018" s="53">
        <v>1</v>
      </c>
      <c r="H2018" s="53">
        <v>4</v>
      </c>
      <c r="I2018" s="53"/>
      <c r="J2018" s="53"/>
      <c r="K2018" s="57"/>
      <c r="L2018" s="58">
        <f t="shared" si="218"/>
        <v>574.25</v>
      </c>
      <c r="M2018" s="58">
        <f t="shared" si="215"/>
        <v>574.25</v>
      </c>
      <c r="N2018" s="58">
        <f>IF(F2018&gt;0,ROUND(F2018*#REF!,2),0)</f>
        <v>0</v>
      </c>
      <c r="O2018" s="58">
        <f>IF(J2018&gt;0,ROUND(J2018*#REF!,2),0)</f>
        <v>0</v>
      </c>
      <c r="P2018" s="58">
        <f t="shared" si="219"/>
        <v>574.25</v>
      </c>
      <c r="Q2018" s="59" t="s">
        <v>132</v>
      </c>
      <c r="R2018" s="51"/>
      <c r="S2018" s="51"/>
    </row>
    <row r="2019" spans="1:19" x14ac:dyDescent="0.35">
      <c r="A2019" s="53">
        <v>31009131</v>
      </c>
      <c r="B2019" s="53" t="s">
        <v>10994</v>
      </c>
      <c r="C2019" s="54" t="s">
        <v>2534</v>
      </c>
      <c r="D2019" s="60">
        <v>1</v>
      </c>
      <c r="E2019" s="61" t="s">
        <v>409</v>
      </c>
      <c r="F2019" s="56"/>
      <c r="G2019" s="53">
        <v>1</v>
      </c>
      <c r="H2019" s="53">
        <v>3</v>
      </c>
      <c r="I2019" s="53"/>
      <c r="J2019" s="53"/>
      <c r="K2019" s="57"/>
      <c r="L2019" s="58">
        <f t="shared" si="218"/>
        <v>438.97</v>
      </c>
      <c r="M2019" s="58">
        <f t="shared" si="215"/>
        <v>438.97</v>
      </c>
      <c r="N2019" s="58">
        <f>IF(F2019&gt;0,ROUND(F2019*#REF!,2),0)</f>
        <v>0</v>
      </c>
      <c r="O2019" s="58">
        <f>IF(J2019&gt;0,ROUND(J2019*#REF!,2),0)</f>
        <v>0</v>
      </c>
      <c r="P2019" s="58">
        <f t="shared" si="219"/>
        <v>438.97</v>
      </c>
      <c r="Q2019" s="59" t="s">
        <v>132</v>
      </c>
      <c r="R2019" s="51"/>
      <c r="S2019" s="51"/>
    </row>
    <row r="2020" spans="1:19" x14ac:dyDescent="0.35">
      <c r="A2020" s="53">
        <v>31009140</v>
      </c>
      <c r="B2020" s="53" t="s">
        <v>10995</v>
      </c>
      <c r="C2020" s="54" t="s">
        <v>2533</v>
      </c>
      <c r="D2020" s="60">
        <v>1</v>
      </c>
      <c r="E2020" s="61" t="s">
        <v>388</v>
      </c>
      <c r="F2020" s="56"/>
      <c r="G2020" s="53">
        <v>2</v>
      </c>
      <c r="H2020" s="53">
        <v>3</v>
      </c>
      <c r="I2020" s="53"/>
      <c r="J2020" s="53"/>
      <c r="K2020" s="57"/>
      <c r="L2020" s="58">
        <f t="shared" si="218"/>
        <v>574.25</v>
      </c>
      <c r="M2020" s="58">
        <f t="shared" si="215"/>
        <v>574.25</v>
      </c>
      <c r="N2020" s="58">
        <f>IF(F2020&gt;0,ROUND(F2020*#REF!,2),0)</f>
        <v>0</v>
      </c>
      <c r="O2020" s="58">
        <f>IF(J2020&gt;0,ROUND(J2020*#REF!,2),0)</f>
        <v>0</v>
      </c>
      <c r="P2020" s="58">
        <f t="shared" si="219"/>
        <v>574.25</v>
      </c>
      <c r="Q2020" s="59" t="s">
        <v>132</v>
      </c>
      <c r="R2020" s="51"/>
      <c r="S2020" s="51"/>
    </row>
    <row r="2021" spans="1:19" ht="21" x14ac:dyDescent="0.35">
      <c r="A2021" s="53">
        <v>31009158</v>
      </c>
      <c r="B2021" s="53" t="s">
        <v>10996</v>
      </c>
      <c r="C2021" s="54" t="s">
        <v>2532</v>
      </c>
      <c r="D2021" s="60">
        <v>1</v>
      </c>
      <c r="E2021" s="61" t="s">
        <v>388</v>
      </c>
      <c r="F2021" s="56"/>
      <c r="G2021" s="53">
        <v>1</v>
      </c>
      <c r="H2021" s="53">
        <v>3</v>
      </c>
      <c r="I2021" s="53"/>
      <c r="J2021" s="53"/>
      <c r="K2021" s="57"/>
      <c r="L2021" s="58">
        <f t="shared" si="218"/>
        <v>574.25</v>
      </c>
      <c r="M2021" s="58">
        <f t="shared" si="215"/>
        <v>574.25</v>
      </c>
      <c r="N2021" s="58">
        <f>IF(F2021&gt;0,ROUND(F2021*#REF!,2),0)</f>
        <v>0</v>
      </c>
      <c r="O2021" s="58">
        <f>IF(J2021&gt;0,ROUND(J2021*#REF!,2),0)</f>
        <v>0</v>
      </c>
      <c r="P2021" s="58">
        <f t="shared" si="219"/>
        <v>574.25</v>
      </c>
      <c r="Q2021" s="59" t="s">
        <v>132</v>
      </c>
      <c r="R2021" s="51"/>
      <c r="S2021" s="51"/>
    </row>
    <row r="2022" spans="1:19" x14ac:dyDescent="0.35">
      <c r="A2022" s="53">
        <v>31009166</v>
      </c>
      <c r="B2022" s="53" t="s">
        <v>10997</v>
      </c>
      <c r="C2022" s="54" t="s">
        <v>2531</v>
      </c>
      <c r="D2022" s="60">
        <v>1</v>
      </c>
      <c r="E2022" s="61" t="s">
        <v>151</v>
      </c>
      <c r="F2022" s="56"/>
      <c r="G2022" s="53">
        <v>1</v>
      </c>
      <c r="H2022" s="53">
        <v>2</v>
      </c>
      <c r="I2022" s="53"/>
      <c r="J2022" s="53"/>
      <c r="K2022" s="57"/>
      <c r="L2022" s="58">
        <f t="shared" si="218"/>
        <v>270.54000000000002</v>
      </c>
      <c r="M2022" s="58">
        <f t="shared" si="215"/>
        <v>270.54000000000002</v>
      </c>
      <c r="N2022" s="58">
        <f>IF(F2022&gt;0,ROUND(F2022*#REF!,2),0)</f>
        <v>0</v>
      </c>
      <c r="O2022" s="58">
        <f>IF(J2022&gt;0,ROUND(J2022*#REF!,2),0)</f>
        <v>0</v>
      </c>
      <c r="P2022" s="58">
        <f t="shared" si="219"/>
        <v>270.54000000000002</v>
      </c>
      <c r="Q2022" s="59" t="s">
        <v>132</v>
      </c>
      <c r="R2022" s="51"/>
      <c r="S2022" s="51"/>
    </row>
    <row r="2023" spans="1:19" ht="52.5" x14ac:dyDescent="0.35">
      <c r="A2023" s="53">
        <v>31009174</v>
      </c>
      <c r="B2023" s="53" t="s">
        <v>10998</v>
      </c>
      <c r="C2023" s="54" t="s">
        <v>2530</v>
      </c>
      <c r="D2023" s="60">
        <v>1</v>
      </c>
      <c r="E2023" s="61" t="s">
        <v>409</v>
      </c>
      <c r="F2023" s="56"/>
      <c r="G2023" s="53">
        <v>1</v>
      </c>
      <c r="H2023" s="53">
        <v>4</v>
      </c>
      <c r="I2023" s="53"/>
      <c r="J2023" s="53"/>
      <c r="K2023" s="57"/>
      <c r="L2023" s="58">
        <f t="shared" si="218"/>
        <v>438.97</v>
      </c>
      <c r="M2023" s="58">
        <f t="shared" si="215"/>
        <v>438.97</v>
      </c>
      <c r="N2023" s="58">
        <f>IF(F2023&gt;0,ROUND(F2023*#REF!,2),0)</f>
        <v>0</v>
      </c>
      <c r="O2023" s="58">
        <f>IF(J2023&gt;0,ROUND(J2023*#REF!,2),0)</f>
        <v>0</v>
      </c>
      <c r="P2023" s="58">
        <f t="shared" si="219"/>
        <v>438.97</v>
      </c>
      <c r="Q2023" s="59" t="s">
        <v>132</v>
      </c>
      <c r="R2023" s="51"/>
      <c r="S2023" s="51"/>
    </row>
    <row r="2024" spans="1:19" ht="21" x14ac:dyDescent="0.35">
      <c r="A2024" s="53">
        <v>31009204</v>
      </c>
      <c r="B2024" s="53" t="s">
        <v>10999</v>
      </c>
      <c r="C2024" s="54" t="s">
        <v>2529</v>
      </c>
      <c r="D2024" s="60">
        <v>1</v>
      </c>
      <c r="E2024" s="61" t="s">
        <v>2103</v>
      </c>
      <c r="F2024" s="56"/>
      <c r="G2024" s="53">
        <v>2</v>
      </c>
      <c r="H2024" s="53">
        <v>5</v>
      </c>
      <c r="I2024" s="53"/>
      <c r="J2024" s="53"/>
      <c r="K2024" s="57"/>
      <c r="L2024" s="58">
        <f t="shared" si="218"/>
        <v>1452.19</v>
      </c>
      <c r="M2024" s="58">
        <f t="shared" si="215"/>
        <v>1452.19</v>
      </c>
      <c r="N2024" s="58">
        <f>IF(F2024&gt;0,ROUND(F2024*#REF!,2),0)</f>
        <v>0</v>
      </c>
      <c r="O2024" s="58">
        <f>IF(J2024&gt;0,ROUND(J2024*#REF!,2),0)</f>
        <v>0</v>
      </c>
      <c r="P2024" s="58">
        <f t="shared" si="219"/>
        <v>1452.19</v>
      </c>
      <c r="Q2024" s="59" t="s">
        <v>132</v>
      </c>
      <c r="R2024" s="51"/>
      <c r="S2024" s="51"/>
    </row>
    <row r="2025" spans="1:19" ht="31.5" x14ac:dyDescent="0.35">
      <c r="A2025" s="53">
        <v>31009220</v>
      </c>
      <c r="B2025" s="53" t="s">
        <v>11000</v>
      </c>
      <c r="C2025" s="54" t="s">
        <v>2528</v>
      </c>
      <c r="D2025" s="60">
        <v>1</v>
      </c>
      <c r="E2025" s="61" t="s">
        <v>2042</v>
      </c>
      <c r="F2025" s="56"/>
      <c r="G2025" s="53">
        <v>2</v>
      </c>
      <c r="H2025" s="53">
        <v>5</v>
      </c>
      <c r="I2025" s="53"/>
      <c r="J2025" s="53"/>
      <c r="K2025" s="57"/>
      <c r="L2025" s="58">
        <f t="shared" si="218"/>
        <v>1982.66</v>
      </c>
      <c r="M2025" s="58">
        <f t="shared" si="215"/>
        <v>1982.66</v>
      </c>
      <c r="N2025" s="58">
        <f>IF(F2025&gt;0,ROUND(F2025*#REF!,2),0)</f>
        <v>0</v>
      </c>
      <c r="O2025" s="58">
        <f>IF(J2025&gt;0,ROUND(J2025*#REF!,2),0)</f>
        <v>0</v>
      </c>
      <c r="P2025" s="58">
        <f t="shared" si="219"/>
        <v>1982.66</v>
      </c>
      <c r="Q2025" s="59" t="s">
        <v>132</v>
      </c>
      <c r="R2025" s="51"/>
      <c r="S2025" s="51"/>
    </row>
    <row r="2026" spans="1:19" ht="31.5" x14ac:dyDescent="0.35">
      <c r="A2026" s="53">
        <v>31009239</v>
      </c>
      <c r="B2026" s="53" t="s">
        <v>11001</v>
      </c>
      <c r="C2026" s="54" t="s">
        <v>2527</v>
      </c>
      <c r="D2026" s="60">
        <v>1</v>
      </c>
      <c r="E2026" s="61" t="s">
        <v>161</v>
      </c>
      <c r="F2026" s="56"/>
      <c r="G2026" s="53">
        <v>2</v>
      </c>
      <c r="H2026" s="53">
        <v>3</v>
      </c>
      <c r="I2026" s="53"/>
      <c r="J2026" s="53"/>
      <c r="K2026" s="57"/>
      <c r="L2026" s="58">
        <f t="shared" si="218"/>
        <v>948.22</v>
      </c>
      <c r="M2026" s="58">
        <f t="shared" si="215"/>
        <v>948.22</v>
      </c>
      <c r="N2026" s="58">
        <f>IF(F2026&gt;0,ROUND(F2026*#REF!,2),0)</f>
        <v>0</v>
      </c>
      <c r="O2026" s="58">
        <f>IF(J2026&gt;0,ROUND(J2026*#REF!,2),0)</f>
        <v>0</v>
      </c>
      <c r="P2026" s="58">
        <f t="shared" si="219"/>
        <v>948.22</v>
      </c>
      <c r="Q2026" s="59" t="s">
        <v>132</v>
      </c>
      <c r="R2026" s="51"/>
      <c r="S2026" s="51"/>
    </row>
    <row r="2027" spans="1:19" x14ac:dyDescent="0.35">
      <c r="A2027" s="53">
        <v>31009247</v>
      </c>
      <c r="B2027" s="53" t="s">
        <v>11002</v>
      </c>
      <c r="C2027" s="54" t="s">
        <v>2526</v>
      </c>
      <c r="D2027" s="60">
        <v>1</v>
      </c>
      <c r="E2027" s="61" t="s">
        <v>13</v>
      </c>
      <c r="F2027" s="56"/>
      <c r="G2027" s="53"/>
      <c r="H2027" s="53">
        <v>1</v>
      </c>
      <c r="I2027" s="53"/>
      <c r="J2027" s="53"/>
      <c r="K2027" s="57"/>
      <c r="L2027" s="58">
        <f t="shared" si="218"/>
        <v>148.54</v>
      </c>
      <c r="M2027" s="58">
        <f t="shared" si="215"/>
        <v>148.54</v>
      </c>
      <c r="N2027" s="58">
        <f>IF(F2027&gt;0,ROUND(F2027*#REF!,2),0)</f>
        <v>0</v>
      </c>
      <c r="O2027" s="58">
        <f>IF(J2027&gt;0,ROUND(J2027*#REF!,2),0)</f>
        <v>0</v>
      </c>
      <c r="P2027" s="58">
        <f t="shared" si="219"/>
        <v>148.54</v>
      </c>
      <c r="Q2027" s="59" t="s">
        <v>132</v>
      </c>
      <c r="R2027" s="51"/>
      <c r="S2027" s="51"/>
    </row>
    <row r="2028" spans="1:19" ht="31.5" x14ac:dyDescent="0.35">
      <c r="A2028" s="53">
        <v>31009255</v>
      </c>
      <c r="B2028" s="53" t="s">
        <v>11003</v>
      </c>
      <c r="C2028" s="54" t="s">
        <v>2525</v>
      </c>
      <c r="D2028" s="60">
        <v>1</v>
      </c>
      <c r="E2028" s="61" t="s">
        <v>161</v>
      </c>
      <c r="F2028" s="56"/>
      <c r="G2028" s="53">
        <v>2</v>
      </c>
      <c r="H2028" s="53">
        <v>6</v>
      </c>
      <c r="I2028" s="53"/>
      <c r="J2028" s="53"/>
      <c r="K2028" s="57"/>
      <c r="L2028" s="58">
        <f t="shared" si="218"/>
        <v>948.22</v>
      </c>
      <c r="M2028" s="58">
        <f t="shared" si="215"/>
        <v>948.22</v>
      </c>
      <c r="N2028" s="58">
        <f>IF(F2028&gt;0,ROUND(F2028*#REF!,2),0)</f>
        <v>0</v>
      </c>
      <c r="O2028" s="58">
        <f>IF(J2028&gt;0,ROUND(J2028*#REF!,2),0)</f>
        <v>0</v>
      </c>
      <c r="P2028" s="58">
        <f t="shared" si="219"/>
        <v>948.22</v>
      </c>
      <c r="Q2028" s="59" t="s">
        <v>132</v>
      </c>
      <c r="R2028" s="51"/>
      <c r="S2028" s="51"/>
    </row>
    <row r="2029" spans="1:19" ht="21" x14ac:dyDescent="0.35">
      <c r="A2029" s="53">
        <v>31009263</v>
      </c>
      <c r="B2029" s="53" t="s">
        <v>11004</v>
      </c>
      <c r="C2029" s="54" t="s">
        <v>2524</v>
      </c>
      <c r="D2029" s="60">
        <v>1</v>
      </c>
      <c r="E2029" s="61" t="s">
        <v>311</v>
      </c>
      <c r="F2029" s="56"/>
      <c r="G2029" s="53">
        <v>1</v>
      </c>
      <c r="H2029" s="53">
        <v>2</v>
      </c>
      <c r="I2029" s="53"/>
      <c r="J2029" s="53"/>
      <c r="K2029" s="57"/>
      <c r="L2029" s="58">
        <f t="shared" si="218"/>
        <v>291.76</v>
      </c>
      <c r="M2029" s="58">
        <f t="shared" si="215"/>
        <v>291.76</v>
      </c>
      <c r="N2029" s="58">
        <f>IF(F2029&gt;0,ROUND(F2029*#REF!,2),0)</f>
        <v>0</v>
      </c>
      <c r="O2029" s="58">
        <f>IF(J2029&gt;0,ROUND(J2029*#REF!,2),0)</f>
        <v>0</v>
      </c>
      <c r="P2029" s="58">
        <f t="shared" si="219"/>
        <v>291.76</v>
      </c>
      <c r="Q2029" s="59" t="s">
        <v>132</v>
      </c>
      <c r="R2029" s="51"/>
      <c r="S2029" s="51"/>
    </row>
    <row r="2030" spans="1:19" ht="21" x14ac:dyDescent="0.35">
      <c r="A2030" s="53">
        <v>31009271</v>
      </c>
      <c r="B2030" s="53" t="s">
        <v>11005</v>
      </c>
      <c r="C2030" s="54" t="s">
        <v>2523</v>
      </c>
      <c r="D2030" s="60">
        <v>1</v>
      </c>
      <c r="E2030" s="61" t="s">
        <v>224</v>
      </c>
      <c r="F2030" s="56"/>
      <c r="G2030" s="53">
        <v>1</v>
      </c>
      <c r="H2030" s="53">
        <v>3</v>
      </c>
      <c r="I2030" s="53"/>
      <c r="J2030" s="53"/>
      <c r="K2030" s="57"/>
      <c r="L2030" s="58">
        <f t="shared" si="218"/>
        <v>338.19</v>
      </c>
      <c r="M2030" s="58">
        <f t="shared" si="215"/>
        <v>338.19</v>
      </c>
      <c r="N2030" s="58">
        <f>IF(F2030&gt;0,ROUND(F2030*#REF!,2),0)</f>
        <v>0</v>
      </c>
      <c r="O2030" s="58">
        <f>IF(J2030&gt;0,ROUND(J2030*#REF!,2),0)</f>
        <v>0</v>
      </c>
      <c r="P2030" s="58">
        <f t="shared" si="219"/>
        <v>338.19</v>
      </c>
      <c r="Q2030" s="59" t="s">
        <v>132</v>
      </c>
      <c r="R2030" s="51"/>
      <c r="S2030" s="51"/>
    </row>
    <row r="2031" spans="1:19" ht="31.5" x14ac:dyDescent="0.35">
      <c r="A2031" s="53">
        <v>31009280</v>
      </c>
      <c r="B2031" s="53" t="s">
        <v>11006</v>
      </c>
      <c r="C2031" s="54" t="s">
        <v>2522</v>
      </c>
      <c r="D2031" s="60">
        <v>1</v>
      </c>
      <c r="E2031" s="61" t="s">
        <v>407</v>
      </c>
      <c r="F2031" s="56"/>
      <c r="G2031" s="53">
        <v>1</v>
      </c>
      <c r="H2031" s="53">
        <v>2</v>
      </c>
      <c r="I2031" s="53"/>
      <c r="J2031" s="53"/>
      <c r="K2031" s="57"/>
      <c r="L2031" s="58">
        <f t="shared" si="218"/>
        <v>620.66</v>
      </c>
      <c r="M2031" s="58">
        <f t="shared" si="215"/>
        <v>620.66</v>
      </c>
      <c r="N2031" s="58">
        <f>IF(F2031&gt;0,ROUND(F2031*#REF!,2),0)</f>
        <v>0</v>
      </c>
      <c r="O2031" s="58">
        <f>IF(J2031&gt;0,ROUND(J2031*#REF!,2),0)</f>
        <v>0</v>
      </c>
      <c r="P2031" s="58">
        <f t="shared" si="219"/>
        <v>620.66</v>
      </c>
      <c r="Q2031" s="59" t="s">
        <v>132</v>
      </c>
      <c r="R2031" s="51"/>
      <c r="S2031" s="51"/>
    </row>
    <row r="2032" spans="1:19" ht="31.5" x14ac:dyDescent="0.35">
      <c r="A2032" s="53">
        <v>31009298</v>
      </c>
      <c r="B2032" s="53" t="s">
        <v>11007</v>
      </c>
      <c r="C2032" s="54" t="s">
        <v>2521</v>
      </c>
      <c r="D2032" s="60">
        <v>1</v>
      </c>
      <c r="E2032" s="61" t="s">
        <v>224</v>
      </c>
      <c r="F2032" s="56"/>
      <c r="G2032" s="53">
        <v>1</v>
      </c>
      <c r="H2032" s="53">
        <v>3</v>
      </c>
      <c r="I2032" s="53"/>
      <c r="J2032" s="53"/>
      <c r="K2032" s="57"/>
      <c r="L2032" s="58">
        <f t="shared" si="218"/>
        <v>338.19</v>
      </c>
      <c r="M2032" s="58">
        <f t="shared" si="215"/>
        <v>338.19</v>
      </c>
      <c r="N2032" s="58">
        <f>IF(F2032&gt;0,ROUND(F2032*#REF!,2),0)</f>
        <v>0</v>
      </c>
      <c r="O2032" s="58">
        <f>IF(J2032&gt;0,ROUND(J2032*#REF!,2),0)</f>
        <v>0</v>
      </c>
      <c r="P2032" s="58">
        <f t="shared" si="219"/>
        <v>338.19</v>
      </c>
      <c r="Q2032" s="59" t="s">
        <v>132</v>
      </c>
      <c r="R2032" s="51"/>
      <c r="S2032" s="51"/>
    </row>
    <row r="2033" spans="1:19" ht="21" x14ac:dyDescent="0.35">
      <c r="A2033" s="53">
        <v>31009301</v>
      </c>
      <c r="B2033" s="53" t="s">
        <v>11008</v>
      </c>
      <c r="C2033" s="54" t="s">
        <v>2520</v>
      </c>
      <c r="D2033" s="60">
        <v>1</v>
      </c>
      <c r="E2033" s="61" t="s">
        <v>446</v>
      </c>
      <c r="F2033" s="56"/>
      <c r="G2033" s="53">
        <v>1</v>
      </c>
      <c r="H2033" s="53">
        <v>4</v>
      </c>
      <c r="I2033" s="53"/>
      <c r="J2033" s="53"/>
      <c r="K2033" s="57"/>
      <c r="L2033" s="58">
        <f t="shared" si="218"/>
        <v>1323.54</v>
      </c>
      <c r="M2033" s="58">
        <f t="shared" si="215"/>
        <v>1323.54</v>
      </c>
      <c r="N2033" s="58">
        <f>IF(F2033&gt;0,ROUND(F2033*#REF!,2),0)</f>
        <v>0</v>
      </c>
      <c r="O2033" s="58">
        <f>IF(J2033&gt;0,ROUND(J2033*#REF!,2),0)</f>
        <v>0</v>
      </c>
      <c r="P2033" s="58">
        <f t="shared" si="219"/>
        <v>1323.54</v>
      </c>
      <c r="Q2033" s="59" t="s">
        <v>132</v>
      </c>
      <c r="R2033" s="51"/>
      <c r="S2033" s="51"/>
    </row>
    <row r="2034" spans="1:19" ht="31.5" x14ac:dyDescent="0.35">
      <c r="A2034" s="53">
        <v>31009310</v>
      </c>
      <c r="B2034" s="53" t="s">
        <v>11009</v>
      </c>
      <c r="C2034" s="54" t="s">
        <v>2519</v>
      </c>
      <c r="D2034" s="60">
        <v>1</v>
      </c>
      <c r="E2034" s="61" t="s">
        <v>159</v>
      </c>
      <c r="F2034" s="56">
        <v>44.61</v>
      </c>
      <c r="G2034" s="53">
        <v>2</v>
      </c>
      <c r="H2034" s="53">
        <v>5</v>
      </c>
      <c r="I2034" s="53"/>
      <c r="J2034" s="53"/>
      <c r="K2034" s="57"/>
      <c r="L2034" s="58">
        <f t="shared" si="218"/>
        <v>736.04</v>
      </c>
      <c r="M2034" s="58">
        <f t="shared" si="215"/>
        <v>736.04</v>
      </c>
      <c r="N2034" s="58" t="e">
        <f>IF(F2034&gt;0,ROUND(F2034*#REF!,2),0)</f>
        <v>#REF!</v>
      </c>
      <c r="O2034" s="58">
        <f>IF(J2034&gt;0,ROUND(J2034*#REF!,2),0)</f>
        <v>0</v>
      </c>
      <c r="P2034" s="58" t="e">
        <f t="shared" si="219"/>
        <v>#REF!</v>
      </c>
      <c r="Q2034" s="59" t="s">
        <v>132</v>
      </c>
      <c r="R2034" s="51"/>
      <c r="S2034" s="51"/>
    </row>
    <row r="2035" spans="1:19" ht="21" x14ac:dyDescent="0.35">
      <c r="A2035" s="53">
        <v>31009328</v>
      </c>
      <c r="B2035" s="53" t="s">
        <v>11010</v>
      </c>
      <c r="C2035" s="54" t="s">
        <v>2518</v>
      </c>
      <c r="D2035" s="60">
        <v>1</v>
      </c>
      <c r="E2035" s="61" t="s">
        <v>148</v>
      </c>
      <c r="F2035" s="56">
        <v>36.5</v>
      </c>
      <c r="G2035" s="53">
        <v>1</v>
      </c>
      <c r="H2035" s="53">
        <v>5</v>
      </c>
      <c r="I2035" s="53"/>
      <c r="J2035" s="53"/>
      <c r="K2035" s="57"/>
      <c r="L2035" s="58">
        <f t="shared" si="218"/>
        <v>689.63</v>
      </c>
      <c r="M2035" s="58">
        <f t="shared" si="215"/>
        <v>689.63</v>
      </c>
      <c r="N2035" s="58" t="e">
        <f>IF(F2035&gt;0,ROUND(F2035*#REF!,2),0)</f>
        <v>#REF!</v>
      </c>
      <c r="O2035" s="58">
        <f>IF(J2035&gt;0,ROUND(J2035*#REF!,2),0)</f>
        <v>0</v>
      </c>
      <c r="P2035" s="58" t="e">
        <f t="shared" si="219"/>
        <v>#REF!</v>
      </c>
      <c r="Q2035" s="59" t="s">
        <v>132</v>
      </c>
      <c r="R2035" s="51"/>
      <c r="S2035" s="51"/>
    </row>
    <row r="2036" spans="1:19" ht="21" x14ac:dyDescent="0.35">
      <c r="A2036" s="53">
        <v>31009336</v>
      </c>
      <c r="B2036" s="53" t="s">
        <v>11011</v>
      </c>
      <c r="C2036" s="54" t="s">
        <v>2517</v>
      </c>
      <c r="D2036" s="60">
        <v>1</v>
      </c>
      <c r="E2036" s="61" t="s">
        <v>497</v>
      </c>
      <c r="F2036" s="56">
        <v>24.33</v>
      </c>
      <c r="G2036" s="53">
        <v>1</v>
      </c>
      <c r="H2036" s="53">
        <v>5</v>
      </c>
      <c r="I2036" s="53"/>
      <c r="J2036" s="53"/>
      <c r="K2036" s="57"/>
      <c r="L2036" s="58">
        <f t="shared" si="218"/>
        <v>485.38</v>
      </c>
      <c r="M2036" s="58">
        <f t="shared" si="215"/>
        <v>485.38</v>
      </c>
      <c r="N2036" s="58" t="e">
        <f>IF(F2036&gt;0,ROUND(F2036*#REF!,2),0)</f>
        <v>#REF!</v>
      </c>
      <c r="O2036" s="58">
        <f>IF(J2036&gt;0,ROUND(J2036*#REF!,2),0)</f>
        <v>0</v>
      </c>
      <c r="P2036" s="58" t="e">
        <f t="shared" si="219"/>
        <v>#REF!</v>
      </c>
      <c r="Q2036" s="59" t="s">
        <v>132</v>
      </c>
      <c r="R2036" s="51"/>
      <c r="S2036" s="51"/>
    </row>
    <row r="2037" spans="1:19" ht="21" x14ac:dyDescent="0.35">
      <c r="A2037" s="53">
        <v>31009344</v>
      </c>
      <c r="B2037" s="53" t="s">
        <v>11012</v>
      </c>
      <c r="C2037" s="54" t="s">
        <v>2516</v>
      </c>
      <c r="D2037" s="60">
        <v>1</v>
      </c>
      <c r="E2037" s="61" t="s">
        <v>148</v>
      </c>
      <c r="F2037" s="56">
        <v>30.41</v>
      </c>
      <c r="G2037" s="53">
        <v>1</v>
      </c>
      <c r="H2037" s="53">
        <v>5</v>
      </c>
      <c r="I2037" s="53"/>
      <c r="J2037" s="53"/>
      <c r="K2037" s="57"/>
      <c r="L2037" s="58">
        <f t="shared" si="218"/>
        <v>689.63</v>
      </c>
      <c r="M2037" s="58">
        <f t="shared" si="215"/>
        <v>689.63</v>
      </c>
      <c r="N2037" s="58" t="e">
        <f>IF(F2037&gt;0,ROUND(F2037*#REF!,2),0)</f>
        <v>#REF!</v>
      </c>
      <c r="O2037" s="58">
        <f>IF(J2037&gt;0,ROUND(J2037*#REF!,2),0)</f>
        <v>0</v>
      </c>
      <c r="P2037" s="58" t="e">
        <f t="shared" si="219"/>
        <v>#REF!</v>
      </c>
      <c r="Q2037" s="59" t="s">
        <v>132</v>
      </c>
      <c r="R2037" s="51"/>
      <c r="S2037" s="51"/>
    </row>
    <row r="2038" spans="1:19" ht="52.5" x14ac:dyDescent="0.35">
      <c r="A2038" s="53">
        <v>31009352</v>
      </c>
      <c r="B2038" s="53" t="s">
        <v>11013</v>
      </c>
      <c r="C2038" s="54" t="s">
        <v>2515</v>
      </c>
      <c r="D2038" s="60">
        <v>1</v>
      </c>
      <c r="E2038" s="61" t="s">
        <v>383</v>
      </c>
      <c r="F2038" s="56">
        <v>30.41</v>
      </c>
      <c r="G2038" s="53">
        <v>1</v>
      </c>
      <c r="H2038" s="53">
        <v>5</v>
      </c>
      <c r="I2038" s="53"/>
      <c r="J2038" s="53"/>
      <c r="K2038" s="57"/>
      <c r="L2038" s="58">
        <f t="shared" si="218"/>
        <v>649.84</v>
      </c>
      <c r="M2038" s="58">
        <f t="shared" si="215"/>
        <v>649.84</v>
      </c>
      <c r="N2038" s="58" t="e">
        <f>IF(F2038&gt;0,ROUND(F2038*#REF!,2),0)</f>
        <v>#REF!</v>
      </c>
      <c r="O2038" s="58">
        <f>IF(J2038&gt;0,ROUND(J2038*#REF!,2),0)</f>
        <v>0</v>
      </c>
      <c r="P2038" s="58" t="e">
        <f t="shared" si="219"/>
        <v>#REF!</v>
      </c>
      <c r="Q2038" s="59" t="s">
        <v>132</v>
      </c>
      <c r="R2038" s="51"/>
      <c r="S2038" s="51"/>
    </row>
    <row r="2039" spans="1:19" ht="21" x14ac:dyDescent="0.35">
      <c r="A2039" s="53">
        <v>31009360</v>
      </c>
      <c r="B2039" s="53" t="s">
        <v>11014</v>
      </c>
      <c r="C2039" s="54" t="s">
        <v>2514</v>
      </c>
      <c r="D2039" s="60">
        <v>1</v>
      </c>
      <c r="E2039" s="61" t="s">
        <v>497</v>
      </c>
      <c r="F2039" s="56"/>
      <c r="G2039" s="53">
        <v>1</v>
      </c>
      <c r="H2039" s="53">
        <v>2</v>
      </c>
      <c r="I2039" s="53"/>
      <c r="J2039" s="53"/>
      <c r="K2039" s="57"/>
      <c r="L2039" s="58">
        <f t="shared" si="218"/>
        <v>485.38</v>
      </c>
      <c r="M2039" s="58">
        <f t="shared" ref="M2039:M2102" si="220">ROUND(D2039*L2039,2)</f>
        <v>485.38</v>
      </c>
      <c r="N2039" s="58">
        <f>IF(F2039&gt;0,ROUND(F2039*#REF!,2),0)</f>
        <v>0</v>
      </c>
      <c r="O2039" s="58">
        <f>IF(J2039&gt;0,ROUND(J2039*#REF!,2),0)</f>
        <v>0</v>
      </c>
      <c r="P2039" s="58">
        <f t="shared" si="219"/>
        <v>485.38</v>
      </c>
      <c r="Q2039" s="59" t="s">
        <v>132</v>
      </c>
      <c r="R2039" s="51"/>
      <c r="S2039" s="51"/>
    </row>
    <row r="2040" spans="1:19" ht="31" x14ac:dyDescent="0.35">
      <c r="A2040" s="125" t="s">
        <v>11015</v>
      </c>
      <c r="B2040" s="125"/>
      <c r="C2040" s="125"/>
      <c r="D2040" s="125"/>
      <c r="E2040" s="125"/>
      <c r="F2040" s="125"/>
      <c r="G2040" s="125"/>
      <c r="H2040" s="125"/>
      <c r="I2040" s="125"/>
      <c r="J2040" s="125"/>
      <c r="K2040" s="125"/>
      <c r="L2040" s="125"/>
      <c r="M2040" s="125"/>
      <c r="N2040" s="125"/>
      <c r="O2040" s="125"/>
      <c r="P2040" s="125"/>
      <c r="Q2040" s="52"/>
      <c r="R2040" s="51"/>
      <c r="S2040" s="51"/>
    </row>
    <row r="2041" spans="1:19" ht="21" x14ac:dyDescent="0.35">
      <c r="A2041" s="53">
        <v>31101011</v>
      </c>
      <c r="B2041" s="53" t="s">
        <v>11016</v>
      </c>
      <c r="C2041" s="54" t="s">
        <v>2513</v>
      </c>
      <c r="D2041" s="60">
        <v>1</v>
      </c>
      <c r="E2041" s="61" t="s">
        <v>224</v>
      </c>
      <c r="F2041" s="56"/>
      <c r="G2041" s="53">
        <v>1</v>
      </c>
      <c r="H2041" s="53">
        <v>3</v>
      </c>
      <c r="I2041" s="53"/>
      <c r="J2041" s="53"/>
      <c r="K2041" s="57"/>
      <c r="L2041" s="58">
        <f t="shared" ref="L2041:L2072" si="221">VLOOKUP(E2041,PORTES2021,10,FALSE)</f>
        <v>338.19</v>
      </c>
      <c r="M2041" s="58">
        <f t="shared" si="220"/>
        <v>338.19</v>
      </c>
      <c r="N2041" s="58">
        <f>IF(F2041&gt;0,ROUND(F2041*#REF!,2),0)</f>
        <v>0</v>
      </c>
      <c r="O2041" s="58">
        <f>IF(J2041&gt;0,ROUND(J2041*#REF!,2),0)</f>
        <v>0</v>
      </c>
      <c r="P2041" s="58">
        <f t="shared" ref="P2041:P2104" si="222">ROUND(M2041+N2041+O2041,2)</f>
        <v>338.19</v>
      </c>
      <c r="Q2041" s="59" t="s">
        <v>132</v>
      </c>
      <c r="R2041" s="51"/>
      <c r="S2041" s="51"/>
    </row>
    <row r="2042" spans="1:19" ht="21" x14ac:dyDescent="0.35">
      <c r="A2042" s="53">
        <v>31101020</v>
      </c>
      <c r="B2042" s="53" t="s">
        <v>11017</v>
      </c>
      <c r="C2042" s="54" t="s">
        <v>2512</v>
      </c>
      <c r="D2042" s="60">
        <v>1</v>
      </c>
      <c r="E2042" s="61" t="s">
        <v>224</v>
      </c>
      <c r="F2042" s="56"/>
      <c r="G2042" s="53">
        <v>1</v>
      </c>
      <c r="H2042" s="53">
        <v>3</v>
      </c>
      <c r="I2042" s="53"/>
      <c r="J2042" s="53"/>
      <c r="K2042" s="57"/>
      <c r="L2042" s="58">
        <f t="shared" si="221"/>
        <v>338.19</v>
      </c>
      <c r="M2042" s="58">
        <f t="shared" si="220"/>
        <v>338.19</v>
      </c>
      <c r="N2042" s="58">
        <f>IF(F2042&gt;0,ROUND(F2042*#REF!,2),0)</f>
        <v>0</v>
      </c>
      <c r="O2042" s="58">
        <f>IF(J2042&gt;0,ROUND(J2042*#REF!,2),0)</f>
        <v>0</v>
      </c>
      <c r="P2042" s="58">
        <f t="shared" si="222"/>
        <v>338.19</v>
      </c>
      <c r="Q2042" s="59" t="s">
        <v>132</v>
      </c>
      <c r="R2042" s="51"/>
      <c r="S2042" s="51"/>
    </row>
    <row r="2043" spans="1:19" x14ac:dyDescent="0.35">
      <c r="A2043" s="53">
        <v>31101038</v>
      </c>
      <c r="B2043" s="53" t="s">
        <v>11018</v>
      </c>
      <c r="C2043" s="54" t="s">
        <v>2511</v>
      </c>
      <c r="D2043" s="60">
        <v>1</v>
      </c>
      <c r="E2043" s="61" t="s">
        <v>161</v>
      </c>
      <c r="F2043" s="56"/>
      <c r="G2043" s="53">
        <v>2</v>
      </c>
      <c r="H2043" s="53">
        <v>6</v>
      </c>
      <c r="I2043" s="53"/>
      <c r="J2043" s="53"/>
      <c r="K2043" s="57"/>
      <c r="L2043" s="58">
        <f t="shared" si="221"/>
        <v>948.22</v>
      </c>
      <c r="M2043" s="58">
        <f t="shared" si="220"/>
        <v>948.22</v>
      </c>
      <c r="N2043" s="58">
        <f>IF(F2043&gt;0,ROUND(F2043*#REF!,2),0)</f>
        <v>0</v>
      </c>
      <c r="O2043" s="58">
        <f>IF(J2043&gt;0,ROUND(J2043*#REF!,2),0)</f>
        <v>0</v>
      </c>
      <c r="P2043" s="58">
        <f t="shared" si="222"/>
        <v>948.22</v>
      </c>
      <c r="Q2043" s="59" t="s">
        <v>132</v>
      </c>
      <c r="R2043" s="51"/>
      <c r="S2043" s="51"/>
    </row>
    <row r="2044" spans="1:19" ht="21" x14ac:dyDescent="0.35">
      <c r="A2044" s="53">
        <v>31101046</v>
      </c>
      <c r="B2044" s="53" t="s">
        <v>11019</v>
      </c>
      <c r="C2044" s="54" t="s">
        <v>2510</v>
      </c>
      <c r="D2044" s="60">
        <v>1</v>
      </c>
      <c r="E2044" s="61" t="s">
        <v>159</v>
      </c>
      <c r="F2044" s="56"/>
      <c r="G2044" s="53">
        <v>2</v>
      </c>
      <c r="H2044" s="53">
        <v>5</v>
      </c>
      <c r="I2044" s="53"/>
      <c r="J2044" s="53"/>
      <c r="K2044" s="57"/>
      <c r="L2044" s="58">
        <f t="shared" si="221"/>
        <v>736.04</v>
      </c>
      <c r="M2044" s="58">
        <f t="shared" si="220"/>
        <v>736.04</v>
      </c>
      <c r="N2044" s="58">
        <f>IF(F2044&gt;0,ROUND(F2044*#REF!,2),0)</f>
        <v>0</v>
      </c>
      <c r="O2044" s="58">
        <f>IF(J2044&gt;0,ROUND(J2044*#REF!,2),0)</f>
        <v>0</v>
      </c>
      <c r="P2044" s="58">
        <f t="shared" si="222"/>
        <v>736.04</v>
      </c>
      <c r="Q2044" s="59" t="s">
        <v>132</v>
      </c>
      <c r="R2044" s="51"/>
      <c r="S2044" s="51"/>
    </row>
    <row r="2045" spans="1:19" ht="21" x14ac:dyDescent="0.35">
      <c r="A2045" s="53">
        <v>31101054</v>
      </c>
      <c r="B2045" s="53" t="s">
        <v>11020</v>
      </c>
      <c r="C2045" s="54" t="s">
        <v>2509</v>
      </c>
      <c r="D2045" s="60">
        <v>1</v>
      </c>
      <c r="E2045" s="61" t="s">
        <v>388</v>
      </c>
      <c r="F2045" s="56"/>
      <c r="G2045" s="53">
        <v>1</v>
      </c>
      <c r="H2045" s="53">
        <v>4</v>
      </c>
      <c r="I2045" s="53"/>
      <c r="J2045" s="53"/>
      <c r="K2045" s="57"/>
      <c r="L2045" s="58">
        <f t="shared" si="221"/>
        <v>574.25</v>
      </c>
      <c r="M2045" s="58">
        <f t="shared" si="220"/>
        <v>574.25</v>
      </c>
      <c r="N2045" s="58">
        <f>IF(F2045&gt;0,ROUND(F2045*#REF!,2),0)</f>
        <v>0</v>
      </c>
      <c r="O2045" s="58">
        <f>IF(J2045&gt;0,ROUND(J2045*#REF!,2),0)</f>
        <v>0</v>
      </c>
      <c r="P2045" s="58">
        <f t="shared" si="222"/>
        <v>574.25</v>
      </c>
      <c r="Q2045" s="59" t="s">
        <v>132</v>
      </c>
      <c r="R2045" s="51"/>
      <c r="S2045" s="51"/>
    </row>
    <row r="2046" spans="1:19" x14ac:dyDescent="0.35">
      <c r="A2046" s="53">
        <v>31101062</v>
      </c>
      <c r="B2046" s="53" t="s">
        <v>11021</v>
      </c>
      <c r="C2046" s="54" t="s">
        <v>2508</v>
      </c>
      <c r="D2046" s="60">
        <v>1</v>
      </c>
      <c r="E2046" s="61" t="s">
        <v>157</v>
      </c>
      <c r="F2046" s="56"/>
      <c r="G2046" s="53">
        <v>2</v>
      </c>
      <c r="H2046" s="53">
        <v>8</v>
      </c>
      <c r="I2046" s="53"/>
      <c r="J2046" s="53"/>
      <c r="K2046" s="57"/>
      <c r="L2046" s="58">
        <f t="shared" si="221"/>
        <v>3209.39</v>
      </c>
      <c r="M2046" s="58">
        <f t="shared" si="220"/>
        <v>3209.39</v>
      </c>
      <c r="N2046" s="58">
        <f>IF(F2046&gt;0,ROUND(F2046*#REF!,2),0)</f>
        <v>0</v>
      </c>
      <c r="O2046" s="58">
        <f>IF(J2046&gt;0,ROUND(J2046*#REF!,2),0)</f>
        <v>0</v>
      </c>
      <c r="P2046" s="58">
        <f t="shared" si="222"/>
        <v>3209.39</v>
      </c>
      <c r="Q2046" s="59" t="s">
        <v>132</v>
      </c>
      <c r="R2046" s="51"/>
      <c r="S2046" s="51"/>
    </row>
    <row r="2047" spans="1:19" x14ac:dyDescent="0.35">
      <c r="A2047" s="53">
        <v>31101070</v>
      </c>
      <c r="B2047" s="53" t="s">
        <v>11022</v>
      </c>
      <c r="C2047" s="54" t="s">
        <v>2507</v>
      </c>
      <c r="D2047" s="60">
        <v>1</v>
      </c>
      <c r="E2047" s="61" t="s">
        <v>383</v>
      </c>
      <c r="F2047" s="56"/>
      <c r="G2047" s="53">
        <v>1</v>
      </c>
      <c r="H2047" s="53">
        <v>3</v>
      </c>
      <c r="I2047" s="53"/>
      <c r="J2047" s="53"/>
      <c r="K2047" s="57"/>
      <c r="L2047" s="58">
        <f t="shared" si="221"/>
        <v>649.84</v>
      </c>
      <c r="M2047" s="58">
        <f t="shared" si="220"/>
        <v>649.84</v>
      </c>
      <c r="N2047" s="58">
        <f>IF(F2047&gt;0,ROUND(F2047*#REF!,2),0)</f>
        <v>0</v>
      </c>
      <c r="O2047" s="58">
        <f>IF(J2047&gt;0,ROUND(J2047*#REF!,2),0)</f>
        <v>0</v>
      </c>
      <c r="P2047" s="58">
        <f t="shared" si="222"/>
        <v>649.84</v>
      </c>
      <c r="Q2047" s="59" t="s">
        <v>132</v>
      </c>
      <c r="R2047" s="51"/>
      <c r="S2047" s="51"/>
    </row>
    <row r="2048" spans="1:19" ht="21" x14ac:dyDescent="0.35">
      <c r="A2048" s="53">
        <v>31101089</v>
      </c>
      <c r="B2048" s="53" t="s">
        <v>11023</v>
      </c>
      <c r="C2048" s="54" t="s">
        <v>2506</v>
      </c>
      <c r="D2048" s="60">
        <v>1</v>
      </c>
      <c r="E2048" s="61" t="s">
        <v>110</v>
      </c>
      <c r="F2048" s="56"/>
      <c r="G2048" s="53"/>
      <c r="H2048" s="53">
        <v>1</v>
      </c>
      <c r="I2048" s="53"/>
      <c r="J2048" s="53"/>
      <c r="K2048" s="57"/>
      <c r="L2048" s="58">
        <f t="shared" si="221"/>
        <v>222.81</v>
      </c>
      <c r="M2048" s="58">
        <f t="shared" si="220"/>
        <v>222.81</v>
      </c>
      <c r="N2048" s="58">
        <f>IF(F2048&gt;0,ROUND(F2048*#REF!,2),0)</f>
        <v>0</v>
      </c>
      <c r="O2048" s="58">
        <f>IF(J2048&gt;0,ROUND(J2048*#REF!,2),0)</f>
        <v>0</v>
      </c>
      <c r="P2048" s="58">
        <f t="shared" si="222"/>
        <v>222.81</v>
      </c>
      <c r="Q2048" s="59" t="s">
        <v>132</v>
      </c>
      <c r="R2048" s="51"/>
      <c r="S2048" s="51"/>
    </row>
    <row r="2049" spans="1:19" ht="21" x14ac:dyDescent="0.35">
      <c r="A2049" s="53">
        <v>31101097</v>
      </c>
      <c r="B2049" s="53" t="s">
        <v>11024</v>
      </c>
      <c r="C2049" s="54" t="s">
        <v>2505</v>
      </c>
      <c r="D2049" s="60">
        <v>1</v>
      </c>
      <c r="E2049" s="61" t="s">
        <v>161</v>
      </c>
      <c r="F2049" s="56">
        <v>47.16</v>
      </c>
      <c r="G2049" s="53">
        <v>2</v>
      </c>
      <c r="H2049" s="53">
        <v>5</v>
      </c>
      <c r="I2049" s="53"/>
      <c r="J2049" s="53"/>
      <c r="K2049" s="57"/>
      <c r="L2049" s="58">
        <f t="shared" si="221"/>
        <v>948.22</v>
      </c>
      <c r="M2049" s="58">
        <f t="shared" si="220"/>
        <v>948.22</v>
      </c>
      <c r="N2049" s="58" t="e">
        <f>IF(F2049&gt;0,ROUND(F2049*#REF!,2),0)</f>
        <v>#REF!</v>
      </c>
      <c r="O2049" s="58">
        <f>IF(J2049&gt;0,ROUND(J2049*#REF!,2),0)</f>
        <v>0</v>
      </c>
      <c r="P2049" s="58" t="e">
        <f t="shared" si="222"/>
        <v>#REF!</v>
      </c>
      <c r="Q2049" s="59" t="s">
        <v>132</v>
      </c>
      <c r="R2049" s="51"/>
      <c r="S2049" s="51"/>
    </row>
    <row r="2050" spans="1:19" ht="21" x14ac:dyDescent="0.35">
      <c r="A2050" s="53">
        <v>31101100</v>
      </c>
      <c r="B2050" s="53" t="s">
        <v>11025</v>
      </c>
      <c r="C2050" s="54" t="s">
        <v>2504</v>
      </c>
      <c r="D2050" s="60">
        <v>1</v>
      </c>
      <c r="E2050" s="61" t="s">
        <v>148</v>
      </c>
      <c r="F2050" s="56"/>
      <c r="G2050" s="53">
        <v>1</v>
      </c>
      <c r="H2050" s="53">
        <v>5</v>
      </c>
      <c r="I2050" s="53"/>
      <c r="J2050" s="53"/>
      <c r="K2050" s="57"/>
      <c r="L2050" s="58">
        <f t="shared" si="221"/>
        <v>689.63</v>
      </c>
      <c r="M2050" s="58">
        <f t="shared" si="220"/>
        <v>689.63</v>
      </c>
      <c r="N2050" s="58">
        <f>IF(F2050&gt;0,ROUND(F2050*#REF!,2),0)</f>
        <v>0</v>
      </c>
      <c r="O2050" s="58">
        <f>IF(J2050&gt;0,ROUND(J2050*#REF!,2),0)</f>
        <v>0</v>
      </c>
      <c r="P2050" s="58">
        <f t="shared" si="222"/>
        <v>689.63</v>
      </c>
      <c r="Q2050" s="59" t="s">
        <v>132</v>
      </c>
      <c r="R2050" s="51"/>
      <c r="S2050" s="51"/>
    </row>
    <row r="2051" spans="1:19" ht="21" x14ac:dyDescent="0.35">
      <c r="A2051" s="53">
        <v>31101119</v>
      </c>
      <c r="B2051" s="53" t="s">
        <v>11026</v>
      </c>
      <c r="C2051" s="54" t="s">
        <v>2503</v>
      </c>
      <c r="D2051" s="60">
        <v>1</v>
      </c>
      <c r="E2051" s="61" t="s">
        <v>311</v>
      </c>
      <c r="F2051" s="56"/>
      <c r="G2051" s="53">
        <v>2</v>
      </c>
      <c r="H2051" s="53">
        <v>3</v>
      </c>
      <c r="I2051" s="53"/>
      <c r="J2051" s="53"/>
      <c r="K2051" s="57"/>
      <c r="L2051" s="58">
        <f t="shared" si="221"/>
        <v>291.76</v>
      </c>
      <c r="M2051" s="58">
        <f t="shared" si="220"/>
        <v>291.76</v>
      </c>
      <c r="N2051" s="58">
        <f>IF(F2051&gt;0,ROUND(F2051*#REF!,2),0)</f>
        <v>0</v>
      </c>
      <c r="O2051" s="58">
        <f>IF(J2051&gt;0,ROUND(J2051*#REF!,2),0)</f>
        <v>0</v>
      </c>
      <c r="P2051" s="58">
        <f t="shared" si="222"/>
        <v>291.76</v>
      </c>
      <c r="Q2051" s="59" t="s">
        <v>132</v>
      </c>
      <c r="R2051" s="51"/>
      <c r="S2051" s="51"/>
    </row>
    <row r="2052" spans="1:19" x14ac:dyDescent="0.35">
      <c r="A2052" s="53">
        <v>31101127</v>
      </c>
      <c r="B2052" s="53" t="s">
        <v>11027</v>
      </c>
      <c r="C2052" s="54" t="s">
        <v>2502</v>
      </c>
      <c r="D2052" s="60">
        <v>1</v>
      </c>
      <c r="E2052" s="61" t="s">
        <v>409</v>
      </c>
      <c r="F2052" s="56"/>
      <c r="G2052" s="53">
        <v>2</v>
      </c>
      <c r="H2052" s="53">
        <v>3</v>
      </c>
      <c r="I2052" s="53"/>
      <c r="J2052" s="53"/>
      <c r="K2052" s="57"/>
      <c r="L2052" s="58">
        <f t="shared" si="221"/>
        <v>438.97</v>
      </c>
      <c r="M2052" s="58">
        <f t="shared" si="220"/>
        <v>438.97</v>
      </c>
      <c r="N2052" s="58">
        <f>IF(F2052&gt;0,ROUND(F2052*#REF!,2),0)</f>
        <v>0</v>
      </c>
      <c r="O2052" s="58">
        <f>IF(J2052&gt;0,ROUND(J2052*#REF!,2),0)</f>
        <v>0</v>
      </c>
      <c r="P2052" s="58">
        <f t="shared" si="222"/>
        <v>438.97</v>
      </c>
      <c r="Q2052" s="59" t="s">
        <v>132</v>
      </c>
      <c r="R2052" s="51"/>
      <c r="S2052" s="51"/>
    </row>
    <row r="2053" spans="1:19" ht="21" x14ac:dyDescent="0.35">
      <c r="A2053" s="53">
        <v>31101135</v>
      </c>
      <c r="B2053" s="53" t="s">
        <v>11028</v>
      </c>
      <c r="C2053" s="54" t="s">
        <v>2501</v>
      </c>
      <c r="D2053" s="60">
        <v>1</v>
      </c>
      <c r="E2053" s="61" t="s">
        <v>383</v>
      </c>
      <c r="F2053" s="56"/>
      <c r="G2053" s="53">
        <v>1</v>
      </c>
      <c r="H2053" s="53">
        <v>3</v>
      </c>
      <c r="I2053" s="53"/>
      <c r="J2053" s="53"/>
      <c r="K2053" s="57"/>
      <c r="L2053" s="58">
        <f t="shared" si="221"/>
        <v>649.84</v>
      </c>
      <c r="M2053" s="58">
        <f t="shared" si="220"/>
        <v>649.84</v>
      </c>
      <c r="N2053" s="58">
        <f>IF(F2053&gt;0,ROUND(F2053*#REF!,2),0)</f>
        <v>0</v>
      </c>
      <c r="O2053" s="58">
        <f>IF(J2053&gt;0,ROUND(J2053*#REF!,2),0)</f>
        <v>0</v>
      </c>
      <c r="P2053" s="58">
        <f t="shared" si="222"/>
        <v>649.84</v>
      </c>
      <c r="Q2053" s="59" t="s">
        <v>132</v>
      </c>
      <c r="R2053" s="51"/>
      <c r="S2053" s="51"/>
    </row>
    <row r="2054" spans="1:19" ht="21" x14ac:dyDescent="0.35">
      <c r="A2054" s="53">
        <v>31101151</v>
      </c>
      <c r="B2054" s="53" t="s">
        <v>11029</v>
      </c>
      <c r="C2054" s="54" t="s">
        <v>2500</v>
      </c>
      <c r="D2054" s="60">
        <v>1</v>
      </c>
      <c r="E2054" s="61" t="s">
        <v>155</v>
      </c>
      <c r="F2054" s="56"/>
      <c r="G2054" s="53">
        <v>2</v>
      </c>
      <c r="H2054" s="53">
        <v>5</v>
      </c>
      <c r="I2054" s="53"/>
      <c r="J2054" s="53"/>
      <c r="K2054" s="57"/>
      <c r="L2054" s="58">
        <f t="shared" si="221"/>
        <v>1206.83</v>
      </c>
      <c r="M2054" s="58">
        <f t="shared" si="220"/>
        <v>1206.83</v>
      </c>
      <c r="N2054" s="58">
        <f>IF(F2054&gt;0,ROUND(F2054*#REF!,2),0)</f>
        <v>0</v>
      </c>
      <c r="O2054" s="58">
        <f>IF(J2054&gt;0,ROUND(J2054*#REF!,2),0)</f>
        <v>0</v>
      </c>
      <c r="P2054" s="58">
        <f t="shared" si="222"/>
        <v>1206.83</v>
      </c>
      <c r="Q2054" s="59" t="s">
        <v>132</v>
      </c>
      <c r="R2054" s="51"/>
      <c r="S2054" s="51"/>
    </row>
    <row r="2055" spans="1:19" x14ac:dyDescent="0.35">
      <c r="A2055" s="53">
        <v>31101160</v>
      </c>
      <c r="B2055" s="53" t="s">
        <v>11030</v>
      </c>
      <c r="C2055" s="54" t="s">
        <v>2499</v>
      </c>
      <c r="D2055" s="60">
        <v>1</v>
      </c>
      <c r="E2055" s="61" t="s">
        <v>155</v>
      </c>
      <c r="F2055" s="56"/>
      <c r="G2055" s="53">
        <v>2</v>
      </c>
      <c r="H2055" s="53">
        <v>4</v>
      </c>
      <c r="I2055" s="53"/>
      <c r="J2055" s="53"/>
      <c r="K2055" s="57"/>
      <c r="L2055" s="58">
        <f t="shared" si="221"/>
        <v>1206.83</v>
      </c>
      <c r="M2055" s="58">
        <f t="shared" si="220"/>
        <v>1206.83</v>
      </c>
      <c r="N2055" s="58">
        <f>IF(F2055&gt;0,ROUND(F2055*#REF!,2),0)</f>
        <v>0</v>
      </c>
      <c r="O2055" s="58">
        <f>IF(J2055&gt;0,ROUND(J2055*#REF!,2),0)</f>
        <v>0</v>
      </c>
      <c r="P2055" s="58">
        <f t="shared" si="222"/>
        <v>1206.83</v>
      </c>
      <c r="Q2055" s="59" t="s">
        <v>132</v>
      </c>
      <c r="R2055" s="51"/>
      <c r="S2055" s="51"/>
    </row>
    <row r="2056" spans="1:19" ht="21" x14ac:dyDescent="0.35">
      <c r="A2056" s="53">
        <v>31101178</v>
      </c>
      <c r="B2056" s="53" t="s">
        <v>11031</v>
      </c>
      <c r="C2056" s="54" t="s">
        <v>2498</v>
      </c>
      <c r="D2056" s="60">
        <v>1</v>
      </c>
      <c r="E2056" s="61" t="s">
        <v>186</v>
      </c>
      <c r="F2056" s="56"/>
      <c r="G2056" s="53">
        <v>2</v>
      </c>
      <c r="H2056" s="53">
        <v>6</v>
      </c>
      <c r="I2056" s="53"/>
      <c r="J2056" s="53"/>
      <c r="K2056" s="57"/>
      <c r="L2056" s="58">
        <f t="shared" si="221"/>
        <v>2950.77</v>
      </c>
      <c r="M2056" s="58">
        <f t="shared" si="220"/>
        <v>2950.77</v>
      </c>
      <c r="N2056" s="58">
        <f>IF(F2056&gt;0,ROUND(F2056*#REF!,2),0)</f>
        <v>0</v>
      </c>
      <c r="O2056" s="58">
        <f>IF(J2056&gt;0,ROUND(J2056*#REF!,2),0)</f>
        <v>0</v>
      </c>
      <c r="P2056" s="58">
        <f t="shared" si="222"/>
        <v>2950.77</v>
      </c>
      <c r="Q2056" s="59" t="s">
        <v>132</v>
      </c>
      <c r="R2056" s="51"/>
      <c r="S2056" s="51"/>
    </row>
    <row r="2057" spans="1:19" x14ac:dyDescent="0.35">
      <c r="A2057" s="53">
        <v>31101186</v>
      </c>
      <c r="B2057" s="53" t="s">
        <v>11032</v>
      </c>
      <c r="C2057" s="54" t="s">
        <v>2497</v>
      </c>
      <c r="D2057" s="60">
        <v>1</v>
      </c>
      <c r="E2057" s="61" t="s">
        <v>446</v>
      </c>
      <c r="F2057" s="56"/>
      <c r="G2057" s="53">
        <v>2</v>
      </c>
      <c r="H2057" s="53">
        <v>5</v>
      </c>
      <c r="I2057" s="53"/>
      <c r="J2057" s="53"/>
      <c r="K2057" s="57"/>
      <c r="L2057" s="58">
        <f t="shared" si="221"/>
        <v>1323.54</v>
      </c>
      <c r="M2057" s="58">
        <f t="shared" si="220"/>
        <v>1323.54</v>
      </c>
      <c r="N2057" s="58">
        <f>IF(F2057&gt;0,ROUND(F2057*#REF!,2),0)</f>
        <v>0</v>
      </c>
      <c r="O2057" s="58">
        <f>IF(J2057&gt;0,ROUND(J2057*#REF!,2),0)</f>
        <v>0</v>
      </c>
      <c r="P2057" s="58">
        <f t="shared" si="222"/>
        <v>1323.54</v>
      </c>
      <c r="Q2057" s="59" t="s">
        <v>132</v>
      </c>
      <c r="R2057" s="51"/>
      <c r="S2057" s="51"/>
    </row>
    <row r="2058" spans="1:19" x14ac:dyDescent="0.35">
      <c r="A2058" s="53">
        <v>31101194</v>
      </c>
      <c r="B2058" s="53" t="s">
        <v>11033</v>
      </c>
      <c r="C2058" s="54" t="s">
        <v>2496</v>
      </c>
      <c r="D2058" s="60">
        <v>1</v>
      </c>
      <c r="E2058" s="61" t="s">
        <v>396</v>
      </c>
      <c r="F2058" s="56"/>
      <c r="G2058" s="53">
        <v>2</v>
      </c>
      <c r="H2058" s="53">
        <v>5</v>
      </c>
      <c r="I2058" s="53"/>
      <c r="J2058" s="53"/>
      <c r="K2058" s="57"/>
      <c r="L2058" s="58">
        <f t="shared" si="221"/>
        <v>1027.79</v>
      </c>
      <c r="M2058" s="58">
        <f t="shared" si="220"/>
        <v>1027.79</v>
      </c>
      <c r="N2058" s="58">
        <f>IF(F2058&gt;0,ROUND(F2058*#REF!,2),0)</f>
        <v>0</v>
      </c>
      <c r="O2058" s="58">
        <f>IF(J2058&gt;0,ROUND(J2058*#REF!,2),0)</f>
        <v>0</v>
      </c>
      <c r="P2058" s="58">
        <f t="shared" si="222"/>
        <v>1027.79</v>
      </c>
      <c r="Q2058" s="59" t="s">
        <v>132</v>
      </c>
      <c r="R2058" s="51"/>
      <c r="S2058" s="51"/>
    </row>
    <row r="2059" spans="1:19" ht="21" x14ac:dyDescent="0.35">
      <c r="A2059" s="53">
        <v>31101208</v>
      </c>
      <c r="B2059" s="53" t="s">
        <v>11034</v>
      </c>
      <c r="C2059" s="54" t="s">
        <v>2495</v>
      </c>
      <c r="D2059" s="60">
        <v>1</v>
      </c>
      <c r="E2059" s="61" t="s">
        <v>398</v>
      </c>
      <c r="F2059" s="56"/>
      <c r="G2059" s="53">
        <v>2</v>
      </c>
      <c r="H2059" s="53">
        <v>5</v>
      </c>
      <c r="I2059" s="53"/>
      <c r="J2059" s="53"/>
      <c r="K2059" s="57"/>
      <c r="L2059" s="58">
        <f t="shared" si="221"/>
        <v>1140.53</v>
      </c>
      <c r="M2059" s="58">
        <f t="shared" si="220"/>
        <v>1140.53</v>
      </c>
      <c r="N2059" s="58">
        <f>IF(F2059&gt;0,ROUND(F2059*#REF!,2),0)</f>
        <v>0</v>
      </c>
      <c r="O2059" s="58">
        <f>IF(J2059&gt;0,ROUND(J2059*#REF!,2),0)</f>
        <v>0</v>
      </c>
      <c r="P2059" s="58">
        <f t="shared" si="222"/>
        <v>1140.53</v>
      </c>
      <c r="Q2059" s="59" t="s">
        <v>132</v>
      </c>
      <c r="R2059" s="51"/>
      <c r="S2059" s="51"/>
    </row>
    <row r="2060" spans="1:19" ht="21" x14ac:dyDescent="0.35">
      <c r="A2060" s="53">
        <v>31101216</v>
      </c>
      <c r="B2060" s="53" t="s">
        <v>11035</v>
      </c>
      <c r="C2060" s="54" t="s">
        <v>2494</v>
      </c>
      <c r="D2060" s="60">
        <v>1</v>
      </c>
      <c r="E2060" s="61" t="s">
        <v>155</v>
      </c>
      <c r="F2060" s="56"/>
      <c r="G2060" s="53">
        <v>2</v>
      </c>
      <c r="H2060" s="53">
        <v>6</v>
      </c>
      <c r="I2060" s="53"/>
      <c r="J2060" s="53"/>
      <c r="K2060" s="57"/>
      <c r="L2060" s="58">
        <f t="shared" si="221"/>
        <v>1206.83</v>
      </c>
      <c r="M2060" s="58">
        <f t="shared" si="220"/>
        <v>1206.83</v>
      </c>
      <c r="N2060" s="58">
        <f>IF(F2060&gt;0,ROUND(F2060*#REF!,2),0)</f>
        <v>0</v>
      </c>
      <c r="O2060" s="58">
        <f>IF(J2060&gt;0,ROUND(J2060*#REF!,2),0)</f>
        <v>0</v>
      </c>
      <c r="P2060" s="58">
        <f t="shared" si="222"/>
        <v>1206.83</v>
      </c>
      <c r="Q2060" s="59" t="s">
        <v>132</v>
      </c>
      <c r="R2060" s="51"/>
      <c r="S2060" s="51"/>
    </row>
    <row r="2061" spans="1:19" ht="21" x14ac:dyDescent="0.35">
      <c r="A2061" s="53">
        <v>31101224</v>
      </c>
      <c r="B2061" s="53" t="s">
        <v>11036</v>
      </c>
      <c r="C2061" s="54" t="s">
        <v>2493</v>
      </c>
      <c r="D2061" s="60">
        <v>1</v>
      </c>
      <c r="E2061" s="61" t="s">
        <v>161</v>
      </c>
      <c r="F2061" s="56">
        <v>50.31</v>
      </c>
      <c r="G2061" s="53">
        <v>2</v>
      </c>
      <c r="H2061" s="53">
        <v>5</v>
      </c>
      <c r="I2061" s="53"/>
      <c r="J2061" s="53"/>
      <c r="K2061" s="57"/>
      <c r="L2061" s="58">
        <f t="shared" si="221"/>
        <v>948.22</v>
      </c>
      <c r="M2061" s="58">
        <f t="shared" si="220"/>
        <v>948.22</v>
      </c>
      <c r="N2061" s="58" t="e">
        <f>IF(F2061&gt;0,ROUND(F2061*#REF!,2),0)</f>
        <v>#REF!</v>
      </c>
      <c r="O2061" s="58">
        <f>IF(J2061&gt;0,ROUND(J2061*#REF!,2),0)</f>
        <v>0</v>
      </c>
      <c r="P2061" s="58" t="e">
        <f t="shared" si="222"/>
        <v>#REF!</v>
      </c>
      <c r="Q2061" s="59" t="s">
        <v>132</v>
      </c>
      <c r="R2061" s="51"/>
      <c r="S2061" s="51"/>
    </row>
    <row r="2062" spans="1:19" ht="21" x14ac:dyDescent="0.35">
      <c r="A2062" s="53">
        <v>31101232</v>
      </c>
      <c r="B2062" s="53" t="s">
        <v>11037</v>
      </c>
      <c r="C2062" s="54" t="s">
        <v>2492</v>
      </c>
      <c r="D2062" s="60">
        <v>1</v>
      </c>
      <c r="E2062" s="61" t="s">
        <v>484</v>
      </c>
      <c r="F2062" s="56"/>
      <c r="G2062" s="53">
        <v>2</v>
      </c>
      <c r="H2062" s="53">
        <v>4</v>
      </c>
      <c r="I2062" s="53"/>
      <c r="J2062" s="53"/>
      <c r="K2062" s="57"/>
      <c r="L2062" s="58">
        <f t="shared" si="221"/>
        <v>802.34</v>
      </c>
      <c r="M2062" s="58">
        <f t="shared" si="220"/>
        <v>802.34</v>
      </c>
      <c r="N2062" s="58">
        <f>IF(F2062&gt;0,ROUND(F2062*#REF!,2),0)</f>
        <v>0</v>
      </c>
      <c r="O2062" s="58">
        <f>IF(J2062&gt;0,ROUND(J2062*#REF!,2),0)</f>
        <v>0</v>
      </c>
      <c r="P2062" s="58">
        <f t="shared" si="222"/>
        <v>802.34</v>
      </c>
      <c r="Q2062" s="59" t="s">
        <v>132</v>
      </c>
      <c r="R2062" s="51"/>
      <c r="S2062" s="51"/>
    </row>
    <row r="2063" spans="1:19" ht="21" x14ac:dyDescent="0.35">
      <c r="A2063" s="53">
        <v>31101240</v>
      </c>
      <c r="B2063" s="53" t="s">
        <v>11038</v>
      </c>
      <c r="C2063" s="54" t="s">
        <v>2491</v>
      </c>
      <c r="D2063" s="60">
        <v>1</v>
      </c>
      <c r="E2063" s="61" t="s">
        <v>407</v>
      </c>
      <c r="F2063" s="56">
        <v>54.94</v>
      </c>
      <c r="G2063" s="53"/>
      <c r="H2063" s="53">
        <v>4</v>
      </c>
      <c r="I2063" s="53"/>
      <c r="J2063" s="53"/>
      <c r="K2063" s="57"/>
      <c r="L2063" s="58">
        <f t="shared" si="221"/>
        <v>620.66</v>
      </c>
      <c r="M2063" s="58">
        <f t="shared" si="220"/>
        <v>620.66</v>
      </c>
      <c r="N2063" s="58" t="e">
        <f>IF(F2063&gt;0,ROUND(F2063*#REF!,2),0)</f>
        <v>#REF!</v>
      </c>
      <c r="O2063" s="58">
        <f>IF(J2063&gt;0,ROUND(J2063*#REF!,2),0)</f>
        <v>0</v>
      </c>
      <c r="P2063" s="58" t="e">
        <f t="shared" si="222"/>
        <v>#REF!</v>
      </c>
      <c r="Q2063" s="59" t="s">
        <v>132</v>
      </c>
      <c r="R2063" s="51"/>
      <c r="S2063" s="51"/>
    </row>
    <row r="2064" spans="1:19" ht="21" x14ac:dyDescent="0.35">
      <c r="A2064" s="53">
        <v>31101259</v>
      </c>
      <c r="B2064" s="53" t="s">
        <v>11039</v>
      </c>
      <c r="C2064" s="54" t="s">
        <v>2490</v>
      </c>
      <c r="D2064" s="60">
        <v>1</v>
      </c>
      <c r="E2064" s="61" t="s">
        <v>16</v>
      </c>
      <c r="F2064" s="56">
        <v>54.94</v>
      </c>
      <c r="G2064" s="53"/>
      <c r="H2064" s="53">
        <v>4</v>
      </c>
      <c r="I2064" s="53"/>
      <c r="J2064" s="53"/>
      <c r="K2064" s="57"/>
      <c r="L2064" s="58">
        <f t="shared" si="221"/>
        <v>250.65</v>
      </c>
      <c r="M2064" s="58">
        <f t="shared" si="220"/>
        <v>250.65</v>
      </c>
      <c r="N2064" s="58" t="e">
        <f>IF(F2064&gt;0,ROUND(F2064*#REF!,2),0)</f>
        <v>#REF!</v>
      </c>
      <c r="O2064" s="58">
        <f>IF(J2064&gt;0,ROUND(J2064*#REF!,2),0)</f>
        <v>0</v>
      </c>
      <c r="P2064" s="58" t="e">
        <f t="shared" si="222"/>
        <v>#REF!</v>
      </c>
      <c r="Q2064" s="59" t="s">
        <v>132</v>
      </c>
      <c r="R2064" s="51"/>
      <c r="S2064" s="51"/>
    </row>
    <row r="2065" spans="1:19" ht="21" x14ac:dyDescent="0.35">
      <c r="A2065" s="53">
        <v>31101275</v>
      </c>
      <c r="B2065" s="53" t="s">
        <v>11040</v>
      </c>
      <c r="C2065" s="54" t="s">
        <v>2489</v>
      </c>
      <c r="D2065" s="60">
        <v>1</v>
      </c>
      <c r="E2065" s="61" t="s">
        <v>398</v>
      </c>
      <c r="F2065" s="56">
        <v>81.34</v>
      </c>
      <c r="G2065" s="53">
        <v>2</v>
      </c>
      <c r="H2065" s="53">
        <v>6</v>
      </c>
      <c r="I2065" s="53"/>
      <c r="J2065" s="53"/>
      <c r="K2065" s="57"/>
      <c r="L2065" s="58">
        <f t="shared" si="221"/>
        <v>1140.53</v>
      </c>
      <c r="M2065" s="58">
        <f t="shared" si="220"/>
        <v>1140.53</v>
      </c>
      <c r="N2065" s="58" t="e">
        <f>IF(F2065&gt;0,ROUND(F2065*#REF!,2),0)</f>
        <v>#REF!</v>
      </c>
      <c r="O2065" s="58">
        <f>IF(J2065&gt;0,ROUND(J2065*#REF!,2),0)</f>
        <v>0</v>
      </c>
      <c r="P2065" s="58" t="e">
        <f t="shared" si="222"/>
        <v>#REF!</v>
      </c>
      <c r="Q2065" s="59" t="s">
        <v>132</v>
      </c>
      <c r="R2065" s="51"/>
      <c r="S2065" s="51"/>
    </row>
    <row r="2066" spans="1:19" x14ac:dyDescent="0.35">
      <c r="A2066" s="53">
        <v>31101283</v>
      </c>
      <c r="B2066" s="53" t="s">
        <v>11041</v>
      </c>
      <c r="C2066" s="54" t="s">
        <v>2488</v>
      </c>
      <c r="D2066" s="60">
        <v>1</v>
      </c>
      <c r="E2066" s="61" t="s">
        <v>383</v>
      </c>
      <c r="F2066" s="56"/>
      <c r="G2066" s="53">
        <v>1</v>
      </c>
      <c r="H2066" s="53">
        <v>3</v>
      </c>
      <c r="I2066" s="53"/>
      <c r="J2066" s="53"/>
      <c r="K2066" s="57"/>
      <c r="L2066" s="58">
        <f t="shared" si="221"/>
        <v>649.84</v>
      </c>
      <c r="M2066" s="58">
        <f t="shared" si="220"/>
        <v>649.84</v>
      </c>
      <c r="N2066" s="58">
        <f>IF(F2066&gt;0,ROUND(F2066*#REF!,2),0)</f>
        <v>0</v>
      </c>
      <c r="O2066" s="58">
        <f>IF(J2066&gt;0,ROUND(J2066*#REF!,2),0)</f>
        <v>0</v>
      </c>
      <c r="P2066" s="58">
        <f t="shared" si="222"/>
        <v>649.84</v>
      </c>
      <c r="Q2066" s="59" t="s">
        <v>132</v>
      </c>
      <c r="R2066" s="51"/>
      <c r="S2066" s="51"/>
    </row>
    <row r="2067" spans="1:19" x14ac:dyDescent="0.35">
      <c r="A2067" s="53">
        <v>31101291</v>
      </c>
      <c r="B2067" s="53" t="s">
        <v>11042</v>
      </c>
      <c r="C2067" s="54" t="s">
        <v>2487</v>
      </c>
      <c r="D2067" s="60">
        <v>1</v>
      </c>
      <c r="E2067" s="61" t="s">
        <v>148</v>
      </c>
      <c r="F2067" s="56"/>
      <c r="G2067" s="53">
        <v>1</v>
      </c>
      <c r="H2067" s="53">
        <v>4</v>
      </c>
      <c r="I2067" s="53"/>
      <c r="J2067" s="53"/>
      <c r="K2067" s="57"/>
      <c r="L2067" s="58">
        <f t="shared" si="221"/>
        <v>689.63</v>
      </c>
      <c r="M2067" s="58">
        <f t="shared" si="220"/>
        <v>689.63</v>
      </c>
      <c r="N2067" s="58">
        <f>IF(F2067&gt;0,ROUND(F2067*#REF!,2),0)</f>
        <v>0</v>
      </c>
      <c r="O2067" s="58">
        <f>IF(J2067&gt;0,ROUND(J2067*#REF!,2),0)</f>
        <v>0</v>
      </c>
      <c r="P2067" s="58">
        <f t="shared" si="222"/>
        <v>689.63</v>
      </c>
      <c r="Q2067" s="59" t="s">
        <v>132</v>
      </c>
      <c r="R2067" s="51"/>
      <c r="S2067" s="51"/>
    </row>
    <row r="2068" spans="1:19" ht="21" x14ac:dyDescent="0.35">
      <c r="A2068" s="53">
        <v>31101305</v>
      </c>
      <c r="B2068" s="53" t="s">
        <v>11043</v>
      </c>
      <c r="C2068" s="54" t="s">
        <v>2486</v>
      </c>
      <c r="D2068" s="60">
        <v>1</v>
      </c>
      <c r="E2068" s="61" t="s">
        <v>148</v>
      </c>
      <c r="F2068" s="56"/>
      <c r="G2068" s="53">
        <v>1</v>
      </c>
      <c r="H2068" s="53">
        <v>3</v>
      </c>
      <c r="I2068" s="53"/>
      <c r="J2068" s="53"/>
      <c r="K2068" s="57"/>
      <c r="L2068" s="58">
        <f t="shared" si="221"/>
        <v>689.63</v>
      </c>
      <c r="M2068" s="58">
        <f t="shared" si="220"/>
        <v>689.63</v>
      </c>
      <c r="N2068" s="58">
        <f>IF(F2068&gt;0,ROUND(F2068*#REF!,2),0)</f>
        <v>0</v>
      </c>
      <c r="O2068" s="58">
        <f>IF(J2068&gt;0,ROUND(J2068*#REF!,2),0)</f>
        <v>0</v>
      </c>
      <c r="P2068" s="58">
        <f t="shared" si="222"/>
        <v>689.63</v>
      </c>
      <c r="Q2068" s="59" t="s">
        <v>132</v>
      </c>
      <c r="R2068" s="51"/>
      <c r="S2068" s="51"/>
    </row>
    <row r="2069" spans="1:19" ht="21" x14ac:dyDescent="0.35">
      <c r="A2069" s="53">
        <v>31101313</v>
      </c>
      <c r="B2069" s="53" t="s">
        <v>11044</v>
      </c>
      <c r="C2069" s="54" t="s">
        <v>2485</v>
      </c>
      <c r="D2069" s="60">
        <v>1</v>
      </c>
      <c r="E2069" s="61" t="s">
        <v>383</v>
      </c>
      <c r="F2069" s="56">
        <v>37.729999999999997</v>
      </c>
      <c r="G2069" s="53">
        <v>1</v>
      </c>
      <c r="H2069" s="53">
        <v>3</v>
      </c>
      <c r="I2069" s="53"/>
      <c r="J2069" s="53"/>
      <c r="K2069" s="57"/>
      <c r="L2069" s="58">
        <f t="shared" si="221"/>
        <v>649.84</v>
      </c>
      <c r="M2069" s="58">
        <f t="shared" si="220"/>
        <v>649.84</v>
      </c>
      <c r="N2069" s="58" t="e">
        <f>IF(F2069&gt;0,ROUND(F2069*#REF!,2),0)</f>
        <v>#REF!</v>
      </c>
      <c r="O2069" s="58">
        <f>IF(J2069&gt;0,ROUND(J2069*#REF!,2),0)</f>
        <v>0</v>
      </c>
      <c r="P2069" s="58" t="e">
        <f t="shared" si="222"/>
        <v>#REF!</v>
      </c>
      <c r="Q2069" s="59" t="s">
        <v>132</v>
      </c>
      <c r="R2069" s="51"/>
      <c r="S2069" s="51"/>
    </row>
    <row r="2070" spans="1:19" ht="21" x14ac:dyDescent="0.35">
      <c r="A2070" s="53">
        <v>31101321</v>
      </c>
      <c r="B2070" s="53" t="s">
        <v>11045</v>
      </c>
      <c r="C2070" s="54" t="s">
        <v>2484</v>
      </c>
      <c r="D2070" s="60">
        <v>1</v>
      </c>
      <c r="E2070" s="61" t="s">
        <v>398</v>
      </c>
      <c r="F2070" s="56"/>
      <c r="G2070" s="53">
        <v>2</v>
      </c>
      <c r="H2070" s="53">
        <v>6</v>
      </c>
      <c r="I2070" s="53"/>
      <c r="J2070" s="53"/>
      <c r="K2070" s="57"/>
      <c r="L2070" s="58">
        <f t="shared" si="221"/>
        <v>1140.53</v>
      </c>
      <c r="M2070" s="58">
        <f t="shared" si="220"/>
        <v>1140.53</v>
      </c>
      <c r="N2070" s="58">
        <f>IF(F2070&gt;0,ROUND(F2070*#REF!,2),0)</f>
        <v>0</v>
      </c>
      <c r="O2070" s="58">
        <f>IF(J2070&gt;0,ROUND(J2070*#REF!,2),0)</f>
        <v>0</v>
      </c>
      <c r="P2070" s="58">
        <f t="shared" si="222"/>
        <v>1140.53</v>
      </c>
      <c r="Q2070" s="59" t="s">
        <v>132</v>
      </c>
      <c r="R2070" s="51"/>
      <c r="S2070" s="51"/>
    </row>
    <row r="2071" spans="1:19" ht="31.5" x14ac:dyDescent="0.35">
      <c r="A2071" s="53">
        <v>31101330</v>
      </c>
      <c r="B2071" s="53" t="s">
        <v>11046</v>
      </c>
      <c r="C2071" s="54" t="s">
        <v>2483</v>
      </c>
      <c r="D2071" s="60">
        <v>1</v>
      </c>
      <c r="E2071" s="61" t="s">
        <v>159</v>
      </c>
      <c r="F2071" s="56"/>
      <c r="G2071" s="53">
        <v>2</v>
      </c>
      <c r="H2071" s="53">
        <v>5</v>
      </c>
      <c r="I2071" s="53"/>
      <c r="J2071" s="53"/>
      <c r="K2071" s="57"/>
      <c r="L2071" s="58">
        <f t="shared" si="221"/>
        <v>736.04</v>
      </c>
      <c r="M2071" s="58">
        <f t="shared" si="220"/>
        <v>736.04</v>
      </c>
      <c r="N2071" s="58">
        <f>IF(F2071&gt;0,ROUND(F2071*#REF!,2),0)</f>
        <v>0</v>
      </c>
      <c r="O2071" s="58">
        <f>IF(J2071&gt;0,ROUND(J2071*#REF!,2),0)</f>
        <v>0</v>
      </c>
      <c r="P2071" s="58">
        <f t="shared" si="222"/>
        <v>736.04</v>
      </c>
      <c r="Q2071" s="59" t="s">
        <v>132</v>
      </c>
      <c r="R2071" s="51"/>
      <c r="S2071" s="51"/>
    </row>
    <row r="2072" spans="1:19" ht="21" x14ac:dyDescent="0.35">
      <c r="A2072" s="53">
        <v>31101348</v>
      </c>
      <c r="B2072" s="53" t="s">
        <v>11047</v>
      </c>
      <c r="C2072" s="54" t="s">
        <v>2482</v>
      </c>
      <c r="D2072" s="60">
        <v>1</v>
      </c>
      <c r="E2072" s="61" t="s">
        <v>159</v>
      </c>
      <c r="F2072" s="56"/>
      <c r="G2072" s="53">
        <v>2</v>
      </c>
      <c r="H2072" s="53">
        <v>4</v>
      </c>
      <c r="I2072" s="53"/>
      <c r="J2072" s="53"/>
      <c r="K2072" s="57"/>
      <c r="L2072" s="58">
        <f t="shared" si="221"/>
        <v>736.04</v>
      </c>
      <c r="M2072" s="58">
        <f t="shared" si="220"/>
        <v>736.04</v>
      </c>
      <c r="N2072" s="58">
        <f>IF(F2072&gt;0,ROUND(F2072*#REF!,2),0)</f>
        <v>0</v>
      </c>
      <c r="O2072" s="58">
        <f>IF(J2072&gt;0,ROUND(J2072*#REF!,2),0)</f>
        <v>0</v>
      </c>
      <c r="P2072" s="58">
        <f t="shared" si="222"/>
        <v>736.04</v>
      </c>
      <c r="Q2072" s="59" t="s">
        <v>132</v>
      </c>
      <c r="R2072" s="51"/>
      <c r="S2072" s="51"/>
    </row>
    <row r="2073" spans="1:19" x14ac:dyDescent="0.35">
      <c r="A2073" s="53">
        <v>31101356</v>
      </c>
      <c r="B2073" s="53" t="s">
        <v>11048</v>
      </c>
      <c r="C2073" s="54" t="s">
        <v>2481</v>
      </c>
      <c r="D2073" s="60">
        <v>1</v>
      </c>
      <c r="E2073" s="61" t="s">
        <v>407</v>
      </c>
      <c r="F2073" s="56"/>
      <c r="G2073" s="53">
        <v>2</v>
      </c>
      <c r="H2073" s="53">
        <v>3</v>
      </c>
      <c r="I2073" s="53"/>
      <c r="J2073" s="53"/>
      <c r="K2073" s="57"/>
      <c r="L2073" s="58">
        <f t="shared" ref="L2073:L2096" si="223">VLOOKUP(E2073,PORTES2021,10,FALSE)</f>
        <v>620.66</v>
      </c>
      <c r="M2073" s="58">
        <f t="shared" si="220"/>
        <v>620.66</v>
      </c>
      <c r="N2073" s="58">
        <f>IF(F2073&gt;0,ROUND(F2073*#REF!,2),0)</f>
        <v>0</v>
      </c>
      <c r="O2073" s="58">
        <f>IF(J2073&gt;0,ROUND(J2073*#REF!,2),0)</f>
        <v>0</v>
      </c>
      <c r="P2073" s="58">
        <f t="shared" si="222"/>
        <v>620.66</v>
      </c>
      <c r="Q2073" s="59" t="s">
        <v>132</v>
      </c>
      <c r="R2073" s="51"/>
      <c r="S2073" s="51"/>
    </row>
    <row r="2074" spans="1:19" x14ac:dyDescent="0.35">
      <c r="A2074" s="53">
        <v>31101364</v>
      </c>
      <c r="B2074" s="53" t="s">
        <v>11049</v>
      </c>
      <c r="C2074" s="54" t="s">
        <v>2480</v>
      </c>
      <c r="D2074" s="60">
        <v>1</v>
      </c>
      <c r="E2074" s="61" t="s">
        <v>393</v>
      </c>
      <c r="F2074" s="56"/>
      <c r="G2074" s="53">
        <v>2</v>
      </c>
      <c r="H2074" s="53">
        <v>5</v>
      </c>
      <c r="I2074" s="53"/>
      <c r="J2074" s="53"/>
      <c r="K2074" s="57"/>
      <c r="L2074" s="58">
        <f t="shared" si="223"/>
        <v>883.25</v>
      </c>
      <c r="M2074" s="58">
        <f t="shared" si="220"/>
        <v>883.25</v>
      </c>
      <c r="N2074" s="58">
        <f>IF(F2074&gt;0,ROUND(F2074*#REF!,2),0)</f>
        <v>0</v>
      </c>
      <c r="O2074" s="58">
        <f>IF(J2074&gt;0,ROUND(J2074*#REF!,2),0)</f>
        <v>0</v>
      </c>
      <c r="P2074" s="58">
        <f t="shared" si="222"/>
        <v>883.25</v>
      </c>
      <c r="Q2074" s="59" t="s">
        <v>132</v>
      </c>
      <c r="R2074" s="51"/>
      <c r="S2074" s="51"/>
    </row>
    <row r="2075" spans="1:19" x14ac:dyDescent="0.35">
      <c r="A2075" s="53">
        <v>31101372</v>
      </c>
      <c r="B2075" s="53" t="s">
        <v>11050</v>
      </c>
      <c r="C2075" s="54" t="s">
        <v>2479</v>
      </c>
      <c r="D2075" s="60">
        <v>1</v>
      </c>
      <c r="E2075" s="61" t="s">
        <v>311</v>
      </c>
      <c r="F2075" s="56"/>
      <c r="G2075" s="53">
        <v>2</v>
      </c>
      <c r="H2075" s="53">
        <v>3</v>
      </c>
      <c r="I2075" s="53"/>
      <c r="J2075" s="53"/>
      <c r="K2075" s="57"/>
      <c r="L2075" s="58">
        <f t="shared" si="223"/>
        <v>291.76</v>
      </c>
      <c r="M2075" s="58">
        <f t="shared" si="220"/>
        <v>291.76</v>
      </c>
      <c r="N2075" s="58">
        <f>IF(F2075&gt;0,ROUND(F2075*#REF!,2),0)</f>
        <v>0</v>
      </c>
      <c r="O2075" s="58">
        <f>IF(J2075&gt;0,ROUND(J2075*#REF!,2),0)</f>
        <v>0</v>
      </c>
      <c r="P2075" s="58">
        <f t="shared" si="222"/>
        <v>291.76</v>
      </c>
      <c r="Q2075" s="59" t="s">
        <v>132</v>
      </c>
      <c r="R2075" s="51"/>
      <c r="S2075" s="51"/>
    </row>
    <row r="2076" spans="1:19" ht="21" x14ac:dyDescent="0.35">
      <c r="A2076" s="53">
        <v>31101380</v>
      </c>
      <c r="B2076" s="53" t="s">
        <v>11051</v>
      </c>
      <c r="C2076" s="54" t="s">
        <v>2478</v>
      </c>
      <c r="D2076" s="60">
        <v>1</v>
      </c>
      <c r="E2076" s="61" t="s">
        <v>383</v>
      </c>
      <c r="F2076" s="56"/>
      <c r="G2076" s="53">
        <v>2</v>
      </c>
      <c r="H2076" s="53">
        <v>3</v>
      </c>
      <c r="I2076" s="53"/>
      <c r="J2076" s="53"/>
      <c r="K2076" s="57"/>
      <c r="L2076" s="58">
        <f t="shared" si="223"/>
        <v>649.84</v>
      </c>
      <c r="M2076" s="58">
        <f t="shared" si="220"/>
        <v>649.84</v>
      </c>
      <c r="N2076" s="58">
        <f>IF(F2076&gt;0,ROUND(F2076*#REF!,2),0)</f>
        <v>0</v>
      </c>
      <c r="O2076" s="58">
        <f>IF(J2076&gt;0,ROUND(J2076*#REF!,2),0)</f>
        <v>0</v>
      </c>
      <c r="P2076" s="58">
        <f t="shared" si="222"/>
        <v>649.84</v>
      </c>
      <c r="Q2076" s="59" t="s">
        <v>132</v>
      </c>
      <c r="R2076" s="51"/>
      <c r="S2076" s="51"/>
    </row>
    <row r="2077" spans="1:19" ht="31.5" x14ac:dyDescent="0.35">
      <c r="A2077" s="53">
        <v>31101399</v>
      </c>
      <c r="B2077" s="53" t="s">
        <v>11052</v>
      </c>
      <c r="C2077" s="54" t="s">
        <v>2477</v>
      </c>
      <c r="D2077" s="60">
        <v>1</v>
      </c>
      <c r="E2077" s="61" t="s">
        <v>13</v>
      </c>
      <c r="F2077" s="56"/>
      <c r="G2077" s="53"/>
      <c r="H2077" s="53">
        <v>2</v>
      </c>
      <c r="I2077" s="53"/>
      <c r="J2077" s="53"/>
      <c r="K2077" s="57"/>
      <c r="L2077" s="58">
        <f t="shared" si="223"/>
        <v>148.54</v>
      </c>
      <c r="M2077" s="58">
        <f t="shared" si="220"/>
        <v>148.54</v>
      </c>
      <c r="N2077" s="58">
        <f>IF(F2077&gt;0,ROUND(F2077*#REF!,2),0)</f>
        <v>0</v>
      </c>
      <c r="O2077" s="58">
        <f>IF(J2077&gt;0,ROUND(J2077*#REF!,2),0)</f>
        <v>0</v>
      </c>
      <c r="P2077" s="58">
        <f t="shared" si="222"/>
        <v>148.54</v>
      </c>
      <c r="Q2077" s="59" t="s">
        <v>132</v>
      </c>
      <c r="R2077" s="51"/>
      <c r="S2077" s="51"/>
    </row>
    <row r="2078" spans="1:19" x14ac:dyDescent="0.35">
      <c r="A2078" s="53">
        <v>31101402</v>
      </c>
      <c r="B2078" s="53" t="s">
        <v>11053</v>
      </c>
      <c r="C2078" s="54" t="s">
        <v>2476</v>
      </c>
      <c r="D2078" s="60">
        <v>1</v>
      </c>
      <c r="E2078" s="61" t="s">
        <v>281</v>
      </c>
      <c r="F2078" s="56"/>
      <c r="G2078" s="53"/>
      <c r="H2078" s="53">
        <v>0</v>
      </c>
      <c r="I2078" s="53"/>
      <c r="J2078" s="53"/>
      <c r="K2078" s="57"/>
      <c r="L2078" s="58">
        <f t="shared" si="223"/>
        <v>202.9</v>
      </c>
      <c r="M2078" s="58">
        <f t="shared" si="220"/>
        <v>202.9</v>
      </c>
      <c r="N2078" s="58">
        <f>IF(F2078&gt;0,ROUND(F2078*#REF!,2),0)</f>
        <v>0</v>
      </c>
      <c r="O2078" s="58">
        <f>IF(J2078&gt;0,ROUND(J2078*#REF!,2),0)</f>
        <v>0</v>
      </c>
      <c r="P2078" s="58">
        <f t="shared" si="222"/>
        <v>202.9</v>
      </c>
      <c r="Q2078" s="59" t="s">
        <v>132</v>
      </c>
      <c r="R2078" s="51"/>
      <c r="S2078" s="51"/>
    </row>
    <row r="2079" spans="1:19" ht="21" x14ac:dyDescent="0.35">
      <c r="A2079" s="53">
        <v>31101410</v>
      </c>
      <c r="B2079" s="53" t="s">
        <v>11054</v>
      </c>
      <c r="C2079" s="54" t="s">
        <v>2475</v>
      </c>
      <c r="D2079" s="60">
        <v>1</v>
      </c>
      <c r="E2079" s="61" t="s">
        <v>2103</v>
      </c>
      <c r="F2079" s="56"/>
      <c r="G2079" s="53">
        <v>2</v>
      </c>
      <c r="H2079" s="53">
        <v>6</v>
      </c>
      <c r="I2079" s="53"/>
      <c r="J2079" s="53"/>
      <c r="K2079" s="57"/>
      <c r="L2079" s="58">
        <f t="shared" si="223"/>
        <v>1452.19</v>
      </c>
      <c r="M2079" s="58">
        <f t="shared" si="220"/>
        <v>1452.19</v>
      </c>
      <c r="N2079" s="58">
        <f>IF(F2079&gt;0,ROUND(F2079*#REF!,2),0)</f>
        <v>0</v>
      </c>
      <c r="O2079" s="58">
        <f>IF(J2079&gt;0,ROUND(J2079*#REF!,2),0)</f>
        <v>0</v>
      </c>
      <c r="P2079" s="58">
        <f t="shared" si="222"/>
        <v>1452.19</v>
      </c>
      <c r="Q2079" s="59" t="s">
        <v>132</v>
      </c>
      <c r="R2079" s="51"/>
      <c r="S2079" s="51"/>
    </row>
    <row r="2080" spans="1:19" x14ac:dyDescent="0.35">
      <c r="A2080" s="53">
        <v>31101429</v>
      </c>
      <c r="B2080" s="53" t="s">
        <v>11055</v>
      </c>
      <c r="C2080" s="54" t="s">
        <v>2474</v>
      </c>
      <c r="D2080" s="60">
        <v>1</v>
      </c>
      <c r="E2080" s="61" t="s">
        <v>383</v>
      </c>
      <c r="F2080" s="56"/>
      <c r="G2080" s="53">
        <v>2</v>
      </c>
      <c r="H2080" s="53">
        <v>4</v>
      </c>
      <c r="I2080" s="53"/>
      <c r="J2080" s="53"/>
      <c r="K2080" s="57"/>
      <c r="L2080" s="58">
        <f t="shared" si="223"/>
        <v>649.84</v>
      </c>
      <c r="M2080" s="58">
        <f t="shared" si="220"/>
        <v>649.84</v>
      </c>
      <c r="N2080" s="58">
        <f>IF(F2080&gt;0,ROUND(F2080*#REF!,2),0)</f>
        <v>0</v>
      </c>
      <c r="O2080" s="58">
        <f>IF(J2080&gt;0,ROUND(J2080*#REF!,2),0)</f>
        <v>0</v>
      </c>
      <c r="P2080" s="58">
        <f t="shared" si="222"/>
        <v>649.84</v>
      </c>
      <c r="Q2080" s="59" t="s">
        <v>132</v>
      </c>
      <c r="R2080" s="51"/>
      <c r="S2080" s="51"/>
    </row>
    <row r="2081" spans="1:19" x14ac:dyDescent="0.35">
      <c r="A2081" s="53">
        <v>31101437</v>
      </c>
      <c r="B2081" s="53" t="s">
        <v>11056</v>
      </c>
      <c r="C2081" s="54" t="s">
        <v>2473</v>
      </c>
      <c r="D2081" s="60">
        <v>1</v>
      </c>
      <c r="E2081" s="61" t="s">
        <v>407</v>
      </c>
      <c r="F2081" s="56"/>
      <c r="G2081" s="53">
        <v>2</v>
      </c>
      <c r="H2081" s="53">
        <v>5</v>
      </c>
      <c r="I2081" s="53"/>
      <c r="J2081" s="53"/>
      <c r="K2081" s="57"/>
      <c r="L2081" s="58">
        <f t="shared" si="223"/>
        <v>620.66</v>
      </c>
      <c r="M2081" s="58">
        <f t="shared" si="220"/>
        <v>620.66</v>
      </c>
      <c r="N2081" s="58">
        <f>IF(F2081&gt;0,ROUND(F2081*#REF!,2),0)</f>
        <v>0</v>
      </c>
      <c r="O2081" s="58">
        <f>IF(J2081&gt;0,ROUND(J2081*#REF!,2),0)</f>
        <v>0</v>
      </c>
      <c r="P2081" s="58">
        <f t="shared" si="222"/>
        <v>620.66</v>
      </c>
      <c r="Q2081" s="59" t="s">
        <v>132</v>
      </c>
      <c r="R2081" s="51"/>
      <c r="S2081" s="51"/>
    </row>
    <row r="2082" spans="1:19" ht="21" x14ac:dyDescent="0.35">
      <c r="A2082" s="53">
        <v>31101445</v>
      </c>
      <c r="B2082" s="53" t="s">
        <v>11057</v>
      </c>
      <c r="C2082" s="54" t="s">
        <v>2472</v>
      </c>
      <c r="D2082" s="60">
        <v>1</v>
      </c>
      <c r="E2082" s="61" t="s">
        <v>484</v>
      </c>
      <c r="F2082" s="56"/>
      <c r="G2082" s="53">
        <v>2</v>
      </c>
      <c r="H2082" s="53">
        <v>4</v>
      </c>
      <c r="I2082" s="53"/>
      <c r="J2082" s="53"/>
      <c r="K2082" s="57"/>
      <c r="L2082" s="58">
        <f t="shared" si="223"/>
        <v>802.34</v>
      </c>
      <c r="M2082" s="58">
        <f t="shared" si="220"/>
        <v>802.34</v>
      </c>
      <c r="N2082" s="58">
        <f>IF(F2082&gt;0,ROUND(F2082*#REF!,2),0)</f>
        <v>0</v>
      </c>
      <c r="O2082" s="58">
        <f>IF(J2082&gt;0,ROUND(J2082*#REF!,2),0)</f>
        <v>0</v>
      </c>
      <c r="P2082" s="58">
        <f t="shared" si="222"/>
        <v>802.34</v>
      </c>
      <c r="Q2082" s="59" t="s">
        <v>132</v>
      </c>
      <c r="R2082" s="51"/>
      <c r="S2082" s="51"/>
    </row>
    <row r="2083" spans="1:19" ht="21" x14ac:dyDescent="0.35">
      <c r="A2083" s="53">
        <v>31101453</v>
      </c>
      <c r="B2083" s="53" t="s">
        <v>11058</v>
      </c>
      <c r="C2083" s="54" t="s">
        <v>2471</v>
      </c>
      <c r="D2083" s="60">
        <v>1</v>
      </c>
      <c r="E2083" s="61" t="s">
        <v>161</v>
      </c>
      <c r="F2083" s="56"/>
      <c r="G2083" s="53">
        <v>2</v>
      </c>
      <c r="H2083" s="53">
        <v>4</v>
      </c>
      <c r="I2083" s="53"/>
      <c r="J2083" s="53"/>
      <c r="K2083" s="57"/>
      <c r="L2083" s="58">
        <f t="shared" si="223"/>
        <v>948.22</v>
      </c>
      <c r="M2083" s="58">
        <f t="shared" si="220"/>
        <v>948.22</v>
      </c>
      <c r="N2083" s="58">
        <f>IF(F2083&gt;0,ROUND(F2083*#REF!,2),0)</f>
        <v>0</v>
      </c>
      <c r="O2083" s="58">
        <f>IF(J2083&gt;0,ROUND(J2083*#REF!,2),0)</f>
        <v>0</v>
      </c>
      <c r="P2083" s="58">
        <f t="shared" si="222"/>
        <v>948.22</v>
      </c>
      <c r="Q2083" s="59" t="s">
        <v>132</v>
      </c>
      <c r="R2083" s="51"/>
      <c r="S2083" s="51"/>
    </row>
    <row r="2084" spans="1:19" ht="21" x14ac:dyDescent="0.35">
      <c r="A2084" s="53">
        <v>31101461</v>
      </c>
      <c r="B2084" s="53" t="s">
        <v>11059</v>
      </c>
      <c r="C2084" s="54" t="s">
        <v>2470</v>
      </c>
      <c r="D2084" s="60">
        <v>1</v>
      </c>
      <c r="E2084" s="61" t="s">
        <v>2103</v>
      </c>
      <c r="F2084" s="56"/>
      <c r="G2084" s="53">
        <v>2</v>
      </c>
      <c r="H2084" s="53">
        <v>6</v>
      </c>
      <c r="I2084" s="53"/>
      <c r="J2084" s="53"/>
      <c r="K2084" s="57"/>
      <c r="L2084" s="58">
        <f t="shared" si="223"/>
        <v>1452.19</v>
      </c>
      <c r="M2084" s="58">
        <f t="shared" si="220"/>
        <v>1452.19</v>
      </c>
      <c r="N2084" s="58">
        <f>IF(F2084&gt;0,ROUND(F2084*#REF!,2),0)</f>
        <v>0</v>
      </c>
      <c r="O2084" s="58">
        <f>IF(J2084&gt;0,ROUND(J2084*#REF!,2),0)</f>
        <v>0</v>
      </c>
      <c r="P2084" s="58">
        <f t="shared" si="222"/>
        <v>1452.19</v>
      </c>
      <c r="Q2084" s="59" t="s">
        <v>132</v>
      </c>
      <c r="R2084" s="51"/>
      <c r="S2084" s="51"/>
    </row>
    <row r="2085" spans="1:19" ht="21" x14ac:dyDescent="0.35">
      <c r="A2085" s="53">
        <v>31101470</v>
      </c>
      <c r="B2085" s="53" t="s">
        <v>11060</v>
      </c>
      <c r="C2085" s="54" t="s">
        <v>2469</v>
      </c>
      <c r="D2085" s="60">
        <v>1</v>
      </c>
      <c r="E2085" s="61" t="s">
        <v>2185</v>
      </c>
      <c r="F2085" s="56"/>
      <c r="G2085" s="53">
        <v>2</v>
      </c>
      <c r="H2085" s="53">
        <v>5</v>
      </c>
      <c r="I2085" s="53"/>
      <c r="J2085" s="53"/>
      <c r="K2085" s="57"/>
      <c r="L2085" s="58">
        <f t="shared" si="223"/>
        <v>1505.22</v>
      </c>
      <c r="M2085" s="58">
        <f t="shared" si="220"/>
        <v>1505.22</v>
      </c>
      <c r="N2085" s="58">
        <f>IF(F2085&gt;0,ROUND(F2085*#REF!,2),0)</f>
        <v>0</v>
      </c>
      <c r="O2085" s="58">
        <f>IF(J2085&gt;0,ROUND(J2085*#REF!,2),0)</f>
        <v>0</v>
      </c>
      <c r="P2085" s="58">
        <f t="shared" si="222"/>
        <v>1505.22</v>
      </c>
      <c r="Q2085" s="59" t="s">
        <v>132</v>
      </c>
      <c r="R2085" s="51"/>
      <c r="S2085" s="51"/>
    </row>
    <row r="2086" spans="1:19" ht="21" x14ac:dyDescent="0.35">
      <c r="A2086" s="53">
        <v>31101488</v>
      </c>
      <c r="B2086" s="53" t="s">
        <v>11061</v>
      </c>
      <c r="C2086" s="54" t="s">
        <v>2468</v>
      </c>
      <c r="D2086" s="60">
        <v>1</v>
      </c>
      <c r="E2086" s="61" t="s">
        <v>2103</v>
      </c>
      <c r="F2086" s="56">
        <v>48.66</v>
      </c>
      <c r="G2086" s="53">
        <v>2</v>
      </c>
      <c r="H2086" s="53">
        <v>7</v>
      </c>
      <c r="I2086" s="53"/>
      <c r="J2086" s="53"/>
      <c r="K2086" s="57"/>
      <c r="L2086" s="58">
        <f t="shared" si="223"/>
        <v>1452.19</v>
      </c>
      <c r="M2086" s="58">
        <f t="shared" si="220"/>
        <v>1452.19</v>
      </c>
      <c r="N2086" s="58" t="e">
        <f>IF(F2086&gt;0,ROUND(F2086*#REF!,2),0)</f>
        <v>#REF!</v>
      </c>
      <c r="O2086" s="58">
        <f>IF(J2086&gt;0,ROUND(J2086*#REF!,2),0)</f>
        <v>0</v>
      </c>
      <c r="P2086" s="58" t="e">
        <f t="shared" si="222"/>
        <v>#REF!</v>
      </c>
      <c r="Q2086" s="59" t="s">
        <v>132</v>
      </c>
      <c r="R2086" s="51"/>
      <c r="S2086" s="51"/>
    </row>
    <row r="2087" spans="1:19" ht="21" x14ac:dyDescent="0.35">
      <c r="A2087" s="53">
        <v>31101496</v>
      </c>
      <c r="B2087" s="53" t="s">
        <v>11062</v>
      </c>
      <c r="C2087" s="54" t="s">
        <v>2467</v>
      </c>
      <c r="D2087" s="60">
        <v>1</v>
      </c>
      <c r="E2087" s="61" t="s">
        <v>161</v>
      </c>
      <c r="F2087" s="56">
        <v>30.41</v>
      </c>
      <c r="G2087" s="53">
        <v>1</v>
      </c>
      <c r="H2087" s="53">
        <v>5</v>
      </c>
      <c r="I2087" s="53"/>
      <c r="J2087" s="53"/>
      <c r="K2087" s="57"/>
      <c r="L2087" s="58">
        <f t="shared" si="223"/>
        <v>948.22</v>
      </c>
      <c r="M2087" s="58">
        <f t="shared" si="220"/>
        <v>948.22</v>
      </c>
      <c r="N2087" s="58" t="e">
        <f>IF(F2087&gt;0,ROUND(F2087*#REF!,2),0)</f>
        <v>#REF!</v>
      </c>
      <c r="O2087" s="58">
        <f>IF(J2087&gt;0,ROUND(J2087*#REF!,2),0)</f>
        <v>0</v>
      </c>
      <c r="P2087" s="58" t="e">
        <f t="shared" si="222"/>
        <v>#REF!</v>
      </c>
      <c r="Q2087" s="59" t="s">
        <v>132</v>
      </c>
      <c r="R2087" s="51"/>
      <c r="S2087" s="51"/>
    </row>
    <row r="2088" spans="1:19" ht="21" x14ac:dyDescent="0.35">
      <c r="A2088" s="53">
        <v>31101500</v>
      </c>
      <c r="B2088" s="53" t="s">
        <v>11063</v>
      </c>
      <c r="C2088" s="54" t="s">
        <v>2466</v>
      </c>
      <c r="D2088" s="60">
        <v>1</v>
      </c>
      <c r="E2088" s="61" t="s">
        <v>161</v>
      </c>
      <c r="F2088" s="56">
        <v>26.36</v>
      </c>
      <c r="G2088" s="53">
        <v>1</v>
      </c>
      <c r="H2088" s="53">
        <v>5</v>
      </c>
      <c r="I2088" s="53"/>
      <c r="J2088" s="53"/>
      <c r="K2088" s="57"/>
      <c r="L2088" s="58">
        <f t="shared" si="223"/>
        <v>948.22</v>
      </c>
      <c r="M2088" s="58">
        <f t="shared" si="220"/>
        <v>948.22</v>
      </c>
      <c r="N2088" s="58" t="e">
        <f>IF(F2088&gt;0,ROUND(F2088*#REF!,2),0)</f>
        <v>#REF!</v>
      </c>
      <c r="O2088" s="58">
        <f>IF(J2088&gt;0,ROUND(J2088*#REF!,2),0)</f>
        <v>0</v>
      </c>
      <c r="P2088" s="58" t="e">
        <f t="shared" si="222"/>
        <v>#REF!</v>
      </c>
      <c r="Q2088" s="59" t="s">
        <v>132</v>
      </c>
      <c r="R2088" s="51"/>
      <c r="S2088" s="51"/>
    </row>
    <row r="2089" spans="1:19" ht="21" x14ac:dyDescent="0.35">
      <c r="A2089" s="53">
        <v>31101518</v>
      </c>
      <c r="B2089" s="53" t="s">
        <v>11064</v>
      </c>
      <c r="C2089" s="54" t="s">
        <v>2465</v>
      </c>
      <c r="D2089" s="60">
        <v>1</v>
      </c>
      <c r="E2089" s="61" t="s">
        <v>161</v>
      </c>
      <c r="F2089" s="56">
        <v>36.5</v>
      </c>
      <c r="G2089" s="53">
        <v>2</v>
      </c>
      <c r="H2089" s="53">
        <v>5</v>
      </c>
      <c r="I2089" s="53"/>
      <c r="J2089" s="53"/>
      <c r="K2089" s="57"/>
      <c r="L2089" s="58">
        <f t="shared" si="223"/>
        <v>948.22</v>
      </c>
      <c r="M2089" s="58">
        <f t="shared" si="220"/>
        <v>948.22</v>
      </c>
      <c r="N2089" s="58" t="e">
        <f>IF(F2089&gt;0,ROUND(F2089*#REF!,2),0)</f>
        <v>#REF!</v>
      </c>
      <c r="O2089" s="58">
        <f>IF(J2089&gt;0,ROUND(J2089*#REF!,2),0)</f>
        <v>0</v>
      </c>
      <c r="P2089" s="58" t="e">
        <f t="shared" si="222"/>
        <v>#REF!</v>
      </c>
      <c r="Q2089" s="59" t="s">
        <v>132</v>
      </c>
      <c r="R2089" s="51"/>
      <c r="S2089" s="51"/>
    </row>
    <row r="2090" spans="1:19" ht="21" x14ac:dyDescent="0.35">
      <c r="A2090" s="53">
        <v>31101526</v>
      </c>
      <c r="B2090" s="53" t="s">
        <v>11065</v>
      </c>
      <c r="C2090" s="54" t="s">
        <v>2464</v>
      </c>
      <c r="D2090" s="60">
        <v>1</v>
      </c>
      <c r="E2090" s="61" t="s">
        <v>2103</v>
      </c>
      <c r="F2090" s="56">
        <v>48.66</v>
      </c>
      <c r="G2090" s="53">
        <v>2</v>
      </c>
      <c r="H2090" s="53">
        <v>6</v>
      </c>
      <c r="I2090" s="53"/>
      <c r="J2090" s="53"/>
      <c r="K2090" s="57"/>
      <c r="L2090" s="58">
        <f t="shared" si="223"/>
        <v>1452.19</v>
      </c>
      <c r="M2090" s="58">
        <f t="shared" si="220"/>
        <v>1452.19</v>
      </c>
      <c r="N2090" s="58" t="e">
        <f>IF(F2090&gt;0,ROUND(F2090*#REF!,2),0)</f>
        <v>#REF!</v>
      </c>
      <c r="O2090" s="58">
        <f>IF(J2090&gt;0,ROUND(J2090*#REF!,2),0)</f>
        <v>0</v>
      </c>
      <c r="P2090" s="58" t="e">
        <f t="shared" si="222"/>
        <v>#REF!</v>
      </c>
      <c r="Q2090" s="59" t="s">
        <v>132</v>
      </c>
      <c r="R2090" s="51"/>
      <c r="S2090" s="51"/>
    </row>
    <row r="2091" spans="1:19" ht="21" x14ac:dyDescent="0.35">
      <c r="A2091" s="53">
        <v>31101534</v>
      </c>
      <c r="B2091" s="53" t="s">
        <v>11066</v>
      </c>
      <c r="C2091" s="54" t="s">
        <v>2463</v>
      </c>
      <c r="D2091" s="60">
        <v>1</v>
      </c>
      <c r="E2091" s="61" t="s">
        <v>161</v>
      </c>
      <c r="F2091" s="56">
        <v>36.5</v>
      </c>
      <c r="G2091" s="53">
        <v>2</v>
      </c>
      <c r="H2091" s="53">
        <v>5</v>
      </c>
      <c r="I2091" s="53"/>
      <c r="J2091" s="53"/>
      <c r="K2091" s="57"/>
      <c r="L2091" s="58">
        <f t="shared" si="223"/>
        <v>948.22</v>
      </c>
      <c r="M2091" s="58">
        <f t="shared" si="220"/>
        <v>948.22</v>
      </c>
      <c r="N2091" s="58" t="e">
        <f>IF(F2091&gt;0,ROUND(F2091*#REF!,2),0)</f>
        <v>#REF!</v>
      </c>
      <c r="O2091" s="58">
        <f>IF(J2091&gt;0,ROUND(J2091*#REF!,2),0)</f>
        <v>0</v>
      </c>
      <c r="P2091" s="58" t="e">
        <f t="shared" si="222"/>
        <v>#REF!</v>
      </c>
      <c r="Q2091" s="59" t="s">
        <v>132</v>
      </c>
      <c r="R2091" s="51"/>
      <c r="S2091" s="51"/>
    </row>
    <row r="2092" spans="1:19" ht="31.5" x14ac:dyDescent="0.35">
      <c r="A2092" s="53">
        <v>31101542</v>
      </c>
      <c r="B2092" s="53" t="s">
        <v>11067</v>
      </c>
      <c r="C2092" s="54" t="s">
        <v>2462</v>
      </c>
      <c r="D2092" s="60">
        <v>1</v>
      </c>
      <c r="E2092" s="61" t="s">
        <v>2042</v>
      </c>
      <c r="F2092" s="56">
        <v>60.83</v>
      </c>
      <c r="G2092" s="53">
        <v>2</v>
      </c>
      <c r="H2092" s="53">
        <v>6</v>
      </c>
      <c r="I2092" s="53"/>
      <c r="J2092" s="53"/>
      <c r="K2092" s="57"/>
      <c r="L2092" s="58">
        <f t="shared" si="223"/>
        <v>1982.66</v>
      </c>
      <c r="M2092" s="58">
        <f t="shared" si="220"/>
        <v>1982.66</v>
      </c>
      <c r="N2092" s="58" t="e">
        <f>IF(F2092&gt;0,ROUND(F2092*#REF!,2),0)</f>
        <v>#REF!</v>
      </c>
      <c r="O2092" s="58">
        <f>IF(J2092&gt;0,ROUND(J2092*#REF!,2),0)</f>
        <v>0</v>
      </c>
      <c r="P2092" s="58" t="e">
        <f t="shared" si="222"/>
        <v>#REF!</v>
      </c>
      <c r="Q2092" s="59" t="s">
        <v>132</v>
      </c>
      <c r="R2092" s="51"/>
      <c r="S2092" s="51"/>
    </row>
    <row r="2093" spans="1:19" ht="21" x14ac:dyDescent="0.35">
      <c r="A2093" s="53">
        <v>31101550</v>
      </c>
      <c r="B2093" s="53" t="s">
        <v>11068</v>
      </c>
      <c r="C2093" s="54" t="s">
        <v>2461</v>
      </c>
      <c r="D2093" s="60">
        <v>1</v>
      </c>
      <c r="E2093" s="61" t="s">
        <v>2042</v>
      </c>
      <c r="F2093" s="56">
        <v>52.72</v>
      </c>
      <c r="G2093" s="53">
        <v>2</v>
      </c>
      <c r="H2093" s="53">
        <v>6</v>
      </c>
      <c r="I2093" s="53"/>
      <c r="J2093" s="53"/>
      <c r="K2093" s="57"/>
      <c r="L2093" s="58">
        <f t="shared" si="223"/>
        <v>1982.66</v>
      </c>
      <c r="M2093" s="58">
        <f t="shared" si="220"/>
        <v>1982.66</v>
      </c>
      <c r="N2093" s="58" t="e">
        <f>IF(F2093&gt;0,ROUND(F2093*#REF!,2),0)</f>
        <v>#REF!</v>
      </c>
      <c r="O2093" s="58">
        <f>IF(J2093&gt;0,ROUND(J2093*#REF!,2),0)</f>
        <v>0</v>
      </c>
      <c r="P2093" s="58" t="e">
        <f t="shared" si="222"/>
        <v>#REF!</v>
      </c>
      <c r="Q2093" s="59" t="s">
        <v>132</v>
      </c>
      <c r="R2093" s="51"/>
      <c r="S2093" s="51"/>
    </row>
    <row r="2094" spans="1:19" ht="21" x14ac:dyDescent="0.35">
      <c r="A2094" s="53">
        <v>31101569</v>
      </c>
      <c r="B2094" s="53" t="s">
        <v>11069</v>
      </c>
      <c r="C2094" s="54" t="s">
        <v>2460</v>
      </c>
      <c r="D2094" s="60">
        <v>1</v>
      </c>
      <c r="E2094" s="61" t="s">
        <v>2042</v>
      </c>
      <c r="F2094" s="56">
        <v>56.77</v>
      </c>
      <c r="G2094" s="53">
        <v>2</v>
      </c>
      <c r="H2094" s="53">
        <v>5</v>
      </c>
      <c r="I2094" s="53"/>
      <c r="J2094" s="53"/>
      <c r="K2094" s="57"/>
      <c r="L2094" s="58">
        <f t="shared" si="223"/>
        <v>1982.66</v>
      </c>
      <c r="M2094" s="58">
        <f t="shared" si="220"/>
        <v>1982.66</v>
      </c>
      <c r="N2094" s="58" t="e">
        <f>IF(F2094&gt;0,ROUND(F2094*#REF!,2),0)</f>
        <v>#REF!</v>
      </c>
      <c r="O2094" s="58">
        <f>IF(J2094&gt;0,ROUND(J2094*#REF!,2),0)</f>
        <v>0</v>
      </c>
      <c r="P2094" s="58" t="e">
        <f t="shared" si="222"/>
        <v>#REF!</v>
      </c>
      <c r="Q2094" s="59" t="s">
        <v>132</v>
      </c>
      <c r="R2094" s="51"/>
      <c r="S2094" s="51"/>
    </row>
    <row r="2095" spans="1:19" ht="21" x14ac:dyDescent="0.35">
      <c r="A2095" s="53">
        <v>31101577</v>
      </c>
      <c r="B2095" s="53" t="s">
        <v>11070</v>
      </c>
      <c r="C2095" s="54" t="s">
        <v>2459</v>
      </c>
      <c r="D2095" s="60">
        <v>1</v>
      </c>
      <c r="E2095" s="61" t="s">
        <v>161</v>
      </c>
      <c r="F2095" s="56">
        <v>221.96</v>
      </c>
      <c r="G2095" s="53">
        <v>2</v>
      </c>
      <c r="H2095" s="53">
        <v>6</v>
      </c>
      <c r="I2095" s="53"/>
      <c r="J2095" s="53"/>
      <c r="K2095" s="57"/>
      <c r="L2095" s="58">
        <f t="shared" si="223"/>
        <v>948.22</v>
      </c>
      <c r="M2095" s="58">
        <f t="shared" si="220"/>
        <v>948.22</v>
      </c>
      <c r="N2095" s="58" t="e">
        <f>IF(F2095&gt;0,ROUND(F2095*#REF!,2),0)</f>
        <v>#REF!</v>
      </c>
      <c r="O2095" s="58">
        <f>IF(J2095&gt;0,ROUND(J2095*#REF!,2),0)</f>
        <v>0</v>
      </c>
      <c r="P2095" s="58" t="e">
        <f t="shared" si="222"/>
        <v>#REF!</v>
      </c>
      <c r="Q2095" s="59" t="s">
        <v>132</v>
      </c>
      <c r="R2095" s="51"/>
      <c r="S2095" s="51"/>
    </row>
    <row r="2096" spans="1:19" ht="21" x14ac:dyDescent="0.35">
      <c r="A2096" s="53">
        <v>31101585</v>
      </c>
      <c r="B2096" s="53" t="s">
        <v>11071</v>
      </c>
      <c r="C2096" s="54" t="s">
        <v>2458</v>
      </c>
      <c r="D2096" s="60">
        <v>1</v>
      </c>
      <c r="E2096" s="61" t="s">
        <v>2185</v>
      </c>
      <c r="F2096" s="56">
        <v>49.8</v>
      </c>
      <c r="G2096" s="53">
        <v>2</v>
      </c>
      <c r="H2096" s="53">
        <v>6</v>
      </c>
      <c r="I2096" s="53"/>
      <c r="J2096" s="53"/>
      <c r="K2096" s="57"/>
      <c r="L2096" s="58">
        <f t="shared" si="223"/>
        <v>1505.22</v>
      </c>
      <c r="M2096" s="58">
        <f t="shared" si="220"/>
        <v>1505.22</v>
      </c>
      <c r="N2096" s="58" t="e">
        <f>IF(F2096&gt;0,ROUND(F2096*#REF!,2),0)</f>
        <v>#REF!</v>
      </c>
      <c r="O2096" s="58">
        <f>IF(J2096&gt;0,ROUND(J2096*#REF!,2),0)</f>
        <v>0</v>
      </c>
      <c r="P2096" s="58" t="e">
        <f t="shared" si="222"/>
        <v>#REF!</v>
      </c>
      <c r="Q2096" s="59" t="s">
        <v>132</v>
      </c>
      <c r="R2096" s="51"/>
      <c r="S2096" s="51"/>
    </row>
    <row r="2097" spans="1:19" ht="31" x14ac:dyDescent="0.35">
      <c r="A2097" s="125" t="s">
        <v>11072</v>
      </c>
      <c r="B2097" s="125"/>
      <c r="C2097" s="125"/>
      <c r="D2097" s="125"/>
      <c r="E2097" s="125"/>
      <c r="F2097" s="125"/>
      <c r="G2097" s="125"/>
      <c r="H2097" s="125"/>
      <c r="I2097" s="125"/>
      <c r="J2097" s="125"/>
      <c r="K2097" s="125"/>
      <c r="L2097" s="125"/>
      <c r="M2097" s="125"/>
      <c r="N2097" s="125"/>
      <c r="O2097" s="125"/>
      <c r="P2097" s="125"/>
      <c r="Q2097" s="52"/>
      <c r="R2097" s="51"/>
      <c r="S2097" s="51"/>
    </row>
    <row r="2098" spans="1:19" ht="21" x14ac:dyDescent="0.35">
      <c r="A2098" s="53">
        <v>31102018</v>
      </c>
      <c r="B2098" s="53" t="s">
        <v>11073</v>
      </c>
      <c r="C2098" s="54" t="s">
        <v>2457</v>
      </c>
      <c r="D2098" s="60">
        <v>1</v>
      </c>
      <c r="E2098" s="61" t="s">
        <v>224</v>
      </c>
      <c r="F2098" s="56"/>
      <c r="G2098" s="53">
        <v>1</v>
      </c>
      <c r="H2098" s="53">
        <v>1</v>
      </c>
      <c r="I2098" s="53"/>
      <c r="J2098" s="53"/>
      <c r="K2098" s="57"/>
      <c r="L2098" s="58">
        <f t="shared" ref="L2098:L2145" si="224">VLOOKUP(E2098,PORTES2021,10,FALSE)</f>
        <v>338.19</v>
      </c>
      <c r="M2098" s="58">
        <f t="shared" si="220"/>
        <v>338.19</v>
      </c>
      <c r="N2098" s="58">
        <f>IF(F2098&gt;0,ROUND(F2098*#REF!,2),0)</f>
        <v>0</v>
      </c>
      <c r="O2098" s="58">
        <f>IF(J2098&gt;0,ROUND(J2098*#REF!,2),0)</f>
        <v>0</v>
      </c>
      <c r="P2098" s="58">
        <f t="shared" si="222"/>
        <v>338.19</v>
      </c>
      <c r="Q2098" s="59" t="s">
        <v>132</v>
      </c>
      <c r="R2098" s="51"/>
      <c r="S2098" s="51"/>
    </row>
    <row r="2099" spans="1:19" ht="21" x14ac:dyDescent="0.35">
      <c r="A2099" s="53">
        <v>31102026</v>
      </c>
      <c r="B2099" s="53" t="s">
        <v>11074</v>
      </c>
      <c r="C2099" s="54" t="s">
        <v>2456</v>
      </c>
      <c r="D2099" s="60">
        <v>1</v>
      </c>
      <c r="E2099" s="61" t="s">
        <v>311</v>
      </c>
      <c r="F2099" s="56">
        <v>16.68</v>
      </c>
      <c r="G2099" s="53">
        <v>1</v>
      </c>
      <c r="H2099" s="53">
        <v>1</v>
      </c>
      <c r="I2099" s="53"/>
      <c r="J2099" s="53"/>
      <c r="K2099" s="57"/>
      <c r="L2099" s="58">
        <f t="shared" si="224"/>
        <v>291.76</v>
      </c>
      <c r="M2099" s="58">
        <f t="shared" si="220"/>
        <v>291.76</v>
      </c>
      <c r="N2099" s="58" t="e">
        <f>IF(F2099&gt;0,ROUND(F2099*#REF!,2),0)</f>
        <v>#REF!</v>
      </c>
      <c r="O2099" s="58">
        <f>IF(J2099&gt;0,ROUND(J2099*#REF!,2),0)</f>
        <v>0</v>
      </c>
      <c r="P2099" s="58" t="e">
        <f t="shared" si="222"/>
        <v>#REF!</v>
      </c>
      <c r="Q2099" s="59" t="s">
        <v>132</v>
      </c>
      <c r="R2099" s="51"/>
      <c r="S2099" s="51"/>
    </row>
    <row r="2100" spans="1:19" x14ac:dyDescent="0.35">
      <c r="A2100" s="53">
        <v>31102034</v>
      </c>
      <c r="B2100" s="53" t="s">
        <v>11075</v>
      </c>
      <c r="C2100" s="54" t="s">
        <v>2455</v>
      </c>
      <c r="D2100" s="60">
        <v>1</v>
      </c>
      <c r="E2100" s="61" t="s">
        <v>41</v>
      </c>
      <c r="F2100" s="56">
        <v>3.98</v>
      </c>
      <c r="G2100" s="53">
        <v>1</v>
      </c>
      <c r="H2100" s="53">
        <v>2</v>
      </c>
      <c r="I2100" s="53"/>
      <c r="J2100" s="53"/>
      <c r="K2100" s="57"/>
      <c r="L2100" s="58">
        <f t="shared" si="224"/>
        <v>169.74</v>
      </c>
      <c r="M2100" s="58">
        <f t="shared" si="220"/>
        <v>169.74</v>
      </c>
      <c r="N2100" s="58" t="e">
        <f>IF(F2100&gt;0,ROUND(F2100*#REF!,2),0)</f>
        <v>#REF!</v>
      </c>
      <c r="O2100" s="58">
        <f>IF(J2100&gt;0,ROUND(J2100*#REF!,2),0)</f>
        <v>0</v>
      </c>
      <c r="P2100" s="58" t="e">
        <f t="shared" si="222"/>
        <v>#REF!</v>
      </c>
      <c r="Q2100" s="59" t="s">
        <v>132</v>
      </c>
      <c r="R2100" s="51"/>
      <c r="S2100" s="51"/>
    </row>
    <row r="2101" spans="1:19" ht="21" x14ac:dyDescent="0.35">
      <c r="A2101" s="53">
        <v>31102042</v>
      </c>
      <c r="B2101" s="53" t="s">
        <v>11076</v>
      </c>
      <c r="C2101" s="54" t="s">
        <v>2454</v>
      </c>
      <c r="D2101" s="60">
        <v>1</v>
      </c>
      <c r="E2101" s="61" t="s">
        <v>224</v>
      </c>
      <c r="F2101" s="56"/>
      <c r="G2101" s="53">
        <v>1</v>
      </c>
      <c r="H2101" s="53">
        <v>3</v>
      </c>
      <c r="I2101" s="53"/>
      <c r="J2101" s="53"/>
      <c r="K2101" s="57"/>
      <c r="L2101" s="58">
        <f t="shared" si="224"/>
        <v>338.19</v>
      </c>
      <c r="M2101" s="58">
        <f t="shared" si="220"/>
        <v>338.19</v>
      </c>
      <c r="N2101" s="58">
        <f>IF(F2101&gt;0,ROUND(F2101*#REF!,2),0)</f>
        <v>0</v>
      </c>
      <c r="O2101" s="58">
        <f>IF(J2101&gt;0,ROUND(J2101*#REF!,2),0)</f>
        <v>0</v>
      </c>
      <c r="P2101" s="58">
        <f t="shared" si="222"/>
        <v>338.19</v>
      </c>
      <c r="Q2101" s="59" t="s">
        <v>132</v>
      </c>
      <c r="R2101" s="51"/>
      <c r="S2101" s="51"/>
    </row>
    <row r="2102" spans="1:19" ht="21" x14ac:dyDescent="0.35">
      <c r="A2102" s="53">
        <v>31102050</v>
      </c>
      <c r="B2102" s="53" t="s">
        <v>11077</v>
      </c>
      <c r="C2102" s="54" t="s">
        <v>2453</v>
      </c>
      <c r="D2102" s="60">
        <v>1</v>
      </c>
      <c r="E2102" s="61" t="s">
        <v>311</v>
      </c>
      <c r="F2102" s="56">
        <v>4.96</v>
      </c>
      <c r="G2102" s="53">
        <v>1</v>
      </c>
      <c r="H2102" s="53">
        <v>2</v>
      </c>
      <c r="I2102" s="53"/>
      <c r="J2102" s="53"/>
      <c r="K2102" s="57"/>
      <c r="L2102" s="58">
        <f t="shared" si="224"/>
        <v>291.76</v>
      </c>
      <c r="M2102" s="58">
        <f t="shared" si="220"/>
        <v>291.76</v>
      </c>
      <c r="N2102" s="58" t="e">
        <f>IF(F2102&gt;0,ROUND(F2102*#REF!,2),0)</f>
        <v>#REF!</v>
      </c>
      <c r="O2102" s="58">
        <f>IF(J2102&gt;0,ROUND(J2102*#REF!,2),0)</f>
        <v>0</v>
      </c>
      <c r="P2102" s="58" t="e">
        <f t="shared" si="222"/>
        <v>#REF!</v>
      </c>
      <c r="Q2102" s="59" t="s">
        <v>132</v>
      </c>
      <c r="R2102" s="51"/>
      <c r="S2102" s="51"/>
    </row>
    <row r="2103" spans="1:19" ht="21" x14ac:dyDescent="0.35">
      <c r="A2103" s="53">
        <v>31102069</v>
      </c>
      <c r="B2103" s="53" t="s">
        <v>11078</v>
      </c>
      <c r="C2103" s="54" t="s">
        <v>2452</v>
      </c>
      <c r="D2103" s="60">
        <v>1</v>
      </c>
      <c r="E2103" s="61" t="s">
        <v>448</v>
      </c>
      <c r="F2103" s="56">
        <v>40.869999999999997</v>
      </c>
      <c r="G2103" s="53">
        <v>1</v>
      </c>
      <c r="H2103" s="53">
        <v>3</v>
      </c>
      <c r="I2103" s="53"/>
      <c r="J2103" s="53"/>
      <c r="K2103" s="57"/>
      <c r="L2103" s="58">
        <f t="shared" si="224"/>
        <v>371.34</v>
      </c>
      <c r="M2103" s="58">
        <f t="shared" ref="M2103:M2166" si="225">ROUND(D2103*L2103,2)</f>
        <v>371.34</v>
      </c>
      <c r="N2103" s="58" t="e">
        <f>IF(F2103&gt;0,ROUND(F2103*#REF!,2),0)</f>
        <v>#REF!</v>
      </c>
      <c r="O2103" s="58">
        <f>IF(J2103&gt;0,ROUND(J2103*#REF!,2),0)</f>
        <v>0</v>
      </c>
      <c r="P2103" s="58" t="e">
        <f t="shared" si="222"/>
        <v>#REF!</v>
      </c>
      <c r="Q2103" s="59" t="s">
        <v>132</v>
      </c>
      <c r="R2103" s="51"/>
      <c r="S2103" s="51"/>
    </row>
    <row r="2104" spans="1:19" ht="21" x14ac:dyDescent="0.35">
      <c r="A2104" s="53">
        <v>31102077</v>
      </c>
      <c r="B2104" s="53" t="s">
        <v>11079</v>
      </c>
      <c r="C2104" s="54" t="s">
        <v>2451</v>
      </c>
      <c r="D2104" s="60">
        <v>1</v>
      </c>
      <c r="E2104" s="61" t="s">
        <v>224</v>
      </c>
      <c r="F2104" s="56">
        <v>18.07</v>
      </c>
      <c r="G2104" s="53">
        <v>1</v>
      </c>
      <c r="H2104" s="53">
        <v>3</v>
      </c>
      <c r="I2104" s="53"/>
      <c r="J2104" s="53"/>
      <c r="K2104" s="57"/>
      <c r="L2104" s="58">
        <f t="shared" si="224"/>
        <v>338.19</v>
      </c>
      <c r="M2104" s="58">
        <f t="shared" si="225"/>
        <v>338.19</v>
      </c>
      <c r="N2104" s="58" t="e">
        <f>IF(F2104&gt;0,ROUND(F2104*#REF!,2),0)</f>
        <v>#REF!</v>
      </c>
      <c r="O2104" s="58">
        <f>IF(J2104&gt;0,ROUND(J2104*#REF!,2),0)</f>
        <v>0</v>
      </c>
      <c r="P2104" s="58" t="e">
        <f t="shared" si="222"/>
        <v>#REF!</v>
      </c>
      <c r="Q2104" s="59" t="s">
        <v>132</v>
      </c>
      <c r="R2104" s="51"/>
      <c r="S2104" s="51"/>
    </row>
    <row r="2105" spans="1:19" x14ac:dyDescent="0.35">
      <c r="A2105" s="53">
        <v>31102085</v>
      </c>
      <c r="B2105" s="53" t="s">
        <v>11080</v>
      </c>
      <c r="C2105" s="54" t="s">
        <v>2450</v>
      </c>
      <c r="D2105" s="60">
        <v>1</v>
      </c>
      <c r="E2105" s="61" t="s">
        <v>16</v>
      </c>
      <c r="F2105" s="56">
        <v>13.9</v>
      </c>
      <c r="G2105" s="53">
        <v>1</v>
      </c>
      <c r="H2105" s="53">
        <v>1</v>
      </c>
      <c r="I2105" s="53"/>
      <c r="J2105" s="53"/>
      <c r="K2105" s="57"/>
      <c r="L2105" s="58">
        <f t="shared" si="224"/>
        <v>250.65</v>
      </c>
      <c r="M2105" s="58">
        <f t="shared" si="225"/>
        <v>250.65</v>
      </c>
      <c r="N2105" s="58" t="e">
        <f>IF(F2105&gt;0,ROUND(F2105*#REF!,2),0)</f>
        <v>#REF!</v>
      </c>
      <c r="O2105" s="58">
        <f>IF(J2105&gt;0,ROUND(J2105*#REF!,2),0)</f>
        <v>0</v>
      </c>
      <c r="P2105" s="58" t="e">
        <f t="shared" ref="P2105:P2168" si="226">ROUND(M2105+N2105+O2105,2)</f>
        <v>#REF!</v>
      </c>
      <c r="Q2105" s="59" t="s">
        <v>132</v>
      </c>
      <c r="R2105" s="51"/>
      <c r="S2105" s="51"/>
    </row>
    <row r="2106" spans="1:19" ht="21" x14ac:dyDescent="0.35">
      <c r="A2106" s="53">
        <v>31102093</v>
      </c>
      <c r="B2106" s="53" t="s">
        <v>11081</v>
      </c>
      <c r="C2106" s="54" t="s">
        <v>2449</v>
      </c>
      <c r="D2106" s="60">
        <v>1</v>
      </c>
      <c r="E2106" s="61" t="s">
        <v>148</v>
      </c>
      <c r="F2106" s="56"/>
      <c r="G2106" s="53">
        <v>1</v>
      </c>
      <c r="H2106" s="53">
        <v>5</v>
      </c>
      <c r="I2106" s="53"/>
      <c r="J2106" s="53"/>
      <c r="K2106" s="57"/>
      <c r="L2106" s="58">
        <f t="shared" si="224"/>
        <v>689.63</v>
      </c>
      <c r="M2106" s="58">
        <f t="shared" si="225"/>
        <v>689.63</v>
      </c>
      <c r="N2106" s="58">
        <f>IF(F2106&gt;0,ROUND(F2106*#REF!,2),0)</f>
        <v>0</v>
      </c>
      <c r="O2106" s="58">
        <f>IF(J2106&gt;0,ROUND(J2106*#REF!,2),0)</f>
        <v>0</v>
      </c>
      <c r="P2106" s="58">
        <f t="shared" si="226"/>
        <v>689.63</v>
      </c>
      <c r="Q2106" s="59" t="s">
        <v>132</v>
      </c>
      <c r="R2106" s="51"/>
      <c r="S2106" s="51"/>
    </row>
    <row r="2107" spans="1:19" ht="21" x14ac:dyDescent="0.35">
      <c r="A2107" s="53">
        <v>31102107</v>
      </c>
      <c r="B2107" s="53" t="s">
        <v>11082</v>
      </c>
      <c r="C2107" s="54" t="s">
        <v>2448</v>
      </c>
      <c r="D2107" s="60">
        <v>1</v>
      </c>
      <c r="E2107" s="61" t="s">
        <v>383</v>
      </c>
      <c r="F2107" s="56"/>
      <c r="G2107" s="53">
        <v>1</v>
      </c>
      <c r="H2107" s="53">
        <v>4</v>
      </c>
      <c r="I2107" s="53"/>
      <c r="J2107" s="53"/>
      <c r="K2107" s="57"/>
      <c r="L2107" s="58">
        <f t="shared" si="224"/>
        <v>649.84</v>
      </c>
      <c r="M2107" s="58">
        <f t="shared" si="225"/>
        <v>649.84</v>
      </c>
      <c r="N2107" s="58">
        <f>IF(F2107&gt;0,ROUND(F2107*#REF!,2),0)</f>
        <v>0</v>
      </c>
      <c r="O2107" s="58">
        <f>IF(J2107&gt;0,ROUND(J2107*#REF!,2),0)</f>
        <v>0</v>
      </c>
      <c r="P2107" s="58">
        <f t="shared" si="226"/>
        <v>649.84</v>
      </c>
      <c r="Q2107" s="59" t="s">
        <v>132</v>
      </c>
      <c r="R2107" s="51"/>
      <c r="S2107" s="51"/>
    </row>
    <row r="2108" spans="1:19" ht="21" x14ac:dyDescent="0.35">
      <c r="A2108" s="53">
        <v>31102115</v>
      </c>
      <c r="B2108" s="53" t="s">
        <v>11083</v>
      </c>
      <c r="C2108" s="54" t="s">
        <v>2447</v>
      </c>
      <c r="D2108" s="60">
        <v>1</v>
      </c>
      <c r="E2108" s="61" t="s">
        <v>484</v>
      </c>
      <c r="F2108" s="56"/>
      <c r="G2108" s="53">
        <v>2</v>
      </c>
      <c r="H2108" s="53">
        <v>4</v>
      </c>
      <c r="I2108" s="53"/>
      <c r="J2108" s="53"/>
      <c r="K2108" s="57"/>
      <c r="L2108" s="58">
        <f t="shared" si="224"/>
        <v>802.34</v>
      </c>
      <c r="M2108" s="58">
        <f t="shared" si="225"/>
        <v>802.34</v>
      </c>
      <c r="N2108" s="58">
        <f>IF(F2108&gt;0,ROUND(F2108*#REF!,2),0)</f>
        <v>0</v>
      </c>
      <c r="O2108" s="58">
        <f>IF(J2108&gt;0,ROUND(J2108*#REF!,2),0)</f>
        <v>0</v>
      </c>
      <c r="P2108" s="58">
        <f t="shared" si="226"/>
        <v>802.34</v>
      </c>
      <c r="Q2108" s="59" t="s">
        <v>132</v>
      </c>
      <c r="R2108" s="51"/>
      <c r="S2108" s="51"/>
    </row>
    <row r="2109" spans="1:19" ht="21" x14ac:dyDescent="0.35">
      <c r="A2109" s="53">
        <v>31102123</v>
      </c>
      <c r="B2109" s="53" t="s">
        <v>11084</v>
      </c>
      <c r="C2109" s="54" t="s">
        <v>2446</v>
      </c>
      <c r="D2109" s="60">
        <v>1</v>
      </c>
      <c r="E2109" s="61" t="s">
        <v>393</v>
      </c>
      <c r="F2109" s="56"/>
      <c r="G2109" s="53">
        <v>2</v>
      </c>
      <c r="H2109" s="53">
        <v>4</v>
      </c>
      <c r="I2109" s="53"/>
      <c r="J2109" s="53"/>
      <c r="K2109" s="57"/>
      <c r="L2109" s="58">
        <f t="shared" si="224"/>
        <v>883.25</v>
      </c>
      <c r="M2109" s="58">
        <f t="shared" si="225"/>
        <v>883.25</v>
      </c>
      <c r="N2109" s="58">
        <f>IF(F2109&gt;0,ROUND(F2109*#REF!,2),0)</f>
        <v>0</v>
      </c>
      <c r="O2109" s="58">
        <f>IF(J2109&gt;0,ROUND(J2109*#REF!,2),0)</f>
        <v>0</v>
      </c>
      <c r="P2109" s="58">
        <f t="shared" si="226"/>
        <v>883.25</v>
      </c>
      <c r="Q2109" s="59" t="s">
        <v>132</v>
      </c>
      <c r="R2109" s="51"/>
      <c r="S2109" s="51"/>
    </row>
    <row r="2110" spans="1:19" ht="21" x14ac:dyDescent="0.35">
      <c r="A2110" s="53">
        <v>31102131</v>
      </c>
      <c r="B2110" s="53" t="s">
        <v>11085</v>
      </c>
      <c r="C2110" s="54" t="s">
        <v>2445</v>
      </c>
      <c r="D2110" s="60">
        <v>1</v>
      </c>
      <c r="E2110" s="61" t="s">
        <v>16</v>
      </c>
      <c r="F2110" s="56">
        <v>4.22</v>
      </c>
      <c r="G2110" s="53">
        <v>1</v>
      </c>
      <c r="H2110" s="53">
        <v>1</v>
      </c>
      <c r="I2110" s="53"/>
      <c r="J2110" s="53"/>
      <c r="K2110" s="57"/>
      <c r="L2110" s="58">
        <f t="shared" si="224"/>
        <v>250.65</v>
      </c>
      <c r="M2110" s="58">
        <f t="shared" si="225"/>
        <v>250.65</v>
      </c>
      <c r="N2110" s="58" t="e">
        <f>IF(F2110&gt;0,ROUND(F2110*#REF!,2),0)</f>
        <v>#REF!</v>
      </c>
      <c r="O2110" s="58">
        <f>IF(J2110&gt;0,ROUND(J2110*#REF!,2),0)</f>
        <v>0</v>
      </c>
      <c r="P2110" s="58" t="e">
        <f t="shared" si="226"/>
        <v>#REF!</v>
      </c>
      <c r="Q2110" s="59" t="s">
        <v>132</v>
      </c>
      <c r="R2110" s="51"/>
      <c r="S2110" s="51"/>
    </row>
    <row r="2111" spans="1:19" ht="21" x14ac:dyDescent="0.35">
      <c r="A2111" s="53">
        <v>31102174</v>
      </c>
      <c r="B2111" s="53" t="s">
        <v>11086</v>
      </c>
      <c r="C2111" s="54" t="s">
        <v>2444</v>
      </c>
      <c r="D2111" s="60">
        <v>1</v>
      </c>
      <c r="E2111" s="61" t="s">
        <v>393</v>
      </c>
      <c r="F2111" s="56"/>
      <c r="G2111" s="53">
        <v>2</v>
      </c>
      <c r="H2111" s="53">
        <v>5</v>
      </c>
      <c r="I2111" s="53"/>
      <c r="J2111" s="53"/>
      <c r="K2111" s="57"/>
      <c r="L2111" s="58">
        <f t="shared" si="224"/>
        <v>883.25</v>
      </c>
      <c r="M2111" s="58">
        <f t="shared" si="225"/>
        <v>883.25</v>
      </c>
      <c r="N2111" s="58">
        <f>IF(F2111&gt;0,ROUND(F2111*#REF!,2),0)</f>
        <v>0</v>
      </c>
      <c r="O2111" s="58">
        <f>IF(J2111&gt;0,ROUND(J2111*#REF!,2),0)</f>
        <v>0</v>
      </c>
      <c r="P2111" s="58">
        <f t="shared" si="226"/>
        <v>883.25</v>
      </c>
      <c r="Q2111" s="59" t="s">
        <v>132</v>
      </c>
      <c r="R2111" s="51"/>
      <c r="S2111" s="51"/>
    </row>
    <row r="2112" spans="1:19" ht="21" x14ac:dyDescent="0.35">
      <c r="A2112" s="53">
        <v>31102182</v>
      </c>
      <c r="B2112" s="53" t="s">
        <v>11087</v>
      </c>
      <c r="C2112" s="54" t="s">
        <v>2443</v>
      </c>
      <c r="D2112" s="60">
        <v>1</v>
      </c>
      <c r="E2112" s="61" t="s">
        <v>393</v>
      </c>
      <c r="F2112" s="56"/>
      <c r="G2112" s="53">
        <v>1</v>
      </c>
      <c r="H2112" s="53">
        <v>5</v>
      </c>
      <c r="I2112" s="53"/>
      <c r="J2112" s="53"/>
      <c r="K2112" s="57"/>
      <c r="L2112" s="58">
        <f t="shared" si="224"/>
        <v>883.25</v>
      </c>
      <c r="M2112" s="58">
        <f t="shared" si="225"/>
        <v>883.25</v>
      </c>
      <c r="N2112" s="58">
        <f>IF(F2112&gt;0,ROUND(F2112*#REF!,2),0)</f>
        <v>0</v>
      </c>
      <c r="O2112" s="58">
        <f>IF(J2112&gt;0,ROUND(J2112*#REF!,2),0)</f>
        <v>0</v>
      </c>
      <c r="P2112" s="58">
        <f t="shared" si="226"/>
        <v>883.25</v>
      </c>
      <c r="Q2112" s="59" t="s">
        <v>132</v>
      </c>
      <c r="R2112" s="51"/>
      <c r="S2112" s="51"/>
    </row>
    <row r="2113" spans="1:19" ht="21" x14ac:dyDescent="0.35">
      <c r="A2113" s="53">
        <v>31102204</v>
      </c>
      <c r="B2113" s="53" t="s">
        <v>11088</v>
      </c>
      <c r="C2113" s="54" t="s">
        <v>2442</v>
      </c>
      <c r="D2113" s="60">
        <v>1</v>
      </c>
      <c r="E2113" s="61" t="s">
        <v>393</v>
      </c>
      <c r="F2113" s="56"/>
      <c r="G2113" s="53">
        <v>2</v>
      </c>
      <c r="H2113" s="53">
        <v>5</v>
      </c>
      <c r="I2113" s="53"/>
      <c r="J2113" s="53"/>
      <c r="K2113" s="57"/>
      <c r="L2113" s="58">
        <f t="shared" si="224"/>
        <v>883.25</v>
      </c>
      <c r="M2113" s="58">
        <f t="shared" si="225"/>
        <v>883.25</v>
      </c>
      <c r="N2113" s="58">
        <f>IF(F2113&gt;0,ROUND(F2113*#REF!,2),0)</f>
        <v>0</v>
      </c>
      <c r="O2113" s="58">
        <f>IF(J2113&gt;0,ROUND(J2113*#REF!,2),0)</f>
        <v>0</v>
      </c>
      <c r="P2113" s="58">
        <f t="shared" si="226"/>
        <v>883.25</v>
      </c>
      <c r="Q2113" s="59" t="s">
        <v>132</v>
      </c>
      <c r="R2113" s="51"/>
      <c r="S2113" s="51"/>
    </row>
    <row r="2114" spans="1:19" ht="21" x14ac:dyDescent="0.35">
      <c r="A2114" s="53">
        <v>31102220</v>
      </c>
      <c r="B2114" s="53" t="s">
        <v>11089</v>
      </c>
      <c r="C2114" s="54" t="s">
        <v>2441</v>
      </c>
      <c r="D2114" s="60">
        <v>1</v>
      </c>
      <c r="E2114" s="61" t="s">
        <v>448</v>
      </c>
      <c r="F2114" s="56">
        <v>5.55</v>
      </c>
      <c r="G2114" s="53">
        <v>1</v>
      </c>
      <c r="H2114" s="53">
        <v>3</v>
      </c>
      <c r="I2114" s="53"/>
      <c r="J2114" s="53"/>
      <c r="K2114" s="57"/>
      <c r="L2114" s="58">
        <f t="shared" si="224"/>
        <v>371.34</v>
      </c>
      <c r="M2114" s="58">
        <f t="shared" si="225"/>
        <v>371.34</v>
      </c>
      <c r="N2114" s="58" t="e">
        <f>IF(F2114&gt;0,ROUND(F2114*#REF!,2),0)</f>
        <v>#REF!</v>
      </c>
      <c r="O2114" s="58">
        <f>IF(J2114&gt;0,ROUND(J2114*#REF!,2),0)</f>
        <v>0</v>
      </c>
      <c r="P2114" s="58" t="e">
        <f t="shared" si="226"/>
        <v>#REF!</v>
      </c>
      <c r="Q2114" s="59" t="s">
        <v>132</v>
      </c>
      <c r="R2114" s="51"/>
      <c r="S2114" s="51"/>
    </row>
    <row r="2115" spans="1:19" x14ac:dyDescent="0.35">
      <c r="A2115" s="53">
        <v>31102239</v>
      </c>
      <c r="B2115" s="53" t="s">
        <v>11090</v>
      </c>
      <c r="C2115" s="54" t="s">
        <v>2440</v>
      </c>
      <c r="D2115" s="60">
        <v>1</v>
      </c>
      <c r="E2115" s="61" t="s">
        <v>161</v>
      </c>
      <c r="F2115" s="56"/>
      <c r="G2115" s="53">
        <v>2</v>
      </c>
      <c r="H2115" s="53">
        <v>3</v>
      </c>
      <c r="I2115" s="53"/>
      <c r="J2115" s="53"/>
      <c r="K2115" s="57"/>
      <c r="L2115" s="58">
        <f t="shared" si="224"/>
        <v>948.22</v>
      </c>
      <c r="M2115" s="58">
        <f t="shared" si="225"/>
        <v>948.22</v>
      </c>
      <c r="N2115" s="58">
        <f>IF(F2115&gt;0,ROUND(F2115*#REF!,2),0)</f>
        <v>0</v>
      </c>
      <c r="O2115" s="58">
        <f>IF(J2115&gt;0,ROUND(J2115*#REF!,2),0)</f>
        <v>0</v>
      </c>
      <c r="P2115" s="58">
        <f t="shared" si="226"/>
        <v>948.22</v>
      </c>
      <c r="Q2115" s="59" t="s">
        <v>132</v>
      </c>
      <c r="R2115" s="51"/>
      <c r="S2115" s="51"/>
    </row>
    <row r="2116" spans="1:19" x14ac:dyDescent="0.35">
      <c r="A2116" s="53">
        <v>31102247</v>
      </c>
      <c r="B2116" s="53" t="s">
        <v>11091</v>
      </c>
      <c r="C2116" s="54" t="s">
        <v>2439</v>
      </c>
      <c r="D2116" s="60">
        <v>1</v>
      </c>
      <c r="E2116" s="61" t="s">
        <v>407</v>
      </c>
      <c r="F2116" s="56"/>
      <c r="G2116" s="53">
        <v>1</v>
      </c>
      <c r="H2116" s="53">
        <v>3</v>
      </c>
      <c r="I2116" s="53"/>
      <c r="J2116" s="53"/>
      <c r="K2116" s="57"/>
      <c r="L2116" s="58">
        <f t="shared" si="224"/>
        <v>620.66</v>
      </c>
      <c r="M2116" s="58">
        <f t="shared" si="225"/>
        <v>620.66</v>
      </c>
      <c r="N2116" s="58">
        <f>IF(F2116&gt;0,ROUND(F2116*#REF!,2),0)</f>
        <v>0</v>
      </c>
      <c r="O2116" s="58">
        <f>IF(J2116&gt;0,ROUND(J2116*#REF!,2),0)</f>
        <v>0</v>
      </c>
      <c r="P2116" s="58">
        <f t="shared" si="226"/>
        <v>620.66</v>
      </c>
      <c r="Q2116" s="59" t="s">
        <v>132</v>
      </c>
      <c r="R2116" s="51"/>
      <c r="S2116" s="51"/>
    </row>
    <row r="2117" spans="1:19" ht="21" x14ac:dyDescent="0.35">
      <c r="A2117" s="53">
        <v>31102255</v>
      </c>
      <c r="B2117" s="53" t="s">
        <v>11092</v>
      </c>
      <c r="C2117" s="54" t="s">
        <v>2438</v>
      </c>
      <c r="D2117" s="60">
        <v>1</v>
      </c>
      <c r="E2117" s="61" t="s">
        <v>407</v>
      </c>
      <c r="F2117" s="56"/>
      <c r="G2117" s="53">
        <v>1</v>
      </c>
      <c r="H2117" s="53">
        <v>3</v>
      </c>
      <c r="I2117" s="53"/>
      <c r="J2117" s="53"/>
      <c r="K2117" s="57"/>
      <c r="L2117" s="58">
        <f t="shared" si="224"/>
        <v>620.66</v>
      </c>
      <c r="M2117" s="58">
        <f t="shared" si="225"/>
        <v>620.66</v>
      </c>
      <c r="N2117" s="58">
        <f>IF(F2117&gt;0,ROUND(F2117*#REF!,2),0)</f>
        <v>0</v>
      </c>
      <c r="O2117" s="58">
        <f>IF(J2117&gt;0,ROUND(J2117*#REF!,2),0)</f>
        <v>0</v>
      </c>
      <c r="P2117" s="58">
        <f t="shared" si="226"/>
        <v>620.66</v>
      </c>
      <c r="Q2117" s="59" t="s">
        <v>132</v>
      </c>
      <c r="R2117" s="51"/>
      <c r="S2117" s="51"/>
    </row>
    <row r="2118" spans="1:19" ht="21" x14ac:dyDescent="0.35">
      <c r="A2118" s="53">
        <v>31102263</v>
      </c>
      <c r="B2118" s="53" t="s">
        <v>11093</v>
      </c>
      <c r="C2118" s="54" t="s">
        <v>2437</v>
      </c>
      <c r="D2118" s="60">
        <v>1</v>
      </c>
      <c r="E2118" s="61" t="s">
        <v>388</v>
      </c>
      <c r="F2118" s="56">
        <v>5.23</v>
      </c>
      <c r="G2118" s="53">
        <v>1</v>
      </c>
      <c r="H2118" s="53">
        <v>3</v>
      </c>
      <c r="I2118" s="53"/>
      <c r="J2118" s="53"/>
      <c r="K2118" s="57"/>
      <c r="L2118" s="58">
        <f t="shared" si="224"/>
        <v>574.25</v>
      </c>
      <c r="M2118" s="58">
        <f t="shared" si="225"/>
        <v>574.25</v>
      </c>
      <c r="N2118" s="58" t="e">
        <f>IF(F2118&gt;0,ROUND(F2118*#REF!,2),0)</f>
        <v>#REF!</v>
      </c>
      <c r="O2118" s="58">
        <f>IF(J2118&gt;0,ROUND(J2118*#REF!,2),0)</f>
        <v>0</v>
      </c>
      <c r="P2118" s="58" t="e">
        <f t="shared" si="226"/>
        <v>#REF!</v>
      </c>
      <c r="Q2118" s="59" t="s">
        <v>132</v>
      </c>
      <c r="R2118" s="51"/>
      <c r="S2118" s="51"/>
    </row>
    <row r="2119" spans="1:19" ht="21" x14ac:dyDescent="0.35">
      <c r="A2119" s="53">
        <v>31102271</v>
      </c>
      <c r="B2119" s="53" t="s">
        <v>11094</v>
      </c>
      <c r="C2119" s="54" t="s">
        <v>2436</v>
      </c>
      <c r="D2119" s="60">
        <v>1</v>
      </c>
      <c r="E2119" s="61" t="s">
        <v>161</v>
      </c>
      <c r="F2119" s="56"/>
      <c r="G2119" s="53">
        <v>2</v>
      </c>
      <c r="H2119" s="53">
        <v>7</v>
      </c>
      <c r="I2119" s="53"/>
      <c r="J2119" s="53"/>
      <c r="K2119" s="57"/>
      <c r="L2119" s="58">
        <f t="shared" si="224"/>
        <v>948.22</v>
      </c>
      <c r="M2119" s="58">
        <f t="shared" si="225"/>
        <v>948.22</v>
      </c>
      <c r="N2119" s="58">
        <f>IF(F2119&gt;0,ROUND(F2119*#REF!,2),0)</f>
        <v>0</v>
      </c>
      <c r="O2119" s="58">
        <f>IF(J2119&gt;0,ROUND(J2119*#REF!,2),0)</f>
        <v>0</v>
      </c>
      <c r="P2119" s="58">
        <f t="shared" si="226"/>
        <v>948.22</v>
      </c>
      <c r="Q2119" s="59" t="s">
        <v>132</v>
      </c>
      <c r="R2119" s="51"/>
      <c r="S2119" s="51"/>
    </row>
    <row r="2120" spans="1:19" ht="21" x14ac:dyDescent="0.35">
      <c r="A2120" s="53">
        <v>31102280</v>
      </c>
      <c r="B2120" s="53" t="s">
        <v>11095</v>
      </c>
      <c r="C2120" s="54" t="s">
        <v>2435</v>
      </c>
      <c r="D2120" s="60">
        <v>1</v>
      </c>
      <c r="E2120" s="61" t="s">
        <v>396</v>
      </c>
      <c r="F2120" s="56"/>
      <c r="G2120" s="53">
        <v>2</v>
      </c>
      <c r="H2120" s="53">
        <v>5</v>
      </c>
      <c r="I2120" s="53"/>
      <c r="J2120" s="53"/>
      <c r="K2120" s="57"/>
      <c r="L2120" s="58">
        <f t="shared" si="224"/>
        <v>1027.79</v>
      </c>
      <c r="M2120" s="58">
        <f t="shared" si="225"/>
        <v>1027.79</v>
      </c>
      <c r="N2120" s="58">
        <f>IF(F2120&gt;0,ROUND(F2120*#REF!,2),0)</f>
        <v>0</v>
      </c>
      <c r="O2120" s="58">
        <f>IF(J2120&gt;0,ROUND(J2120*#REF!,2),0)</f>
        <v>0</v>
      </c>
      <c r="P2120" s="58">
        <f t="shared" si="226"/>
        <v>1027.79</v>
      </c>
      <c r="Q2120" s="59" t="s">
        <v>132</v>
      </c>
      <c r="R2120" s="51"/>
      <c r="S2120" s="51"/>
    </row>
    <row r="2121" spans="1:19" x14ac:dyDescent="0.35">
      <c r="A2121" s="53">
        <v>31102298</v>
      </c>
      <c r="B2121" s="53" t="s">
        <v>11096</v>
      </c>
      <c r="C2121" s="54" t="s">
        <v>2434</v>
      </c>
      <c r="D2121" s="60">
        <v>1</v>
      </c>
      <c r="E2121" s="61" t="s">
        <v>448</v>
      </c>
      <c r="F2121" s="56"/>
      <c r="G2121" s="53">
        <v>1</v>
      </c>
      <c r="H2121" s="53">
        <v>4</v>
      </c>
      <c r="I2121" s="53"/>
      <c r="J2121" s="53"/>
      <c r="K2121" s="57"/>
      <c r="L2121" s="58">
        <f t="shared" si="224"/>
        <v>371.34</v>
      </c>
      <c r="M2121" s="58">
        <f t="shared" si="225"/>
        <v>371.34</v>
      </c>
      <c r="N2121" s="58">
        <f>IF(F2121&gt;0,ROUND(F2121*#REF!,2),0)</f>
        <v>0</v>
      </c>
      <c r="O2121" s="58">
        <f>IF(J2121&gt;0,ROUND(J2121*#REF!,2),0)</f>
        <v>0</v>
      </c>
      <c r="P2121" s="58">
        <f t="shared" si="226"/>
        <v>371.34</v>
      </c>
      <c r="Q2121" s="59" t="s">
        <v>132</v>
      </c>
      <c r="R2121" s="51"/>
      <c r="S2121" s="51"/>
    </row>
    <row r="2122" spans="1:19" x14ac:dyDescent="0.35">
      <c r="A2122" s="53">
        <v>31102301</v>
      </c>
      <c r="B2122" s="53" t="s">
        <v>11097</v>
      </c>
      <c r="C2122" s="54" t="s">
        <v>2433</v>
      </c>
      <c r="D2122" s="60">
        <v>1</v>
      </c>
      <c r="E2122" s="61" t="s">
        <v>409</v>
      </c>
      <c r="F2122" s="56"/>
      <c r="G2122" s="53">
        <v>1</v>
      </c>
      <c r="H2122" s="53">
        <v>3</v>
      </c>
      <c r="I2122" s="53"/>
      <c r="J2122" s="53"/>
      <c r="K2122" s="57"/>
      <c r="L2122" s="58">
        <f t="shared" si="224"/>
        <v>438.97</v>
      </c>
      <c r="M2122" s="58">
        <f t="shared" si="225"/>
        <v>438.97</v>
      </c>
      <c r="N2122" s="58">
        <f>IF(F2122&gt;0,ROUND(F2122*#REF!,2),0)</f>
        <v>0</v>
      </c>
      <c r="O2122" s="58">
        <f>IF(J2122&gt;0,ROUND(J2122*#REF!,2),0)</f>
        <v>0</v>
      </c>
      <c r="P2122" s="58">
        <f t="shared" si="226"/>
        <v>438.97</v>
      </c>
      <c r="Q2122" s="59" t="s">
        <v>132</v>
      </c>
      <c r="R2122" s="51"/>
      <c r="S2122" s="51"/>
    </row>
    <row r="2123" spans="1:19" ht="21" x14ac:dyDescent="0.35">
      <c r="A2123" s="53">
        <v>31102310</v>
      </c>
      <c r="B2123" s="53" t="s">
        <v>11098</v>
      </c>
      <c r="C2123" s="54" t="s">
        <v>2432</v>
      </c>
      <c r="D2123" s="60">
        <v>1</v>
      </c>
      <c r="E2123" s="61" t="s">
        <v>407</v>
      </c>
      <c r="F2123" s="56">
        <v>64.099999999999994</v>
      </c>
      <c r="G2123" s="53"/>
      <c r="H2123" s="53">
        <v>4</v>
      </c>
      <c r="I2123" s="53"/>
      <c r="J2123" s="53"/>
      <c r="K2123" s="57"/>
      <c r="L2123" s="58">
        <f t="shared" si="224"/>
        <v>620.66</v>
      </c>
      <c r="M2123" s="58">
        <f t="shared" si="225"/>
        <v>620.66</v>
      </c>
      <c r="N2123" s="58" t="e">
        <f>IF(F2123&gt;0,ROUND(F2123*#REF!,2),0)</f>
        <v>#REF!</v>
      </c>
      <c r="O2123" s="58">
        <f>IF(J2123&gt;0,ROUND(J2123*#REF!,2),0)</f>
        <v>0</v>
      </c>
      <c r="P2123" s="58" t="e">
        <f t="shared" si="226"/>
        <v>#REF!</v>
      </c>
      <c r="Q2123" s="59" t="s">
        <v>132</v>
      </c>
      <c r="R2123" s="51"/>
      <c r="S2123" s="51"/>
    </row>
    <row r="2124" spans="1:19" ht="21" x14ac:dyDescent="0.35">
      <c r="A2124" s="53">
        <v>31102328</v>
      </c>
      <c r="B2124" s="53" t="s">
        <v>11099</v>
      </c>
      <c r="C2124" s="54" t="s">
        <v>2431</v>
      </c>
      <c r="D2124" s="60">
        <v>1</v>
      </c>
      <c r="E2124" s="61" t="s">
        <v>16</v>
      </c>
      <c r="F2124" s="56">
        <v>64.099999999999994</v>
      </c>
      <c r="G2124" s="53"/>
      <c r="H2124" s="53">
        <v>4</v>
      </c>
      <c r="I2124" s="53"/>
      <c r="J2124" s="53"/>
      <c r="K2124" s="57"/>
      <c r="L2124" s="58">
        <f t="shared" si="224"/>
        <v>250.65</v>
      </c>
      <c r="M2124" s="58">
        <f t="shared" si="225"/>
        <v>250.65</v>
      </c>
      <c r="N2124" s="58" t="e">
        <f>IF(F2124&gt;0,ROUND(F2124*#REF!,2),0)</f>
        <v>#REF!</v>
      </c>
      <c r="O2124" s="58">
        <f>IF(J2124&gt;0,ROUND(J2124*#REF!,2),0)</f>
        <v>0</v>
      </c>
      <c r="P2124" s="58" t="e">
        <f t="shared" si="226"/>
        <v>#REF!</v>
      </c>
      <c r="Q2124" s="59" t="s">
        <v>132</v>
      </c>
      <c r="R2124" s="51"/>
      <c r="S2124" s="51"/>
    </row>
    <row r="2125" spans="1:19" x14ac:dyDescent="0.35">
      <c r="A2125" s="53">
        <v>31102344</v>
      </c>
      <c r="B2125" s="53" t="s">
        <v>11100</v>
      </c>
      <c r="C2125" s="54" t="s">
        <v>2430</v>
      </c>
      <c r="D2125" s="60">
        <v>1</v>
      </c>
      <c r="E2125" s="61" t="s">
        <v>393</v>
      </c>
      <c r="F2125" s="56"/>
      <c r="G2125" s="53">
        <v>2</v>
      </c>
      <c r="H2125" s="53">
        <v>4</v>
      </c>
      <c r="I2125" s="53"/>
      <c r="J2125" s="53"/>
      <c r="K2125" s="57"/>
      <c r="L2125" s="58">
        <f t="shared" si="224"/>
        <v>883.25</v>
      </c>
      <c r="M2125" s="58">
        <f t="shared" si="225"/>
        <v>883.25</v>
      </c>
      <c r="N2125" s="58">
        <f>IF(F2125&gt;0,ROUND(F2125*#REF!,2),0)</f>
        <v>0</v>
      </c>
      <c r="O2125" s="58">
        <f>IF(J2125&gt;0,ROUND(J2125*#REF!,2),0)</f>
        <v>0</v>
      </c>
      <c r="P2125" s="58">
        <f t="shared" si="226"/>
        <v>883.25</v>
      </c>
      <c r="Q2125" s="59" t="s">
        <v>132</v>
      </c>
      <c r="R2125" s="51"/>
      <c r="S2125" s="51"/>
    </row>
    <row r="2126" spans="1:19" x14ac:dyDescent="0.35">
      <c r="A2126" s="53">
        <v>31102352</v>
      </c>
      <c r="B2126" s="53" t="s">
        <v>11101</v>
      </c>
      <c r="C2126" s="54" t="s">
        <v>2429</v>
      </c>
      <c r="D2126" s="60">
        <v>1</v>
      </c>
      <c r="E2126" s="61" t="s">
        <v>159</v>
      </c>
      <c r="F2126" s="56">
        <v>18.23</v>
      </c>
      <c r="G2126" s="53">
        <v>1</v>
      </c>
      <c r="H2126" s="53">
        <v>5</v>
      </c>
      <c r="I2126" s="53"/>
      <c r="J2126" s="53"/>
      <c r="K2126" s="57"/>
      <c r="L2126" s="58">
        <f t="shared" si="224"/>
        <v>736.04</v>
      </c>
      <c r="M2126" s="58">
        <f t="shared" si="225"/>
        <v>736.04</v>
      </c>
      <c r="N2126" s="58" t="e">
        <f>IF(F2126&gt;0,ROUND(F2126*#REF!,2),0)</f>
        <v>#REF!</v>
      </c>
      <c r="O2126" s="58">
        <f>IF(J2126&gt;0,ROUND(J2126*#REF!,2),0)</f>
        <v>0</v>
      </c>
      <c r="P2126" s="58" t="e">
        <f t="shared" si="226"/>
        <v>#REF!</v>
      </c>
      <c r="Q2126" s="59" t="s">
        <v>132</v>
      </c>
      <c r="R2126" s="51"/>
      <c r="S2126" s="51"/>
    </row>
    <row r="2127" spans="1:19" ht="21" x14ac:dyDescent="0.35">
      <c r="A2127" s="53">
        <v>31102360</v>
      </c>
      <c r="B2127" s="53" t="s">
        <v>11102</v>
      </c>
      <c r="C2127" s="54" t="s">
        <v>2428</v>
      </c>
      <c r="D2127" s="60">
        <v>1</v>
      </c>
      <c r="E2127" s="61" t="s">
        <v>155</v>
      </c>
      <c r="F2127" s="56">
        <v>221.96</v>
      </c>
      <c r="G2127" s="53">
        <v>1</v>
      </c>
      <c r="H2127" s="53">
        <v>5</v>
      </c>
      <c r="I2127" s="53"/>
      <c r="J2127" s="53"/>
      <c r="K2127" s="57"/>
      <c r="L2127" s="58">
        <f t="shared" si="224"/>
        <v>1206.83</v>
      </c>
      <c r="M2127" s="58">
        <f t="shared" si="225"/>
        <v>1206.83</v>
      </c>
      <c r="N2127" s="58" t="e">
        <f>IF(F2127&gt;0,ROUND(F2127*#REF!,2),0)</f>
        <v>#REF!</v>
      </c>
      <c r="O2127" s="58">
        <f>IF(J2127&gt;0,ROUND(J2127*#REF!,2),0)</f>
        <v>0</v>
      </c>
      <c r="P2127" s="58" t="e">
        <f t="shared" si="226"/>
        <v>#REF!</v>
      </c>
      <c r="Q2127" s="59" t="s">
        <v>132</v>
      </c>
      <c r="R2127" s="51"/>
      <c r="S2127" s="51"/>
    </row>
    <row r="2128" spans="1:19" ht="21" x14ac:dyDescent="0.35">
      <c r="A2128" s="53">
        <v>31102379</v>
      </c>
      <c r="B2128" s="53" t="s">
        <v>11103</v>
      </c>
      <c r="C2128" s="54" t="s">
        <v>2427</v>
      </c>
      <c r="D2128" s="60">
        <v>1</v>
      </c>
      <c r="E2128" s="61" t="s">
        <v>396</v>
      </c>
      <c r="F2128" s="56">
        <v>39.06</v>
      </c>
      <c r="G2128" s="53">
        <v>1</v>
      </c>
      <c r="H2128" s="53">
        <v>6</v>
      </c>
      <c r="I2128" s="53"/>
      <c r="J2128" s="53"/>
      <c r="K2128" s="57"/>
      <c r="L2128" s="58">
        <f t="shared" si="224"/>
        <v>1027.79</v>
      </c>
      <c r="M2128" s="58">
        <f t="shared" si="225"/>
        <v>1027.79</v>
      </c>
      <c r="N2128" s="58" t="e">
        <f>IF(F2128&gt;0,ROUND(F2128*#REF!,2),0)</f>
        <v>#REF!</v>
      </c>
      <c r="O2128" s="58">
        <f>IF(J2128&gt;0,ROUND(J2128*#REF!,2),0)</f>
        <v>0</v>
      </c>
      <c r="P2128" s="58" t="e">
        <f t="shared" si="226"/>
        <v>#REF!</v>
      </c>
      <c r="Q2128" s="59" t="s">
        <v>132</v>
      </c>
      <c r="R2128" s="51"/>
      <c r="S2128" s="51"/>
    </row>
    <row r="2129" spans="1:19" ht="21" x14ac:dyDescent="0.35">
      <c r="A2129" s="53">
        <v>31102409</v>
      </c>
      <c r="B2129" s="53" t="s">
        <v>11104</v>
      </c>
      <c r="C2129" s="54" t="s">
        <v>2426</v>
      </c>
      <c r="D2129" s="60">
        <v>1</v>
      </c>
      <c r="E2129" s="61" t="s">
        <v>161</v>
      </c>
      <c r="F2129" s="56"/>
      <c r="G2129" s="53">
        <v>2</v>
      </c>
      <c r="H2129" s="53">
        <v>5</v>
      </c>
      <c r="I2129" s="53"/>
      <c r="J2129" s="53"/>
      <c r="K2129" s="57"/>
      <c r="L2129" s="58">
        <f t="shared" si="224"/>
        <v>948.22</v>
      </c>
      <c r="M2129" s="58">
        <f t="shared" si="225"/>
        <v>948.22</v>
      </c>
      <c r="N2129" s="58">
        <f>IF(F2129&gt;0,ROUND(F2129*#REF!,2),0)</f>
        <v>0</v>
      </c>
      <c r="O2129" s="58">
        <f>IF(J2129&gt;0,ROUND(J2129*#REF!,2),0)</f>
        <v>0</v>
      </c>
      <c r="P2129" s="58">
        <f t="shared" si="226"/>
        <v>948.22</v>
      </c>
      <c r="Q2129" s="59" t="s">
        <v>132</v>
      </c>
      <c r="R2129" s="51"/>
      <c r="S2129" s="51"/>
    </row>
    <row r="2130" spans="1:19" ht="21" x14ac:dyDescent="0.35">
      <c r="A2130" s="53">
        <v>31102417</v>
      </c>
      <c r="B2130" s="53" t="s">
        <v>11105</v>
      </c>
      <c r="C2130" s="54" t="s">
        <v>2425</v>
      </c>
      <c r="D2130" s="60">
        <v>1</v>
      </c>
      <c r="E2130" s="61" t="s">
        <v>161</v>
      </c>
      <c r="F2130" s="56"/>
      <c r="G2130" s="53">
        <v>2</v>
      </c>
      <c r="H2130" s="53">
        <v>5</v>
      </c>
      <c r="I2130" s="53"/>
      <c r="J2130" s="53"/>
      <c r="K2130" s="57"/>
      <c r="L2130" s="58">
        <f t="shared" si="224"/>
        <v>948.22</v>
      </c>
      <c r="M2130" s="58">
        <f t="shared" si="225"/>
        <v>948.22</v>
      </c>
      <c r="N2130" s="58">
        <f>IF(F2130&gt;0,ROUND(F2130*#REF!,2),0)</f>
        <v>0</v>
      </c>
      <c r="O2130" s="58">
        <f>IF(J2130&gt;0,ROUND(J2130*#REF!,2),0)</f>
        <v>0</v>
      </c>
      <c r="P2130" s="58">
        <f t="shared" si="226"/>
        <v>948.22</v>
      </c>
      <c r="Q2130" s="59" t="s">
        <v>132</v>
      </c>
      <c r="R2130" s="51"/>
      <c r="S2130" s="51"/>
    </row>
    <row r="2131" spans="1:19" ht="21" x14ac:dyDescent="0.35">
      <c r="A2131" s="53">
        <v>31102425</v>
      </c>
      <c r="B2131" s="53" t="s">
        <v>11106</v>
      </c>
      <c r="C2131" s="54" t="s">
        <v>2424</v>
      </c>
      <c r="D2131" s="60">
        <v>1</v>
      </c>
      <c r="E2131" s="61" t="s">
        <v>407</v>
      </c>
      <c r="F2131" s="56"/>
      <c r="G2131" s="53">
        <v>2</v>
      </c>
      <c r="H2131" s="53">
        <v>3</v>
      </c>
      <c r="I2131" s="53"/>
      <c r="J2131" s="53"/>
      <c r="K2131" s="57"/>
      <c r="L2131" s="58">
        <f t="shared" si="224"/>
        <v>620.66</v>
      </c>
      <c r="M2131" s="58">
        <f t="shared" si="225"/>
        <v>620.66</v>
      </c>
      <c r="N2131" s="58">
        <f>IF(F2131&gt;0,ROUND(F2131*#REF!,2),0)</f>
        <v>0</v>
      </c>
      <c r="O2131" s="58">
        <f>IF(J2131&gt;0,ROUND(J2131*#REF!,2),0)</f>
        <v>0</v>
      </c>
      <c r="P2131" s="58">
        <f t="shared" si="226"/>
        <v>620.66</v>
      </c>
      <c r="Q2131" s="59" t="s">
        <v>132</v>
      </c>
      <c r="R2131" s="51"/>
      <c r="S2131" s="51"/>
    </row>
    <row r="2132" spans="1:19" ht="21" x14ac:dyDescent="0.35">
      <c r="A2132" s="53">
        <v>31102433</v>
      </c>
      <c r="B2132" s="53" t="s">
        <v>11107</v>
      </c>
      <c r="C2132" s="54" t="s">
        <v>2423</v>
      </c>
      <c r="D2132" s="60">
        <v>1</v>
      </c>
      <c r="E2132" s="61" t="s">
        <v>159</v>
      </c>
      <c r="F2132" s="56">
        <v>47.16</v>
      </c>
      <c r="G2132" s="53">
        <v>1</v>
      </c>
      <c r="H2132" s="53">
        <v>4</v>
      </c>
      <c r="I2132" s="53"/>
      <c r="J2132" s="53"/>
      <c r="K2132" s="57"/>
      <c r="L2132" s="58">
        <f t="shared" si="224"/>
        <v>736.04</v>
      </c>
      <c r="M2132" s="58">
        <f t="shared" si="225"/>
        <v>736.04</v>
      </c>
      <c r="N2132" s="58" t="e">
        <f>IF(F2132&gt;0,ROUND(F2132*#REF!,2),0)</f>
        <v>#REF!</v>
      </c>
      <c r="O2132" s="58">
        <f>IF(J2132&gt;0,ROUND(J2132*#REF!,2),0)</f>
        <v>0</v>
      </c>
      <c r="P2132" s="58" t="e">
        <f t="shared" si="226"/>
        <v>#REF!</v>
      </c>
      <c r="Q2132" s="59" t="s">
        <v>132</v>
      </c>
      <c r="R2132" s="51"/>
      <c r="S2132" s="51"/>
    </row>
    <row r="2133" spans="1:19" ht="21" x14ac:dyDescent="0.35">
      <c r="A2133" s="53">
        <v>31102441</v>
      </c>
      <c r="B2133" s="53" t="s">
        <v>11108</v>
      </c>
      <c r="C2133" s="54" t="s">
        <v>2422</v>
      </c>
      <c r="D2133" s="60">
        <v>1</v>
      </c>
      <c r="E2133" s="61" t="s">
        <v>377</v>
      </c>
      <c r="F2133" s="56">
        <v>126.73</v>
      </c>
      <c r="G2133" s="53">
        <v>1</v>
      </c>
      <c r="H2133" s="53">
        <v>4</v>
      </c>
      <c r="I2133" s="53"/>
      <c r="J2133" s="53"/>
      <c r="K2133" s="57"/>
      <c r="L2133" s="58">
        <f t="shared" si="224"/>
        <v>405.81</v>
      </c>
      <c r="M2133" s="58">
        <f t="shared" si="225"/>
        <v>405.81</v>
      </c>
      <c r="N2133" s="58" t="e">
        <f>IF(F2133&gt;0,ROUND(F2133*#REF!,2),0)</f>
        <v>#REF!</v>
      </c>
      <c r="O2133" s="58">
        <f>IF(J2133&gt;0,ROUND(J2133*#REF!,2),0)</f>
        <v>0</v>
      </c>
      <c r="P2133" s="58" t="e">
        <f t="shared" si="226"/>
        <v>#REF!</v>
      </c>
      <c r="Q2133" s="59" t="s">
        <v>132</v>
      </c>
      <c r="R2133" s="51"/>
      <c r="S2133" s="51"/>
    </row>
    <row r="2134" spans="1:19" ht="21" x14ac:dyDescent="0.35">
      <c r="A2134" s="53">
        <v>31102450</v>
      </c>
      <c r="B2134" s="53" t="s">
        <v>11109</v>
      </c>
      <c r="C2134" s="54" t="s">
        <v>2421</v>
      </c>
      <c r="D2134" s="60">
        <v>1</v>
      </c>
      <c r="E2134" s="61" t="s">
        <v>224</v>
      </c>
      <c r="F2134" s="56">
        <v>18.07</v>
      </c>
      <c r="G2134" s="53">
        <v>1</v>
      </c>
      <c r="H2134" s="53">
        <v>4</v>
      </c>
      <c r="I2134" s="53"/>
      <c r="J2134" s="53"/>
      <c r="K2134" s="57"/>
      <c r="L2134" s="58">
        <f t="shared" si="224"/>
        <v>338.19</v>
      </c>
      <c r="M2134" s="58">
        <f t="shared" si="225"/>
        <v>338.19</v>
      </c>
      <c r="N2134" s="58" t="e">
        <f>IF(F2134&gt;0,ROUND(F2134*#REF!,2),0)</f>
        <v>#REF!</v>
      </c>
      <c r="O2134" s="58">
        <f>IF(J2134&gt;0,ROUND(J2134*#REF!,2),0)</f>
        <v>0</v>
      </c>
      <c r="P2134" s="58" t="e">
        <f t="shared" si="226"/>
        <v>#REF!</v>
      </c>
      <c r="Q2134" s="59" t="s">
        <v>132</v>
      </c>
      <c r="R2134" s="51"/>
      <c r="S2134" s="51"/>
    </row>
    <row r="2135" spans="1:19" x14ac:dyDescent="0.35">
      <c r="A2135" s="53">
        <v>31102468</v>
      </c>
      <c r="B2135" s="53" t="s">
        <v>11110</v>
      </c>
      <c r="C2135" s="54" t="s">
        <v>2420</v>
      </c>
      <c r="D2135" s="60">
        <v>1</v>
      </c>
      <c r="E2135" s="61" t="s">
        <v>161</v>
      </c>
      <c r="F2135" s="56"/>
      <c r="G2135" s="53">
        <v>2</v>
      </c>
      <c r="H2135" s="53">
        <v>5</v>
      </c>
      <c r="I2135" s="53"/>
      <c r="J2135" s="53"/>
      <c r="K2135" s="57"/>
      <c r="L2135" s="58">
        <f t="shared" si="224"/>
        <v>948.22</v>
      </c>
      <c r="M2135" s="58">
        <f t="shared" si="225"/>
        <v>948.22</v>
      </c>
      <c r="N2135" s="58">
        <f>IF(F2135&gt;0,ROUND(F2135*#REF!,2),0)</f>
        <v>0</v>
      </c>
      <c r="O2135" s="58">
        <f>IF(J2135&gt;0,ROUND(J2135*#REF!,2),0)</f>
        <v>0</v>
      </c>
      <c r="P2135" s="58">
        <f t="shared" si="226"/>
        <v>948.22</v>
      </c>
      <c r="Q2135" s="59" t="s">
        <v>132</v>
      </c>
      <c r="R2135" s="51"/>
      <c r="S2135" s="51"/>
    </row>
    <row r="2136" spans="1:19" x14ac:dyDescent="0.35">
      <c r="A2136" s="53">
        <v>31102476</v>
      </c>
      <c r="B2136" s="53" t="s">
        <v>11111</v>
      </c>
      <c r="C2136" s="54" t="s">
        <v>2419</v>
      </c>
      <c r="D2136" s="60">
        <v>1</v>
      </c>
      <c r="E2136" s="61" t="s">
        <v>484</v>
      </c>
      <c r="F2136" s="56"/>
      <c r="G2136" s="53">
        <v>2</v>
      </c>
      <c r="H2136" s="53">
        <v>4</v>
      </c>
      <c r="I2136" s="53"/>
      <c r="J2136" s="53"/>
      <c r="K2136" s="57"/>
      <c r="L2136" s="58">
        <f t="shared" si="224"/>
        <v>802.34</v>
      </c>
      <c r="M2136" s="58">
        <f t="shared" si="225"/>
        <v>802.34</v>
      </c>
      <c r="N2136" s="58">
        <f>IF(F2136&gt;0,ROUND(F2136*#REF!,2),0)</f>
        <v>0</v>
      </c>
      <c r="O2136" s="58">
        <f>IF(J2136&gt;0,ROUND(J2136*#REF!,2),0)</f>
        <v>0</v>
      </c>
      <c r="P2136" s="58">
        <f t="shared" si="226"/>
        <v>802.34</v>
      </c>
      <c r="Q2136" s="59" t="s">
        <v>132</v>
      </c>
      <c r="R2136" s="51"/>
      <c r="S2136" s="51"/>
    </row>
    <row r="2137" spans="1:19" ht="21" x14ac:dyDescent="0.35">
      <c r="A2137" s="53">
        <v>31102492</v>
      </c>
      <c r="B2137" s="53" t="s">
        <v>11112</v>
      </c>
      <c r="C2137" s="54" t="s">
        <v>2418</v>
      </c>
      <c r="D2137" s="60">
        <v>1</v>
      </c>
      <c r="E2137" s="61" t="s">
        <v>388</v>
      </c>
      <c r="F2137" s="56">
        <v>34.47</v>
      </c>
      <c r="G2137" s="53">
        <v>1</v>
      </c>
      <c r="H2137" s="53">
        <v>5</v>
      </c>
      <c r="I2137" s="53"/>
      <c r="J2137" s="53"/>
      <c r="K2137" s="57"/>
      <c r="L2137" s="58">
        <f t="shared" si="224"/>
        <v>574.25</v>
      </c>
      <c r="M2137" s="58">
        <f t="shared" si="225"/>
        <v>574.25</v>
      </c>
      <c r="N2137" s="58" t="e">
        <f>IF(F2137&gt;0,ROUND(F2137*#REF!,2),0)</f>
        <v>#REF!</v>
      </c>
      <c r="O2137" s="58">
        <f>IF(J2137&gt;0,ROUND(J2137*#REF!,2),0)</f>
        <v>0</v>
      </c>
      <c r="P2137" s="58" t="e">
        <f t="shared" si="226"/>
        <v>#REF!</v>
      </c>
      <c r="Q2137" s="59" t="s">
        <v>132</v>
      </c>
      <c r="R2137" s="51"/>
      <c r="S2137" s="51"/>
    </row>
    <row r="2138" spans="1:19" ht="21" x14ac:dyDescent="0.35">
      <c r="A2138" s="53">
        <v>31102506</v>
      </c>
      <c r="B2138" s="53" t="s">
        <v>11113</v>
      </c>
      <c r="C2138" s="54" t="s">
        <v>2417</v>
      </c>
      <c r="D2138" s="60">
        <v>1</v>
      </c>
      <c r="E2138" s="61" t="s">
        <v>388</v>
      </c>
      <c r="F2138" s="56">
        <v>36.5</v>
      </c>
      <c r="G2138" s="53">
        <v>1</v>
      </c>
      <c r="H2138" s="53">
        <v>5</v>
      </c>
      <c r="I2138" s="53"/>
      <c r="J2138" s="53"/>
      <c r="K2138" s="57"/>
      <c r="L2138" s="58">
        <f t="shared" si="224"/>
        <v>574.25</v>
      </c>
      <c r="M2138" s="58">
        <f t="shared" si="225"/>
        <v>574.25</v>
      </c>
      <c r="N2138" s="58" t="e">
        <f>IF(F2138&gt;0,ROUND(F2138*#REF!,2),0)</f>
        <v>#REF!</v>
      </c>
      <c r="O2138" s="58">
        <f>IF(J2138&gt;0,ROUND(J2138*#REF!,2),0)</f>
        <v>0</v>
      </c>
      <c r="P2138" s="58" t="e">
        <f t="shared" si="226"/>
        <v>#REF!</v>
      </c>
      <c r="Q2138" s="59" t="s">
        <v>132</v>
      </c>
      <c r="R2138" s="51"/>
      <c r="S2138" s="51"/>
    </row>
    <row r="2139" spans="1:19" ht="21" x14ac:dyDescent="0.35">
      <c r="A2139" s="53">
        <v>31102514</v>
      </c>
      <c r="B2139" s="53" t="s">
        <v>11114</v>
      </c>
      <c r="C2139" s="54" t="s">
        <v>2416</v>
      </c>
      <c r="D2139" s="60">
        <v>1</v>
      </c>
      <c r="E2139" s="61" t="s">
        <v>155</v>
      </c>
      <c r="F2139" s="56">
        <v>48.66</v>
      </c>
      <c r="G2139" s="53">
        <v>2</v>
      </c>
      <c r="H2139" s="53">
        <v>5</v>
      </c>
      <c r="I2139" s="53"/>
      <c r="J2139" s="53"/>
      <c r="K2139" s="57"/>
      <c r="L2139" s="58">
        <f t="shared" si="224"/>
        <v>1206.83</v>
      </c>
      <c r="M2139" s="58">
        <f t="shared" si="225"/>
        <v>1206.83</v>
      </c>
      <c r="N2139" s="58" t="e">
        <f>IF(F2139&gt;0,ROUND(F2139*#REF!,2),0)</f>
        <v>#REF!</v>
      </c>
      <c r="O2139" s="58">
        <f>IF(J2139&gt;0,ROUND(J2139*#REF!,2),0)</f>
        <v>0</v>
      </c>
      <c r="P2139" s="58" t="e">
        <f t="shared" si="226"/>
        <v>#REF!</v>
      </c>
      <c r="Q2139" s="59" t="s">
        <v>132</v>
      </c>
      <c r="R2139" s="51"/>
      <c r="S2139" s="51"/>
    </row>
    <row r="2140" spans="1:19" ht="21" x14ac:dyDescent="0.35">
      <c r="A2140" s="53">
        <v>31102522</v>
      </c>
      <c r="B2140" s="53" t="s">
        <v>11115</v>
      </c>
      <c r="C2140" s="54" t="s">
        <v>2415</v>
      </c>
      <c r="D2140" s="60">
        <v>1</v>
      </c>
      <c r="E2140" s="61" t="s">
        <v>398</v>
      </c>
      <c r="F2140" s="56">
        <v>48.66</v>
      </c>
      <c r="G2140" s="53">
        <v>2</v>
      </c>
      <c r="H2140" s="53">
        <v>5</v>
      </c>
      <c r="I2140" s="53"/>
      <c r="J2140" s="53"/>
      <c r="K2140" s="57"/>
      <c r="L2140" s="58">
        <f t="shared" si="224"/>
        <v>1140.53</v>
      </c>
      <c r="M2140" s="58">
        <f t="shared" si="225"/>
        <v>1140.53</v>
      </c>
      <c r="N2140" s="58" t="e">
        <f>IF(F2140&gt;0,ROUND(F2140*#REF!,2),0)</f>
        <v>#REF!</v>
      </c>
      <c r="O2140" s="58">
        <f>IF(J2140&gt;0,ROUND(J2140*#REF!,2),0)</f>
        <v>0</v>
      </c>
      <c r="P2140" s="58" t="e">
        <f t="shared" si="226"/>
        <v>#REF!</v>
      </c>
      <c r="Q2140" s="59" t="s">
        <v>132</v>
      </c>
      <c r="R2140" s="51"/>
      <c r="S2140" s="51"/>
    </row>
    <row r="2141" spans="1:19" ht="21" x14ac:dyDescent="0.35">
      <c r="A2141" s="53">
        <v>31102530</v>
      </c>
      <c r="B2141" s="53" t="s">
        <v>11116</v>
      </c>
      <c r="C2141" s="54" t="s">
        <v>2414</v>
      </c>
      <c r="D2141" s="60">
        <v>1</v>
      </c>
      <c r="E2141" s="61" t="s">
        <v>2103</v>
      </c>
      <c r="F2141" s="56">
        <v>60.83</v>
      </c>
      <c r="G2141" s="53">
        <v>2</v>
      </c>
      <c r="H2141" s="53">
        <v>6</v>
      </c>
      <c r="I2141" s="53"/>
      <c r="J2141" s="53"/>
      <c r="K2141" s="57"/>
      <c r="L2141" s="58">
        <f t="shared" si="224"/>
        <v>1452.19</v>
      </c>
      <c r="M2141" s="58">
        <f t="shared" si="225"/>
        <v>1452.19</v>
      </c>
      <c r="N2141" s="58" t="e">
        <f>IF(F2141&gt;0,ROUND(F2141*#REF!,2),0)</f>
        <v>#REF!</v>
      </c>
      <c r="O2141" s="58">
        <f>IF(J2141&gt;0,ROUND(J2141*#REF!,2),0)</f>
        <v>0</v>
      </c>
      <c r="P2141" s="58" t="e">
        <f t="shared" si="226"/>
        <v>#REF!</v>
      </c>
      <c r="Q2141" s="59" t="s">
        <v>132</v>
      </c>
      <c r="R2141" s="51"/>
      <c r="S2141" s="51"/>
    </row>
    <row r="2142" spans="1:19" ht="21" x14ac:dyDescent="0.35">
      <c r="A2142" s="53">
        <v>31102549</v>
      </c>
      <c r="B2142" s="53" t="s">
        <v>11117</v>
      </c>
      <c r="C2142" s="54" t="s">
        <v>2413</v>
      </c>
      <c r="D2142" s="60">
        <v>1</v>
      </c>
      <c r="E2142" s="61" t="s">
        <v>2103</v>
      </c>
      <c r="F2142" s="56">
        <v>60.83</v>
      </c>
      <c r="G2142" s="53">
        <v>2</v>
      </c>
      <c r="H2142" s="53">
        <v>6</v>
      </c>
      <c r="I2142" s="53"/>
      <c r="J2142" s="53"/>
      <c r="K2142" s="57"/>
      <c r="L2142" s="58">
        <f t="shared" si="224"/>
        <v>1452.19</v>
      </c>
      <c r="M2142" s="58">
        <f t="shared" si="225"/>
        <v>1452.19</v>
      </c>
      <c r="N2142" s="58" t="e">
        <f>IF(F2142&gt;0,ROUND(F2142*#REF!,2),0)</f>
        <v>#REF!</v>
      </c>
      <c r="O2142" s="58">
        <f>IF(J2142&gt;0,ROUND(J2142*#REF!,2),0)</f>
        <v>0</v>
      </c>
      <c r="P2142" s="58" t="e">
        <f t="shared" si="226"/>
        <v>#REF!</v>
      </c>
      <c r="Q2142" s="59" t="s">
        <v>132</v>
      </c>
      <c r="R2142" s="51"/>
      <c r="S2142" s="51"/>
    </row>
    <row r="2143" spans="1:19" ht="21" x14ac:dyDescent="0.35">
      <c r="A2143" s="53">
        <v>31102557</v>
      </c>
      <c r="B2143" s="53" t="s">
        <v>11118</v>
      </c>
      <c r="C2143" s="54" t="s">
        <v>2412</v>
      </c>
      <c r="D2143" s="60">
        <v>1</v>
      </c>
      <c r="E2143" s="61" t="s">
        <v>2103</v>
      </c>
      <c r="F2143" s="56">
        <v>64.88</v>
      </c>
      <c r="G2143" s="53">
        <v>2</v>
      </c>
      <c r="H2143" s="53">
        <v>6</v>
      </c>
      <c r="I2143" s="53"/>
      <c r="J2143" s="53"/>
      <c r="K2143" s="57"/>
      <c r="L2143" s="58">
        <f t="shared" si="224"/>
        <v>1452.19</v>
      </c>
      <c r="M2143" s="58">
        <f t="shared" si="225"/>
        <v>1452.19</v>
      </c>
      <c r="N2143" s="58" t="e">
        <f>IF(F2143&gt;0,ROUND(F2143*#REF!,2),0)</f>
        <v>#REF!</v>
      </c>
      <c r="O2143" s="58">
        <f>IF(J2143&gt;0,ROUND(J2143*#REF!,2),0)</f>
        <v>0</v>
      </c>
      <c r="P2143" s="58" t="e">
        <f t="shared" si="226"/>
        <v>#REF!</v>
      </c>
      <c r="Q2143" s="59" t="s">
        <v>132</v>
      </c>
      <c r="R2143" s="51"/>
      <c r="S2143" s="51"/>
    </row>
    <row r="2144" spans="1:19" ht="21" x14ac:dyDescent="0.35">
      <c r="A2144" s="53">
        <v>31102565</v>
      </c>
      <c r="B2144" s="53" t="s">
        <v>11119</v>
      </c>
      <c r="C2144" s="54" t="s">
        <v>2411</v>
      </c>
      <c r="D2144" s="60">
        <v>1</v>
      </c>
      <c r="E2144" s="61" t="s">
        <v>396</v>
      </c>
      <c r="F2144" s="56">
        <v>120.62</v>
      </c>
      <c r="G2144" s="53">
        <v>1</v>
      </c>
      <c r="H2144" s="53">
        <v>6</v>
      </c>
      <c r="I2144" s="53"/>
      <c r="J2144" s="53"/>
      <c r="K2144" s="57"/>
      <c r="L2144" s="58">
        <f t="shared" si="224"/>
        <v>1027.79</v>
      </c>
      <c r="M2144" s="58">
        <f t="shared" si="225"/>
        <v>1027.79</v>
      </c>
      <c r="N2144" s="58" t="e">
        <f>IF(F2144&gt;0,ROUND(F2144*#REF!,2),0)</f>
        <v>#REF!</v>
      </c>
      <c r="O2144" s="58">
        <f>IF(J2144&gt;0,ROUND(J2144*#REF!,2),0)</f>
        <v>0</v>
      </c>
      <c r="P2144" s="58" t="e">
        <f t="shared" si="226"/>
        <v>#REF!</v>
      </c>
      <c r="Q2144" s="59" t="s">
        <v>132</v>
      </c>
      <c r="R2144" s="51"/>
      <c r="S2144" s="51"/>
    </row>
    <row r="2145" spans="1:19" ht="21" x14ac:dyDescent="0.35">
      <c r="A2145" s="53">
        <v>31102590</v>
      </c>
      <c r="B2145" s="53" t="s">
        <v>11120</v>
      </c>
      <c r="C2145" s="54" t="s">
        <v>2410</v>
      </c>
      <c r="D2145" s="60">
        <v>1</v>
      </c>
      <c r="E2145" s="61" t="s">
        <v>159</v>
      </c>
      <c r="F2145" s="56">
        <v>2.78</v>
      </c>
      <c r="G2145" s="53">
        <v>1</v>
      </c>
      <c r="H2145" s="53">
        <v>4</v>
      </c>
      <c r="I2145" s="53"/>
      <c r="J2145" s="53"/>
      <c r="K2145" s="57"/>
      <c r="L2145" s="58">
        <f t="shared" si="224"/>
        <v>736.04</v>
      </c>
      <c r="M2145" s="58">
        <f t="shared" si="225"/>
        <v>736.04</v>
      </c>
      <c r="N2145" s="58" t="e">
        <f>IF(F2145&gt;0,ROUND(F2145*#REF!,2),0)</f>
        <v>#REF!</v>
      </c>
      <c r="O2145" s="58">
        <f>IF(J2145&gt;0,ROUND(J2145*#REF!,2),0)</f>
        <v>0</v>
      </c>
      <c r="P2145" s="58" t="e">
        <f t="shared" si="226"/>
        <v>#REF!</v>
      </c>
      <c r="Q2145" s="59" t="s">
        <v>132</v>
      </c>
      <c r="R2145" s="51"/>
      <c r="S2145" s="51"/>
    </row>
    <row r="2146" spans="1:19" ht="31" x14ac:dyDescent="0.35">
      <c r="A2146" s="125" t="s">
        <v>11121</v>
      </c>
      <c r="B2146" s="125"/>
      <c r="C2146" s="125"/>
      <c r="D2146" s="125"/>
      <c r="E2146" s="125"/>
      <c r="F2146" s="125"/>
      <c r="G2146" s="125"/>
      <c r="H2146" s="125"/>
      <c r="I2146" s="125"/>
      <c r="J2146" s="125"/>
      <c r="K2146" s="125"/>
      <c r="L2146" s="125"/>
      <c r="M2146" s="125"/>
      <c r="N2146" s="125"/>
      <c r="O2146" s="125"/>
      <c r="P2146" s="125"/>
      <c r="Q2146" s="52"/>
      <c r="R2146" s="51"/>
      <c r="S2146" s="51"/>
    </row>
    <row r="2147" spans="1:19" x14ac:dyDescent="0.35">
      <c r="A2147" s="53">
        <v>31103014</v>
      </c>
      <c r="B2147" s="53" t="s">
        <v>11122</v>
      </c>
      <c r="C2147" s="54" t="s">
        <v>2409</v>
      </c>
      <c r="D2147" s="60">
        <v>1</v>
      </c>
      <c r="E2147" s="61" t="s">
        <v>155</v>
      </c>
      <c r="F2147" s="56"/>
      <c r="G2147" s="53">
        <v>2</v>
      </c>
      <c r="H2147" s="53">
        <v>5</v>
      </c>
      <c r="I2147" s="53"/>
      <c r="J2147" s="53"/>
      <c r="K2147" s="57"/>
      <c r="L2147" s="58">
        <f t="shared" ref="L2147:L2178" si="227">VLOOKUP(E2147,PORTES2021,10,FALSE)</f>
        <v>1206.83</v>
      </c>
      <c r="M2147" s="58">
        <f t="shared" si="225"/>
        <v>1206.83</v>
      </c>
      <c r="N2147" s="58">
        <f>IF(F2147&gt;0,ROUND(F2147*#REF!,2),0)</f>
        <v>0</v>
      </c>
      <c r="O2147" s="58">
        <f>IF(J2147&gt;0,ROUND(J2147*#REF!,2),0)</f>
        <v>0</v>
      </c>
      <c r="P2147" s="58">
        <f t="shared" si="226"/>
        <v>1206.83</v>
      </c>
      <c r="Q2147" s="59" t="s">
        <v>132</v>
      </c>
      <c r="R2147" s="51"/>
      <c r="S2147" s="51"/>
    </row>
    <row r="2148" spans="1:19" x14ac:dyDescent="0.35">
      <c r="A2148" s="53">
        <v>31103022</v>
      </c>
      <c r="B2148" s="53" t="s">
        <v>11123</v>
      </c>
      <c r="C2148" s="54" t="s">
        <v>2408</v>
      </c>
      <c r="D2148" s="60">
        <v>1</v>
      </c>
      <c r="E2148" s="61" t="s">
        <v>148</v>
      </c>
      <c r="F2148" s="56"/>
      <c r="G2148" s="53">
        <v>2</v>
      </c>
      <c r="H2148" s="53">
        <v>3</v>
      </c>
      <c r="I2148" s="53"/>
      <c r="J2148" s="53"/>
      <c r="K2148" s="57"/>
      <c r="L2148" s="58">
        <f t="shared" si="227"/>
        <v>689.63</v>
      </c>
      <c r="M2148" s="58">
        <f t="shared" si="225"/>
        <v>689.63</v>
      </c>
      <c r="N2148" s="58">
        <f>IF(F2148&gt;0,ROUND(F2148*#REF!,2),0)</f>
        <v>0</v>
      </c>
      <c r="O2148" s="58">
        <f>IF(J2148&gt;0,ROUND(J2148*#REF!,2),0)</f>
        <v>0</v>
      </c>
      <c r="P2148" s="58">
        <f t="shared" si="226"/>
        <v>689.63</v>
      </c>
      <c r="Q2148" s="59" t="s">
        <v>132</v>
      </c>
      <c r="R2148" s="51"/>
      <c r="S2148" s="51"/>
    </row>
    <row r="2149" spans="1:19" ht="21" x14ac:dyDescent="0.35">
      <c r="A2149" s="53">
        <v>31103030</v>
      </c>
      <c r="B2149" s="53" t="s">
        <v>11124</v>
      </c>
      <c r="C2149" s="54" t="s">
        <v>2407</v>
      </c>
      <c r="D2149" s="60">
        <v>1</v>
      </c>
      <c r="E2149" s="61" t="s">
        <v>41</v>
      </c>
      <c r="F2149" s="56">
        <v>4.22</v>
      </c>
      <c r="G2149" s="53">
        <v>1</v>
      </c>
      <c r="H2149" s="53">
        <v>2</v>
      </c>
      <c r="I2149" s="53"/>
      <c r="J2149" s="53"/>
      <c r="K2149" s="57"/>
      <c r="L2149" s="58">
        <f t="shared" si="227"/>
        <v>169.74</v>
      </c>
      <c r="M2149" s="58">
        <f t="shared" si="225"/>
        <v>169.74</v>
      </c>
      <c r="N2149" s="58" t="e">
        <f>IF(F2149&gt;0,ROUND(F2149*#REF!,2),0)</f>
        <v>#REF!</v>
      </c>
      <c r="O2149" s="58">
        <f>IF(J2149&gt;0,ROUND(J2149*#REF!,2),0)</f>
        <v>0</v>
      </c>
      <c r="P2149" s="58" t="e">
        <f t="shared" si="226"/>
        <v>#REF!</v>
      </c>
      <c r="Q2149" s="59" t="s">
        <v>132</v>
      </c>
      <c r="R2149" s="51"/>
      <c r="S2149" s="51"/>
    </row>
    <row r="2150" spans="1:19" x14ac:dyDescent="0.35">
      <c r="A2150" s="53">
        <v>31103049</v>
      </c>
      <c r="B2150" s="53" t="s">
        <v>11125</v>
      </c>
      <c r="C2150" s="54" t="s">
        <v>2406</v>
      </c>
      <c r="D2150" s="60">
        <v>1</v>
      </c>
      <c r="E2150" s="61" t="s">
        <v>311</v>
      </c>
      <c r="F2150" s="56"/>
      <c r="G2150" s="53">
        <v>1</v>
      </c>
      <c r="H2150" s="53">
        <v>2</v>
      </c>
      <c r="I2150" s="53"/>
      <c r="J2150" s="53"/>
      <c r="K2150" s="57"/>
      <c r="L2150" s="58">
        <f t="shared" si="227"/>
        <v>291.76</v>
      </c>
      <c r="M2150" s="58">
        <f t="shared" si="225"/>
        <v>291.76</v>
      </c>
      <c r="N2150" s="58">
        <f>IF(F2150&gt;0,ROUND(F2150*#REF!,2),0)</f>
        <v>0</v>
      </c>
      <c r="O2150" s="58">
        <f>IF(J2150&gt;0,ROUND(J2150*#REF!,2),0)</f>
        <v>0</v>
      </c>
      <c r="P2150" s="58">
        <f t="shared" si="226"/>
        <v>291.76</v>
      </c>
      <c r="Q2150" s="59" t="s">
        <v>132</v>
      </c>
      <c r="R2150" s="51"/>
      <c r="S2150" s="51"/>
    </row>
    <row r="2151" spans="1:19" ht="21" x14ac:dyDescent="0.35">
      <c r="A2151" s="53">
        <v>31103057</v>
      </c>
      <c r="B2151" s="53" t="s">
        <v>11126</v>
      </c>
      <c r="C2151" s="54" t="s">
        <v>2405</v>
      </c>
      <c r="D2151" s="60">
        <v>1</v>
      </c>
      <c r="E2151" s="61" t="s">
        <v>133</v>
      </c>
      <c r="F2151" s="56">
        <v>6.5</v>
      </c>
      <c r="G2151" s="53">
        <v>1</v>
      </c>
      <c r="H2151" s="53">
        <v>5</v>
      </c>
      <c r="I2151" s="53"/>
      <c r="J2151" s="53"/>
      <c r="K2151" s="57"/>
      <c r="L2151" s="58">
        <f t="shared" si="227"/>
        <v>310.33999999999997</v>
      </c>
      <c r="M2151" s="58">
        <f t="shared" si="225"/>
        <v>310.33999999999997</v>
      </c>
      <c r="N2151" s="58" t="e">
        <f>IF(F2151&gt;0,ROUND(F2151*#REF!,2),0)</f>
        <v>#REF!</v>
      </c>
      <c r="O2151" s="58">
        <f>IF(J2151&gt;0,ROUND(J2151*#REF!,2),0)</f>
        <v>0</v>
      </c>
      <c r="P2151" s="58" t="e">
        <f t="shared" si="226"/>
        <v>#REF!</v>
      </c>
      <c r="Q2151" s="59" t="s">
        <v>132</v>
      </c>
      <c r="R2151" s="51"/>
      <c r="S2151" s="51"/>
    </row>
    <row r="2152" spans="1:19" x14ac:dyDescent="0.35">
      <c r="A2152" s="53">
        <v>31103065</v>
      </c>
      <c r="B2152" s="53" t="s">
        <v>11127</v>
      </c>
      <c r="C2152" s="54" t="s">
        <v>2404</v>
      </c>
      <c r="D2152" s="60">
        <v>1</v>
      </c>
      <c r="E2152" s="61" t="s">
        <v>393</v>
      </c>
      <c r="F2152" s="56"/>
      <c r="G2152" s="53">
        <v>1</v>
      </c>
      <c r="H2152" s="53">
        <v>4</v>
      </c>
      <c r="I2152" s="53"/>
      <c r="J2152" s="53"/>
      <c r="K2152" s="57"/>
      <c r="L2152" s="58">
        <f t="shared" si="227"/>
        <v>883.25</v>
      </c>
      <c r="M2152" s="58">
        <f t="shared" si="225"/>
        <v>883.25</v>
      </c>
      <c r="N2152" s="58">
        <f>IF(F2152&gt;0,ROUND(F2152*#REF!,2),0)</f>
        <v>0</v>
      </c>
      <c r="O2152" s="58">
        <f>IF(J2152&gt;0,ROUND(J2152*#REF!,2),0)</f>
        <v>0</v>
      </c>
      <c r="P2152" s="58">
        <f t="shared" si="226"/>
        <v>883.25</v>
      </c>
      <c r="Q2152" s="59" t="s">
        <v>132</v>
      </c>
      <c r="R2152" s="51"/>
      <c r="S2152" s="51"/>
    </row>
    <row r="2153" spans="1:19" ht="21" x14ac:dyDescent="0.35">
      <c r="A2153" s="53">
        <v>31103073</v>
      </c>
      <c r="B2153" s="53" t="s">
        <v>11128</v>
      </c>
      <c r="C2153" s="54" t="s">
        <v>2403</v>
      </c>
      <c r="D2153" s="60">
        <v>1</v>
      </c>
      <c r="E2153" s="61" t="s">
        <v>2103</v>
      </c>
      <c r="F2153" s="56"/>
      <c r="G2153" s="53">
        <v>2</v>
      </c>
      <c r="H2153" s="53">
        <v>6</v>
      </c>
      <c r="I2153" s="53"/>
      <c r="J2153" s="53"/>
      <c r="K2153" s="57"/>
      <c r="L2153" s="58">
        <f t="shared" si="227"/>
        <v>1452.19</v>
      </c>
      <c r="M2153" s="58">
        <f t="shared" si="225"/>
        <v>1452.19</v>
      </c>
      <c r="N2153" s="58">
        <f>IF(F2153&gt;0,ROUND(F2153*#REF!,2),0)</f>
        <v>0</v>
      </c>
      <c r="O2153" s="58">
        <f>IF(J2153&gt;0,ROUND(J2153*#REF!,2),0)</f>
        <v>0</v>
      </c>
      <c r="P2153" s="58">
        <f t="shared" si="226"/>
        <v>1452.19</v>
      </c>
      <c r="Q2153" s="59" t="s">
        <v>132</v>
      </c>
      <c r="R2153" s="51"/>
      <c r="S2153" s="51"/>
    </row>
    <row r="2154" spans="1:19" x14ac:dyDescent="0.35">
      <c r="A2154" s="53">
        <v>31103081</v>
      </c>
      <c r="B2154" s="53" t="s">
        <v>11129</v>
      </c>
      <c r="C2154" s="54" t="s">
        <v>2402</v>
      </c>
      <c r="D2154" s="60">
        <v>1</v>
      </c>
      <c r="E2154" s="61" t="s">
        <v>396</v>
      </c>
      <c r="F2154" s="56"/>
      <c r="G2154" s="53">
        <v>2</v>
      </c>
      <c r="H2154" s="53">
        <v>5</v>
      </c>
      <c r="I2154" s="53"/>
      <c r="J2154" s="53"/>
      <c r="K2154" s="57"/>
      <c r="L2154" s="58">
        <f t="shared" si="227"/>
        <v>1027.79</v>
      </c>
      <c r="M2154" s="58">
        <f t="shared" si="225"/>
        <v>1027.79</v>
      </c>
      <c r="N2154" s="58">
        <f>IF(F2154&gt;0,ROUND(F2154*#REF!,2),0)</f>
        <v>0</v>
      </c>
      <c r="O2154" s="58">
        <f>IF(J2154&gt;0,ROUND(J2154*#REF!,2),0)</f>
        <v>0</v>
      </c>
      <c r="P2154" s="58">
        <f t="shared" si="226"/>
        <v>1027.79</v>
      </c>
      <c r="Q2154" s="59" t="s">
        <v>132</v>
      </c>
      <c r="R2154" s="51"/>
      <c r="S2154" s="51"/>
    </row>
    <row r="2155" spans="1:19" x14ac:dyDescent="0.35">
      <c r="A2155" s="53">
        <v>31103090</v>
      </c>
      <c r="B2155" s="53" t="s">
        <v>11130</v>
      </c>
      <c r="C2155" s="54" t="s">
        <v>2401</v>
      </c>
      <c r="D2155" s="60">
        <v>1</v>
      </c>
      <c r="E2155" s="61" t="s">
        <v>224</v>
      </c>
      <c r="F2155" s="56"/>
      <c r="G2155" s="53">
        <v>1</v>
      </c>
      <c r="H2155" s="53">
        <v>2</v>
      </c>
      <c r="I2155" s="53"/>
      <c r="J2155" s="53"/>
      <c r="K2155" s="57"/>
      <c r="L2155" s="58">
        <f t="shared" si="227"/>
        <v>338.19</v>
      </c>
      <c r="M2155" s="58">
        <f t="shared" si="225"/>
        <v>338.19</v>
      </c>
      <c r="N2155" s="58">
        <f>IF(F2155&gt;0,ROUND(F2155*#REF!,2),0)</f>
        <v>0</v>
      </c>
      <c r="O2155" s="58">
        <f>IF(J2155&gt;0,ROUND(J2155*#REF!,2),0)</f>
        <v>0</v>
      </c>
      <c r="P2155" s="58">
        <f t="shared" si="226"/>
        <v>338.19</v>
      </c>
      <c r="Q2155" s="59" t="s">
        <v>132</v>
      </c>
      <c r="R2155" s="51"/>
      <c r="S2155" s="51"/>
    </row>
    <row r="2156" spans="1:19" ht="21" x14ac:dyDescent="0.35">
      <c r="A2156" s="53">
        <v>31103103</v>
      </c>
      <c r="B2156" s="53" t="s">
        <v>11131</v>
      </c>
      <c r="C2156" s="54" t="s">
        <v>2400</v>
      </c>
      <c r="D2156" s="60">
        <v>1</v>
      </c>
      <c r="E2156" s="61" t="s">
        <v>407</v>
      </c>
      <c r="F2156" s="56">
        <v>54.94</v>
      </c>
      <c r="G2156" s="53"/>
      <c r="H2156" s="53">
        <v>3</v>
      </c>
      <c r="I2156" s="53"/>
      <c r="J2156" s="53"/>
      <c r="K2156" s="57"/>
      <c r="L2156" s="58">
        <f t="shared" si="227"/>
        <v>620.66</v>
      </c>
      <c r="M2156" s="58">
        <f t="shared" si="225"/>
        <v>620.66</v>
      </c>
      <c r="N2156" s="58" t="e">
        <f>IF(F2156&gt;0,ROUND(F2156*#REF!,2),0)</f>
        <v>#REF!</v>
      </c>
      <c r="O2156" s="58">
        <f>IF(J2156&gt;0,ROUND(J2156*#REF!,2),0)</f>
        <v>0</v>
      </c>
      <c r="P2156" s="58" t="e">
        <f t="shared" si="226"/>
        <v>#REF!</v>
      </c>
      <c r="Q2156" s="59" t="s">
        <v>132</v>
      </c>
      <c r="R2156" s="51"/>
      <c r="S2156" s="51"/>
    </row>
    <row r="2157" spans="1:19" ht="21" x14ac:dyDescent="0.35">
      <c r="A2157" s="53">
        <v>31103111</v>
      </c>
      <c r="B2157" s="53" t="s">
        <v>11132</v>
      </c>
      <c r="C2157" s="54" t="s">
        <v>2399</v>
      </c>
      <c r="D2157" s="60">
        <v>1</v>
      </c>
      <c r="E2157" s="61" t="s">
        <v>16</v>
      </c>
      <c r="F2157" s="56">
        <v>54.94</v>
      </c>
      <c r="G2157" s="53"/>
      <c r="H2157" s="53">
        <v>3</v>
      </c>
      <c r="I2157" s="53"/>
      <c r="J2157" s="53"/>
      <c r="K2157" s="57"/>
      <c r="L2157" s="58">
        <f t="shared" si="227"/>
        <v>250.65</v>
      </c>
      <c r="M2157" s="58">
        <f t="shared" si="225"/>
        <v>250.65</v>
      </c>
      <c r="N2157" s="58" t="e">
        <f>IF(F2157&gt;0,ROUND(F2157*#REF!,2),0)</f>
        <v>#REF!</v>
      </c>
      <c r="O2157" s="58">
        <f>IF(J2157&gt;0,ROUND(J2157*#REF!,2),0)</f>
        <v>0</v>
      </c>
      <c r="P2157" s="58" t="e">
        <f t="shared" si="226"/>
        <v>#REF!</v>
      </c>
      <c r="Q2157" s="59" t="s">
        <v>132</v>
      </c>
      <c r="R2157" s="51"/>
      <c r="S2157" s="51"/>
    </row>
    <row r="2158" spans="1:19" ht="21" x14ac:dyDescent="0.35">
      <c r="A2158" s="53">
        <v>31103138</v>
      </c>
      <c r="B2158" s="53" t="s">
        <v>11133</v>
      </c>
      <c r="C2158" s="54" t="s">
        <v>2398</v>
      </c>
      <c r="D2158" s="60">
        <v>1</v>
      </c>
      <c r="E2158" s="61" t="s">
        <v>377</v>
      </c>
      <c r="F2158" s="56">
        <v>54.23</v>
      </c>
      <c r="G2158" s="53">
        <v>1</v>
      </c>
      <c r="H2158" s="53">
        <v>4</v>
      </c>
      <c r="I2158" s="53"/>
      <c r="J2158" s="53"/>
      <c r="K2158" s="57"/>
      <c r="L2158" s="58">
        <f t="shared" si="227"/>
        <v>405.81</v>
      </c>
      <c r="M2158" s="58">
        <f t="shared" si="225"/>
        <v>405.81</v>
      </c>
      <c r="N2158" s="58" t="e">
        <f>IF(F2158&gt;0,ROUND(F2158*#REF!,2),0)</f>
        <v>#REF!</v>
      </c>
      <c r="O2158" s="58">
        <f>IF(J2158&gt;0,ROUND(J2158*#REF!,2),0)</f>
        <v>0</v>
      </c>
      <c r="P2158" s="58" t="e">
        <f t="shared" si="226"/>
        <v>#REF!</v>
      </c>
      <c r="Q2158" s="59" t="s">
        <v>132</v>
      </c>
      <c r="R2158" s="51"/>
      <c r="S2158" s="51"/>
    </row>
    <row r="2159" spans="1:19" ht="21" x14ac:dyDescent="0.35">
      <c r="A2159" s="53">
        <v>31103146</v>
      </c>
      <c r="B2159" s="53" t="s">
        <v>11134</v>
      </c>
      <c r="C2159" s="54" t="s">
        <v>2397</v>
      </c>
      <c r="D2159" s="60">
        <v>1</v>
      </c>
      <c r="E2159" s="61" t="s">
        <v>224</v>
      </c>
      <c r="F2159" s="56">
        <v>8.67</v>
      </c>
      <c r="G2159" s="53">
        <v>1</v>
      </c>
      <c r="H2159" s="53">
        <v>3</v>
      </c>
      <c r="I2159" s="53"/>
      <c r="J2159" s="53"/>
      <c r="K2159" s="57"/>
      <c r="L2159" s="58">
        <f t="shared" si="227"/>
        <v>338.19</v>
      </c>
      <c r="M2159" s="58">
        <f t="shared" si="225"/>
        <v>338.19</v>
      </c>
      <c r="N2159" s="58" t="e">
        <f>IF(F2159&gt;0,ROUND(F2159*#REF!,2),0)</f>
        <v>#REF!</v>
      </c>
      <c r="O2159" s="58">
        <f>IF(J2159&gt;0,ROUND(J2159*#REF!,2),0)</f>
        <v>0</v>
      </c>
      <c r="P2159" s="58" t="e">
        <f t="shared" si="226"/>
        <v>#REF!</v>
      </c>
      <c r="Q2159" s="59" t="s">
        <v>132</v>
      </c>
      <c r="R2159" s="51"/>
      <c r="S2159" s="51"/>
    </row>
    <row r="2160" spans="1:19" x14ac:dyDescent="0.35">
      <c r="A2160" s="53">
        <v>31103154</v>
      </c>
      <c r="B2160" s="53" t="s">
        <v>11135</v>
      </c>
      <c r="C2160" s="54" t="s">
        <v>2396</v>
      </c>
      <c r="D2160" s="60">
        <v>1</v>
      </c>
      <c r="E2160" s="61" t="s">
        <v>484</v>
      </c>
      <c r="F2160" s="56"/>
      <c r="G2160" s="53">
        <v>2</v>
      </c>
      <c r="H2160" s="53">
        <v>3</v>
      </c>
      <c r="I2160" s="53"/>
      <c r="J2160" s="53"/>
      <c r="K2160" s="57"/>
      <c r="L2160" s="58">
        <f t="shared" si="227"/>
        <v>802.34</v>
      </c>
      <c r="M2160" s="58">
        <f t="shared" si="225"/>
        <v>802.34</v>
      </c>
      <c r="N2160" s="58">
        <f>IF(F2160&gt;0,ROUND(F2160*#REF!,2),0)</f>
        <v>0</v>
      </c>
      <c r="O2160" s="58">
        <f>IF(J2160&gt;0,ROUND(J2160*#REF!,2),0)</f>
        <v>0</v>
      </c>
      <c r="P2160" s="58">
        <f t="shared" si="226"/>
        <v>802.34</v>
      </c>
      <c r="Q2160" s="59" t="s">
        <v>132</v>
      </c>
      <c r="R2160" s="51"/>
      <c r="S2160" s="51"/>
    </row>
    <row r="2161" spans="1:19" x14ac:dyDescent="0.35">
      <c r="A2161" s="53">
        <v>31103162</v>
      </c>
      <c r="B2161" s="53" t="s">
        <v>11136</v>
      </c>
      <c r="C2161" s="54" t="s">
        <v>2395</v>
      </c>
      <c r="D2161" s="60">
        <v>1</v>
      </c>
      <c r="E2161" s="61" t="s">
        <v>407</v>
      </c>
      <c r="F2161" s="56"/>
      <c r="G2161" s="53">
        <v>1</v>
      </c>
      <c r="H2161" s="53">
        <v>3</v>
      </c>
      <c r="I2161" s="53"/>
      <c r="J2161" s="53"/>
      <c r="K2161" s="57"/>
      <c r="L2161" s="58">
        <f t="shared" si="227"/>
        <v>620.66</v>
      </c>
      <c r="M2161" s="58">
        <f t="shared" si="225"/>
        <v>620.66</v>
      </c>
      <c r="N2161" s="58">
        <f>IF(F2161&gt;0,ROUND(F2161*#REF!,2),0)</f>
        <v>0</v>
      </c>
      <c r="O2161" s="58">
        <f>IF(J2161&gt;0,ROUND(J2161*#REF!,2),0)</f>
        <v>0</v>
      </c>
      <c r="P2161" s="58">
        <f t="shared" si="226"/>
        <v>620.66</v>
      </c>
      <c r="Q2161" s="59" t="s">
        <v>132</v>
      </c>
      <c r="R2161" s="51"/>
      <c r="S2161" s="51"/>
    </row>
    <row r="2162" spans="1:19" x14ac:dyDescent="0.35">
      <c r="A2162" s="53">
        <v>31103170</v>
      </c>
      <c r="B2162" s="53" t="s">
        <v>11137</v>
      </c>
      <c r="C2162" s="54" t="s">
        <v>2394</v>
      </c>
      <c r="D2162" s="60">
        <v>1</v>
      </c>
      <c r="E2162" s="61" t="s">
        <v>311</v>
      </c>
      <c r="F2162" s="56"/>
      <c r="G2162" s="53">
        <v>1</v>
      </c>
      <c r="H2162" s="53">
        <v>2</v>
      </c>
      <c r="I2162" s="53"/>
      <c r="J2162" s="53"/>
      <c r="K2162" s="57"/>
      <c r="L2162" s="58">
        <f t="shared" si="227"/>
        <v>291.76</v>
      </c>
      <c r="M2162" s="58">
        <f t="shared" si="225"/>
        <v>291.76</v>
      </c>
      <c r="N2162" s="58">
        <f>IF(F2162&gt;0,ROUND(F2162*#REF!,2),0)</f>
        <v>0</v>
      </c>
      <c r="O2162" s="58">
        <f>IF(J2162&gt;0,ROUND(J2162*#REF!,2),0)</f>
        <v>0</v>
      </c>
      <c r="P2162" s="58">
        <f t="shared" si="226"/>
        <v>291.76</v>
      </c>
      <c r="Q2162" s="59" t="s">
        <v>132</v>
      </c>
      <c r="R2162" s="51"/>
      <c r="S2162" s="51"/>
    </row>
    <row r="2163" spans="1:19" ht="21" x14ac:dyDescent="0.35">
      <c r="A2163" s="53">
        <v>31103189</v>
      </c>
      <c r="B2163" s="53" t="s">
        <v>11138</v>
      </c>
      <c r="C2163" s="54" t="s">
        <v>2393</v>
      </c>
      <c r="D2163" s="60">
        <v>1</v>
      </c>
      <c r="E2163" s="61" t="s">
        <v>311</v>
      </c>
      <c r="F2163" s="56">
        <v>3.24</v>
      </c>
      <c r="G2163" s="53">
        <v>1</v>
      </c>
      <c r="H2163" s="53">
        <v>3</v>
      </c>
      <c r="I2163" s="53"/>
      <c r="J2163" s="53"/>
      <c r="K2163" s="57"/>
      <c r="L2163" s="58">
        <f t="shared" si="227"/>
        <v>291.76</v>
      </c>
      <c r="M2163" s="58">
        <f t="shared" si="225"/>
        <v>291.76</v>
      </c>
      <c r="N2163" s="58" t="e">
        <f>IF(F2163&gt;0,ROUND(F2163*#REF!,2),0)</f>
        <v>#REF!</v>
      </c>
      <c r="O2163" s="58">
        <f>IF(J2163&gt;0,ROUND(J2163*#REF!,2),0)</f>
        <v>0</v>
      </c>
      <c r="P2163" s="58" t="e">
        <f t="shared" si="226"/>
        <v>#REF!</v>
      </c>
      <c r="Q2163" s="59" t="s">
        <v>132</v>
      </c>
      <c r="R2163" s="51"/>
      <c r="S2163" s="51"/>
    </row>
    <row r="2164" spans="1:19" ht="21" x14ac:dyDescent="0.35">
      <c r="A2164" s="53">
        <v>31103197</v>
      </c>
      <c r="B2164" s="53" t="s">
        <v>11139</v>
      </c>
      <c r="C2164" s="54" t="s">
        <v>2392</v>
      </c>
      <c r="D2164" s="60">
        <v>1</v>
      </c>
      <c r="E2164" s="61" t="s">
        <v>311</v>
      </c>
      <c r="F2164" s="56"/>
      <c r="G2164" s="53"/>
      <c r="H2164" s="53">
        <v>1</v>
      </c>
      <c r="I2164" s="53"/>
      <c r="J2164" s="53"/>
      <c r="K2164" s="57"/>
      <c r="L2164" s="58">
        <f t="shared" si="227"/>
        <v>291.76</v>
      </c>
      <c r="M2164" s="58">
        <f t="shared" si="225"/>
        <v>291.76</v>
      </c>
      <c r="N2164" s="58">
        <f>IF(F2164&gt;0,ROUND(F2164*#REF!,2),0)</f>
        <v>0</v>
      </c>
      <c r="O2164" s="58">
        <f>IF(J2164&gt;0,ROUND(J2164*#REF!,2),0)</f>
        <v>0</v>
      </c>
      <c r="P2164" s="58">
        <f t="shared" si="226"/>
        <v>291.76</v>
      </c>
      <c r="Q2164" s="59" t="s">
        <v>132</v>
      </c>
      <c r="R2164" s="51"/>
      <c r="S2164" s="51"/>
    </row>
    <row r="2165" spans="1:19" ht="21" x14ac:dyDescent="0.35">
      <c r="A2165" s="53">
        <v>31103200</v>
      </c>
      <c r="B2165" s="53" t="s">
        <v>11140</v>
      </c>
      <c r="C2165" s="54" t="s">
        <v>2391</v>
      </c>
      <c r="D2165" s="60">
        <v>1</v>
      </c>
      <c r="E2165" s="61" t="s">
        <v>388</v>
      </c>
      <c r="F2165" s="56">
        <v>11.99</v>
      </c>
      <c r="G2165" s="53">
        <v>1</v>
      </c>
      <c r="H2165" s="53">
        <v>3</v>
      </c>
      <c r="I2165" s="53"/>
      <c r="J2165" s="53"/>
      <c r="K2165" s="57"/>
      <c r="L2165" s="58">
        <f t="shared" si="227"/>
        <v>574.25</v>
      </c>
      <c r="M2165" s="58">
        <f t="shared" si="225"/>
        <v>574.25</v>
      </c>
      <c r="N2165" s="58" t="e">
        <f>IF(F2165&gt;0,ROUND(F2165*#REF!,2),0)</f>
        <v>#REF!</v>
      </c>
      <c r="O2165" s="58">
        <f>IF(J2165&gt;0,ROUND(J2165*#REF!,2),0)</f>
        <v>0</v>
      </c>
      <c r="P2165" s="58" t="e">
        <f t="shared" si="226"/>
        <v>#REF!</v>
      </c>
      <c r="Q2165" s="59" t="s">
        <v>132</v>
      </c>
      <c r="R2165" s="51"/>
      <c r="S2165" s="51"/>
    </row>
    <row r="2166" spans="1:19" ht="21" x14ac:dyDescent="0.35">
      <c r="A2166" s="53">
        <v>31103219</v>
      </c>
      <c r="B2166" s="53" t="s">
        <v>11141</v>
      </c>
      <c r="C2166" s="54" t="s">
        <v>2390</v>
      </c>
      <c r="D2166" s="60">
        <v>1</v>
      </c>
      <c r="E2166" s="61" t="s">
        <v>224</v>
      </c>
      <c r="F2166" s="56">
        <v>11.99</v>
      </c>
      <c r="G2166" s="53">
        <v>1</v>
      </c>
      <c r="H2166" s="53">
        <v>3</v>
      </c>
      <c r="I2166" s="53"/>
      <c r="J2166" s="53"/>
      <c r="K2166" s="57"/>
      <c r="L2166" s="58">
        <f t="shared" si="227"/>
        <v>338.19</v>
      </c>
      <c r="M2166" s="58">
        <f t="shared" si="225"/>
        <v>338.19</v>
      </c>
      <c r="N2166" s="58" t="e">
        <f>IF(F2166&gt;0,ROUND(F2166*#REF!,2),0)</f>
        <v>#REF!</v>
      </c>
      <c r="O2166" s="58">
        <f>IF(J2166&gt;0,ROUND(J2166*#REF!,2),0)</f>
        <v>0</v>
      </c>
      <c r="P2166" s="58" t="e">
        <f t="shared" si="226"/>
        <v>#REF!</v>
      </c>
      <c r="Q2166" s="59" t="s">
        <v>132</v>
      </c>
      <c r="R2166" s="51"/>
      <c r="S2166" s="51"/>
    </row>
    <row r="2167" spans="1:19" ht="21" x14ac:dyDescent="0.35">
      <c r="A2167" s="53">
        <v>31103227</v>
      </c>
      <c r="B2167" s="53" t="s">
        <v>11142</v>
      </c>
      <c r="C2167" s="54" t="s">
        <v>2389</v>
      </c>
      <c r="D2167" s="60">
        <v>1</v>
      </c>
      <c r="E2167" s="61" t="s">
        <v>311</v>
      </c>
      <c r="F2167" s="56"/>
      <c r="G2167" s="53">
        <v>1</v>
      </c>
      <c r="H2167" s="53">
        <v>2</v>
      </c>
      <c r="I2167" s="53"/>
      <c r="J2167" s="53"/>
      <c r="K2167" s="57"/>
      <c r="L2167" s="58">
        <f t="shared" si="227"/>
        <v>291.76</v>
      </c>
      <c r="M2167" s="58">
        <f t="shared" ref="M2167:M2226" si="228">ROUND(D2167*L2167,2)</f>
        <v>291.76</v>
      </c>
      <c r="N2167" s="58">
        <f>IF(F2167&gt;0,ROUND(F2167*#REF!,2),0)</f>
        <v>0</v>
      </c>
      <c r="O2167" s="58">
        <f>IF(J2167&gt;0,ROUND(J2167*#REF!,2),0)</f>
        <v>0</v>
      </c>
      <c r="P2167" s="58">
        <f t="shared" si="226"/>
        <v>291.76</v>
      </c>
      <c r="Q2167" s="59" t="s">
        <v>132</v>
      </c>
      <c r="R2167" s="51"/>
      <c r="S2167" s="51"/>
    </row>
    <row r="2168" spans="1:19" ht="21" x14ac:dyDescent="0.35">
      <c r="A2168" s="53">
        <v>31103235</v>
      </c>
      <c r="B2168" s="53" t="s">
        <v>11143</v>
      </c>
      <c r="C2168" s="54" t="s">
        <v>2388</v>
      </c>
      <c r="D2168" s="60">
        <v>1</v>
      </c>
      <c r="E2168" s="61" t="s">
        <v>133</v>
      </c>
      <c r="F2168" s="56">
        <v>6.5</v>
      </c>
      <c r="G2168" s="53">
        <v>1</v>
      </c>
      <c r="H2168" s="53">
        <v>2</v>
      </c>
      <c r="I2168" s="53"/>
      <c r="J2168" s="53"/>
      <c r="K2168" s="57"/>
      <c r="L2168" s="58">
        <f t="shared" si="227"/>
        <v>310.33999999999997</v>
      </c>
      <c r="M2168" s="58">
        <f t="shared" si="228"/>
        <v>310.33999999999997</v>
      </c>
      <c r="N2168" s="58" t="e">
        <f>IF(F2168&gt;0,ROUND(F2168*#REF!,2),0)</f>
        <v>#REF!</v>
      </c>
      <c r="O2168" s="58">
        <f>IF(J2168&gt;0,ROUND(J2168*#REF!,2),0)</f>
        <v>0</v>
      </c>
      <c r="P2168" s="58" t="e">
        <f t="shared" si="226"/>
        <v>#REF!</v>
      </c>
      <c r="Q2168" s="59" t="s">
        <v>132</v>
      </c>
      <c r="R2168" s="51"/>
      <c r="S2168" s="51"/>
    </row>
    <row r="2169" spans="1:19" x14ac:dyDescent="0.35">
      <c r="A2169" s="53">
        <v>31103243</v>
      </c>
      <c r="B2169" s="53" t="s">
        <v>11144</v>
      </c>
      <c r="C2169" s="54" t="s">
        <v>2387</v>
      </c>
      <c r="D2169" s="60">
        <v>1</v>
      </c>
      <c r="E2169" s="61" t="s">
        <v>383</v>
      </c>
      <c r="F2169" s="56"/>
      <c r="G2169" s="53">
        <v>1</v>
      </c>
      <c r="H2169" s="53">
        <v>3</v>
      </c>
      <c r="I2169" s="53"/>
      <c r="J2169" s="53"/>
      <c r="K2169" s="57"/>
      <c r="L2169" s="58">
        <f t="shared" si="227"/>
        <v>649.84</v>
      </c>
      <c r="M2169" s="58">
        <f t="shared" si="228"/>
        <v>649.84</v>
      </c>
      <c r="N2169" s="58">
        <f>IF(F2169&gt;0,ROUND(F2169*#REF!,2),0)</f>
        <v>0</v>
      </c>
      <c r="O2169" s="58">
        <f>IF(J2169&gt;0,ROUND(J2169*#REF!,2),0)</f>
        <v>0</v>
      </c>
      <c r="P2169" s="58">
        <f t="shared" ref="P2169:P2226" si="229">ROUND(M2169+N2169+O2169,2)</f>
        <v>649.84</v>
      </c>
      <c r="Q2169" s="59" t="s">
        <v>132</v>
      </c>
      <c r="R2169" s="51"/>
      <c r="S2169" s="51"/>
    </row>
    <row r="2170" spans="1:19" ht="21" x14ac:dyDescent="0.35">
      <c r="A2170" s="53">
        <v>31103251</v>
      </c>
      <c r="B2170" s="53" t="s">
        <v>11145</v>
      </c>
      <c r="C2170" s="54" t="s">
        <v>2386</v>
      </c>
      <c r="D2170" s="60">
        <v>1</v>
      </c>
      <c r="E2170" s="61" t="s">
        <v>155</v>
      </c>
      <c r="F2170" s="56"/>
      <c r="G2170" s="53">
        <v>2</v>
      </c>
      <c r="H2170" s="53">
        <v>5</v>
      </c>
      <c r="I2170" s="53"/>
      <c r="J2170" s="53"/>
      <c r="K2170" s="57"/>
      <c r="L2170" s="58">
        <f t="shared" si="227"/>
        <v>1206.83</v>
      </c>
      <c r="M2170" s="58">
        <f t="shared" si="228"/>
        <v>1206.83</v>
      </c>
      <c r="N2170" s="58">
        <f>IF(F2170&gt;0,ROUND(F2170*#REF!,2),0)</f>
        <v>0</v>
      </c>
      <c r="O2170" s="58">
        <f>IF(J2170&gt;0,ROUND(J2170*#REF!,2),0)</f>
        <v>0</v>
      </c>
      <c r="P2170" s="58">
        <f t="shared" si="229"/>
        <v>1206.83</v>
      </c>
      <c r="Q2170" s="59" t="s">
        <v>132</v>
      </c>
      <c r="R2170" s="51"/>
      <c r="S2170" s="51"/>
    </row>
    <row r="2171" spans="1:19" ht="21" x14ac:dyDescent="0.35">
      <c r="A2171" s="53">
        <v>31103260</v>
      </c>
      <c r="B2171" s="53" t="s">
        <v>11146</v>
      </c>
      <c r="C2171" s="54" t="s">
        <v>2385</v>
      </c>
      <c r="D2171" s="60">
        <v>1</v>
      </c>
      <c r="E2171" s="61" t="s">
        <v>2384</v>
      </c>
      <c r="F2171" s="56"/>
      <c r="G2171" s="53">
        <v>2</v>
      </c>
      <c r="H2171" s="53">
        <v>6</v>
      </c>
      <c r="I2171" s="53"/>
      <c r="J2171" s="53"/>
      <c r="K2171" s="57"/>
      <c r="L2171" s="58">
        <f t="shared" si="227"/>
        <v>2647.07</v>
      </c>
      <c r="M2171" s="58">
        <f t="shared" si="228"/>
        <v>2647.07</v>
      </c>
      <c r="N2171" s="58">
        <f>IF(F2171&gt;0,ROUND(F2171*#REF!,2),0)</f>
        <v>0</v>
      </c>
      <c r="O2171" s="58">
        <f>IF(J2171&gt;0,ROUND(J2171*#REF!,2),0)</f>
        <v>0</v>
      </c>
      <c r="P2171" s="58">
        <f t="shared" si="229"/>
        <v>2647.07</v>
      </c>
      <c r="Q2171" s="59" t="s">
        <v>132</v>
      </c>
      <c r="R2171" s="51"/>
      <c r="S2171" s="51"/>
    </row>
    <row r="2172" spans="1:19" ht="21" x14ac:dyDescent="0.35">
      <c r="A2172" s="53">
        <v>31103278</v>
      </c>
      <c r="B2172" s="53" t="s">
        <v>11147</v>
      </c>
      <c r="C2172" s="54" t="s">
        <v>2383</v>
      </c>
      <c r="D2172" s="60">
        <v>1</v>
      </c>
      <c r="E2172" s="61" t="s">
        <v>194</v>
      </c>
      <c r="F2172" s="56"/>
      <c r="G2172" s="53">
        <v>2</v>
      </c>
      <c r="H2172" s="53">
        <v>5</v>
      </c>
      <c r="I2172" s="53"/>
      <c r="J2172" s="53"/>
      <c r="K2172" s="57"/>
      <c r="L2172" s="58">
        <f t="shared" si="227"/>
        <v>2181.58</v>
      </c>
      <c r="M2172" s="58">
        <f t="shared" si="228"/>
        <v>2181.58</v>
      </c>
      <c r="N2172" s="58">
        <f>IF(F2172&gt;0,ROUND(F2172*#REF!,2),0)</f>
        <v>0</v>
      </c>
      <c r="O2172" s="58">
        <f>IF(J2172&gt;0,ROUND(J2172*#REF!,2),0)</f>
        <v>0</v>
      </c>
      <c r="P2172" s="58">
        <f t="shared" si="229"/>
        <v>2181.58</v>
      </c>
      <c r="Q2172" s="59" t="s">
        <v>132</v>
      </c>
      <c r="R2172" s="51"/>
      <c r="S2172" s="51"/>
    </row>
    <row r="2173" spans="1:19" ht="21" x14ac:dyDescent="0.35">
      <c r="A2173" s="53">
        <v>31103286</v>
      </c>
      <c r="B2173" s="53" t="s">
        <v>11148</v>
      </c>
      <c r="C2173" s="54" t="s">
        <v>2382</v>
      </c>
      <c r="D2173" s="60">
        <v>1</v>
      </c>
      <c r="E2173" s="61" t="s">
        <v>148</v>
      </c>
      <c r="F2173" s="56"/>
      <c r="G2173" s="53">
        <v>1</v>
      </c>
      <c r="H2173" s="53">
        <v>3</v>
      </c>
      <c r="I2173" s="53"/>
      <c r="J2173" s="53"/>
      <c r="K2173" s="57"/>
      <c r="L2173" s="58">
        <f t="shared" si="227"/>
        <v>689.63</v>
      </c>
      <c r="M2173" s="58">
        <f t="shared" si="228"/>
        <v>689.63</v>
      </c>
      <c r="N2173" s="58">
        <f>IF(F2173&gt;0,ROUND(F2173*#REF!,2),0)</f>
        <v>0</v>
      </c>
      <c r="O2173" s="58">
        <f>IF(J2173&gt;0,ROUND(J2173*#REF!,2),0)</f>
        <v>0</v>
      </c>
      <c r="P2173" s="58">
        <f t="shared" si="229"/>
        <v>689.63</v>
      </c>
      <c r="Q2173" s="59" t="s">
        <v>132</v>
      </c>
      <c r="R2173" s="51"/>
      <c r="S2173" s="51"/>
    </row>
    <row r="2174" spans="1:19" ht="21" x14ac:dyDescent="0.35">
      <c r="A2174" s="53">
        <v>31103294</v>
      </c>
      <c r="B2174" s="53" t="s">
        <v>11149</v>
      </c>
      <c r="C2174" s="54" t="s">
        <v>2381</v>
      </c>
      <c r="D2174" s="60">
        <v>1</v>
      </c>
      <c r="E2174" s="61" t="s">
        <v>393</v>
      </c>
      <c r="F2174" s="56"/>
      <c r="G2174" s="53">
        <v>2</v>
      </c>
      <c r="H2174" s="53">
        <v>4</v>
      </c>
      <c r="I2174" s="53"/>
      <c r="J2174" s="53"/>
      <c r="K2174" s="57"/>
      <c r="L2174" s="58">
        <f t="shared" si="227"/>
        <v>883.25</v>
      </c>
      <c r="M2174" s="58">
        <f t="shared" si="228"/>
        <v>883.25</v>
      </c>
      <c r="N2174" s="58">
        <f>IF(F2174&gt;0,ROUND(F2174*#REF!,2),0)</f>
        <v>0</v>
      </c>
      <c r="O2174" s="58">
        <f>IF(J2174&gt;0,ROUND(J2174*#REF!,2),0)</f>
        <v>0</v>
      </c>
      <c r="P2174" s="58">
        <f t="shared" si="229"/>
        <v>883.25</v>
      </c>
      <c r="Q2174" s="59" t="s">
        <v>132</v>
      </c>
      <c r="R2174" s="51"/>
      <c r="S2174" s="51"/>
    </row>
    <row r="2175" spans="1:19" ht="21" x14ac:dyDescent="0.35">
      <c r="A2175" s="53">
        <v>31103308</v>
      </c>
      <c r="B2175" s="53" t="s">
        <v>11150</v>
      </c>
      <c r="C2175" s="54" t="s">
        <v>2380</v>
      </c>
      <c r="D2175" s="60">
        <v>1</v>
      </c>
      <c r="E2175" s="61" t="s">
        <v>393</v>
      </c>
      <c r="F2175" s="56"/>
      <c r="G2175" s="53">
        <v>2</v>
      </c>
      <c r="H2175" s="53">
        <v>4</v>
      </c>
      <c r="I2175" s="53"/>
      <c r="J2175" s="53"/>
      <c r="K2175" s="57"/>
      <c r="L2175" s="58">
        <f t="shared" si="227"/>
        <v>883.25</v>
      </c>
      <c r="M2175" s="58">
        <f t="shared" si="228"/>
        <v>883.25</v>
      </c>
      <c r="N2175" s="58">
        <f>IF(F2175&gt;0,ROUND(F2175*#REF!,2),0)</f>
        <v>0</v>
      </c>
      <c r="O2175" s="58">
        <f>IF(J2175&gt;0,ROUND(J2175*#REF!,2),0)</f>
        <v>0</v>
      </c>
      <c r="P2175" s="58">
        <f t="shared" si="229"/>
        <v>883.25</v>
      </c>
      <c r="Q2175" s="59" t="s">
        <v>132</v>
      </c>
      <c r="R2175" s="51"/>
      <c r="S2175" s="51"/>
    </row>
    <row r="2176" spans="1:19" ht="21" x14ac:dyDescent="0.35">
      <c r="A2176" s="53">
        <v>31103316</v>
      </c>
      <c r="B2176" s="53" t="s">
        <v>11151</v>
      </c>
      <c r="C2176" s="54" t="s">
        <v>2379</v>
      </c>
      <c r="D2176" s="60">
        <v>1</v>
      </c>
      <c r="E2176" s="61" t="s">
        <v>393</v>
      </c>
      <c r="F2176" s="56"/>
      <c r="G2176" s="53">
        <v>2</v>
      </c>
      <c r="H2176" s="53">
        <v>4</v>
      </c>
      <c r="I2176" s="53"/>
      <c r="J2176" s="53"/>
      <c r="K2176" s="57"/>
      <c r="L2176" s="58">
        <f t="shared" si="227"/>
        <v>883.25</v>
      </c>
      <c r="M2176" s="58">
        <f t="shared" si="228"/>
        <v>883.25</v>
      </c>
      <c r="N2176" s="58">
        <f>IF(F2176&gt;0,ROUND(F2176*#REF!,2),0)</f>
        <v>0</v>
      </c>
      <c r="O2176" s="58">
        <f>IF(J2176&gt;0,ROUND(J2176*#REF!,2),0)</f>
        <v>0</v>
      </c>
      <c r="P2176" s="58">
        <f t="shared" si="229"/>
        <v>883.25</v>
      </c>
      <c r="Q2176" s="59" t="s">
        <v>132</v>
      </c>
      <c r="R2176" s="51"/>
      <c r="S2176" s="51"/>
    </row>
    <row r="2177" spans="1:19" ht="21" x14ac:dyDescent="0.35">
      <c r="A2177" s="53">
        <v>31103324</v>
      </c>
      <c r="B2177" s="53" t="s">
        <v>11152</v>
      </c>
      <c r="C2177" s="54" t="s">
        <v>2378</v>
      </c>
      <c r="D2177" s="60">
        <v>1</v>
      </c>
      <c r="E2177" s="61" t="s">
        <v>393</v>
      </c>
      <c r="F2177" s="56"/>
      <c r="G2177" s="53">
        <v>2</v>
      </c>
      <c r="H2177" s="53">
        <v>4</v>
      </c>
      <c r="I2177" s="53"/>
      <c r="J2177" s="53"/>
      <c r="K2177" s="57"/>
      <c r="L2177" s="58">
        <f t="shared" si="227"/>
        <v>883.25</v>
      </c>
      <c r="M2177" s="58">
        <f t="shared" si="228"/>
        <v>883.25</v>
      </c>
      <c r="N2177" s="58">
        <f>IF(F2177&gt;0,ROUND(F2177*#REF!,2),0)</f>
        <v>0</v>
      </c>
      <c r="O2177" s="58">
        <f>IF(J2177&gt;0,ROUND(J2177*#REF!,2),0)</f>
        <v>0</v>
      </c>
      <c r="P2177" s="58">
        <f t="shared" si="229"/>
        <v>883.25</v>
      </c>
      <c r="Q2177" s="59" t="s">
        <v>132</v>
      </c>
      <c r="R2177" s="51"/>
      <c r="S2177" s="51"/>
    </row>
    <row r="2178" spans="1:19" ht="21" x14ac:dyDescent="0.35">
      <c r="A2178" s="53">
        <v>31103332</v>
      </c>
      <c r="B2178" s="53" t="s">
        <v>11153</v>
      </c>
      <c r="C2178" s="54" t="s">
        <v>2377</v>
      </c>
      <c r="D2178" s="60">
        <v>1</v>
      </c>
      <c r="E2178" s="61" t="s">
        <v>388</v>
      </c>
      <c r="F2178" s="56"/>
      <c r="G2178" s="53">
        <v>1</v>
      </c>
      <c r="H2178" s="53">
        <v>5</v>
      </c>
      <c r="I2178" s="53"/>
      <c r="J2178" s="53"/>
      <c r="K2178" s="57"/>
      <c r="L2178" s="58">
        <f t="shared" si="227"/>
        <v>574.25</v>
      </c>
      <c r="M2178" s="58">
        <f t="shared" si="228"/>
        <v>574.25</v>
      </c>
      <c r="N2178" s="58">
        <f>IF(F2178&gt;0,ROUND(F2178*#REF!,2),0)</f>
        <v>0</v>
      </c>
      <c r="O2178" s="58">
        <f>IF(J2178&gt;0,ROUND(J2178*#REF!,2),0)</f>
        <v>0</v>
      </c>
      <c r="P2178" s="58">
        <f t="shared" si="229"/>
        <v>574.25</v>
      </c>
      <c r="Q2178" s="59" t="s">
        <v>132</v>
      </c>
      <c r="R2178" s="51"/>
      <c r="S2178" s="51"/>
    </row>
    <row r="2179" spans="1:19" ht="21" x14ac:dyDescent="0.35">
      <c r="A2179" s="53">
        <v>31103340</v>
      </c>
      <c r="B2179" s="53" t="s">
        <v>11154</v>
      </c>
      <c r="C2179" s="54" t="s">
        <v>2376</v>
      </c>
      <c r="D2179" s="60">
        <v>1</v>
      </c>
      <c r="E2179" s="61" t="s">
        <v>409</v>
      </c>
      <c r="F2179" s="56">
        <v>2.78</v>
      </c>
      <c r="G2179" s="53">
        <v>2</v>
      </c>
      <c r="H2179" s="53">
        <v>4</v>
      </c>
      <c r="I2179" s="53"/>
      <c r="J2179" s="53"/>
      <c r="K2179" s="57"/>
      <c r="L2179" s="58">
        <f t="shared" ref="L2179:L2200" si="230">VLOOKUP(E2179,PORTES2021,10,FALSE)</f>
        <v>438.97</v>
      </c>
      <c r="M2179" s="58">
        <f t="shared" si="228"/>
        <v>438.97</v>
      </c>
      <c r="N2179" s="58" t="e">
        <f>IF(F2179&gt;0,ROUND(F2179*#REF!,2),0)</f>
        <v>#REF!</v>
      </c>
      <c r="O2179" s="58">
        <f>IF(J2179&gt;0,ROUND(J2179*#REF!,2),0)</f>
        <v>0</v>
      </c>
      <c r="P2179" s="58" t="e">
        <f t="shared" si="229"/>
        <v>#REF!</v>
      </c>
      <c r="Q2179" s="59" t="s">
        <v>132</v>
      </c>
      <c r="R2179" s="51"/>
      <c r="S2179" s="51"/>
    </row>
    <row r="2180" spans="1:19" ht="31.5" x14ac:dyDescent="0.35">
      <c r="A2180" s="53">
        <v>31103359</v>
      </c>
      <c r="B2180" s="53" t="s">
        <v>11155</v>
      </c>
      <c r="C2180" s="54" t="s">
        <v>2375</v>
      </c>
      <c r="D2180" s="60">
        <v>1</v>
      </c>
      <c r="E2180" s="61" t="s">
        <v>383</v>
      </c>
      <c r="F2180" s="56"/>
      <c r="G2180" s="53">
        <v>2</v>
      </c>
      <c r="H2180" s="53">
        <v>4</v>
      </c>
      <c r="I2180" s="53"/>
      <c r="J2180" s="53"/>
      <c r="K2180" s="57"/>
      <c r="L2180" s="58">
        <f t="shared" si="230"/>
        <v>649.84</v>
      </c>
      <c r="M2180" s="58">
        <f t="shared" si="228"/>
        <v>649.84</v>
      </c>
      <c r="N2180" s="58">
        <f>IF(F2180&gt;0,ROUND(F2180*#REF!,2),0)</f>
        <v>0</v>
      </c>
      <c r="O2180" s="58">
        <f>IF(J2180&gt;0,ROUND(J2180*#REF!,2),0)</f>
        <v>0</v>
      </c>
      <c r="P2180" s="58">
        <f t="shared" si="229"/>
        <v>649.84</v>
      </c>
      <c r="Q2180" s="59" t="s">
        <v>132</v>
      </c>
      <c r="R2180" s="51"/>
      <c r="S2180" s="51"/>
    </row>
    <row r="2181" spans="1:19" ht="31.5" x14ac:dyDescent="0.35">
      <c r="A2181" s="53">
        <v>31103367</v>
      </c>
      <c r="B2181" s="53" t="s">
        <v>11156</v>
      </c>
      <c r="C2181" s="54" t="s">
        <v>2374</v>
      </c>
      <c r="D2181" s="60">
        <v>1</v>
      </c>
      <c r="E2181" s="61" t="s">
        <v>41</v>
      </c>
      <c r="F2181" s="56">
        <v>2.2999999999999998</v>
      </c>
      <c r="G2181" s="53">
        <v>2</v>
      </c>
      <c r="H2181" s="53">
        <v>4</v>
      </c>
      <c r="I2181" s="53"/>
      <c r="J2181" s="53"/>
      <c r="K2181" s="57"/>
      <c r="L2181" s="58">
        <f t="shared" si="230"/>
        <v>169.74</v>
      </c>
      <c r="M2181" s="58">
        <f t="shared" si="228"/>
        <v>169.74</v>
      </c>
      <c r="N2181" s="58" t="e">
        <f>IF(F2181&gt;0,ROUND(F2181*#REF!,2),0)</f>
        <v>#REF!</v>
      </c>
      <c r="O2181" s="58">
        <f>IF(J2181&gt;0,ROUND(J2181*#REF!,2),0)</f>
        <v>0</v>
      </c>
      <c r="P2181" s="58" t="e">
        <f t="shared" si="229"/>
        <v>#REF!</v>
      </c>
      <c r="Q2181" s="59" t="s">
        <v>132</v>
      </c>
      <c r="R2181" s="51"/>
      <c r="S2181" s="51"/>
    </row>
    <row r="2182" spans="1:19" ht="42" x14ac:dyDescent="0.35">
      <c r="A2182" s="53">
        <v>31103375</v>
      </c>
      <c r="B2182" s="53" t="s">
        <v>11157</v>
      </c>
      <c r="C2182" s="54" t="s">
        <v>2373</v>
      </c>
      <c r="D2182" s="60">
        <v>1</v>
      </c>
      <c r="E2182" s="61" t="s">
        <v>159</v>
      </c>
      <c r="F2182" s="56"/>
      <c r="G2182" s="53">
        <v>2</v>
      </c>
      <c r="H2182" s="53">
        <v>4</v>
      </c>
      <c r="I2182" s="53"/>
      <c r="J2182" s="53"/>
      <c r="K2182" s="57"/>
      <c r="L2182" s="58">
        <f t="shared" si="230"/>
        <v>736.04</v>
      </c>
      <c r="M2182" s="58">
        <f t="shared" si="228"/>
        <v>736.04</v>
      </c>
      <c r="N2182" s="58">
        <f>IF(F2182&gt;0,ROUND(F2182*#REF!,2),0)</f>
        <v>0</v>
      </c>
      <c r="O2182" s="58">
        <f>IF(J2182&gt;0,ROUND(J2182*#REF!,2),0)</f>
        <v>0</v>
      </c>
      <c r="P2182" s="58">
        <f t="shared" si="229"/>
        <v>736.04</v>
      </c>
      <c r="Q2182" s="59" t="s">
        <v>132</v>
      </c>
      <c r="R2182" s="51"/>
      <c r="S2182" s="51"/>
    </row>
    <row r="2183" spans="1:19" ht="21" x14ac:dyDescent="0.35">
      <c r="A2183" s="53">
        <v>31103383</v>
      </c>
      <c r="B2183" s="53" t="s">
        <v>11158</v>
      </c>
      <c r="C2183" s="54" t="s">
        <v>2372</v>
      </c>
      <c r="D2183" s="60">
        <v>1</v>
      </c>
      <c r="E2183" s="61" t="s">
        <v>407</v>
      </c>
      <c r="F2183" s="56"/>
      <c r="G2183" s="53">
        <v>1</v>
      </c>
      <c r="H2183" s="53">
        <v>3</v>
      </c>
      <c r="I2183" s="53"/>
      <c r="J2183" s="53"/>
      <c r="K2183" s="57"/>
      <c r="L2183" s="58">
        <f t="shared" si="230"/>
        <v>620.66</v>
      </c>
      <c r="M2183" s="58">
        <f t="shared" si="228"/>
        <v>620.66</v>
      </c>
      <c r="N2183" s="58">
        <f>IF(F2183&gt;0,ROUND(F2183*#REF!,2),0)</f>
        <v>0</v>
      </c>
      <c r="O2183" s="58">
        <f>IF(J2183&gt;0,ROUND(J2183*#REF!,2),0)</f>
        <v>0</v>
      </c>
      <c r="P2183" s="58">
        <f t="shared" si="229"/>
        <v>620.66</v>
      </c>
      <c r="Q2183" s="59" t="s">
        <v>132</v>
      </c>
      <c r="R2183" s="51"/>
      <c r="S2183" s="51"/>
    </row>
    <row r="2184" spans="1:19" ht="21" x14ac:dyDescent="0.35">
      <c r="A2184" s="53">
        <v>31103391</v>
      </c>
      <c r="B2184" s="53" t="s">
        <v>11159</v>
      </c>
      <c r="C2184" s="54" t="s">
        <v>2371</v>
      </c>
      <c r="D2184" s="60">
        <v>1</v>
      </c>
      <c r="E2184" s="61" t="s">
        <v>311</v>
      </c>
      <c r="F2184" s="56">
        <v>13.32</v>
      </c>
      <c r="G2184" s="53">
        <v>1</v>
      </c>
      <c r="H2184" s="53">
        <v>2</v>
      </c>
      <c r="I2184" s="53"/>
      <c r="J2184" s="53"/>
      <c r="K2184" s="57"/>
      <c r="L2184" s="58">
        <f t="shared" si="230"/>
        <v>291.76</v>
      </c>
      <c r="M2184" s="58">
        <f t="shared" si="228"/>
        <v>291.76</v>
      </c>
      <c r="N2184" s="58" t="e">
        <f>IF(F2184&gt;0,ROUND(F2184*#REF!,2),0)</f>
        <v>#REF!</v>
      </c>
      <c r="O2184" s="58">
        <f>IF(J2184&gt;0,ROUND(J2184*#REF!,2),0)</f>
        <v>0</v>
      </c>
      <c r="P2184" s="58" t="e">
        <f t="shared" si="229"/>
        <v>#REF!</v>
      </c>
      <c r="Q2184" s="59" t="s">
        <v>132</v>
      </c>
      <c r="R2184" s="51"/>
      <c r="S2184" s="51"/>
    </row>
    <row r="2185" spans="1:19" x14ac:dyDescent="0.35">
      <c r="A2185" s="53">
        <v>31103405</v>
      </c>
      <c r="B2185" s="53" t="s">
        <v>11160</v>
      </c>
      <c r="C2185" s="54" t="s">
        <v>2370</v>
      </c>
      <c r="D2185" s="60">
        <v>1</v>
      </c>
      <c r="E2185" s="61" t="s">
        <v>4</v>
      </c>
      <c r="F2185" s="56"/>
      <c r="G2185" s="53"/>
      <c r="H2185" s="53">
        <v>1</v>
      </c>
      <c r="I2185" s="53"/>
      <c r="J2185" s="53"/>
      <c r="K2185" s="57"/>
      <c r="L2185" s="58">
        <f t="shared" si="230"/>
        <v>84.88</v>
      </c>
      <c r="M2185" s="58">
        <f t="shared" si="228"/>
        <v>84.88</v>
      </c>
      <c r="N2185" s="58">
        <f>IF(F2185&gt;0,ROUND(F2185*#REF!,2),0)</f>
        <v>0</v>
      </c>
      <c r="O2185" s="58">
        <f>IF(J2185&gt;0,ROUND(J2185*#REF!,2),0)</f>
        <v>0</v>
      </c>
      <c r="P2185" s="58">
        <f t="shared" si="229"/>
        <v>84.88</v>
      </c>
      <c r="Q2185" s="59" t="s">
        <v>0</v>
      </c>
      <c r="R2185" s="51"/>
      <c r="S2185" s="51"/>
    </row>
    <row r="2186" spans="1:19" ht="21" x14ac:dyDescent="0.35">
      <c r="A2186" s="53">
        <v>31103413</v>
      </c>
      <c r="B2186" s="53" t="s">
        <v>11161</v>
      </c>
      <c r="C2186" s="54" t="s">
        <v>2369</v>
      </c>
      <c r="D2186" s="60">
        <v>1</v>
      </c>
      <c r="E2186" s="61" t="s">
        <v>393</v>
      </c>
      <c r="F2186" s="56"/>
      <c r="G2186" s="53">
        <v>2</v>
      </c>
      <c r="H2186" s="53">
        <v>5</v>
      </c>
      <c r="I2186" s="53"/>
      <c r="J2186" s="53"/>
      <c r="K2186" s="57"/>
      <c r="L2186" s="58">
        <f t="shared" si="230"/>
        <v>883.25</v>
      </c>
      <c r="M2186" s="58">
        <f t="shared" si="228"/>
        <v>883.25</v>
      </c>
      <c r="N2186" s="58">
        <f>IF(F2186&gt;0,ROUND(F2186*#REF!,2),0)</f>
        <v>0</v>
      </c>
      <c r="O2186" s="58">
        <f>IF(J2186&gt;0,ROUND(J2186*#REF!,2),0)</f>
        <v>0</v>
      </c>
      <c r="P2186" s="58">
        <f t="shared" si="229"/>
        <v>883.25</v>
      </c>
      <c r="Q2186" s="59" t="s">
        <v>132</v>
      </c>
      <c r="R2186" s="51"/>
      <c r="S2186" s="51"/>
    </row>
    <row r="2187" spans="1:19" ht="21" x14ac:dyDescent="0.35">
      <c r="A2187" s="53">
        <v>31103430</v>
      </c>
      <c r="B2187" s="53" t="s">
        <v>11162</v>
      </c>
      <c r="C2187" s="54" t="s">
        <v>2368</v>
      </c>
      <c r="D2187" s="60">
        <v>1</v>
      </c>
      <c r="E2187" s="61" t="s">
        <v>34</v>
      </c>
      <c r="F2187" s="56"/>
      <c r="G2187" s="53"/>
      <c r="H2187" s="53">
        <v>1</v>
      </c>
      <c r="I2187" s="53"/>
      <c r="J2187" s="53"/>
      <c r="K2187" s="57"/>
      <c r="L2187" s="58">
        <f t="shared" si="230"/>
        <v>71.62</v>
      </c>
      <c r="M2187" s="58">
        <f t="shared" si="228"/>
        <v>71.62</v>
      </c>
      <c r="N2187" s="58">
        <f>IF(F2187&gt;0,ROUND(F2187*#REF!,2),0)</f>
        <v>0</v>
      </c>
      <c r="O2187" s="58">
        <f>IF(J2187&gt;0,ROUND(J2187*#REF!,2),0)</f>
        <v>0</v>
      </c>
      <c r="P2187" s="58">
        <f t="shared" si="229"/>
        <v>71.62</v>
      </c>
      <c r="Q2187" s="59" t="s">
        <v>132</v>
      </c>
      <c r="R2187" s="51"/>
      <c r="S2187" s="51"/>
    </row>
    <row r="2188" spans="1:19" ht="21" x14ac:dyDescent="0.35">
      <c r="A2188" s="53">
        <v>31103448</v>
      </c>
      <c r="B2188" s="53" t="s">
        <v>11163</v>
      </c>
      <c r="C2188" s="54" t="s">
        <v>2367</v>
      </c>
      <c r="D2188" s="60">
        <v>1</v>
      </c>
      <c r="E2188" s="61" t="s">
        <v>311</v>
      </c>
      <c r="F2188" s="56">
        <v>63.93</v>
      </c>
      <c r="G2188" s="53">
        <v>1</v>
      </c>
      <c r="H2188" s="53">
        <v>4</v>
      </c>
      <c r="I2188" s="53"/>
      <c r="J2188" s="53"/>
      <c r="K2188" s="57"/>
      <c r="L2188" s="58">
        <f t="shared" si="230"/>
        <v>291.76</v>
      </c>
      <c r="M2188" s="58">
        <f t="shared" si="228"/>
        <v>291.76</v>
      </c>
      <c r="N2188" s="58" t="e">
        <f>IF(F2188&gt;0,ROUND(F2188*#REF!,2),0)</f>
        <v>#REF!</v>
      </c>
      <c r="O2188" s="58">
        <f>IF(J2188&gt;0,ROUND(J2188*#REF!,2),0)</f>
        <v>0</v>
      </c>
      <c r="P2188" s="58" t="e">
        <f t="shared" si="229"/>
        <v>#REF!</v>
      </c>
      <c r="Q2188" s="59" t="s">
        <v>132</v>
      </c>
      <c r="R2188" s="51"/>
      <c r="S2188" s="51"/>
    </row>
    <row r="2189" spans="1:19" ht="21" x14ac:dyDescent="0.35">
      <c r="A2189" s="53">
        <v>31103456</v>
      </c>
      <c r="B2189" s="53" t="s">
        <v>11164</v>
      </c>
      <c r="C2189" s="54" t="s">
        <v>2366</v>
      </c>
      <c r="D2189" s="60">
        <v>1</v>
      </c>
      <c r="E2189" s="61" t="s">
        <v>224</v>
      </c>
      <c r="F2189" s="56">
        <v>15.99</v>
      </c>
      <c r="G2189" s="53">
        <v>1</v>
      </c>
      <c r="H2189" s="53">
        <v>4</v>
      </c>
      <c r="I2189" s="53"/>
      <c r="J2189" s="53"/>
      <c r="K2189" s="57"/>
      <c r="L2189" s="58">
        <f t="shared" si="230"/>
        <v>338.19</v>
      </c>
      <c r="M2189" s="58">
        <f t="shared" si="228"/>
        <v>338.19</v>
      </c>
      <c r="N2189" s="58" t="e">
        <f>IF(F2189&gt;0,ROUND(F2189*#REF!,2),0)</f>
        <v>#REF!</v>
      </c>
      <c r="O2189" s="58">
        <f>IF(J2189&gt;0,ROUND(J2189*#REF!,2),0)</f>
        <v>0</v>
      </c>
      <c r="P2189" s="58" t="e">
        <f t="shared" si="229"/>
        <v>#REF!</v>
      </c>
      <c r="Q2189" s="59" t="s">
        <v>132</v>
      </c>
      <c r="R2189" s="51"/>
      <c r="S2189" s="51"/>
    </row>
    <row r="2190" spans="1:19" x14ac:dyDescent="0.35">
      <c r="A2190" s="53">
        <v>31103464</v>
      </c>
      <c r="B2190" s="53" t="s">
        <v>11165</v>
      </c>
      <c r="C2190" s="54" t="s">
        <v>2365</v>
      </c>
      <c r="D2190" s="60">
        <v>1</v>
      </c>
      <c r="E2190" s="61" t="s">
        <v>311</v>
      </c>
      <c r="F2190" s="56"/>
      <c r="G2190" s="53">
        <v>1</v>
      </c>
      <c r="H2190" s="53">
        <v>4</v>
      </c>
      <c r="I2190" s="53"/>
      <c r="J2190" s="53"/>
      <c r="K2190" s="57"/>
      <c r="L2190" s="58">
        <f t="shared" si="230"/>
        <v>291.76</v>
      </c>
      <c r="M2190" s="58">
        <f t="shared" si="228"/>
        <v>291.76</v>
      </c>
      <c r="N2190" s="58">
        <f>IF(F2190&gt;0,ROUND(F2190*#REF!,2),0)</f>
        <v>0</v>
      </c>
      <c r="O2190" s="58">
        <f>IF(J2190&gt;0,ROUND(J2190*#REF!,2),0)</f>
        <v>0</v>
      </c>
      <c r="P2190" s="58">
        <f t="shared" si="229"/>
        <v>291.76</v>
      </c>
      <c r="Q2190" s="59" t="s">
        <v>132</v>
      </c>
      <c r="R2190" s="51"/>
      <c r="S2190" s="51"/>
    </row>
    <row r="2191" spans="1:19" x14ac:dyDescent="0.35">
      <c r="A2191" s="53">
        <v>31103472</v>
      </c>
      <c r="B2191" s="53" t="s">
        <v>11166</v>
      </c>
      <c r="C2191" s="54" t="s">
        <v>2364</v>
      </c>
      <c r="D2191" s="60">
        <v>1</v>
      </c>
      <c r="E2191" s="61" t="s">
        <v>41</v>
      </c>
      <c r="F2191" s="56">
        <v>4.22</v>
      </c>
      <c r="G2191" s="53"/>
      <c r="H2191" s="53">
        <v>2</v>
      </c>
      <c r="I2191" s="53"/>
      <c r="J2191" s="53"/>
      <c r="K2191" s="57"/>
      <c r="L2191" s="58">
        <f t="shared" si="230"/>
        <v>169.74</v>
      </c>
      <c r="M2191" s="58">
        <f t="shared" si="228"/>
        <v>169.74</v>
      </c>
      <c r="N2191" s="58" t="e">
        <f>IF(F2191&gt;0,ROUND(F2191*#REF!,2),0)</f>
        <v>#REF!</v>
      </c>
      <c r="O2191" s="58">
        <f>IF(J2191&gt;0,ROUND(J2191*#REF!,2),0)</f>
        <v>0</v>
      </c>
      <c r="P2191" s="58" t="e">
        <f t="shared" si="229"/>
        <v>#REF!</v>
      </c>
      <c r="Q2191" s="59" t="s">
        <v>132</v>
      </c>
      <c r="R2191" s="51"/>
      <c r="S2191" s="51"/>
    </row>
    <row r="2192" spans="1:19" x14ac:dyDescent="0.35">
      <c r="A2192" s="53">
        <v>31103480</v>
      </c>
      <c r="B2192" s="53" t="s">
        <v>11167</v>
      </c>
      <c r="C2192" s="54" t="s">
        <v>2363</v>
      </c>
      <c r="D2192" s="60">
        <v>1</v>
      </c>
      <c r="E2192" s="61" t="s">
        <v>155</v>
      </c>
      <c r="F2192" s="56"/>
      <c r="G2192" s="53">
        <v>3</v>
      </c>
      <c r="H2192" s="53">
        <v>7</v>
      </c>
      <c r="I2192" s="53"/>
      <c r="J2192" s="53"/>
      <c r="K2192" s="57"/>
      <c r="L2192" s="58">
        <f t="shared" si="230"/>
        <v>1206.83</v>
      </c>
      <c r="M2192" s="58">
        <f t="shared" si="228"/>
        <v>1206.83</v>
      </c>
      <c r="N2192" s="58">
        <f>IF(F2192&gt;0,ROUND(F2192*#REF!,2),0)</f>
        <v>0</v>
      </c>
      <c r="O2192" s="58">
        <f>IF(J2192&gt;0,ROUND(J2192*#REF!,2),0)</f>
        <v>0</v>
      </c>
      <c r="P2192" s="58">
        <f t="shared" si="229"/>
        <v>1206.83</v>
      </c>
      <c r="Q2192" s="59" t="s">
        <v>132</v>
      </c>
      <c r="R2192" s="51"/>
      <c r="S2192" s="51"/>
    </row>
    <row r="2193" spans="1:19" x14ac:dyDescent="0.35">
      <c r="A2193" s="53">
        <v>31103499</v>
      </c>
      <c r="B2193" s="53" t="s">
        <v>11168</v>
      </c>
      <c r="C2193" s="54" t="s">
        <v>2362</v>
      </c>
      <c r="D2193" s="60">
        <v>1</v>
      </c>
      <c r="E2193" s="61" t="s">
        <v>165</v>
      </c>
      <c r="F2193" s="56"/>
      <c r="G2193" s="53">
        <v>3</v>
      </c>
      <c r="H2193" s="53">
        <v>7</v>
      </c>
      <c r="I2193" s="53"/>
      <c r="J2193" s="53"/>
      <c r="K2193" s="57"/>
      <c r="L2193" s="58">
        <f t="shared" si="230"/>
        <v>1617.95</v>
      </c>
      <c r="M2193" s="58">
        <f t="shared" si="228"/>
        <v>1617.95</v>
      </c>
      <c r="N2193" s="58">
        <f>IF(F2193&gt;0,ROUND(F2193*#REF!,2),0)</f>
        <v>0</v>
      </c>
      <c r="O2193" s="58">
        <f>IF(J2193&gt;0,ROUND(J2193*#REF!,2),0)</f>
        <v>0</v>
      </c>
      <c r="P2193" s="58">
        <f t="shared" si="229"/>
        <v>1617.95</v>
      </c>
      <c r="Q2193" s="59" t="s">
        <v>132</v>
      </c>
      <c r="R2193" s="51"/>
      <c r="S2193" s="51"/>
    </row>
    <row r="2194" spans="1:19" x14ac:dyDescent="0.35">
      <c r="A2194" s="53">
        <v>31103502</v>
      </c>
      <c r="B2194" s="53" t="s">
        <v>11169</v>
      </c>
      <c r="C2194" s="54" t="s">
        <v>2361</v>
      </c>
      <c r="D2194" s="60">
        <v>1</v>
      </c>
      <c r="E2194" s="61" t="s">
        <v>155</v>
      </c>
      <c r="F2194" s="56"/>
      <c r="G2194" s="53">
        <v>3</v>
      </c>
      <c r="H2194" s="53">
        <v>7</v>
      </c>
      <c r="I2194" s="53"/>
      <c r="J2194" s="53"/>
      <c r="K2194" s="57"/>
      <c r="L2194" s="58">
        <f t="shared" si="230"/>
        <v>1206.83</v>
      </c>
      <c r="M2194" s="58">
        <f t="shared" si="228"/>
        <v>1206.83</v>
      </c>
      <c r="N2194" s="58">
        <f>IF(F2194&gt;0,ROUND(F2194*#REF!,2),0)</f>
        <v>0</v>
      </c>
      <c r="O2194" s="58">
        <f>IF(J2194&gt;0,ROUND(J2194*#REF!,2),0)</f>
        <v>0</v>
      </c>
      <c r="P2194" s="58">
        <f t="shared" si="229"/>
        <v>1206.83</v>
      </c>
      <c r="Q2194" s="59" t="s">
        <v>132</v>
      </c>
      <c r="R2194" s="51"/>
      <c r="S2194" s="51"/>
    </row>
    <row r="2195" spans="1:19" ht="21" x14ac:dyDescent="0.35">
      <c r="A2195" s="53">
        <v>31103510</v>
      </c>
      <c r="B2195" s="53" t="s">
        <v>11170</v>
      </c>
      <c r="C2195" s="54" t="s">
        <v>2360</v>
      </c>
      <c r="D2195" s="60">
        <v>1</v>
      </c>
      <c r="E2195" s="61" t="s">
        <v>393</v>
      </c>
      <c r="F2195" s="56">
        <v>44.61</v>
      </c>
      <c r="G2195" s="53">
        <v>1</v>
      </c>
      <c r="H2195" s="53">
        <v>5</v>
      </c>
      <c r="I2195" s="53"/>
      <c r="J2195" s="53"/>
      <c r="K2195" s="57"/>
      <c r="L2195" s="58">
        <f t="shared" si="230"/>
        <v>883.25</v>
      </c>
      <c r="M2195" s="58">
        <f t="shared" si="228"/>
        <v>883.25</v>
      </c>
      <c r="N2195" s="58" t="e">
        <f>IF(F2195&gt;0,ROUND(F2195*#REF!,2),0)</f>
        <v>#REF!</v>
      </c>
      <c r="O2195" s="58">
        <f>IF(J2195&gt;0,ROUND(J2195*#REF!,2),0)</f>
        <v>0</v>
      </c>
      <c r="P2195" s="58" t="e">
        <f t="shared" si="229"/>
        <v>#REF!</v>
      </c>
      <c r="Q2195" s="59" t="s">
        <v>132</v>
      </c>
      <c r="R2195" s="51"/>
      <c r="S2195" s="51"/>
    </row>
    <row r="2196" spans="1:19" ht="21" x14ac:dyDescent="0.35">
      <c r="A2196" s="53">
        <v>31103529</v>
      </c>
      <c r="B2196" s="53" t="s">
        <v>11171</v>
      </c>
      <c r="C2196" s="54" t="s">
        <v>2359</v>
      </c>
      <c r="D2196" s="60">
        <v>1</v>
      </c>
      <c r="E2196" s="61" t="s">
        <v>446</v>
      </c>
      <c r="F2196" s="56">
        <v>48.66</v>
      </c>
      <c r="G2196" s="53">
        <v>2</v>
      </c>
      <c r="H2196" s="53">
        <v>5</v>
      </c>
      <c r="I2196" s="53"/>
      <c r="J2196" s="53"/>
      <c r="K2196" s="57"/>
      <c r="L2196" s="58">
        <f t="shared" si="230"/>
        <v>1323.54</v>
      </c>
      <c r="M2196" s="58">
        <f t="shared" si="228"/>
        <v>1323.54</v>
      </c>
      <c r="N2196" s="58" t="e">
        <f>IF(F2196&gt;0,ROUND(F2196*#REF!,2),0)</f>
        <v>#REF!</v>
      </c>
      <c r="O2196" s="58">
        <f>IF(J2196&gt;0,ROUND(J2196*#REF!,2),0)</f>
        <v>0</v>
      </c>
      <c r="P2196" s="58" t="e">
        <f t="shared" si="229"/>
        <v>#REF!</v>
      </c>
      <c r="Q2196" s="59" t="s">
        <v>132</v>
      </c>
      <c r="R2196" s="51"/>
      <c r="S2196" s="51"/>
    </row>
    <row r="2197" spans="1:19" ht="31.5" x14ac:dyDescent="0.35">
      <c r="A2197" s="53">
        <v>31103537</v>
      </c>
      <c r="B2197" s="53" t="s">
        <v>11172</v>
      </c>
      <c r="C2197" s="54" t="s">
        <v>2358</v>
      </c>
      <c r="D2197" s="60">
        <v>1</v>
      </c>
      <c r="E2197" s="61" t="s">
        <v>2357</v>
      </c>
      <c r="F2197" s="56">
        <v>109.49</v>
      </c>
      <c r="G2197" s="53">
        <v>2</v>
      </c>
      <c r="H2197" s="53">
        <v>7</v>
      </c>
      <c r="I2197" s="53"/>
      <c r="J2197" s="53"/>
      <c r="K2197" s="57"/>
      <c r="L2197" s="58">
        <f t="shared" si="230"/>
        <v>2393.77</v>
      </c>
      <c r="M2197" s="58">
        <f t="shared" si="228"/>
        <v>2393.77</v>
      </c>
      <c r="N2197" s="58" t="e">
        <f>IF(F2197&gt;0,ROUND(F2197*#REF!,2),0)</f>
        <v>#REF!</v>
      </c>
      <c r="O2197" s="58">
        <f>IF(J2197&gt;0,ROUND(J2197*#REF!,2),0)</f>
        <v>0</v>
      </c>
      <c r="P2197" s="58" t="e">
        <f t="shared" si="229"/>
        <v>#REF!</v>
      </c>
      <c r="Q2197" s="59" t="s">
        <v>132</v>
      </c>
      <c r="R2197" s="51"/>
      <c r="S2197" s="51"/>
    </row>
    <row r="2198" spans="1:19" x14ac:dyDescent="0.35">
      <c r="A2198" s="53">
        <v>31103545</v>
      </c>
      <c r="B2198" s="53" t="s">
        <v>11173</v>
      </c>
      <c r="C2198" s="54" t="s">
        <v>2356</v>
      </c>
      <c r="D2198" s="60">
        <v>1</v>
      </c>
      <c r="E2198" s="61" t="s">
        <v>2042</v>
      </c>
      <c r="F2198" s="56">
        <v>44.61</v>
      </c>
      <c r="G2198" s="53">
        <v>2</v>
      </c>
      <c r="H2198" s="53">
        <v>8</v>
      </c>
      <c r="I2198" s="53"/>
      <c r="J2198" s="53"/>
      <c r="K2198" s="57"/>
      <c r="L2198" s="58">
        <f t="shared" si="230"/>
        <v>1982.66</v>
      </c>
      <c r="M2198" s="58">
        <f t="shared" si="228"/>
        <v>1982.66</v>
      </c>
      <c r="N2198" s="58" t="e">
        <f>IF(F2198&gt;0,ROUND(F2198*#REF!,2),0)</f>
        <v>#REF!</v>
      </c>
      <c r="O2198" s="58">
        <f>IF(J2198&gt;0,ROUND(J2198*#REF!,2),0)</f>
        <v>0</v>
      </c>
      <c r="P2198" s="58" t="e">
        <f t="shared" si="229"/>
        <v>#REF!</v>
      </c>
      <c r="Q2198" s="59" t="s">
        <v>132</v>
      </c>
      <c r="R2198" s="51"/>
      <c r="S2198" s="51"/>
    </row>
    <row r="2199" spans="1:19" ht="21" x14ac:dyDescent="0.35">
      <c r="A2199" s="53">
        <v>31103553</v>
      </c>
      <c r="B2199" s="53" t="s">
        <v>11174</v>
      </c>
      <c r="C2199" s="54" t="s">
        <v>2355</v>
      </c>
      <c r="D2199" s="60">
        <v>1</v>
      </c>
      <c r="E2199" s="61" t="s">
        <v>161</v>
      </c>
      <c r="F2199" s="56">
        <v>56.77</v>
      </c>
      <c r="G2199" s="53">
        <v>2</v>
      </c>
      <c r="H2199" s="53">
        <v>5</v>
      </c>
      <c r="I2199" s="53"/>
      <c r="J2199" s="53"/>
      <c r="K2199" s="57"/>
      <c r="L2199" s="58">
        <f t="shared" si="230"/>
        <v>948.22</v>
      </c>
      <c r="M2199" s="58">
        <f t="shared" si="228"/>
        <v>948.22</v>
      </c>
      <c r="N2199" s="58" t="e">
        <f>IF(F2199&gt;0,ROUND(F2199*#REF!,2),0)</f>
        <v>#REF!</v>
      </c>
      <c r="O2199" s="58">
        <f>IF(J2199&gt;0,ROUND(J2199*#REF!,2),0)</f>
        <v>0</v>
      </c>
      <c r="P2199" s="58" t="e">
        <f t="shared" si="229"/>
        <v>#REF!</v>
      </c>
      <c r="Q2199" s="59" t="s">
        <v>132</v>
      </c>
      <c r="R2199" s="51"/>
      <c r="S2199" s="51"/>
    </row>
    <row r="2200" spans="1:19" x14ac:dyDescent="0.35">
      <c r="A2200" s="53">
        <v>31103561</v>
      </c>
      <c r="B2200" s="53" t="s">
        <v>11175</v>
      </c>
      <c r="C2200" s="54" t="s">
        <v>2354</v>
      </c>
      <c r="D2200" s="60">
        <v>1</v>
      </c>
      <c r="E2200" s="61" t="s">
        <v>388</v>
      </c>
      <c r="F2200" s="56">
        <v>89.93</v>
      </c>
      <c r="G2200" s="53">
        <v>1</v>
      </c>
      <c r="H2200" s="53">
        <v>5</v>
      </c>
      <c r="I2200" s="53"/>
      <c r="J2200" s="53"/>
      <c r="K2200" s="57"/>
      <c r="L2200" s="58">
        <f t="shared" si="230"/>
        <v>574.25</v>
      </c>
      <c r="M2200" s="58">
        <f t="shared" si="228"/>
        <v>574.25</v>
      </c>
      <c r="N2200" s="58" t="e">
        <f>IF(F2200&gt;0,ROUND(F2200*#REF!,2),0)</f>
        <v>#REF!</v>
      </c>
      <c r="O2200" s="58">
        <f>IF(J2200&gt;0,ROUND(J2200*#REF!,2),0)</f>
        <v>0</v>
      </c>
      <c r="P2200" s="58" t="e">
        <f t="shared" si="229"/>
        <v>#REF!</v>
      </c>
      <c r="Q2200" s="59" t="s">
        <v>132</v>
      </c>
      <c r="R2200" s="51"/>
      <c r="S2200" s="51"/>
    </row>
    <row r="2201" spans="1:19" ht="31" x14ac:dyDescent="0.35">
      <c r="A2201" s="125" t="s">
        <v>11176</v>
      </c>
      <c r="B2201" s="125"/>
      <c r="C2201" s="125"/>
      <c r="D2201" s="125"/>
      <c r="E2201" s="125"/>
      <c r="F2201" s="125"/>
      <c r="G2201" s="125"/>
      <c r="H2201" s="125"/>
      <c r="I2201" s="125"/>
      <c r="J2201" s="125"/>
      <c r="K2201" s="125"/>
      <c r="L2201" s="125"/>
      <c r="M2201" s="125"/>
      <c r="N2201" s="125"/>
      <c r="O2201" s="125"/>
      <c r="P2201" s="125"/>
      <c r="Q2201" s="52"/>
      <c r="R2201" s="51"/>
      <c r="S2201" s="51"/>
    </row>
    <row r="2202" spans="1:19" ht="21" x14ac:dyDescent="0.35">
      <c r="A2202" s="53">
        <v>31104010</v>
      </c>
      <c r="B2202" s="53" t="s">
        <v>11177</v>
      </c>
      <c r="C2202" s="54" t="s">
        <v>2353</v>
      </c>
      <c r="D2202" s="60">
        <v>1</v>
      </c>
      <c r="E2202" s="61" t="s">
        <v>23</v>
      </c>
      <c r="F2202" s="56"/>
      <c r="G2202" s="53">
        <v>1</v>
      </c>
      <c r="H2202" s="53">
        <v>1</v>
      </c>
      <c r="I2202" s="53"/>
      <c r="J2202" s="53"/>
      <c r="K2202" s="57"/>
      <c r="L2202" s="58">
        <f t="shared" ref="L2202:L2226" si="231">VLOOKUP(E2202,PORTES2021,10,FALSE)</f>
        <v>116.71</v>
      </c>
      <c r="M2202" s="58">
        <f t="shared" si="228"/>
        <v>116.71</v>
      </c>
      <c r="N2202" s="58">
        <f>IF(F2202&gt;0,ROUND(F2202*#REF!,2),0)</f>
        <v>0</v>
      </c>
      <c r="O2202" s="58">
        <f>IF(J2202&gt;0,ROUND(J2202*#REF!,2),0)</f>
        <v>0</v>
      </c>
      <c r="P2202" s="58">
        <f t="shared" si="229"/>
        <v>116.71</v>
      </c>
      <c r="Q2202" s="59" t="s">
        <v>132</v>
      </c>
      <c r="R2202" s="51"/>
      <c r="S2202" s="51"/>
    </row>
    <row r="2203" spans="1:19" x14ac:dyDescent="0.35">
      <c r="A2203" s="53">
        <v>31104029</v>
      </c>
      <c r="B2203" s="53" t="s">
        <v>11178</v>
      </c>
      <c r="C2203" s="54" t="s">
        <v>2352</v>
      </c>
      <c r="D2203" s="60">
        <v>1</v>
      </c>
      <c r="E2203" s="61" t="s">
        <v>13</v>
      </c>
      <c r="F2203" s="56">
        <v>3.24</v>
      </c>
      <c r="G2203" s="53">
        <v>1</v>
      </c>
      <c r="H2203" s="53">
        <v>1</v>
      </c>
      <c r="I2203" s="53"/>
      <c r="J2203" s="53"/>
      <c r="K2203" s="57"/>
      <c r="L2203" s="58">
        <f t="shared" si="231"/>
        <v>148.54</v>
      </c>
      <c r="M2203" s="58">
        <f t="shared" si="228"/>
        <v>148.54</v>
      </c>
      <c r="N2203" s="58" t="e">
        <f>IF(F2203&gt;0,ROUND(F2203*#REF!,2),0)</f>
        <v>#REF!</v>
      </c>
      <c r="O2203" s="58">
        <f>IF(J2203&gt;0,ROUND(J2203*#REF!,2),0)</f>
        <v>0</v>
      </c>
      <c r="P2203" s="58" t="e">
        <f t="shared" si="229"/>
        <v>#REF!</v>
      </c>
      <c r="Q2203" s="59" t="s">
        <v>132</v>
      </c>
      <c r="R2203" s="51"/>
      <c r="S2203" s="51"/>
    </row>
    <row r="2204" spans="1:19" ht="21" x14ac:dyDescent="0.35">
      <c r="A2204" s="53">
        <v>31104037</v>
      </c>
      <c r="B2204" s="53" t="s">
        <v>11179</v>
      </c>
      <c r="C2204" s="54" t="s">
        <v>2351</v>
      </c>
      <c r="D2204" s="60">
        <v>1</v>
      </c>
      <c r="E2204" s="61" t="s">
        <v>311</v>
      </c>
      <c r="F2204" s="56"/>
      <c r="G2204" s="53">
        <v>1</v>
      </c>
      <c r="H2204" s="53">
        <v>2</v>
      </c>
      <c r="I2204" s="53"/>
      <c r="J2204" s="53"/>
      <c r="K2204" s="57"/>
      <c r="L2204" s="58">
        <f t="shared" si="231"/>
        <v>291.76</v>
      </c>
      <c r="M2204" s="58">
        <f t="shared" si="228"/>
        <v>291.76</v>
      </c>
      <c r="N2204" s="58">
        <f>IF(F2204&gt;0,ROUND(F2204*#REF!,2),0)</f>
        <v>0</v>
      </c>
      <c r="O2204" s="58">
        <f>IF(J2204&gt;0,ROUND(J2204*#REF!,2),0)</f>
        <v>0</v>
      </c>
      <c r="P2204" s="58">
        <f t="shared" si="229"/>
        <v>291.76</v>
      </c>
      <c r="Q2204" s="59" t="s">
        <v>132</v>
      </c>
      <c r="R2204" s="51"/>
      <c r="S2204" s="51"/>
    </row>
    <row r="2205" spans="1:19" ht="21" x14ac:dyDescent="0.35">
      <c r="A2205" s="53">
        <v>31104045</v>
      </c>
      <c r="B2205" s="53" t="s">
        <v>11180</v>
      </c>
      <c r="C2205" s="54" t="s">
        <v>2350</v>
      </c>
      <c r="D2205" s="60">
        <v>1</v>
      </c>
      <c r="E2205" s="61" t="s">
        <v>16</v>
      </c>
      <c r="F2205" s="56">
        <v>5.78</v>
      </c>
      <c r="G2205" s="53">
        <v>1</v>
      </c>
      <c r="H2205" s="53">
        <v>1</v>
      </c>
      <c r="I2205" s="53"/>
      <c r="J2205" s="53"/>
      <c r="K2205" s="57"/>
      <c r="L2205" s="58">
        <f t="shared" si="231"/>
        <v>250.65</v>
      </c>
      <c r="M2205" s="58">
        <f t="shared" si="228"/>
        <v>250.65</v>
      </c>
      <c r="N2205" s="58" t="e">
        <f>IF(F2205&gt;0,ROUND(F2205*#REF!,2),0)</f>
        <v>#REF!</v>
      </c>
      <c r="O2205" s="58">
        <f>IF(J2205&gt;0,ROUND(J2205*#REF!,2),0)</f>
        <v>0</v>
      </c>
      <c r="P2205" s="58" t="e">
        <f t="shared" si="229"/>
        <v>#REF!</v>
      </c>
      <c r="Q2205" s="59" t="s">
        <v>132</v>
      </c>
      <c r="R2205" s="51"/>
      <c r="S2205" s="51"/>
    </row>
    <row r="2206" spans="1:19" ht="21" x14ac:dyDescent="0.35">
      <c r="A2206" s="53">
        <v>31104053</v>
      </c>
      <c r="B2206" s="53" t="s">
        <v>11181</v>
      </c>
      <c r="C2206" s="54" t="s">
        <v>2349</v>
      </c>
      <c r="D2206" s="60">
        <v>1</v>
      </c>
      <c r="E2206" s="61" t="s">
        <v>407</v>
      </c>
      <c r="F2206" s="56"/>
      <c r="G2206" s="53">
        <v>1</v>
      </c>
      <c r="H2206" s="53">
        <v>2</v>
      </c>
      <c r="I2206" s="53"/>
      <c r="J2206" s="53"/>
      <c r="K2206" s="57"/>
      <c r="L2206" s="58">
        <f t="shared" si="231"/>
        <v>620.66</v>
      </c>
      <c r="M2206" s="58">
        <f t="shared" si="228"/>
        <v>620.66</v>
      </c>
      <c r="N2206" s="58">
        <f>IF(F2206&gt;0,ROUND(F2206*#REF!,2),0)</f>
        <v>0</v>
      </c>
      <c r="O2206" s="58">
        <f>IF(J2206&gt;0,ROUND(J2206*#REF!,2),0)</f>
        <v>0</v>
      </c>
      <c r="P2206" s="58">
        <f t="shared" si="229"/>
        <v>620.66</v>
      </c>
      <c r="Q2206" s="59" t="s">
        <v>132</v>
      </c>
      <c r="R2206" s="51"/>
      <c r="S2206" s="51"/>
    </row>
    <row r="2207" spans="1:19" x14ac:dyDescent="0.35">
      <c r="A2207" s="53">
        <v>31104061</v>
      </c>
      <c r="B2207" s="53" t="s">
        <v>11182</v>
      </c>
      <c r="C2207" s="54" t="s">
        <v>2348</v>
      </c>
      <c r="D2207" s="60">
        <v>1</v>
      </c>
      <c r="E2207" s="61" t="s">
        <v>16</v>
      </c>
      <c r="F2207" s="56">
        <v>9.33</v>
      </c>
      <c r="G2207" s="53">
        <v>1</v>
      </c>
      <c r="H2207" s="53">
        <v>2</v>
      </c>
      <c r="I2207" s="53"/>
      <c r="J2207" s="53"/>
      <c r="K2207" s="57"/>
      <c r="L2207" s="58">
        <f t="shared" si="231"/>
        <v>250.65</v>
      </c>
      <c r="M2207" s="58">
        <f t="shared" si="228"/>
        <v>250.65</v>
      </c>
      <c r="N2207" s="58" t="e">
        <f>IF(F2207&gt;0,ROUND(F2207*#REF!,2),0)</f>
        <v>#REF!</v>
      </c>
      <c r="O2207" s="58">
        <f>IF(J2207&gt;0,ROUND(J2207*#REF!,2),0)</f>
        <v>0</v>
      </c>
      <c r="P2207" s="58" t="e">
        <f t="shared" si="229"/>
        <v>#REF!</v>
      </c>
      <c r="Q2207" s="59" t="s">
        <v>132</v>
      </c>
      <c r="R2207" s="51"/>
      <c r="S2207" s="51"/>
    </row>
    <row r="2208" spans="1:19" x14ac:dyDescent="0.35">
      <c r="A2208" s="53">
        <v>31104070</v>
      </c>
      <c r="B2208" s="53" t="s">
        <v>11183</v>
      </c>
      <c r="C2208" s="54" t="s">
        <v>2347</v>
      </c>
      <c r="D2208" s="60">
        <v>1</v>
      </c>
      <c r="E2208" s="61" t="s">
        <v>281</v>
      </c>
      <c r="F2208" s="56">
        <v>1.94</v>
      </c>
      <c r="G2208" s="53">
        <v>1</v>
      </c>
      <c r="H2208" s="53">
        <v>2</v>
      </c>
      <c r="I2208" s="53"/>
      <c r="J2208" s="53"/>
      <c r="K2208" s="57"/>
      <c r="L2208" s="58">
        <f t="shared" si="231"/>
        <v>202.9</v>
      </c>
      <c r="M2208" s="58">
        <f t="shared" si="228"/>
        <v>202.9</v>
      </c>
      <c r="N2208" s="58" t="e">
        <f>IF(F2208&gt;0,ROUND(F2208*#REF!,2),0)</f>
        <v>#REF!</v>
      </c>
      <c r="O2208" s="58">
        <f>IF(J2208&gt;0,ROUND(J2208*#REF!,2),0)</f>
        <v>0</v>
      </c>
      <c r="P2208" s="58" t="e">
        <f t="shared" si="229"/>
        <v>#REF!</v>
      </c>
      <c r="Q2208" s="59" t="s">
        <v>132</v>
      </c>
      <c r="R2208" s="51"/>
      <c r="S2208" s="51"/>
    </row>
    <row r="2209" spans="1:19" ht="21" x14ac:dyDescent="0.35">
      <c r="A2209" s="53">
        <v>31104088</v>
      </c>
      <c r="B2209" s="53" t="s">
        <v>11184</v>
      </c>
      <c r="C2209" s="54" t="s">
        <v>2346</v>
      </c>
      <c r="D2209" s="60">
        <v>1</v>
      </c>
      <c r="E2209" s="61" t="s">
        <v>407</v>
      </c>
      <c r="F2209" s="56"/>
      <c r="G2209" s="53">
        <v>1</v>
      </c>
      <c r="H2209" s="53">
        <v>4</v>
      </c>
      <c r="I2209" s="53"/>
      <c r="J2209" s="53"/>
      <c r="K2209" s="57"/>
      <c r="L2209" s="58">
        <f t="shared" si="231"/>
        <v>620.66</v>
      </c>
      <c r="M2209" s="58">
        <f t="shared" si="228"/>
        <v>620.66</v>
      </c>
      <c r="N2209" s="58">
        <f>IF(F2209&gt;0,ROUND(F2209*#REF!,2),0)</f>
        <v>0</v>
      </c>
      <c r="O2209" s="58">
        <f>IF(J2209&gt;0,ROUND(J2209*#REF!,2),0)</f>
        <v>0</v>
      </c>
      <c r="P2209" s="58">
        <f t="shared" si="229"/>
        <v>620.66</v>
      </c>
      <c r="Q2209" s="59" t="s">
        <v>132</v>
      </c>
      <c r="R2209" s="51"/>
      <c r="S2209" s="51"/>
    </row>
    <row r="2210" spans="1:19" ht="21" x14ac:dyDescent="0.35">
      <c r="A2210" s="53">
        <v>31104096</v>
      </c>
      <c r="B2210" s="53" t="s">
        <v>11185</v>
      </c>
      <c r="C2210" s="54" t="s">
        <v>2345</v>
      </c>
      <c r="D2210" s="60">
        <v>1</v>
      </c>
      <c r="E2210" s="61" t="s">
        <v>393</v>
      </c>
      <c r="F2210" s="56"/>
      <c r="G2210" s="53">
        <v>1</v>
      </c>
      <c r="H2210" s="53">
        <v>4</v>
      </c>
      <c r="I2210" s="53"/>
      <c r="J2210" s="53"/>
      <c r="K2210" s="57"/>
      <c r="L2210" s="58">
        <f t="shared" si="231"/>
        <v>883.25</v>
      </c>
      <c r="M2210" s="58">
        <f t="shared" si="228"/>
        <v>883.25</v>
      </c>
      <c r="N2210" s="58">
        <f>IF(F2210&gt;0,ROUND(F2210*#REF!,2),0)</f>
        <v>0</v>
      </c>
      <c r="O2210" s="58">
        <f>IF(J2210&gt;0,ROUND(J2210*#REF!,2),0)</f>
        <v>0</v>
      </c>
      <c r="P2210" s="58">
        <f t="shared" si="229"/>
        <v>883.25</v>
      </c>
      <c r="Q2210" s="59" t="s">
        <v>132</v>
      </c>
      <c r="R2210" s="51"/>
      <c r="S2210" s="51"/>
    </row>
    <row r="2211" spans="1:19" ht="21" x14ac:dyDescent="0.35">
      <c r="A2211" s="53">
        <v>31104100</v>
      </c>
      <c r="B2211" s="53" t="s">
        <v>11186</v>
      </c>
      <c r="C2211" s="54" t="s">
        <v>2344</v>
      </c>
      <c r="D2211" s="60">
        <v>1</v>
      </c>
      <c r="E2211" s="61" t="s">
        <v>393</v>
      </c>
      <c r="F2211" s="56"/>
      <c r="G2211" s="53">
        <v>1</v>
      </c>
      <c r="H2211" s="53">
        <v>4</v>
      </c>
      <c r="I2211" s="53"/>
      <c r="J2211" s="53"/>
      <c r="K2211" s="57"/>
      <c r="L2211" s="58">
        <f t="shared" si="231"/>
        <v>883.25</v>
      </c>
      <c r="M2211" s="58">
        <f t="shared" si="228"/>
        <v>883.25</v>
      </c>
      <c r="N2211" s="58">
        <f>IF(F2211&gt;0,ROUND(F2211*#REF!,2),0)</f>
        <v>0</v>
      </c>
      <c r="O2211" s="58">
        <f>IF(J2211&gt;0,ROUND(J2211*#REF!,2),0)</f>
        <v>0</v>
      </c>
      <c r="P2211" s="58">
        <f t="shared" si="229"/>
        <v>883.25</v>
      </c>
      <c r="Q2211" s="59" t="s">
        <v>132</v>
      </c>
      <c r="R2211" s="51"/>
      <c r="S2211" s="51"/>
    </row>
    <row r="2212" spans="1:19" ht="31.5" x14ac:dyDescent="0.35">
      <c r="A2212" s="53">
        <v>31104118</v>
      </c>
      <c r="B2212" s="53" t="s">
        <v>11187</v>
      </c>
      <c r="C2212" s="54" t="s">
        <v>2343</v>
      </c>
      <c r="D2212" s="60">
        <v>1</v>
      </c>
      <c r="E2212" s="61" t="s">
        <v>393</v>
      </c>
      <c r="F2212" s="56"/>
      <c r="G2212" s="53">
        <v>1</v>
      </c>
      <c r="H2212" s="53">
        <v>4</v>
      </c>
      <c r="I2212" s="53"/>
      <c r="J2212" s="53"/>
      <c r="K2212" s="57"/>
      <c r="L2212" s="58">
        <f t="shared" si="231"/>
        <v>883.25</v>
      </c>
      <c r="M2212" s="58">
        <f t="shared" si="228"/>
        <v>883.25</v>
      </c>
      <c r="N2212" s="58">
        <f>IF(F2212&gt;0,ROUND(F2212*#REF!,2),0)</f>
        <v>0</v>
      </c>
      <c r="O2212" s="58">
        <f>IF(J2212&gt;0,ROUND(J2212*#REF!,2),0)</f>
        <v>0</v>
      </c>
      <c r="P2212" s="58">
        <f t="shared" si="229"/>
        <v>883.25</v>
      </c>
      <c r="Q2212" s="59" t="s">
        <v>132</v>
      </c>
      <c r="R2212" s="51"/>
      <c r="S2212" s="51"/>
    </row>
    <row r="2213" spans="1:19" ht="21" x14ac:dyDescent="0.35">
      <c r="A2213" s="53">
        <v>31104126</v>
      </c>
      <c r="B2213" s="53" t="s">
        <v>11188</v>
      </c>
      <c r="C2213" s="54" t="s">
        <v>2342</v>
      </c>
      <c r="D2213" s="60">
        <v>1</v>
      </c>
      <c r="E2213" s="61" t="s">
        <v>41</v>
      </c>
      <c r="F2213" s="56">
        <v>4.63</v>
      </c>
      <c r="G2213" s="53">
        <v>1</v>
      </c>
      <c r="H2213" s="53">
        <v>3</v>
      </c>
      <c r="I2213" s="53"/>
      <c r="J2213" s="53"/>
      <c r="K2213" s="57"/>
      <c r="L2213" s="58">
        <f t="shared" si="231"/>
        <v>169.74</v>
      </c>
      <c r="M2213" s="58">
        <f t="shared" si="228"/>
        <v>169.74</v>
      </c>
      <c r="N2213" s="58" t="e">
        <f>IF(F2213&gt;0,ROUND(F2213*#REF!,2),0)</f>
        <v>#REF!</v>
      </c>
      <c r="O2213" s="58">
        <f>IF(J2213&gt;0,ROUND(J2213*#REF!,2),0)</f>
        <v>0</v>
      </c>
      <c r="P2213" s="58" t="e">
        <f t="shared" si="229"/>
        <v>#REF!</v>
      </c>
      <c r="Q2213" s="59" t="s">
        <v>132</v>
      </c>
      <c r="R2213" s="51"/>
      <c r="S2213" s="51"/>
    </row>
    <row r="2214" spans="1:19" x14ac:dyDescent="0.35">
      <c r="A2214" s="53">
        <v>31104134</v>
      </c>
      <c r="B2214" s="53" t="s">
        <v>11189</v>
      </c>
      <c r="C2214" s="54" t="s">
        <v>2341</v>
      </c>
      <c r="D2214" s="60">
        <v>1</v>
      </c>
      <c r="E2214" s="61" t="s">
        <v>224</v>
      </c>
      <c r="F2214" s="56"/>
      <c r="G2214" s="53">
        <v>1</v>
      </c>
      <c r="H2214" s="53">
        <v>3</v>
      </c>
      <c r="I2214" s="53"/>
      <c r="J2214" s="53"/>
      <c r="K2214" s="57"/>
      <c r="L2214" s="58">
        <f t="shared" si="231"/>
        <v>338.19</v>
      </c>
      <c r="M2214" s="58">
        <f t="shared" si="228"/>
        <v>338.19</v>
      </c>
      <c r="N2214" s="58">
        <f>IF(F2214&gt;0,ROUND(F2214*#REF!,2),0)</f>
        <v>0</v>
      </c>
      <c r="O2214" s="58">
        <f>IF(J2214&gt;0,ROUND(J2214*#REF!,2),0)</f>
        <v>0</v>
      </c>
      <c r="P2214" s="58">
        <f t="shared" si="229"/>
        <v>338.19</v>
      </c>
      <c r="Q2214" s="59" t="s">
        <v>132</v>
      </c>
      <c r="R2214" s="51"/>
      <c r="S2214" s="51"/>
    </row>
    <row r="2215" spans="1:19" x14ac:dyDescent="0.35">
      <c r="A2215" s="53">
        <v>31104142</v>
      </c>
      <c r="B2215" s="53" t="s">
        <v>11190</v>
      </c>
      <c r="C2215" s="54" t="s">
        <v>2340</v>
      </c>
      <c r="D2215" s="60">
        <v>1</v>
      </c>
      <c r="E2215" s="61" t="s">
        <v>13</v>
      </c>
      <c r="F2215" s="56"/>
      <c r="G2215" s="53"/>
      <c r="H2215" s="53">
        <v>1</v>
      </c>
      <c r="I2215" s="53"/>
      <c r="J2215" s="53"/>
      <c r="K2215" s="57"/>
      <c r="L2215" s="58">
        <f t="shared" si="231"/>
        <v>148.54</v>
      </c>
      <c r="M2215" s="58">
        <f t="shared" si="228"/>
        <v>148.54</v>
      </c>
      <c r="N2215" s="58">
        <f>IF(F2215&gt;0,ROUND(F2215*#REF!,2),0)</f>
        <v>0</v>
      </c>
      <c r="O2215" s="58">
        <f>IF(J2215&gt;0,ROUND(J2215*#REF!,2),0)</f>
        <v>0</v>
      </c>
      <c r="P2215" s="58">
        <f t="shared" si="229"/>
        <v>148.54</v>
      </c>
      <c r="Q2215" s="59" t="s">
        <v>132</v>
      </c>
      <c r="R2215" s="51"/>
      <c r="S2215" s="51"/>
    </row>
    <row r="2216" spans="1:19" ht="21" x14ac:dyDescent="0.35">
      <c r="A2216" s="53">
        <v>31104150</v>
      </c>
      <c r="B2216" s="53" t="s">
        <v>11191</v>
      </c>
      <c r="C2216" s="54" t="s">
        <v>2339</v>
      </c>
      <c r="D2216" s="60">
        <v>1</v>
      </c>
      <c r="E2216" s="61" t="s">
        <v>393</v>
      </c>
      <c r="F2216" s="56"/>
      <c r="G2216" s="53">
        <v>2</v>
      </c>
      <c r="H2216" s="53">
        <v>4</v>
      </c>
      <c r="I2216" s="53"/>
      <c r="J2216" s="53"/>
      <c r="K2216" s="57"/>
      <c r="L2216" s="58">
        <f t="shared" si="231"/>
        <v>883.25</v>
      </c>
      <c r="M2216" s="58">
        <f t="shared" si="228"/>
        <v>883.25</v>
      </c>
      <c r="N2216" s="58">
        <f>IF(F2216&gt;0,ROUND(F2216*#REF!,2),0)</f>
        <v>0</v>
      </c>
      <c r="O2216" s="58">
        <f>IF(J2216&gt;0,ROUND(J2216*#REF!,2),0)</f>
        <v>0</v>
      </c>
      <c r="P2216" s="58">
        <f t="shared" si="229"/>
        <v>883.25</v>
      </c>
      <c r="Q2216" s="59" t="s">
        <v>132</v>
      </c>
      <c r="R2216" s="51"/>
      <c r="S2216" s="51"/>
    </row>
    <row r="2217" spans="1:19" x14ac:dyDescent="0.35">
      <c r="A2217" s="53">
        <v>31104169</v>
      </c>
      <c r="B2217" s="53" t="s">
        <v>11192</v>
      </c>
      <c r="C2217" s="54" t="s">
        <v>2338</v>
      </c>
      <c r="D2217" s="60">
        <v>1</v>
      </c>
      <c r="E2217" s="61" t="s">
        <v>13</v>
      </c>
      <c r="F2217" s="56"/>
      <c r="G2217" s="53"/>
      <c r="H2217" s="53">
        <v>1</v>
      </c>
      <c r="I2217" s="53"/>
      <c r="J2217" s="53"/>
      <c r="K2217" s="57"/>
      <c r="L2217" s="58">
        <f t="shared" si="231"/>
        <v>148.54</v>
      </c>
      <c r="M2217" s="58">
        <f t="shared" si="228"/>
        <v>148.54</v>
      </c>
      <c r="N2217" s="58">
        <f>IF(F2217&gt;0,ROUND(F2217*#REF!,2),0)</f>
        <v>0</v>
      </c>
      <c r="O2217" s="58">
        <f>IF(J2217&gt;0,ROUND(J2217*#REF!,2),0)</f>
        <v>0</v>
      </c>
      <c r="P2217" s="58">
        <f t="shared" si="229"/>
        <v>148.54</v>
      </c>
      <c r="Q2217" s="59" t="s">
        <v>132</v>
      </c>
      <c r="R2217" s="51"/>
      <c r="S2217" s="51"/>
    </row>
    <row r="2218" spans="1:19" ht="21" x14ac:dyDescent="0.35">
      <c r="A2218" s="53">
        <v>31104177</v>
      </c>
      <c r="B2218" s="53" t="s">
        <v>11193</v>
      </c>
      <c r="C2218" s="54" t="s">
        <v>2337</v>
      </c>
      <c r="D2218" s="60">
        <v>1</v>
      </c>
      <c r="E2218" s="61" t="s">
        <v>484</v>
      </c>
      <c r="F2218" s="56">
        <v>11.99</v>
      </c>
      <c r="G2218" s="53">
        <v>1</v>
      </c>
      <c r="H2218" s="53">
        <v>3</v>
      </c>
      <c r="I2218" s="53"/>
      <c r="J2218" s="53"/>
      <c r="K2218" s="57"/>
      <c r="L2218" s="58">
        <f t="shared" si="231"/>
        <v>802.34</v>
      </c>
      <c r="M2218" s="58">
        <f t="shared" si="228"/>
        <v>802.34</v>
      </c>
      <c r="N2218" s="58" t="e">
        <f>IF(F2218&gt;0,ROUND(F2218*#REF!,2),0)</f>
        <v>#REF!</v>
      </c>
      <c r="O2218" s="58">
        <f>IF(J2218&gt;0,ROUND(J2218*#REF!,2),0)</f>
        <v>0</v>
      </c>
      <c r="P2218" s="58" t="e">
        <f t="shared" si="229"/>
        <v>#REF!</v>
      </c>
      <c r="Q2218" s="59" t="s">
        <v>132</v>
      </c>
      <c r="R2218" s="51"/>
      <c r="S2218" s="51"/>
    </row>
    <row r="2219" spans="1:19" x14ac:dyDescent="0.35">
      <c r="A2219" s="53">
        <v>31104185</v>
      </c>
      <c r="B2219" s="53" t="s">
        <v>11194</v>
      </c>
      <c r="C2219" s="54" t="s">
        <v>2336</v>
      </c>
      <c r="D2219" s="60">
        <v>1</v>
      </c>
      <c r="E2219" s="61" t="s">
        <v>311</v>
      </c>
      <c r="F2219" s="56"/>
      <c r="G2219" s="53">
        <v>1</v>
      </c>
      <c r="H2219" s="53">
        <v>3</v>
      </c>
      <c r="I2219" s="53"/>
      <c r="J2219" s="53"/>
      <c r="K2219" s="57"/>
      <c r="L2219" s="58">
        <f t="shared" si="231"/>
        <v>291.76</v>
      </c>
      <c r="M2219" s="58">
        <f t="shared" si="228"/>
        <v>291.76</v>
      </c>
      <c r="N2219" s="58">
        <f>IF(F2219&gt;0,ROUND(F2219*#REF!,2),0)</f>
        <v>0</v>
      </c>
      <c r="O2219" s="58">
        <f>IF(J2219&gt;0,ROUND(J2219*#REF!,2),0)</f>
        <v>0</v>
      </c>
      <c r="P2219" s="58">
        <f t="shared" si="229"/>
        <v>291.76</v>
      </c>
      <c r="Q2219" s="59" t="s">
        <v>132</v>
      </c>
      <c r="R2219" s="51"/>
      <c r="S2219" s="51"/>
    </row>
    <row r="2220" spans="1:19" x14ac:dyDescent="0.35">
      <c r="A2220" s="53">
        <v>31104193</v>
      </c>
      <c r="B2220" s="53" t="s">
        <v>11195</v>
      </c>
      <c r="C2220" s="54" t="s">
        <v>2335</v>
      </c>
      <c r="D2220" s="60">
        <v>1</v>
      </c>
      <c r="E2220" s="61" t="s">
        <v>407</v>
      </c>
      <c r="F2220" s="56"/>
      <c r="G2220" s="53">
        <v>1</v>
      </c>
      <c r="H2220" s="53">
        <v>3</v>
      </c>
      <c r="I2220" s="53"/>
      <c r="J2220" s="53"/>
      <c r="K2220" s="57"/>
      <c r="L2220" s="58">
        <f t="shared" si="231"/>
        <v>620.66</v>
      </c>
      <c r="M2220" s="58">
        <f t="shared" si="228"/>
        <v>620.66</v>
      </c>
      <c r="N2220" s="58">
        <f>IF(F2220&gt;0,ROUND(F2220*#REF!,2),0)</f>
        <v>0</v>
      </c>
      <c r="O2220" s="58">
        <f>IF(J2220&gt;0,ROUND(J2220*#REF!,2),0)</f>
        <v>0</v>
      </c>
      <c r="P2220" s="58">
        <f t="shared" si="229"/>
        <v>620.66</v>
      </c>
      <c r="Q2220" s="59" t="s">
        <v>132</v>
      </c>
      <c r="R2220" s="51"/>
      <c r="S2220" s="51"/>
    </row>
    <row r="2221" spans="1:19" x14ac:dyDescent="0.35">
      <c r="A2221" s="53">
        <v>31104207</v>
      </c>
      <c r="B2221" s="53" t="s">
        <v>11196</v>
      </c>
      <c r="C2221" s="54" t="s">
        <v>2334</v>
      </c>
      <c r="D2221" s="60">
        <v>1</v>
      </c>
      <c r="E2221" s="61" t="s">
        <v>393</v>
      </c>
      <c r="F2221" s="56"/>
      <c r="G2221" s="53">
        <v>2</v>
      </c>
      <c r="H2221" s="53">
        <v>3</v>
      </c>
      <c r="I2221" s="53"/>
      <c r="J2221" s="53"/>
      <c r="K2221" s="57"/>
      <c r="L2221" s="58">
        <f t="shared" si="231"/>
        <v>883.25</v>
      </c>
      <c r="M2221" s="58">
        <f t="shared" si="228"/>
        <v>883.25</v>
      </c>
      <c r="N2221" s="58">
        <f>IF(F2221&gt;0,ROUND(F2221*#REF!,2),0)</f>
        <v>0</v>
      </c>
      <c r="O2221" s="58">
        <f>IF(J2221&gt;0,ROUND(J2221*#REF!,2),0)</f>
        <v>0</v>
      </c>
      <c r="P2221" s="58">
        <f t="shared" si="229"/>
        <v>883.25</v>
      </c>
      <c r="Q2221" s="59" t="s">
        <v>132</v>
      </c>
      <c r="R2221" s="51"/>
      <c r="S2221" s="51"/>
    </row>
    <row r="2222" spans="1:19" x14ac:dyDescent="0.35">
      <c r="A2222" s="53">
        <v>31104215</v>
      </c>
      <c r="B2222" s="53" t="s">
        <v>11197</v>
      </c>
      <c r="C2222" s="54" t="s">
        <v>2333</v>
      </c>
      <c r="D2222" s="60">
        <v>1</v>
      </c>
      <c r="E2222" s="61" t="s">
        <v>311</v>
      </c>
      <c r="F2222" s="56"/>
      <c r="G2222" s="53">
        <v>1</v>
      </c>
      <c r="H2222" s="53">
        <v>1</v>
      </c>
      <c r="I2222" s="53"/>
      <c r="J2222" s="53"/>
      <c r="K2222" s="57"/>
      <c r="L2222" s="58">
        <f t="shared" si="231"/>
        <v>291.76</v>
      </c>
      <c r="M2222" s="58">
        <f t="shared" si="228"/>
        <v>291.76</v>
      </c>
      <c r="N2222" s="58">
        <f>IF(F2222&gt;0,ROUND(F2222*#REF!,2),0)</f>
        <v>0</v>
      </c>
      <c r="O2222" s="58">
        <f>IF(J2222&gt;0,ROUND(J2222*#REF!,2),0)</f>
        <v>0</v>
      </c>
      <c r="P2222" s="58">
        <f t="shared" si="229"/>
        <v>291.76</v>
      </c>
      <c r="Q2222" s="59" t="s">
        <v>132</v>
      </c>
      <c r="R2222" s="51"/>
      <c r="S2222" s="51"/>
    </row>
    <row r="2223" spans="1:19" x14ac:dyDescent="0.35">
      <c r="A2223" s="53">
        <v>31104223</v>
      </c>
      <c r="B2223" s="53" t="s">
        <v>11198</v>
      </c>
      <c r="C2223" s="54" t="s">
        <v>2332</v>
      </c>
      <c r="D2223" s="60">
        <v>1</v>
      </c>
      <c r="E2223" s="61" t="s">
        <v>110</v>
      </c>
      <c r="F2223" s="56">
        <v>2.12</v>
      </c>
      <c r="G2223" s="53">
        <v>1</v>
      </c>
      <c r="H2223" s="53">
        <v>1</v>
      </c>
      <c r="I2223" s="53"/>
      <c r="J2223" s="53"/>
      <c r="K2223" s="57"/>
      <c r="L2223" s="58">
        <f t="shared" si="231"/>
        <v>222.81</v>
      </c>
      <c r="M2223" s="58">
        <f t="shared" si="228"/>
        <v>222.81</v>
      </c>
      <c r="N2223" s="58" t="e">
        <f>IF(F2223&gt;0,ROUND(F2223*#REF!,2),0)</f>
        <v>#REF!</v>
      </c>
      <c r="O2223" s="58">
        <f>IF(J2223&gt;0,ROUND(J2223*#REF!,2),0)</f>
        <v>0</v>
      </c>
      <c r="P2223" s="58" t="e">
        <f t="shared" si="229"/>
        <v>#REF!</v>
      </c>
      <c r="Q2223" s="59" t="s">
        <v>132</v>
      </c>
      <c r="R2223" s="51"/>
      <c r="S2223" s="51"/>
    </row>
    <row r="2224" spans="1:19" ht="21" x14ac:dyDescent="0.35">
      <c r="A2224" s="53">
        <v>31104231</v>
      </c>
      <c r="B2224" s="53" t="s">
        <v>11199</v>
      </c>
      <c r="C2224" s="54" t="s">
        <v>2331</v>
      </c>
      <c r="D2224" s="60">
        <v>1</v>
      </c>
      <c r="E2224" s="61" t="s">
        <v>407</v>
      </c>
      <c r="F2224" s="56">
        <v>2.83</v>
      </c>
      <c r="G2224" s="53">
        <v>1</v>
      </c>
      <c r="H2224" s="53">
        <v>3</v>
      </c>
      <c r="I2224" s="53"/>
      <c r="J2224" s="53"/>
      <c r="K2224" s="57"/>
      <c r="L2224" s="58">
        <f t="shared" si="231"/>
        <v>620.66</v>
      </c>
      <c r="M2224" s="58">
        <f t="shared" si="228"/>
        <v>620.66</v>
      </c>
      <c r="N2224" s="58" t="e">
        <f>IF(F2224&gt;0,ROUND(F2224*#REF!,2),0)</f>
        <v>#REF!</v>
      </c>
      <c r="O2224" s="58">
        <f>IF(J2224&gt;0,ROUND(J2224*#REF!,2),0)</f>
        <v>0</v>
      </c>
      <c r="P2224" s="58" t="e">
        <f t="shared" si="229"/>
        <v>#REF!</v>
      </c>
      <c r="Q2224" s="59" t="s">
        <v>132</v>
      </c>
      <c r="R2224" s="51"/>
      <c r="S2224" s="51"/>
    </row>
    <row r="2225" spans="1:19" x14ac:dyDescent="0.35">
      <c r="A2225" s="53">
        <v>31104240</v>
      </c>
      <c r="B2225" s="53" t="s">
        <v>11200</v>
      </c>
      <c r="C2225" s="54" t="s">
        <v>2330</v>
      </c>
      <c r="D2225" s="60">
        <v>1</v>
      </c>
      <c r="E2225" s="61" t="s">
        <v>407</v>
      </c>
      <c r="F2225" s="56"/>
      <c r="G2225" s="53">
        <v>1</v>
      </c>
      <c r="H2225" s="53">
        <v>3</v>
      </c>
      <c r="I2225" s="53"/>
      <c r="J2225" s="53"/>
      <c r="K2225" s="57"/>
      <c r="L2225" s="58">
        <f t="shared" si="231"/>
        <v>620.66</v>
      </c>
      <c r="M2225" s="58">
        <f t="shared" si="228"/>
        <v>620.66</v>
      </c>
      <c r="N2225" s="58">
        <f>IF(F2225&gt;0,ROUND(F2225*#REF!,2),0)</f>
        <v>0</v>
      </c>
      <c r="O2225" s="58">
        <f>IF(J2225&gt;0,ROUND(J2225*#REF!,2),0)</f>
        <v>0</v>
      </c>
      <c r="P2225" s="58">
        <f t="shared" si="229"/>
        <v>620.66</v>
      </c>
      <c r="Q2225" s="59" t="s">
        <v>132</v>
      </c>
      <c r="R2225" s="51"/>
      <c r="S2225" s="51"/>
    </row>
    <row r="2226" spans="1:19" ht="21" x14ac:dyDescent="0.35">
      <c r="A2226" s="53">
        <v>31104274</v>
      </c>
      <c r="B2226" s="53" t="s">
        <v>11201</v>
      </c>
      <c r="C2226" s="54" t="s">
        <v>2329</v>
      </c>
      <c r="D2226" s="60">
        <v>1</v>
      </c>
      <c r="E2226" s="61" t="s">
        <v>393</v>
      </c>
      <c r="F2226" s="56"/>
      <c r="G2226" s="53">
        <v>1</v>
      </c>
      <c r="H2226" s="53">
        <v>5</v>
      </c>
      <c r="I2226" s="53"/>
      <c r="J2226" s="53"/>
      <c r="K2226" s="57"/>
      <c r="L2226" s="58">
        <f t="shared" si="231"/>
        <v>883.25</v>
      </c>
      <c r="M2226" s="58">
        <f t="shared" si="228"/>
        <v>883.25</v>
      </c>
      <c r="N2226" s="58">
        <f>IF(F2226&gt;0,ROUND(F2226*#REF!,2),0)</f>
        <v>0</v>
      </c>
      <c r="O2226" s="58">
        <f>IF(J2226&gt;0,ROUND(J2226*#REF!,2),0)</f>
        <v>0</v>
      </c>
      <c r="P2226" s="58">
        <f t="shared" si="229"/>
        <v>883.25</v>
      </c>
      <c r="Q2226" s="59" t="s">
        <v>132</v>
      </c>
      <c r="R2226" s="51"/>
      <c r="S2226" s="51"/>
    </row>
    <row r="2227" spans="1:19" ht="31" x14ac:dyDescent="0.35">
      <c r="A2227" s="124" t="s">
        <v>11202</v>
      </c>
      <c r="B2227" s="124"/>
      <c r="C2227" s="124"/>
      <c r="D2227" s="124"/>
      <c r="E2227" s="124"/>
      <c r="F2227" s="124"/>
      <c r="G2227" s="124"/>
      <c r="H2227" s="124"/>
      <c r="I2227" s="124"/>
      <c r="J2227" s="124"/>
      <c r="K2227" s="124"/>
      <c r="L2227" s="124"/>
      <c r="M2227" s="124"/>
      <c r="N2227" s="124"/>
      <c r="O2227" s="124"/>
      <c r="P2227" s="124"/>
      <c r="Q2227" s="52"/>
      <c r="R2227" s="51"/>
      <c r="S2227" s="51"/>
    </row>
    <row r="2228" spans="1:19" x14ac:dyDescent="0.35">
      <c r="A2228" s="53">
        <v>31201016</v>
      </c>
      <c r="B2228" s="53" t="s">
        <v>11203</v>
      </c>
      <c r="C2228" s="54" t="s">
        <v>2328</v>
      </c>
      <c r="D2228" s="60">
        <v>1</v>
      </c>
      <c r="E2228" s="61" t="s">
        <v>159</v>
      </c>
      <c r="F2228" s="56">
        <v>104.11</v>
      </c>
      <c r="G2228" s="53">
        <v>1</v>
      </c>
      <c r="H2228" s="53">
        <v>5</v>
      </c>
      <c r="I2228" s="53"/>
      <c r="J2228" s="53"/>
      <c r="K2228" s="57"/>
      <c r="L2228" s="58">
        <f t="shared" ref="L2228:L2241" si="232">VLOOKUP(E2228,PORTES2021,10,FALSE)</f>
        <v>736.04</v>
      </c>
      <c r="M2228" s="58">
        <f t="shared" ref="M2228:M2241" si="233">ROUND(D2228*L2228,2)</f>
        <v>736.04</v>
      </c>
      <c r="N2228" s="58" t="e">
        <f>IF(F2228&gt;0,ROUND(F2228*#REF!,2),0)</f>
        <v>#REF!</v>
      </c>
      <c r="O2228" s="58">
        <f>IF(J2228&gt;0,ROUND(J2228*#REF!,2),0)</f>
        <v>0</v>
      </c>
      <c r="P2228" s="58" t="e">
        <f t="shared" ref="P2228:P2241" si="234">ROUND(M2228+N2228+O2228,2)</f>
        <v>#REF!</v>
      </c>
      <c r="Q2228" s="59" t="s">
        <v>132</v>
      </c>
      <c r="R2228" s="51"/>
      <c r="S2228" s="51"/>
    </row>
    <row r="2229" spans="1:19" ht="21" x14ac:dyDescent="0.35">
      <c r="A2229" s="53">
        <v>31201024</v>
      </c>
      <c r="B2229" s="53" t="s">
        <v>11204</v>
      </c>
      <c r="C2229" s="54" t="s">
        <v>2327</v>
      </c>
      <c r="D2229" s="60">
        <v>1</v>
      </c>
      <c r="E2229" s="61" t="s">
        <v>224</v>
      </c>
      <c r="F2229" s="56"/>
      <c r="G2229" s="53">
        <v>1</v>
      </c>
      <c r="H2229" s="53">
        <v>2</v>
      </c>
      <c r="I2229" s="53"/>
      <c r="J2229" s="53"/>
      <c r="K2229" s="57"/>
      <c r="L2229" s="58">
        <f t="shared" si="232"/>
        <v>338.19</v>
      </c>
      <c r="M2229" s="58">
        <f t="shared" si="233"/>
        <v>338.19</v>
      </c>
      <c r="N2229" s="58">
        <f>IF(F2229&gt;0,ROUND(F2229*#REF!,2),0)</f>
        <v>0</v>
      </c>
      <c r="O2229" s="58">
        <f>IF(J2229&gt;0,ROUND(J2229*#REF!,2),0)</f>
        <v>0</v>
      </c>
      <c r="P2229" s="58">
        <f t="shared" si="234"/>
        <v>338.19</v>
      </c>
      <c r="Q2229" s="59" t="s">
        <v>132</v>
      </c>
      <c r="R2229" s="51"/>
      <c r="S2229" s="51"/>
    </row>
    <row r="2230" spans="1:19" ht="21" x14ac:dyDescent="0.35">
      <c r="A2230" s="53">
        <v>31201032</v>
      </c>
      <c r="B2230" s="53" t="s">
        <v>11205</v>
      </c>
      <c r="C2230" s="54" t="s">
        <v>2326</v>
      </c>
      <c r="D2230" s="60">
        <v>1</v>
      </c>
      <c r="E2230" s="61" t="s">
        <v>13</v>
      </c>
      <c r="F2230" s="56"/>
      <c r="G2230" s="53"/>
      <c r="H2230" s="53">
        <v>1</v>
      </c>
      <c r="I2230" s="53"/>
      <c r="J2230" s="53"/>
      <c r="K2230" s="57"/>
      <c r="L2230" s="58">
        <f t="shared" si="232"/>
        <v>148.54</v>
      </c>
      <c r="M2230" s="58">
        <f t="shared" si="233"/>
        <v>148.54</v>
      </c>
      <c r="N2230" s="58">
        <f>IF(F2230&gt;0,ROUND(F2230*#REF!,2),0)</f>
        <v>0</v>
      </c>
      <c r="O2230" s="58">
        <f>IF(J2230&gt;0,ROUND(J2230*#REF!,2),0)</f>
        <v>0</v>
      </c>
      <c r="P2230" s="58">
        <f t="shared" si="234"/>
        <v>148.54</v>
      </c>
      <c r="Q2230" s="59" t="s">
        <v>132</v>
      </c>
      <c r="R2230" s="51"/>
      <c r="S2230" s="51"/>
    </row>
    <row r="2231" spans="1:19" ht="21" x14ac:dyDescent="0.35">
      <c r="A2231" s="53">
        <v>31201040</v>
      </c>
      <c r="B2231" s="53" t="s">
        <v>11206</v>
      </c>
      <c r="C2231" s="54" t="s">
        <v>2325</v>
      </c>
      <c r="D2231" s="60">
        <v>1</v>
      </c>
      <c r="E2231" s="61" t="s">
        <v>41</v>
      </c>
      <c r="F2231" s="56"/>
      <c r="G2231" s="53"/>
      <c r="H2231" s="53">
        <v>2</v>
      </c>
      <c r="I2231" s="53"/>
      <c r="J2231" s="53"/>
      <c r="K2231" s="57"/>
      <c r="L2231" s="58">
        <f t="shared" si="232"/>
        <v>169.74</v>
      </c>
      <c r="M2231" s="58">
        <f t="shared" si="233"/>
        <v>169.74</v>
      </c>
      <c r="N2231" s="58">
        <f>IF(F2231&gt;0,ROUND(F2231*#REF!,2),0)</f>
        <v>0</v>
      </c>
      <c r="O2231" s="58">
        <f>IF(J2231&gt;0,ROUND(J2231*#REF!,2),0)</f>
        <v>0</v>
      </c>
      <c r="P2231" s="58">
        <f t="shared" si="234"/>
        <v>169.74</v>
      </c>
      <c r="Q2231" s="59" t="s">
        <v>132</v>
      </c>
      <c r="R2231" s="51"/>
      <c r="S2231" s="51"/>
    </row>
    <row r="2232" spans="1:19" x14ac:dyDescent="0.35">
      <c r="A2232" s="53">
        <v>31201059</v>
      </c>
      <c r="B2232" s="53" t="s">
        <v>11207</v>
      </c>
      <c r="C2232" s="54" t="s">
        <v>2324</v>
      </c>
      <c r="D2232" s="60">
        <v>1</v>
      </c>
      <c r="E2232" s="61" t="s">
        <v>159</v>
      </c>
      <c r="F2232" s="56">
        <v>18.649999999999999</v>
      </c>
      <c r="G2232" s="53">
        <v>1</v>
      </c>
      <c r="H2232" s="53">
        <v>5</v>
      </c>
      <c r="I2232" s="53"/>
      <c r="J2232" s="53"/>
      <c r="K2232" s="57"/>
      <c r="L2232" s="58">
        <f t="shared" si="232"/>
        <v>736.04</v>
      </c>
      <c r="M2232" s="58">
        <f t="shared" si="233"/>
        <v>736.04</v>
      </c>
      <c r="N2232" s="58" t="e">
        <f>IF(F2232&gt;0,ROUND(F2232*#REF!,2),0)</f>
        <v>#REF!</v>
      </c>
      <c r="O2232" s="58">
        <f>IF(J2232&gt;0,ROUND(J2232*#REF!,2),0)</f>
        <v>0</v>
      </c>
      <c r="P2232" s="58" t="e">
        <f t="shared" si="234"/>
        <v>#REF!</v>
      </c>
      <c r="Q2232" s="59" t="s">
        <v>132</v>
      </c>
      <c r="R2232" s="51"/>
      <c r="S2232" s="51"/>
    </row>
    <row r="2233" spans="1:19" ht="21" x14ac:dyDescent="0.35">
      <c r="A2233" s="53">
        <v>31201067</v>
      </c>
      <c r="B2233" s="53" t="s">
        <v>11208</v>
      </c>
      <c r="C2233" s="54" t="s">
        <v>2323</v>
      </c>
      <c r="D2233" s="60">
        <v>1</v>
      </c>
      <c r="E2233" s="61" t="s">
        <v>41</v>
      </c>
      <c r="F2233" s="56"/>
      <c r="G2233" s="53">
        <v>1</v>
      </c>
      <c r="H2233" s="53">
        <v>2</v>
      </c>
      <c r="I2233" s="53"/>
      <c r="J2233" s="53"/>
      <c r="K2233" s="57"/>
      <c r="L2233" s="58">
        <f t="shared" si="232"/>
        <v>169.74</v>
      </c>
      <c r="M2233" s="58">
        <f t="shared" si="233"/>
        <v>169.74</v>
      </c>
      <c r="N2233" s="58">
        <f>IF(F2233&gt;0,ROUND(F2233*#REF!,2),0)</f>
        <v>0</v>
      </c>
      <c r="O2233" s="58">
        <f>IF(J2233&gt;0,ROUND(J2233*#REF!,2),0)</f>
        <v>0</v>
      </c>
      <c r="P2233" s="58">
        <f t="shared" si="234"/>
        <v>169.74</v>
      </c>
      <c r="Q2233" s="59" t="s">
        <v>132</v>
      </c>
      <c r="R2233" s="51"/>
      <c r="S2233" s="51"/>
    </row>
    <row r="2234" spans="1:19" ht="21" x14ac:dyDescent="0.35">
      <c r="A2234" s="53">
        <v>31201075</v>
      </c>
      <c r="B2234" s="53" t="s">
        <v>11209</v>
      </c>
      <c r="C2234" s="54" t="s">
        <v>2322</v>
      </c>
      <c r="D2234" s="60">
        <v>1</v>
      </c>
      <c r="E2234" s="61" t="s">
        <v>448</v>
      </c>
      <c r="F2234" s="56">
        <v>11.99</v>
      </c>
      <c r="G2234" s="53">
        <v>1</v>
      </c>
      <c r="H2234" s="53">
        <v>4</v>
      </c>
      <c r="I2234" s="53"/>
      <c r="J2234" s="53"/>
      <c r="K2234" s="57"/>
      <c r="L2234" s="58">
        <f t="shared" si="232"/>
        <v>371.34</v>
      </c>
      <c r="M2234" s="58">
        <f t="shared" si="233"/>
        <v>371.34</v>
      </c>
      <c r="N2234" s="58" t="e">
        <f>IF(F2234&gt;0,ROUND(F2234*#REF!,2),0)</f>
        <v>#REF!</v>
      </c>
      <c r="O2234" s="58">
        <f>IF(J2234&gt;0,ROUND(J2234*#REF!,2),0)</f>
        <v>0</v>
      </c>
      <c r="P2234" s="58" t="e">
        <f t="shared" si="234"/>
        <v>#REF!</v>
      </c>
      <c r="Q2234" s="59" t="s">
        <v>132</v>
      </c>
      <c r="R2234" s="51"/>
      <c r="S2234" s="51"/>
    </row>
    <row r="2235" spans="1:19" ht="21" x14ac:dyDescent="0.35">
      <c r="A2235" s="53">
        <v>31201091</v>
      </c>
      <c r="B2235" s="53" t="s">
        <v>11210</v>
      </c>
      <c r="C2235" s="54" t="s">
        <v>2321</v>
      </c>
      <c r="D2235" s="60">
        <v>1</v>
      </c>
      <c r="E2235" s="61" t="s">
        <v>311</v>
      </c>
      <c r="F2235" s="56">
        <v>11.9</v>
      </c>
      <c r="G2235" s="53">
        <v>1</v>
      </c>
      <c r="H2235" s="53">
        <v>3</v>
      </c>
      <c r="I2235" s="53"/>
      <c r="J2235" s="53"/>
      <c r="K2235" s="57"/>
      <c r="L2235" s="58">
        <f t="shared" si="232"/>
        <v>291.76</v>
      </c>
      <c r="M2235" s="58">
        <f t="shared" si="233"/>
        <v>291.76</v>
      </c>
      <c r="N2235" s="58" t="e">
        <f>IF(F2235&gt;0,ROUND(F2235*#REF!,2),0)</f>
        <v>#REF!</v>
      </c>
      <c r="O2235" s="58">
        <f>IF(J2235&gt;0,ROUND(J2235*#REF!,2),0)</f>
        <v>0</v>
      </c>
      <c r="P2235" s="58" t="e">
        <f t="shared" si="234"/>
        <v>#REF!</v>
      </c>
      <c r="Q2235" s="59" t="s">
        <v>132</v>
      </c>
      <c r="R2235" s="51"/>
      <c r="S2235" s="51"/>
    </row>
    <row r="2236" spans="1:19" ht="21" x14ac:dyDescent="0.35">
      <c r="A2236" s="53">
        <v>31201105</v>
      </c>
      <c r="B2236" s="53" t="s">
        <v>11211</v>
      </c>
      <c r="C2236" s="54" t="s">
        <v>2320</v>
      </c>
      <c r="D2236" s="60">
        <v>1</v>
      </c>
      <c r="E2236" s="61" t="s">
        <v>41</v>
      </c>
      <c r="F2236" s="56"/>
      <c r="G2236" s="53">
        <v>1</v>
      </c>
      <c r="H2236" s="53">
        <v>3</v>
      </c>
      <c r="I2236" s="53"/>
      <c r="J2236" s="53"/>
      <c r="K2236" s="57"/>
      <c r="L2236" s="58">
        <f t="shared" si="232"/>
        <v>169.74</v>
      </c>
      <c r="M2236" s="58">
        <f t="shared" si="233"/>
        <v>169.74</v>
      </c>
      <c r="N2236" s="58">
        <f>IF(F2236&gt;0,ROUND(F2236*#REF!,2),0)</f>
        <v>0</v>
      </c>
      <c r="O2236" s="58">
        <f>IF(J2236&gt;0,ROUND(J2236*#REF!,2),0)</f>
        <v>0</v>
      </c>
      <c r="P2236" s="58">
        <f t="shared" si="234"/>
        <v>169.74</v>
      </c>
      <c r="Q2236" s="59" t="s">
        <v>132</v>
      </c>
      <c r="R2236" s="51"/>
      <c r="S2236" s="51"/>
    </row>
    <row r="2237" spans="1:19" x14ac:dyDescent="0.35">
      <c r="A2237" s="53">
        <v>31201113</v>
      </c>
      <c r="B2237" s="53" t="s">
        <v>11212</v>
      </c>
      <c r="C2237" s="54" t="s">
        <v>2319</v>
      </c>
      <c r="D2237" s="60">
        <v>1</v>
      </c>
      <c r="E2237" s="61" t="s">
        <v>155</v>
      </c>
      <c r="F2237" s="56"/>
      <c r="G2237" s="53">
        <v>2</v>
      </c>
      <c r="H2237" s="53">
        <v>6</v>
      </c>
      <c r="I2237" s="53"/>
      <c r="J2237" s="53"/>
      <c r="K2237" s="57"/>
      <c r="L2237" s="58">
        <f t="shared" si="232"/>
        <v>1206.83</v>
      </c>
      <c r="M2237" s="58">
        <f t="shared" si="233"/>
        <v>1206.83</v>
      </c>
      <c r="N2237" s="58">
        <f>IF(F2237&gt;0,ROUND(F2237*#REF!,2),0)</f>
        <v>0</v>
      </c>
      <c r="O2237" s="58">
        <f>IF(J2237&gt;0,ROUND(J2237*#REF!,2),0)</f>
        <v>0</v>
      </c>
      <c r="P2237" s="58">
        <f t="shared" si="234"/>
        <v>1206.83</v>
      </c>
      <c r="Q2237" s="59" t="s">
        <v>132</v>
      </c>
      <c r="R2237" s="51"/>
      <c r="S2237" s="51"/>
    </row>
    <row r="2238" spans="1:19" x14ac:dyDescent="0.35">
      <c r="A2238" s="53">
        <v>31201121</v>
      </c>
      <c r="B2238" s="53" t="s">
        <v>11213</v>
      </c>
      <c r="C2238" s="54" t="s">
        <v>2318</v>
      </c>
      <c r="D2238" s="60">
        <v>1</v>
      </c>
      <c r="E2238" s="61" t="s">
        <v>161</v>
      </c>
      <c r="F2238" s="56"/>
      <c r="G2238" s="53">
        <v>2</v>
      </c>
      <c r="H2238" s="53">
        <v>5</v>
      </c>
      <c r="I2238" s="53"/>
      <c r="J2238" s="53"/>
      <c r="K2238" s="57"/>
      <c r="L2238" s="58">
        <f t="shared" si="232"/>
        <v>948.22</v>
      </c>
      <c r="M2238" s="58">
        <f t="shared" si="233"/>
        <v>948.22</v>
      </c>
      <c r="N2238" s="58">
        <f>IF(F2238&gt;0,ROUND(F2238*#REF!,2),0)</f>
        <v>0</v>
      </c>
      <c r="O2238" s="58">
        <f>IF(J2238&gt;0,ROUND(J2238*#REF!,2),0)</f>
        <v>0</v>
      </c>
      <c r="P2238" s="58">
        <f t="shared" si="234"/>
        <v>948.22</v>
      </c>
      <c r="Q2238" s="59" t="s">
        <v>132</v>
      </c>
      <c r="R2238" s="51"/>
      <c r="S2238" s="51"/>
    </row>
    <row r="2239" spans="1:19" ht="21" x14ac:dyDescent="0.35">
      <c r="A2239" s="53">
        <v>31201130</v>
      </c>
      <c r="B2239" s="53" t="s">
        <v>11214</v>
      </c>
      <c r="C2239" s="54" t="s">
        <v>2317</v>
      </c>
      <c r="D2239" s="60">
        <v>1</v>
      </c>
      <c r="E2239" s="61" t="s">
        <v>484</v>
      </c>
      <c r="F2239" s="56">
        <v>19.989999999999998</v>
      </c>
      <c r="G2239" s="53">
        <v>1</v>
      </c>
      <c r="H2239" s="53">
        <v>5</v>
      </c>
      <c r="I2239" s="53"/>
      <c r="J2239" s="53"/>
      <c r="K2239" s="57"/>
      <c r="L2239" s="58">
        <f t="shared" si="232"/>
        <v>802.34</v>
      </c>
      <c r="M2239" s="58">
        <f t="shared" si="233"/>
        <v>802.34</v>
      </c>
      <c r="N2239" s="58" t="e">
        <f>IF(F2239&gt;0,ROUND(F2239*#REF!,2),0)</f>
        <v>#REF!</v>
      </c>
      <c r="O2239" s="58">
        <f>IF(J2239&gt;0,ROUND(J2239*#REF!,2),0)</f>
        <v>0</v>
      </c>
      <c r="P2239" s="58" t="e">
        <f t="shared" si="234"/>
        <v>#REF!</v>
      </c>
      <c r="Q2239" s="59" t="s">
        <v>132</v>
      </c>
      <c r="R2239" s="51"/>
      <c r="S2239" s="51"/>
    </row>
    <row r="2240" spans="1:19" ht="21" x14ac:dyDescent="0.35">
      <c r="A2240" s="53">
        <v>31201148</v>
      </c>
      <c r="B2240" s="53" t="s">
        <v>11215</v>
      </c>
      <c r="C2240" s="54" t="s">
        <v>2316</v>
      </c>
      <c r="D2240" s="60">
        <v>1</v>
      </c>
      <c r="E2240" s="61" t="s">
        <v>2042</v>
      </c>
      <c r="F2240" s="56">
        <v>81.099999999999994</v>
      </c>
      <c r="G2240" s="53">
        <v>2</v>
      </c>
      <c r="H2240" s="53">
        <v>7</v>
      </c>
      <c r="I2240" s="53"/>
      <c r="J2240" s="53"/>
      <c r="K2240" s="57"/>
      <c r="L2240" s="58">
        <f t="shared" si="232"/>
        <v>1982.66</v>
      </c>
      <c r="M2240" s="58">
        <f t="shared" si="233"/>
        <v>1982.66</v>
      </c>
      <c r="N2240" s="58" t="e">
        <f>IF(F2240&gt;0,ROUND(F2240*#REF!,2),0)</f>
        <v>#REF!</v>
      </c>
      <c r="O2240" s="58">
        <f>IF(J2240&gt;0,ROUND(J2240*#REF!,2),0)</f>
        <v>0</v>
      </c>
      <c r="P2240" s="58" t="e">
        <f t="shared" si="234"/>
        <v>#REF!</v>
      </c>
      <c r="Q2240" s="59" t="s">
        <v>132</v>
      </c>
      <c r="R2240" s="51"/>
      <c r="S2240" s="51"/>
    </row>
    <row r="2241" spans="1:19" ht="21" x14ac:dyDescent="0.35">
      <c r="A2241" s="53">
        <v>31201156</v>
      </c>
      <c r="B2241" s="53" t="s">
        <v>11216</v>
      </c>
      <c r="C2241" s="54" t="s">
        <v>2315</v>
      </c>
      <c r="D2241" s="60">
        <v>1</v>
      </c>
      <c r="E2241" s="61" t="s">
        <v>398</v>
      </c>
      <c r="F2241" s="56">
        <v>56.77</v>
      </c>
      <c r="G2241" s="53">
        <v>2</v>
      </c>
      <c r="H2241" s="53">
        <v>6</v>
      </c>
      <c r="I2241" s="53"/>
      <c r="J2241" s="53"/>
      <c r="K2241" s="57"/>
      <c r="L2241" s="58">
        <f t="shared" si="232"/>
        <v>1140.53</v>
      </c>
      <c r="M2241" s="58">
        <f t="shared" si="233"/>
        <v>1140.53</v>
      </c>
      <c r="N2241" s="58" t="e">
        <f>IF(F2241&gt;0,ROUND(F2241*#REF!,2),0)</f>
        <v>#REF!</v>
      </c>
      <c r="O2241" s="58">
        <f>IF(J2241&gt;0,ROUND(J2241*#REF!,2),0)</f>
        <v>0</v>
      </c>
      <c r="P2241" s="58" t="e">
        <f t="shared" si="234"/>
        <v>#REF!</v>
      </c>
      <c r="Q2241" s="59" t="s">
        <v>132</v>
      </c>
      <c r="R2241" s="51"/>
      <c r="S2241" s="51"/>
    </row>
    <row r="2242" spans="1:19" ht="31" x14ac:dyDescent="0.35">
      <c r="A2242" s="124" t="s">
        <v>11217</v>
      </c>
      <c r="B2242" s="124"/>
      <c r="C2242" s="124"/>
      <c r="D2242" s="124"/>
      <c r="E2242" s="124"/>
      <c r="F2242" s="124"/>
      <c r="G2242" s="124"/>
      <c r="H2242" s="124"/>
      <c r="I2242" s="124"/>
      <c r="J2242" s="124"/>
      <c r="K2242" s="124"/>
      <c r="L2242" s="124"/>
      <c r="M2242" s="124"/>
      <c r="N2242" s="124"/>
      <c r="O2242" s="124"/>
      <c r="P2242" s="124"/>
      <c r="Q2242" s="52"/>
      <c r="R2242" s="51"/>
      <c r="S2242" s="51"/>
    </row>
    <row r="2243" spans="1:19" x14ac:dyDescent="0.35">
      <c r="A2243" s="53">
        <v>31202020</v>
      </c>
      <c r="B2243" s="53" t="s">
        <v>11218</v>
      </c>
      <c r="C2243" s="54" t="s">
        <v>2294</v>
      </c>
      <c r="D2243" s="60">
        <v>1</v>
      </c>
      <c r="E2243" s="61" t="s">
        <v>34</v>
      </c>
      <c r="F2243" s="56"/>
      <c r="G2243" s="53"/>
      <c r="H2243" s="53">
        <v>1</v>
      </c>
      <c r="I2243" s="53"/>
      <c r="J2243" s="53"/>
      <c r="K2243" s="57"/>
      <c r="L2243" s="58">
        <f t="shared" ref="L2243:L2247" si="235">VLOOKUP(E2243,PORTES2021,10,FALSE)</f>
        <v>71.62</v>
      </c>
      <c r="M2243" s="58">
        <f>ROUND(D2243*L2243,2)</f>
        <v>71.62</v>
      </c>
      <c r="N2243" s="58">
        <f>IF(F2243&gt;0,ROUND(F2243*#REF!,2),0)</f>
        <v>0</v>
      </c>
      <c r="O2243" s="58">
        <f>IF(J2243&gt;0,ROUND(J2243*#REF!,2),0)</f>
        <v>0</v>
      </c>
      <c r="P2243" s="58">
        <f>ROUND(M2243+N2243+O2243,2)</f>
        <v>71.62</v>
      </c>
      <c r="Q2243" s="59" t="s">
        <v>132</v>
      </c>
      <c r="R2243" s="51"/>
      <c r="S2243" s="51"/>
    </row>
    <row r="2244" spans="1:19" ht="21" x14ac:dyDescent="0.35">
      <c r="A2244" s="53">
        <v>31202039</v>
      </c>
      <c r="B2244" s="53" t="s">
        <v>11219</v>
      </c>
      <c r="C2244" s="54" t="s">
        <v>2314</v>
      </c>
      <c r="D2244" s="60">
        <v>1</v>
      </c>
      <c r="E2244" s="61" t="s">
        <v>159</v>
      </c>
      <c r="F2244" s="56"/>
      <c r="G2244" s="53">
        <v>2</v>
      </c>
      <c r="H2244" s="53">
        <v>4</v>
      </c>
      <c r="I2244" s="53"/>
      <c r="J2244" s="53"/>
      <c r="K2244" s="57"/>
      <c r="L2244" s="58">
        <f t="shared" si="235"/>
        <v>736.04</v>
      </c>
      <c r="M2244" s="58">
        <f>ROUND(D2244*L2244,2)</f>
        <v>736.04</v>
      </c>
      <c r="N2244" s="58">
        <f>IF(F2244&gt;0,ROUND(F2244*#REF!,2),0)</f>
        <v>0</v>
      </c>
      <c r="O2244" s="58">
        <f>IF(J2244&gt;0,ROUND(J2244*#REF!,2),0)</f>
        <v>0</v>
      </c>
      <c r="P2244" s="58">
        <f>ROUND(M2244+N2244+O2244,2)</f>
        <v>736.04</v>
      </c>
      <c r="Q2244" s="59" t="s">
        <v>132</v>
      </c>
      <c r="R2244" s="51"/>
      <c r="S2244" s="51"/>
    </row>
    <row r="2245" spans="1:19" x14ac:dyDescent="0.35">
      <c r="A2245" s="53">
        <v>31202047</v>
      </c>
      <c r="B2245" s="53" t="s">
        <v>11220</v>
      </c>
      <c r="C2245" s="54" t="s">
        <v>2313</v>
      </c>
      <c r="D2245" s="60">
        <v>1</v>
      </c>
      <c r="E2245" s="61" t="s">
        <v>13</v>
      </c>
      <c r="F2245" s="56"/>
      <c r="G2245" s="53">
        <v>1</v>
      </c>
      <c r="H2245" s="53">
        <v>1</v>
      </c>
      <c r="I2245" s="53"/>
      <c r="J2245" s="53"/>
      <c r="K2245" s="57"/>
      <c r="L2245" s="58">
        <f t="shared" si="235"/>
        <v>148.54</v>
      </c>
      <c r="M2245" s="58">
        <f>ROUND(D2245*L2245,2)</f>
        <v>148.54</v>
      </c>
      <c r="N2245" s="58">
        <f>IF(F2245&gt;0,ROUND(F2245*#REF!,2),0)</f>
        <v>0</v>
      </c>
      <c r="O2245" s="58">
        <f>IF(J2245&gt;0,ROUND(J2245*#REF!,2),0)</f>
        <v>0</v>
      </c>
      <c r="P2245" s="58">
        <f>ROUND(M2245+N2245+O2245,2)</f>
        <v>148.54</v>
      </c>
      <c r="Q2245" s="59" t="s">
        <v>132</v>
      </c>
      <c r="R2245" s="51"/>
      <c r="S2245" s="51"/>
    </row>
    <row r="2246" spans="1:19" ht="31.5" x14ac:dyDescent="0.35">
      <c r="A2246" s="53">
        <v>31202063</v>
      </c>
      <c r="B2246" s="53" t="s">
        <v>11221</v>
      </c>
      <c r="C2246" s="54" t="s">
        <v>2312</v>
      </c>
      <c r="D2246" s="60">
        <v>1</v>
      </c>
      <c r="E2246" s="61" t="s">
        <v>484</v>
      </c>
      <c r="F2246" s="56"/>
      <c r="G2246" s="53">
        <v>1</v>
      </c>
      <c r="H2246" s="53">
        <v>5</v>
      </c>
      <c r="I2246" s="53"/>
      <c r="J2246" s="53"/>
      <c r="K2246" s="57"/>
      <c r="L2246" s="58">
        <f t="shared" si="235"/>
        <v>802.34</v>
      </c>
      <c r="M2246" s="58">
        <f>ROUND(D2246*L2246,2)</f>
        <v>802.34</v>
      </c>
      <c r="N2246" s="58">
        <f>IF(F2246&gt;0,ROUND(F2246*#REF!,2),0)</f>
        <v>0</v>
      </c>
      <c r="O2246" s="58">
        <f>IF(J2246&gt;0,ROUND(J2246*#REF!,2),0)</f>
        <v>0</v>
      </c>
      <c r="P2246" s="58">
        <f>ROUND(M2246+N2246+O2246,2)</f>
        <v>802.34</v>
      </c>
      <c r="Q2246" s="59" t="s">
        <v>132</v>
      </c>
      <c r="R2246" s="51"/>
      <c r="S2246" s="51"/>
    </row>
    <row r="2247" spans="1:19" ht="21" x14ac:dyDescent="0.35">
      <c r="A2247" s="53">
        <v>31202071</v>
      </c>
      <c r="B2247" s="53" t="s">
        <v>11222</v>
      </c>
      <c r="C2247" s="54" t="s">
        <v>2311</v>
      </c>
      <c r="D2247" s="60">
        <v>1</v>
      </c>
      <c r="E2247" s="61" t="s">
        <v>224</v>
      </c>
      <c r="F2247" s="56"/>
      <c r="G2247" s="53">
        <v>1</v>
      </c>
      <c r="H2247" s="53">
        <v>3</v>
      </c>
      <c r="I2247" s="53"/>
      <c r="J2247" s="53"/>
      <c r="K2247" s="57"/>
      <c r="L2247" s="58">
        <f t="shared" si="235"/>
        <v>338.19</v>
      </c>
      <c r="M2247" s="58">
        <f>ROUND(D2247*L2247,2)</f>
        <v>338.19</v>
      </c>
      <c r="N2247" s="58">
        <f>IF(F2247&gt;0,ROUND(F2247*#REF!,2),0)</f>
        <v>0</v>
      </c>
      <c r="O2247" s="58">
        <f>IF(J2247&gt;0,ROUND(J2247*#REF!,2),0)</f>
        <v>0</v>
      </c>
      <c r="P2247" s="58">
        <f>ROUND(M2247+N2247+O2247,2)</f>
        <v>338.19</v>
      </c>
      <c r="Q2247" s="59" t="s">
        <v>132</v>
      </c>
      <c r="R2247" s="51"/>
      <c r="S2247" s="51"/>
    </row>
    <row r="2248" spans="1:19" ht="31" x14ac:dyDescent="0.35">
      <c r="A2248" s="125" t="s">
        <v>11223</v>
      </c>
      <c r="B2248" s="125"/>
      <c r="C2248" s="125"/>
      <c r="D2248" s="125"/>
      <c r="E2248" s="125"/>
      <c r="F2248" s="125"/>
      <c r="G2248" s="125"/>
      <c r="H2248" s="125"/>
      <c r="I2248" s="125"/>
      <c r="J2248" s="125"/>
      <c r="K2248" s="125"/>
      <c r="L2248" s="125"/>
      <c r="M2248" s="125"/>
      <c r="N2248" s="125"/>
      <c r="O2248" s="125"/>
      <c r="P2248" s="125"/>
      <c r="Q2248" s="52"/>
      <c r="R2248" s="51"/>
      <c r="S2248" s="51"/>
    </row>
    <row r="2249" spans="1:19" x14ac:dyDescent="0.35">
      <c r="A2249" s="53">
        <v>31203019</v>
      </c>
      <c r="B2249" s="53" t="s">
        <v>11224</v>
      </c>
      <c r="C2249" s="54" t="s">
        <v>2310</v>
      </c>
      <c r="D2249" s="60">
        <v>1</v>
      </c>
      <c r="E2249" s="61" t="s">
        <v>194</v>
      </c>
      <c r="F2249" s="56"/>
      <c r="G2249" s="53">
        <v>2</v>
      </c>
      <c r="H2249" s="53">
        <v>6</v>
      </c>
      <c r="I2249" s="53"/>
      <c r="J2249" s="53"/>
      <c r="K2249" s="57"/>
      <c r="L2249" s="58">
        <f t="shared" ref="L2249:L2263" si="236">VLOOKUP(E2249,PORTES2021,10,FALSE)</f>
        <v>2181.58</v>
      </c>
      <c r="M2249" s="58">
        <f t="shared" ref="M2249:M2276" si="237">ROUND(D2249*L2249,2)</f>
        <v>2181.58</v>
      </c>
      <c r="N2249" s="58">
        <f>IF(F2249&gt;0,ROUND(F2249*#REF!,2),0)</f>
        <v>0</v>
      </c>
      <c r="O2249" s="58">
        <f>IF(J2249&gt;0,ROUND(J2249*#REF!,2),0)</f>
        <v>0</v>
      </c>
      <c r="P2249" s="58">
        <f t="shared" ref="P2249:P2263" si="238">ROUND(M2249+N2249+O2249,2)</f>
        <v>2181.58</v>
      </c>
      <c r="Q2249" s="59" t="s">
        <v>132</v>
      </c>
      <c r="R2249" s="51"/>
      <c r="S2249" s="51"/>
    </row>
    <row r="2250" spans="1:19" x14ac:dyDescent="0.35">
      <c r="A2250" s="53">
        <v>31203027</v>
      </c>
      <c r="B2250" s="53" t="s">
        <v>11225</v>
      </c>
      <c r="C2250" s="54" t="s">
        <v>2309</v>
      </c>
      <c r="D2250" s="60">
        <v>1</v>
      </c>
      <c r="E2250" s="61" t="s">
        <v>13</v>
      </c>
      <c r="F2250" s="56"/>
      <c r="G2250" s="53">
        <v>1</v>
      </c>
      <c r="H2250" s="53">
        <v>2</v>
      </c>
      <c r="I2250" s="53"/>
      <c r="J2250" s="53"/>
      <c r="K2250" s="57"/>
      <c r="L2250" s="58">
        <f t="shared" si="236"/>
        <v>148.54</v>
      </c>
      <c r="M2250" s="58">
        <f t="shared" si="237"/>
        <v>148.54</v>
      </c>
      <c r="N2250" s="58">
        <f>IF(F2250&gt;0,ROUND(F2250*#REF!,2),0)</f>
        <v>0</v>
      </c>
      <c r="O2250" s="58">
        <f>IF(J2250&gt;0,ROUND(J2250*#REF!,2),0)</f>
        <v>0</v>
      </c>
      <c r="P2250" s="58">
        <f t="shared" si="238"/>
        <v>148.54</v>
      </c>
      <c r="Q2250" s="59" t="s">
        <v>132</v>
      </c>
      <c r="R2250" s="51"/>
      <c r="S2250" s="51"/>
    </row>
    <row r="2251" spans="1:19" ht="21" x14ac:dyDescent="0.35">
      <c r="A2251" s="53">
        <v>31203035</v>
      </c>
      <c r="B2251" s="53" t="s">
        <v>11226</v>
      </c>
      <c r="C2251" s="54" t="s">
        <v>2308</v>
      </c>
      <c r="D2251" s="60">
        <v>1</v>
      </c>
      <c r="E2251" s="61" t="s">
        <v>407</v>
      </c>
      <c r="F2251" s="56"/>
      <c r="G2251" s="53">
        <v>1</v>
      </c>
      <c r="H2251" s="53">
        <v>3</v>
      </c>
      <c r="I2251" s="53"/>
      <c r="J2251" s="53"/>
      <c r="K2251" s="57"/>
      <c r="L2251" s="58">
        <f t="shared" si="236"/>
        <v>620.66</v>
      </c>
      <c r="M2251" s="58">
        <f t="shared" si="237"/>
        <v>620.66</v>
      </c>
      <c r="N2251" s="58">
        <f>IF(F2251&gt;0,ROUND(F2251*#REF!,2),0)</f>
        <v>0</v>
      </c>
      <c r="O2251" s="58">
        <f>IF(J2251&gt;0,ROUND(J2251*#REF!,2),0)</f>
        <v>0</v>
      </c>
      <c r="P2251" s="58">
        <f t="shared" si="238"/>
        <v>620.66</v>
      </c>
      <c r="Q2251" s="59" t="s">
        <v>132</v>
      </c>
      <c r="R2251" s="51"/>
      <c r="S2251" s="51"/>
    </row>
    <row r="2252" spans="1:19" ht="21" x14ac:dyDescent="0.35">
      <c r="A2252" s="53">
        <v>31203043</v>
      </c>
      <c r="B2252" s="53" t="s">
        <v>11227</v>
      </c>
      <c r="C2252" s="54" t="s">
        <v>2307</v>
      </c>
      <c r="D2252" s="60">
        <v>1</v>
      </c>
      <c r="E2252" s="61" t="s">
        <v>41</v>
      </c>
      <c r="F2252" s="56"/>
      <c r="G2252" s="53">
        <v>1</v>
      </c>
      <c r="H2252" s="53">
        <v>2</v>
      </c>
      <c r="I2252" s="53"/>
      <c r="J2252" s="53"/>
      <c r="K2252" s="57"/>
      <c r="L2252" s="58">
        <f t="shared" si="236"/>
        <v>169.74</v>
      </c>
      <c r="M2252" s="58">
        <f t="shared" si="237"/>
        <v>169.74</v>
      </c>
      <c r="N2252" s="58">
        <f>IF(F2252&gt;0,ROUND(F2252*#REF!,2),0)</f>
        <v>0</v>
      </c>
      <c r="O2252" s="58">
        <f>IF(J2252&gt;0,ROUND(J2252*#REF!,2),0)</f>
        <v>0</v>
      </c>
      <c r="P2252" s="58">
        <f t="shared" si="238"/>
        <v>169.74</v>
      </c>
      <c r="Q2252" s="59" t="s">
        <v>132</v>
      </c>
      <c r="R2252" s="51"/>
      <c r="S2252" s="51"/>
    </row>
    <row r="2253" spans="1:19" ht="21" x14ac:dyDescent="0.35">
      <c r="A2253" s="53">
        <v>31203051</v>
      </c>
      <c r="B2253" s="53" t="s">
        <v>11228</v>
      </c>
      <c r="C2253" s="54" t="s">
        <v>2306</v>
      </c>
      <c r="D2253" s="60">
        <v>1</v>
      </c>
      <c r="E2253" s="61" t="s">
        <v>311</v>
      </c>
      <c r="F2253" s="56"/>
      <c r="G2253" s="53">
        <v>1</v>
      </c>
      <c r="H2253" s="53">
        <v>2</v>
      </c>
      <c r="I2253" s="53"/>
      <c r="J2253" s="53"/>
      <c r="K2253" s="57"/>
      <c r="L2253" s="58">
        <f t="shared" si="236"/>
        <v>291.76</v>
      </c>
      <c r="M2253" s="58">
        <f t="shared" si="237"/>
        <v>291.76</v>
      </c>
      <c r="N2253" s="58">
        <f>IF(F2253&gt;0,ROUND(F2253*#REF!,2),0)</f>
        <v>0</v>
      </c>
      <c r="O2253" s="58">
        <f>IF(J2253&gt;0,ROUND(J2253*#REF!,2),0)</f>
        <v>0</v>
      </c>
      <c r="P2253" s="58">
        <f t="shared" si="238"/>
        <v>291.76</v>
      </c>
      <c r="Q2253" s="59" t="s">
        <v>132</v>
      </c>
      <c r="R2253" s="51"/>
      <c r="S2253" s="51"/>
    </row>
    <row r="2254" spans="1:19" x14ac:dyDescent="0.35">
      <c r="A2254" s="53">
        <v>31203060</v>
      </c>
      <c r="B2254" s="53" t="s">
        <v>11229</v>
      </c>
      <c r="C2254" s="54" t="s">
        <v>2305</v>
      </c>
      <c r="D2254" s="60">
        <v>1</v>
      </c>
      <c r="E2254" s="61" t="s">
        <v>407</v>
      </c>
      <c r="F2254" s="56"/>
      <c r="G2254" s="53">
        <v>1</v>
      </c>
      <c r="H2254" s="53">
        <v>3</v>
      </c>
      <c r="I2254" s="53"/>
      <c r="J2254" s="53"/>
      <c r="K2254" s="57"/>
      <c r="L2254" s="58">
        <f t="shared" si="236"/>
        <v>620.66</v>
      </c>
      <c r="M2254" s="58">
        <f t="shared" si="237"/>
        <v>620.66</v>
      </c>
      <c r="N2254" s="58">
        <f>IF(F2254&gt;0,ROUND(F2254*#REF!,2),0)</f>
        <v>0</v>
      </c>
      <c r="O2254" s="58">
        <f>IF(J2254&gt;0,ROUND(J2254*#REF!,2),0)</f>
        <v>0</v>
      </c>
      <c r="P2254" s="58">
        <f t="shared" si="238"/>
        <v>620.66</v>
      </c>
      <c r="Q2254" s="59" t="s">
        <v>132</v>
      </c>
      <c r="R2254" s="51"/>
      <c r="S2254" s="51"/>
    </row>
    <row r="2255" spans="1:19" x14ac:dyDescent="0.35">
      <c r="A2255" s="53">
        <v>31203078</v>
      </c>
      <c r="B2255" s="53" t="s">
        <v>11230</v>
      </c>
      <c r="C2255" s="54" t="s">
        <v>2304</v>
      </c>
      <c r="D2255" s="60">
        <v>1</v>
      </c>
      <c r="E2255" s="61" t="s">
        <v>224</v>
      </c>
      <c r="F2255" s="56"/>
      <c r="G2255" s="53">
        <v>1</v>
      </c>
      <c r="H2255" s="53">
        <v>2</v>
      </c>
      <c r="I2255" s="53"/>
      <c r="J2255" s="53"/>
      <c r="K2255" s="57"/>
      <c r="L2255" s="58">
        <f t="shared" si="236"/>
        <v>338.19</v>
      </c>
      <c r="M2255" s="58">
        <f t="shared" si="237"/>
        <v>338.19</v>
      </c>
      <c r="N2255" s="58">
        <f>IF(F2255&gt;0,ROUND(F2255*#REF!,2),0)</f>
        <v>0</v>
      </c>
      <c r="O2255" s="58">
        <f>IF(J2255&gt;0,ROUND(J2255*#REF!,2),0)</f>
        <v>0</v>
      </c>
      <c r="P2255" s="58">
        <f t="shared" si="238"/>
        <v>338.19</v>
      </c>
      <c r="Q2255" s="59" t="s">
        <v>132</v>
      </c>
      <c r="R2255" s="51"/>
      <c r="S2255" s="51"/>
    </row>
    <row r="2256" spans="1:19" x14ac:dyDescent="0.35">
      <c r="A2256" s="53">
        <v>31203086</v>
      </c>
      <c r="B2256" s="53" t="s">
        <v>11231</v>
      </c>
      <c r="C2256" s="54" t="s">
        <v>2303</v>
      </c>
      <c r="D2256" s="60">
        <v>1</v>
      </c>
      <c r="E2256" s="61" t="s">
        <v>34</v>
      </c>
      <c r="F2256" s="56"/>
      <c r="G2256" s="53"/>
      <c r="H2256" s="53">
        <v>1</v>
      </c>
      <c r="I2256" s="53"/>
      <c r="J2256" s="53"/>
      <c r="K2256" s="57"/>
      <c r="L2256" s="58">
        <f t="shared" si="236"/>
        <v>71.62</v>
      </c>
      <c r="M2256" s="58">
        <f t="shared" si="237"/>
        <v>71.62</v>
      </c>
      <c r="N2256" s="58">
        <f>IF(F2256&gt;0,ROUND(F2256*#REF!,2),0)</f>
        <v>0</v>
      </c>
      <c r="O2256" s="58">
        <f>IF(J2256&gt;0,ROUND(J2256*#REF!,2),0)</f>
        <v>0</v>
      </c>
      <c r="P2256" s="58">
        <f t="shared" si="238"/>
        <v>71.62</v>
      </c>
      <c r="Q2256" s="59" t="s">
        <v>132</v>
      </c>
      <c r="R2256" s="51"/>
      <c r="S2256" s="51"/>
    </row>
    <row r="2257" spans="1:19" x14ac:dyDescent="0.35">
      <c r="A2257" s="53">
        <v>31203094</v>
      </c>
      <c r="B2257" s="53" t="s">
        <v>11232</v>
      </c>
      <c r="C2257" s="54" t="s">
        <v>2302</v>
      </c>
      <c r="D2257" s="60">
        <v>1</v>
      </c>
      <c r="E2257" s="61" t="s">
        <v>388</v>
      </c>
      <c r="F2257" s="56"/>
      <c r="G2257" s="53">
        <v>1</v>
      </c>
      <c r="H2257" s="53">
        <v>3</v>
      </c>
      <c r="I2257" s="53"/>
      <c r="J2257" s="53"/>
      <c r="K2257" s="57"/>
      <c r="L2257" s="58">
        <f t="shared" si="236"/>
        <v>574.25</v>
      </c>
      <c r="M2257" s="58">
        <f t="shared" si="237"/>
        <v>574.25</v>
      </c>
      <c r="N2257" s="58">
        <f>IF(F2257&gt;0,ROUND(F2257*#REF!,2),0)</f>
        <v>0</v>
      </c>
      <c r="O2257" s="58">
        <f>IF(J2257&gt;0,ROUND(J2257*#REF!,2),0)</f>
        <v>0</v>
      </c>
      <c r="P2257" s="58">
        <f t="shared" si="238"/>
        <v>574.25</v>
      </c>
      <c r="Q2257" s="59" t="s">
        <v>132</v>
      </c>
      <c r="R2257" s="51"/>
      <c r="S2257" s="51"/>
    </row>
    <row r="2258" spans="1:19" ht="21" x14ac:dyDescent="0.35">
      <c r="A2258" s="53">
        <v>31203108</v>
      </c>
      <c r="B2258" s="53" t="s">
        <v>11233</v>
      </c>
      <c r="C2258" s="54" t="s">
        <v>2301</v>
      </c>
      <c r="D2258" s="60">
        <v>1</v>
      </c>
      <c r="E2258" s="61" t="s">
        <v>407</v>
      </c>
      <c r="F2258" s="56"/>
      <c r="G2258" s="53">
        <v>1</v>
      </c>
      <c r="H2258" s="53">
        <v>3</v>
      </c>
      <c r="I2258" s="53"/>
      <c r="J2258" s="53"/>
      <c r="K2258" s="57"/>
      <c r="L2258" s="58">
        <f t="shared" si="236"/>
        <v>620.66</v>
      </c>
      <c r="M2258" s="58">
        <f t="shared" si="237"/>
        <v>620.66</v>
      </c>
      <c r="N2258" s="58">
        <f>IF(F2258&gt;0,ROUND(F2258*#REF!,2),0)</f>
        <v>0</v>
      </c>
      <c r="O2258" s="58">
        <f>IF(J2258&gt;0,ROUND(J2258*#REF!,2),0)</f>
        <v>0</v>
      </c>
      <c r="P2258" s="58">
        <f t="shared" si="238"/>
        <v>620.66</v>
      </c>
      <c r="Q2258" s="59" t="s">
        <v>132</v>
      </c>
      <c r="R2258" s="51"/>
      <c r="S2258" s="51"/>
    </row>
    <row r="2259" spans="1:19" x14ac:dyDescent="0.35">
      <c r="A2259" s="53">
        <v>31203116</v>
      </c>
      <c r="B2259" s="53" t="s">
        <v>11234</v>
      </c>
      <c r="C2259" s="54" t="s">
        <v>2300</v>
      </c>
      <c r="D2259" s="60">
        <v>1</v>
      </c>
      <c r="E2259" s="61" t="s">
        <v>224</v>
      </c>
      <c r="F2259" s="56"/>
      <c r="G2259" s="53">
        <v>1</v>
      </c>
      <c r="H2259" s="53">
        <v>5</v>
      </c>
      <c r="I2259" s="53"/>
      <c r="J2259" s="53"/>
      <c r="K2259" s="57"/>
      <c r="L2259" s="58">
        <f t="shared" si="236"/>
        <v>338.19</v>
      </c>
      <c r="M2259" s="58">
        <f t="shared" si="237"/>
        <v>338.19</v>
      </c>
      <c r="N2259" s="58">
        <f>IF(F2259&gt;0,ROUND(F2259*#REF!,2),0)</f>
        <v>0</v>
      </c>
      <c r="O2259" s="58">
        <f>IF(J2259&gt;0,ROUND(J2259*#REF!,2),0)</f>
        <v>0</v>
      </c>
      <c r="P2259" s="58">
        <f t="shared" si="238"/>
        <v>338.19</v>
      </c>
      <c r="Q2259" s="59" t="s">
        <v>132</v>
      </c>
      <c r="R2259" s="51"/>
      <c r="S2259" s="51"/>
    </row>
    <row r="2260" spans="1:19" ht="21" x14ac:dyDescent="0.35">
      <c r="A2260" s="53">
        <v>31203124</v>
      </c>
      <c r="B2260" s="53" t="s">
        <v>11235</v>
      </c>
      <c r="C2260" s="54" t="s">
        <v>2299</v>
      </c>
      <c r="D2260" s="60">
        <v>1</v>
      </c>
      <c r="E2260" s="61" t="s">
        <v>224</v>
      </c>
      <c r="F2260" s="56"/>
      <c r="G2260" s="53">
        <v>1</v>
      </c>
      <c r="H2260" s="53">
        <v>2</v>
      </c>
      <c r="I2260" s="53"/>
      <c r="J2260" s="53"/>
      <c r="K2260" s="57"/>
      <c r="L2260" s="58">
        <f t="shared" si="236"/>
        <v>338.19</v>
      </c>
      <c r="M2260" s="58">
        <f t="shared" si="237"/>
        <v>338.19</v>
      </c>
      <c r="N2260" s="58">
        <f>IF(F2260&gt;0,ROUND(F2260*#REF!,2),0)</f>
        <v>0</v>
      </c>
      <c r="O2260" s="58">
        <f>IF(J2260&gt;0,ROUND(J2260*#REF!,2),0)</f>
        <v>0</v>
      </c>
      <c r="P2260" s="58">
        <f t="shared" si="238"/>
        <v>338.19</v>
      </c>
      <c r="Q2260" s="59" t="s">
        <v>132</v>
      </c>
      <c r="R2260" s="51"/>
      <c r="S2260" s="51"/>
    </row>
    <row r="2261" spans="1:19" ht="21" x14ac:dyDescent="0.35">
      <c r="A2261" s="53">
        <v>31203132</v>
      </c>
      <c r="B2261" s="53" t="s">
        <v>11236</v>
      </c>
      <c r="C2261" s="54" t="s">
        <v>2298</v>
      </c>
      <c r="D2261" s="60">
        <v>1</v>
      </c>
      <c r="E2261" s="61" t="s">
        <v>161</v>
      </c>
      <c r="F2261" s="56">
        <v>36.5</v>
      </c>
      <c r="G2261" s="53">
        <v>1</v>
      </c>
      <c r="H2261" s="53">
        <v>5</v>
      </c>
      <c r="I2261" s="53"/>
      <c r="J2261" s="53"/>
      <c r="K2261" s="57"/>
      <c r="L2261" s="58">
        <f t="shared" si="236"/>
        <v>948.22</v>
      </c>
      <c r="M2261" s="58">
        <f t="shared" si="237"/>
        <v>948.22</v>
      </c>
      <c r="N2261" s="58" t="e">
        <f>IF(F2261&gt;0,ROUND(F2261*#REF!,2),0)</f>
        <v>#REF!</v>
      </c>
      <c r="O2261" s="58">
        <f>IF(J2261&gt;0,ROUND(J2261*#REF!,2),0)</f>
        <v>0</v>
      </c>
      <c r="P2261" s="58" t="e">
        <f t="shared" si="238"/>
        <v>#REF!</v>
      </c>
      <c r="Q2261" s="59" t="s">
        <v>132</v>
      </c>
      <c r="R2261" s="51"/>
      <c r="S2261" s="51"/>
    </row>
    <row r="2262" spans="1:19" ht="21" x14ac:dyDescent="0.35">
      <c r="A2262" s="53">
        <v>31203140</v>
      </c>
      <c r="B2262" s="53" t="s">
        <v>11237</v>
      </c>
      <c r="C2262" s="54" t="s">
        <v>2297</v>
      </c>
      <c r="D2262" s="60">
        <v>1</v>
      </c>
      <c r="E2262" s="61" t="s">
        <v>409</v>
      </c>
      <c r="F2262" s="56">
        <v>28.39</v>
      </c>
      <c r="G2262" s="53">
        <v>1</v>
      </c>
      <c r="H2262" s="53">
        <v>5</v>
      </c>
      <c r="I2262" s="53"/>
      <c r="J2262" s="53"/>
      <c r="K2262" s="57"/>
      <c r="L2262" s="58">
        <f t="shared" si="236"/>
        <v>438.97</v>
      </c>
      <c r="M2262" s="58">
        <f t="shared" si="237"/>
        <v>438.97</v>
      </c>
      <c r="N2262" s="58" t="e">
        <f>IF(F2262&gt;0,ROUND(F2262*#REF!,2),0)</f>
        <v>#REF!</v>
      </c>
      <c r="O2262" s="58">
        <f>IF(J2262&gt;0,ROUND(J2262*#REF!,2),0)</f>
        <v>0</v>
      </c>
      <c r="P2262" s="58" t="e">
        <f t="shared" si="238"/>
        <v>#REF!</v>
      </c>
      <c r="Q2262" s="59" t="s">
        <v>132</v>
      </c>
      <c r="R2262" s="51"/>
      <c r="S2262" s="51"/>
    </row>
    <row r="2263" spans="1:19" ht="21" x14ac:dyDescent="0.35">
      <c r="A2263" s="53">
        <v>31203159</v>
      </c>
      <c r="B2263" s="53" t="s">
        <v>11238</v>
      </c>
      <c r="C2263" s="54" t="s">
        <v>2296</v>
      </c>
      <c r="D2263" s="60">
        <v>1</v>
      </c>
      <c r="E2263" s="61" t="s">
        <v>388</v>
      </c>
      <c r="F2263" s="56">
        <v>24.33</v>
      </c>
      <c r="G2263" s="53">
        <v>1</v>
      </c>
      <c r="H2263" s="53">
        <v>5</v>
      </c>
      <c r="I2263" s="53"/>
      <c r="J2263" s="53"/>
      <c r="K2263" s="57"/>
      <c r="L2263" s="58">
        <f t="shared" si="236"/>
        <v>574.25</v>
      </c>
      <c r="M2263" s="58">
        <f t="shared" si="237"/>
        <v>574.25</v>
      </c>
      <c r="N2263" s="58" t="e">
        <f>IF(F2263&gt;0,ROUND(F2263*#REF!,2),0)</f>
        <v>#REF!</v>
      </c>
      <c r="O2263" s="58">
        <f>IF(J2263&gt;0,ROUND(J2263*#REF!,2),0)</f>
        <v>0</v>
      </c>
      <c r="P2263" s="58" t="e">
        <f t="shared" si="238"/>
        <v>#REF!</v>
      </c>
      <c r="Q2263" s="59" t="s">
        <v>132</v>
      </c>
      <c r="R2263" s="51"/>
      <c r="S2263" s="51"/>
    </row>
    <row r="2264" spans="1:19" ht="31" x14ac:dyDescent="0.35">
      <c r="A2264" s="125" t="s">
        <v>11239</v>
      </c>
      <c r="B2264" s="125"/>
      <c r="C2264" s="125"/>
      <c r="D2264" s="125"/>
      <c r="E2264" s="125"/>
      <c r="F2264" s="125"/>
      <c r="G2264" s="125"/>
      <c r="H2264" s="125"/>
      <c r="I2264" s="125"/>
      <c r="J2264" s="125"/>
      <c r="K2264" s="125"/>
      <c r="L2264" s="125"/>
      <c r="M2264" s="125"/>
      <c r="N2264" s="125"/>
      <c r="O2264" s="125"/>
      <c r="P2264" s="125"/>
      <c r="Q2264" s="52"/>
      <c r="R2264" s="51"/>
      <c r="S2264" s="51"/>
    </row>
    <row r="2265" spans="1:19" x14ac:dyDescent="0.35">
      <c r="A2265" s="53">
        <v>31204015</v>
      </c>
      <c r="B2265" s="53" t="s">
        <v>11240</v>
      </c>
      <c r="C2265" s="54" t="s">
        <v>2295</v>
      </c>
      <c r="D2265" s="60">
        <v>1</v>
      </c>
      <c r="E2265" s="61" t="s">
        <v>13</v>
      </c>
      <c r="F2265" s="56"/>
      <c r="G2265" s="53">
        <v>1</v>
      </c>
      <c r="H2265" s="53">
        <v>1</v>
      </c>
      <c r="I2265" s="53"/>
      <c r="J2265" s="53"/>
      <c r="K2265" s="57"/>
      <c r="L2265" s="58">
        <f t="shared" ref="L2265:L2270" si="239">VLOOKUP(E2265,PORTES2021,10,FALSE)</f>
        <v>148.54</v>
      </c>
      <c r="M2265" s="58">
        <f t="shared" si="237"/>
        <v>148.54</v>
      </c>
      <c r="N2265" s="58">
        <f>IF(F2265&gt;0,ROUND(F2265*#REF!,2),0)</f>
        <v>0</v>
      </c>
      <c r="O2265" s="58">
        <f>IF(J2265&gt;0,ROUND(J2265*#REF!,2),0)</f>
        <v>0</v>
      </c>
      <c r="P2265" s="58">
        <f t="shared" ref="P2265:P2270" si="240">ROUND(M2265+N2265+O2265,2)</f>
        <v>148.54</v>
      </c>
      <c r="Q2265" s="59" t="s">
        <v>132</v>
      </c>
      <c r="R2265" s="51"/>
      <c r="S2265" s="51"/>
    </row>
    <row r="2266" spans="1:19" x14ac:dyDescent="0.35">
      <c r="A2266" s="53">
        <v>31204023</v>
      </c>
      <c r="B2266" s="53" t="s">
        <v>11241</v>
      </c>
      <c r="C2266" s="54" t="s">
        <v>2294</v>
      </c>
      <c r="D2266" s="60">
        <v>1</v>
      </c>
      <c r="E2266" s="61" t="s">
        <v>13</v>
      </c>
      <c r="F2266" s="56"/>
      <c r="G2266" s="53"/>
      <c r="H2266" s="53">
        <v>1</v>
      </c>
      <c r="I2266" s="53"/>
      <c r="J2266" s="53"/>
      <c r="K2266" s="57"/>
      <c r="L2266" s="58">
        <f t="shared" si="239"/>
        <v>148.54</v>
      </c>
      <c r="M2266" s="58">
        <f t="shared" si="237"/>
        <v>148.54</v>
      </c>
      <c r="N2266" s="58">
        <f>IF(F2266&gt;0,ROUND(F2266*#REF!,2),0)</f>
        <v>0</v>
      </c>
      <c r="O2266" s="58">
        <f>IF(J2266&gt;0,ROUND(J2266*#REF!,2),0)</f>
        <v>0</v>
      </c>
      <c r="P2266" s="58">
        <f t="shared" si="240"/>
        <v>148.54</v>
      </c>
      <c r="Q2266" s="59" t="s">
        <v>132</v>
      </c>
      <c r="R2266" s="51"/>
      <c r="S2266" s="51"/>
    </row>
    <row r="2267" spans="1:19" x14ac:dyDescent="0.35">
      <c r="A2267" s="53">
        <v>31204031</v>
      </c>
      <c r="B2267" s="53" t="s">
        <v>11242</v>
      </c>
      <c r="C2267" s="54" t="s">
        <v>2293</v>
      </c>
      <c r="D2267" s="60">
        <v>1</v>
      </c>
      <c r="E2267" s="61" t="s">
        <v>41</v>
      </c>
      <c r="F2267" s="56"/>
      <c r="G2267" s="53">
        <v>1</v>
      </c>
      <c r="H2267" s="53">
        <v>2</v>
      </c>
      <c r="I2267" s="53"/>
      <c r="J2267" s="53"/>
      <c r="K2267" s="57"/>
      <c r="L2267" s="58">
        <f t="shared" si="239"/>
        <v>169.74</v>
      </c>
      <c r="M2267" s="58">
        <f t="shared" si="237"/>
        <v>169.74</v>
      </c>
      <c r="N2267" s="58">
        <f>IF(F2267&gt;0,ROUND(F2267*#REF!,2),0)</f>
        <v>0</v>
      </c>
      <c r="O2267" s="58">
        <f>IF(J2267&gt;0,ROUND(J2267*#REF!,2),0)</f>
        <v>0</v>
      </c>
      <c r="P2267" s="58">
        <f t="shared" si="240"/>
        <v>169.74</v>
      </c>
      <c r="Q2267" s="59" t="s">
        <v>132</v>
      </c>
      <c r="R2267" s="51"/>
      <c r="S2267" s="51"/>
    </row>
    <row r="2268" spans="1:19" x14ac:dyDescent="0.35">
      <c r="A2268" s="53">
        <v>31204040</v>
      </c>
      <c r="B2268" s="53" t="s">
        <v>11243</v>
      </c>
      <c r="C2268" s="54" t="s">
        <v>2292</v>
      </c>
      <c r="D2268" s="60">
        <v>1</v>
      </c>
      <c r="E2268" s="61" t="s">
        <v>497</v>
      </c>
      <c r="F2268" s="56"/>
      <c r="G2268" s="53">
        <v>1</v>
      </c>
      <c r="H2268" s="53">
        <v>3</v>
      </c>
      <c r="I2268" s="53"/>
      <c r="J2268" s="53"/>
      <c r="K2268" s="57"/>
      <c r="L2268" s="58">
        <f t="shared" si="239"/>
        <v>485.38</v>
      </c>
      <c r="M2268" s="58">
        <f t="shared" si="237"/>
        <v>485.38</v>
      </c>
      <c r="N2268" s="58">
        <f>IF(F2268&gt;0,ROUND(F2268*#REF!,2),0)</f>
        <v>0</v>
      </c>
      <c r="O2268" s="58">
        <f>IF(J2268&gt;0,ROUND(J2268*#REF!,2),0)</f>
        <v>0</v>
      </c>
      <c r="P2268" s="58">
        <f t="shared" si="240"/>
        <v>485.38</v>
      </c>
      <c r="Q2268" s="59" t="s">
        <v>132</v>
      </c>
      <c r="R2268" s="51"/>
      <c r="S2268" s="51"/>
    </row>
    <row r="2269" spans="1:19" ht="21" x14ac:dyDescent="0.35">
      <c r="A2269" s="53">
        <v>31204058</v>
      </c>
      <c r="B2269" s="53" t="s">
        <v>11244</v>
      </c>
      <c r="C2269" s="54" t="s">
        <v>2291</v>
      </c>
      <c r="D2269" s="60">
        <v>1</v>
      </c>
      <c r="E2269" s="61" t="s">
        <v>407</v>
      </c>
      <c r="F2269" s="56"/>
      <c r="G2269" s="53">
        <v>1</v>
      </c>
      <c r="H2269" s="53">
        <v>5</v>
      </c>
      <c r="I2269" s="53"/>
      <c r="J2269" s="53"/>
      <c r="K2269" s="57"/>
      <c r="L2269" s="58">
        <f t="shared" si="239"/>
        <v>620.66</v>
      </c>
      <c r="M2269" s="58">
        <f t="shared" si="237"/>
        <v>620.66</v>
      </c>
      <c r="N2269" s="58">
        <f>IF(F2269&gt;0,ROUND(F2269*#REF!,2),0)</f>
        <v>0</v>
      </c>
      <c r="O2269" s="58">
        <f>IF(J2269&gt;0,ROUND(J2269*#REF!,2),0)</f>
        <v>0</v>
      </c>
      <c r="P2269" s="58">
        <f t="shared" si="240"/>
        <v>620.66</v>
      </c>
      <c r="Q2269" s="59" t="s">
        <v>132</v>
      </c>
      <c r="R2269" s="51"/>
      <c r="S2269" s="51"/>
    </row>
    <row r="2270" spans="1:19" x14ac:dyDescent="0.35">
      <c r="A2270" s="53">
        <v>31204066</v>
      </c>
      <c r="B2270" s="53" t="s">
        <v>11245</v>
      </c>
      <c r="C2270" s="54" t="s">
        <v>2290</v>
      </c>
      <c r="D2270" s="60">
        <v>1</v>
      </c>
      <c r="E2270" s="61" t="s">
        <v>41</v>
      </c>
      <c r="F2270" s="56"/>
      <c r="G2270" s="53">
        <v>1</v>
      </c>
      <c r="H2270" s="53">
        <v>1</v>
      </c>
      <c r="I2270" s="53"/>
      <c r="J2270" s="53"/>
      <c r="K2270" s="57"/>
      <c r="L2270" s="58">
        <f t="shared" si="239"/>
        <v>169.74</v>
      </c>
      <c r="M2270" s="58">
        <f t="shared" si="237"/>
        <v>169.74</v>
      </c>
      <c r="N2270" s="58">
        <f>IF(F2270&gt;0,ROUND(F2270*#REF!,2),0)</f>
        <v>0</v>
      </c>
      <c r="O2270" s="58">
        <f>IF(J2270&gt;0,ROUND(J2270*#REF!,2),0)</f>
        <v>0</v>
      </c>
      <c r="P2270" s="58">
        <f t="shared" si="240"/>
        <v>169.74</v>
      </c>
      <c r="Q2270" s="59" t="s">
        <v>132</v>
      </c>
      <c r="R2270" s="51"/>
      <c r="S2270" s="51"/>
    </row>
    <row r="2271" spans="1:19" ht="31" x14ac:dyDescent="0.35">
      <c r="A2271" s="125" t="s">
        <v>11246</v>
      </c>
      <c r="B2271" s="125"/>
      <c r="C2271" s="125"/>
      <c r="D2271" s="125"/>
      <c r="E2271" s="125"/>
      <c r="F2271" s="125"/>
      <c r="G2271" s="125"/>
      <c r="H2271" s="125"/>
      <c r="I2271" s="125"/>
      <c r="J2271" s="125"/>
      <c r="K2271" s="125"/>
      <c r="L2271" s="125"/>
      <c r="M2271" s="125"/>
      <c r="N2271" s="125"/>
      <c r="O2271" s="125"/>
      <c r="P2271" s="125"/>
      <c r="Q2271" s="52"/>
      <c r="R2271" s="51"/>
      <c r="S2271" s="51"/>
    </row>
    <row r="2272" spans="1:19" x14ac:dyDescent="0.35">
      <c r="A2272" s="53">
        <v>31205011</v>
      </c>
      <c r="B2272" s="53" t="s">
        <v>11247</v>
      </c>
      <c r="C2272" s="54" t="s">
        <v>2289</v>
      </c>
      <c r="D2272" s="60">
        <v>1</v>
      </c>
      <c r="E2272" s="61" t="s">
        <v>41</v>
      </c>
      <c r="F2272" s="56"/>
      <c r="G2272" s="53">
        <v>1</v>
      </c>
      <c r="H2272" s="53">
        <v>1</v>
      </c>
      <c r="I2272" s="53"/>
      <c r="J2272" s="53"/>
      <c r="K2272" s="57"/>
      <c r="L2272" s="58">
        <f>VLOOKUP(E2272,PORTES2021,10,FALSE)</f>
        <v>169.74</v>
      </c>
      <c r="M2272" s="58">
        <f t="shared" si="237"/>
        <v>169.74</v>
      </c>
      <c r="N2272" s="58">
        <f>IF(F2272&gt;0,ROUND(F2272*#REF!,2),0)</f>
        <v>0</v>
      </c>
      <c r="O2272" s="58">
        <f>IF(J2272&gt;0,ROUND(J2272*#REF!,2),0)</f>
        <v>0</v>
      </c>
      <c r="P2272" s="58">
        <f t="shared" ref="P2272:P2276" si="241">ROUND(M2272+N2272+O2272,2)</f>
        <v>169.74</v>
      </c>
      <c r="Q2272" s="59" t="s">
        <v>132</v>
      </c>
      <c r="R2272" s="51"/>
      <c r="S2272" s="51"/>
    </row>
    <row r="2273" spans="1:19" ht="21" x14ac:dyDescent="0.35">
      <c r="A2273" s="53">
        <v>31205020</v>
      </c>
      <c r="B2273" s="53" t="s">
        <v>11248</v>
      </c>
      <c r="C2273" s="54" t="s">
        <v>2288</v>
      </c>
      <c r="D2273" s="60">
        <v>1</v>
      </c>
      <c r="E2273" s="61" t="s">
        <v>41</v>
      </c>
      <c r="F2273" s="56"/>
      <c r="G2273" s="53">
        <v>1</v>
      </c>
      <c r="H2273" s="53">
        <v>1</v>
      </c>
      <c r="I2273" s="53"/>
      <c r="J2273" s="53"/>
      <c r="K2273" s="57"/>
      <c r="L2273" s="58">
        <f>VLOOKUP(E2273,PORTES2021,10,FALSE)</f>
        <v>169.74</v>
      </c>
      <c r="M2273" s="58">
        <f t="shared" si="237"/>
        <v>169.74</v>
      </c>
      <c r="N2273" s="58">
        <f>IF(F2273&gt;0,ROUND(F2273*#REF!,2),0)</f>
        <v>0</v>
      </c>
      <c r="O2273" s="58">
        <f>IF(J2273&gt;0,ROUND(J2273*#REF!,2),0)</f>
        <v>0</v>
      </c>
      <c r="P2273" s="58">
        <f t="shared" si="241"/>
        <v>169.74</v>
      </c>
      <c r="Q2273" s="59" t="s">
        <v>132</v>
      </c>
      <c r="R2273" s="51"/>
      <c r="S2273" s="51"/>
    </row>
    <row r="2274" spans="1:19" ht="21" x14ac:dyDescent="0.35">
      <c r="A2274" s="53">
        <v>31205038</v>
      </c>
      <c r="B2274" s="53" t="s">
        <v>11249</v>
      </c>
      <c r="C2274" s="54" t="s">
        <v>2287</v>
      </c>
      <c r="D2274" s="60">
        <v>1</v>
      </c>
      <c r="E2274" s="61" t="s">
        <v>497</v>
      </c>
      <c r="F2274" s="56"/>
      <c r="G2274" s="53">
        <v>1</v>
      </c>
      <c r="H2274" s="53">
        <v>4</v>
      </c>
      <c r="I2274" s="53"/>
      <c r="J2274" s="53"/>
      <c r="K2274" s="57"/>
      <c r="L2274" s="58">
        <f>VLOOKUP(E2274,PORTES2021,10,FALSE)</f>
        <v>485.38</v>
      </c>
      <c r="M2274" s="58">
        <f t="shared" si="237"/>
        <v>485.38</v>
      </c>
      <c r="N2274" s="58">
        <f>IF(F2274&gt;0,ROUND(F2274*#REF!,2),0)</f>
        <v>0</v>
      </c>
      <c r="O2274" s="58">
        <f>IF(J2274&gt;0,ROUND(J2274*#REF!,2),0)</f>
        <v>0</v>
      </c>
      <c r="P2274" s="58">
        <f t="shared" si="241"/>
        <v>485.38</v>
      </c>
      <c r="Q2274" s="59" t="s">
        <v>132</v>
      </c>
      <c r="R2274" s="51"/>
      <c r="S2274" s="51"/>
    </row>
    <row r="2275" spans="1:19" x14ac:dyDescent="0.35">
      <c r="A2275" s="53">
        <v>31205046</v>
      </c>
      <c r="B2275" s="53" t="s">
        <v>11250</v>
      </c>
      <c r="C2275" s="54" t="s">
        <v>2286</v>
      </c>
      <c r="D2275" s="60">
        <v>1</v>
      </c>
      <c r="E2275" s="61" t="s">
        <v>41</v>
      </c>
      <c r="F2275" s="56"/>
      <c r="G2275" s="53">
        <v>1</v>
      </c>
      <c r="H2275" s="53">
        <v>1</v>
      </c>
      <c r="I2275" s="53"/>
      <c r="J2275" s="53"/>
      <c r="K2275" s="57"/>
      <c r="L2275" s="58">
        <f>VLOOKUP(E2275,PORTES2021,10,FALSE)</f>
        <v>169.74</v>
      </c>
      <c r="M2275" s="58">
        <f t="shared" si="237"/>
        <v>169.74</v>
      </c>
      <c r="N2275" s="58">
        <f>IF(F2275&gt;0,ROUND(F2275*#REF!,2),0)</f>
        <v>0</v>
      </c>
      <c r="O2275" s="58">
        <f>IF(J2275&gt;0,ROUND(J2275*#REF!,2),0)</f>
        <v>0</v>
      </c>
      <c r="P2275" s="58">
        <f t="shared" si="241"/>
        <v>169.74</v>
      </c>
      <c r="Q2275" s="59" t="s">
        <v>132</v>
      </c>
      <c r="R2275" s="51"/>
      <c r="S2275" s="51"/>
    </row>
    <row r="2276" spans="1:19" x14ac:dyDescent="0.35">
      <c r="A2276" s="53">
        <v>31205070</v>
      </c>
      <c r="B2276" s="53" t="s">
        <v>11251</v>
      </c>
      <c r="C2276" s="54" t="s">
        <v>2285</v>
      </c>
      <c r="D2276" s="60">
        <v>1</v>
      </c>
      <c r="E2276" s="61" t="s">
        <v>407</v>
      </c>
      <c r="F2276" s="56"/>
      <c r="G2276" s="53">
        <v>1</v>
      </c>
      <c r="H2276" s="53"/>
      <c r="I2276" s="53"/>
      <c r="J2276" s="53"/>
      <c r="K2276" s="57"/>
      <c r="L2276" s="58">
        <f>VLOOKUP(E2276,PORTES2021,10,FALSE)</f>
        <v>620.66</v>
      </c>
      <c r="M2276" s="58">
        <f t="shared" si="237"/>
        <v>620.66</v>
      </c>
      <c r="N2276" s="58">
        <f>IF(F2276&gt;0,ROUND(F2276*#REF!,2),0)</f>
        <v>0</v>
      </c>
      <c r="O2276" s="58">
        <f>IF(J2276&gt;0,ROUND(J2276*#REF!,2),0)</f>
        <v>0</v>
      </c>
      <c r="P2276" s="58">
        <f t="shared" si="241"/>
        <v>620.66</v>
      </c>
      <c r="Q2276" s="59" t="s">
        <v>132</v>
      </c>
      <c r="R2276" s="51"/>
      <c r="S2276" s="51"/>
    </row>
    <row r="2277" spans="1:19" ht="31" x14ac:dyDescent="0.35">
      <c r="A2277" s="124" t="s">
        <v>11252</v>
      </c>
      <c r="B2277" s="124"/>
      <c r="C2277" s="124"/>
      <c r="D2277" s="124"/>
      <c r="E2277" s="124"/>
      <c r="F2277" s="124"/>
      <c r="G2277" s="124"/>
      <c r="H2277" s="124"/>
      <c r="I2277" s="124"/>
      <c r="J2277" s="124"/>
      <c r="K2277" s="124"/>
      <c r="L2277" s="124"/>
      <c r="M2277" s="124"/>
      <c r="N2277" s="124"/>
      <c r="O2277" s="124"/>
      <c r="P2277" s="124"/>
      <c r="Q2277" s="52"/>
      <c r="R2277" s="51"/>
      <c r="S2277" s="51"/>
    </row>
    <row r="2278" spans="1:19" x14ac:dyDescent="0.35">
      <c r="A2278" s="53">
        <v>31206018</v>
      </c>
      <c r="B2278" s="53" t="s">
        <v>11253</v>
      </c>
      <c r="C2278" s="54" t="s">
        <v>2284</v>
      </c>
      <c r="D2278" s="60">
        <v>1</v>
      </c>
      <c r="E2278" s="61" t="s">
        <v>383</v>
      </c>
      <c r="F2278" s="56"/>
      <c r="G2278" s="53">
        <v>1</v>
      </c>
      <c r="H2278" s="53">
        <v>2</v>
      </c>
      <c r="I2278" s="53"/>
      <c r="J2278" s="53"/>
      <c r="K2278" s="57"/>
      <c r="L2278" s="58">
        <f t="shared" ref="L2278:L2302" si="242">VLOOKUP(E2278,PORTES2021,10,FALSE)</f>
        <v>649.84</v>
      </c>
      <c r="M2278" s="58">
        <f t="shared" ref="M2278:M2302" si="243">ROUND(D2278*L2278,2)</f>
        <v>649.84</v>
      </c>
      <c r="N2278" s="58">
        <f>IF(F2278&gt;0,ROUND(F2278*#REF!,2),0)</f>
        <v>0</v>
      </c>
      <c r="O2278" s="58">
        <f>IF(J2278&gt;0,ROUND(J2278*#REF!,2),0)</f>
        <v>0</v>
      </c>
      <c r="P2278" s="58">
        <f t="shared" ref="P2278:P2302" si="244">ROUND(M2278+N2278+O2278,2)</f>
        <v>649.84</v>
      </c>
      <c r="Q2278" s="59" t="s">
        <v>132</v>
      </c>
      <c r="R2278" s="51"/>
      <c r="S2278" s="51"/>
    </row>
    <row r="2279" spans="1:19" x14ac:dyDescent="0.35">
      <c r="A2279" s="53">
        <v>31206026</v>
      </c>
      <c r="B2279" s="53" t="s">
        <v>11254</v>
      </c>
      <c r="C2279" s="54" t="s">
        <v>2283</v>
      </c>
      <c r="D2279" s="60">
        <v>1</v>
      </c>
      <c r="E2279" s="61" t="s">
        <v>407</v>
      </c>
      <c r="F2279" s="56"/>
      <c r="G2279" s="53">
        <v>1</v>
      </c>
      <c r="H2279" s="53">
        <v>4</v>
      </c>
      <c r="I2279" s="53"/>
      <c r="J2279" s="53"/>
      <c r="K2279" s="57"/>
      <c r="L2279" s="58">
        <f t="shared" si="242"/>
        <v>620.66</v>
      </c>
      <c r="M2279" s="58">
        <f t="shared" si="243"/>
        <v>620.66</v>
      </c>
      <c r="N2279" s="58">
        <f>IF(F2279&gt;0,ROUND(F2279*#REF!,2),0)</f>
        <v>0</v>
      </c>
      <c r="O2279" s="58">
        <f>IF(J2279&gt;0,ROUND(J2279*#REF!,2),0)</f>
        <v>0</v>
      </c>
      <c r="P2279" s="58">
        <f t="shared" si="244"/>
        <v>620.66</v>
      </c>
      <c r="Q2279" s="59" t="s">
        <v>132</v>
      </c>
      <c r="R2279" s="51"/>
      <c r="S2279" s="51"/>
    </row>
    <row r="2280" spans="1:19" x14ac:dyDescent="0.35">
      <c r="A2280" s="53">
        <v>31206034</v>
      </c>
      <c r="B2280" s="53" t="s">
        <v>11255</v>
      </c>
      <c r="C2280" s="54" t="s">
        <v>2282</v>
      </c>
      <c r="D2280" s="60">
        <v>1</v>
      </c>
      <c r="E2280" s="61" t="s">
        <v>13</v>
      </c>
      <c r="F2280" s="56"/>
      <c r="G2280" s="53"/>
      <c r="H2280" s="53">
        <v>1</v>
      </c>
      <c r="I2280" s="53"/>
      <c r="J2280" s="53"/>
      <c r="K2280" s="57"/>
      <c r="L2280" s="58">
        <f t="shared" si="242"/>
        <v>148.54</v>
      </c>
      <c r="M2280" s="58">
        <f t="shared" si="243"/>
        <v>148.54</v>
      </c>
      <c r="N2280" s="58">
        <f>IF(F2280&gt;0,ROUND(F2280*#REF!,2),0)</f>
        <v>0</v>
      </c>
      <c r="O2280" s="58">
        <f>IF(J2280&gt;0,ROUND(J2280*#REF!,2),0)</f>
        <v>0</v>
      </c>
      <c r="P2280" s="58">
        <f t="shared" si="244"/>
        <v>148.54</v>
      </c>
      <c r="Q2280" s="59" t="s">
        <v>132</v>
      </c>
      <c r="R2280" s="51"/>
      <c r="S2280" s="51"/>
    </row>
    <row r="2281" spans="1:19" ht="21" x14ac:dyDescent="0.35">
      <c r="A2281" s="53">
        <v>31206042</v>
      </c>
      <c r="B2281" s="53" t="s">
        <v>11256</v>
      </c>
      <c r="C2281" s="54" t="s">
        <v>2281</v>
      </c>
      <c r="D2281" s="60">
        <v>1</v>
      </c>
      <c r="E2281" s="61" t="s">
        <v>383</v>
      </c>
      <c r="F2281" s="56"/>
      <c r="G2281" s="53">
        <v>1</v>
      </c>
      <c r="H2281" s="53">
        <v>3</v>
      </c>
      <c r="I2281" s="53"/>
      <c r="J2281" s="53"/>
      <c r="K2281" s="57"/>
      <c r="L2281" s="58">
        <f t="shared" si="242"/>
        <v>649.84</v>
      </c>
      <c r="M2281" s="58">
        <f t="shared" si="243"/>
        <v>649.84</v>
      </c>
      <c r="N2281" s="58">
        <f>IF(F2281&gt;0,ROUND(F2281*#REF!,2),0)</f>
        <v>0</v>
      </c>
      <c r="O2281" s="58">
        <f>IF(J2281&gt;0,ROUND(J2281*#REF!,2),0)</f>
        <v>0</v>
      </c>
      <c r="P2281" s="58">
        <f t="shared" si="244"/>
        <v>649.84</v>
      </c>
      <c r="Q2281" s="59" t="s">
        <v>132</v>
      </c>
      <c r="R2281" s="51"/>
      <c r="S2281" s="51"/>
    </row>
    <row r="2282" spans="1:19" ht="21" x14ac:dyDescent="0.35">
      <c r="A2282" s="53">
        <v>31206050</v>
      </c>
      <c r="B2282" s="53" t="s">
        <v>11257</v>
      </c>
      <c r="C2282" s="54" t="s">
        <v>2280</v>
      </c>
      <c r="D2282" s="60">
        <v>1</v>
      </c>
      <c r="E2282" s="61" t="s">
        <v>34</v>
      </c>
      <c r="F2282" s="56"/>
      <c r="G2282" s="53"/>
      <c r="H2282" s="53">
        <v>1</v>
      </c>
      <c r="I2282" s="53"/>
      <c r="J2282" s="53"/>
      <c r="K2282" s="57"/>
      <c r="L2282" s="58">
        <f t="shared" si="242"/>
        <v>71.62</v>
      </c>
      <c r="M2282" s="58">
        <f t="shared" si="243"/>
        <v>71.62</v>
      </c>
      <c r="N2282" s="58">
        <f>IF(F2282&gt;0,ROUND(F2282*#REF!,2),0)</f>
        <v>0</v>
      </c>
      <c r="O2282" s="58">
        <f>IF(J2282&gt;0,ROUND(J2282*#REF!,2),0)</f>
        <v>0</v>
      </c>
      <c r="P2282" s="58">
        <f t="shared" si="244"/>
        <v>71.62</v>
      </c>
      <c r="Q2282" s="59" t="s">
        <v>132</v>
      </c>
      <c r="R2282" s="51"/>
      <c r="S2282" s="51"/>
    </row>
    <row r="2283" spans="1:19" x14ac:dyDescent="0.35">
      <c r="A2283" s="53">
        <v>31206069</v>
      </c>
      <c r="B2283" s="53" t="s">
        <v>11258</v>
      </c>
      <c r="C2283" s="54" t="s">
        <v>2279</v>
      </c>
      <c r="D2283" s="60">
        <v>1</v>
      </c>
      <c r="E2283" s="61" t="s">
        <v>161</v>
      </c>
      <c r="F2283" s="56"/>
      <c r="G2283" s="53">
        <v>1</v>
      </c>
      <c r="H2283" s="53">
        <v>4</v>
      </c>
      <c r="I2283" s="53"/>
      <c r="J2283" s="53"/>
      <c r="K2283" s="57"/>
      <c r="L2283" s="58">
        <f t="shared" si="242"/>
        <v>948.22</v>
      </c>
      <c r="M2283" s="58">
        <f t="shared" si="243"/>
        <v>948.22</v>
      </c>
      <c r="N2283" s="58">
        <f>IF(F2283&gt;0,ROUND(F2283*#REF!,2),0)</f>
        <v>0</v>
      </c>
      <c r="O2283" s="58">
        <f>IF(J2283&gt;0,ROUND(J2283*#REF!,2),0)</f>
        <v>0</v>
      </c>
      <c r="P2283" s="58">
        <f t="shared" si="244"/>
        <v>948.22</v>
      </c>
      <c r="Q2283" s="59" t="s">
        <v>132</v>
      </c>
      <c r="R2283" s="51"/>
      <c r="S2283" s="51"/>
    </row>
    <row r="2284" spans="1:19" ht="21" x14ac:dyDescent="0.35">
      <c r="A2284" s="53">
        <v>31206077</v>
      </c>
      <c r="B2284" s="53" t="s">
        <v>11259</v>
      </c>
      <c r="C2284" s="54" t="s">
        <v>2278</v>
      </c>
      <c r="D2284" s="60">
        <v>1</v>
      </c>
      <c r="E2284" s="61" t="s">
        <v>396</v>
      </c>
      <c r="F2284" s="56"/>
      <c r="G2284" s="53">
        <v>1</v>
      </c>
      <c r="H2284" s="53">
        <v>4</v>
      </c>
      <c r="I2284" s="53"/>
      <c r="J2284" s="53"/>
      <c r="K2284" s="57"/>
      <c r="L2284" s="58">
        <f t="shared" si="242"/>
        <v>1027.79</v>
      </c>
      <c r="M2284" s="58">
        <f t="shared" si="243"/>
        <v>1027.79</v>
      </c>
      <c r="N2284" s="58">
        <f>IF(F2284&gt;0,ROUND(F2284*#REF!,2),0)</f>
        <v>0</v>
      </c>
      <c r="O2284" s="58">
        <f>IF(J2284&gt;0,ROUND(J2284*#REF!,2),0)</f>
        <v>0</v>
      </c>
      <c r="P2284" s="58">
        <f t="shared" si="244"/>
        <v>1027.79</v>
      </c>
      <c r="Q2284" s="59" t="s">
        <v>132</v>
      </c>
      <c r="R2284" s="51"/>
      <c r="S2284" s="51"/>
    </row>
    <row r="2285" spans="1:19" ht="21" x14ac:dyDescent="0.35">
      <c r="A2285" s="53">
        <v>31206085</v>
      </c>
      <c r="B2285" s="53" t="s">
        <v>11260</v>
      </c>
      <c r="C2285" s="54" t="s">
        <v>2277</v>
      </c>
      <c r="D2285" s="60">
        <v>1</v>
      </c>
      <c r="E2285" s="61" t="s">
        <v>398</v>
      </c>
      <c r="F2285" s="56"/>
      <c r="G2285" s="53">
        <v>2</v>
      </c>
      <c r="H2285" s="53">
        <v>4</v>
      </c>
      <c r="I2285" s="53"/>
      <c r="J2285" s="53"/>
      <c r="K2285" s="57"/>
      <c r="L2285" s="58">
        <f t="shared" si="242"/>
        <v>1140.53</v>
      </c>
      <c r="M2285" s="58">
        <f t="shared" si="243"/>
        <v>1140.53</v>
      </c>
      <c r="N2285" s="58">
        <f>IF(F2285&gt;0,ROUND(F2285*#REF!,2),0)</f>
        <v>0</v>
      </c>
      <c r="O2285" s="58">
        <f>IF(J2285&gt;0,ROUND(J2285*#REF!,2),0)</f>
        <v>0</v>
      </c>
      <c r="P2285" s="58">
        <f t="shared" si="244"/>
        <v>1140.53</v>
      </c>
      <c r="Q2285" s="59" t="s">
        <v>132</v>
      </c>
      <c r="R2285" s="51"/>
      <c r="S2285" s="51"/>
    </row>
    <row r="2286" spans="1:19" ht="21" x14ac:dyDescent="0.35">
      <c r="A2286" s="53">
        <v>31206093</v>
      </c>
      <c r="B2286" s="53" t="s">
        <v>11261</v>
      </c>
      <c r="C2286" s="54" t="s">
        <v>2276</v>
      </c>
      <c r="D2286" s="60">
        <v>1</v>
      </c>
      <c r="E2286" s="61" t="s">
        <v>224</v>
      </c>
      <c r="F2286" s="56"/>
      <c r="G2286" s="53">
        <v>1</v>
      </c>
      <c r="H2286" s="53">
        <v>3</v>
      </c>
      <c r="I2286" s="53"/>
      <c r="J2286" s="53"/>
      <c r="K2286" s="57"/>
      <c r="L2286" s="58">
        <f t="shared" si="242"/>
        <v>338.19</v>
      </c>
      <c r="M2286" s="58">
        <f t="shared" si="243"/>
        <v>338.19</v>
      </c>
      <c r="N2286" s="58">
        <f>IF(F2286&gt;0,ROUND(F2286*#REF!,2),0)</f>
        <v>0</v>
      </c>
      <c r="O2286" s="58">
        <f>IF(J2286&gt;0,ROUND(J2286*#REF!,2),0)</f>
        <v>0</v>
      </c>
      <c r="P2286" s="58">
        <f t="shared" si="244"/>
        <v>338.19</v>
      </c>
      <c r="Q2286" s="59" t="s">
        <v>132</v>
      </c>
      <c r="R2286" s="51"/>
      <c r="S2286" s="51"/>
    </row>
    <row r="2287" spans="1:19" x14ac:dyDescent="0.35">
      <c r="A2287" s="53">
        <v>31206107</v>
      </c>
      <c r="B2287" s="53" t="s">
        <v>11262</v>
      </c>
      <c r="C2287" s="54" t="s">
        <v>2275</v>
      </c>
      <c r="D2287" s="60">
        <v>1</v>
      </c>
      <c r="E2287" s="61" t="s">
        <v>159</v>
      </c>
      <c r="F2287" s="56"/>
      <c r="G2287" s="53">
        <v>1</v>
      </c>
      <c r="H2287" s="53">
        <v>4</v>
      </c>
      <c r="I2287" s="53"/>
      <c r="J2287" s="53"/>
      <c r="K2287" s="57"/>
      <c r="L2287" s="58">
        <f t="shared" si="242"/>
        <v>736.04</v>
      </c>
      <c r="M2287" s="58">
        <f t="shared" si="243"/>
        <v>736.04</v>
      </c>
      <c r="N2287" s="58">
        <f>IF(F2287&gt;0,ROUND(F2287*#REF!,2),0)</f>
        <v>0</v>
      </c>
      <c r="O2287" s="58">
        <f>IF(J2287&gt;0,ROUND(J2287*#REF!,2),0)</f>
        <v>0</v>
      </c>
      <c r="P2287" s="58">
        <f t="shared" si="244"/>
        <v>736.04</v>
      </c>
      <c r="Q2287" s="59" t="s">
        <v>132</v>
      </c>
      <c r="R2287" s="51"/>
      <c r="S2287" s="51"/>
    </row>
    <row r="2288" spans="1:19" ht="21" x14ac:dyDescent="0.35">
      <c r="A2288" s="53">
        <v>31206115</v>
      </c>
      <c r="B2288" s="53" t="s">
        <v>11263</v>
      </c>
      <c r="C2288" s="54" t="s">
        <v>2274</v>
      </c>
      <c r="D2288" s="60">
        <v>1</v>
      </c>
      <c r="E2288" s="61" t="s">
        <v>484</v>
      </c>
      <c r="F2288" s="56"/>
      <c r="G2288" s="53">
        <v>1</v>
      </c>
      <c r="H2288" s="53">
        <v>4</v>
      </c>
      <c r="I2288" s="53"/>
      <c r="J2288" s="53"/>
      <c r="K2288" s="57"/>
      <c r="L2288" s="58">
        <f t="shared" si="242"/>
        <v>802.34</v>
      </c>
      <c r="M2288" s="58">
        <f t="shared" si="243"/>
        <v>802.34</v>
      </c>
      <c r="N2288" s="58">
        <f>IF(F2288&gt;0,ROUND(F2288*#REF!,2),0)</f>
        <v>0</v>
      </c>
      <c r="O2288" s="58">
        <f>IF(J2288&gt;0,ROUND(J2288*#REF!,2),0)</f>
        <v>0</v>
      </c>
      <c r="P2288" s="58">
        <f t="shared" si="244"/>
        <v>802.34</v>
      </c>
      <c r="Q2288" s="59" t="s">
        <v>132</v>
      </c>
      <c r="R2288" s="51"/>
      <c r="S2288" s="51"/>
    </row>
    <row r="2289" spans="1:19" ht="21" x14ac:dyDescent="0.35">
      <c r="A2289" s="53">
        <v>31206123</v>
      </c>
      <c r="B2289" s="53" t="s">
        <v>11264</v>
      </c>
      <c r="C2289" s="54" t="s">
        <v>2273</v>
      </c>
      <c r="D2289" s="60">
        <v>1</v>
      </c>
      <c r="E2289" s="61" t="s">
        <v>396</v>
      </c>
      <c r="F2289" s="56"/>
      <c r="G2289" s="53">
        <v>1</v>
      </c>
      <c r="H2289" s="53">
        <v>4</v>
      </c>
      <c r="I2289" s="53"/>
      <c r="J2289" s="53"/>
      <c r="K2289" s="57"/>
      <c r="L2289" s="58">
        <f t="shared" si="242"/>
        <v>1027.79</v>
      </c>
      <c r="M2289" s="58">
        <f t="shared" si="243"/>
        <v>1027.79</v>
      </c>
      <c r="N2289" s="58">
        <f>IF(F2289&gt;0,ROUND(F2289*#REF!,2),0)</f>
        <v>0</v>
      </c>
      <c r="O2289" s="58">
        <f>IF(J2289&gt;0,ROUND(J2289*#REF!,2),0)</f>
        <v>0</v>
      </c>
      <c r="P2289" s="58">
        <f t="shared" si="244"/>
        <v>1027.79</v>
      </c>
      <c r="Q2289" s="59" t="s">
        <v>132</v>
      </c>
      <c r="R2289" s="51"/>
      <c r="S2289" s="51"/>
    </row>
    <row r="2290" spans="1:19" ht="21" x14ac:dyDescent="0.35">
      <c r="A2290" s="53">
        <v>31206140</v>
      </c>
      <c r="B2290" s="53" t="s">
        <v>11265</v>
      </c>
      <c r="C2290" s="54" t="s">
        <v>2272</v>
      </c>
      <c r="D2290" s="60">
        <v>1</v>
      </c>
      <c r="E2290" s="61" t="s">
        <v>224</v>
      </c>
      <c r="F2290" s="56"/>
      <c r="G2290" s="53">
        <v>1</v>
      </c>
      <c r="H2290" s="53">
        <v>4</v>
      </c>
      <c r="I2290" s="53"/>
      <c r="J2290" s="53"/>
      <c r="K2290" s="57"/>
      <c r="L2290" s="58">
        <f t="shared" si="242"/>
        <v>338.19</v>
      </c>
      <c r="M2290" s="58">
        <f t="shared" si="243"/>
        <v>338.19</v>
      </c>
      <c r="N2290" s="58">
        <f>IF(F2290&gt;0,ROUND(F2290*#REF!,2),0)</f>
        <v>0</v>
      </c>
      <c r="O2290" s="58">
        <f>IF(J2290&gt;0,ROUND(J2290*#REF!,2),0)</f>
        <v>0</v>
      </c>
      <c r="P2290" s="58">
        <f t="shared" si="244"/>
        <v>338.19</v>
      </c>
      <c r="Q2290" s="59" t="s">
        <v>132</v>
      </c>
      <c r="R2290" s="51"/>
      <c r="S2290" s="51"/>
    </row>
    <row r="2291" spans="1:19" x14ac:dyDescent="0.35">
      <c r="A2291" s="53">
        <v>31206158</v>
      </c>
      <c r="B2291" s="53" t="s">
        <v>11266</v>
      </c>
      <c r="C2291" s="54" t="s">
        <v>2271</v>
      </c>
      <c r="D2291" s="60">
        <v>1</v>
      </c>
      <c r="E2291" s="61" t="s">
        <v>484</v>
      </c>
      <c r="F2291" s="56"/>
      <c r="G2291" s="53">
        <v>2</v>
      </c>
      <c r="H2291" s="53">
        <v>4</v>
      </c>
      <c r="I2291" s="53"/>
      <c r="J2291" s="53"/>
      <c r="K2291" s="57"/>
      <c r="L2291" s="58">
        <f t="shared" si="242"/>
        <v>802.34</v>
      </c>
      <c r="M2291" s="58">
        <f t="shared" si="243"/>
        <v>802.34</v>
      </c>
      <c r="N2291" s="58">
        <f>IF(F2291&gt;0,ROUND(F2291*#REF!,2),0)</f>
        <v>0</v>
      </c>
      <c r="O2291" s="58">
        <f>IF(J2291&gt;0,ROUND(J2291*#REF!,2),0)</f>
        <v>0</v>
      </c>
      <c r="P2291" s="58">
        <f t="shared" si="244"/>
        <v>802.34</v>
      </c>
      <c r="Q2291" s="59" t="s">
        <v>132</v>
      </c>
      <c r="R2291" s="51"/>
      <c r="S2291" s="51"/>
    </row>
    <row r="2292" spans="1:19" ht="42" x14ac:dyDescent="0.35">
      <c r="A2292" s="53">
        <v>31206166</v>
      </c>
      <c r="B2292" s="53" t="s">
        <v>11267</v>
      </c>
      <c r="C2292" s="54" t="s">
        <v>2270</v>
      </c>
      <c r="D2292" s="60">
        <v>1</v>
      </c>
      <c r="E2292" s="61" t="s">
        <v>484</v>
      </c>
      <c r="F2292" s="56"/>
      <c r="G2292" s="53">
        <v>2</v>
      </c>
      <c r="H2292" s="53">
        <v>6</v>
      </c>
      <c r="I2292" s="53"/>
      <c r="J2292" s="53"/>
      <c r="K2292" s="57"/>
      <c r="L2292" s="58">
        <f t="shared" si="242"/>
        <v>802.34</v>
      </c>
      <c r="M2292" s="58">
        <f t="shared" si="243"/>
        <v>802.34</v>
      </c>
      <c r="N2292" s="58">
        <f>IF(F2292&gt;0,ROUND(F2292*#REF!,2),0)</f>
        <v>0</v>
      </c>
      <c r="O2292" s="58">
        <f>IF(J2292&gt;0,ROUND(J2292*#REF!,2),0)</f>
        <v>0</v>
      </c>
      <c r="P2292" s="58">
        <f t="shared" si="244"/>
        <v>802.34</v>
      </c>
      <c r="Q2292" s="59" t="s">
        <v>132</v>
      </c>
      <c r="R2292" s="51"/>
      <c r="S2292" s="51"/>
    </row>
    <row r="2293" spans="1:19" ht="21" x14ac:dyDescent="0.35">
      <c r="A2293" s="53">
        <v>31206174</v>
      </c>
      <c r="B2293" s="53" t="s">
        <v>11268</v>
      </c>
      <c r="C2293" s="54" t="s">
        <v>2269</v>
      </c>
      <c r="D2293" s="60">
        <v>1</v>
      </c>
      <c r="E2293" s="61" t="s">
        <v>13</v>
      </c>
      <c r="F2293" s="56"/>
      <c r="G2293" s="53"/>
      <c r="H2293" s="53">
        <v>2</v>
      </c>
      <c r="I2293" s="53"/>
      <c r="J2293" s="53"/>
      <c r="K2293" s="57"/>
      <c r="L2293" s="58">
        <f t="shared" si="242"/>
        <v>148.54</v>
      </c>
      <c r="M2293" s="58">
        <f t="shared" si="243"/>
        <v>148.54</v>
      </c>
      <c r="N2293" s="58">
        <f>IF(F2293&gt;0,ROUND(F2293*#REF!,2),0)</f>
        <v>0</v>
      </c>
      <c r="O2293" s="58">
        <f>IF(J2293&gt;0,ROUND(J2293*#REF!,2),0)</f>
        <v>0</v>
      </c>
      <c r="P2293" s="58">
        <f t="shared" si="244"/>
        <v>148.54</v>
      </c>
      <c r="Q2293" s="59" t="s">
        <v>132</v>
      </c>
      <c r="R2293" s="51"/>
      <c r="S2293" s="51"/>
    </row>
    <row r="2294" spans="1:19" x14ac:dyDescent="0.35">
      <c r="A2294" s="53">
        <v>31206182</v>
      </c>
      <c r="B2294" s="53" t="s">
        <v>11269</v>
      </c>
      <c r="C2294" s="54" t="s">
        <v>2268</v>
      </c>
      <c r="D2294" s="60">
        <v>1</v>
      </c>
      <c r="E2294" s="61" t="s">
        <v>484</v>
      </c>
      <c r="F2294" s="56"/>
      <c r="G2294" s="53">
        <v>1</v>
      </c>
      <c r="H2294" s="53">
        <v>4</v>
      </c>
      <c r="I2294" s="53"/>
      <c r="J2294" s="53"/>
      <c r="K2294" s="57"/>
      <c r="L2294" s="58">
        <f t="shared" si="242"/>
        <v>802.34</v>
      </c>
      <c r="M2294" s="58">
        <f t="shared" si="243"/>
        <v>802.34</v>
      </c>
      <c r="N2294" s="58">
        <f>IF(F2294&gt;0,ROUND(F2294*#REF!,2),0)</f>
        <v>0</v>
      </c>
      <c r="O2294" s="58">
        <f>IF(J2294&gt;0,ROUND(J2294*#REF!,2),0)</f>
        <v>0</v>
      </c>
      <c r="P2294" s="58">
        <f t="shared" si="244"/>
        <v>802.34</v>
      </c>
      <c r="Q2294" s="59" t="s">
        <v>132</v>
      </c>
      <c r="R2294" s="51"/>
      <c r="S2294" s="51"/>
    </row>
    <row r="2295" spans="1:19" ht="21" x14ac:dyDescent="0.35">
      <c r="A2295" s="53">
        <v>31206190</v>
      </c>
      <c r="B2295" s="53" t="s">
        <v>11270</v>
      </c>
      <c r="C2295" s="54" t="s">
        <v>2267</v>
      </c>
      <c r="D2295" s="60">
        <v>1</v>
      </c>
      <c r="E2295" s="61" t="s">
        <v>383</v>
      </c>
      <c r="F2295" s="56"/>
      <c r="G2295" s="53">
        <v>2</v>
      </c>
      <c r="H2295" s="53">
        <v>5</v>
      </c>
      <c r="I2295" s="53"/>
      <c r="J2295" s="53"/>
      <c r="K2295" s="57"/>
      <c r="L2295" s="58">
        <f t="shared" si="242"/>
        <v>649.84</v>
      </c>
      <c r="M2295" s="58">
        <f t="shared" si="243"/>
        <v>649.84</v>
      </c>
      <c r="N2295" s="58">
        <f>IF(F2295&gt;0,ROUND(F2295*#REF!,2),0)</f>
        <v>0</v>
      </c>
      <c r="O2295" s="58">
        <f>IF(J2295&gt;0,ROUND(J2295*#REF!,2),0)</f>
        <v>0</v>
      </c>
      <c r="P2295" s="58">
        <f t="shared" si="244"/>
        <v>649.84</v>
      </c>
      <c r="Q2295" s="59" t="s">
        <v>132</v>
      </c>
      <c r="R2295" s="51"/>
      <c r="S2295" s="51"/>
    </row>
    <row r="2296" spans="1:19" x14ac:dyDescent="0.35">
      <c r="A2296" s="53">
        <v>31206204</v>
      </c>
      <c r="B2296" s="53" t="s">
        <v>11271</v>
      </c>
      <c r="C2296" s="54" t="s">
        <v>2266</v>
      </c>
      <c r="D2296" s="60">
        <v>1</v>
      </c>
      <c r="E2296" s="61" t="s">
        <v>407</v>
      </c>
      <c r="F2296" s="56"/>
      <c r="G2296" s="53">
        <v>1</v>
      </c>
      <c r="H2296" s="53">
        <v>4</v>
      </c>
      <c r="I2296" s="53"/>
      <c r="J2296" s="53"/>
      <c r="K2296" s="57"/>
      <c r="L2296" s="58">
        <f t="shared" si="242"/>
        <v>620.66</v>
      </c>
      <c r="M2296" s="58">
        <f t="shared" si="243"/>
        <v>620.66</v>
      </c>
      <c r="N2296" s="58">
        <f>IF(F2296&gt;0,ROUND(F2296*#REF!,2),0)</f>
        <v>0</v>
      </c>
      <c r="O2296" s="58">
        <f>IF(J2296&gt;0,ROUND(J2296*#REF!,2),0)</f>
        <v>0</v>
      </c>
      <c r="P2296" s="58">
        <f t="shared" si="244"/>
        <v>620.66</v>
      </c>
      <c r="Q2296" s="59" t="s">
        <v>132</v>
      </c>
      <c r="R2296" s="51"/>
      <c r="S2296" s="51"/>
    </row>
    <row r="2297" spans="1:19" ht="21" x14ac:dyDescent="0.35">
      <c r="A2297" s="53">
        <v>31206212</v>
      </c>
      <c r="B2297" s="53" t="s">
        <v>11272</v>
      </c>
      <c r="C2297" s="54" t="s">
        <v>2265</v>
      </c>
      <c r="D2297" s="60">
        <v>1</v>
      </c>
      <c r="E2297" s="61" t="s">
        <v>13</v>
      </c>
      <c r="F2297" s="56"/>
      <c r="G2297" s="53">
        <v>1</v>
      </c>
      <c r="H2297" s="53">
        <v>1</v>
      </c>
      <c r="I2297" s="53"/>
      <c r="J2297" s="53"/>
      <c r="K2297" s="57"/>
      <c r="L2297" s="58">
        <f t="shared" si="242"/>
        <v>148.54</v>
      </c>
      <c r="M2297" s="58">
        <f t="shared" si="243"/>
        <v>148.54</v>
      </c>
      <c r="N2297" s="58">
        <f>IF(F2297&gt;0,ROUND(F2297*#REF!,2),0)</f>
        <v>0</v>
      </c>
      <c r="O2297" s="58">
        <f>IF(J2297&gt;0,ROUND(J2297*#REF!,2),0)</f>
        <v>0</v>
      </c>
      <c r="P2297" s="58">
        <f t="shared" si="244"/>
        <v>148.54</v>
      </c>
      <c r="Q2297" s="59" t="s">
        <v>132</v>
      </c>
      <c r="R2297" s="51"/>
      <c r="S2297" s="51"/>
    </row>
    <row r="2298" spans="1:19" x14ac:dyDescent="0.35">
      <c r="A2298" s="53">
        <v>31206220</v>
      </c>
      <c r="B2298" s="53" t="s">
        <v>11273</v>
      </c>
      <c r="C2298" s="54" t="s">
        <v>2264</v>
      </c>
      <c r="D2298" s="60">
        <v>1</v>
      </c>
      <c r="E2298" s="61" t="s">
        <v>16</v>
      </c>
      <c r="F2298" s="56"/>
      <c r="G2298" s="53">
        <v>1</v>
      </c>
      <c r="H2298" s="53">
        <v>2</v>
      </c>
      <c r="I2298" s="53"/>
      <c r="J2298" s="53"/>
      <c r="K2298" s="57"/>
      <c r="L2298" s="58">
        <f t="shared" si="242"/>
        <v>250.65</v>
      </c>
      <c r="M2298" s="58">
        <f t="shared" si="243"/>
        <v>250.65</v>
      </c>
      <c r="N2298" s="58">
        <f>IF(F2298&gt;0,ROUND(F2298*#REF!,2),0)</f>
        <v>0</v>
      </c>
      <c r="O2298" s="58">
        <f>IF(J2298&gt;0,ROUND(J2298*#REF!,2),0)</f>
        <v>0</v>
      </c>
      <c r="P2298" s="58">
        <f t="shared" si="244"/>
        <v>250.65</v>
      </c>
      <c r="Q2298" s="59" t="s">
        <v>132</v>
      </c>
      <c r="R2298" s="51"/>
      <c r="S2298" s="51"/>
    </row>
    <row r="2299" spans="1:19" x14ac:dyDescent="0.35">
      <c r="A2299" s="53">
        <v>31206239</v>
      </c>
      <c r="B2299" s="53" t="s">
        <v>11274</v>
      </c>
      <c r="C2299" s="54" t="s">
        <v>2263</v>
      </c>
      <c r="D2299" s="60">
        <v>1</v>
      </c>
      <c r="E2299" s="61" t="s">
        <v>407</v>
      </c>
      <c r="F2299" s="56"/>
      <c r="G2299" s="53">
        <v>1</v>
      </c>
      <c r="H2299" s="53">
        <v>3</v>
      </c>
      <c r="I2299" s="53"/>
      <c r="J2299" s="53"/>
      <c r="K2299" s="57"/>
      <c r="L2299" s="58">
        <f t="shared" si="242"/>
        <v>620.66</v>
      </c>
      <c r="M2299" s="58">
        <f t="shared" si="243"/>
        <v>620.66</v>
      </c>
      <c r="N2299" s="58">
        <f>IF(F2299&gt;0,ROUND(F2299*#REF!,2),0)</f>
        <v>0</v>
      </c>
      <c r="O2299" s="58">
        <f>IF(J2299&gt;0,ROUND(J2299*#REF!,2),0)</f>
        <v>0</v>
      </c>
      <c r="P2299" s="58">
        <f t="shared" si="244"/>
        <v>620.66</v>
      </c>
      <c r="Q2299" s="59" t="s">
        <v>132</v>
      </c>
      <c r="R2299" s="51"/>
      <c r="S2299" s="51"/>
    </row>
    <row r="2300" spans="1:19" ht="21" x14ac:dyDescent="0.35">
      <c r="A2300" s="53">
        <v>31206247</v>
      </c>
      <c r="B2300" s="53" t="s">
        <v>11275</v>
      </c>
      <c r="C2300" s="54" t="s">
        <v>2262</v>
      </c>
      <c r="D2300" s="60">
        <v>1</v>
      </c>
      <c r="E2300" s="61" t="s">
        <v>383</v>
      </c>
      <c r="F2300" s="56"/>
      <c r="G2300" s="53">
        <v>1</v>
      </c>
      <c r="H2300" s="53">
        <v>5</v>
      </c>
      <c r="I2300" s="53"/>
      <c r="J2300" s="53"/>
      <c r="K2300" s="57"/>
      <c r="L2300" s="58">
        <f t="shared" si="242"/>
        <v>649.84</v>
      </c>
      <c r="M2300" s="58">
        <f t="shared" si="243"/>
        <v>649.84</v>
      </c>
      <c r="N2300" s="58">
        <f>IF(F2300&gt;0,ROUND(F2300*#REF!,2),0)</f>
        <v>0</v>
      </c>
      <c r="O2300" s="58">
        <f>IF(J2300&gt;0,ROUND(J2300*#REF!,2),0)</f>
        <v>0</v>
      </c>
      <c r="P2300" s="58">
        <f t="shared" si="244"/>
        <v>649.84</v>
      </c>
      <c r="Q2300" s="59" t="s">
        <v>132</v>
      </c>
      <c r="R2300" s="51"/>
      <c r="S2300" s="51"/>
    </row>
    <row r="2301" spans="1:19" x14ac:dyDescent="0.35">
      <c r="A2301" s="53">
        <v>31206255</v>
      </c>
      <c r="B2301" s="53" t="s">
        <v>11276</v>
      </c>
      <c r="C2301" s="54" t="s">
        <v>2261</v>
      </c>
      <c r="D2301" s="60">
        <v>1</v>
      </c>
      <c r="E2301" s="61" t="s">
        <v>186</v>
      </c>
      <c r="F2301" s="56"/>
      <c r="G2301" s="53">
        <v>2</v>
      </c>
      <c r="H2301" s="53">
        <v>6</v>
      </c>
      <c r="I2301" s="53"/>
      <c r="J2301" s="53"/>
      <c r="K2301" s="57"/>
      <c r="L2301" s="58">
        <f t="shared" si="242"/>
        <v>2950.77</v>
      </c>
      <c r="M2301" s="58">
        <f t="shared" si="243"/>
        <v>2950.77</v>
      </c>
      <c r="N2301" s="58">
        <f>IF(F2301&gt;0,ROUND(F2301*#REF!,2),0)</f>
        <v>0</v>
      </c>
      <c r="O2301" s="58">
        <f>IF(J2301&gt;0,ROUND(J2301*#REF!,2),0)</f>
        <v>0</v>
      </c>
      <c r="P2301" s="58">
        <f t="shared" si="244"/>
        <v>2950.77</v>
      </c>
      <c r="Q2301" s="59" t="s">
        <v>132</v>
      </c>
      <c r="R2301" s="51"/>
      <c r="S2301" s="51"/>
    </row>
    <row r="2302" spans="1:19" x14ac:dyDescent="0.35">
      <c r="A2302" s="53">
        <v>31206263</v>
      </c>
      <c r="B2302" s="53" t="s">
        <v>11277</v>
      </c>
      <c r="C2302" s="54" t="s">
        <v>2260</v>
      </c>
      <c r="D2302" s="60">
        <v>1</v>
      </c>
      <c r="E2302" s="61" t="s">
        <v>396</v>
      </c>
      <c r="F2302" s="56"/>
      <c r="G2302" s="53">
        <v>2</v>
      </c>
      <c r="H2302" s="53">
        <v>6</v>
      </c>
      <c r="I2302" s="53"/>
      <c r="J2302" s="53"/>
      <c r="K2302" s="57"/>
      <c r="L2302" s="58">
        <f t="shared" si="242"/>
        <v>1027.79</v>
      </c>
      <c r="M2302" s="58">
        <f t="shared" si="243"/>
        <v>1027.79</v>
      </c>
      <c r="N2302" s="58">
        <f>IF(F2302&gt;0,ROUND(F2302*#REF!,2),0)</f>
        <v>0</v>
      </c>
      <c r="O2302" s="58">
        <f>IF(J2302&gt;0,ROUND(J2302*#REF!,2),0)</f>
        <v>0</v>
      </c>
      <c r="P2302" s="58">
        <f t="shared" si="244"/>
        <v>1027.79</v>
      </c>
      <c r="Q2302" s="59" t="s">
        <v>132</v>
      </c>
      <c r="R2302" s="51"/>
      <c r="S2302" s="51"/>
    </row>
    <row r="2303" spans="1:19" ht="31" x14ac:dyDescent="0.35">
      <c r="A2303" s="124" t="s">
        <v>11278</v>
      </c>
      <c r="B2303" s="124"/>
      <c r="C2303" s="124"/>
      <c r="D2303" s="124"/>
      <c r="E2303" s="124"/>
      <c r="F2303" s="124"/>
      <c r="G2303" s="124"/>
      <c r="H2303" s="124"/>
      <c r="I2303" s="124"/>
      <c r="J2303" s="124"/>
      <c r="K2303" s="124"/>
      <c r="L2303" s="124"/>
      <c r="M2303" s="124"/>
      <c r="N2303" s="124"/>
      <c r="O2303" s="124"/>
      <c r="P2303" s="124"/>
      <c r="Q2303" s="52"/>
      <c r="R2303" s="51"/>
      <c r="S2303" s="51"/>
    </row>
    <row r="2304" spans="1:19" x14ac:dyDescent="0.35">
      <c r="A2304" s="53">
        <v>31301010</v>
      </c>
      <c r="B2304" s="53" t="s">
        <v>11279</v>
      </c>
      <c r="C2304" s="54" t="s">
        <v>2259</v>
      </c>
      <c r="D2304" s="60">
        <v>1</v>
      </c>
      <c r="E2304" s="61" t="s">
        <v>110</v>
      </c>
      <c r="F2304" s="56"/>
      <c r="G2304" s="53">
        <v>1</v>
      </c>
      <c r="H2304" s="53">
        <v>1</v>
      </c>
      <c r="I2304" s="53"/>
      <c r="J2304" s="53"/>
      <c r="K2304" s="57"/>
      <c r="L2304" s="58">
        <f t="shared" ref="L2304:L2316" si="245">VLOOKUP(E2304,PORTES2021,10,FALSE)</f>
        <v>222.81</v>
      </c>
      <c r="M2304" s="58">
        <f t="shared" ref="M2304:M2368" si="246">ROUND(D2304*L2304,2)</f>
        <v>222.81</v>
      </c>
      <c r="N2304" s="58">
        <f>IF(F2304&gt;0,ROUND(F2304*#REF!,2),0)</f>
        <v>0</v>
      </c>
      <c r="O2304" s="58">
        <f>IF(J2304&gt;0,ROUND(J2304*#REF!,2),0)</f>
        <v>0</v>
      </c>
      <c r="P2304" s="58">
        <f t="shared" ref="P2304:P2316" si="247">ROUND(M2304+N2304+O2304,2)</f>
        <v>222.81</v>
      </c>
      <c r="Q2304" s="59" t="s">
        <v>132</v>
      </c>
      <c r="R2304" s="51"/>
      <c r="S2304" s="51"/>
    </row>
    <row r="2305" spans="1:19" x14ac:dyDescent="0.35">
      <c r="A2305" s="53">
        <v>31301029</v>
      </c>
      <c r="B2305" s="53" t="s">
        <v>11280</v>
      </c>
      <c r="C2305" s="54" t="s">
        <v>2258</v>
      </c>
      <c r="D2305" s="60">
        <v>1</v>
      </c>
      <c r="E2305" s="61" t="s">
        <v>34</v>
      </c>
      <c r="F2305" s="56"/>
      <c r="G2305" s="53"/>
      <c r="H2305" s="53">
        <v>1</v>
      </c>
      <c r="I2305" s="53"/>
      <c r="J2305" s="53"/>
      <c r="K2305" s="57"/>
      <c r="L2305" s="58">
        <f t="shared" si="245"/>
        <v>71.62</v>
      </c>
      <c r="M2305" s="58">
        <f t="shared" si="246"/>
        <v>71.62</v>
      </c>
      <c r="N2305" s="58">
        <f>IF(F2305&gt;0,ROUND(F2305*#REF!,2),0)</f>
        <v>0</v>
      </c>
      <c r="O2305" s="58">
        <f>IF(J2305&gt;0,ROUND(J2305*#REF!,2),0)</f>
        <v>0</v>
      </c>
      <c r="P2305" s="58">
        <f t="shared" si="247"/>
        <v>71.62</v>
      </c>
      <c r="Q2305" s="59" t="s">
        <v>132</v>
      </c>
      <c r="R2305" s="51"/>
      <c r="S2305" s="51"/>
    </row>
    <row r="2306" spans="1:19" ht="42" x14ac:dyDescent="0.35">
      <c r="A2306" s="53">
        <v>31301037</v>
      </c>
      <c r="B2306" s="53" t="s">
        <v>11281</v>
      </c>
      <c r="C2306" s="54" t="s">
        <v>2257</v>
      </c>
      <c r="D2306" s="60">
        <v>1</v>
      </c>
      <c r="E2306" s="61" t="s">
        <v>34</v>
      </c>
      <c r="F2306" s="56"/>
      <c r="G2306" s="53"/>
      <c r="H2306" s="53">
        <v>0</v>
      </c>
      <c r="I2306" s="53"/>
      <c r="J2306" s="53"/>
      <c r="K2306" s="57"/>
      <c r="L2306" s="58">
        <f t="shared" si="245"/>
        <v>71.62</v>
      </c>
      <c r="M2306" s="58">
        <f t="shared" si="246"/>
        <v>71.62</v>
      </c>
      <c r="N2306" s="58">
        <f>IF(F2306&gt;0,ROUND(F2306*#REF!,2),0)</f>
        <v>0</v>
      </c>
      <c r="O2306" s="58">
        <f>IF(J2306&gt;0,ROUND(J2306*#REF!,2),0)</f>
        <v>0</v>
      </c>
      <c r="P2306" s="58">
        <f t="shared" si="247"/>
        <v>71.62</v>
      </c>
      <c r="Q2306" s="59" t="s">
        <v>132</v>
      </c>
      <c r="R2306" s="51"/>
      <c r="S2306" s="51"/>
    </row>
    <row r="2307" spans="1:19" x14ac:dyDescent="0.35">
      <c r="A2307" s="53">
        <v>31301045</v>
      </c>
      <c r="B2307" s="53" t="s">
        <v>11282</v>
      </c>
      <c r="C2307" s="54" t="s">
        <v>2256</v>
      </c>
      <c r="D2307" s="60">
        <v>1</v>
      </c>
      <c r="E2307" s="61" t="s">
        <v>224</v>
      </c>
      <c r="F2307" s="56"/>
      <c r="G2307" s="53">
        <v>1</v>
      </c>
      <c r="H2307" s="53">
        <v>1</v>
      </c>
      <c r="I2307" s="53"/>
      <c r="J2307" s="53"/>
      <c r="K2307" s="57"/>
      <c r="L2307" s="58">
        <f t="shared" si="245"/>
        <v>338.19</v>
      </c>
      <c r="M2307" s="58">
        <f t="shared" si="246"/>
        <v>338.19</v>
      </c>
      <c r="N2307" s="58">
        <f>IF(F2307&gt;0,ROUND(F2307*#REF!,2),0)</f>
        <v>0</v>
      </c>
      <c r="O2307" s="58">
        <f>IF(J2307&gt;0,ROUND(J2307*#REF!,2),0)</f>
        <v>0</v>
      </c>
      <c r="P2307" s="58">
        <f t="shared" si="247"/>
        <v>338.19</v>
      </c>
      <c r="Q2307" s="59" t="s">
        <v>132</v>
      </c>
      <c r="R2307" s="51"/>
      <c r="S2307" s="51"/>
    </row>
    <row r="2308" spans="1:19" x14ac:dyDescent="0.35">
      <c r="A2308" s="53">
        <v>31301053</v>
      </c>
      <c r="B2308" s="53" t="s">
        <v>11283</v>
      </c>
      <c r="C2308" s="54" t="s">
        <v>2255</v>
      </c>
      <c r="D2308" s="60">
        <v>1</v>
      </c>
      <c r="E2308" s="61" t="s">
        <v>448</v>
      </c>
      <c r="F2308" s="56"/>
      <c r="G2308" s="53">
        <v>1</v>
      </c>
      <c r="H2308" s="53">
        <v>4</v>
      </c>
      <c r="I2308" s="53"/>
      <c r="J2308" s="53"/>
      <c r="K2308" s="57"/>
      <c r="L2308" s="58">
        <f t="shared" si="245"/>
        <v>371.34</v>
      </c>
      <c r="M2308" s="58">
        <f t="shared" si="246"/>
        <v>371.34</v>
      </c>
      <c r="N2308" s="58">
        <f>IF(F2308&gt;0,ROUND(F2308*#REF!,2),0)</f>
        <v>0</v>
      </c>
      <c r="O2308" s="58">
        <f>IF(J2308&gt;0,ROUND(J2308*#REF!,2),0)</f>
        <v>0</v>
      </c>
      <c r="P2308" s="58">
        <f t="shared" si="247"/>
        <v>371.34</v>
      </c>
      <c r="Q2308" s="59" t="s">
        <v>132</v>
      </c>
      <c r="R2308" s="51"/>
      <c r="S2308" s="51"/>
    </row>
    <row r="2309" spans="1:19" ht="21" x14ac:dyDescent="0.35">
      <c r="A2309" s="53">
        <v>31301061</v>
      </c>
      <c r="B2309" s="53" t="s">
        <v>11284</v>
      </c>
      <c r="C2309" s="54" t="s">
        <v>2254</v>
      </c>
      <c r="D2309" s="60">
        <v>1</v>
      </c>
      <c r="E2309" s="61" t="s">
        <v>159</v>
      </c>
      <c r="F2309" s="56"/>
      <c r="G2309" s="53">
        <v>2</v>
      </c>
      <c r="H2309" s="53">
        <v>4</v>
      </c>
      <c r="I2309" s="53"/>
      <c r="J2309" s="53"/>
      <c r="K2309" s="57"/>
      <c r="L2309" s="58">
        <f t="shared" si="245"/>
        <v>736.04</v>
      </c>
      <c r="M2309" s="58">
        <f t="shared" si="246"/>
        <v>736.04</v>
      </c>
      <c r="N2309" s="58">
        <f>IF(F2309&gt;0,ROUND(F2309*#REF!,2),0)</f>
        <v>0</v>
      </c>
      <c r="O2309" s="58">
        <f>IF(J2309&gt;0,ROUND(J2309*#REF!,2),0)</f>
        <v>0</v>
      </c>
      <c r="P2309" s="58">
        <f t="shared" si="247"/>
        <v>736.04</v>
      </c>
      <c r="Q2309" s="59" t="s">
        <v>132</v>
      </c>
      <c r="R2309" s="51"/>
      <c r="S2309" s="51"/>
    </row>
    <row r="2310" spans="1:19" x14ac:dyDescent="0.35">
      <c r="A2310" s="53">
        <v>31301070</v>
      </c>
      <c r="B2310" s="53" t="s">
        <v>11285</v>
      </c>
      <c r="C2310" s="54" t="s">
        <v>2253</v>
      </c>
      <c r="D2310" s="60">
        <v>1</v>
      </c>
      <c r="E2310" s="61" t="s">
        <v>13</v>
      </c>
      <c r="F2310" s="56"/>
      <c r="G2310" s="53">
        <v>1</v>
      </c>
      <c r="H2310" s="53">
        <v>1</v>
      </c>
      <c r="I2310" s="53"/>
      <c r="J2310" s="53"/>
      <c r="K2310" s="57"/>
      <c r="L2310" s="58">
        <f t="shared" si="245"/>
        <v>148.54</v>
      </c>
      <c r="M2310" s="58">
        <f t="shared" si="246"/>
        <v>148.54</v>
      </c>
      <c r="N2310" s="58">
        <f>IF(F2310&gt;0,ROUND(F2310*#REF!,2),0)</f>
        <v>0</v>
      </c>
      <c r="O2310" s="58">
        <f>IF(J2310&gt;0,ROUND(J2310*#REF!,2),0)</f>
        <v>0</v>
      </c>
      <c r="P2310" s="58">
        <f t="shared" si="247"/>
        <v>148.54</v>
      </c>
      <c r="Q2310" s="59" t="s">
        <v>132</v>
      </c>
      <c r="R2310" s="51"/>
      <c r="S2310" s="51"/>
    </row>
    <row r="2311" spans="1:19" ht="31.5" x14ac:dyDescent="0.35">
      <c r="A2311" s="53">
        <v>31301088</v>
      </c>
      <c r="B2311" s="53" t="s">
        <v>11286</v>
      </c>
      <c r="C2311" s="54" t="s">
        <v>2252</v>
      </c>
      <c r="D2311" s="60">
        <v>1</v>
      </c>
      <c r="E2311" s="61" t="s">
        <v>4</v>
      </c>
      <c r="F2311" s="56"/>
      <c r="G2311" s="53"/>
      <c r="H2311" s="53">
        <v>3</v>
      </c>
      <c r="I2311" s="53"/>
      <c r="J2311" s="53"/>
      <c r="K2311" s="57"/>
      <c r="L2311" s="58">
        <f t="shared" si="245"/>
        <v>84.88</v>
      </c>
      <c r="M2311" s="58">
        <f t="shared" si="246"/>
        <v>84.88</v>
      </c>
      <c r="N2311" s="58">
        <f>IF(F2311&gt;0,ROUND(F2311*#REF!,2),0)</f>
        <v>0</v>
      </c>
      <c r="O2311" s="58">
        <f>IF(J2311&gt;0,ROUND(J2311*#REF!,2),0)</f>
        <v>0</v>
      </c>
      <c r="P2311" s="58">
        <f t="shared" si="247"/>
        <v>84.88</v>
      </c>
      <c r="Q2311" s="59" t="s">
        <v>132</v>
      </c>
      <c r="R2311" s="51"/>
      <c r="S2311" s="51"/>
    </row>
    <row r="2312" spans="1:19" ht="21" x14ac:dyDescent="0.35">
      <c r="A2312" s="53">
        <v>31301096</v>
      </c>
      <c r="B2312" s="53" t="s">
        <v>11287</v>
      </c>
      <c r="C2312" s="54" t="s">
        <v>2251</v>
      </c>
      <c r="D2312" s="60">
        <v>1</v>
      </c>
      <c r="E2312" s="61" t="s">
        <v>16</v>
      </c>
      <c r="F2312" s="56"/>
      <c r="G2312" s="53">
        <v>1</v>
      </c>
      <c r="H2312" s="53">
        <v>1</v>
      </c>
      <c r="I2312" s="53"/>
      <c r="J2312" s="53"/>
      <c r="K2312" s="57"/>
      <c r="L2312" s="58">
        <f t="shared" si="245"/>
        <v>250.65</v>
      </c>
      <c r="M2312" s="58">
        <f t="shared" si="246"/>
        <v>250.65</v>
      </c>
      <c r="N2312" s="58">
        <f>IF(F2312&gt;0,ROUND(F2312*#REF!,2),0)</f>
        <v>0</v>
      </c>
      <c r="O2312" s="58">
        <f>IF(J2312&gt;0,ROUND(J2312*#REF!,2),0)</f>
        <v>0</v>
      </c>
      <c r="P2312" s="58">
        <f t="shared" si="247"/>
        <v>250.65</v>
      </c>
      <c r="Q2312" s="59" t="s">
        <v>132</v>
      </c>
      <c r="R2312" s="51"/>
      <c r="S2312" s="51"/>
    </row>
    <row r="2313" spans="1:19" ht="21" x14ac:dyDescent="0.35">
      <c r="A2313" s="53">
        <v>31301100</v>
      </c>
      <c r="B2313" s="53" t="s">
        <v>11288</v>
      </c>
      <c r="C2313" s="54" t="s">
        <v>2250</v>
      </c>
      <c r="D2313" s="60">
        <v>1</v>
      </c>
      <c r="E2313" s="61" t="s">
        <v>34</v>
      </c>
      <c r="F2313" s="56"/>
      <c r="G2313" s="53"/>
      <c r="H2313" s="53">
        <v>1</v>
      </c>
      <c r="I2313" s="53"/>
      <c r="J2313" s="53"/>
      <c r="K2313" s="57"/>
      <c r="L2313" s="58">
        <f t="shared" si="245"/>
        <v>71.62</v>
      </c>
      <c r="M2313" s="58">
        <f t="shared" si="246"/>
        <v>71.62</v>
      </c>
      <c r="N2313" s="58">
        <f>IF(F2313&gt;0,ROUND(F2313*#REF!,2),0)</f>
        <v>0</v>
      </c>
      <c r="O2313" s="58">
        <f>IF(J2313&gt;0,ROUND(J2313*#REF!,2),0)</f>
        <v>0</v>
      </c>
      <c r="P2313" s="58">
        <f t="shared" si="247"/>
        <v>71.62</v>
      </c>
      <c r="Q2313" s="59" t="s">
        <v>132</v>
      </c>
      <c r="R2313" s="51"/>
      <c r="S2313" s="51"/>
    </row>
    <row r="2314" spans="1:19" ht="21" x14ac:dyDescent="0.35">
      <c r="A2314" s="53">
        <v>31301118</v>
      </c>
      <c r="B2314" s="53" t="s">
        <v>11289</v>
      </c>
      <c r="C2314" s="54" t="s">
        <v>2249</v>
      </c>
      <c r="D2314" s="60">
        <v>1</v>
      </c>
      <c r="E2314" s="61" t="s">
        <v>41</v>
      </c>
      <c r="F2314" s="56"/>
      <c r="G2314" s="53">
        <v>1</v>
      </c>
      <c r="H2314" s="53">
        <v>1</v>
      </c>
      <c r="I2314" s="53"/>
      <c r="J2314" s="53"/>
      <c r="K2314" s="57"/>
      <c r="L2314" s="58">
        <f t="shared" si="245"/>
        <v>169.74</v>
      </c>
      <c r="M2314" s="58">
        <f t="shared" si="246"/>
        <v>169.74</v>
      </c>
      <c r="N2314" s="58">
        <f>IF(F2314&gt;0,ROUND(F2314*#REF!,2),0)</f>
        <v>0</v>
      </c>
      <c r="O2314" s="58">
        <f>IF(J2314&gt;0,ROUND(J2314*#REF!,2),0)</f>
        <v>0</v>
      </c>
      <c r="P2314" s="58">
        <f t="shared" si="247"/>
        <v>169.74</v>
      </c>
      <c r="Q2314" s="59" t="s">
        <v>132</v>
      </c>
      <c r="R2314" s="51"/>
      <c r="S2314" s="51"/>
    </row>
    <row r="2315" spans="1:19" ht="21" x14ac:dyDescent="0.35">
      <c r="A2315" s="53">
        <v>31301126</v>
      </c>
      <c r="B2315" s="53" t="s">
        <v>11290</v>
      </c>
      <c r="C2315" s="54" t="s">
        <v>2248</v>
      </c>
      <c r="D2315" s="60">
        <v>1</v>
      </c>
      <c r="E2315" s="61" t="s">
        <v>446</v>
      </c>
      <c r="F2315" s="56"/>
      <c r="G2315" s="53">
        <v>2</v>
      </c>
      <c r="H2315" s="53">
        <v>5</v>
      </c>
      <c r="I2315" s="53"/>
      <c r="J2315" s="53"/>
      <c r="K2315" s="57"/>
      <c r="L2315" s="58">
        <f t="shared" si="245"/>
        <v>1323.54</v>
      </c>
      <c r="M2315" s="58">
        <f t="shared" si="246"/>
        <v>1323.54</v>
      </c>
      <c r="N2315" s="58">
        <f>IF(F2315&gt;0,ROUND(F2315*#REF!,2),0)</f>
        <v>0</v>
      </c>
      <c r="O2315" s="58">
        <f>IF(J2315&gt;0,ROUND(J2315*#REF!,2),0)</f>
        <v>0</v>
      </c>
      <c r="P2315" s="58">
        <f t="shared" si="247"/>
        <v>1323.54</v>
      </c>
      <c r="Q2315" s="59" t="s">
        <v>132</v>
      </c>
      <c r="R2315" s="51"/>
      <c r="S2315" s="51"/>
    </row>
    <row r="2316" spans="1:19" x14ac:dyDescent="0.35">
      <c r="A2316" s="53">
        <v>31301134</v>
      </c>
      <c r="B2316" s="53" t="s">
        <v>11291</v>
      </c>
      <c r="C2316" s="54" t="s">
        <v>2247</v>
      </c>
      <c r="D2316" s="60">
        <v>1</v>
      </c>
      <c r="E2316" s="61" t="s">
        <v>396</v>
      </c>
      <c r="F2316" s="56"/>
      <c r="G2316" s="53">
        <v>2</v>
      </c>
      <c r="H2316" s="53">
        <v>4</v>
      </c>
      <c r="I2316" s="53"/>
      <c r="J2316" s="53"/>
      <c r="K2316" s="57"/>
      <c r="L2316" s="58">
        <f t="shared" si="245"/>
        <v>1027.79</v>
      </c>
      <c r="M2316" s="58">
        <f t="shared" si="246"/>
        <v>1027.79</v>
      </c>
      <c r="N2316" s="58">
        <f>IF(F2316&gt;0,ROUND(F2316*#REF!,2),0)</f>
        <v>0</v>
      </c>
      <c r="O2316" s="58">
        <f>IF(J2316&gt;0,ROUND(J2316*#REF!,2),0)</f>
        <v>0</v>
      </c>
      <c r="P2316" s="58">
        <f t="shared" si="247"/>
        <v>1027.79</v>
      </c>
      <c r="Q2316" s="59" t="s">
        <v>132</v>
      </c>
      <c r="R2316" s="51"/>
      <c r="S2316" s="51"/>
    </row>
    <row r="2317" spans="1:19" ht="31" x14ac:dyDescent="0.35">
      <c r="A2317" s="125" t="s">
        <v>11292</v>
      </c>
      <c r="B2317" s="125"/>
      <c r="C2317" s="125"/>
      <c r="D2317" s="125"/>
      <c r="E2317" s="125"/>
      <c r="F2317" s="125"/>
      <c r="G2317" s="125"/>
      <c r="H2317" s="125"/>
      <c r="I2317" s="125"/>
      <c r="J2317" s="125"/>
      <c r="K2317" s="125"/>
      <c r="L2317" s="125"/>
      <c r="M2317" s="125"/>
      <c r="N2317" s="125"/>
      <c r="O2317" s="125"/>
      <c r="P2317" s="125"/>
      <c r="Q2317" s="52"/>
      <c r="R2317" s="51"/>
      <c r="S2317" s="51"/>
    </row>
    <row r="2318" spans="1:19" x14ac:dyDescent="0.35">
      <c r="A2318" s="53">
        <v>31302017</v>
      </c>
      <c r="B2318" s="53" t="s">
        <v>11293</v>
      </c>
      <c r="C2318" s="54" t="s">
        <v>2246</v>
      </c>
      <c r="D2318" s="60">
        <v>1</v>
      </c>
      <c r="E2318" s="61" t="s">
        <v>34</v>
      </c>
      <c r="F2318" s="56"/>
      <c r="G2318" s="53"/>
      <c r="H2318" s="53">
        <v>1</v>
      </c>
      <c r="I2318" s="53"/>
      <c r="J2318" s="53"/>
      <c r="K2318" s="57"/>
      <c r="L2318" s="58">
        <f t="shared" ref="L2318:L2330" si="248">VLOOKUP(E2318,PORTES2021,10,FALSE)</f>
        <v>71.62</v>
      </c>
      <c r="M2318" s="58">
        <f t="shared" si="246"/>
        <v>71.62</v>
      </c>
      <c r="N2318" s="58">
        <f>IF(F2318&gt;0,ROUND(F2318*#REF!,2),0)</f>
        <v>0</v>
      </c>
      <c r="O2318" s="58">
        <f>IF(J2318&gt;0,ROUND(J2318*#REF!,2),0)</f>
        <v>0</v>
      </c>
      <c r="P2318" s="58">
        <f t="shared" ref="P2318:P2330" si="249">ROUND(M2318+N2318+O2318,2)</f>
        <v>71.62</v>
      </c>
      <c r="Q2318" s="59" t="s">
        <v>132</v>
      </c>
      <c r="R2318" s="51"/>
      <c r="S2318" s="51"/>
    </row>
    <row r="2319" spans="1:19" x14ac:dyDescent="0.35">
      <c r="A2319" s="53">
        <v>31302025</v>
      </c>
      <c r="B2319" s="53" t="s">
        <v>11294</v>
      </c>
      <c r="C2319" s="54" t="s">
        <v>2245</v>
      </c>
      <c r="D2319" s="60">
        <v>1</v>
      </c>
      <c r="E2319" s="61" t="s">
        <v>393</v>
      </c>
      <c r="F2319" s="56"/>
      <c r="G2319" s="53">
        <v>2</v>
      </c>
      <c r="H2319" s="53">
        <v>4</v>
      </c>
      <c r="I2319" s="53"/>
      <c r="J2319" s="53"/>
      <c r="K2319" s="57"/>
      <c r="L2319" s="58">
        <f t="shared" si="248"/>
        <v>883.25</v>
      </c>
      <c r="M2319" s="58">
        <f t="shared" si="246"/>
        <v>883.25</v>
      </c>
      <c r="N2319" s="58">
        <f>IF(F2319&gt;0,ROUND(F2319*#REF!,2),0)</f>
        <v>0</v>
      </c>
      <c r="O2319" s="58">
        <f>IF(J2319&gt;0,ROUND(J2319*#REF!,2),0)</f>
        <v>0</v>
      </c>
      <c r="P2319" s="58">
        <f t="shared" si="249"/>
        <v>883.25</v>
      </c>
      <c r="Q2319" s="59" t="s">
        <v>132</v>
      </c>
      <c r="R2319" s="51"/>
      <c r="S2319" s="51"/>
    </row>
    <row r="2320" spans="1:19" x14ac:dyDescent="0.35">
      <c r="A2320" s="53">
        <v>31302033</v>
      </c>
      <c r="B2320" s="53" t="s">
        <v>11295</v>
      </c>
      <c r="C2320" s="54" t="s">
        <v>2244</v>
      </c>
      <c r="D2320" s="60">
        <v>1</v>
      </c>
      <c r="E2320" s="61" t="s">
        <v>383</v>
      </c>
      <c r="F2320" s="56"/>
      <c r="G2320" s="53">
        <v>2</v>
      </c>
      <c r="H2320" s="53">
        <v>2</v>
      </c>
      <c r="I2320" s="53"/>
      <c r="J2320" s="53"/>
      <c r="K2320" s="57"/>
      <c r="L2320" s="58">
        <f t="shared" si="248"/>
        <v>649.84</v>
      </c>
      <c r="M2320" s="58">
        <f t="shared" si="246"/>
        <v>649.84</v>
      </c>
      <c r="N2320" s="58">
        <f>IF(F2320&gt;0,ROUND(F2320*#REF!,2),0)</f>
        <v>0</v>
      </c>
      <c r="O2320" s="58">
        <f>IF(J2320&gt;0,ROUND(J2320*#REF!,2),0)</f>
        <v>0</v>
      </c>
      <c r="P2320" s="58">
        <f t="shared" si="249"/>
        <v>649.84</v>
      </c>
      <c r="Q2320" s="59" t="s">
        <v>132</v>
      </c>
      <c r="R2320" s="51"/>
      <c r="S2320" s="51"/>
    </row>
    <row r="2321" spans="1:19" x14ac:dyDescent="0.35">
      <c r="A2321" s="53">
        <v>31302041</v>
      </c>
      <c r="B2321" s="53" t="s">
        <v>11296</v>
      </c>
      <c r="C2321" s="54" t="s">
        <v>2243</v>
      </c>
      <c r="D2321" s="60">
        <v>1</v>
      </c>
      <c r="E2321" s="61" t="s">
        <v>388</v>
      </c>
      <c r="F2321" s="56"/>
      <c r="G2321" s="53">
        <v>2</v>
      </c>
      <c r="H2321" s="53">
        <v>2</v>
      </c>
      <c r="I2321" s="53"/>
      <c r="J2321" s="53"/>
      <c r="K2321" s="57"/>
      <c r="L2321" s="58">
        <f t="shared" si="248"/>
        <v>574.25</v>
      </c>
      <c r="M2321" s="58">
        <f t="shared" si="246"/>
        <v>574.25</v>
      </c>
      <c r="N2321" s="58">
        <f>IF(F2321&gt;0,ROUND(F2321*#REF!,2),0)</f>
        <v>0</v>
      </c>
      <c r="O2321" s="58">
        <f>IF(J2321&gt;0,ROUND(J2321*#REF!,2),0)</f>
        <v>0</v>
      </c>
      <c r="P2321" s="58">
        <f t="shared" si="249"/>
        <v>574.25</v>
      </c>
      <c r="Q2321" s="59" t="s">
        <v>132</v>
      </c>
      <c r="R2321" s="51"/>
      <c r="S2321" s="51"/>
    </row>
    <row r="2322" spans="1:19" ht="21" x14ac:dyDescent="0.35">
      <c r="A2322" s="53">
        <v>31302050</v>
      </c>
      <c r="B2322" s="53" t="s">
        <v>11297</v>
      </c>
      <c r="C2322" s="54" t="s">
        <v>2242</v>
      </c>
      <c r="D2322" s="60">
        <v>1</v>
      </c>
      <c r="E2322" s="61" t="s">
        <v>497</v>
      </c>
      <c r="F2322" s="56"/>
      <c r="G2322" s="53">
        <v>2</v>
      </c>
      <c r="H2322" s="53">
        <v>3</v>
      </c>
      <c r="I2322" s="53"/>
      <c r="J2322" s="53"/>
      <c r="K2322" s="57"/>
      <c r="L2322" s="58">
        <f t="shared" si="248"/>
        <v>485.38</v>
      </c>
      <c r="M2322" s="58">
        <f t="shared" si="246"/>
        <v>485.38</v>
      </c>
      <c r="N2322" s="58">
        <f>IF(F2322&gt;0,ROUND(F2322*#REF!,2),0)</f>
        <v>0</v>
      </c>
      <c r="O2322" s="58">
        <f>IF(J2322&gt;0,ROUND(J2322*#REF!,2),0)</f>
        <v>0</v>
      </c>
      <c r="P2322" s="58">
        <f t="shared" si="249"/>
        <v>485.38</v>
      </c>
      <c r="Q2322" s="59" t="s">
        <v>132</v>
      </c>
      <c r="R2322" s="51"/>
      <c r="S2322" s="51"/>
    </row>
    <row r="2323" spans="1:19" ht="42" x14ac:dyDescent="0.35">
      <c r="A2323" s="53">
        <v>31302068</v>
      </c>
      <c r="B2323" s="53" t="s">
        <v>11298</v>
      </c>
      <c r="C2323" s="54" t="s">
        <v>2241</v>
      </c>
      <c r="D2323" s="60">
        <v>1</v>
      </c>
      <c r="E2323" s="61" t="s">
        <v>407</v>
      </c>
      <c r="F2323" s="56"/>
      <c r="G2323" s="53">
        <v>2</v>
      </c>
      <c r="H2323" s="53">
        <v>3</v>
      </c>
      <c r="I2323" s="53"/>
      <c r="J2323" s="53"/>
      <c r="K2323" s="57"/>
      <c r="L2323" s="58">
        <f t="shared" si="248"/>
        <v>620.66</v>
      </c>
      <c r="M2323" s="58">
        <f t="shared" si="246"/>
        <v>620.66</v>
      </c>
      <c r="N2323" s="58">
        <f>IF(F2323&gt;0,ROUND(F2323*#REF!,2),0)</f>
        <v>0</v>
      </c>
      <c r="O2323" s="58">
        <f>IF(J2323&gt;0,ROUND(J2323*#REF!,2),0)</f>
        <v>0</v>
      </c>
      <c r="P2323" s="58">
        <f t="shared" si="249"/>
        <v>620.66</v>
      </c>
      <c r="Q2323" s="59" t="s">
        <v>132</v>
      </c>
      <c r="R2323" s="51"/>
      <c r="S2323" s="51"/>
    </row>
    <row r="2324" spans="1:19" x14ac:dyDescent="0.35">
      <c r="A2324" s="53">
        <v>31302076</v>
      </c>
      <c r="B2324" s="53" t="s">
        <v>11299</v>
      </c>
      <c r="C2324" s="54" t="s">
        <v>2240</v>
      </c>
      <c r="D2324" s="60">
        <v>1</v>
      </c>
      <c r="E2324" s="61" t="s">
        <v>13</v>
      </c>
      <c r="F2324" s="56"/>
      <c r="G2324" s="53">
        <v>1</v>
      </c>
      <c r="H2324" s="53">
        <v>1</v>
      </c>
      <c r="I2324" s="53"/>
      <c r="J2324" s="53"/>
      <c r="K2324" s="57"/>
      <c r="L2324" s="58">
        <f t="shared" si="248"/>
        <v>148.54</v>
      </c>
      <c r="M2324" s="58">
        <f t="shared" si="246"/>
        <v>148.54</v>
      </c>
      <c r="N2324" s="58">
        <f>IF(F2324&gt;0,ROUND(F2324*#REF!,2),0)</f>
        <v>0</v>
      </c>
      <c r="O2324" s="58">
        <f>IF(J2324&gt;0,ROUND(J2324*#REF!,2),0)</f>
        <v>0</v>
      </c>
      <c r="P2324" s="58">
        <f t="shared" si="249"/>
        <v>148.54</v>
      </c>
      <c r="Q2324" s="59" t="s">
        <v>132</v>
      </c>
      <c r="R2324" s="51"/>
      <c r="S2324" s="51"/>
    </row>
    <row r="2325" spans="1:19" x14ac:dyDescent="0.35">
      <c r="A2325" s="53">
        <v>31302084</v>
      </c>
      <c r="B2325" s="53" t="s">
        <v>11300</v>
      </c>
      <c r="C2325" s="54" t="s">
        <v>2239</v>
      </c>
      <c r="D2325" s="60">
        <v>1</v>
      </c>
      <c r="E2325" s="61" t="s">
        <v>448</v>
      </c>
      <c r="F2325" s="56"/>
      <c r="G2325" s="53">
        <v>1</v>
      </c>
      <c r="H2325" s="53">
        <v>1</v>
      </c>
      <c r="I2325" s="53"/>
      <c r="J2325" s="53"/>
      <c r="K2325" s="57"/>
      <c r="L2325" s="58">
        <f t="shared" si="248"/>
        <v>371.34</v>
      </c>
      <c r="M2325" s="58">
        <f t="shared" si="246"/>
        <v>371.34</v>
      </c>
      <c r="N2325" s="58">
        <f>IF(F2325&gt;0,ROUND(F2325*#REF!,2),0)</f>
        <v>0</v>
      </c>
      <c r="O2325" s="58">
        <f>IF(J2325&gt;0,ROUND(J2325*#REF!,2),0)</f>
        <v>0</v>
      </c>
      <c r="P2325" s="58">
        <f t="shared" si="249"/>
        <v>371.34</v>
      </c>
      <c r="Q2325" s="59" t="s">
        <v>132</v>
      </c>
      <c r="R2325" s="51"/>
      <c r="S2325" s="51"/>
    </row>
    <row r="2326" spans="1:19" ht="21" x14ac:dyDescent="0.35">
      <c r="A2326" s="53">
        <v>31302092</v>
      </c>
      <c r="B2326" s="53" t="s">
        <v>11301</v>
      </c>
      <c r="C2326" s="54" t="s">
        <v>2238</v>
      </c>
      <c r="D2326" s="60">
        <v>1</v>
      </c>
      <c r="E2326" s="61" t="s">
        <v>41</v>
      </c>
      <c r="F2326" s="56"/>
      <c r="G2326" s="53"/>
      <c r="H2326" s="53">
        <v>1</v>
      </c>
      <c r="I2326" s="53"/>
      <c r="J2326" s="53"/>
      <c r="K2326" s="57"/>
      <c r="L2326" s="58">
        <f t="shared" si="248"/>
        <v>169.74</v>
      </c>
      <c r="M2326" s="58">
        <f t="shared" si="246"/>
        <v>169.74</v>
      </c>
      <c r="N2326" s="58">
        <f>IF(F2326&gt;0,ROUND(F2326*#REF!,2),0)</f>
        <v>0</v>
      </c>
      <c r="O2326" s="58">
        <f>IF(J2326&gt;0,ROUND(J2326*#REF!,2),0)</f>
        <v>0</v>
      </c>
      <c r="P2326" s="58">
        <f t="shared" si="249"/>
        <v>169.74</v>
      </c>
      <c r="Q2326" s="59" t="s">
        <v>132</v>
      </c>
      <c r="R2326" s="51"/>
      <c r="S2326" s="51"/>
    </row>
    <row r="2327" spans="1:19" ht="21" x14ac:dyDescent="0.35">
      <c r="A2327" s="53">
        <v>31302106</v>
      </c>
      <c r="B2327" s="53" t="s">
        <v>11302</v>
      </c>
      <c r="C2327" s="54" t="s">
        <v>2237</v>
      </c>
      <c r="D2327" s="60">
        <v>1</v>
      </c>
      <c r="E2327" s="61" t="s">
        <v>484</v>
      </c>
      <c r="F2327" s="56"/>
      <c r="G2327" s="53">
        <v>1</v>
      </c>
      <c r="H2327" s="53">
        <v>4</v>
      </c>
      <c r="I2327" s="53"/>
      <c r="J2327" s="53"/>
      <c r="K2327" s="57"/>
      <c r="L2327" s="58">
        <f t="shared" si="248"/>
        <v>802.34</v>
      </c>
      <c r="M2327" s="58">
        <f t="shared" si="246"/>
        <v>802.34</v>
      </c>
      <c r="N2327" s="58">
        <f>IF(F2327&gt;0,ROUND(F2327*#REF!,2),0)</f>
        <v>0</v>
      </c>
      <c r="O2327" s="58">
        <f>IF(J2327&gt;0,ROUND(J2327*#REF!,2),0)</f>
        <v>0</v>
      </c>
      <c r="P2327" s="58">
        <f t="shared" si="249"/>
        <v>802.34</v>
      </c>
      <c r="Q2327" s="59" t="s">
        <v>132</v>
      </c>
      <c r="R2327" s="51"/>
      <c r="S2327" s="51"/>
    </row>
    <row r="2328" spans="1:19" x14ac:dyDescent="0.35">
      <c r="A2328" s="53">
        <v>31302114</v>
      </c>
      <c r="B2328" s="53" t="s">
        <v>11303</v>
      </c>
      <c r="C2328" s="54" t="s">
        <v>2236</v>
      </c>
      <c r="D2328" s="60">
        <v>1</v>
      </c>
      <c r="E2328" s="61" t="s">
        <v>13</v>
      </c>
      <c r="F2328" s="56"/>
      <c r="G2328" s="53"/>
      <c r="H2328" s="53">
        <v>1</v>
      </c>
      <c r="I2328" s="53"/>
      <c r="J2328" s="53"/>
      <c r="K2328" s="57"/>
      <c r="L2328" s="58">
        <f t="shared" si="248"/>
        <v>148.54</v>
      </c>
      <c r="M2328" s="58">
        <f t="shared" si="246"/>
        <v>148.54</v>
      </c>
      <c r="N2328" s="58">
        <f>IF(F2328&gt;0,ROUND(F2328*#REF!,2),0)</f>
        <v>0</v>
      </c>
      <c r="O2328" s="58">
        <f>IF(J2328&gt;0,ROUND(J2328*#REF!,2),0)</f>
        <v>0</v>
      </c>
      <c r="P2328" s="58">
        <f t="shared" si="249"/>
        <v>148.54</v>
      </c>
      <c r="Q2328" s="59" t="s">
        <v>132</v>
      </c>
      <c r="R2328" s="51"/>
      <c r="S2328" s="51"/>
    </row>
    <row r="2329" spans="1:19" ht="21" x14ac:dyDescent="0.35">
      <c r="A2329" s="53">
        <v>31302122</v>
      </c>
      <c r="B2329" s="53" t="s">
        <v>11304</v>
      </c>
      <c r="C2329" s="54" t="s">
        <v>2235</v>
      </c>
      <c r="D2329" s="60">
        <v>1</v>
      </c>
      <c r="E2329" s="61" t="s">
        <v>396</v>
      </c>
      <c r="F2329" s="56"/>
      <c r="G2329" s="53">
        <v>2</v>
      </c>
      <c r="H2329" s="53">
        <v>6</v>
      </c>
      <c r="I2329" s="53"/>
      <c r="J2329" s="53"/>
      <c r="K2329" s="57"/>
      <c r="L2329" s="58">
        <f t="shared" si="248"/>
        <v>1027.79</v>
      </c>
      <c r="M2329" s="58">
        <f t="shared" si="246"/>
        <v>1027.79</v>
      </c>
      <c r="N2329" s="58">
        <f>IF(F2329&gt;0,ROUND(F2329*#REF!,2),0)</f>
        <v>0</v>
      </c>
      <c r="O2329" s="58">
        <f>IF(J2329&gt;0,ROUND(J2329*#REF!,2),0)</f>
        <v>0</v>
      </c>
      <c r="P2329" s="58">
        <f t="shared" si="249"/>
        <v>1027.79</v>
      </c>
      <c r="Q2329" s="59" t="s">
        <v>132</v>
      </c>
      <c r="R2329" s="51"/>
      <c r="S2329" s="51"/>
    </row>
    <row r="2330" spans="1:19" ht="52.5" x14ac:dyDescent="0.35">
      <c r="A2330" s="53">
        <v>31302130</v>
      </c>
      <c r="B2330" s="53" t="s">
        <v>11305</v>
      </c>
      <c r="C2330" s="54" t="s">
        <v>2234</v>
      </c>
      <c r="D2330" s="60">
        <v>1</v>
      </c>
      <c r="E2330" s="61" t="s">
        <v>34</v>
      </c>
      <c r="F2330" s="56"/>
      <c r="G2330" s="53"/>
      <c r="H2330" s="53">
        <v>0</v>
      </c>
      <c r="I2330" s="53"/>
      <c r="J2330" s="53"/>
      <c r="K2330" s="57"/>
      <c r="L2330" s="58">
        <f t="shared" si="248"/>
        <v>71.62</v>
      </c>
      <c r="M2330" s="58">
        <f t="shared" si="246"/>
        <v>71.62</v>
      </c>
      <c r="N2330" s="58">
        <f>IF(F2330&gt;0,ROUND(F2330*#REF!,2),0)</f>
        <v>0</v>
      </c>
      <c r="O2330" s="58">
        <f>IF(J2330&gt;0,ROUND(J2330*#REF!,2),0)</f>
        <v>0</v>
      </c>
      <c r="P2330" s="58">
        <f t="shared" si="249"/>
        <v>71.62</v>
      </c>
      <c r="Q2330" s="59" t="s">
        <v>132</v>
      </c>
      <c r="R2330" s="51"/>
      <c r="S2330" s="51"/>
    </row>
    <row r="2331" spans="1:19" ht="31" x14ac:dyDescent="0.35">
      <c r="A2331" s="125" t="s">
        <v>11306</v>
      </c>
      <c r="B2331" s="125"/>
      <c r="C2331" s="125"/>
      <c r="D2331" s="125"/>
      <c r="E2331" s="125"/>
      <c r="F2331" s="125"/>
      <c r="G2331" s="125"/>
      <c r="H2331" s="125"/>
      <c r="I2331" s="125"/>
      <c r="J2331" s="125"/>
      <c r="K2331" s="125"/>
      <c r="L2331" s="125"/>
      <c r="M2331" s="125"/>
      <c r="N2331" s="125"/>
      <c r="O2331" s="125"/>
      <c r="P2331" s="125"/>
      <c r="Q2331" s="52"/>
      <c r="R2331" s="51"/>
      <c r="S2331" s="51"/>
    </row>
    <row r="2332" spans="1:19" ht="21" x14ac:dyDescent="0.35">
      <c r="A2332" s="53">
        <v>31303013</v>
      </c>
      <c r="B2332" s="53" t="s">
        <v>11307</v>
      </c>
      <c r="C2332" s="54" t="s">
        <v>2233</v>
      </c>
      <c r="D2332" s="60">
        <v>1</v>
      </c>
      <c r="E2332" s="61" t="s">
        <v>281</v>
      </c>
      <c r="F2332" s="56"/>
      <c r="G2332" s="53"/>
      <c r="H2332" s="53">
        <v>2</v>
      </c>
      <c r="I2332" s="53"/>
      <c r="J2332" s="53"/>
      <c r="K2332" s="57"/>
      <c r="L2332" s="58">
        <f t="shared" ref="L2332:L2358" si="250">VLOOKUP(E2332,PORTES2021,10,FALSE)</f>
        <v>202.9</v>
      </c>
      <c r="M2332" s="58">
        <f t="shared" si="246"/>
        <v>202.9</v>
      </c>
      <c r="N2332" s="58">
        <f>IF(F2332&gt;0,ROUND(F2332*#REF!,2),0)</f>
        <v>0</v>
      </c>
      <c r="O2332" s="58">
        <f>IF(J2332&gt;0,ROUND(J2332*#REF!,2),0)</f>
        <v>0</v>
      </c>
      <c r="P2332" s="58">
        <f t="shared" ref="P2332:P2358" si="251">ROUND(M2332+N2332+O2332,2)</f>
        <v>202.9</v>
      </c>
      <c r="Q2332" s="59" t="s">
        <v>132</v>
      </c>
      <c r="R2332" s="51"/>
      <c r="S2332" s="51"/>
    </row>
    <row r="2333" spans="1:19" x14ac:dyDescent="0.35">
      <c r="A2333" s="53">
        <v>31303021</v>
      </c>
      <c r="B2333" s="53" t="s">
        <v>11308</v>
      </c>
      <c r="C2333" s="54" t="s">
        <v>2232</v>
      </c>
      <c r="D2333" s="60">
        <v>1</v>
      </c>
      <c r="E2333" s="61" t="s">
        <v>34</v>
      </c>
      <c r="F2333" s="56"/>
      <c r="G2333" s="53"/>
      <c r="H2333" s="53">
        <v>1</v>
      </c>
      <c r="I2333" s="53"/>
      <c r="J2333" s="53"/>
      <c r="K2333" s="57"/>
      <c r="L2333" s="58">
        <f t="shared" si="250"/>
        <v>71.62</v>
      </c>
      <c r="M2333" s="58">
        <f t="shared" si="246"/>
        <v>71.62</v>
      </c>
      <c r="N2333" s="58">
        <f>IF(F2333&gt;0,ROUND(F2333*#REF!,2),0)</f>
        <v>0</v>
      </c>
      <c r="O2333" s="58">
        <f>IF(J2333&gt;0,ROUND(J2333*#REF!,2),0)</f>
        <v>0</v>
      </c>
      <c r="P2333" s="58">
        <f t="shared" si="251"/>
        <v>71.62</v>
      </c>
      <c r="Q2333" s="59" t="s">
        <v>132</v>
      </c>
      <c r="R2333" s="51"/>
      <c r="S2333" s="51"/>
    </row>
    <row r="2334" spans="1:19" x14ac:dyDescent="0.35">
      <c r="A2334" s="53">
        <v>31303030</v>
      </c>
      <c r="B2334" s="53" t="s">
        <v>11309</v>
      </c>
      <c r="C2334" s="54" t="s">
        <v>2231</v>
      </c>
      <c r="D2334" s="60">
        <v>1</v>
      </c>
      <c r="E2334" s="61" t="s">
        <v>34</v>
      </c>
      <c r="F2334" s="56"/>
      <c r="G2334" s="53"/>
      <c r="H2334" s="53">
        <v>2</v>
      </c>
      <c r="I2334" s="53"/>
      <c r="J2334" s="53"/>
      <c r="K2334" s="57"/>
      <c r="L2334" s="58">
        <f t="shared" si="250"/>
        <v>71.62</v>
      </c>
      <c r="M2334" s="58">
        <f t="shared" si="246"/>
        <v>71.62</v>
      </c>
      <c r="N2334" s="58">
        <f>IF(F2334&gt;0,ROUND(F2334*#REF!,2),0)</f>
        <v>0</v>
      </c>
      <c r="O2334" s="58">
        <f>IF(J2334&gt;0,ROUND(J2334*#REF!,2),0)</f>
        <v>0</v>
      </c>
      <c r="P2334" s="58">
        <f t="shared" si="251"/>
        <v>71.62</v>
      </c>
      <c r="Q2334" s="59" t="s">
        <v>132</v>
      </c>
      <c r="R2334" s="51"/>
      <c r="S2334" s="51"/>
    </row>
    <row r="2335" spans="1:19" ht="31.5" x14ac:dyDescent="0.35">
      <c r="A2335" s="53">
        <v>31303056</v>
      </c>
      <c r="B2335" s="53" t="s">
        <v>11310</v>
      </c>
      <c r="C2335" s="54" t="s">
        <v>2230</v>
      </c>
      <c r="D2335" s="60">
        <v>1</v>
      </c>
      <c r="E2335" s="61" t="s">
        <v>281</v>
      </c>
      <c r="F2335" s="56"/>
      <c r="G2335" s="53"/>
      <c r="H2335" s="53">
        <v>1</v>
      </c>
      <c r="I2335" s="53"/>
      <c r="J2335" s="53"/>
      <c r="K2335" s="57"/>
      <c r="L2335" s="58">
        <f t="shared" si="250"/>
        <v>202.9</v>
      </c>
      <c r="M2335" s="58">
        <f t="shared" si="246"/>
        <v>202.9</v>
      </c>
      <c r="N2335" s="58">
        <f>IF(F2335&gt;0,ROUND(F2335*#REF!,2),0)</f>
        <v>0</v>
      </c>
      <c r="O2335" s="58">
        <f>IF(J2335&gt;0,ROUND(J2335*#REF!,2),0)</f>
        <v>0</v>
      </c>
      <c r="P2335" s="58">
        <f t="shared" si="251"/>
        <v>202.9</v>
      </c>
      <c r="Q2335" s="59" t="s">
        <v>132</v>
      </c>
      <c r="R2335" s="51"/>
      <c r="S2335" s="51"/>
    </row>
    <row r="2336" spans="1:19" x14ac:dyDescent="0.35">
      <c r="A2336" s="53">
        <v>31303064</v>
      </c>
      <c r="B2336" s="53" t="s">
        <v>11311</v>
      </c>
      <c r="C2336" s="54" t="s">
        <v>2229</v>
      </c>
      <c r="D2336" s="60">
        <v>1</v>
      </c>
      <c r="E2336" s="61" t="s">
        <v>18</v>
      </c>
      <c r="F2336" s="56"/>
      <c r="G2336" s="53"/>
      <c r="H2336" s="53">
        <v>1</v>
      </c>
      <c r="I2336" s="53"/>
      <c r="J2336" s="53"/>
      <c r="K2336" s="57"/>
      <c r="L2336" s="58">
        <f t="shared" si="250"/>
        <v>53.06</v>
      </c>
      <c r="M2336" s="58">
        <f t="shared" si="246"/>
        <v>53.06</v>
      </c>
      <c r="N2336" s="58">
        <f>IF(F2336&gt;0,ROUND(F2336*#REF!,2),0)</f>
        <v>0</v>
      </c>
      <c r="O2336" s="58">
        <f>IF(J2336&gt;0,ROUND(J2336*#REF!,2),0)</f>
        <v>0</v>
      </c>
      <c r="P2336" s="58">
        <f t="shared" si="251"/>
        <v>53.06</v>
      </c>
      <c r="Q2336" s="59" t="s">
        <v>132</v>
      </c>
      <c r="R2336" s="51"/>
      <c r="S2336" s="51"/>
    </row>
    <row r="2337" spans="1:19" x14ac:dyDescent="0.35">
      <c r="A2337" s="53">
        <v>31303072</v>
      </c>
      <c r="B2337" s="53" t="s">
        <v>11312</v>
      </c>
      <c r="C2337" s="54" t="s">
        <v>2228</v>
      </c>
      <c r="D2337" s="60">
        <v>1</v>
      </c>
      <c r="E2337" s="61" t="s">
        <v>23</v>
      </c>
      <c r="F2337" s="56"/>
      <c r="G2337" s="53"/>
      <c r="H2337" s="53">
        <v>1</v>
      </c>
      <c r="I2337" s="53"/>
      <c r="J2337" s="53"/>
      <c r="K2337" s="57"/>
      <c r="L2337" s="58">
        <f t="shared" si="250"/>
        <v>116.71</v>
      </c>
      <c r="M2337" s="58">
        <f t="shared" si="246"/>
        <v>116.71</v>
      </c>
      <c r="N2337" s="58">
        <f>IF(F2337&gt;0,ROUND(F2337*#REF!,2),0)</f>
        <v>0</v>
      </c>
      <c r="O2337" s="58">
        <f>IF(J2337&gt;0,ROUND(J2337*#REF!,2),0)</f>
        <v>0</v>
      </c>
      <c r="P2337" s="58">
        <f t="shared" si="251"/>
        <v>116.71</v>
      </c>
      <c r="Q2337" s="59" t="s">
        <v>132</v>
      </c>
      <c r="R2337" s="51"/>
      <c r="S2337" s="51"/>
    </row>
    <row r="2338" spans="1:19" ht="31.5" x14ac:dyDescent="0.35">
      <c r="A2338" s="53">
        <v>31303080</v>
      </c>
      <c r="B2338" s="53" t="s">
        <v>11313</v>
      </c>
      <c r="C2338" s="54" t="s">
        <v>2227</v>
      </c>
      <c r="D2338" s="60">
        <v>1</v>
      </c>
      <c r="E2338" s="61" t="s">
        <v>393</v>
      </c>
      <c r="F2338" s="56"/>
      <c r="G2338" s="53">
        <v>2</v>
      </c>
      <c r="H2338" s="53">
        <v>4</v>
      </c>
      <c r="I2338" s="53"/>
      <c r="J2338" s="53"/>
      <c r="K2338" s="57"/>
      <c r="L2338" s="58">
        <f t="shared" si="250"/>
        <v>883.25</v>
      </c>
      <c r="M2338" s="58">
        <f t="shared" si="246"/>
        <v>883.25</v>
      </c>
      <c r="N2338" s="58">
        <f>IF(F2338&gt;0,ROUND(F2338*#REF!,2),0)</f>
        <v>0</v>
      </c>
      <c r="O2338" s="58">
        <f>IF(J2338&gt;0,ROUND(J2338*#REF!,2),0)</f>
        <v>0</v>
      </c>
      <c r="P2338" s="58">
        <f t="shared" si="251"/>
        <v>883.25</v>
      </c>
      <c r="Q2338" s="59" t="s">
        <v>132</v>
      </c>
      <c r="R2338" s="51"/>
      <c r="S2338" s="51"/>
    </row>
    <row r="2339" spans="1:19" ht="21" x14ac:dyDescent="0.35">
      <c r="A2339" s="53">
        <v>31303102</v>
      </c>
      <c r="B2339" s="53" t="s">
        <v>11314</v>
      </c>
      <c r="C2339" s="54" t="s">
        <v>2226</v>
      </c>
      <c r="D2339" s="60">
        <v>1</v>
      </c>
      <c r="E2339" s="61" t="s">
        <v>161</v>
      </c>
      <c r="F2339" s="56"/>
      <c r="G2339" s="53">
        <v>2</v>
      </c>
      <c r="H2339" s="53">
        <v>5</v>
      </c>
      <c r="I2339" s="53"/>
      <c r="J2339" s="53"/>
      <c r="K2339" s="57"/>
      <c r="L2339" s="58">
        <f t="shared" si="250"/>
        <v>948.22</v>
      </c>
      <c r="M2339" s="58">
        <f t="shared" si="246"/>
        <v>948.22</v>
      </c>
      <c r="N2339" s="58">
        <f>IF(F2339&gt;0,ROUND(F2339*#REF!,2),0)</f>
        <v>0</v>
      </c>
      <c r="O2339" s="58">
        <f>IF(J2339&gt;0,ROUND(J2339*#REF!,2),0)</f>
        <v>0</v>
      </c>
      <c r="P2339" s="58">
        <f t="shared" si="251"/>
        <v>948.22</v>
      </c>
      <c r="Q2339" s="59" t="s">
        <v>132</v>
      </c>
      <c r="R2339" s="51"/>
      <c r="S2339" s="51"/>
    </row>
    <row r="2340" spans="1:19" ht="31.5" x14ac:dyDescent="0.35">
      <c r="A2340" s="53">
        <v>31303110</v>
      </c>
      <c r="B2340" s="53" t="s">
        <v>11315</v>
      </c>
      <c r="C2340" s="54" t="s">
        <v>2225</v>
      </c>
      <c r="D2340" s="60">
        <v>1</v>
      </c>
      <c r="E2340" s="61" t="s">
        <v>446</v>
      </c>
      <c r="F2340" s="56"/>
      <c r="G2340" s="53">
        <v>2</v>
      </c>
      <c r="H2340" s="53">
        <v>6</v>
      </c>
      <c r="I2340" s="53"/>
      <c r="J2340" s="53"/>
      <c r="K2340" s="57"/>
      <c r="L2340" s="58">
        <f t="shared" si="250"/>
        <v>1323.54</v>
      </c>
      <c r="M2340" s="58">
        <f t="shared" si="246"/>
        <v>1323.54</v>
      </c>
      <c r="N2340" s="58">
        <f>IF(F2340&gt;0,ROUND(F2340*#REF!,2),0)</f>
        <v>0</v>
      </c>
      <c r="O2340" s="58">
        <f>IF(J2340&gt;0,ROUND(J2340*#REF!,2),0)</f>
        <v>0</v>
      </c>
      <c r="P2340" s="58">
        <f t="shared" si="251"/>
        <v>1323.54</v>
      </c>
      <c r="Q2340" s="59" t="s">
        <v>132</v>
      </c>
      <c r="R2340" s="51"/>
      <c r="S2340" s="51"/>
    </row>
    <row r="2341" spans="1:19" ht="31.5" x14ac:dyDescent="0.35">
      <c r="A2341" s="53">
        <v>31303129</v>
      </c>
      <c r="B2341" s="53" t="s">
        <v>11316</v>
      </c>
      <c r="C2341" s="54" t="s">
        <v>2224</v>
      </c>
      <c r="D2341" s="60">
        <v>1</v>
      </c>
      <c r="E2341" s="61" t="s">
        <v>396</v>
      </c>
      <c r="F2341" s="56"/>
      <c r="G2341" s="53">
        <v>2</v>
      </c>
      <c r="H2341" s="53">
        <v>5</v>
      </c>
      <c r="I2341" s="53"/>
      <c r="J2341" s="53"/>
      <c r="K2341" s="57"/>
      <c r="L2341" s="58">
        <f t="shared" si="250"/>
        <v>1027.79</v>
      </c>
      <c r="M2341" s="58">
        <f t="shared" si="246"/>
        <v>1027.79</v>
      </c>
      <c r="N2341" s="58">
        <f>IF(F2341&gt;0,ROUND(F2341*#REF!,2),0)</f>
        <v>0</v>
      </c>
      <c r="O2341" s="58">
        <f>IF(J2341&gt;0,ROUND(J2341*#REF!,2),0)</f>
        <v>0</v>
      </c>
      <c r="P2341" s="58">
        <f t="shared" si="251"/>
        <v>1027.79</v>
      </c>
      <c r="Q2341" s="59" t="s">
        <v>132</v>
      </c>
      <c r="R2341" s="51"/>
      <c r="S2341" s="51"/>
    </row>
    <row r="2342" spans="1:19" ht="21" x14ac:dyDescent="0.35">
      <c r="A2342" s="53">
        <v>31303137</v>
      </c>
      <c r="B2342" s="53" t="s">
        <v>11317</v>
      </c>
      <c r="C2342" s="54" t="s">
        <v>2223</v>
      </c>
      <c r="D2342" s="60">
        <v>1</v>
      </c>
      <c r="E2342" s="61" t="s">
        <v>159</v>
      </c>
      <c r="F2342" s="56"/>
      <c r="G2342" s="53">
        <v>2</v>
      </c>
      <c r="H2342" s="53">
        <v>3</v>
      </c>
      <c r="I2342" s="53"/>
      <c r="J2342" s="53"/>
      <c r="K2342" s="57"/>
      <c r="L2342" s="58">
        <f t="shared" si="250"/>
        <v>736.04</v>
      </c>
      <c r="M2342" s="58">
        <f t="shared" si="246"/>
        <v>736.04</v>
      </c>
      <c r="N2342" s="58">
        <f>IF(F2342&gt;0,ROUND(F2342*#REF!,2),0)</f>
        <v>0</v>
      </c>
      <c r="O2342" s="58">
        <f>IF(J2342&gt;0,ROUND(J2342*#REF!,2),0)</f>
        <v>0</v>
      </c>
      <c r="P2342" s="58">
        <f t="shared" si="251"/>
        <v>736.04</v>
      </c>
      <c r="Q2342" s="59" t="s">
        <v>132</v>
      </c>
      <c r="R2342" s="51"/>
      <c r="S2342" s="51"/>
    </row>
    <row r="2343" spans="1:19" x14ac:dyDescent="0.35">
      <c r="A2343" s="53">
        <v>31303145</v>
      </c>
      <c r="B2343" s="53" t="s">
        <v>11318</v>
      </c>
      <c r="C2343" s="54" t="s">
        <v>2222</v>
      </c>
      <c r="D2343" s="60">
        <v>1</v>
      </c>
      <c r="E2343" s="61" t="s">
        <v>159</v>
      </c>
      <c r="F2343" s="56"/>
      <c r="G2343" s="53">
        <v>1</v>
      </c>
      <c r="H2343" s="53">
        <v>3</v>
      </c>
      <c r="I2343" s="53"/>
      <c r="J2343" s="53"/>
      <c r="K2343" s="57"/>
      <c r="L2343" s="58">
        <f t="shared" si="250"/>
        <v>736.04</v>
      </c>
      <c r="M2343" s="58">
        <f t="shared" si="246"/>
        <v>736.04</v>
      </c>
      <c r="N2343" s="58">
        <f>IF(F2343&gt;0,ROUND(F2343*#REF!,2),0)</f>
        <v>0</v>
      </c>
      <c r="O2343" s="58">
        <f>IF(J2343&gt;0,ROUND(J2343*#REF!,2),0)</f>
        <v>0</v>
      </c>
      <c r="P2343" s="58">
        <f t="shared" si="251"/>
        <v>736.04</v>
      </c>
      <c r="Q2343" s="59" t="s">
        <v>132</v>
      </c>
      <c r="R2343" s="51"/>
      <c r="S2343" s="51"/>
    </row>
    <row r="2344" spans="1:19" ht="31.5" x14ac:dyDescent="0.35">
      <c r="A2344" s="53">
        <v>31303153</v>
      </c>
      <c r="B2344" s="53" t="s">
        <v>11319</v>
      </c>
      <c r="C2344" s="54" t="s">
        <v>2221</v>
      </c>
      <c r="D2344" s="60">
        <v>1</v>
      </c>
      <c r="E2344" s="61" t="s">
        <v>448</v>
      </c>
      <c r="F2344" s="56"/>
      <c r="G2344" s="53">
        <v>1</v>
      </c>
      <c r="H2344" s="53">
        <v>3</v>
      </c>
      <c r="I2344" s="53"/>
      <c r="J2344" s="53"/>
      <c r="K2344" s="57"/>
      <c r="L2344" s="58">
        <f t="shared" si="250"/>
        <v>371.34</v>
      </c>
      <c r="M2344" s="58">
        <f t="shared" si="246"/>
        <v>371.34</v>
      </c>
      <c r="N2344" s="58">
        <f>IF(F2344&gt;0,ROUND(F2344*#REF!,2),0)</f>
        <v>0</v>
      </c>
      <c r="O2344" s="58">
        <f>IF(J2344&gt;0,ROUND(J2344*#REF!,2),0)</f>
        <v>0</v>
      </c>
      <c r="P2344" s="58">
        <f t="shared" si="251"/>
        <v>371.34</v>
      </c>
      <c r="Q2344" s="59" t="s">
        <v>132</v>
      </c>
      <c r="R2344" s="51"/>
      <c r="S2344" s="51"/>
    </row>
    <row r="2345" spans="1:19" ht="21" x14ac:dyDescent="0.35">
      <c r="A2345" s="53">
        <v>31303161</v>
      </c>
      <c r="B2345" s="53" t="s">
        <v>11320</v>
      </c>
      <c r="C2345" s="54" t="s">
        <v>2220</v>
      </c>
      <c r="D2345" s="60">
        <v>1</v>
      </c>
      <c r="E2345" s="61" t="s">
        <v>398</v>
      </c>
      <c r="F2345" s="56"/>
      <c r="G2345" s="53">
        <v>2</v>
      </c>
      <c r="H2345" s="53">
        <v>4</v>
      </c>
      <c r="I2345" s="53"/>
      <c r="J2345" s="53"/>
      <c r="K2345" s="57"/>
      <c r="L2345" s="58">
        <f t="shared" si="250"/>
        <v>1140.53</v>
      </c>
      <c r="M2345" s="58">
        <f t="shared" si="246"/>
        <v>1140.53</v>
      </c>
      <c r="N2345" s="58">
        <f>IF(F2345&gt;0,ROUND(F2345*#REF!,2),0)</f>
        <v>0</v>
      </c>
      <c r="O2345" s="58">
        <f>IF(J2345&gt;0,ROUND(J2345*#REF!,2),0)</f>
        <v>0</v>
      </c>
      <c r="P2345" s="58">
        <f t="shared" si="251"/>
        <v>1140.53</v>
      </c>
      <c r="Q2345" s="59" t="s">
        <v>132</v>
      </c>
      <c r="R2345" s="51"/>
      <c r="S2345" s="51"/>
    </row>
    <row r="2346" spans="1:19" ht="42" x14ac:dyDescent="0.35">
      <c r="A2346" s="53">
        <v>31303170</v>
      </c>
      <c r="B2346" s="53" t="s">
        <v>11321</v>
      </c>
      <c r="C2346" s="54" t="s">
        <v>2219</v>
      </c>
      <c r="D2346" s="60">
        <v>1</v>
      </c>
      <c r="E2346" s="61" t="s">
        <v>407</v>
      </c>
      <c r="F2346" s="56">
        <v>24.33</v>
      </c>
      <c r="G2346" s="53">
        <v>1</v>
      </c>
      <c r="H2346" s="53">
        <v>4</v>
      </c>
      <c r="I2346" s="53"/>
      <c r="J2346" s="53"/>
      <c r="K2346" s="57"/>
      <c r="L2346" s="58">
        <f t="shared" si="250"/>
        <v>620.66</v>
      </c>
      <c r="M2346" s="58">
        <f t="shared" si="246"/>
        <v>620.66</v>
      </c>
      <c r="N2346" s="58" t="e">
        <f>IF(F2346&gt;0,ROUND(F2346*#REF!,2),0)</f>
        <v>#REF!</v>
      </c>
      <c r="O2346" s="58">
        <f>IF(J2346&gt;0,ROUND(J2346*#REF!,2),0)</f>
        <v>0</v>
      </c>
      <c r="P2346" s="58" t="e">
        <f t="shared" si="251"/>
        <v>#REF!</v>
      </c>
      <c r="Q2346" s="59" t="s">
        <v>132</v>
      </c>
      <c r="R2346" s="51"/>
      <c r="S2346" s="51"/>
    </row>
    <row r="2347" spans="1:19" ht="52.5" x14ac:dyDescent="0.35">
      <c r="A2347" s="53">
        <v>31303188</v>
      </c>
      <c r="B2347" s="53" t="s">
        <v>11322</v>
      </c>
      <c r="C2347" s="54" t="s">
        <v>2218</v>
      </c>
      <c r="D2347" s="60">
        <v>1</v>
      </c>
      <c r="E2347" s="61" t="s">
        <v>383</v>
      </c>
      <c r="F2347" s="56">
        <v>24.33</v>
      </c>
      <c r="G2347" s="53">
        <v>1</v>
      </c>
      <c r="H2347" s="53">
        <v>4</v>
      </c>
      <c r="I2347" s="53"/>
      <c r="J2347" s="53"/>
      <c r="K2347" s="57"/>
      <c r="L2347" s="58">
        <f t="shared" si="250"/>
        <v>649.84</v>
      </c>
      <c r="M2347" s="58">
        <f t="shared" si="246"/>
        <v>649.84</v>
      </c>
      <c r="N2347" s="58" t="e">
        <f>IF(F2347&gt;0,ROUND(F2347*#REF!,2),0)</f>
        <v>#REF!</v>
      </c>
      <c r="O2347" s="58">
        <f>IF(J2347&gt;0,ROUND(J2347*#REF!,2),0)</f>
        <v>0</v>
      </c>
      <c r="P2347" s="58" t="e">
        <f t="shared" si="251"/>
        <v>#REF!</v>
      </c>
      <c r="Q2347" s="59" t="s">
        <v>132</v>
      </c>
      <c r="R2347" s="51"/>
      <c r="S2347" s="51"/>
    </row>
    <row r="2348" spans="1:19" ht="42" x14ac:dyDescent="0.35">
      <c r="A2348" s="53">
        <v>31303196</v>
      </c>
      <c r="B2348" s="53" t="s">
        <v>11323</v>
      </c>
      <c r="C2348" s="54" t="s">
        <v>2217</v>
      </c>
      <c r="D2348" s="60">
        <v>1</v>
      </c>
      <c r="E2348" s="61" t="s">
        <v>34</v>
      </c>
      <c r="F2348" s="56"/>
      <c r="G2348" s="53"/>
      <c r="H2348" s="53">
        <v>0</v>
      </c>
      <c r="I2348" s="53"/>
      <c r="J2348" s="53"/>
      <c r="K2348" s="57"/>
      <c r="L2348" s="58">
        <f t="shared" si="250"/>
        <v>71.62</v>
      </c>
      <c r="M2348" s="58">
        <f t="shared" si="246"/>
        <v>71.62</v>
      </c>
      <c r="N2348" s="58">
        <f>IF(F2348&gt;0,ROUND(F2348*#REF!,2),0)</f>
        <v>0</v>
      </c>
      <c r="O2348" s="58">
        <f>IF(J2348&gt;0,ROUND(J2348*#REF!,2),0)</f>
        <v>0</v>
      </c>
      <c r="P2348" s="58">
        <f t="shared" si="251"/>
        <v>71.62</v>
      </c>
      <c r="Q2348" s="59" t="s">
        <v>132</v>
      </c>
      <c r="R2348" s="51"/>
      <c r="S2348" s="51"/>
    </row>
    <row r="2349" spans="1:19" ht="42" x14ac:dyDescent="0.35">
      <c r="A2349" s="53">
        <v>31303200</v>
      </c>
      <c r="B2349" s="53" t="s">
        <v>11324</v>
      </c>
      <c r="C2349" s="54" t="s">
        <v>2216</v>
      </c>
      <c r="D2349" s="60">
        <v>1</v>
      </c>
      <c r="E2349" s="61" t="s">
        <v>398</v>
      </c>
      <c r="F2349" s="56">
        <v>56.77</v>
      </c>
      <c r="G2349" s="53">
        <v>2</v>
      </c>
      <c r="H2349" s="53">
        <v>5</v>
      </c>
      <c r="I2349" s="53"/>
      <c r="J2349" s="53"/>
      <c r="K2349" s="57"/>
      <c r="L2349" s="58">
        <f t="shared" si="250"/>
        <v>1140.53</v>
      </c>
      <c r="M2349" s="58">
        <f t="shared" si="246"/>
        <v>1140.53</v>
      </c>
      <c r="N2349" s="58" t="e">
        <f>IF(F2349&gt;0,ROUND(F2349*#REF!,2),0)</f>
        <v>#REF!</v>
      </c>
      <c r="O2349" s="58">
        <f>IF(J2349&gt;0,ROUND(J2349*#REF!,2),0)</f>
        <v>0</v>
      </c>
      <c r="P2349" s="58" t="e">
        <f t="shared" si="251"/>
        <v>#REF!</v>
      </c>
      <c r="Q2349" s="59" t="s">
        <v>132</v>
      </c>
      <c r="R2349" s="51"/>
      <c r="S2349" s="51"/>
    </row>
    <row r="2350" spans="1:19" ht="21" x14ac:dyDescent="0.35">
      <c r="A2350" s="53">
        <v>31303218</v>
      </c>
      <c r="B2350" s="53" t="s">
        <v>11325</v>
      </c>
      <c r="C2350" s="54" t="s">
        <v>2215</v>
      </c>
      <c r="D2350" s="60">
        <v>1</v>
      </c>
      <c r="E2350" s="61" t="s">
        <v>446</v>
      </c>
      <c r="F2350" s="56">
        <v>60.83</v>
      </c>
      <c r="G2350" s="53">
        <v>2</v>
      </c>
      <c r="H2350" s="53">
        <v>6</v>
      </c>
      <c r="I2350" s="53"/>
      <c r="J2350" s="53"/>
      <c r="K2350" s="57"/>
      <c r="L2350" s="58">
        <f t="shared" si="250"/>
        <v>1323.54</v>
      </c>
      <c r="M2350" s="58">
        <f t="shared" si="246"/>
        <v>1323.54</v>
      </c>
      <c r="N2350" s="58" t="e">
        <f>IF(F2350&gt;0,ROUND(F2350*#REF!,2),0)</f>
        <v>#REF!</v>
      </c>
      <c r="O2350" s="58">
        <f>IF(J2350&gt;0,ROUND(J2350*#REF!,2),0)</f>
        <v>0</v>
      </c>
      <c r="P2350" s="58" t="e">
        <f t="shared" si="251"/>
        <v>#REF!</v>
      </c>
      <c r="Q2350" s="59" t="s">
        <v>132</v>
      </c>
      <c r="R2350" s="51"/>
      <c r="S2350" s="51"/>
    </row>
    <row r="2351" spans="1:19" ht="21" x14ac:dyDescent="0.35">
      <c r="A2351" s="53">
        <v>31303226</v>
      </c>
      <c r="B2351" s="53" t="s">
        <v>11326</v>
      </c>
      <c r="C2351" s="54" t="s">
        <v>2214</v>
      </c>
      <c r="D2351" s="60">
        <v>1</v>
      </c>
      <c r="E2351" s="61" t="s">
        <v>2042</v>
      </c>
      <c r="F2351" s="56">
        <v>81.099999999999994</v>
      </c>
      <c r="G2351" s="53">
        <v>2</v>
      </c>
      <c r="H2351" s="53">
        <v>7</v>
      </c>
      <c r="I2351" s="53"/>
      <c r="J2351" s="53"/>
      <c r="K2351" s="57"/>
      <c r="L2351" s="58">
        <f t="shared" si="250"/>
        <v>1982.66</v>
      </c>
      <c r="M2351" s="58">
        <f t="shared" si="246"/>
        <v>1982.66</v>
      </c>
      <c r="N2351" s="58" t="e">
        <f>IF(F2351&gt;0,ROUND(F2351*#REF!,2),0)</f>
        <v>#REF!</v>
      </c>
      <c r="O2351" s="58">
        <f>IF(J2351&gt;0,ROUND(J2351*#REF!,2),0)</f>
        <v>0</v>
      </c>
      <c r="P2351" s="58" t="e">
        <f t="shared" si="251"/>
        <v>#REF!</v>
      </c>
      <c r="Q2351" s="59" t="s">
        <v>132</v>
      </c>
      <c r="R2351" s="51"/>
      <c r="S2351" s="51"/>
    </row>
    <row r="2352" spans="1:19" ht="31.5" x14ac:dyDescent="0.35">
      <c r="A2352" s="53">
        <v>31303234</v>
      </c>
      <c r="B2352" s="53" t="s">
        <v>11327</v>
      </c>
      <c r="C2352" s="54" t="s">
        <v>2213</v>
      </c>
      <c r="D2352" s="60">
        <v>1</v>
      </c>
      <c r="E2352" s="61" t="s">
        <v>2185</v>
      </c>
      <c r="F2352" s="56">
        <v>60.83</v>
      </c>
      <c r="G2352" s="53">
        <v>2</v>
      </c>
      <c r="H2352" s="53">
        <v>6</v>
      </c>
      <c r="I2352" s="53"/>
      <c r="J2352" s="53"/>
      <c r="K2352" s="57"/>
      <c r="L2352" s="58">
        <f t="shared" si="250"/>
        <v>1505.22</v>
      </c>
      <c r="M2352" s="58">
        <f t="shared" si="246"/>
        <v>1505.22</v>
      </c>
      <c r="N2352" s="58" t="e">
        <f>IF(F2352&gt;0,ROUND(F2352*#REF!,2),0)</f>
        <v>#REF!</v>
      </c>
      <c r="O2352" s="58">
        <f>IF(J2352&gt;0,ROUND(J2352*#REF!,2),0)</f>
        <v>0</v>
      </c>
      <c r="P2352" s="58" t="e">
        <f t="shared" si="251"/>
        <v>#REF!</v>
      </c>
      <c r="Q2352" s="59" t="s">
        <v>132</v>
      </c>
      <c r="R2352" s="51"/>
      <c r="S2352" s="51"/>
    </row>
    <row r="2353" spans="1:19" x14ac:dyDescent="0.35">
      <c r="A2353" s="53">
        <v>31303242</v>
      </c>
      <c r="B2353" s="53" t="s">
        <v>11328</v>
      </c>
      <c r="C2353" s="54" t="s">
        <v>2212</v>
      </c>
      <c r="D2353" s="60">
        <v>1</v>
      </c>
      <c r="E2353" s="61" t="s">
        <v>398</v>
      </c>
      <c r="F2353" s="56">
        <v>56.77</v>
      </c>
      <c r="G2353" s="53">
        <v>2</v>
      </c>
      <c r="H2353" s="53">
        <v>5</v>
      </c>
      <c r="I2353" s="53"/>
      <c r="J2353" s="53"/>
      <c r="K2353" s="57"/>
      <c r="L2353" s="58">
        <f t="shared" si="250"/>
        <v>1140.53</v>
      </c>
      <c r="M2353" s="58">
        <f t="shared" si="246"/>
        <v>1140.53</v>
      </c>
      <c r="N2353" s="58" t="e">
        <f>IF(F2353&gt;0,ROUND(F2353*#REF!,2),0)</f>
        <v>#REF!</v>
      </c>
      <c r="O2353" s="58">
        <f>IF(J2353&gt;0,ROUND(J2353*#REF!,2),0)</f>
        <v>0</v>
      </c>
      <c r="P2353" s="58" t="e">
        <f t="shared" si="251"/>
        <v>#REF!</v>
      </c>
      <c r="Q2353" s="59" t="s">
        <v>132</v>
      </c>
      <c r="R2353" s="51"/>
      <c r="S2353" s="51"/>
    </row>
    <row r="2354" spans="1:19" ht="21" x14ac:dyDescent="0.35">
      <c r="A2354" s="53">
        <v>31303250</v>
      </c>
      <c r="B2354" s="53" t="s">
        <v>11329</v>
      </c>
      <c r="C2354" s="54" t="s">
        <v>2211</v>
      </c>
      <c r="D2354" s="60">
        <v>1</v>
      </c>
      <c r="E2354" s="61" t="s">
        <v>398</v>
      </c>
      <c r="F2354" s="56">
        <v>56.77</v>
      </c>
      <c r="G2354" s="53">
        <v>1</v>
      </c>
      <c r="H2354" s="53">
        <v>5</v>
      </c>
      <c r="I2354" s="53"/>
      <c r="J2354" s="53"/>
      <c r="K2354" s="57"/>
      <c r="L2354" s="58">
        <f t="shared" si="250"/>
        <v>1140.53</v>
      </c>
      <c r="M2354" s="58">
        <f t="shared" si="246"/>
        <v>1140.53</v>
      </c>
      <c r="N2354" s="58" t="e">
        <f>IF(F2354&gt;0,ROUND(F2354*#REF!,2),0)</f>
        <v>#REF!</v>
      </c>
      <c r="O2354" s="58">
        <f>IF(J2354&gt;0,ROUND(J2354*#REF!,2),0)</f>
        <v>0</v>
      </c>
      <c r="P2354" s="58" t="e">
        <f t="shared" si="251"/>
        <v>#REF!</v>
      </c>
      <c r="Q2354" s="59" t="s">
        <v>132</v>
      </c>
      <c r="R2354" s="51"/>
      <c r="S2354" s="51"/>
    </row>
    <row r="2355" spans="1:19" ht="21" x14ac:dyDescent="0.35">
      <c r="A2355" s="53">
        <v>31303269</v>
      </c>
      <c r="B2355" s="53" t="s">
        <v>11330</v>
      </c>
      <c r="C2355" s="54" t="s">
        <v>2210</v>
      </c>
      <c r="D2355" s="60">
        <v>1</v>
      </c>
      <c r="E2355" s="61" t="s">
        <v>281</v>
      </c>
      <c r="F2355" s="56"/>
      <c r="G2355" s="53"/>
      <c r="H2355" s="53"/>
      <c r="I2355" s="53"/>
      <c r="J2355" s="53"/>
      <c r="K2355" s="57"/>
      <c r="L2355" s="58">
        <f t="shared" si="250"/>
        <v>202.9</v>
      </c>
      <c r="M2355" s="58">
        <f t="shared" si="246"/>
        <v>202.9</v>
      </c>
      <c r="N2355" s="58">
        <f>IF(F2355&gt;0,ROUND(F2355*#REF!,2),0)</f>
        <v>0</v>
      </c>
      <c r="O2355" s="58">
        <f>IF(J2355&gt;0,ROUND(J2355*#REF!,2),0)</f>
        <v>0</v>
      </c>
      <c r="P2355" s="58">
        <f t="shared" si="251"/>
        <v>202.9</v>
      </c>
      <c r="Q2355" s="59" t="s">
        <v>132</v>
      </c>
      <c r="R2355" s="51"/>
      <c r="S2355" s="51"/>
    </row>
    <row r="2356" spans="1:19" ht="21" x14ac:dyDescent="0.35">
      <c r="A2356" s="53">
        <v>31303293</v>
      </c>
      <c r="B2356" s="53" t="s">
        <v>11331</v>
      </c>
      <c r="C2356" s="54" t="s">
        <v>2209</v>
      </c>
      <c r="D2356" s="60">
        <v>1</v>
      </c>
      <c r="E2356" s="61" t="s">
        <v>281</v>
      </c>
      <c r="F2356" s="56"/>
      <c r="G2356" s="53"/>
      <c r="H2356" s="53"/>
      <c r="I2356" s="53"/>
      <c r="J2356" s="53"/>
      <c r="K2356" s="57"/>
      <c r="L2356" s="58">
        <f t="shared" si="250"/>
        <v>202.9</v>
      </c>
      <c r="M2356" s="58">
        <f t="shared" si="246"/>
        <v>202.9</v>
      </c>
      <c r="N2356" s="58">
        <f>IF(F2356&gt;0,ROUND(F2356*#REF!,2),0)</f>
        <v>0</v>
      </c>
      <c r="O2356" s="58">
        <f>IF(J2356&gt;0,ROUND(J2356*#REF!,2),0)</f>
        <v>0</v>
      </c>
      <c r="P2356" s="58">
        <f t="shared" si="251"/>
        <v>202.9</v>
      </c>
      <c r="Q2356" s="59" t="s">
        <v>132</v>
      </c>
      <c r="R2356" s="51"/>
      <c r="S2356" s="51"/>
    </row>
    <row r="2357" spans="1:19" x14ac:dyDescent="0.35">
      <c r="A2357" s="53">
        <v>31303315</v>
      </c>
      <c r="B2357" s="53" t="s">
        <v>11332</v>
      </c>
      <c r="C2357" s="54" t="s">
        <v>2208</v>
      </c>
      <c r="D2357" s="60">
        <v>1</v>
      </c>
      <c r="E2357" s="61" t="s">
        <v>281</v>
      </c>
      <c r="F2357" s="56"/>
      <c r="G2357" s="53"/>
      <c r="H2357" s="53">
        <v>0</v>
      </c>
      <c r="I2357" s="53"/>
      <c r="J2357" s="53"/>
      <c r="K2357" s="57"/>
      <c r="L2357" s="58">
        <f t="shared" si="250"/>
        <v>202.9</v>
      </c>
      <c r="M2357" s="58">
        <f t="shared" si="246"/>
        <v>202.9</v>
      </c>
      <c r="N2357" s="58">
        <f>IF(F2357&gt;0,ROUND(F2357*#REF!,2),0)</f>
        <v>0</v>
      </c>
      <c r="O2357" s="58">
        <f>IF(J2357&gt;0,ROUND(J2357*#REF!,2),0)</f>
        <v>0</v>
      </c>
      <c r="P2357" s="58">
        <f t="shared" si="251"/>
        <v>202.9</v>
      </c>
      <c r="Q2357" s="59" t="s">
        <v>132</v>
      </c>
      <c r="R2357" s="51"/>
      <c r="S2357" s="51"/>
    </row>
    <row r="2358" spans="1:19" x14ac:dyDescent="0.35">
      <c r="A2358" s="53">
        <v>31303323</v>
      </c>
      <c r="B2358" s="53" t="s">
        <v>11333</v>
      </c>
      <c r="C2358" s="54" t="s">
        <v>2207</v>
      </c>
      <c r="D2358" s="60">
        <v>1</v>
      </c>
      <c r="E2358" s="61" t="s">
        <v>393</v>
      </c>
      <c r="F2358" s="56"/>
      <c r="G2358" s="53">
        <v>2</v>
      </c>
      <c r="H2358" s="53">
        <v>4</v>
      </c>
      <c r="I2358" s="53"/>
      <c r="J2358" s="53"/>
      <c r="K2358" s="57"/>
      <c r="L2358" s="58">
        <f t="shared" si="250"/>
        <v>883.25</v>
      </c>
      <c r="M2358" s="58">
        <f t="shared" si="246"/>
        <v>883.25</v>
      </c>
      <c r="N2358" s="58">
        <f>IF(F2358&gt;0,ROUND(F2358*#REF!,2),0)</f>
        <v>0</v>
      </c>
      <c r="O2358" s="58">
        <f>IF(J2358&gt;0,ROUND(J2358*#REF!,2),0)</f>
        <v>0</v>
      </c>
      <c r="P2358" s="58">
        <f t="shared" si="251"/>
        <v>883.25</v>
      </c>
      <c r="Q2358" s="59" t="s">
        <v>132</v>
      </c>
      <c r="R2358" s="51"/>
      <c r="S2358" s="51"/>
    </row>
    <row r="2359" spans="1:19" ht="31" x14ac:dyDescent="0.35">
      <c r="A2359" s="125" t="s">
        <v>11334</v>
      </c>
      <c r="B2359" s="125"/>
      <c r="C2359" s="125"/>
      <c r="D2359" s="125"/>
      <c r="E2359" s="125"/>
      <c r="F2359" s="125"/>
      <c r="G2359" s="125"/>
      <c r="H2359" s="125"/>
      <c r="I2359" s="125"/>
      <c r="J2359" s="125"/>
      <c r="K2359" s="125"/>
      <c r="L2359" s="125"/>
      <c r="M2359" s="125"/>
      <c r="N2359" s="125"/>
      <c r="O2359" s="125"/>
      <c r="P2359" s="125"/>
      <c r="Q2359" s="52"/>
      <c r="R2359" s="51"/>
      <c r="S2359" s="51"/>
    </row>
    <row r="2360" spans="1:19" x14ac:dyDescent="0.35">
      <c r="A2360" s="53">
        <v>31304010</v>
      </c>
      <c r="B2360" s="53" t="s">
        <v>11335</v>
      </c>
      <c r="C2360" s="54" t="s">
        <v>2206</v>
      </c>
      <c r="D2360" s="60">
        <v>1</v>
      </c>
      <c r="E2360" s="61" t="s">
        <v>407</v>
      </c>
      <c r="F2360" s="56"/>
      <c r="G2360" s="53">
        <v>1</v>
      </c>
      <c r="H2360" s="53">
        <v>3</v>
      </c>
      <c r="I2360" s="53"/>
      <c r="J2360" s="53"/>
      <c r="K2360" s="57"/>
      <c r="L2360" s="58">
        <f t="shared" ref="L2360:L2368" si="252">VLOOKUP(E2360,PORTES2021,10,FALSE)</f>
        <v>620.66</v>
      </c>
      <c r="M2360" s="58">
        <f t="shared" si="246"/>
        <v>620.66</v>
      </c>
      <c r="N2360" s="58">
        <f>IF(F2360&gt;0,ROUND(F2360*#REF!,2),0)</f>
        <v>0</v>
      </c>
      <c r="O2360" s="58">
        <f>IF(J2360&gt;0,ROUND(J2360*#REF!,2),0)</f>
        <v>0</v>
      </c>
      <c r="P2360" s="58">
        <f t="shared" ref="P2360:P2368" si="253">ROUND(M2360+N2360+O2360,2)</f>
        <v>620.66</v>
      </c>
      <c r="Q2360" s="59" t="s">
        <v>132</v>
      </c>
      <c r="R2360" s="51"/>
      <c r="S2360" s="51"/>
    </row>
    <row r="2361" spans="1:19" x14ac:dyDescent="0.35">
      <c r="A2361" s="53">
        <v>31304028</v>
      </c>
      <c r="B2361" s="53" t="s">
        <v>11336</v>
      </c>
      <c r="C2361" s="54" t="s">
        <v>2205</v>
      </c>
      <c r="D2361" s="60">
        <v>1</v>
      </c>
      <c r="E2361" s="61" t="s">
        <v>159</v>
      </c>
      <c r="F2361" s="56"/>
      <c r="G2361" s="53">
        <v>1</v>
      </c>
      <c r="H2361" s="53">
        <v>5</v>
      </c>
      <c r="I2361" s="53"/>
      <c r="J2361" s="53"/>
      <c r="K2361" s="57"/>
      <c r="L2361" s="58">
        <f t="shared" si="252"/>
        <v>736.04</v>
      </c>
      <c r="M2361" s="58">
        <f t="shared" si="246"/>
        <v>736.04</v>
      </c>
      <c r="N2361" s="58">
        <f>IF(F2361&gt;0,ROUND(F2361*#REF!,2),0)</f>
        <v>0</v>
      </c>
      <c r="O2361" s="58">
        <f>IF(J2361&gt;0,ROUND(J2361*#REF!,2),0)</f>
        <v>0</v>
      </c>
      <c r="P2361" s="58">
        <f t="shared" si="253"/>
        <v>736.04</v>
      </c>
      <c r="Q2361" s="59" t="s">
        <v>132</v>
      </c>
      <c r="R2361" s="51"/>
      <c r="S2361" s="51"/>
    </row>
    <row r="2362" spans="1:19" ht="31.5" x14ac:dyDescent="0.35">
      <c r="A2362" s="53">
        <v>31304036</v>
      </c>
      <c r="B2362" s="53" t="s">
        <v>11337</v>
      </c>
      <c r="C2362" s="54" t="s">
        <v>2204</v>
      </c>
      <c r="D2362" s="60">
        <v>1</v>
      </c>
      <c r="E2362" s="61" t="s">
        <v>159</v>
      </c>
      <c r="F2362" s="56"/>
      <c r="G2362" s="53">
        <v>1</v>
      </c>
      <c r="H2362" s="53">
        <v>4</v>
      </c>
      <c r="I2362" s="53"/>
      <c r="J2362" s="53"/>
      <c r="K2362" s="57"/>
      <c r="L2362" s="58">
        <f t="shared" si="252"/>
        <v>736.04</v>
      </c>
      <c r="M2362" s="58">
        <f t="shared" si="246"/>
        <v>736.04</v>
      </c>
      <c r="N2362" s="58">
        <f>IF(F2362&gt;0,ROUND(F2362*#REF!,2),0)</f>
        <v>0</v>
      </c>
      <c r="O2362" s="58">
        <f>IF(J2362&gt;0,ROUND(J2362*#REF!,2),0)</f>
        <v>0</v>
      </c>
      <c r="P2362" s="58">
        <f t="shared" si="253"/>
        <v>736.04</v>
      </c>
      <c r="Q2362" s="59" t="s">
        <v>132</v>
      </c>
      <c r="R2362" s="51"/>
      <c r="S2362" s="51"/>
    </row>
    <row r="2363" spans="1:19" x14ac:dyDescent="0.35">
      <c r="A2363" s="53">
        <v>31304044</v>
      </c>
      <c r="B2363" s="53" t="s">
        <v>11338</v>
      </c>
      <c r="C2363" s="54" t="s">
        <v>2203</v>
      </c>
      <c r="D2363" s="60">
        <v>1</v>
      </c>
      <c r="E2363" s="61" t="s">
        <v>388</v>
      </c>
      <c r="F2363" s="56"/>
      <c r="G2363" s="53">
        <v>1</v>
      </c>
      <c r="H2363" s="53">
        <v>3</v>
      </c>
      <c r="I2363" s="53"/>
      <c r="J2363" s="53"/>
      <c r="K2363" s="57"/>
      <c r="L2363" s="58">
        <f t="shared" si="252"/>
        <v>574.25</v>
      </c>
      <c r="M2363" s="58">
        <f t="shared" si="246"/>
        <v>574.25</v>
      </c>
      <c r="N2363" s="58">
        <f>IF(F2363&gt;0,ROUND(F2363*#REF!,2),0)</f>
        <v>0</v>
      </c>
      <c r="O2363" s="58">
        <f>IF(J2363&gt;0,ROUND(J2363*#REF!,2),0)</f>
        <v>0</v>
      </c>
      <c r="P2363" s="58">
        <f t="shared" si="253"/>
        <v>574.25</v>
      </c>
      <c r="Q2363" s="59" t="s">
        <v>132</v>
      </c>
      <c r="R2363" s="51"/>
      <c r="S2363" s="51"/>
    </row>
    <row r="2364" spans="1:19" ht="21" x14ac:dyDescent="0.35">
      <c r="A2364" s="53">
        <v>31304052</v>
      </c>
      <c r="B2364" s="53" t="s">
        <v>11339</v>
      </c>
      <c r="C2364" s="54" t="s">
        <v>2202</v>
      </c>
      <c r="D2364" s="60">
        <v>1</v>
      </c>
      <c r="E2364" s="61" t="s">
        <v>407</v>
      </c>
      <c r="F2364" s="56">
        <v>24.33</v>
      </c>
      <c r="G2364" s="53">
        <v>1</v>
      </c>
      <c r="H2364" s="53">
        <v>5</v>
      </c>
      <c r="I2364" s="53"/>
      <c r="J2364" s="53"/>
      <c r="K2364" s="57"/>
      <c r="L2364" s="58">
        <f t="shared" si="252"/>
        <v>620.66</v>
      </c>
      <c r="M2364" s="58">
        <f t="shared" si="246"/>
        <v>620.66</v>
      </c>
      <c r="N2364" s="58" t="e">
        <f>IF(F2364&gt;0,ROUND(F2364*#REF!,2),0)</f>
        <v>#REF!</v>
      </c>
      <c r="O2364" s="58">
        <f>IF(J2364&gt;0,ROUND(J2364*#REF!,2),0)</f>
        <v>0</v>
      </c>
      <c r="P2364" s="58" t="e">
        <f t="shared" si="253"/>
        <v>#REF!</v>
      </c>
      <c r="Q2364" s="59" t="s">
        <v>132</v>
      </c>
      <c r="R2364" s="51"/>
      <c r="S2364" s="51"/>
    </row>
    <row r="2365" spans="1:19" ht="21" x14ac:dyDescent="0.35">
      <c r="A2365" s="53">
        <v>31304060</v>
      </c>
      <c r="B2365" s="53" t="s">
        <v>11340</v>
      </c>
      <c r="C2365" s="54" t="s">
        <v>2201</v>
      </c>
      <c r="D2365" s="60">
        <v>1</v>
      </c>
      <c r="E2365" s="61" t="s">
        <v>161</v>
      </c>
      <c r="F2365" s="56">
        <v>52.72</v>
      </c>
      <c r="G2365" s="53">
        <v>1</v>
      </c>
      <c r="H2365" s="53">
        <v>6</v>
      </c>
      <c r="I2365" s="53"/>
      <c r="J2365" s="53"/>
      <c r="K2365" s="57"/>
      <c r="L2365" s="58">
        <f t="shared" si="252"/>
        <v>948.22</v>
      </c>
      <c r="M2365" s="58">
        <f t="shared" si="246"/>
        <v>948.22</v>
      </c>
      <c r="N2365" s="58" t="e">
        <f>IF(F2365&gt;0,ROUND(F2365*#REF!,2),0)</f>
        <v>#REF!</v>
      </c>
      <c r="O2365" s="58">
        <f>IF(J2365&gt;0,ROUND(J2365*#REF!,2),0)</f>
        <v>0</v>
      </c>
      <c r="P2365" s="58" t="e">
        <f t="shared" si="253"/>
        <v>#REF!</v>
      </c>
      <c r="Q2365" s="59" t="s">
        <v>132</v>
      </c>
      <c r="R2365" s="51"/>
      <c r="S2365" s="51"/>
    </row>
    <row r="2366" spans="1:19" ht="21" x14ac:dyDescent="0.35">
      <c r="A2366" s="53">
        <v>31304079</v>
      </c>
      <c r="B2366" s="53" t="s">
        <v>11341</v>
      </c>
      <c r="C2366" s="54" t="s">
        <v>2200</v>
      </c>
      <c r="D2366" s="60">
        <v>1</v>
      </c>
      <c r="E2366" s="61" t="s">
        <v>398</v>
      </c>
      <c r="F2366" s="56">
        <v>56.77</v>
      </c>
      <c r="G2366" s="53">
        <v>1</v>
      </c>
      <c r="H2366" s="53">
        <v>5</v>
      </c>
      <c r="I2366" s="53"/>
      <c r="J2366" s="53"/>
      <c r="K2366" s="57"/>
      <c r="L2366" s="58">
        <f t="shared" si="252"/>
        <v>1140.53</v>
      </c>
      <c r="M2366" s="58">
        <f t="shared" si="246"/>
        <v>1140.53</v>
      </c>
      <c r="N2366" s="58" t="e">
        <f>IF(F2366&gt;0,ROUND(F2366*#REF!,2),0)</f>
        <v>#REF!</v>
      </c>
      <c r="O2366" s="58">
        <f>IF(J2366&gt;0,ROUND(J2366*#REF!,2),0)</f>
        <v>0</v>
      </c>
      <c r="P2366" s="58" t="e">
        <f t="shared" si="253"/>
        <v>#REF!</v>
      </c>
      <c r="Q2366" s="59" t="s">
        <v>132</v>
      </c>
      <c r="R2366" s="51"/>
      <c r="S2366" s="51"/>
    </row>
    <row r="2367" spans="1:19" ht="21" x14ac:dyDescent="0.35">
      <c r="A2367" s="53">
        <v>31304087</v>
      </c>
      <c r="B2367" s="53" t="s">
        <v>11342</v>
      </c>
      <c r="C2367" s="54" t="s">
        <v>2199</v>
      </c>
      <c r="D2367" s="60">
        <v>1</v>
      </c>
      <c r="E2367" s="61" t="s">
        <v>159</v>
      </c>
      <c r="F2367" s="56">
        <v>44.61</v>
      </c>
      <c r="G2367" s="53">
        <v>1</v>
      </c>
      <c r="H2367" s="53">
        <v>5</v>
      </c>
      <c r="I2367" s="53"/>
      <c r="J2367" s="53"/>
      <c r="K2367" s="57"/>
      <c r="L2367" s="58">
        <f t="shared" si="252"/>
        <v>736.04</v>
      </c>
      <c r="M2367" s="58">
        <f t="shared" si="246"/>
        <v>736.04</v>
      </c>
      <c r="N2367" s="58" t="e">
        <f>IF(F2367&gt;0,ROUND(F2367*#REF!,2),0)</f>
        <v>#REF!</v>
      </c>
      <c r="O2367" s="58">
        <f>IF(J2367&gt;0,ROUND(J2367*#REF!,2),0)</f>
        <v>0</v>
      </c>
      <c r="P2367" s="58" t="e">
        <f t="shared" si="253"/>
        <v>#REF!</v>
      </c>
      <c r="Q2367" s="59" t="s">
        <v>132</v>
      </c>
      <c r="R2367" s="51"/>
      <c r="S2367" s="51"/>
    </row>
    <row r="2368" spans="1:19" ht="21" x14ac:dyDescent="0.35">
      <c r="A2368" s="53">
        <v>31304095</v>
      </c>
      <c r="B2368" s="53" t="s">
        <v>11343</v>
      </c>
      <c r="C2368" s="54" t="s">
        <v>2198</v>
      </c>
      <c r="D2368" s="60">
        <v>1</v>
      </c>
      <c r="E2368" s="61" t="s">
        <v>224</v>
      </c>
      <c r="F2368" s="56"/>
      <c r="G2368" s="53"/>
      <c r="H2368" s="53"/>
      <c r="I2368" s="53"/>
      <c r="J2368" s="53"/>
      <c r="K2368" s="57"/>
      <c r="L2368" s="58">
        <f t="shared" si="252"/>
        <v>338.19</v>
      </c>
      <c r="M2368" s="58">
        <f t="shared" si="246"/>
        <v>338.19</v>
      </c>
      <c r="N2368" s="58">
        <f>IF(F2368&gt;0,ROUND(F2368*#REF!,2),0)</f>
        <v>0</v>
      </c>
      <c r="O2368" s="58">
        <f>IF(J2368&gt;0,ROUND(J2368*#REF!,2),0)</f>
        <v>0</v>
      </c>
      <c r="P2368" s="58">
        <f t="shared" si="253"/>
        <v>338.19</v>
      </c>
      <c r="Q2368" s="59" t="s">
        <v>132</v>
      </c>
      <c r="R2368" s="51"/>
      <c r="S2368" s="51"/>
    </row>
    <row r="2369" spans="1:19" ht="31" x14ac:dyDescent="0.35">
      <c r="A2369" s="124" t="s">
        <v>11344</v>
      </c>
      <c r="B2369" s="124"/>
      <c r="C2369" s="124"/>
      <c r="D2369" s="124"/>
      <c r="E2369" s="124"/>
      <c r="F2369" s="124"/>
      <c r="G2369" s="124"/>
      <c r="H2369" s="124"/>
      <c r="I2369" s="124"/>
      <c r="J2369" s="124"/>
      <c r="K2369" s="124"/>
      <c r="L2369" s="124"/>
      <c r="M2369" s="124"/>
      <c r="N2369" s="124"/>
      <c r="O2369" s="124"/>
      <c r="P2369" s="124"/>
      <c r="Q2369" s="52"/>
      <c r="R2369" s="51"/>
      <c r="S2369" s="51"/>
    </row>
    <row r="2370" spans="1:19" ht="21" x14ac:dyDescent="0.35">
      <c r="A2370" s="53">
        <v>31305016</v>
      </c>
      <c r="B2370" s="53" t="s">
        <v>11345</v>
      </c>
      <c r="C2370" s="54" t="s">
        <v>2197</v>
      </c>
      <c r="D2370" s="60">
        <v>1</v>
      </c>
      <c r="E2370" s="61" t="s">
        <v>388</v>
      </c>
      <c r="F2370" s="56"/>
      <c r="G2370" s="53">
        <v>1</v>
      </c>
      <c r="H2370" s="53">
        <v>3</v>
      </c>
      <c r="I2370" s="53"/>
      <c r="J2370" s="53"/>
      <c r="K2370" s="57"/>
      <c r="L2370" s="58">
        <f>VLOOKUP(E2370,PORTES2021,10,FALSE)</f>
        <v>574.25</v>
      </c>
      <c r="M2370" s="58">
        <f>ROUND(D2370*L2370,2)</f>
        <v>574.25</v>
      </c>
      <c r="N2370" s="58">
        <f>IF(F2370&gt;0,ROUND(F2370*#REF!,2),0)</f>
        <v>0</v>
      </c>
      <c r="O2370" s="58">
        <f>IF(J2370&gt;0,ROUND(J2370*#REF!,2),0)</f>
        <v>0</v>
      </c>
      <c r="P2370" s="58">
        <f>ROUND(M2370+N2370+O2370,2)</f>
        <v>574.25</v>
      </c>
      <c r="Q2370" s="59" t="s">
        <v>132</v>
      </c>
      <c r="R2370" s="51"/>
      <c r="S2370" s="51"/>
    </row>
    <row r="2371" spans="1:19" x14ac:dyDescent="0.35">
      <c r="A2371" s="53">
        <v>31305024</v>
      </c>
      <c r="B2371" s="53" t="s">
        <v>11346</v>
      </c>
      <c r="C2371" s="54" t="s">
        <v>2196</v>
      </c>
      <c r="D2371" s="60">
        <v>1</v>
      </c>
      <c r="E2371" s="61" t="s">
        <v>148</v>
      </c>
      <c r="F2371" s="56"/>
      <c r="G2371" s="53">
        <v>1</v>
      </c>
      <c r="H2371" s="53">
        <v>5</v>
      </c>
      <c r="I2371" s="53"/>
      <c r="J2371" s="53"/>
      <c r="K2371" s="57"/>
      <c r="L2371" s="58">
        <f>VLOOKUP(E2371,PORTES2021,10,FALSE)</f>
        <v>689.63</v>
      </c>
      <c r="M2371" s="58">
        <f>ROUND(D2371*L2371,2)</f>
        <v>689.63</v>
      </c>
      <c r="N2371" s="58">
        <f>IF(F2371&gt;0,ROUND(F2371*#REF!,2),0)</f>
        <v>0</v>
      </c>
      <c r="O2371" s="58">
        <f>IF(J2371&gt;0,ROUND(J2371*#REF!,2),0)</f>
        <v>0</v>
      </c>
      <c r="P2371" s="58">
        <f>ROUND(M2371+N2371+O2371,2)</f>
        <v>689.63</v>
      </c>
      <c r="Q2371" s="59" t="s">
        <v>132</v>
      </c>
      <c r="R2371" s="51"/>
      <c r="S2371" s="51"/>
    </row>
    <row r="2372" spans="1:19" ht="31.5" x14ac:dyDescent="0.35">
      <c r="A2372" s="53">
        <v>31305032</v>
      </c>
      <c r="B2372" s="53" t="s">
        <v>11347</v>
      </c>
      <c r="C2372" s="54" t="s">
        <v>2195</v>
      </c>
      <c r="D2372" s="60">
        <v>1</v>
      </c>
      <c r="E2372" s="61" t="s">
        <v>159</v>
      </c>
      <c r="F2372" s="56">
        <v>44.61</v>
      </c>
      <c r="G2372" s="53">
        <v>1</v>
      </c>
      <c r="H2372" s="53">
        <v>5</v>
      </c>
      <c r="I2372" s="53"/>
      <c r="J2372" s="53"/>
      <c r="K2372" s="57"/>
      <c r="L2372" s="58">
        <f>VLOOKUP(E2372,PORTES2021,10,FALSE)</f>
        <v>736.04</v>
      </c>
      <c r="M2372" s="58">
        <f>ROUND(D2372*L2372,2)</f>
        <v>736.04</v>
      </c>
      <c r="N2372" s="58" t="e">
        <f>IF(F2372&gt;0,ROUND(F2372*#REF!,2),0)</f>
        <v>#REF!</v>
      </c>
      <c r="O2372" s="58">
        <f>IF(J2372&gt;0,ROUND(J2372*#REF!,2),0)</f>
        <v>0</v>
      </c>
      <c r="P2372" s="58" t="e">
        <f>ROUND(M2372+N2372+O2372,2)</f>
        <v>#REF!</v>
      </c>
      <c r="Q2372" s="59" t="s">
        <v>132</v>
      </c>
      <c r="R2372" s="51"/>
      <c r="S2372" s="51"/>
    </row>
    <row r="2373" spans="1:19" ht="31" x14ac:dyDescent="0.35">
      <c r="A2373" s="125" t="s">
        <v>11348</v>
      </c>
      <c r="B2373" s="125"/>
      <c r="C2373" s="125"/>
      <c r="D2373" s="125"/>
      <c r="E2373" s="125"/>
      <c r="F2373" s="125"/>
      <c r="G2373" s="125"/>
      <c r="H2373" s="125"/>
      <c r="I2373" s="125"/>
      <c r="J2373" s="125"/>
      <c r="K2373" s="125"/>
      <c r="L2373" s="125"/>
      <c r="M2373" s="125"/>
      <c r="N2373" s="125"/>
      <c r="O2373" s="125"/>
      <c r="P2373" s="125"/>
      <c r="Q2373" s="52"/>
      <c r="R2373" s="51"/>
      <c r="S2373" s="51"/>
    </row>
    <row r="2374" spans="1:19" x14ac:dyDescent="0.35">
      <c r="A2374" s="53">
        <v>31306012</v>
      </c>
      <c r="B2374" s="53" t="s">
        <v>11349</v>
      </c>
      <c r="C2374" s="54" t="s">
        <v>2194</v>
      </c>
      <c r="D2374" s="60">
        <v>1</v>
      </c>
      <c r="E2374" s="61" t="s">
        <v>393</v>
      </c>
      <c r="F2374" s="56"/>
      <c r="G2374" s="53">
        <v>2</v>
      </c>
      <c r="H2374" s="53">
        <v>4</v>
      </c>
      <c r="I2374" s="53"/>
      <c r="J2374" s="53"/>
      <c r="K2374" s="57"/>
      <c r="L2374" s="58">
        <f t="shared" ref="L2374:L2381" si="254">VLOOKUP(E2374,PORTES2021,10,FALSE)</f>
        <v>883.25</v>
      </c>
      <c r="M2374" s="58">
        <f t="shared" ref="M2374:M2437" si="255">ROUND(D2374*L2374,2)</f>
        <v>883.25</v>
      </c>
      <c r="N2374" s="58">
        <f>IF(F2374&gt;0,ROUND(F2374*#REF!,2),0)</f>
        <v>0</v>
      </c>
      <c r="O2374" s="58">
        <f>IF(J2374&gt;0,ROUND(J2374*#REF!,2),0)</f>
        <v>0</v>
      </c>
      <c r="P2374" s="58">
        <f t="shared" ref="P2374:P2381" si="256">ROUND(M2374+N2374+O2374,2)</f>
        <v>883.25</v>
      </c>
      <c r="Q2374" s="59" t="s">
        <v>132</v>
      </c>
      <c r="R2374" s="51"/>
      <c r="S2374" s="51"/>
    </row>
    <row r="2375" spans="1:19" x14ac:dyDescent="0.35">
      <c r="A2375" s="53">
        <v>31306020</v>
      </c>
      <c r="B2375" s="53" t="s">
        <v>11350</v>
      </c>
      <c r="C2375" s="54" t="s">
        <v>2193</v>
      </c>
      <c r="D2375" s="60">
        <v>1</v>
      </c>
      <c r="E2375" s="61" t="s">
        <v>393</v>
      </c>
      <c r="F2375" s="56"/>
      <c r="G2375" s="53">
        <v>2</v>
      </c>
      <c r="H2375" s="53">
        <v>4</v>
      </c>
      <c r="I2375" s="53"/>
      <c r="J2375" s="53"/>
      <c r="K2375" s="57"/>
      <c r="L2375" s="58">
        <f t="shared" si="254"/>
        <v>883.25</v>
      </c>
      <c r="M2375" s="58">
        <f t="shared" si="255"/>
        <v>883.25</v>
      </c>
      <c r="N2375" s="58">
        <f>IF(F2375&gt;0,ROUND(F2375*#REF!,2),0)</f>
        <v>0</v>
      </c>
      <c r="O2375" s="58">
        <f>IF(J2375&gt;0,ROUND(J2375*#REF!,2),0)</f>
        <v>0</v>
      </c>
      <c r="P2375" s="58">
        <f t="shared" si="256"/>
        <v>883.25</v>
      </c>
      <c r="Q2375" s="59" t="s">
        <v>132</v>
      </c>
      <c r="R2375" s="51"/>
      <c r="S2375" s="51"/>
    </row>
    <row r="2376" spans="1:19" ht="42" x14ac:dyDescent="0.35">
      <c r="A2376" s="53">
        <v>31306039</v>
      </c>
      <c r="B2376" s="53" t="s">
        <v>11351</v>
      </c>
      <c r="C2376" s="54" t="s">
        <v>2192</v>
      </c>
      <c r="D2376" s="60">
        <v>1</v>
      </c>
      <c r="E2376" s="61" t="s">
        <v>396</v>
      </c>
      <c r="F2376" s="56"/>
      <c r="G2376" s="53">
        <v>2</v>
      </c>
      <c r="H2376" s="53">
        <v>3</v>
      </c>
      <c r="I2376" s="53"/>
      <c r="J2376" s="53"/>
      <c r="K2376" s="57"/>
      <c r="L2376" s="58">
        <f t="shared" si="254"/>
        <v>1027.79</v>
      </c>
      <c r="M2376" s="58">
        <f t="shared" si="255"/>
        <v>1027.79</v>
      </c>
      <c r="N2376" s="58">
        <f>IF(F2376&gt;0,ROUND(F2376*#REF!,2),0)</f>
        <v>0</v>
      </c>
      <c r="O2376" s="58">
        <f>IF(J2376&gt;0,ROUND(J2376*#REF!,2),0)</f>
        <v>0</v>
      </c>
      <c r="P2376" s="58">
        <f t="shared" si="256"/>
        <v>1027.79</v>
      </c>
      <c r="Q2376" s="59" t="s">
        <v>132</v>
      </c>
      <c r="R2376" s="51"/>
      <c r="S2376" s="51"/>
    </row>
    <row r="2377" spans="1:19" ht="31.5" x14ac:dyDescent="0.35">
      <c r="A2377" s="53">
        <v>31306047</v>
      </c>
      <c r="B2377" s="53" t="s">
        <v>11352</v>
      </c>
      <c r="C2377" s="54" t="s">
        <v>2191</v>
      </c>
      <c r="D2377" s="60">
        <v>1</v>
      </c>
      <c r="E2377" s="61" t="s">
        <v>311</v>
      </c>
      <c r="F2377" s="56"/>
      <c r="G2377" s="53">
        <v>1</v>
      </c>
      <c r="H2377" s="53">
        <v>1</v>
      </c>
      <c r="I2377" s="53"/>
      <c r="J2377" s="53"/>
      <c r="K2377" s="57"/>
      <c r="L2377" s="58">
        <f t="shared" si="254"/>
        <v>291.76</v>
      </c>
      <c r="M2377" s="58">
        <f t="shared" si="255"/>
        <v>291.76</v>
      </c>
      <c r="N2377" s="58">
        <f>IF(F2377&gt;0,ROUND(F2377*#REF!,2),0)</f>
        <v>0</v>
      </c>
      <c r="O2377" s="58">
        <f>IF(J2377&gt;0,ROUND(J2377*#REF!,2),0)</f>
        <v>0</v>
      </c>
      <c r="P2377" s="58">
        <f t="shared" si="256"/>
        <v>291.76</v>
      </c>
      <c r="Q2377" s="59" t="s">
        <v>132</v>
      </c>
      <c r="R2377" s="51"/>
      <c r="S2377" s="51"/>
    </row>
    <row r="2378" spans="1:19" ht="21" x14ac:dyDescent="0.35">
      <c r="A2378" s="53">
        <v>31306055</v>
      </c>
      <c r="B2378" s="53" t="s">
        <v>11353</v>
      </c>
      <c r="C2378" s="54" t="s">
        <v>2190</v>
      </c>
      <c r="D2378" s="60">
        <v>1</v>
      </c>
      <c r="E2378" s="61" t="s">
        <v>484</v>
      </c>
      <c r="F2378" s="56"/>
      <c r="G2378" s="53">
        <v>1</v>
      </c>
      <c r="H2378" s="53">
        <v>6</v>
      </c>
      <c r="I2378" s="53"/>
      <c r="J2378" s="53"/>
      <c r="K2378" s="57"/>
      <c r="L2378" s="58">
        <f t="shared" si="254"/>
        <v>802.34</v>
      </c>
      <c r="M2378" s="58">
        <f t="shared" si="255"/>
        <v>802.34</v>
      </c>
      <c r="N2378" s="58">
        <f>IF(F2378&gt;0,ROUND(F2378*#REF!,2),0)</f>
        <v>0</v>
      </c>
      <c r="O2378" s="58">
        <f>IF(J2378&gt;0,ROUND(J2378*#REF!,2),0)</f>
        <v>0</v>
      </c>
      <c r="P2378" s="58">
        <f t="shared" si="256"/>
        <v>802.34</v>
      </c>
      <c r="Q2378" s="59" t="s">
        <v>132</v>
      </c>
      <c r="R2378" s="51"/>
      <c r="S2378" s="51"/>
    </row>
    <row r="2379" spans="1:19" ht="21" x14ac:dyDescent="0.35">
      <c r="A2379" s="53">
        <v>31306063</v>
      </c>
      <c r="B2379" s="53" t="s">
        <v>11354</v>
      </c>
      <c r="C2379" s="54" t="s">
        <v>2189</v>
      </c>
      <c r="D2379" s="60">
        <v>1</v>
      </c>
      <c r="E2379" s="61" t="s">
        <v>393</v>
      </c>
      <c r="F2379" s="56"/>
      <c r="G2379" s="53">
        <v>2</v>
      </c>
      <c r="H2379" s="53">
        <v>5</v>
      </c>
      <c r="I2379" s="53"/>
      <c r="J2379" s="53"/>
      <c r="K2379" s="57"/>
      <c r="L2379" s="58">
        <f t="shared" si="254"/>
        <v>883.25</v>
      </c>
      <c r="M2379" s="58">
        <f t="shared" si="255"/>
        <v>883.25</v>
      </c>
      <c r="N2379" s="58">
        <f>IF(F2379&gt;0,ROUND(F2379*#REF!,2),0)</f>
        <v>0</v>
      </c>
      <c r="O2379" s="58">
        <f>IF(J2379&gt;0,ROUND(J2379*#REF!,2),0)</f>
        <v>0</v>
      </c>
      <c r="P2379" s="58">
        <f t="shared" si="256"/>
        <v>883.25</v>
      </c>
      <c r="Q2379" s="59" t="s">
        <v>132</v>
      </c>
      <c r="R2379" s="51"/>
      <c r="S2379" s="51"/>
    </row>
    <row r="2380" spans="1:19" x14ac:dyDescent="0.35">
      <c r="A2380" s="53">
        <v>31306071</v>
      </c>
      <c r="B2380" s="53" t="s">
        <v>11355</v>
      </c>
      <c r="C2380" s="54" t="s">
        <v>2188</v>
      </c>
      <c r="D2380" s="60">
        <v>1</v>
      </c>
      <c r="E2380" s="61" t="s">
        <v>148</v>
      </c>
      <c r="F2380" s="56"/>
      <c r="G2380" s="53">
        <v>2</v>
      </c>
      <c r="H2380" s="53">
        <v>4</v>
      </c>
      <c r="I2380" s="53"/>
      <c r="J2380" s="53"/>
      <c r="K2380" s="57"/>
      <c r="L2380" s="58">
        <f t="shared" si="254"/>
        <v>689.63</v>
      </c>
      <c r="M2380" s="58">
        <f t="shared" si="255"/>
        <v>689.63</v>
      </c>
      <c r="N2380" s="58">
        <f>IF(F2380&gt;0,ROUND(F2380*#REF!,2),0)</f>
        <v>0</v>
      </c>
      <c r="O2380" s="58">
        <f>IF(J2380&gt;0,ROUND(J2380*#REF!,2),0)</f>
        <v>0</v>
      </c>
      <c r="P2380" s="58">
        <f t="shared" si="256"/>
        <v>689.63</v>
      </c>
      <c r="Q2380" s="59" t="s">
        <v>132</v>
      </c>
      <c r="R2380" s="51"/>
      <c r="S2380" s="51"/>
    </row>
    <row r="2381" spans="1:19" x14ac:dyDescent="0.35">
      <c r="A2381" s="53">
        <v>31306080</v>
      </c>
      <c r="B2381" s="53" t="s">
        <v>11356</v>
      </c>
      <c r="C2381" s="54" t="s">
        <v>2187</v>
      </c>
      <c r="D2381" s="60">
        <v>1</v>
      </c>
      <c r="E2381" s="61" t="s">
        <v>484</v>
      </c>
      <c r="F2381" s="56"/>
      <c r="G2381" s="53">
        <v>2</v>
      </c>
      <c r="H2381" s="53">
        <v>3</v>
      </c>
      <c r="I2381" s="53"/>
      <c r="J2381" s="53"/>
      <c r="K2381" s="57"/>
      <c r="L2381" s="58">
        <f t="shared" si="254"/>
        <v>802.34</v>
      </c>
      <c r="M2381" s="58">
        <f t="shared" si="255"/>
        <v>802.34</v>
      </c>
      <c r="N2381" s="58">
        <f>IF(F2381&gt;0,ROUND(F2381*#REF!,2),0)</f>
        <v>0</v>
      </c>
      <c r="O2381" s="58">
        <f>IF(J2381&gt;0,ROUND(J2381*#REF!,2),0)</f>
        <v>0</v>
      </c>
      <c r="P2381" s="58">
        <f t="shared" si="256"/>
        <v>802.34</v>
      </c>
      <c r="Q2381" s="59" t="s">
        <v>132</v>
      </c>
      <c r="R2381" s="51"/>
      <c r="S2381" s="51"/>
    </row>
    <row r="2382" spans="1:19" ht="31" x14ac:dyDescent="0.35">
      <c r="A2382" s="125" t="s">
        <v>11357</v>
      </c>
      <c r="B2382" s="125"/>
      <c r="C2382" s="125"/>
      <c r="D2382" s="125"/>
      <c r="E2382" s="125"/>
      <c r="F2382" s="125"/>
      <c r="G2382" s="125"/>
      <c r="H2382" s="125"/>
      <c r="I2382" s="125"/>
      <c r="J2382" s="125"/>
      <c r="K2382" s="125"/>
      <c r="L2382" s="125"/>
      <c r="M2382" s="125"/>
      <c r="N2382" s="125"/>
      <c r="O2382" s="125"/>
      <c r="P2382" s="125"/>
      <c r="Q2382" s="52"/>
      <c r="R2382" s="51"/>
      <c r="S2382" s="51"/>
    </row>
    <row r="2383" spans="1:19" x14ac:dyDescent="0.35">
      <c r="A2383" s="53">
        <v>31307019</v>
      </c>
      <c r="B2383" s="53" t="s">
        <v>11358</v>
      </c>
      <c r="C2383" s="54" t="s">
        <v>2186</v>
      </c>
      <c r="D2383" s="60">
        <v>1</v>
      </c>
      <c r="E2383" s="61" t="s">
        <v>2185</v>
      </c>
      <c r="F2383" s="56"/>
      <c r="G2383" s="53">
        <v>2</v>
      </c>
      <c r="H2383" s="53">
        <v>4</v>
      </c>
      <c r="I2383" s="53"/>
      <c r="J2383" s="53"/>
      <c r="K2383" s="57"/>
      <c r="L2383" s="58">
        <f t="shared" ref="L2383:L2409" si="257">VLOOKUP(E2383,PORTES2021,10,FALSE)</f>
        <v>1505.22</v>
      </c>
      <c r="M2383" s="58">
        <f t="shared" si="255"/>
        <v>1505.22</v>
      </c>
      <c r="N2383" s="58">
        <f>IF(F2383&gt;0,ROUND(F2383*#REF!,2),0)</f>
        <v>0</v>
      </c>
      <c r="O2383" s="58">
        <f>IF(J2383&gt;0,ROUND(J2383*#REF!,2),0)</f>
        <v>0</v>
      </c>
      <c r="P2383" s="58">
        <f t="shared" ref="P2383:P2409" si="258">ROUND(M2383+N2383+O2383,2)</f>
        <v>1505.22</v>
      </c>
      <c r="Q2383" s="59" t="s">
        <v>132</v>
      </c>
      <c r="R2383" s="51"/>
      <c r="S2383" s="51"/>
    </row>
    <row r="2384" spans="1:19" ht="52.5" x14ac:dyDescent="0.35">
      <c r="A2384" s="53">
        <v>31307027</v>
      </c>
      <c r="B2384" s="53" t="s">
        <v>11359</v>
      </c>
      <c r="C2384" s="54" t="s">
        <v>2184</v>
      </c>
      <c r="D2384" s="60">
        <v>1</v>
      </c>
      <c r="E2384" s="61" t="s">
        <v>393</v>
      </c>
      <c r="F2384" s="56"/>
      <c r="G2384" s="53">
        <v>2</v>
      </c>
      <c r="H2384" s="53">
        <v>3</v>
      </c>
      <c r="I2384" s="53"/>
      <c r="J2384" s="53"/>
      <c r="K2384" s="57"/>
      <c r="L2384" s="58">
        <f t="shared" si="257"/>
        <v>883.25</v>
      </c>
      <c r="M2384" s="58">
        <f t="shared" si="255"/>
        <v>883.25</v>
      </c>
      <c r="N2384" s="58">
        <f>IF(F2384&gt;0,ROUND(F2384*#REF!,2),0)</f>
        <v>0</v>
      </c>
      <c r="O2384" s="58">
        <f>IF(J2384&gt;0,ROUND(J2384*#REF!,2),0)</f>
        <v>0</v>
      </c>
      <c r="P2384" s="58">
        <f t="shared" si="258"/>
        <v>883.25</v>
      </c>
      <c r="Q2384" s="59" t="s">
        <v>132</v>
      </c>
      <c r="R2384" s="51"/>
      <c r="S2384" s="51"/>
    </row>
    <row r="2385" spans="1:19" ht="21" x14ac:dyDescent="0.35">
      <c r="A2385" s="53">
        <v>31307035</v>
      </c>
      <c r="B2385" s="53" t="s">
        <v>11360</v>
      </c>
      <c r="C2385" s="54" t="s">
        <v>2183</v>
      </c>
      <c r="D2385" s="60">
        <v>1</v>
      </c>
      <c r="E2385" s="61" t="s">
        <v>393</v>
      </c>
      <c r="F2385" s="56"/>
      <c r="G2385" s="53">
        <v>2</v>
      </c>
      <c r="H2385" s="53">
        <v>3</v>
      </c>
      <c r="I2385" s="53"/>
      <c r="J2385" s="53"/>
      <c r="K2385" s="57"/>
      <c r="L2385" s="58">
        <f t="shared" si="257"/>
        <v>883.25</v>
      </c>
      <c r="M2385" s="58">
        <f t="shared" si="255"/>
        <v>883.25</v>
      </c>
      <c r="N2385" s="58">
        <f>IF(F2385&gt;0,ROUND(F2385*#REF!,2),0)</f>
        <v>0</v>
      </c>
      <c r="O2385" s="58">
        <f>IF(J2385&gt;0,ROUND(J2385*#REF!,2),0)</f>
        <v>0</v>
      </c>
      <c r="P2385" s="58">
        <f t="shared" si="258"/>
        <v>883.25</v>
      </c>
      <c r="Q2385" s="59" t="s">
        <v>132</v>
      </c>
      <c r="R2385" s="51"/>
      <c r="S2385" s="51"/>
    </row>
    <row r="2386" spans="1:19" ht="21" x14ac:dyDescent="0.35">
      <c r="A2386" s="53">
        <v>31307043</v>
      </c>
      <c r="B2386" s="53" t="s">
        <v>11361</v>
      </c>
      <c r="C2386" s="54" t="s">
        <v>2182</v>
      </c>
      <c r="D2386" s="60">
        <v>1</v>
      </c>
      <c r="E2386" s="61" t="s">
        <v>407</v>
      </c>
      <c r="F2386" s="56"/>
      <c r="G2386" s="53">
        <v>2</v>
      </c>
      <c r="H2386" s="53">
        <v>4</v>
      </c>
      <c r="I2386" s="53"/>
      <c r="J2386" s="53"/>
      <c r="K2386" s="57"/>
      <c r="L2386" s="58">
        <f t="shared" si="257"/>
        <v>620.66</v>
      </c>
      <c r="M2386" s="58">
        <f t="shared" si="255"/>
        <v>620.66</v>
      </c>
      <c r="N2386" s="58">
        <f>IF(F2386&gt;0,ROUND(F2386*#REF!,2),0)</f>
        <v>0</v>
      </c>
      <c r="O2386" s="58">
        <f>IF(J2386&gt;0,ROUND(J2386*#REF!,2),0)</f>
        <v>0</v>
      </c>
      <c r="P2386" s="58">
        <f t="shared" si="258"/>
        <v>620.66</v>
      </c>
      <c r="Q2386" s="59" t="s">
        <v>132</v>
      </c>
      <c r="R2386" s="51"/>
      <c r="S2386" s="51"/>
    </row>
    <row r="2387" spans="1:19" ht="21" x14ac:dyDescent="0.35">
      <c r="A2387" s="53">
        <v>31307051</v>
      </c>
      <c r="B2387" s="53" t="s">
        <v>11362</v>
      </c>
      <c r="C2387" s="54" t="s">
        <v>2181</v>
      </c>
      <c r="D2387" s="60">
        <v>1</v>
      </c>
      <c r="E2387" s="61" t="s">
        <v>388</v>
      </c>
      <c r="F2387" s="56"/>
      <c r="G2387" s="53">
        <v>1</v>
      </c>
      <c r="H2387" s="53">
        <v>3</v>
      </c>
      <c r="I2387" s="53"/>
      <c r="J2387" s="53"/>
      <c r="K2387" s="57"/>
      <c r="L2387" s="58">
        <f t="shared" si="257"/>
        <v>574.25</v>
      </c>
      <c r="M2387" s="58">
        <f t="shared" si="255"/>
        <v>574.25</v>
      </c>
      <c r="N2387" s="58">
        <f>IF(F2387&gt;0,ROUND(F2387*#REF!,2),0)</f>
        <v>0</v>
      </c>
      <c r="O2387" s="58">
        <f>IF(J2387&gt;0,ROUND(J2387*#REF!,2),0)</f>
        <v>0</v>
      </c>
      <c r="P2387" s="58">
        <f t="shared" si="258"/>
        <v>574.25</v>
      </c>
      <c r="Q2387" s="59" t="s">
        <v>132</v>
      </c>
      <c r="R2387" s="51"/>
      <c r="S2387" s="51"/>
    </row>
    <row r="2388" spans="1:19" ht="31.5" x14ac:dyDescent="0.35">
      <c r="A2388" s="53">
        <v>31307060</v>
      </c>
      <c r="B2388" s="53" t="s">
        <v>11363</v>
      </c>
      <c r="C2388" s="54" t="s">
        <v>2180</v>
      </c>
      <c r="D2388" s="60">
        <v>1</v>
      </c>
      <c r="E2388" s="61" t="s">
        <v>407</v>
      </c>
      <c r="F2388" s="56"/>
      <c r="G2388" s="53">
        <v>1</v>
      </c>
      <c r="H2388" s="53">
        <v>4</v>
      </c>
      <c r="I2388" s="53"/>
      <c r="J2388" s="53"/>
      <c r="K2388" s="57"/>
      <c r="L2388" s="58">
        <f t="shared" si="257"/>
        <v>620.66</v>
      </c>
      <c r="M2388" s="58">
        <f t="shared" si="255"/>
        <v>620.66</v>
      </c>
      <c r="N2388" s="58">
        <f>IF(F2388&gt;0,ROUND(F2388*#REF!,2),0)</f>
        <v>0</v>
      </c>
      <c r="O2388" s="58">
        <f>IF(J2388&gt;0,ROUND(J2388*#REF!,2),0)</f>
        <v>0</v>
      </c>
      <c r="P2388" s="58">
        <f t="shared" si="258"/>
        <v>620.66</v>
      </c>
      <c r="Q2388" s="59" t="s">
        <v>132</v>
      </c>
      <c r="R2388" s="51"/>
      <c r="S2388" s="51"/>
    </row>
    <row r="2389" spans="1:19" ht="42" x14ac:dyDescent="0.35">
      <c r="A2389" s="53">
        <v>31307078</v>
      </c>
      <c r="B2389" s="53" t="s">
        <v>11364</v>
      </c>
      <c r="C2389" s="54" t="s">
        <v>2179</v>
      </c>
      <c r="D2389" s="60">
        <v>1</v>
      </c>
      <c r="E2389" s="61" t="s">
        <v>224</v>
      </c>
      <c r="F2389" s="56"/>
      <c r="G2389" s="53">
        <v>1</v>
      </c>
      <c r="H2389" s="53">
        <v>4</v>
      </c>
      <c r="I2389" s="53"/>
      <c r="J2389" s="53"/>
      <c r="K2389" s="57"/>
      <c r="L2389" s="58">
        <f t="shared" si="257"/>
        <v>338.19</v>
      </c>
      <c r="M2389" s="58">
        <f t="shared" si="255"/>
        <v>338.19</v>
      </c>
      <c r="N2389" s="58">
        <f>IF(F2389&gt;0,ROUND(F2389*#REF!,2),0)</f>
        <v>0</v>
      </c>
      <c r="O2389" s="58">
        <f>IF(J2389&gt;0,ROUND(J2389*#REF!,2),0)</f>
        <v>0</v>
      </c>
      <c r="P2389" s="58">
        <f t="shared" si="258"/>
        <v>338.19</v>
      </c>
      <c r="Q2389" s="59" t="s">
        <v>132</v>
      </c>
      <c r="R2389" s="51"/>
      <c r="S2389" s="51"/>
    </row>
    <row r="2390" spans="1:19" x14ac:dyDescent="0.35">
      <c r="A2390" s="53">
        <v>31307086</v>
      </c>
      <c r="B2390" s="53" t="s">
        <v>11365</v>
      </c>
      <c r="C2390" s="54" t="s">
        <v>2178</v>
      </c>
      <c r="D2390" s="60">
        <v>1</v>
      </c>
      <c r="E2390" s="61" t="s">
        <v>311</v>
      </c>
      <c r="F2390" s="56"/>
      <c r="G2390" s="53">
        <v>1</v>
      </c>
      <c r="H2390" s="53">
        <v>3</v>
      </c>
      <c r="I2390" s="53"/>
      <c r="J2390" s="53"/>
      <c r="K2390" s="57"/>
      <c r="L2390" s="58">
        <f t="shared" si="257"/>
        <v>291.76</v>
      </c>
      <c r="M2390" s="58">
        <f t="shared" si="255"/>
        <v>291.76</v>
      </c>
      <c r="N2390" s="58">
        <f>IF(F2390&gt;0,ROUND(F2390*#REF!,2),0)</f>
        <v>0</v>
      </c>
      <c r="O2390" s="58">
        <f>IF(J2390&gt;0,ROUND(J2390*#REF!,2),0)</f>
        <v>0</v>
      </c>
      <c r="P2390" s="58">
        <f t="shared" si="258"/>
        <v>291.76</v>
      </c>
      <c r="Q2390" s="59" t="s">
        <v>132</v>
      </c>
      <c r="R2390" s="51"/>
      <c r="S2390" s="51"/>
    </row>
    <row r="2391" spans="1:19" x14ac:dyDescent="0.35">
      <c r="A2391" s="53">
        <v>31307094</v>
      </c>
      <c r="B2391" s="53" t="s">
        <v>11366</v>
      </c>
      <c r="C2391" s="54" t="s">
        <v>2177</v>
      </c>
      <c r="D2391" s="60">
        <v>1</v>
      </c>
      <c r="E2391" s="61" t="s">
        <v>407</v>
      </c>
      <c r="F2391" s="56"/>
      <c r="G2391" s="53">
        <v>1</v>
      </c>
      <c r="H2391" s="53">
        <v>5</v>
      </c>
      <c r="I2391" s="53"/>
      <c r="J2391" s="53"/>
      <c r="K2391" s="57"/>
      <c r="L2391" s="58">
        <f t="shared" si="257"/>
        <v>620.66</v>
      </c>
      <c r="M2391" s="58">
        <f t="shared" si="255"/>
        <v>620.66</v>
      </c>
      <c r="N2391" s="58">
        <f>IF(F2391&gt;0,ROUND(F2391*#REF!,2),0)</f>
        <v>0</v>
      </c>
      <c r="O2391" s="58">
        <f>IF(J2391&gt;0,ROUND(J2391*#REF!,2),0)</f>
        <v>0</v>
      </c>
      <c r="P2391" s="58">
        <f t="shared" si="258"/>
        <v>620.66</v>
      </c>
      <c r="Q2391" s="59" t="s">
        <v>132</v>
      </c>
      <c r="R2391" s="51"/>
      <c r="S2391" s="51"/>
    </row>
    <row r="2392" spans="1:19" ht="21" x14ac:dyDescent="0.35">
      <c r="A2392" s="53">
        <v>31307108</v>
      </c>
      <c r="B2392" s="53" t="s">
        <v>11367</v>
      </c>
      <c r="C2392" s="54" t="s">
        <v>2176</v>
      </c>
      <c r="D2392" s="60">
        <v>1</v>
      </c>
      <c r="E2392" s="61" t="s">
        <v>311</v>
      </c>
      <c r="F2392" s="56"/>
      <c r="G2392" s="53">
        <v>1</v>
      </c>
      <c r="H2392" s="53">
        <v>4</v>
      </c>
      <c r="I2392" s="53"/>
      <c r="J2392" s="53"/>
      <c r="K2392" s="57"/>
      <c r="L2392" s="58">
        <f t="shared" si="257"/>
        <v>291.76</v>
      </c>
      <c r="M2392" s="58">
        <f t="shared" si="255"/>
        <v>291.76</v>
      </c>
      <c r="N2392" s="58">
        <f>IF(F2392&gt;0,ROUND(F2392*#REF!,2),0)</f>
        <v>0</v>
      </c>
      <c r="O2392" s="58">
        <f>IF(J2392&gt;0,ROUND(J2392*#REF!,2),0)</f>
        <v>0</v>
      </c>
      <c r="P2392" s="58">
        <f t="shared" si="258"/>
        <v>291.76</v>
      </c>
      <c r="Q2392" s="59" t="s">
        <v>132</v>
      </c>
      <c r="R2392" s="51"/>
      <c r="S2392" s="51"/>
    </row>
    <row r="2393" spans="1:19" x14ac:dyDescent="0.35">
      <c r="A2393" s="53">
        <v>31307116</v>
      </c>
      <c r="B2393" s="53" t="s">
        <v>11368</v>
      </c>
      <c r="C2393" s="54" t="s">
        <v>2175</v>
      </c>
      <c r="D2393" s="60">
        <v>1</v>
      </c>
      <c r="E2393" s="61" t="s">
        <v>388</v>
      </c>
      <c r="F2393" s="56"/>
      <c r="G2393" s="53">
        <v>2</v>
      </c>
      <c r="H2393" s="53">
        <v>3</v>
      </c>
      <c r="I2393" s="53"/>
      <c r="J2393" s="53"/>
      <c r="K2393" s="57"/>
      <c r="L2393" s="58">
        <f t="shared" si="257"/>
        <v>574.25</v>
      </c>
      <c r="M2393" s="58">
        <f t="shared" si="255"/>
        <v>574.25</v>
      </c>
      <c r="N2393" s="58">
        <f>IF(F2393&gt;0,ROUND(F2393*#REF!,2),0)</f>
        <v>0</v>
      </c>
      <c r="O2393" s="58">
        <f>IF(J2393&gt;0,ROUND(J2393*#REF!,2),0)</f>
        <v>0</v>
      </c>
      <c r="P2393" s="58">
        <f t="shared" si="258"/>
        <v>574.25</v>
      </c>
      <c r="Q2393" s="59" t="s">
        <v>132</v>
      </c>
      <c r="R2393" s="51"/>
      <c r="S2393" s="51"/>
    </row>
    <row r="2394" spans="1:19" ht="21" x14ac:dyDescent="0.35">
      <c r="A2394" s="53">
        <v>31307124</v>
      </c>
      <c r="B2394" s="53" t="s">
        <v>11369</v>
      </c>
      <c r="C2394" s="54" t="s">
        <v>2174</v>
      </c>
      <c r="D2394" s="60">
        <v>1</v>
      </c>
      <c r="E2394" s="61" t="s">
        <v>383</v>
      </c>
      <c r="F2394" s="56"/>
      <c r="G2394" s="53">
        <v>1</v>
      </c>
      <c r="H2394" s="53">
        <v>4</v>
      </c>
      <c r="I2394" s="53"/>
      <c r="J2394" s="53"/>
      <c r="K2394" s="57"/>
      <c r="L2394" s="58">
        <f t="shared" si="257"/>
        <v>649.84</v>
      </c>
      <c r="M2394" s="58">
        <f t="shared" si="255"/>
        <v>649.84</v>
      </c>
      <c r="N2394" s="58">
        <f>IF(F2394&gt;0,ROUND(F2394*#REF!,2),0)</f>
        <v>0</v>
      </c>
      <c r="O2394" s="58">
        <f>IF(J2394&gt;0,ROUND(J2394*#REF!,2),0)</f>
        <v>0</v>
      </c>
      <c r="P2394" s="58">
        <f t="shared" si="258"/>
        <v>649.84</v>
      </c>
      <c r="Q2394" s="59" t="s">
        <v>132</v>
      </c>
      <c r="R2394" s="51"/>
      <c r="S2394" s="51"/>
    </row>
    <row r="2395" spans="1:19" ht="21" x14ac:dyDescent="0.35">
      <c r="A2395" s="53">
        <v>31307132</v>
      </c>
      <c r="B2395" s="53" t="s">
        <v>11370</v>
      </c>
      <c r="C2395" s="54" t="s">
        <v>2173</v>
      </c>
      <c r="D2395" s="60">
        <v>1</v>
      </c>
      <c r="E2395" s="61" t="s">
        <v>407</v>
      </c>
      <c r="F2395" s="56"/>
      <c r="G2395" s="53">
        <v>1</v>
      </c>
      <c r="H2395" s="53">
        <v>4</v>
      </c>
      <c r="I2395" s="53"/>
      <c r="J2395" s="53"/>
      <c r="K2395" s="57"/>
      <c r="L2395" s="58">
        <f t="shared" si="257"/>
        <v>620.66</v>
      </c>
      <c r="M2395" s="58">
        <f t="shared" si="255"/>
        <v>620.66</v>
      </c>
      <c r="N2395" s="58">
        <f>IF(F2395&gt;0,ROUND(F2395*#REF!,2),0)</f>
        <v>0</v>
      </c>
      <c r="O2395" s="58">
        <f>IF(J2395&gt;0,ROUND(J2395*#REF!,2),0)</f>
        <v>0</v>
      </c>
      <c r="P2395" s="58">
        <f t="shared" si="258"/>
        <v>620.66</v>
      </c>
      <c r="Q2395" s="59" t="s">
        <v>132</v>
      </c>
      <c r="R2395" s="51"/>
      <c r="S2395" s="51"/>
    </row>
    <row r="2396" spans="1:19" ht="21" x14ac:dyDescent="0.35">
      <c r="A2396" s="53">
        <v>31307140</v>
      </c>
      <c r="B2396" s="53" t="s">
        <v>11371</v>
      </c>
      <c r="C2396" s="54" t="s">
        <v>2172</v>
      </c>
      <c r="D2396" s="60">
        <v>1</v>
      </c>
      <c r="E2396" s="61" t="s">
        <v>311</v>
      </c>
      <c r="F2396" s="56"/>
      <c r="G2396" s="53">
        <v>1</v>
      </c>
      <c r="H2396" s="53">
        <v>4</v>
      </c>
      <c r="I2396" s="53"/>
      <c r="J2396" s="53"/>
      <c r="K2396" s="57"/>
      <c r="L2396" s="58">
        <f t="shared" si="257"/>
        <v>291.76</v>
      </c>
      <c r="M2396" s="58">
        <f t="shared" si="255"/>
        <v>291.76</v>
      </c>
      <c r="N2396" s="58">
        <f>IF(F2396&gt;0,ROUND(F2396*#REF!,2),0)</f>
        <v>0</v>
      </c>
      <c r="O2396" s="58">
        <f>IF(J2396&gt;0,ROUND(J2396*#REF!,2),0)</f>
        <v>0</v>
      </c>
      <c r="P2396" s="58">
        <f t="shared" si="258"/>
        <v>291.76</v>
      </c>
      <c r="Q2396" s="59" t="s">
        <v>132</v>
      </c>
      <c r="R2396" s="51"/>
      <c r="S2396" s="51"/>
    </row>
    <row r="2397" spans="1:19" ht="21" x14ac:dyDescent="0.35">
      <c r="A2397" s="53">
        <v>31307159</v>
      </c>
      <c r="B2397" s="53" t="s">
        <v>11372</v>
      </c>
      <c r="C2397" s="54" t="s">
        <v>2171</v>
      </c>
      <c r="D2397" s="60">
        <v>1</v>
      </c>
      <c r="E2397" s="61" t="s">
        <v>194</v>
      </c>
      <c r="F2397" s="56">
        <v>81.099999999999994</v>
      </c>
      <c r="G2397" s="53">
        <v>2</v>
      </c>
      <c r="H2397" s="53">
        <v>6</v>
      </c>
      <c r="I2397" s="53"/>
      <c r="J2397" s="53"/>
      <c r="K2397" s="57"/>
      <c r="L2397" s="58">
        <f t="shared" si="257"/>
        <v>2181.58</v>
      </c>
      <c r="M2397" s="58">
        <f t="shared" si="255"/>
        <v>2181.58</v>
      </c>
      <c r="N2397" s="58" t="e">
        <f>IF(F2397&gt;0,ROUND(F2397*#REF!,2),0)</f>
        <v>#REF!</v>
      </c>
      <c r="O2397" s="58">
        <f>IF(J2397&gt;0,ROUND(J2397*#REF!,2),0)</f>
        <v>0</v>
      </c>
      <c r="P2397" s="58" t="e">
        <f t="shared" si="258"/>
        <v>#REF!</v>
      </c>
      <c r="Q2397" s="59" t="s">
        <v>132</v>
      </c>
      <c r="R2397" s="51"/>
      <c r="S2397" s="51"/>
    </row>
    <row r="2398" spans="1:19" ht="42" x14ac:dyDescent="0.35">
      <c r="A2398" s="53">
        <v>31307167</v>
      </c>
      <c r="B2398" s="53" t="s">
        <v>11373</v>
      </c>
      <c r="C2398" s="54" t="s">
        <v>2170</v>
      </c>
      <c r="D2398" s="60">
        <v>1</v>
      </c>
      <c r="E2398" s="61" t="s">
        <v>398</v>
      </c>
      <c r="F2398" s="56">
        <v>56.77</v>
      </c>
      <c r="G2398" s="53">
        <v>2</v>
      </c>
      <c r="H2398" s="53">
        <v>5</v>
      </c>
      <c r="I2398" s="53"/>
      <c r="J2398" s="53"/>
      <c r="K2398" s="57"/>
      <c r="L2398" s="58">
        <f t="shared" si="257"/>
        <v>1140.53</v>
      </c>
      <c r="M2398" s="58">
        <f t="shared" si="255"/>
        <v>1140.53</v>
      </c>
      <c r="N2398" s="58" t="e">
        <f>IF(F2398&gt;0,ROUND(F2398*#REF!,2),0)</f>
        <v>#REF!</v>
      </c>
      <c r="O2398" s="58">
        <f>IF(J2398&gt;0,ROUND(J2398*#REF!,2),0)</f>
        <v>0</v>
      </c>
      <c r="P2398" s="58" t="e">
        <f t="shared" si="258"/>
        <v>#REF!</v>
      </c>
      <c r="Q2398" s="59" t="s">
        <v>132</v>
      </c>
      <c r="R2398" s="51"/>
      <c r="S2398" s="51"/>
    </row>
    <row r="2399" spans="1:19" ht="21" x14ac:dyDescent="0.35">
      <c r="A2399" s="53">
        <v>31307175</v>
      </c>
      <c r="B2399" s="53" t="s">
        <v>11374</v>
      </c>
      <c r="C2399" s="54" t="s">
        <v>2169</v>
      </c>
      <c r="D2399" s="60">
        <v>1</v>
      </c>
      <c r="E2399" s="61" t="s">
        <v>398</v>
      </c>
      <c r="F2399" s="56">
        <v>56.77</v>
      </c>
      <c r="G2399" s="53">
        <v>2</v>
      </c>
      <c r="H2399" s="53">
        <v>5</v>
      </c>
      <c r="I2399" s="53"/>
      <c r="J2399" s="53"/>
      <c r="K2399" s="57"/>
      <c r="L2399" s="58">
        <f t="shared" si="257"/>
        <v>1140.53</v>
      </c>
      <c r="M2399" s="58">
        <f t="shared" si="255"/>
        <v>1140.53</v>
      </c>
      <c r="N2399" s="58" t="e">
        <f>IF(F2399&gt;0,ROUND(F2399*#REF!,2),0)</f>
        <v>#REF!</v>
      </c>
      <c r="O2399" s="58">
        <f>IF(J2399&gt;0,ROUND(J2399*#REF!,2),0)</f>
        <v>0</v>
      </c>
      <c r="P2399" s="58" t="e">
        <f t="shared" si="258"/>
        <v>#REF!</v>
      </c>
      <c r="Q2399" s="59" t="s">
        <v>132</v>
      </c>
      <c r="R2399" s="51"/>
      <c r="S2399" s="51"/>
    </row>
    <row r="2400" spans="1:19" ht="31.5" x14ac:dyDescent="0.35">
      <c r="A2400" s="53">
        <v>31307183</v>
      </c>
      <c r="B2400" s="53" t="s">
        <v>11375</v>
      </c>
      <c r="C2400" s="54" t="s">
        <v>2168</v>
      </c>
      <c r="D2400" s="60">
        <v>1</v>
      </c>
      <c r="E2400" s="61" t="s">
        <v>484</v>
      </c>
      <c r="F2400" s="56">
        <v>44.61</v>
      </c>
      <c r="G2400" s="53">
        <v>2</v>
      </c>
      <c r="H2400" s="53">
        <v>5</v>
      </c>
      <c r="I2400" s="53"/>
      <c r="J2400" s="53"/>
      <c r="K2400" s="57"/>
      <c r="L2400" s="58">
        <f t="shared" si="257"/>
        <v>802.34</v>
      </c>
      <c r="M2400" s="58">
        <f t="shared" si="255"/>
        <v>802.34</v>
      </c>
      <c r="N2400" s="58" t="e">
        <f>IF(F2400&gt;0,ROUND(F2400*#REF!,2),0)</f>
        <v>#REF!</v>
      </c>
      <c r="O2400" s="58">
        <f>IF(J2400&gt;0,ROUND(J2400*#REF!,2),0)</f>
        <v>0</v>
      </c>
      <c r="P2400" s="58" t="e">
        <f t="shared" si="258"/>
        <v>#REF!</v>
      </c>
      <c r="Q2400" s="59" t="s">
        <v>132</v>
      </c>
      <c r="R2400" s="51"/>
      <c r="S2400" s="51"/>
    </row>
    <row r="2401" spans="1:19" ht="31.5" x14ac:dyDescent="0.35">
      <c r="A2401" s="53">
        <v>31307191</v>
      </c>
      <c r="B2401" s="53" t="s">
        <v>11376</v>
      </c>
      <c r="C2401" s="54" t="s">
        <v>2167</v>
      </c>
      <c r="D2401" s="60">
        <v>1</v>
      </c>
      <c r="E2401" s="61" t="s">
        <v>159</v>
      </c>
      <c r="F2401" s="56">
        <v>44.61</v>
      </c>
      <c r="G2401" s="53">
        <v>1</v>
      </c>
      <c r="H2401" s="53">
        <v>5</v>
      </c>
      <c r="I2401" s="53"/>
      <c r="J2401" s="53"/>
      <c r="K2401" s="57"/>
      <c r="L2401" s="58">
        <f t="shared" si="257"/>
        <v>736.04</v>
      </c>
      <c r="M2401" s="58">
        <f t="shared" si="255"/>
        <v>736.04</v>
      </c>
      <c r="N2401" s="58" t="e">
        <f>IF(F2401&gt;0,ROUND(F2401*#REF!,2),0)</f>
        <v>#REF!</v>
      </c>
      <c r="O2401" s="58">
        <f>IF(J2401&gt;0,ROUND(J2401*#REF!,2),0)</f>
        <v>0</v>
      </c>
      <c r="P2401" s="58" t="e">
        <f t="shared" si="258"/>
        <v>#REF!</v>
      </c>
      <c r="Q2401" s="59" t="s">
        <v>132</v>
      </c>
      <c r="R2401" s="51"/>
      <c r="S2401" s="51"/>
    </row>
    <row r="2402" spans="1:19" ht="42" x14ac:dyDescent="0.35">
      <c r="A2402" s="53">
        <v>31307205</v>
      </c>
      <c r="B2402" s="53" t="s">
        <v>11377</v>
      </c>
      <c r="C2402" s="54" t="s">
        <v>2166</v>
      </c>
      <c r="D2402" s="60">
        <v>1</v>
      </c>
      <c r="E2402" s="61" t="s">
        <v>409</v>
      </c>
      <c r="F2402" s="56">
        <v>36.5</v>
      </c>
      <c r="G2402" s="53">
        <v>1</v>
      </c>
      <c r="H2402" s="53">
        <v>5</v>
      </c>
      <c r="I2402" s="53"/>
      <c r="J2402" s="53"/>
      <c r="K2402" s="57"/>
      <c r="L2402" s="58">
        <f t="shared" si="257"/>
        <v>438.97</v>
      </c>
      <c r="M2402" s="58">
        <f t="shared" si="255"/>
        <v>438.97</v>
      </c>
      <c r="N2402" s="58" t="e">
        <f>IF(F2402&gt;0,ROUND(F2402*#REF!,2),0)</f>
        <v>#REF!</v>
      </c>
      <c r="O2402" s="58">
        <f>IF(J2402&gt;0,ROUND(J2402*#REF!,2),0)</f>
        <v>0</v>
      </c>
      <c r="P2402" s="58" t="e">
        <f t="shared" si="258"/>
        <v>#REF!</v>
      </c>
      <c r="Q2402" s="59" t="s">
        <v>132</v>
      </c>
      <c r="R2402" s="51"/>
      <c r="S2402" s="51"/>
    </row>
    <row r="2403" spans="1:19" ht="21" x14ac:dyDescent="0.35">
      <c r="A2403" s="53">
        <v>31307213</v>
      </c>
      <c r="B2403" s="53" t="s">
        <v>11378</v>
      </c>
      <c r="C2403" s="54" t="s">
        <v>2165</v>
      </c>
      <c r="D2403" s="60">
        <v>1</v>
      </c>
      <c r="E2403" s="61" t="s">
        <v>448</v>
      </c>
      <c r="F2403" s="56">
        <v>30.41</v>
      </c>
      <c r="G2403" s="53">
        <v>1</v>
      </c>
      <c r="H2403" s="53">
        <v>5</v>
      </c>
      <c r="I2403" s="53"/>
      <c r="J2403" s="53"/>
      <c r="K2403" s="57"/>
      <c r="L2403" s="58">
        <f t="shared" si="257"/>
        <v>371.34</v>
      </c>
      <c r="M2403" s="58">
        <f t="shared" si="255"/>
        <v>371.34</v>
      </c>
      <c r="N2403" s="58" t="e">
        <f>IF(F2403&gt;0,ROUND(F2403*#REF!,2),0)</f>
        <v>#REF!</v>
      </c>
      <c r="O2403" s="58">
        <f>IF(J2403&gt;0,ROUND(J2403*#REF!,2),0)</f>
        <v>0</v>
      </c>
      <c r="P2403" s="58" t="e">
        <f t="shared" si="258"/>
        <v>#REF!</v>
      </c>
      <c r="Q2403" s="59" t="s">
        <v>132</v>
      </c>
      <c r="R2403" s="51"/>
      <c r="S2403" s="51"/>
    </row>
    <row r="2404" spans="1:19" ht="21" x14ac:dyDescent="0.35">
      <c r="A2404" s="53">
        <v>31307221</v>
      </c>
      <c r="B2404" s="53" t="s">
        <v>11379</v>
      </c>
      <c r="C2404" s="54" t="s">
        <v>2164</v>
      </c>
      <c r="D2404" s="60">
        <v>1</v>
      </c>
      <c r="E2404" s="61" t="s">
        <v>484</v>
      </c>
      <c r="F2404" s="56">
        <v>44.61</v>
      </c>
      <c r="G2404" s="53">
        <v>1</v>
      </c>
      <c r="H2404" s="53">
        <v>6</v>
      </c>
      <c r="I2404" s="53"/>
      <c r="J2404" s="53"/>
      <c r="K2404" s="57"/>
      <c r="L2404" s="58">
        <f t="shared" si="257"/>
        <v>802.34</v>
      </c>
      <c r="M2404" s="58">
        <f t="shared" si="255"/>
        <v>802.34</v>
      </c>
      <c r="N2404" s="58" t="e">
        <f>IF(F2404&gt;0,ROUND(F2404*#REF!,2),0)</f>
        <v>#REF!</v>
      </c>
      <c r="O2404" s="58">
        <f>IF(J2404&gt;0,ROUND(J2404*#REF!,2),0)</f>
        <v>0</v>
      </c>
      <c r="P2404" s="58" t="e">
        <f t="shared" si="258"/>
        <v>#REF!</v>
      </c>
      <c r="Q2404" s="59" t="s">
        <v>132</v>
      </c>
      <c r="R2404" s="51"/>
      <c r="S2404" s="51"/>
    </row>
    <row r="2405" spans="1:19" ht="31.5" x14ac:dyDescent="0.35">
      <c r="A2405" s="53">
        <v>31307230</v>
      </c>
      <c r="B2405" s="53" t="s">
        <v>11380</v>
      </c>
      <c r="C2405" s="54" t="s">
        <v>2163</v>
      </c>
      <c r="D2405" s="60">
        <v>1</v>
      </c>
      <c r="E2405" s="61" t="s">
        <v>448</v>
      </c>
      <c r="F2405" s="56">
        <v>30.41</v>
      </c>
      <c r="G2405" s="53">
        <v>1</v>
      </c>
      <c r="H2405" s="53">
        <v>5</v>
      </c>
      <c r="I2405" s="53"/>
      <c r="J2405" s="53"/>
      <c r="K2405" s="57"/>
      <c r="L2405" s="58">
        <f t="shared" si="257"/>
        <v>371.34</v>
      </c>
      <c r="M2405" s="58">
        <f t="shared" si="255"/>
        <v>371.34</v>
      </c>
      <c r="N2405" s="58" t="e">
        <f>IF(F2405&gt;0,ROUND(F2405*#REF!,2),0)</f>
        <v>#REF!</v>
      </c>
      <c r="O2405" s="58">
        <f>IF(J2405&gt;0,ROUND(J2405*#REF!,2),0)</f>
        <v>0</v>
      </c>
      <c r="P2405" s="58" t="e">
        <f t="shared" si="258"/>
        <v>#REF!</v>
      </c>
      <c r="Q2405" s="59" t="s">
        <v>132</v>
      </c>
      <c r="R2405" s="51"/>
      <c r="S2405" s="51"/>
    </row>
    <row r="2406" spans="1:19" x14ac:dyDescent="0.35">
      <c r="A2406" s="53">
        <v>31307248</v>
      </c>
      <c r="B2406" s="53" t="s">
        <v>11381</v>
      </c>
      <c r="C2406" s="54" t="s">
        <v>2162</v>
      </c>
      <c r="D2406" s="60">
        <v>1</v>
      </c>
      <c r="E2406" s="61" t="s">
        <v>393</v>
      </c>
      <c r="F2406" s="56">
        <v>44.61</v>
      </c>
      <c r="G2406" s="53">
        <v>2</v>
      </c>
      <c r="H2406" s="53">
        <v>5</v>
      </c>
      <c r="I2406" s="53"/>
      <c r="J2406" s="53"/>
      <c r="K2406" s="57"/>
      <c r="L2406" s="58">
        <f t="shared" si="257"/>
        <v>883.25</v>
      </c>
      <c r="M2406" s="58">
        <f t="shared" si="255"/>
        <v>883.25</v>
      </c>
      <c r="N2406" s="58" t="e">
        <f>IF(F2406&gt;0,ROUND(F2406*#REF!,2),0)</f>
        <v>#REF!</v>
      </c>
      <c r="O2406" s="58">
        <f>IF(J2406&gt;0,ROUND(J2406*#REF!,2),0)</f>
        <v>0</v>
      </c>
      <c r="P2406" s="58" t="e">
        <f t="shared" si="258"/>
        <v>#REF!</v>
      </c>
      <c r="Q2406" s="59" t="s">
        <v>132</v>
      </c>
      <c r="R2406" s="51"/>
      <c r="S2406" s="51"/>
    </row>
    <row r="2407" spans="1:19" ht="21" x14ac:dyDescent="0.35">
      <c r="A2407" s="53">
        <v>31307256</v>
      </c>
      <c r="B2407" s="53" t="s">
        <v>11382</v>
      </c>
      <c r="C2407" s="54" t="s">
        <v>2161</v>
      </c>
      <c r="D2407" s="60">
        <v>1</v>
      </c>
      <c r="E2407" s="61" t="s">
        <v>161</v>
      </c>
      <c r="F2407" s="56">
        <v>44.61</v>
      </c>
      <c r="G2407" s="53">
        <v>1</v>
      </c>
      <c r="H2407" s="53">
        <v>5</v>
      </c>
      <c r="I2407" s="53"/>
      <c r="J2407" s="53"/>
      <c r="K2407" s="57"/>
      <c r="L2407" s="58">
        <f t="shared" si="257"/>
        <v>948.22</v>
      </c>
      <c r="M2407" s="58">
        <f t="shared" si="255"/>
        <v>948.22</v>
      </c>
      <c r="N2407" s="58" t="e">
        <f>IF(F2407&gt;0,ROUND(F2407*#REF!,2),0)</f>
        <v>#REF!</v>
      </c>
      <c r="O2407" s="58">
        <f>IF(J2407&gt;0,ROUND(J2407*#REF!,2),0)</f>
        <v>0</v>
      </c>
      <c r="P2407" s="58" t="e">
        <f t="shared" si="258"/>
        <v>#REF!</v>
      </c>
      <c r="Q2407" s="59" t="s">
        <v>132</v>
      </c>
      <c r="R2407" s="51"/>
      <c r="S2407" s="51"/>
    </row>
    <row r="2408" spans="1:19" ht="31.5" x14ac:dyDescent="0.35">
      <c r="A2408" s="53">
        <v>31307264</v>
      </c>
      <c r="B2408" s="53" t="s">
        <v>11383</v>
      </c>
      <c r="C2408" s="54" t="s">
        <v>2160</v>
      </c>
      <c r="D2408" s="60">
        <v>1</v>
      </c>
      <c r="E2408" s="61" t="s">
        <v>393</v>
      </c>
      <c r="F2408" s="56">
        <v>44.61</v>
      </c>
      <c r="G2408" s="53">
        <v>1</v>
      </c>
      <c r="H2408" s="53">
        <v>5</v>
      </c>
      <c r="I2408" s="53"/>
      <c r="J2408" s="53"/>
      <c r="K2408" s="57"/>
      <c r="L2408" s="58">
        <f t="shared" si="257"/>
        <v>883.25</v>
      </c>
      <c r="M2408" s="58">
        <f t="shared" si="255"/>
        <v>883.25</v>
      </c>
      <c r="N2408" s="58" t="e">
        <f>IF(F2408&gt;0,ROUND(F2408*#REF!,2),0)</f>
        <v>#REF!</v>
      </c>
      <c r="O2408" s="58">
        <f>IF(J2408&gt;0,ROUND(J2408*#REF!,2),0)</f>
        <v>0</v>
      </c>
      <c r="P2408" s="58" t="e">
        <f t="shared" si="258"/>
        <v>#REF!</v>
      </c>
      <c r="Q2408" s="59" t="s">
        <v>132</v>
      </c>
      <c r="R2408" s="51"/>
      <c r="S2408" s="51"/>
    </row>
    <row r="2409" spans="1:19" ht="21" x14ac:dyDescent="0.35">
      <c r="A2409" s="53">
        <v>31307272</v>
      </c>
      <c r="B2409" s="53" t="s">
        <v>11384</v>
      </c>
      <c r="C2409" s="54" t="s">
        <v>2159</v>
      </c>
      <c r="D2409" s="60">
        <v>1</v>
      </c>
      <c r="E2409" s="61" t="s">
        <v>448</v>
      </c>
      <c r="F2409" s="56">
        <v>30.41</v>
      </c>
      <c r="G2409" s="53">
        <v>1</v>
      </c>
      <c r="H2409" s="53">
        <v>5</v>
      </c>
      <c r="I2409" s="53"/>
      <c r="J2409" s="53"/>
      <c r="K2409" s="57"/>
      <c r="L2409" s="58">
        <f t="shared" si="257"/>
        <v>371.34</v>
      </c>
      <c r="M2409" s="58">
        <f t="shared" si="255"/>
        <v>371.34</v>
      </c>
      <c r="N2409" s="58" t="e">
        <f>IF(F2409&gt;0,ROUND(F2409*#REF!,2),0)</f>
        <v>#REF!</v>
      </c>
      <c r="O2409" s="58">
        <f>IF(J2409&gt;0,ROUND(J2409*#REF!,2),0)</f>
        <v>0</v>
      </c>
      <c r="P2409" s="58" t="e">
        <f t="shared" si="258"/>
        <v>#REF!</v>
      </c>
      <c r="Q2409" s="59" t="s">
        <v>132</v>
      </c>
      <c r="R2409" s="51"/>
      <c r="S2409" s="51"/>
    </row>
    <row r="2410" spans="1:19" ht="31" x14ac:dyDescent="0.35">
      <c r="A2410" s="125" t="s">
        <v>11385</v>
      </c>
      <c r="B2410" s="125"/>
      <c r="C2410" s="125"/>
      <c r="D2410" s="125"/>
      <c r="E2410" s="125"/>
      <c r="F2410" s="125"/>
      <c r="G2410" s="125"/>
      <c r="H2410" s="125"/>
      <c r="I2410" s="125"/>
      <c r="J2410" s="125"/>
      <c r="K2410" s="125"/>
      <c r="L2410" s="125"/>
      <c r="M2410" s="125"/>
      <c r="N2410" s="125"/>
      <c r="O2410" s="125"/>
      <c r="P2410" s="125"/>
      <c r="Q2410" s="52"/>
      <c r="R2410" s="51"/>
      <c r="S2410" s="51"/>
    </row>
    <row r="2411" spans="1:19" ht="21" x14ac:dyDescent="0.35">
      <c r="A2411" s="53">
        <v>31308015</v>
      </c>
      <c r="B2411" s="53" t="s">
        <v>11386</v>
      </c>
      <c r="C2411" s="54" t="s">
        <v>2158</v>
      </c>
      <c r="D2411" s="60">
        <v>1</v>
      </c>
      <c r="E2411" s="61" t="s">
        <v>407</v>
      </c>
      <c r="F2411" s="56"/>
      <c r="G2411" s="53"/>
      <c r="H2411" s="53">
        <v>0</v>
      </c>
      <c r="I2411" s="53"/>
      <c r="J2411" s="53"/>
      <c r="K2411" s="57"/>
      <c r="L2411" s="58">
        <f>VLOOKUP(E2411,PORTES2021,10,FALSE)</f>
        <v>620.66</v>
      </c>
      <c r="M2411" s="58">
        <f t="shared" si="255"/>
        <v>620.66</v>
      </c>
      <c r="N2411" s="58">
        <f>IF(F2411&gt;0,ROUND(F2411*#REF!,2),0)</f>
        <v>0</v>
      </c>
      <c r="O2411" s="58">
        <f>IF(J2411&gt;0,ROUND(J2411*#REF!,2),0)</f>
        <v>0</v>
      </c>
      <c r="P2411" s="58">
        <f>ROUND(M2411+N2411+O2411,2)</f>
        <v>620.66</v>
      </c>
      <c r="Q2411" s="59" t="s">
        <v>132</v>
      </c>
      <c r="R2411" s="51"/>
      <c r="S2411" s="51"/>
    </row>
    <row r="2412" spans="1:19" ht="21" x14ac:dyDescent="0.35">
      <c r="A2412" s="53">
        <v>31308023</v>
      </c>
      <c r="B2412" s="53" t="s">
        <v>11387</v>
      </c>
      <c r="C2412" s="54" t="s">
        <v>2157</v>
      </c>
      <c r="D2412" s="60">
        <v>1</v>
      </c>
      <c r="E2412" s="61" t="s">
        <v>407</v>
      </c>
      <c r="F2412" s="56"/>
      <c r="G2412" s="53">
        <v>1</v>
      </c>
      <c r="H2412" s="53">
        <v>3</v>
      </c>
      <c r="I2412" s="53"/>
      <c r="J2412" s="53"/>
      <c r="K2412" s="57"/>
      <c r="L2412" s="58">
        <f>VLOOKUP(E2412,PORTES2021,10,FALSE)</f>
        <v>620.66</v>
      </c>
      <c r="M2412" s="58">
        <f t="shared" si="255"/>
        <v>620.66</v>
      </c>
      <c r="N2412" s="58">
        <f>IF(F2412&gt;0,ROUND(F2412*#REF!,2),0)</f>
        <v>0</v>
      </c>
      <c r="O2412" s="58">
        <f>IF(J2412&gt;0,ROUND(J2412*#REF!,2),0)</f>
        <v>0</v>
      </c>
      <c r="P2412" s="58">
        <f>ROUND(M2412+N2412+O2412,2)</f>
        <v>620.66</v>
      </c>
      <c r="Q2412" s="59" t="s">
        <v>132</v>
      </c>
      <c r="R2412" s="51"/>
      <c r="S2412" s="51"/>
    </row>
    <row r="2413" spans="1:19" x14ac:dyDescent="0.35">
      <c r="A2413" s="53">
        <v>31308031</v>
      </c>
      <c r="B2413" s="53" t="s">
        <v>11388</v>
      </c>
      <c r="C2413" s="54" t="s">
        <v>2156</v>
      </c>
      <c r="D2413" s="60">
        <v>1</v>
      </c>
      <c r="E2413" s="61" t="s">
        <v>281</v>
      </c>
      <c r="F2413" s="56"/>
      <c r="G2413" s="53"/>
      <c r="H2413" s="53">
        <v>0</v>
      </c>
      <c r="I2413" s="53"/>
      <c r="J2413" s="53"/>
      <c r="K2413" s="57"/>
      <c r="L2413" s="58">
        <f>VLOOKUP(E2413,PORTES2021,10,FALSE)</f>
        <v>202.9</v>
      </c>
      <c r="M2413" s="58">
        <f t="shared" si="255"/>
        <v>202.9</v>
      </c>
      <c r="N2413" s="58">
        <f>IF(F2413&gt;0,ROUND(F2413*#REF!,2),0)</f>
        <v>0</v>
      </c>
      <c r="O2413" s="58">
        <f>IF(J2413&gt;0,ROUND(J2413*#REF!,2),0)</f>
        <v>0</v>
      </c>
      <c r="P2413" s="58">
        <f>ROUND(M2413+N2413+O2413,2)</f>
        <v>202.9</v>
      </c>
      <c r="Q2413" s="59" t="s">
        <v>132</v>
      </c>
      <c r="R2413" s="51"/>
      <c r="S2413" s="51"/>
    </row>
    <row r="2414" spans="1:19" ht="21" x14ac:dyDescent="0.35">
      <c r="A2414" s="53">
        <v>31308040</v>
      </c>
      <c r="B2414" s="53" t="s">
        <v>11389</v>
      </c>
      <c r="C2414" s="54" t="s">
        <v>2155</v>
      </c>
      <c r="D2414" s="60">
        <v>1</v>
      </c>
      <c r="E2414" s="61" t="s">
        <v>16</v>
      </c>
      <c r="F2414" s="56"/>
      <c r="G2414" s="53"/>
      <c r="H2414" s="53">
        <v>0</v>
      </c>
      <c r="I2414" s="53"/>
      <c r="J2414" s="53"/>
      <c r="K2414" s="57"/>
      <c r="L2414" s="58">
        <f>VLOOKUP(E2414,PORTES2021,10,FALSE)</f>
        <v>250.65</v>
      </c>
      <c r="M2414" s="58">
        <f t="shared" si="255"/>
        <v>250.65</v>
      </c>
      <c r="N2414" s="58">
        <f>IF(F2414&gt;0,ROUND(F2414*#REF!,2),0)</f>
        <v>0</v>
      </c>
      <c r="O2414" s="58">
        <f>IF(J2414&gt;0,ROUND(J2414*#REF!,2),0)</f>
        <v>0</v>
      </c>
      <c r="P2414" s="58">
        <f>ROUND(M2414+N2414+O2414,2)</f>
        <v>250.65</v>
      </c>
      <c r="Q2414" s="59" t="s">
        <v>132</v>
      </c>
      <c r="R2414" s="51"/>
      <c r="S2414" s="51"/>
    </row>
    <row r="2415" spans="1:19" ht="31" x14ac:dyDescent="0.35">
      <c r="A2415" s="125" t="s">
        <v>11390</v>
      </c>
      <c r="B2415" s="125"/>
      <c r="C2415" s="125"/>
      <c r="D2415" s="125"/>
      <c r="E2415" s="125"/>
      <c r="F2415" s="125"/>
      <c r="G2415" s="125"/>
      <c r="H2415" s="125"/>
      <c r="I2415" s="125"/>
      <c r="J2415" s="125"/>
      <c r="K2415" s="125"/>
      <c r="L2415" s="125"/>
      <c r="M2415" s="125"/>
      <c r="N2415" s="125"/>
      <c r="O2415" s="125"/>
      <c r="P2415" s="125"/>
      <c r="Q2415" s="52"/>
      <c r="R2415" s="51"/>
      <c r="S2415" s="51"/>
    </row>
    <row r="2416" spans="1:19" x14ac:dyDescent="0.35">
      <c r="A2416" s="53">
        <v>31309011</v>
      </c>
      <c r="B2416" s="53" t="s">
        <v>11391</v>
      </c>
      <c r="C2416" s="54" t="s">
        <v>2154</v>
      </c>
      <c r="D2416" s="60">
        <v>1</v>
      </c>
      <c r="E2416" s="61" t="s">
        <v>13</v>
      </c>
      <c r="F2416" s="56"/>
      <c r="G2416" s="53"/>
      <c r="H2416" s="53">
        <v>0</v>
      </c>
      <c r="I2416" s="53"/>
      <c r="J2416" s="53"/>
      <c r="K2416" s="57"/>
      <c r="L2416" s="58">
        <f t="shared" ref="L2416:L2438" si="259">VLOOKUP(E2416,PORTES2021,10,FALSE)</f>
        <v>148.54</v>
      </c>
      <c r="M2416" s="58">
        <f t="shared" si="255"/>
        <v>148.54</v>
      </c>
      <c r="N2416" s="58">
        <f>IF(F2416&gt;0,ROUND(F2416*#REF!,2),0)</f>
        <v>0</v>
      </c>
      <c r="O2416" s="58">
        <f>IF(J2416&gt;0,ROUND(J2416*#REF!,2),0)</f>
        <v>0</v>
      </c>
      <c r="P2416" s="58">
        <f t="shared" ref="P2416:P2438" si="260">ROUND(M2416+N2416+O2416,2)</f>
        <v>148.54</v>
      </c>
      <c r="Q2416" s="59" t="s">
        <v>132</v>
      </c>
      <c r="R2416" s="51"/>
      <c r="S2416" s="51"/>
    </row>
    <row r="2417" spans="1:19" ht="21" x14ac:dyDescent="0.35">
      <c r="A2417" s="53">
        <v>31309020</v>
      </c>
      <c r="B2417" s="53" t="s">
        <v>11392</v>
      </c>
      <c r="C2417" s="54" t="s">
        <v>2153</v>
      </c>
      <c r="D2417" s="60">
        <v>1</v>
      </c>
      <c r="E2417" s="61" t="s">
        <v>281</v>
      </c>
      <c r="F2417" s="56"/>
      <c r="G2417" s="53"/>
      <c r="H2417" s="53">
        <v>2</v>
      </c>
      <c r="I2417" s="53"/>
      <c r="J2417" s="53"/>
      <c r="K2417" s="57"/>
      <c r="L2417" s="58">
        <f t="shared" si="259"/>
        <v>202.9</v>
      </c>
      <c r="M2417" s="58">
        <f t="shared" si="255"/>
        <v>202.9</v>
      </c>
      <c r="N2417" s="58">
        <f>IF(F2417&gt;0,ROUND(F2417*#REF!,2),0)</f>
        <v>0</v>
      </c>
      <c r="O2417" s="58">
        <f>IF(J2417&gt;0,ROUND(J2417*#REF!,2),0)</f>
        <v>0</v>
      </c>
      <c r="P2417" s="58">
        <f t="shared" si="260"/>
        <v>202.9</v>
      </c>
      <c r="Q2417" s="59" t="s">
        <v>0</v>
      </c>
      <c r="R2417" s="51"/>
      <c r="S2417" s="51"/>
    </row>
    <row r="2418" spans="1:19" ht="84" x14ac:dyDescent="0.35">
      <c r="A2418" s="53">
        <v>31309038</v>
      </c>
      <c r="B2418" s="53" t="s">
        <v>11393</v>
      </c>
      <c r="C2418" s="54" t="s">
        <v>2152</v>
      </c>
      <c r="D2418" s="60">
        <v>1</v>
      </c>
      <c r="E2418" s="61" t="s">
        <v>41</v>
      </c>
      <c r="F2418" s="56"/>
      <c r="G2418" s="53"/>
      <c r="H2418" s="53">
        <v>2</v>
      </c>
      <c r="I2418" s="53"/>
      <c r="J2418" s="53"/>
      <c r="K2418" s="57"/>
      <c r="L2418" s="58">
        <f t="shared" si="259"/>
        <v>169.74</v>
      </c>
      <c r="M2418" s="58">
        <f t="shared" si="255"/>
        <v>169.74</v>
      </c>
      <c r="N2418" s="58">
        <f>IF(F2418&gt;0,ROUND(F2418*#REF!,2),0)</f>
        <v>0</v>
      </c>
      <c r="O2418" s="58">
        <f>IF(J2418&gt;0,ROUND(J2418*#REF!,2),0)</f>
        <v>0</v>
      </c>
      <c r="P2418" s="58">
        <f t="shared" si="260"/>
        <v>169.74</v>
      </c>
      <c r="Q2418" s="59" t="s">
        <v>132</v>
      </c>
      <c r="R2418" s="51"/>
      <c r="S2418" s="51"/>
    </row>
    <row r="2419" spans="1:19" ht="21" x14ac:dyDescent="0.35">
      <c r="A2419" s="53">
        <v>31309046</v>
      </c>
      <c r="B2419" s="53" t="s">
        <v>11394</v>
      </c>
      <c r="C2419" s="54" t="s">
        <v>2151</v>
      </c>
      <c r="D2419" s="60">
        <v>1</v>
      </c>
      <c r="E2419" s="61" t="s">
        <v>16</v>
      </c>
      <c r="F2419" s="56"/>
      <c r="G2419" s="53">
        <v>1</v>
      </c>
      <c r="H2419" s="53">
        <v>2</v>
      </c>
      <c r="I2419" s="53"/>
      <c r="J2419" s="53"/>
      <c r="K2419" s="57"/>
      <c r="L2419" s="58">
        <f t="shared" si="259"/>
        <v>250.65</v>
      </c>
      <c r="M2419" s="58">
        <f t="shared" si="255"/>
        <v>250.65</v>
      </c>
      <c r="N2419" s="58">
        <f>IF(F2419&gt;0,ROUND(F2419*#REF!,2),0)</f>
        <v>0</v>
      </c>
      <c r="O2419" s="58">
        <f>IF(J2419&gt;0,ROUND(J2419*#REF!,2),0)</f>
        <v>0</v>
      </c>
      <c r="P2419" s="58">
        <f t="shared" si="260"/>
        <v>250.65</v>
      </c>
      <c r="Q2419" s="59" t="s">
        <v>132</v>
      </c>
      <c r="R2419" s="51"/>
      <c r="S2419" s="51"/>
    </row>
    <row r="2420" spans="1:19" x14ac:dyDescent="0.35">
      <c r="A2420" s="53">
        <v>31309054</v>
      </c>
      <c r="B2420" s="53" t="s">
        <v>11395</v>
      </c>
      <c r="C2420" s="54" t="s">
        <v>2150</v>
      </c>
      <c r="D2420" s="60">
        <v>1</v>
      </c>
      <c r="E2420" s="61" t="s">
        <v>383</v>
      </c>
      <c r="F2420" s="56"/>
      <c r="G2420" s="53">
        <v>1</v>
      </c>
      <c r="H2420" s="53">
        <v>5</v>
      </c>
      <c r="I2420" s="53"/>
      <c r="J2420" s="53"/>
      <c r="K2420" s="57"/>
      <c r="L2420" s="58">
        <f t="shared" si="259"/>
        <v>649.84</v>
      </c>
      <c r="M2420" s="58">
        <f t="shared" si="255"/>
        <v>649.84</v>
      </c>
      <c r="N2420" s="58">
        <f>IF(F2420&gt;0,ROUND(F2420*#REF!,2),0)</f>
        <v>0</v>
      </c>
      <c r="O2420" s="58">
        <f>IF(J2420&gt;0,ROUND(J2420*#REF!,2),0)</f>
        <v>0</v>
      </c>
      <c r="P2420" s="58">
        <f t="shared" si="260"/>
        <v>649.84</v>
      </c>
      <c r="Q2420" s="59" t="s">
        <v>132</v>
      </c>
      <c r="R2420" s="51"/>
      <c r="S2420" s="51"/>
    </row>
    <row r="2421" spans="1:19" x14ac:dyDescent="0.35">
      <c r="A2421" s="53">
        <v>31309062</v>
      </c>
      <c r="B2421" s="53" t="s">
        <v>11396</v>
      </c>
      <c r="C2421" s="54" t="s">
        <v>2149</v>
      </c>
      <c r="D2421" s="60">
        <v>1</v>
      </c>
      <c r="E2421" s="61" t="s">
        <v>281</v>
      </c>
      <c r="F2421" s="56"/>
      <c r="G2421" s="53"/>
      <c r="H2421" s="53">
        <v>2</v>
      </c>
      <c r="I2421" s="53"/>
      <c r="J2421" s="53"/>
      <c r="K2421" s="57"/>
      <c r="L2421" s="58">
        <f t="shared" si="259"/>
        <v>202.9</v>
      </c>
      <c r="M2421" s="58">
        <f t="shared" si="255"/>
        <v>202.9</v>
      </c>
      <c r="N2421" s="58">
        <f>IF(F2421&gt;0,ROUND(F2421*#REF!,2),0)</f>
        <v>0</v>
      </c>
      <c r="O2421" s="58">
        <f>IF(J2421&gt;0,ROUND(J2421*#REF!,2),0)</f>
        <v>0</v>
      </c>
      <c r="P2421" s="58">
        <f t="shared" si="260"/>
        <v>202.9</v>
      </c>
      <c r="Q2421" s="59" t="s">
        <v>0</v>
      </c>
      <c r="R2421" s="51"/>
      <c r="S2421" s="51"/>
    </row>
    <row r="2422" spans="1:19" x14ac:dyDescent="0.35">
      <c r="A2422" s="53">
        <v>31309070</v>
      </c>
      <c r="B2422" s="53" t="s">
        <v>11397</v>
      </c>
      <c r="C2422" s="54" t="s">
        <v>2148</v>
      </c>
      <c r="D2422" s="60">
        <v>1</v>
      </c>
      <c r="E2422" s="61" t="s">
        <v>159</v>
      </c>
      <c r="F2422" s="56"/>
      <c r="G2422" s="53"/>
      <c r="H2422" s="53">
        <v>6</v>
      </c>
      <c r="I2422" s="53"/>
      <c r="J2422" s="53"/>
      <c r="K2422" s="57"/>
      <c r="L2422" s="58">
        <f t="shared" si="259"/>
        <v>736.04</v>
      </c>
      <c r="M2422" s="58">
        <f t="shared" si="255"/>
        <v>736.04</v>
      </c>
      <c r="N2422" s="58">
        <f>IF(F2422&gt;0,ROUND(F2422*#REF!,2),0)</f>
        <v>0</v>
      </c>
      <c r="O2422" s="58">
        <f>IF(J2422&gt;0,ROUND(J2422*#REF!,2),0)</f>
        <v>0</v>
      </c>
      <c r="P2422" s="58">
        <f t="shared" si="260"/>
        <v>736.04</v>
      </c>
      <c r="Q2422" s="59" t="s">
        <v>132</v>
      </c>
      <c r="R2422" s="51"/>
      <c r="S2422" s="51"/>
    </row>
    <row r="2423" spans="1:19" x14ac:dyDescent="0.35">
      <c r="A2423" s="53">
        <v>31309089</v>
      </c>
      <c r="B2423" s="53" t="s">
        <v>11398</v>
      </c>
      <c r="C2423" s="54" t="s">
        <v>2147</v>
      </c>
      <c r="D2423" s="60">
        <v>1</v>
      </c>
      <c r="E2423" s="61" t="s">
        <v>407</v>
      </c>
      <c r="F2423" s="56"/>
      <c r="G2423" s="53">
        <v>1</v>
      </c>
      <c r="H2423" s="53">
        <v>4</v>
      </c>
      <c r="I2423" s="53"/>
      <c r="J2423" s="53"/>
      <c r="K2423" s="57"/>
      <c r="L2423" s="58">
        <f t="shared" si="259"/>
        <v>620.66</v>
      </c>
      <c r="M2423" s="58">
        <f t="shared" si="255"/>
        <v>620.66</v>
      </c>
      <c r="N2423" s="58">
        <f>IF(F2423&gt;0,ROUND(F2423*#REF!,2),0)</f>
        <v>0</v>
      </c>
      <c r="O2423" s="58">
        <f>IF(J2423&gt;0,ROUND(J2423*#REF!,2),0)</f>
        <v>0</v>
      </c>
      <c r="P2423" s="58">
        <f t="shared" si="260"/>
        <v>620.66</v>
      </c>
      <c r="Q2423" s="59" t="s">
        <v>132</v>
      </c>
      <c r="R2423" s="51"/>
      <c r="S2423" s="51"/>
    </row>
    <row r="2424" spans="1:19" ht="31.5" x14ac:dyDescent="0.35">
      <c r="A2424" s="53">
        <v>31309097</v>
      </c>
      <c r="B2424" s="53" t="s">
        <v>11399</v>
      </c>
      <c r="C2424" s="54" t="s">
        <v>2146</v>
      </c>
      <c r="D2424" s="60">
        <v>1</v>
      </c>
      <c r="E2424" s="61" t="s">
        <v>16</v>
      </c>
      <c r="F2424" s="56"/>
      <c r="G2424" s="53">
        <v>1</v>
      </c>
      <c r="H2424" s="53">
        <v>5</v>
      </c>
      <c r="I2424" s="53"/>
      <c r="J2424" s="53"/>
      <c r="K2424" s="57"/>
      <c r="L2424" s="58">
        <f t="shared" si="259"/>
        <v>250.65</v>
      </c>
      <c r="M2424" s="58">
        <f t="shared" si="255"/>
        <v>250.65</v>
      </c>
      <c r="N2424" s="58">
        <f>IF(F2424&gt;0,ROUND(F2424*#REF!,2),0)</f>
        <v>0</v>
      </c>
      <c r="O2424" s="58">
        <f>IF(J2424&gt;0,ROUND(J2424*#REF!,2),0)</f>
        <v>0</v>
      </c>
      <c r="P2424" s="58">
        <f t="shared" si="260"/>
        <v>250.65</v>
      </c>
      <c r="Q2424" s="59" t="s">
        <v>132</v>
      </c>
      <c r="R2424" s="51"/>
      <c r="S2424" s="51"/>
    </row>
    <row r="2425" spans="1:19" ht="21" x14ac:dyDescent="0.35">
      <c r="A2425" s="53">
        <v>31309100</v>
      </c>
      <c r="B2425" s="53" t="s">
        <v>11400</v>
      </c>
      <c r="C2425" s="54" t="s">
        <v>2145</v>
      </c>
      <c r="D2425" s="60">
        <v>1</v>
      </c>
      <c r="E2425" s="61" t="s">
        <v>13</v>
      </c>
      <c r="F2425" s="56"/>
      <c r="G2425" s="53"/>
      <c r="H2425" s="53">
        <v>3</v>
      </c>
      <c r="I2425" s="53"/>
      <c r="J2425" s="53"/>
      <c r="K2425" s="57"/>
      <c r="L2425" s="58">
        <f t="shared" si="259"/>
        <v>148.54</v>
      </c>
      <c r="M2425" s="58">
        <f t="shared" si="255"/>
        <v>148.54</v>
      </c>
      <c r="N2425" s="58">
        <f>IF(F2425&gt;0,ROUND(F2425*#REF!,2),0)</f>
        <v>0</v>
      </c>
      <c r="O2425" s="58">
        <f>IF(J2425&gt;0,ROUND(J2425*#REF!,2),0)</f>
        <v>0</v>
      </c>
      <c r="P2425" s="58">
        <f t="shared" si="260"/>
        <v>148.54</v>
      </c>
      <c r="Q2425" s="59" t="s">
        <v>132</v>
      </c>
      <c r="R2425" s="51"/>
      <c r="S2425" s="51"/>
    </row>
    <row r="2426" spans="1:19" ht="21" x14ac:dyDescent="0.35">
      <c r="A2426" s="53">
        <v>31309119</v>
      </c>
      <c r="B2426" s="53" t="s">
        <v>11401</v>
      </c>
      <c r="C2426" s="54" t="s">
        <v>2144</v>
      </c>
      <c r="D2426" s="60">
        <v>1</v>
      </c>
      <c r="E2426" s="61" t="s">
        <v>484</v>
      </c>
      <c r="F2426" s="56"/>
      <c r="G2426" s="53">
        <v>1</v>
      </c>
      <c r="H2426" s="53">
        <v>3</v>
      </c>
      <c r="I2426" s="53"/>
      <c r="J2426" s="53"/>
      <c r="K2426" s="57"/>
      <c r="L2426" s="58">
        <f t="shared" si="259"/>
        <v>802.34</v>
      </c>
      <c r="M2426" s="58">
        <f t="shared" si="255"/>
        <v>802.34</v>
      </c>
      <c r="N2426" s="58">
        <f>IF(F2426&gt;0,ROUND(F2426*#REF!,2),0)</f>
        <v>0</v>
      </c>
      <c r="O2426" s="58">
        <f>IF(J2426&gt;0,ROUND(J2426*#REF!,2),0)</f>
        <v>0</v>
      </c>
      <c r="P2426" s="58">
        <f t="shared" si="260"/>
        <v>802.34</v>
      </c>
      <c r="Q2426" s="59" t="s">
        <v>132</v>
      </c>
      <c r="R2426" s="51"/>
      <c r="S2426" s="51"/>
    </row>
    <row r="2427" spans="1:19" x14ac:dyDescent="0.35">
      <c r="A2427" s="53">
        <v>31309127</v>
      </c>
      <c r="B2427" s="53" t="s">
        <v>11402</v>
      </c>
      <c r="C2427" s="54" t="s">
        <v>2143</v>
      </c>
      <c r="D2427" s="60">
        <v>1</v>
      </c>
      <c r="E2427" s="61" t="s">
        <v>148</v>
      </c>
      <c r="F2427" s="56"/>
      <c r="G2427" s="53"/>
      <c r="H2427" s="53">
        <v>5</v>
      </c>
      <c r="I2427" s="53"/>
      <c r="J2427" s="53"/>
      <c r="K2427" s="57"/>
      <c r="L2427" s="58">
        <f t="shared" si="259"/>
        <v>689.63</v>
      </c>
      <c r="M2427" s="58">
        <f t="shared" si="255"/>
        <v>689.63</v>
      </c>
      <c r="N2427" s="58">
        <f>IF(F2427&gt;0,ROUND(F2427*#REF!,2),0)</f>
        <v>0</v>
      </c>
      <c r="O2427" s="58">
        <f>IF(J2427&gt;0,ROUND(J2427*#REF!,2),0)</f>
        <v>0</v>
      </c>
      <c r="P2427" s="58">
        <f t="shared" si="260"/>
        <v>689.63</v>
      </c>
      <c r="Q2427" s="59" t="s">
        <v>0</v>
      </c>
      <c r="R2427" s="51"/>
      <c r="S2427" s="51"/>
    </row>
    <row r="2428" spans="1:19" ht="21" x14ac:dyDescent="0.35">
      <c r="A2428" s="53">
        <v>31309135</v>
      </c>
      <c r="B2428" s="53" t="s">
        <v>11403</v>
      </c>
      <c r="C2428" s="54" t="s">
        <v>2142</v>
      </c>
      <c r="D2428" s="60">
        <v>1</v>
      </c>
      <c r="E2428" s="61" t="s">
        <v>16</v>
      </c>
      <c r="F2428" s="56"/>
      <c r="G2428" s="53">
        <v>1</v>
      </c>
      <c r="H2428" s="53">
        <v>3</v>
      </c>
      <c r="I2428" s="53"/>
      <c r="J2428" s="53"/>
      <c r="K2428" s="57"/>
      <c r="L2428" s="58">
        <f t="shared" si="259"/>
        <v>250.65</v>
      </c>
      <c r="M2428" s="58">
        <f t="shared" si="255"/>
        <v>250.65</v>
      </c>
      <c r="N2428" s="58">
        <f>IF(F2428&gt;0,ROUND(F2428*#REF!,2),0)</f>
        <v>0</v>
      </c>
      <c r="O2428" s="58">
        <f>IF(J2428&gt;0,ROUND(J2428*#REF!,2),0)</f>
        <v>0</v>
      </c>
      <c r="P2428" s="58">
        <f t="shared" si="260"/>
        <v>250.65</v>
      </c>
      <c r="Q2428" s="59" t="s">
        <v>0</v>
      </c>
      <c r="R2428" s="51"/>
      <c r="S2428" s="51"/>
    </row>
    <row r="2429" spans="1:19" ht="21" x14ac:dyDescent="0.35">
      <c r="A2429" s="53">
        <v>31309143</v>
      </c>
      <c r="B2429" s="53" t="s">
        <v>11404</v>
      </c>
      <c r="C2429" s="54" t="s">
        <v>2141</v>
      </c>
      <c r="D2429" s="60">
        <v>1</v>
      </c>
      <c r="E2429" s="61" t="s">
        <v>18</v>
      </c>
      <c r="F2429" s="56"/>
      <c r="G2429" s="53"/>
      <c r="H2429" s="53">
        <v>0</v>
      </c>
      <c r="I2429" s="53"/>
      <c r="J2429" s="53"/>
      <c r="K2429" s="57"/>
      <c r="L2429" s="58">
        <f t="shared" si="259"/>
        <v>53.06</v>
      </c>
      <c r="M2429" s="58">
        <f t="shared" si="255"/>
        <v>53.06</v>
      </c>
      <c r="N2429" s="58">
        <f>IF(F2429&gt;0,ROUND(F2429*#REF!,2),0)</f>
        <v>0</v>
      </c>
      <c r="O2429" s="58">
        <f>IF(J2429&gt;0,ROUND(J2429*#REF!,2),0)</f>
        <v>0</v>
      </c>
      <c r="P2429" s="58">
        <f t="shared" si="260"/>
        <v>53.06</v>
      </c>
      <c r="Q2429" s="59" t="s">
        <v>0</v>
      </c>
      <c r="R2429" s="51"/>
      <c r="S2429" s="51"/>
    </row>
    <row r="2430" spans="1:19" ht="42" x14ac:dyDescent="0.35">
      <c r="A2430" s="53">
        <v>31309151</v>
      </c>
      <c r="B2430" s="53" t="s">
        <v>11405</v>
      </c>
      <c r="C2430" s="54" t="s">
        <v>2140</v>
      </c>
      <c r="D2430" s="60">
        <v>1</v>
      </c>
      <c r="E2430" s="61" t="s">
        <v>311</v>
      </c>
      <c r="F2430" s="56"/>
      <c r="G2430" s="53"/>
      <c r="H2430" s="53">
        <v>2</v>
      </c>
      <c r="I2430" s="53"/>
      <c r="J2430" s="53"/>
      <c r="K2430" s="57"/>
      <c r="L2430" s="58">
        <f t="shared" si="259"/>
        <v>291.76</v>
      </c>
      <c r="M2430" s="58">
        <f t="shared" si="255"/>
        <v>291.76</v>
      </c>
      <c r="N2430" s="58">
        <f>IF(F2430&gt;0,ROUND(F2430*#REF!,2),0)</f>
        <v>0</v>
      </c>
      <c r="O2430" s="58">
        <f>IF(J2430&gt;0,ROUND(J2430*#REF!,2),0)</f>
        <v>0</v>
      </c>
      <c r="P2430" s="58">
        <f t="shared" si="260"/>
        <v>291.76</v>
      </c>
      <c r="Q2430" s="59" t="s">
        <v>132</v>
      </c>
      <c r="R2430" s="51"/>
      <c r="S2430" s="51"/>
    </row>
    <row r="2431" spans="1:19" x14ac:dyDescent="0.35">
      <c r="A2431" s="53">
        <v>31309178</v>
      </c>
      <c r="B2431" s="53" t="s">
        <v>11406</v>
      </c>
      <c r="C2431" s="54" t="s">
        <v>2139</v>
      </c>
      <c r="D2431" s="60">
        <v>1</v>
      </c>
      <c r="E2431" s="61" t="s">
        <v>16</v>
      </c>
      <c r="F2431" s="56"/>
      <c r="G2431" s="53"/>
      <c r="H2431" s="53">
        <v>0</v>
      </c>
      <c r="I2431" s="53"/>
      <c r="J2431" s="53"/>
      <c r="K2431" s="57"/>
      <c r="L2431" s="58">
        <f t="shared" si="259"/>
        <v>250.65</v>
      </c>
      <c r="M2431" s="58">
        <f t="shared" si="255"/>
        <v>250.65</v>
      </c>
      <c r="N2431" s="58">
        <f>IF(F2431&gt;0,ROUND(F2431*#REF!,2),0)</f>
        <v>0</v>
      </c>
      <c r="O2431" s="58">
        <f>IF(J2431&gt;0,ROUND(J2431*#REF!,2),0)</f>
        <v>0</v>
      </c>
      <c r="P2431" s="58">
        <f t="shared" si="260"/>
        <v>250.65</v>
      </c>
      <c r="Q2431" s="59" t="s">
        <v>132</v>
      </c>
      <c r="R2431" s="51"/>
      <c r="S2431" s="51"/>
    </row>
    <row r="2432" spans="1:19" ht="21" x14ac:dyDescent="0.35">
      <c r="A2432" s="53">
        <v>31309186</v>
      </c>
      <c r="B2432" s="53" t="s">
        <v>11407</v>
      </c>
      <c r="C2432" s="54" t="s">
        <v>2138</v>
      </c>
      <c r="D2432" s="60">
        <v>1</v>
      </c>
      <c r="E2432" s="61" t="s">
        <v>484</v>
      </c>
      <c r="F2432" s="56">
        <v>44.61</v>
      </c>
      <c r="G2432" s="53">
        <v>1</v>
      </c>
      <c r="H2432" s="53">
        <v>5</v>
      </c>
      <c r="I2432" s="53"/>
      <c r="J2432" s="53"/>
      <c r="K2432" s="57"/>
      <c r="L2432" s="58">
        <f t="shared" si="259"/>
        <v>802.34</v>
      </c>
      <c r="M2432" s="58">
        <f t="shared" si="255"/>
        <v>802.34</v>
      </c>
      <c r="N2432" s="58" t="e">
        <f>IF(F2432&gt;0,ROUND(F2432*#REF!,2),0)</f>
        <v>#REF!</v>
      </c>
      <c r="O2432" s="58">
        <f>IF(J2432&gt;0,ROUND(J2432*#REF!,2),0)</f>
        <v>0</v>
      </c>
      <c r="P2432" s="58" t="e">
        <f t="shared" si="260"/>
        <v>#REF!</v>
      </c>
      <c r="Q2432" s="59" t="s">
        <v>132</v>
      </c>
      <c r="R2432" s="51"/>
      <c r="S2432" s="51"/>
    </row>
    <row r="2433" spans="1:19" ht="21" x14ac:dyDescent="0.35">
      <c r="A2433" s="53">
        <v>31309194</v>
      </c>
      <c r="B2433" s="53" t="s">
        <v>11408</v>
      </c>
      <c r="C2433" s="54" t="s">
        <v>2137</v>
      </c>
      <c r="D2433" s="60">
        <v>1</v>
      </c>
      <c r="E2433" s="61" t="s">
        <v>396</v>
      </c>
      <c r="F2433" s="56">
        <v>44.61</v>
      </c>
      <c r="G2433" s="53">
        <v>1</v>
      </c>
      <c r="H2433" s="53">
        <v>5</v>
      </c>
      <c r="I2433" s="53"/>
      <c r="J2433" s="53"/>
      <c r="K2433" s="57"/>
      <c r="L2433" s="58">
        <f t="shared" si="259"/>
        <v>1027.79</v>
      </c>
      <c r="M2433" s="58">
        <f t="shared" si="255"/>
        <v>1027.79</v>
      </c>
      <c r="N2433" s="58" t="e">
        <f>IF(F2433&gt;0,ROUND(F2433*#REF!,2),0)</f>
        <v>#REF!</v>
      </c>
      <c r="O2433" s="58">
        <f>IF(J2433&gt;0,ROUND(J2433*#REF!,2),0)</f>
        <v>0</v>
      </c>
      <c r="P2433" s="58" t="e">
        <f t="shared" si="260"/>
        <v>#REF!</v>
      </c>
      <c r="Q2433" s="59" t="s">
        <v>132</v>
      </c>
      <c r="R2433" s="51"/>
      <c r="S2433" s="51"/>
    </row>
    <row r="2434" spans="1:19" ht="21" x14ac:dyDescent="0.35">
      <c r="A2434" s="53">
        <v>31309216</v>
      </c>
      <c r="B2434" s="53" t="s">
        <v>11409</v>
      </c>
      <c r="C2434" s="54" t="s">
        <v>2136</v>
      </c>
      <c r="D2434" s="60">
        <v>1</v>
      </c>
      <c r="E2434" s="61" t="s">
        <v>159</v>
      </c>
      <c r="F2434" s="56">
        <v>24.33</v>
      </c>
      <c r="G2434" s="53">
        <v>1</v>
      </c>
      <c r="H2434" s="53">
        <v>5</v>
      </c>
      <c r="I2434" s="53"/>
      <c r="J2434" s="53"/>
      <c r="K2434" s="57"/>
      <c r="L2434" s="58">
        <f t="shared" si="259"/>
        <v>736.04</v>
      </c>
      <c r="M2434" s="58">
        <f t="shared" si="255"/>
        <v>736.04</v>
      </c>
      <c r="N2434" s="58" t="e">
        <f>IF(F2434&gt;0,ROUND(F2434*#REF!,2),0)</f>
        <v>#REF!</v>
      </c>
      <c r="O2434" s="58">
        <f>IF(J2434&gt;0,ROUND(J2434*#REF!,2),0)</f>
        <v>0</v>
      </c>
      <c r="P2434" s="58" t="e">
        <f t="shared" si="260"/>
        <v>#REF!</v>
      </c>
      <c r="Q2434" s="59" t="s">
        <v>132</v>
      </c>
      <c r="R2434" s="51"/>
      <c r="S2434" s="51"/>
    </row>
    <row r="2435" spans="1:19" ht="31.5" x14ac:dyDescent="0.35">
      <c r="A2435" s="53">
        <v>31309224</v>
      </c>
      <c r="B2435" s="53" t="s">
        <v>11410</v>
      </c>
      <c r="C2435" s="54" t="s">
        <v>2135</v>
      </c>
      <c r="D2435" s="60">
        <v>1</v>
      </c>
      <c r="E2435" s="61" t="s">
        <v>155</v>
      </c>
      <c r="F2435" s="56">
        <v>24.33</v>
      </c>
      <c r="G2435" s="53">
        <v>1</v>
      </c>
      <c r="H2435" s="53">
        <v>6</v>
      </c>
      <c r="I2435" s="53"/>
      <c r="J2435" s="53"/>
      <c r="K2435" s="57"/>
      <c r="L2435" s="58">
        <f t="shared" si="259"/>
        <v>1206.83</v>
      </c>
      <c r="M2435" s="58">
        <f t="shared" si="255"/>
        <v>1206.83</v>
      </c>
      <c r="N2435" s="58" t="e">
        <f>IF(F2435&gt;0,ROUND(F2435*#REF!,2),0)</f>
        <v>#REF!</v>
      </c>
      <c r="O2435" s="58">
        <f>IF(J2435&gt;0,ROUND(J2435*#REF!,2),0)</f>
        <v>0</v>
      </c>
      <c r="P2435" s="58" t="e">
        <f t="shared" si="260"/>
        <v>#REF!</v>
      </c>
      <c r="Q2435" s="59" t="s">
        <v>132</v>
      </c>
      <c r="R2435" s="51"/>
      <c r="S2435" s="51"/>
    </row>
    <row r="2436" spans="1:19" ht="21" x14ac:dyDescent="0.35">
      <c r="A2436" s="53">
        <v>31309232</v>
      </c>
      <c r="B2436" s="53" t="s">
        <v>11411</v>
      </c>
      <c r="C2436" s="54" t="s">
        <v>2134</v>
      </c>
      <c r="D2436" s="60">
        <v>1</v>
      </c>
      <c r="E2436" s="61" t="s">
        <v>407</v>
      </c>
      <c r="F2436" s="56"/>
      <c r="G2436" s="53">
        <v>1</v>
      </c>
      <c r="H2436" s="53">
        <v>5</v>
      </c>
      <c r="I2436" s="53"/>
      <c r="J2436" s="53"/>
      <c r="K2436" s="57"/>
      <c r="L2436" s="58">
        <f t="shared" si="259"/>
        <v>620.66</v>
      </c>
      <c r="M2436" s="58">
        <f t="shared" si="255"/>
        <v>620.66</v>
      </c>
      <c r="N2436" s="58">
        <f>IF(F2436&gt;0,ROUND(F2436*#REF!,2),0)</f>
        <v>0</v>
      </c>
      <c r="O2436" s="58">
        <f>IF(J2436&gt;0,ROUND(J2436*#REF!,2),0)</f>
        <v>0</v>
      </c>
      <c r="P2436" s="58">
        <f t="shared" si="260"/>
        <v>620.66</v>
      </c>
      <c r="Q2436" s="59" t="s">
        <v>132</v>
      </c>
      <c r="R2436" s="51"/>
      <c r="S2436" s="51"/>
    </row>
    <row r="2437" spans="1:19" ht="21" x14ac:dyDescent="0.35">
      <c r="A2437" s="53">
        <v>31309240</v>
      </c>
      <c r="B2437" s="53" t="s">
        <v>11412</v>
      </c>
      <c r="C2437" s="54" t="s">
        <v>2133</v>
      </c>
      <c r="D2437" s="60">
        <v>1</v>
      </c>
      <c r="E2437" s="61" t="s">
        <v>151</v>
      </c>
      <c r="F2437" s="56">
        <v>12.17</v>
      </c>
      <c r="G2437" s="53">
        <v>1</v>
      </c>
      <c r="H2437" s="53">
        <v>0</v>
      </c>
      <c r="I2437" s="53"/>
      <c r="J2437" s="53"/>
      <c r="K2437" s="57"/>
      <c r="L2437" s="58">
        <f t="shared" si="259"/>
        <v>270.54000000000002</v>
      </c>
      <c r="M2437" s="58">
        <f t="shared" si="255"/>
        <v>270.54000000000002</v>
      </c>
      <c r="N2437" s="58" t="e">
        <f>IF(F2437&gt;0,ROUND(F2437*#REF!,2),0)</f>
        <v>#REF!</v>
      </c>
      <c r="O2437" s="58">
        <f>IF(J2437&gt;0,ROUND(J2437*#REF!,2),0)</f>
        <v>0</v>
      </c>
      <c r="P2437" s="58" t="e">
        <f t="shared" si="260"/>
        <v>#REF!</v>
      </c>
      <c r="Q2437" s="59" t="s">
        <v>132</v>
      </c>
      <c r="R2437" s="51"/>
      <c r="S2437" s="51"/>
    </row>
    <row r="2438" spans="1:19" ht="31.5" x14ac:dyDescent="0.35">
      <c r="A2438" s="53">
        <v>31309259</v>
      </c>
      <c r="B2438" s="53" t="s">
        <v>11413</v>
      </c>
      <c r="C2438" s="54" t="s">
        <v>2132</v>
      </c>
      <c r="D2438" s="60">
        <v>1</v>
      </c>
      <c r="E2438" s="61" t="s">
        <v>151</v>
      </c>
      <c r="F2438" s="56">
        <v>12.17</v>
      </c>
      <c r="G2438" s="53">
        <v>1</v>
      </c>
      <c r="H2438" s="53">
        <v>0</v>
      </c>
      <c r="I2438" s="53"/>
      <c r="J2438" s="53"/>
      <c r="K2438" s="57"/>
      <c r="L2438" s="58">
        <f t="shared" si="259"/>
        <v>270.54000000000002</v>
      </c>
      <c r="M2438" s="58">
        <f>ROUND(D2438*L2438,2)</f>
        <v>270.54000000000002</v>
      </c>
      <c r="N2438" s="58" t="e">
        <f>IF(F2438&gt;0,ROUND(F2438*#REF!,2),0)</f>
        <v>#REF!</v>
      </c>
      <c r="O2438" s="58">
        <f>IF(J2438&gt;0,ROUND(J2438*#REF!,2),0)</f>
        <v>0</v>
      </c>
      <c r="P2438" s="58" t="e">
        <f t="shared" si="260"/>
        <v>#REF!</v>
      </c>
      <c r="Q2438" s="59" t="s">
        <v>132</v>
      </c>
      <c r="R2438" s="51"/>
      <c r="S2438" s="51"/>
    </row>
    <row r="2439" spans="1:19" ht="31" x14ac:dyDescent="0.35">
      <c r="A2439" s="124" t="s">
        <v>11414</v>
      </c>
      <c r="B2439" s="124"/>
      <c r="C2439" s="124"/>
      <c r="D2439" s="124"/>
      <c r="E2439" s="124"/>
      <c r="F2439" s="124"/>
      <c r="G2439" s="124"/>
      <c r="H2439" s="124"/>
      <c r="I2439" s="124"/>
      <c r="J2439" s="124"/>
      <c r="K2439" s="124"/>
      <c r="L2439" s="124"/>
      <c r="M2439" s="124"/>
      <c r="N2439" s="124"/>
      <c r="O2439" s="124"/>
      <c r="P2439" s="124"/>
      <c r="Q2439" s="52"/>
      <c r="R2439" s="51"/>
      <c r="S2439" s="51"/>
    </row>
    <row r="2440" spans="1:19" ht="21" x14ac:dyDescent="0.35">
      <c r="A2440" s="53">
        <v>31401015</v>
      </c>
      <c r="B2440" s="53" t="s">
        <v>11415</v>
      </c>
      <c r="C2440" s="54" t="s">
        <v>2131</v>
      </c>
      <c r="D2440" s="60">
        <v>1</v>
      </c>
      <c r="E2440" s="61" t="s">
        <v>161</v>
      </c>
      <c r="F2440" s="56"/>
      <c r="G2440" s="53">
        <v>2</v>
      </c>
      <c r="H2440" s="53">
        <v>5</v>
      </c>
      <c r="I2440" s="53"/>
      <c r="J2440" s="53"/>
      <c r="K2440" s="57"/>
      <c r="L2440" s="58">
        <f t="shared" ref="L2440:L2470" si="261">VLOOKUP(E2440,PORTES2021,10,FALSE)</f>
        <v>948.22</v>
      </c>
      <c r="M2440" s="58">
        <f t="shared" ref="M2440:M2474" si="262">ROUND(D2440*L2440,2)</f>
        <v>948.22</v>
      </c>
      <c r="N2440" s="58">
        <f>IF(F2440&gt;0,ROUND(F2440*#REF!,2),0)</f>
        <v>0</v>
      </c>
      <c r="O2440" s="58">
        <f>IF(J2440&gt;0,ROUND(J2440*#REF!,2),0)</f>
        <v>0</v>
      </c>
      <c r="P2440" s="58">
        <f t="shared" ref="P2440:P2470" si="263">ROUND(M2440+N2440+O2440,2)</f>
        <v>948.22</v>
      </c>
      <c r="Q2440" s="59" t="s">
        <v>132</v>
      </c>
      <c r="R2440" s="51"/>
      <c r="S2440" s="51"/>
    </row>
    <row r="2441" spans="1:19" ht="21" x14ac:dyDescent="0.35">
      <c r="A2441" s="53">
        <v>31401023</v>
      </c>
      <c r="B2441" s="53" t="s">
        <v>11416</v>
      </c>
      <c r="C2441" s="54" t="s">
        <v>2130</v>
      </c>
      <c r="D2441" s="60">
        <v>1</v>
      </c>
      <c r="E2441" s="61" t="s">
        <v>396</v>
      </c>
      <c r="F2441" s="56"/>
      <c r="G2441" s="53">
        <v>2</v>
      </c>
      <c r="H2441" s="53">
        <v>6</v>
      </c>
      <c r="I2441" s="53"/>
      <c r="J2441" s="53"/>
      <c r="K2441" s="57"/>
      <c r="L2441" s="58">
        <f t="shared" si="261"/>
        <v>1027.79</v>
      </c>
      <c r="M2441" s="58">
        <f t="shared" si="262"/>
        <v>1027.79</v>
      </c>
      <c r="N2441" s="58">
        <f>IF(F2441&gt;0,ROUND(F2441*#REF!,2),0)</f>
        <v>0</v>
      </c>
      <c r="O2441" s="58">
        <f>IF(J2441&gt;0,ROUND(J2441*#REF!,2),0)</f>
        <v>0</v>
      </c>
      <c r="P2441" s="58">
        <f t="shared" si="263"/>
        <v>1027.79</v>
      </c>
      <c r="Q2441" s="59" t="s">
        <v>132</v>
      </c>
      <c r="R2441" s="51"/>
      <c r="S2441" s="51"/>
    </row>
    <row r="2442" spans="1:19" ht="21" x14ac:dyDescent="0.35">
      <c r="A2442" s="53">
        <v>31401031</v>
      </c>
      <c r="B2442" s="53" t="s">
        <v>11417</v>
      </c>
      <c r="C2442" s="54" t="s">
        <v>2129</v>
      </c>
      <c r="D2442" s="60">
        <v>1</v>
      </c>
      <c r="E2442" s="61" t="s">
        <v>155</v>
      </c>
      <c r="F2442" s="56"/>
      <c r="G2442" s="53">
        <v>1</v>
      </c>
      <c r="H2442" s="53">
        <v>7</v>
      </c>
      <c r="I2442" s="53"/>
      <c r="J2442" s="53"/>
      <c r="K2442" s="57"/>
      <c r="L2442" s="58">
        <f t="shared" si="261"/>
        <v>1206.83</v>
      </c>
      <c r="M2442" s="58">
        <f t="shared" si="262"/>
        <v>1206.83</v>
      </c>
      <c r="N2442" s="58">
        <f>IF(F2442&gt;0,ROUND(F2442*#REF!,2),0)</f>
        <v>0</v>
      </c>
      <c r="O2442" s="58">
        <f>IF(J2442&gt;0,ROUND(J2442*#REF!,2),0)</f>
        <v>0</v>
      </c>
      <c r="P2442" s="58">
        <f t="shared" si="263"/>
        <v>1206.83</v>
      </c>
      <c r="Q2442" s="59" t="s">
        <v>132</v>
      </c>
      <c r="R2442" s="51"/>
      <c r="S2442" s="51"/>
    </row>
    <row r="2443" spans="1:19" ht="21" x14ac:dyDescent="0.35">
      <c r="A2443" s="53">
        <v>31401040</v>
      </c>
      <c r="B2443" s="53" t="s">
        <v>11418</v>
      </c>
      <c r="C2443" s="54" t="s">
        <v>2128</v>
      </c>
      <c r="D2443" s="60">
        <v>1</v>
      </c>
      <c r="E2443" s="61" t="s">
        <v>2103</v>
      </c>
      <c r="F2443" s="56"/>
      <c r="G2443" s="53">
        <v>2</v>
      </c>
      <c r="H2443" s="53">
        <v>5</v>
      </c>
      <c r="I2443" s="53"/>
      <c r="J2443" s="53"/>
      <c r="K2443" s="57"/>
      <c r="L2443" s="58">
        <f t="shared" si="261"/>
        <v>1452.19</v>
      </c>
      <c r="M2443" s="58">
        <f t="shared" si="262"/>
        <v>1452.19</v>
      </c>
      <c r="N2443" s="58">
        <f>IF(F2443&gt;0,ROUND(F2443*#REF!,2),0)</f>
        <v>0</v>
      </c>
      <c r="O2443" s="58">
        <f>IF(J2443&gt;0,ROUND(J2443*#REF!,2),0)</f>
        <v>0</v>
      </c>
      <c r="P2443" s="58">
        <f t="shared" si="263"/>
        <v>1452.19</v>
      </c>
      <c r="Q2443" s="59" t="s">
        <v>132</v>
      </c>
      <c r="R2443" s="51"/>
      <c r="S2443" s="51"/>
    </row>
    <row r="2444" spans="1:19" x14ac:dyDescent="0.35">
      <c r="A2444" s="53">
        <v>31401058</v>
      </c>
      <c r="B2444" s="53" t="s">
        <v>11419</v>
      </c>
      <c r="C2444" s="54" t="s">
        <v>2127</v>
      </c>
      <c r="D2444" s="60">
        <v>1</v>
      </c>
      <c r="E2444" s="61" t="s">
        <v>133</v>
      </c>
      <c r="F2444" s="56"/>
      <c r="G2444" s="53">
        <v>1</v>
      </c>
      <c r="H2444" s="53">
        <v>5</v>
      </c>
      <c r="I2444" s="53"/>
      <c r="J2444" s="53"/>
      <c r="K2444" s="57"/>
      <c r="L2444" s="58">
        <f t="shared" si="261"/>
        <v>310.33999999999997</v>
      </c>
      <c r="M2444" s="58">
        <f t="shared" si="262"/>
        <v>310.33999999999997</v>
      </c>
      <c r="N2444" s="58">
        <f>IF(F2444&gt;0,ROUND(F2444*#REF!,2),0)</f>
        <v>0</v>
      </c>
      <c r="O2444" s="58">
        <f>IF(J2444&gt;0,ROUND(J2444*#REF!,2),0)</f>
        <v>0</v>
      </c>
      <c r="P2444" s="58">
        <f t="shared" si="263"/>
        <v>310.33999999999997</v>
      </c>
      <c r="Q2444" s="59" t="s">
        <v>132</v>
      </c>
      <c r="R2444" s="51"/>
      <c r="S2444" s="51"/>
    </row>
    <row r="2445" spans="1:19" ht="21" x14ac:dyDescent="0.35">
      <c r="A2445" s="53">
        <v>31401066</v>
      </c>
      <c r="B2445" s="53" t="s">
        <v>11420</v>
      </c>
      <c r="C2445" s="54" t="s">
        <v>2126</v>
      </c>
      <c r="D2445" s="60">
        <v>1</v>
      </c>
      <c r="E2445" s="61" t="s">
        <v>161</v>
      </c>
      <c r="F2445" s="56"/>
      <c r="G2445" s="53">
        <v>2</v>
      </c>
      <c r="H2445" s="53">
        <v>6</v>
      </c>
      <c r="I2445" s="53"/>
      <c r="J2445" s="53"/>
      <c r="K2445" s="57"/>
      <c r="L2445" s="58">
        <f t="shared" si="261"/>
        <v>948.22</v>
      </c>
      <c r="M2445" s="58">
        <f t="shared" si="262"/>
        <v>948.22</v>
      </c>
      <c r="N2445" s="58">
        <f>IF(F2445&gt;0,ROUND(F2445*#REF!,2),0)</f>
        <v>0</v>
      </c>
      <c r="O2445" s="58">
        <f>IF(J2445&gt;0,ROUND(J2445*#REF!,2),0)</f>
        <v>0</v>
      </c>
      <c r="P2445" s="58">
        <f t="shared" si="263"/>
        <v>948.22</v>
      </c>
      <c r="Q2445" s="59" t="s">
        <v>132</v>
      </c>
      <c r="R2445" s="51"/>
      <c r="S2445" s="51"/>
    </row>
    <row r="2446" spans="1:19" ht="21" x14ac:dyDescent="0.35">
      <c r="A2446" s="53">
        <v>31401074</v>
      </c>
      <c r="B2446" s="53" t="s">
        <v>11421</v>
      </c>
      <c r="C2446" s="54" t="s">
        <v>2125</v>
      </c>
      <c r="D2446" s="60">
        <v>1</v>
      </c>
      <c r="E2446" s="61" t="s">
        <v>446</v>
      </c>
      <c r="F2446" s="56"/>
      <c r="G2446" s="53">
        <v>2</v>
      </c>
      <c r="H2446" s="53">
        <v>6</v>
      </c>
      <c r="I2446" s="53"/>
      <c r="J2446" s="53"/>
      <c r="K2446" s="57"/>
      <c r="L2446" s="58">
        <f t="shared" si="261"/>
        <v>1323.54</v>
      </c>
      <c r="M2446" s="58">
        <f t="shared" si="262"/>
        <v>1323.54</v>
      </c>
      <c r="N2446" s="58">
        <f>IF(F2446&gt;0,ROUND(F2446*#REF!,2),0)</f>
        <v>0</v>
      </c>
      <c r="O2446" s="58">
        <f>IF(J2446&gt;0,ROUND(J2446*#REF!,2),0)</f>
        <v>0</v>
      </c>
      <c r="P2446" s="58">
        <f t="shared" si="263"/>
        <v>1323.54</v>
      </c>
      <c r="Q2446" s="59" t="s">
        <v>132</v>
      </c>
      <c r="R2446" s="51"/>
      <c r="S2446" s="51"/>
    </row>
    <row r="2447" spans="1:19" ht="21" x14ac:dyDescent="0.35">
      <c r="A2447" s="53">
        <v>31401082</v>
      </c>
      <c r="B2447" s="53" t="s">
        <v>11422</v>
      </c>
      <c r="C2447" s="54" t="s">
        <v>2124</v>
      </c>
      <c r="D2447" s="60">
        <v>1</v>
      </c>
      <c r="E2447" s="61" t="s">
        <v>407</v>
      </c>
      <c r="F2447" s="56"/>
      <c r="G2447" s="53">
        <v>1</v>
      </c>
      <c r="H2447" s="53">
        <v>5</v>
      </c>
      <c r="I2447" s="53"/>
      <c r="J2447" s="53"/>
      <c r="K2447" s="57"/>
      <c r="L2447" s="58">
        <f t="shared" si="261"/>
        <v>620.66</v>
      </c>
      <c r="M2447" s="58">
        <f t="shared" si="262"/>
        <v>620.66</v>
      </c>
      <c r="N2447" s="58">
        <f>IF(F2447&gt;0,ROUND(F2447*#REF!,2),0)</f>
        <v>0</v>
      </c>
      <c r="O2447" s="58">
        <f>IF(J2447&gt;0,ROUND(J2447*#REF!,2),0)</f>
        <v>0</v>
      </c>
      <c r="P2447" s="58">
        <f t="shared" si="263"/>
        <v>620.66</v>
      </c>
      <c r="Q2447" s="59" t="s">
        <v>132</v>
      </c>
      <c r="R2447" s="51"/>
      <c r="S2447" s="51"/>
    </row>
    <row r="2448" spans="1:19" ht="21" x14ac:dyDescent="0.35">
      <c r="A2448" s="53">
        <v>31401090</v>
      </c>
      <c r="B2448" s="53" t="s">
        <v>11423</v>
      </c>
      <c r="C2448" s="54" t="s">
        <v>2123</v>
      </c>
      <c r="D2448" s="60">
        <v>1</v>
      </c>
      <c r="E2448" s="61" t="s">
        <v>407</v>
      </c>
      <c r="F2448" s="56"/>
      <c r="G2448" s="53">
        <v>1</v>
      </c>
      <c r="H2448" s="53">
        <v>6</v>
      </c>
      <c r="I2448" s="53"/>
      <c r="J2448" s="53"/>
      <c r="K2448" s="57"/>
      <c r="L2448" s="58">
        <f t="shared" si="261"/>
        <v>620.66</v>
      </c>
      <c r="M2448" s="58">
        <f t="shared" si="262"/>
        <v>620.66</v>
      </c>
      <c r="N2448" s="58">
        <f>IF(F2448&gt;0,ROUND(F2448*#REF!,2),0)</f>
        <v>0</v>
      </c>
      <c r="O2448" s="58">
        <f>IF(J2448&gt;0,ROUND(J2448*#REF!,2),0)</f>
        <v>0</v>
      </c>
      <c r="P2448" s="58">
        <f t="shared" si="263"/>
        <v>620.66</v>
      </c>
      <c r="Q2448" s="59" t="s">
        <v>132</v>
      </c>
      <c r="R2448" s="51"/>
      <c r="S2448" s="51"/>
    </row>
    <row r="2449" spans="1:19" ht="21" x14ac:dyDescent="0.35">
      <c r="A2449" s="53">
        <v>31401104</v>
      </c>
      <c r="B2449" s="53" t="s">
        <v>11424</v>
      </c>
      <c r="C2449" s="54" t="s">
        <v>2122</v>
      </c>
      <c r="D2449" s="60">
        <v>1</v>
      </c>
      <c r="E2449" s="61" t="s">
        <v>161</v>
      </c>
      <c r="F2449" s="56"/>
      <c r="G2449" s="53">
        <v>2</v>
      </c>
      <c r="H2449" s="53">
        <v>6</v>
      </c>
      <c r="I2449" s="53"/>
      <c r="J2449" s="53"/>
      <c r="K2449" s="57"/>
      <c r="L2449" s="58">
        <f t="shared" si="261"/>
        <v>948.22</v>
      </c>
      <c r="M2449" s="58">
        <f t="shared" si="262"/>
        <v>948.22</v>
      </c>
      <c r="N2449" s="58">
        <f>IF(F2449&gt;0,ROUND(F2449*#REF!,2),0)</f>
        <v>0</v>
      </c>
      <c r="O2449" s="58">
        <f>IF(J2449&gt;0,ROUND(J2449*#REF!,2),0)</f>
        <v>0</v>
      </c>
      <c r="P2449" s="58">
        <f t="shared" si="263"/>
        <v>948.22</v>
      </c>
      <c r="Q2449" s="59" t="s">
        <v>132</v>
      </c>
      <c r="R2449" s="51"/>
      <c r="S2449" s="51"/>
    </row>
    <row r="2450" spans="1:19" ht="21" x14ac:dyDescent="0.35">
      <c r="A2450" s="53">
        <v>31401112</v>
      </c>
      <c r="B2450" s="53" t="s">
        <v>11425</v>
      </c>
      <c r="C2450" s="54" t="s">
        <v>2121</v>
      </c>
      <c r="D2450" s="60">
        <v>1</v>
      </c>
      <c r="E2450" s="61" t="s">
        <v>161</v>
      </c>
      <c r="F2450" s="56"/>
      <c r="G2450" s="53">
        <v>2</v>
      </c>
      <c r="H2450" s="53">
        <v>6</v>
      </c>
      <c r="I2450" s="53"/>
      <c r="J2450" s="53"/>
      <c r="K2450" s="57"/>
      <c r="L2450" s="58">
        <f t="shared" si="261"/>
        <v>948.22</v>
      </c>
      <c r="M2450" s="58">
        <f t="shared" si="262"/>
        <v>948.22</v>
      </c>
      <c r="N2450" s="58">
        <f>IF(F2450&gt;0,ROUND(F2450*#REF!,2),0)</f>
        <v>0</v>
      </c>
      <c r="O2450" s="58">
        <f>IF(J2450&gt;0,ROUND(J2450*#REF!,2),0)</f>
        <v>0</v>
      </c>
      <c r="P2450" s="58">
        <f t="shared" si="263"/>
        <v>948.22</v>
      </c>
      <c r="Q2450" s="59" t="s">
        <v>132</v>
      </c>
      <c r="R2450" s="51"/>
      <c r="S2450" s="51"/>
    </row>
    <row r="2451" spans="1:19" ht="21" x14ac:dyDescent="0.35">
      <c r="A2451" s="53">
        <v>31401120</v>
      </c>
      <c r="B2451" s="53" t="s">
        <v>11426</v>
      </c>
      <c r="C2451" s="54" t="s">
        <v>2120</v>
      </c>
      <c r="D2451" s="60">
        <v>1</v>
      </c>
      <c r="E2451" s="61" t="s">
        <v>148</v>
      </c>
      <c r="F2451" s="56"/>
      <c r="G2451" s="53">
        <v>2</v>
      </c>
      <c r="H2451" s="53">
        <v>5</v>
      </c>
      <c r="I2451" s="53"/>
      <c r="J2451" s="53"/>
      <c r="K2451" s="57"/>
      <c r="L2451" s="58">
        <f t="shared" si="261"/>
        <v>689.63</v>
      </c>
      <c r="M2451" s="58">
        <f t="shared" si="262"/>
        <v>689.63</v>
      </c>
      <c r="N2451" s="58">
        <f>IF(F2451&gt;0,ROUND(F2451*#REF!,2),0)</f>
        <v>0</v>
      </c>
      <c r="O2451" s="58">
        <f>IF(J2451&gt;0,ROUND(J2451*#REF!,2),0)</f>
        <v>0</v>
      </c>
      <c r="P2451" s="58">
        <f t="shared" si="263"/>
        <v>689.63</v>
      </c>
      <c r="Q2451" s="59" t="s">
        <v>132</v>
      </c>
      <c r="R2451" s="51"/>
      <c r="S2451" s="51"/>
    </row>
    <row r="2452" spans="1:19" ht="31.5" x14ac:dyDescent="0.35">
      <c r="A2452" s="53">
        <v>31401139</v>
      </c>
      <c r="B2452" s="53" t="s">
        <v>11427</v>
      </c>
      <c r="C2452" s="54" t="s">
        <v>2119</v>
      </c>
      <c r="D2452" s="60">
        <v>1</v>
      </c>
      <c r="E2452" s="61" t="s">
        <v>161</v>
      </c>
      <c r="F2452" s="56"/>
      <c r="G2452" s="53">
        <v>2</v>
      </c>
      <c r="H2452" s="53">
        <v>5</v>
      </c>
      <c r="I2452" s="53"/>
      <c r="J2452" s="53"/>
      <c r="K2452" s="57"/>
      <c r="L2452" s="58">
        <f t="shared" si="261"/>
        <v>948.22</v>
      </c>
      <c r="M2452" s="58">
        <f t="shared" si="262"/>
        <v>948.22</v>
      </c>
      <c r="N2452" s="58">
        <f>IF(F2452&gt;0,ROUND(F2452*#REF!,2),0)</f>
        <v>0</v>
      </c>
      <c r="O2452" s="58">
        <f>IF(J2452&gt;0,ROUND(J2452*#REF!,2),0)</f>
        <v>0</v>
      </c>
      <c r="P2452" s="58">
        <f t="shared" si="263"/>
        <v>948.22</v>
      </c>
      <c r="Q2452" s="59" t="s">
        <v>132</v>
      </c>
      <c r="R2452" s="51"/>
      <c r="S2452" s="51"/>
    </row>
    <row r="2453" spans="1:19" ht="31.5" x14ac:dyDescent="0.35">
      <c r="A2453" s="53">
        <v>31401147</v>
      </c>
      <c r="B2453" s="53" t="s">
        <v>11428</v>
      </c>
      <c r="C2453" s="54" t="s">
        <v>2118</v>
      </c>
      <c r="D2453" s="60">
        <v>1</v>
      </c>
      <c r="E2453" s="61" t="s">
        <v>161</v>
      </c>
      <c r="F2453" s="56"/>
      <c r="G2453" s="53">
        <v>1</v>
      </c>
      <c r="H2453" s="53">
        <v>5</v>
      </c>
      <c r="I2453" s="53"/>
      <c r="J2453" s="53"/>
      <c r="K2453" s="57"/>
      <c r="L2453" s="58">
        <f t="shared" si="261"/>
        <v>948.22</v>
      </c>
      <c r="M2453" s="58">
        <f t="shared" si="262"/>
        <v>948.22</v>
      </c>
      <c r="N2453" s="58">
        <f>IF(F2453&gt;0,ROUND(F2453*#REF!,2),0)</f>
        <v>0</v>
      </c>
      <c r="O2453" s="58">
        <f>IF(J2453&gt;0,ROUND(J2453*#REF!,2),0)</f>
        <v>0</v>
      </c>
      <c r="P2453" s="58">
        <f t="shared" si="263"/>
        <v>948.22</v>
      </c>
      <c r="Q2453" s="59" t="s">
        <v>132</v>
      </c>
      <c r="R2453" s="51"/>
      <c r="S2453" s="51"/>
    </row>
    <row r="2454" spans="1:19" ht="21" x14ac:dyDescent="0.35">
      <c r="A2454" s="53">
        <v>31401155</v>
      </c>
      <c r="B2454" s="53" t="s">
        <v>11429</v>
      </c>
      <c r="C2454" s="54" t="s">
        <v>2117</v>
      </c>
      <c r="D2454" s="60">
        <v>1</v>
      </c>
      <c r="E2454" s="61" t="s">
        <v>186</v>
      </c>
      <c r="F2454" s="56"/>
      <c r="G2454" s="53">
        <v>2</v>
      </c>
      <c r="H2454" s="53">
        <v>7</v>
      </c>
      <c r="I2454" s="53"/>
      <c r="J2454" s="53"/>
      <c r="K2454" s="57"/>
      <c r="L2454" s="58">
        <f t="shared" si="261"/>
        <v>2950.77</v>
      </c>
      <c r="M2454" s="58">
        <f t="shared" si="262"/>
        <v>2950.77</v>
      </c>
      <c r="N2454" s="58">
        <f>IF(F2454&gt;0,ROUND(F2454*#REF!,2),0)</f>
        <v>0</v>
      </c>
      <c r="O2454" s="58">
        <f>IF(J2454&gt;0,ROUND(J2454*#REF!,2),0)</f>
        <v>0</v>
      </c>
      <c r="P2454" s="58">
        <f t="shared" si="263"/>
        <v>2950.77</v>
      </c>
      <c r="Q2454" s="59" t="s">
        <v>132</v>
      </c>
      <c r="R2454" s="51"/>
      <c r="S2454" s="51"/>
    </row>
    <row r="2455" spans="1:19" ht="21" x14ac:dyDescent="0.35">
      <c r="A2455" s="53">
        <v>31401163</v>
      </c>
      <c r="B2455" s="53" t="s">
        <v>11430</v>
      </c>
      <c r="C2455" s="54" t="s">
        <v>2116</v>
      </c>
      <c r="D2455" s="60">
        <v>1</v>
      </c>
      <c r="E2455" s="61" t="s">
        <v>155</v>
      </c>
      <c r="F2455" s="56"/>
      <c r="G2455" s="53">
        <v>2</v>
      </c>
      <c r="H2455" s="53">
        <v>7</v>
      </c>
      <c r="I2455" s="53"/>
      <c r="J2455" s="53"/>
      <c r="K2455" s="57"/>
      <c r="L2455" s="58">
        <f t="shared" si="261"/>
        <v>1206.83</v>
      </c>
      <c r="M2455" s="58">
        <f t="shared" si="262"/>
        <v>1206.83</v>
      </c>
      <c r="N2455" s="58">
        <f>IF(F2455&gt;0,ROUND(F2455*#REF!,2),0)</f>
        <v>0</v>
      </c>
      <c r="O2455" s="58">
        <f>IF(J2455&gt;0,ROUND(J2455*#REF!,2),0)</f>
        <v>0</v>
      </c>
      <c r="P2455" s="58">
        <f t="shared" si="263"/>
        <v>1206.83</v>
      </c>
      <c r="Q2455" s="59" t="s">
        <v>132</v>
      </c>
      <c r="R2455" s="51"/>
      <c r="S2455" s="51"/>
    </row>
    <row r="2456" spans="1:19" ht="21" x14ac:dyDescent="0.35">
      <c r="A2456" s="53">
        <v>31401171</v>
      </c>
      <c r="B2456" s="53" t="s">
        <v>11431</v>
      </c>
      <c r="C2456" s="54" t="s">
        <v>2115</v>
      </c>
      <c r="D2456" s="60">
        <v>1</v>
      </c>
      <c r="E2456" s="61" t="s">
        <v>186</v>
      </c>
      <c r="F2456" s="56"/>
      <c r="G2456" s="53">
        <v>2</v>
      </c>
      <c r="H2456" s="53">
        <v>7</v>
      </c>
      <c r="I2456" s="53"/>
      <c r="J2456" s="53"/>
      <c r="K2456" s="57"/>
      <c r="L2456" s="58">
        <f t="shared" si="261"/>
        <v>2950.77</v>
      </c>
      <c r="M2456" s="58">
        <f t="shared" si="262"/>
        <v>2950.77</v>
      </c>
      <c r="N2456" s="58">
        <f>IF(F2456&gt;0,ROUND(F2456*#REF!,2),0)</f>
        <v>0</v>
      </c>
      <c r="O2456" s="58">
        <f>IF(J2456&gt;0,ROUND(J2456*#REF!,2),0)</f>
        <v>0</v>
      </c>
      <c r="P2456" s="58">
        <f t="shared" si="263"/>
        <v>2950.77</v>
      </c>
      <c r="Q2456" s="59" t="s">
        <v>132</v>
      </c>
      <c r="R2456" s="51"/>
      <c r="S2456" s="51"/>
    </row>
    <row r="2457" spans="1:19" ht="21" x14ac:dyDescent="0.35">
      <c r="A2457" s="53">
        <v>31401198</v>
      </c>
      <c r="B2457" s="53" t="s">
        <v>11432</v>
      </c>
      <c r="C2457" s="54" t="s">
        <v>2114</v>
      </c>
      <c r="D2457" s="60">
        <v>1</v>
      </c>
      <c r="E2457" s="61" t="s">
        <v>34</v>
      </c>
      <c r="F2457" s="56"/>
      <c r="G2457" s="53"/>
      <c r="H2457" s="53">
        <v>3</v>
      </c>
      <c r="I2457" s="53"/>
      <c r="J2457" s="53"/>
      <c r="K2457" s="57"/>
      <c r="L2457" s="58">
        <f t="shared" si="261"/>
        <v>71.62</v>
      </c>
      <c r="M2457" s="58">
        <f t="shared" si="262"/>
        <v>71.62</v>
      </c>
      <c r="N2457" s="58">
        <f>IF(F2457&gt;0,ROUND(F2457*#REF!,2),0)</f>
        <v>0</v>
      </c>
      <c r="O2457" s="58">
        <f>IF(J2457&gt;0,ROUND(J2457*#REF!,2),0)</f>
        <v>0</v>
      </c>
      <c r="P2457" s="58">
        <f t="shared" si="263"/>
        <v>71.62</v>
      </c>
      <c r="Q2457" s="59" t="s">
        <v>132</v>
      </c>
      <c r="R2457" s="51"/>
      <c r="S2457" s="51"/>
    </row>
    <row r="2458" spans="1:19" x14ac:dyDescent="0.35">
      <c r="A2458" s="53">
        <v>31401201</v>
      </c>
      <c r="B2458" s="53" t="s">
        <v>11433</v>
      </c>
      <c r="C2458" s="54" t="s">
        <v>2113</v>
      </c>
      <c r="D2458" s="60">
        <v>1</v>
      </c>
      <c r="E2458" s="61" t="s">
        <v>383</v>
      </c>
      <c r="F2458" s="56"/>
      <c r="G2458" s="53">
        <v>2</v>
      </c>
      <c r="H2458" s="53">
        <v>5</v>
      </c>
      <c r="I2458" s="53"/>
      <c r="J2458" s="53"/>
      <c r="K2458" s="57"/>
      <c r="L2458" s="58">
        <f t="shared" si="261"/>
        <v>649.84</v>
      </c>
      <c r="M2458" s="58">
        <f t="shared" si="262"/>
        <v>649.84</v>
      </c>
      <c r="N2458" s="58">
        <f>IF(F2458&gt;0,ROUND(F2458*#REF!,2),0)</f>
        <v>0</v>
      </c>
      <c r="O2458" s="58">
        <f>IF(J2458&gt;0,ROUND(J2458*#REF!,2),0)</f>
        <v>0</v>
      </c>
      <c r="P2458" s="58">
        <f t="shared" si="263"/>
        <v>649.84</v>
      </c>
      <c r="Q2458" s="59" t="s">
        <v>132</v>
      </c>
      <c r="R2458" s="51"/>
      <c r="S2458" s="51"/>
    </row>
    <row r="2459" spans="1:19" ht="21" x14ac:dyDescent="0.35">
      <c r="A2459" s="53">
        <v>31401228</v>
      </c>
      <c r="B2459" s="53" t="s">
        <v>11434</v>
      </c>
      <c r="C2459" s="54" t="s">
        <v>2112</v>
      </c>
      <c r="D2459" s="60">
        <v>1</v>
      </c>
      <c r="E2459" s="61" t="s">
        <v>41</v>
      </c>
      <c r="F2459" s="56"/>
      <c r="G2459" s="53"/>
      <c r="H2459" s="53">
        <v>3</v>
      </c>
      <c r="I2459" s="53"/>
      <c r="J2459" s="53"/>
      <c r="K2459" s="57"/>
      <c r="L2459" s="58">
        <f t="shared" si="261"/>
        <v>169.74</v>
      </c>
      <c r="M2459" s="58">
        <f t="shared" si="262"/>
        <v>169.74</v>
      </c>
      <c r="N2459" s="58">
        <f>IF(F2459&gt;0,ROUND(F2459*#REF!,2),0)</f>
        <v>0</v>
      </c>
      <c r="O2459" s="58">
        <f>IF(J2459&gt;0,ROUND(J2459*#REF!,2),0)</f>
        <v>0</v>
      </c>
      <c r="P2459" s="58">
        <f t="shared" si="263"/>
        <v>169.74</v>
      </c>
      <c r="Q2459" s="59" t="s">
        <v>132</v>
      </c>
      <c r="R2459" s="51"/>
      <c r="S2459" s="51"/>
    </row>
    <row r="2460" spans="1:19" ht="21" x14ac:dyDescent="0.35">
      <c r="A2460" s="53">
        <v>31401236</v>
      </c>
      <c r="B2460" s="53" t="s">
        <v>11435</v>
      </c>
      <c r="C2460" s="54" t="s">
        <v>2111</v>
      </c>
      <c r="D2460" s="60">
        <v>1</v>
      </c>
      <c r="E2460" s="61" t="s">
        <v>396</v>
      </c>
      <c r="F2460" s="56"/>
      <c r="G2460" s="53">
        <v>2</v>
      </c>
      <c r="H2460" s="53">
        <v>6</v>
      </c>
      <c r="I2460" s="53"/>
      <c r="J2460" s="53"/>
      <c r="K2460" s="57"/>
      <c r="L2460" s="58">
        <f t="shared" si="261"/>
        <v>1027.79</v>
      </c>
      <c r="M2460" s="58">
        <f t="shared" si="262"/>
        <v>1027.79</v>
      </c>
      <c r="N2460" s="58">
        <f>IF(F2460&gt;0,ROUND(F2460*#REF!,2),0)</f>
        <v>0</v>
      </c>
      <c r="O2460" s="58">
        <f>IF(J2460&gt;0,ROUND(J2460*#REF!,2),0)</f>
        <v>0</v>
      </c>
      <c r="P2460" s="58">
        <f t="shared" si="263"/>
        <v>1027.79</v>
      </c>
      <c r="Q2460" s="59" t="s">
        <v>132</v>
      </c>
      <c r="R2460" s="51"/>
      <c r="S2460" s="51"/>
    </row>
    <row r="2461" spans="1:19" x14ac:dyDescent="0.35">
      <c r="A2461" s="53">
        <v>31401244</v>
      </c>
      <c r="B2461" s="53" t="s">
        <v>11436</v>
      </c>
      <c r="C2461" s="54" t="s">
        <v>2110</v>
      </c>
      <c r="D2461" s="60">
        <v>1</v>
      </c>
      <c r="E2461" s="61" t="s">
        <v>393</v>
      </c>
      <c r="F2461" s="56"/>
      <c r="G2461" s="53">
        <v>2</v>
      </c>
      <c r="H2461" s="53">
        <v>4</v>
      </c>
      <c r="I2461" s="53"/>
      <c r="J2461" s="53"/>
      <c r="K2461" s="57"/>
      <c r="L2461" s="58">
        <f t="shared" si="261"/>
        <v>883.25</v>
      </c>
      <c r="M2461" s="58">
        <f t="shared" si="262"/>
        <v>883.25</v>
      </c>
      <c r="N2461" s="58">
        <f>IF(F2461&gt;0,ROUND(F2461*#REF!,2),0)</f>
        <v>0</v>
      </c>
      <c r="O2461" s="58">
        <f>IF(J2461&gt;0,ROUND(J2461*#REF!,2),0)</f>
        <v>0</v>
      </c>
      <c r="P2461" s="58">
        <f t="shared" si="263"/>
        <v>883.25</v>
      </c>
      <c r="Q2461" s="59" t="s">
        <v>132</v>
      </c>
      <c r="R2461" s="51"/>
      <c r="S2461" s="51"/>
    </row>
    <row r="2462" spans="1:19" ht="21" x14ac:dyDescent="0.35">
      <c r="A2462" s="53">
        <v>31401252</v>
      </c>
      <c r="B2462" s="53" t="s">
        <v>11437</v>
      </c>
      <c r="C2462" s="54" t="s">
        <v>2109</v>
      </c>
      <c r="D2462" s="60">
        <v>1</v>
      </c>
      <c r="E2462" s="61" t="s">
        <v>2103</v>
      </c>
      <c r="F2462" s="56"/>
      <c r="G2462" s="53">
        <v>2</v>
      </c>
      <c r="H2462" s="53">
        <v>6</v>
      </c>
      <c r="I2462" s="53"/>
      <c r="J2462" s="53"/>
      <c r="K2462" s="57"/>
      <c r="L2462" s="58">
        <f t="shared" si="261"/>
        <v>1452.19</v>
      </c>
      <c r="M2462" s="58">
        <f t="shared" si="262"/>
        <v>1452.19</v>
      </c>
      <c r="N2462" s="58">
        <f>IF(F2462&gt;0,ROUND(F2462*#REF!,2),0)</f>
        <v>0</v>
      </c>
      <c r="O2462" s="58">
        <f>IF(J2462&gt;0,ROUND(J2462*#REF!,2),0)</f>
        <v>0</v>
      </c>
      <c r="P2462" s="58">
        <f t="shared" si="263"/>
        <v>1452.19</v>
      </c>
      <c r="Q2462" s="59" t="s">
        <v>132</v>
      </c>
      <c r="R2462" s="51"/>
      <c r="S2462" s="51"/>
    </row>
    <row r="2463" spans="1:19" ht="21" x14ac:dyDescent="0.35">
      <c r="A2463" s="53">
        <v>31401260</v>
      </c>
      <c r="B2463" s="53" t="s">
        <v>11438</v>
      </c>
      <c r="C2463" s="54" t="s">
        <v>2108</v>
      </c>
      <c r="D2463" s="60">
        <v>1</v>
      </c>
      <c r="E2463" s="61" t="s">
        <v>398</v>
      </c>
      <c r="F2463" s="56"/>
      <c r="G2463" s="53">
        <v>2</v>
      </c>
      <c r="H2463" s="53">
        <v>6</v>
      </c>
      <c r="I2463" s="53"/>
      <c r="J2463" s="53"/>
      <c r="K2463" s="57"/>
      <c r="L2463" s="58">
        <f t="shared" si="261"/>
        <v>1140.53</v>
      </c>
      <c r="M2463" s="58">
        <f t="shared" si="262"/>
        <v>1140.53</v>
      </c>
      <c r="N2463" s="58">
        <f>IF(F2463&gt;0,ROUND(F2463*#REF!,2),0)</f>
        <v>0</v>
      </c>
      <c r="O2463" s="58">
        <f>IF(J2463&gt;0,ROUND(J2463*#REF!,2),0)</f>
        <v>0</v>
      </c>
      <c r="P2463" s="58">
        <f t="shared" si="263"/>
        <v>1140.53</v>
      </c>
      <c r="Q2463" s="59" t="s">
        <v>132</v>
      </c>
      <c r="R2463" s="51"/>
      <c r="S2463" s="51"/>
    </row>
    <row r="2464" spans="1:19" ht="21" x14ac:dyDescent="0.35">
      <c r="A2464" s="53">
        <v>31401279</v>
      </c>
      <c r="B2464" s="53" t="s">
        <v>11439</v>
      </c>
      <c r="C2464" s="54" t="s">
        <v>2107</v>
      </c>
      <c r="D2464" s="60">
        <v>1</v>
      </c>
      <c r="E2464" s="61" t="s">
        <v>396</v>
      </c>
      <c r="F2464" s="56"/>
      <c r="G2464" s="53">
        <v>2</v>
      </c>
      <c r="H2464" s="53">
        <v>6</v>
      </c>
      <c r="I2464" s="53"/>
      <c r="J2464" s="53"/>
      <c r="K2464" s="57"/>
      <c r="L2464" s="58">
        <f t="shared" si="261"/>
        <v>1027.79</v>
      </c>
      <c r="M2464" s="58">
        <f t="shared" si="262"/>
        <v>1027.79</v>
      </c>
      <c r="N2464" s="58">
        <f>IF(F2464&gt;0,ROUND(F2464*#REF!,2),0)</f>
        <v>0</v>
      </c>
      <c r="O2464" s="58">
        <f>IF(J2464&gt;0,ROUND(J2464*#REF!,2),0)</f>
        <v>0</v>
      </c>
      <c r="P2464" s="58">
        <f t="shared" si="263"/>
        <v>1027.79</v>
      </c>
      <c r="Q2464" s="59" t="s">
        <v>132</v>
      </c>
      <c r="R2464" s="51"/>
      <c r="S2464" s="51"/>
    </row>
    <row r="2465" spans="1:19" ht="21" x14ac:dyDescent="0.35">
      <c r="A2465" s="53">
        <v>31401287</v>
      </c>
      <c r="B2465" s="53" t="s">
        <v>11440</v>
      </c>
      <c r="C2465" s="54" t="s">
        <v>2106</v>
      </c>
      <c r="D2465" s="60">
        <v>1</v>
      </c>
      <c r="E2465" s="61" t="s">
        <v>396</v>
      </c>
      <c r="F2465" s="56"/>
      <c r="G2465" s="53">
        <v>2</v>
      </c>
      <c r="H2465" s="53">
        <v>7</v>
      </c>
      <c r="I2465" s="53"/>
      <c r="J2465" s="53"/>
      <c r="K2465" s="57"/>
      <c r="L2465" s="58">
        <f t="shared" si="261"/>
        <v>1027.79</v>
      </c>
      <c r="M2465" s="58">
        <f t="shared" si="262"/>
        <v>1027.79</v>
      </c>
      <c r="N2465" s="58">
        <f>IF(F2465&gt;0,ROUND(F2465*#REF!,2),0)</f>
        <v>0</v>
      </c>
      <c r="O2465" s="58">
        <f>IF(J2465&gt;0,ROUND(J2465*#REF!,2),0)</f>
        <v>0</v>
      </c>
      <c r="P2465" s="58">
        <f t="shared" si="263"/>
        <v>1027.79</v>
      </c>
      <c r="Q2465" s="59" t="s">
        <v>132</v>
      </c>
      <c r="R2465" s="51"/>
      <c r="S2465" s="51"/>
    </row>
    <row r="2466" spans="1:19" ht="21" x14ac:dyDescent="0.35">
      <c r="A2466" s="53">
        <v>31401295</v>
      </c>
      <c r="B2466" s="53" t="s">
        <v>11441</v>
      </c>
      <c r="C2466" s="54" t="s">
        <v>2105</v>
      </c>
      <c r="D2466" s="60">
        <v>1</v>
      </c>
      <c r="E2466" s="61" t="s">
        <v>2103</v>
      </c>
      <c r="F2466" s="56"/>
      <c r="G2466" s="53">
        <v>2</v>
      </c>
      <c r="H2466" s="53">
        <v>5</v>
      </c>
      <c r="I2466" s="53"/>
      <c r="J2466" s="53"/>
      <c r="K2466" s="57"/>
      <c r="L2466" s="58">
        <f t="shared" si="261"/>
        <v>1452.19</v>
      </c>
      <c r="M2466" s="58">
        <f t="shared" si="262"/>
        <v>1452.19</v>
      </c>
      <c r="N2466" s="58">
        <f>IF(F2466&gt;0,ROUND(F2466*#REF!,2),0)</f>
        <v>0</v>
      </c>
      <c r="O2466" s="58">
        <f>IF(J2466&gt;0,ROUND(J2466*#REF!,2),0)</f>
        <v>0</v>
      </c>
      <c r="P2466" s="58">
        <f t="shared" si="263"/>
        <v>1452.19</v>
      </c>
      <c r="Q2466" s="59" t="s">
        <v>132</v>
      </c>
      <c r="R2466" s="51"/>
      <c r="S2466" s="51"/>
    </row>
    <row r="2467" spans="1:19" ht="21" x14ac:dyDescent="0.35">
      <c r="A2467" s="53">
        <v>31401309</v>
      </c>
      <c r="B2467" s="53" t="s">
        <v>11442</v>
      </c>
      <c r="C2467" s="54" t="s">
        <v>2104</v>
      </c>
      <c r="D2467" s="60">
        <v>1</v>
      </c>
      <c r="E2467" s="61" t="s">
        <v>2103</v>
      </c>
      <c r="F2467" s="56"/>
      <c r="G2467" s="53">
        <v>2</v>
      </c>
      <c r="H2467" s="53">
        <v>5</v>
      </c>
      <c r="I2467" s="53"/>
      <c r="J2467" s="53"/>
      <c r="K2467" s="57"/>
      <c r="L2467" s="58">
        <f t="shared" si="261"/>
        <v>1452.19</v>
      </c>
      <c r="M2467" s="58">
        <f t="shared" si="262"/>
        <v>1452.19</v>
      </c>
      <c r="N2467" s="58">
        <f>IF(F2467&gt;0,ROUND(F2467*#REF!,2),0)</f>
        <v>0</v>
      </c>
      <c r="O2467" s="58">
        <f>IF(J2467&gt;0,ROUND(J2467*#REF!,2),0)</f>
        <v>0</v>
      </c>
      <c r="P2467" s="58">
        <f t="shared" si="263"/>
        <v>1452.19</v>
      </c>
      <c r="Q2467" s="59" t="s">
        <v>132</v>
      </c>
      <c r="R2467" s="51"/>
      <c r="S2467" s="51"/>
    </row>
    <row r="2468" spans="1:19" ht="21" x14ac:dyDescent="0.35">
      <c r="A2468" s="53">
        <v>31401333</v>
      </c>
      <c r="B2468" s="53" t="s">
        <v>11443</v>
      </c>
      <c r="C2468" s="54" t="s">
        <v>2102</v>
      </c>
      <c r="D2468" s="60">
        <v>1</v>
      </c>
      <c r="E2468" s="61" t="s">
        <v>159</v>
      </c>
      <c r="F2468" s="56"/>
      <c r="G2468" s="53">
        <v>2</v>
      </c>
      <c r="H2468" s="53">
        <v>6</v>
      </c>
      <c r="I2468" s="53"/>
      <c r="J2468" s="53"/>
      <c r="K2468" s="57"/>
      <c r="L2468" s="58">
        <f t="shared" si="261"/>
        <v>736.04</v>
      </c>
      <c r="M2468" s="58">
        <f t="shared" si="262"/>
        <v>736.04</v>
      </c>
      <c r="N2468" s="58">
        <f>IF(F2468&gt;0,ROUND(F2468*#REF!,2),0)</f>
        <v>0</v>
      </c>
      <c r="O2468" s="58">
        <f>IF(J2468&gt;0,ROUND(J2468*#REF!,2),0)</f>
        <v>0</v>
      </c>
      <c r="P2468" s="58">
        <f t="shared" si="263"/>
        <v>736.04</v>
      </c>
      <c r="Q2468" s="59" t="s">
        <v>132</v>
      </c>
      <c r="R2468" s="51"/>
      <c r="S2468" s="51"/>
    </row>
    <row r="2469" spans="1:19" ht="31.5" x14ac:dyDescent="0.35">
      <c r="A2469" s="53">
        <v>31401341</v>
      </c>
      <c r="B2469" s="53" t="s">
        <v>11444</v>
      </c>
      <c r="C2469" s="54" t="s">
        <v>2101</v>
      </c>
      <c r="D2469" s="60">
        <v>1</v>
      </c>
      <c r="E2469" s="61" t="s">
        <v>407</v>
      </c>
      <c r="F2469" s="56"/>
      <c r="G2469" s="53">
        <v>1</v>
      </c>
      <c r="H2469" s="53">
        <v>4</v>
      </c>
      <c r="I2469" s="53"/>
      <c r="J2469" s="53"/>
      <c r="K2469" s="57"/>
      <c r="L2469" s="58">
        <f t="shared" si="261"/>
        <v>620.66</v>
      </c>
      <c r="M2469" s="58">
        <f t="shared" si="262"/>
        <v>620.66</v>
      </c>
      <c r="N2469" s="58">
        <f>IF(F2469&gt;0,ROUND(F2469*#REF!,2),0)</f>
        <v>0</v>
      </c>
      <c r="O2469" s="58">
        <f>IF(J2469&gt;0,ROUND(J2469*#REF!,2),0)</f>
        <v>0</v>
      </c>
      <c r="P2469" s="58">
        <f t="shared" si="263"/>
        <v>620.66</v>
      </c>
      <c r="Q2469" s="59" t="s">
        <v>132</v>
      </c>
      <c r="R2469" s="51"/>
      <c r="S2469" s="51"/>
    </row>
    <row r="2470" spans="1:19" ht="21" x14ac:dyDescent="0.35">
      <c r="A2470" s="53">
        <v>31401350</v>
      </c>
      <c r="B2470" s="53" t="s">
        <v>11445</v>
      </c>
      <c r="C2470" s="54" t="s">
        <v>2100</v>
      </c>
      <c r="D2470" s="60">
        <v>1</v>
      </c>
      <c r="E2470" s="61" t="s">
        <v>161</v>
      </c>
      <c r="F2470" s="56"/>
      <c r="G2470" s="53">
        <v>2</v>
      </c>
      <c r="H2470" s="53">
        <v>5</v>
      </c>
      <c r="I2470" s="53"/>
      <c r="J2470" s="53"/>
      <c r="K2470" s="57"/>
      <c r="L2470" s="58">
        <f t="shared" si="261"/>
        <v>948.22</v>
      </c>
      <c r="M2470" s="58">
        <f t="shared" si="262"/>
        <v>948.22</v>
      </c>
      <c r="N2470" s="58">
        <f>IF(F2470&gt;0,ROUND(F2470*#REF!,2),0)</f>
        <v>0</v>
      </c>
      <c r="O2470" s="58">
        <f>IF(J2470&gt;0,ROUND(J2470*#REF!,2),0)</f>
        <v>0</v>
      </c>
      <c r="P2470" s="58">
        <f t="shared" si="263"/>
        <v>948.22</v>
      </c>
      <c r="Q2470" s="59" t="s">
        <v>132</v>
      </c>
      <c r="R2470" s="51"/>
      <c r="S2470" s="51"/>
    </row>
    <row r="2471" spans="1:19" ht="31" x14ac:dyDescent="0.35">
      <c r="A2471" s="125" t="s">
        <v>11446</v>
      </c>
      <c r="B2471" s="125"/>
      <c r="C2471" s="125"/>
      <c r="D2471" s="125"/>
      <c r="E2471" s="125"/>
      <c r="F2471" s="125"/>
      <c r="G2471" s="125"/>
      <c r="H2471" s="125"/>
      <c r="I2471" s="125"/>
      <c r="J2471" s="125"/>
      <c r="K2471" s="125"/>
      <c r="L2471" s="125"/>
      <c r="M2471" s="125"/>
      <c r="N2471" s="125"/>
      <c r="O2471" s="125"/>
      <c r="P2471" s="125"/>
      <c r="Q2471" s="52"/>
      <c r="R2471" s="51"/>
      <c r="S2471" s="51"/>
    </row>
    <row r="2472" spans="1:19" ht="21" x14ac:dyDescent="0.35">
      <c r="A2472" s="53">
        <v>31402011</v>
      </c>
      <c r="B2472" s="53" t="s">
        <v>11447</v>
      </c>
      <c r="C2472" s="54" t="s">
        <v>2099</v>
      </c>
      <c r="D2472" s="60">
        <v>1</v>
      </c>
      <c r="E2472" s="61" t="s">
        <v>161</v>
      </c>
      <c r="F2472" s="56"/>
      <c r="G2472" s="53">
        <v>2</v>
      </c>
      <c r="H2472" s="53">
        <v>6</v>
      </c>
      <c r="I2472" s="53"/>
      <c r="J2472" s="53"/>
      <c r="K2472" s="57"/>
      <c r="L2472" s="58">
        <f>VLOOKUP(E2472,PORTES2021,10,FALSE)</f>
        <v>948.22</v>
      </c>
      <c r="M2472" s="58">
        <f t="shared" si="262"/>
        <v>948.22</v>
      </c>
      <c r="N2472" s="58">
        <f>IF(F2472&gt;0,ROUND(F2472*#REF!,2),0)</f>
        <v>0</v>
      </c>
      <c r="O2472" s="58">
        <f>IF(J2472&gt;0,ROUND(J2472*#REF!,2),0)</f>
        <v>0</v>
      </c>
      <c r="P2472" s="58">
        <f>ROUND(M2472+N2472+O2472,2)</f>
        <v>948.22</v>
      </c>
      <c r="Q2472" s="59" t="s">
        <v>132</v>
      </c>
      <c r="R2472" s="51"/>
      <c r="S2472" s="51"/>
    </row>
    <row r="2473" spans="1:19" ht="31.5" x14ac:dyDescent="0.35">
      <c r="A2473" s="53">
        <v>31402020</v>
      </c>
      <c r="B2473" s="53" t="s">
        <v>11448</v>
      </c>
      <c r="C2473" s="54" t="s">
        <v>2098</v>
      </c>
      <c r="D2473" s="60">
        <v>1</v>
      </c>
      <c r="E2473" s="61" t="s">
        <v>396</v>
      </c>
      <c r="F2473" s="56"/>
      <c r="G2473" s="53">
        <v>2</v>
      </c>
      <c r="H2473" s="53">
        <v>6</v>
      </c>
      <c r="I2473" s="53"/>
      <c r="J2473" s="53"/>
      <c r="K2473" s="57"/>
      <c r="L2473" s="58">
        <f>VLOOKUP(E2473,PORTES2021,10,FALSE)</f>
        <v>1027.79</v>
      </c>
      <c r="M2473" s="58">
        <f t="shared" si="262"/>
        <v>1027.79</v>
      </c>
      <c r="N2473" s="58">
        <f>IF(F2473&gt;0,ROUND(F2473*#REF!,2),0)</f>
        <v>0</v>
      </c>
      <c r="O2473" s="58">
        <f>IF(J2473&gt;0,ROUND(J2473*#REF!,2),0)</f>
        <v>0</v>
      </c>
      <c r="P2473" s="58">
        <f>ROUND(M2473+N2473+O2473,2)</f>
        <v>1027.79</v>
      </c>
      <c r="Q2473" s="59" t="s">
        <v>132</v>
      </c>
      <c r="R2473" s="51"/>
      <c r="S2473" s="51"/>
    </row>
    <row r="2474" spans="1:19" ht="42" x14ac:dyDescent="0.35">
      <c r="A2474" s="53">
        <v>31402038</v>
      </c>
      <c r="B2474" s="53" t="s">
        <v>11449</v>
      </c>
      <c r="C2474" s="54" t="s">
        <v>2097</v>
      </c>
      <c r="D2474" s="60">
        <v>1</v>
      </c>
      <c r="E2474" s="61" t="s">
        <v>41</v>
      </c>
      <c r="F2474" s="56"/>
      <c r="G2474" s="53"/>
      <c r="H2474" s="53">
        <v>2</v>
      </c>
      <c r="I2474" s="53"/>
      <c r="J2474" s="53"/>
      <c r="K2474" s="57"/>
      <c r="L2474" s="58">
        <f>VLOOKUP(E2474,PORTES2021,10,FALSE)</f>
        <v>169.74</v>
      </c>
      <c r="M2474" s="58">
        <f t="shared" si="262"/>
        <v>169.74</v>
      </c>
      <c r="N2474" s="58">
        <f>IF(F2474&gt;0,ROUND(F2474*#REF!,2),0)</f>
        <v>0</v>
      </c>
      <c r="O2474" s="58">
        <f>IF(J2474&gt;0,ROUND(J2474*#REF!,2),0)</f>
        <v>0</v>
      </c>
      <c r="P2474" s="58">
        <f>ROUND(M2474+N2474+O2474,2)</f>
        <v>169.74</v>
      </c>
      <c r="Q2474" s="59" t="s">
        <v>132</v>
      </c>
      <c r="R2474" s="51"/>
      <c r="S2474" s="51"/>
    </row>
    <row r="2475" spans="1:19" ht="31" x14ac:dyDescent="0.35">
      <c r="A2475" s="124" t="s">
        <v>11450</v>
      </c>
      <c r="B2475" s="124"/>
      <c r="C2475" s="124"/>
      <c r="D2475" s="124"/>
      <c r="E2475" s="124"/>
      <c r="F2475" s="124"/>
      <c r="G2475" s="124"/>
      <c r="H2475" s="124"/>
      <c r="I2475" s="124"/>
      <c r="J2475" s="124"/>
      <c r="K2475" s="124"/>
      <c r="L2475" s="124"/>
      <c r="M2475" s="124"/>
      <c r="N2475" s="124"/>
      <c r="O2475" s="124"/>
      <c r="P2475" s="124"/>
      <c r="Q2475" s="52"/>
      <c r="R2475" s="51"/>
      <c r="S2475" s="51"/>
    </row>
    <row r="2476" spans="1:19" x14ac:dyDescent="0.35">
      <c r="A2476" s="53">
        <v>31403018</v>
      </c>
      <c r="B2476" s="53" t="s">
        <v>11451</v>
      </c>
      <c r="C2476" s="54" t="s">
        <v>2096</v>
      </c>
      <c r="D2476" s="60">
        <v>1</v>
      </c>
      <c r="E2476" s="61" t="s">
        <v>41</v>
      </c>
      <c r="F2476" s="56"/>
      <c r="G2476" s="53">
        <v>1</v>
      </c>
      <c r="H2476" s="53">
        <v>1</v>
      </c>
      <c r="I2476" s="53"/>
      <c r="J2476" s="53"/>
      <c r="K2476" s="57"/>
      <c r="L2476" s="58">
        <f t="shared" ref="L2476:L2510" si="264">VLOOKUP(E2476,PORTES2021,10,FALSE)</f>
        <v>169.74</v>
      </c>
      <c r="M2476" s="58">
        <f t="shared" ref="M2476:M2515" si="265">ROUND(D2476*L2476,2)</f>
        <v>169.74</v>
      </c>
      <c r="N2476" s="58">
        <f>IF(F2476&gt;0,ROUND(F2476*#REF!,2),0)</f>
        <v>0</v>
      </c>
      <c r="O2476" s="58">
        <f>IF(J2476&gt;0,ROUND(J2476*#REF!,2),0)</f>
        <v>0</v>
      </c>
      <c r="P2476" s="58">
        <f t="shared" ref="P2476:P2541" si="266">ROUND(M2476+N2476+O2476,2)</f>
        <v>169.74</v>
      </c>
      <c r="Q2476" s="59" t="s">
        <v>132</v>
      </c>
      <c r="R2476" s="51"/>
      <c r="S2476" s="51"/>
    </row>
    <row r="2477" spans="1:19" x14ac:dyDescent="0.35">
      <c r="A2477" s="53">
        <v>31403026</v>
      </c>
      <c r="B2477" s="53" t="s">
        <v>11452</v>
      </c>
      <c r="C2477" s="54" t="s">
        <v>2029</v>
      </c>
      <c r="D2477" s="60">
        <v>1</v>
      </c>
      <c r="E2477" s="61" t="s">
        <v>13</v>
      </c>
      <c r="F2477" s="56"/>
      <c r="G2477" s="53">
        <v>1</v>
      </c>
      <c r="H2477" s="53">
        <v>2</v>
      </c>
      <c r="I2477" s="53"/>
      <c r="J2477" s="53"/>
      <c r="K2477" s="57"/>
      <c r="L2477" s="58">
        <f t="shared" si="264"/>
        <v>148.54</v>
      </c>
      <c r="M2477" s="58">
        <f t="shared" si="265"/>
        <v>148.54</v>
      </c>
      <c r="N2477" s="58">
        <f>IF(F2477&gt;0,ROUND(F2477*#REF!,2),0)</f>
        <v>0</v>
      </c>
      <c r="O2477" s="58">
        <f>IF(J2477&gt;0,ROUND(J2477*#REF!,2),0)</f>
        <v>0</v>
      </c>
      <c r="P2477" s="58">
        <f t="shared" si="266"/>
        <v>148.54</v>
      </c>
      <c r="Q2477" s="59" t="s">
        <v>132</v>
      </c>
      <c r="R2477" s="51"/>
      <c r="S2477" s="51"/>
    </row>
    <row r="2478" spans="1:19" ht="21" x14ac:dyDescent="0.35">
      <c r="A2478" s="53">
        <v>31403034</v>
      </c>
      <c r="B2478" s="53" t="s">
        <v>11453</v>
      </c>
      <c r="C2478" s="54" t="s">
        <v>2095</v>
      </c>
      <c r="D2478" s="60">
        <v>1</v>
      </c>
      <c r="E2478" s="61" t="s">
        <v>393</v>
      </c>
      <c r="F2478" s="56"/>
      <c r="G2478" s="53">
        <v>1</v>
      </c>
      <c r="H2478" s="53">
        <v>4</v>
      </c>
      <c r="I2478" s="53"/>
      <c r="J2478" s="53"/>
      <c r="K2478" s="57"/>
      <c r="L2478" s="58">
        <f t="shared" si="264"/>
        <v>883.25</v>
      </c>
      <c r="M2478" s="58">
        <f t="shared" si="265"/>
        <v>883.25</v>
      </c>
      <c r="N2478" s="58">
        <f>IF(F2478&gt;0,ROUND(F2478*#REF!,2),0)</f>
        <v>0</v>
      </c>
      <c r="O2478" s="58">
        <f>IF(J2478&gt;0,ROUND(J2478*#REF!,2),0)</f>
        <v>0</v>
      </c>
      <c r="P2478" s="58">
        <f t="shared" si="266"/>
        <v>883.25</v>
      </c>
      <c r="Q2478" s="59" t="s">
        <v>132</v>
      </c>
      <c r="R2478" s="51"/>
      <c r="S2478" s="51"/>
    </row>
    <row r="2479" spans="1:19" x14ac:dyDescent="0.35">
      <c r="A2479" s="53">
        <v>31403042</v>
      </c>
      <c r="B2479" s="53" t="s">
        <v>11454</v>
      </c>
      <c r="C2479" s="54" t="s">
        <v>2094</v>
      </c>
      <c r="D2479" s="60">
        <v>1</v>
      </c>
      <c r="E2479" s="61" t="s">
        <v>383</v>
      </c>
      <c r="F2479" s="56"/>
      <c r="G2479" s="53">
        <v>2</v>
      </c>
      <c r="H2479" s="53">
        <v>4</v>
      </c>
      <c r="I2479" s="53"/>
      <c r="J2479" s="53"/>
      <c r="K2479" s="57"/>
      <c r="L2479" s="58">
        <f t="shared" si="264"/>
        <v>649.84</v>
      </c>
      <c r="M2479" s="58">
        <f t="shared" si="265"/>
        <v>649.84</v>
      </c>
      <c r="N2479" s="58">
        <f>IF(F2479&gt;0,ROUND(F2479*#REF!,2),0)</f>
        <v>0</v>
      </c>
      <c r="O2479" s="58">
        <f>IF(J2479&gt;0,ROUND(J2479*#REF!,2),0)</f>
        <v>0</v>
      </c>
      <c r="P2479" s="58">
        <f t="shared" si="266"/>
        <v>649.84</v>
      </c>
      <c r="Q2479" s="59" t="s">
        <v>132</v>
      </c>
      <c r="R2479" s="51"/>
      <c r="S2479" s="51"/>
    </row>
    <row r="2480" spans="1:19" ht="21" x14ac:dyDescent="0.35">
      <c r="A2480" s="53">
        <v>31403050</v>
      </c>
      <c r="B2480" s="53" t="s">
        <v>11455</v>
      </c>
      <c r="C2480" s="54" t="s">
        <v>2093</v>
      </c>
      <c r="D2480" s="60">
        <v>1</v>
      </c>
      <c r="E2480" s="61" t="s">
        <v>155</v>
      </c>
      <c r="F2480" s="56"/>
      <c r="G2480" s="53">
        <v>1</v>
      </c>
      <c r="H2480" s="53">
        <v>6</v>
      </c>
      <c r="I2480" s="53"/>
      <c r="J2480" s="53"/>
      <c r="K2480" s="57"/>
      <c r="L2480" s="58">
        <f t="shared" si="264"/>
        <v>1206.83</v>
      </c>
      <c r="M2480" s="58">
        <f t="shared" si="265"/>
        <v>1206.83</v>
      </c>
      <c r="N2480" s="58">
        <f>IF(F2480&gt;0,ROUND(F2480*#REF!,2),0)</f>
        <v>0</v>
      </c>
      <c r="O2480" s="58">
        <f>IF(J2480&gt;0,ROUND(J2480*#REF!,2),0)</f>
        <v>0</v>
      </c>
      <c r="P2480" s="58">
        <f t="shared" si="266"/>
        <v>1206.83</v>
      </c>
      <c r="Q2480" s="59" t="s">
        <v>132</v>
      </c>
      <c r="R2480" s="51"/>
      <c r="S2480" s="51"/>
    </row>
    <row r="2481" spans="1:19" ht="21" x14ac:dyDescent="0.35">
      <c r="A2481" s="53">
        <v>31403069</v>
      </c>
      <c r="B2481" s="53" t="s">
        <v>11456</v>
      </c>
      <c r="C2481" s="54" t="s">
        <v>2092</v>
      </c>
      <c r="D2481" s="60">
        <v>1</v>
      </c>
      <c r="E2481" s="61" t="s">
        <v>155</v>
      </c>
      <c r="F2481" s="56"/>
      <c r="G2481" s="53">
        <v>1</v>
      </c>
      <c r="H2481" s="53">
        <v>6</v>
      </c>
      <c r="I2481" s="53"/>
      <c r="J2481" s="53"/>
      <c r="K2481" s="57"/>
      <c r="L2481" s="58">
        <f t="shared" si="264"/>
        <v>1206.83</v>
      </c>
      <c r="M2481" s="58">
        <f t="shared" si="265"/>
        <v>1206.83</v>
      </c>
      <c r="N2481" s="58">
        <f>IF(F2481&gt;0,ROUND(F2481*#REF!,2),0)</f>
        <v>0</v>
      </c>
      <c r="O2481" s="58">
        <f>IF(J2481&gt;0,ROUND(J2481*#REF!,2),0)</f>
        <v>0</v>
      </c>
      <c r="P2481" s="58">
        <f t="shared" si="266"/>
        <v>1206.83</v>
      </c>
      <c r="Q2481" s="59" t="s">
        <v>132</v>
      </c>
      <c r="R2481" s="51"/>
      <c r="S2481" s="51"/>
    </row>
    <row r="2482" spans="1:19" ht="21" x14ac:dyDescent="0.35">
      <c r="A2482" s="53">
        <v>31403077</v>
      </c>
      <c r="B2482" s="53" t="s">
        <v>11457</v>
      </c>
      <c r="C2482" s="54" t="s">
        <v>2091</v>
      </c>
      <c r="D2482" s="60">
        <v>1</v>
      </c>
      <c r="E2482" s="61" t="s">
        <v>2042</v>
      </c>
      <c r="F2482" s="56"/>
      <c r="G2482" s="53">
        <v>3</v>
      </c>
      <c r="H2482" s="53">
        <v>6</v>
      </c>
      <c r="I2482" s="53"/>
      <c r="J2482" s="53"/>
      <c r="K2482" s="57"/>
      <c r="L2482" s="58">
        <f t="shared" si="264"/>
        <v>1982.66</v>
      </c>
      <c r="M2482" s="58">
        <f t="shared" si="265"/>
        <v>1982.66</v>
      </c>
      <c r="N2482" s="58">
        <f>IF(F2482&gt;0,ROUND(F2482*#REF!,2),0)</f>
        <v>0</v>
      </c>
      <c r="O2482" s="58">
        <f>IF(J2482&gt;0,ROUND(J2482*#REF!,2),0)</f>
        <v>0</v>
      </c>
      <c r="P2482" s="58">
        <f t="shared" si="266"/>
        <v>1982.66</v>
      </c>
      <c r="Q2482" s="59" t="s">
        <v>132</v>
      </c>
      <c r="R2482" s="51"/>
      <c r="S2482" s="51"/>
    </row>
    <row r="2483" spans="1:19" x14ac:dyDescent="0.35">
      <c r="A2483" s="53">
        <v>31403085</v>
      </c>
      <c r="B2483" s="53" t="s">
        <v>11458</v>
      </c>
      <c r="C2483" s="54" t="s">
        <v>2090</v>
      </c>
      <c r="D2483" s="60">
        <v>1</v>
      </c>
      <c r="E2483" s="61" t="s">
        <v>159</v>
      </c>
      <c r="F2483" s="56"/>
      <c r="G2483" s="53">
        <v>1</v>
      </c>
      <c r="H2483" s="53">
        <v>5</v>
      </c>
      <c r="I2483" s="53"/>
      <c r="J2483" s="53"/>
      <c r="K2483" s="57"/>
      <c r="L2483" s="58">
        <f t="shared" si="264"/>
        <v>736.04</v>
      </c>
      <c r="M2483" s="58">
        <f t="shared" si="265"/>
        <v>736.04</v>
      </c>
      <c r="N2483" s="58">
        <f>IF(F2483&gt;0,ROUND(F2483*#REF!,2),0)</f>
        <v>0</v>
      </c>
      <c r="O2483" s="58">
        <f>IF(J2483&gt;0,ROUND(J2483*#REF!,2),0)</f>
        <v>0</v>
      </c>
      <c r="P2483" s="58">
        <f t="shared" si="266"/>
        <v>736.04</v>
      </c>
      <c r="Q2483" s="59" t="s">
        <v>132</v>
      </c>
      <c r="R2483" s="51"/>
      <c r="S2483" s="51"/>
    </row>
    <row r="2484" spans="1:19" ht="21" x14ac:dyDescent="0.35">
      <c r="A2484" s="53">
        <v>31403093</v>
      </c>
      <c r="B2484" s="53" t="s">
        <v>11459</v>
      </c>
      <c r="C2484" s="54" t="s">
        <v>2089</v>
      </c>
      <c r="D2484" s="60">
        <v>1</v>
      </c>
      <c r="E2484" s="61" t="s">
        <v>484</v>
      </c>
      <c r="F2484" s="56"/>
      <c r="G2484" s="53">
        <v>3</v>
      </c>
      <c r="H2484" s="53">
        <v>5</v>
      </c>
      <c r="I2484" s="53"/>
      <c r="J2484" s="53"/>
      <c r="K2484" s="57"/>
      <c r="L2484" s="58">
        <f t="shared" si="264"/>
        <v>802.34</v>
      </c>
      <c r="M2484" s="58">
        <f t="shared" si="265"/>
        <v>802.34</v>
      </c>
      <c r="N2484" s="58">
        <f>IF(F2484&gt;0,ROUND(F2484*#REF!,2),0)</f>
        <v>0</v>
      </c>
      <c r="O2484" s="58">
        <f>IF(J2484&gt;0,ROUND(J2484*#REF!,2),0)</f>
        <v>0</v>
      </c>
      <c r="P2484" s="58">
        <f t="shared" si="266"/>
        <v>802.34</v>
      </c>
      <c r="Q2484" s="59" t="s">
        <v>132</v>
      </c>
      <c r="R2484" s="51"/>
      <c r="S2484" s="51"/>
    </row>
    <row r="2485" spans="1:19" ht="31.5" x14ac:dyDescent="0.35">
      <c r="A2485" s="53">
        <v>31403107</v>
      </c>
      <c r="B2485" s="53" t="s">
        <v>11460</v>
      </c>
      <c r="C2485" s="54" t="s">
        <v>2088</v>
      </c>
      <c r="D2485" s="60">
        <v>1</v>
      </c>
      <c r="E2485" s="61" t="s">
        <v>484</v>
      </c>
      <c r="F2485" s="56"/>
      <c r="G2485" s="53">
        <v>1</v>
      </c>
      <c r="H2485" s="53">
        <v>5</v>
      </c>
      <c r="I2485" s="53"/>
      <c r="J2485" s="53"/>
      <c r="K2485" s="57"/>
      <c r="L2485" s="58">
        <f t="shared" si="264"/>
        <v>802.34</v>
      </c>
      <c r="M2485" s="58">
        <f t="shared" si="265"/>
        <v>802.34</v>
      </c>
      <c r="N2485" s="58">
        <f>IF(F2485&gt;0,ROUND(F2485*#REF!,2),0)</f>
        <v>0</v>
      </c>
      <c r="O2485" s="58">
        <f>IF(J2485&gt;0,ROUND(J2485*#REF!,2),0)</f>
        <v>0</v>
      </c>
      <c r="P2485" s="58">
        <f t="shared" si="266"/>
        <v>802.34</v>
      </c>
      <c r="Q2485" s="59" t="s">
        <v>132</v>
      </c>
      <c r="R2485" s="51"/>
      <c r="S2485" s="51"/>
    </row>
    <row r="2486" spans="1:19" ht="21" x14ac:dyDescent="0.35">
      <c r="A2486" s="53">
        <v>31403115</v>
      </c>
      <c r="B2486" s="53" t="s">
        <v>11461</v>
      </c>
      <c r="C2486" s="54" t="s">
        <v>2087</v>
      </c>
      <c r="D2486" s="60">
        <v>1</v>
      </c>
      <c r="E2486" s="61" t="s">
        <v>388</v>
      </c>
      <c r="F2486" s="56"/>
      <c r="G2486" s="53">
        <v>1</v>
      </c>
      <c r="H2486" s="53">
        <v>4</v>
      </c>
      <c r="I2486" s="53"/>
      <c r="J2486" s="53"/>
      <c r="K2486" s="57"/>
      <c r="L2486" s="58">
        <f t="shared" si="264"/>
        <v>574.25</v>
      </c>
      <c r="M2486" s="58">
        <f t="shared" si="265"/>
        <v>574.25</v>
      </c>
      <c r="N2486" s="58">
        <f>IF(F2486&gt;0,ROUND(F2486*#REF!,2),0)</f>
        <v>0</v>
      </c>
      <c r="O2486" s="58">
        <f>IF(J2486&gt;0,ROUND(J2486*#REF!,2),0)</f>
        <v>0</v>
      </c>
      <c r="P2486" s="58">
        <f t="shared" si="266"/>
        <v>574.25</v>
      </c>
      <c r="Q2486" s="59" t="s">
        <v>132</v>
      </c>
      <c r="R2486" s="51"/>
      <c r="S2486" s="51"/>
    </row>
    <row r="2487" spans="1:19" ht="21" x14ac:dyDescent="0.35">
      <c r="A2487" s="53">
        <v>31403123</v>
      </c>
      <c r="B2487" s="53" t="s">
        <v>11462</v>
      </c>
      <c r="C2487" s="54" t="s">
        <v>2086</v>
      </c>
      <c r="D2487" s="60">
        <v>1</v>
      </c>
      <c r="E2487" s="61" t="s">
        <v>311</v>
      </c>
      <c r="F2487" s="56"/>
      <c r="G2487" s="53">
        <v>1</v>
      </c>
      <c r="H2487" s="53">
        <v>3</v>
      </c>
      <c r="I2487" s="53"/>
      <c r="J2487" s="53"/>
      <c r="K2487" s="57"/>
      <c r="L2487" s="58">
        <f t="shared" si="264"/>
        <v>291.76</v>
      </c>
      <c r="M2487" s="58">
        <f t="shared" si="265"/>
        <v>291.76</v>
      </c>
      <c r="N2487" s="58">
        <f>IF(F2487&gt;0,ROUND(F2487*#REF!,2),0)</f>
        <v>0</v>
      </c>
      <c r="O2487" s="58">
        <f>IF(J2487&gt;0,ROUND(J2487*#REF!,2),0)</f>
        <v>0</v>
      </c>
      <c r="P2487" s="58">
        <f t="shared" si="266"/>
        <v>291.76</v>
      </c>
      <c r="Q2487" s="59" t="s">
        <v>132</v>
      </c>
      <c r="R2487" s="51"/>
      <c r="S2487" s="51"/>
    </row>
    <row r="2488" spans="1:19" x14ac:dyDescent="0.35">
      <c r="A2488" s="53">
        <v>31403131</v>
      </c>
      <c r="B2488" s="53" t="s">
        <v>11463</v>
      </c>
      <c r="C2488" s="54" t="s">
        <v>2085</v>
      </c>
      <c r="D2488" s="60">
        <v>1</v>
      </c>
      <c r="E2488" s="61" t="s">
        <v>281</v>
      </c>
      <c r="F2488" s="56"/>
      <c r="G2488" s="53">
        <v>1</v>
      </c>
      <c r="H2488" s="53">
        <v>2</v>
      </c>
      <c r="I2488" s="53"/>
      <c r="J2488" s="53"/>
      <c r="K2488" s="57"/>
      <c r="L2488" s="58">
        <f t="shared" si="264"/>
        <v>202.9</v>
      </c>
      <c r="M2488" s="58">
        <f t="shared" si="265"/>
        <v>202.9</v>
      </c>
      <c r="N2488" s="58">
        <f>IF(F2488&gt;0,ROUND(F2488*#REF!,2),0)</f>
        <v>0</v>
      </c>
      <c r="O2488" s="58">
        <f>IF(J2488&gt;0,ROUND(J2488*#REF!,2),0)</f>
        <v>0</v>
      </c>
      <c r="P2488" s="58">
        <f t="shared" si="266"/>
        <v>202.9</v>
      </c>
      <c r="Q2488" s="59" t="s">
        <v>132</v>
      </c>
      <c r="R2488" s="51"/>
      <c r="S2488" s="51"/>
    </row>
    <row r="2489" spans="1:19" ht="21" x14ac:dyDescent="0.35">
      <c r="A2489" s="53">
        <v>31403140</v>
      </c>
      <c r="B2489" s="53" t="s">
        <v>11464</v>
      </c>
      <c r="C2489" s="54" t="s">
        <v>2084</v>
      </c>
      <c r="D2489" s="60">
        <v>1</v>
      </c>
      <c r="E2489" s="61" t="s">
        <v>407</v>
      </c>
      <c r="F2489" s="56"/>
      <c r="G2489" s="53">
        <v>1</v>
      </c>
      <c r="H2489" s="53">
        <v>2</v>
      </c>
      <c r="I2489" s="53"/>
      <c r="J2489" s="53"/>
      <c r="K2489" s="57"/>
      <c r="L2489" s="58">
        <f t="shared" si="264"/>
        <v>620.66</v>
      </c>
      <c r="M2489" s="58">
        <f t="shared" si="265"/>
        <v>620.66</v>
      </c>
      <c r="N2489" s="58">
        <f>IF(F2489&gt;0,ROUND(F2489*#REF!,2),0)</f>
        <v>0</v>
      </c>
      <c r="O2489" s="58">
        <f>IF(J2489&gt;0,ROUND(J2489*#REF!,2),0)</f>
        <v>0</v>
      </c>
      <c r="P2489" s="58">
        <f t="shared" si="266"/>
        <v>620.66</v>
      </c>
      <c r="Q2489" s="59" t="s">
        <v>132</v>
      </c>
      <c r="R2489" s="51"/>
      <c r="S2489" s="51"/>
    </row>
    <row r="2490" spans="1:19" ht="21" x14ac:dyDescent="0.35">
      <c r="A2490" s="53">
        <v>31403158</v>
      </c>
      <c r="B2490" s="53" t="s">
        <v>11465</v>
      </c>
      <c r="C2490" s="54" t="s">
        <v>2083</v>
      </c>
      <c r="D2490" s="60">
        <v>1</v>
      </c>
      <c r="E2490" s="61" t="s">
        <v>148</v>
      </c>
      <c r="F2490" s="56"/>
      <c r="G2490" s="53">
        <v>1</v>
      </c>
      <c r="H2490" s="53">
        <v>3</v>
      </c>
      <c r="I2490" s="53"/>
      <c r="J2490" s="53"/>
      <c r="K2490" s="57"/>
      <c r="L2490" s="58">
        <f t="shared" si="264"/>
        <v>689.63</v>
      </c>
      <c r="M2490" s="58">
        <f t="shared" si="265"/>
        <v>689.63</v>
      </c>
      <c r="N2490" s="58">
        <f>IF(F2490&gt;0,ROUND(F2490*#REF!,2),0)</f>
        <v>0</v>
      </c>
      <c r="O2490" s="58">
        <f>IF(J2490&gt;0,ROUND(J2490*#REF!,2),0)</f>
        <v>0</v>
      </c>
      <c r="P2490" s="58">
        <f t="shared" si="266"/>
        <v>689.63</v>
      </c>
      <c r="Q2490" s="59" t="s">
        <v>132</v>
      </c>
      <c r="R2490" s="51"/>
      <c r="S2490" s="51"/>
    </row>
    <row r="2491" spans="1:19" ht="42" x14ac:dyDescent="0.35">
      <c r="A2491" s="53">
        <v>31403166</v>
      </c>
      <c r="B2491" s="53" t="s">
        <v>11466</v>
      </c>
      <c r="C2491" s="54" t="s">
        <v>2082</v>
      </c>
      <c r="D2491" s="60">
        <v>1</v>
      </c>
      <c r="E2491" s="61" t="s">
        <v>396</v>
      </c>
      <c r="F2491" s="56"/>
      <c r="G2491" s="53">
        <v>2</v>
      </c>
      <c r="H2491" s="53">
        <v>6</v>
      </c>
      <c r="I2491" s="53"/>
      <c r="J2491" s="53"/>
      <c r="K2491" s="57"/>
      <c r="L2491" s="58">
        <f t="shared" si="264"/>
        <v>1027.79</v>
      </c>
      <c r="M2491" s="58">
        <f t="shared" si="265"/>
        <v>1027.79</v>
      </c>
      <c r="N2491" s="58">
        <f>IF(F2491&gt;0,ROUND(F2491*#REF!,2),0)</f>
        <v>0</v>
      </c>
      <c r="O2491" s="58">
        <f>IF(J2491&gt;0,ROUND(J2491*#REF!,2),0)</f>
        <v>0</v>
      </c>
      <c r="P2491" s="58">
        <f t="shared" si="266"/>
        <v>1027.79</v>
      </c>
      <c r="Q2491" s="59" t="s">
        <v>132</v>
      </c>
      <c r="R2491" s="51"/>
      <c r="S2491" s="51"/>
    </row>
    <row r="2492" spans="1:19" ht="42" x14ac:dyDescent="0.35">
      <c r="A2492" s="53">
        <v>31403174</v>
      </c>
      <c r="B2492" s="53" t="s">
        <v>11467</v>
      </c>
      <c r="C2492" s="54" t="s">
        <v>2081</v>
      </c>
      <c r="D2492" s="60">
        <v>1</v>
      </c>
      <c r="E2492" s="61" t="s">
        <v>194</v>
      </c>
      <c r="F2492" s="56"/>
      <c r="G2492" s="53">
        <v>2</v>
      </c>
      <c r="H2492" s="53">
        <v>7</v>
      </c>
      <c r="I2492" s="53"/>
      <c r="J2492" s="53"/>
      <c r="K2492" s="57"/>
      <c r="L2492" s="58">
        <f t="shared" si="264"/>
        <v>2181.58</v>
      </c>
      <c r="M2492" s="58">
        <f t="shared" si="265"/>
        <v>2181.58</v>
      </c>
      <c r="N2492" s="58">
        <f>IF(F2492&gt;0,ROUND(F2492*#REF!,2),0)</f>
        <v>0</v>
      </c>
      <c r="O2492" s="58">
        <f>IF(J2492&gt;0,ROUND(J2492*#REF!,2),0)</f>
        <v>0</v>
      </c>
      <c r="P2492" s="58">
        <f t="shared" si="266"/>
        <v>2181.58</v>
      </c>
      <c r="Q2492" s="59" t="s">
        <v>132</v>
      </c>
      <c r="R2492" s="51"/>
      <c r="S2492" s="51"/>
    </row>
    <row r="2493" spans="1:19" ht="21" x14ac:dyDescent="0.35">
      <c r="A2493" s="53">
        <v>31403182</v>
      </c>
      <c r="B2493" s="53" t="s">
        <v>11468</v>
      </c>
      <c r="C2493" s="54" t="s">
        <v>2080</v>
      </c>
      <c r="D2493" s="60">
        <v>1</v>
      </c>
      <c r="E2493" s="61" t="s">
        <v>2042</v>
      </c>
      <c r="F2493" s="56"/>
      <c r="G2493" s="53">
        <v>2</v>
      </c>
      <c r="H2493" s="53">
        <v>5</v>
      </c>
      <c r="I2493" s="53"/>
      <c r="J2493" s="53"/>
      <c r="K2493" s="57"/>
      <c r="L2493" s="58">
        <f t="shared" si="264"/>
        <v>1982.66</v>
      </c>
      <c r="M2493" s="58">
        <f t="shared" si="265"/>
        <v>1982.66</v>
      </c>
      <c r="N2493" s="58">
        <f>IF(F2493&gt;0,ROUND(F2493*#REF!,2),0)</f>
        <v>0</v>
      </c>
      <c r="O2493" s="58">
        <f>IF(J2493&gt;0,ROUND(J2493*#REF!,2),0)</f>
        <v>0</v>
      </c>
      <c r="P2493" s="58">
        <f t="shared" si="266"/>
        <v>1982.66</v>
      </c>
      <c r="Q2493" s="59" t="s">
        <v>132</v>
      </c>
      <c r="R2493" s="51"/>
      <c r="S2493" s="51"/>
    </row>
    <row r="2494" spans="1:19" ht="21" x14ac:dyDescent="0.35">
      <c r="A2494" s="53">
        <v>31403204</v>
      </c>
      <c r="B2494" s="53" t="s">
        <v>11469</v>
      </c>
      <c r="C2494" s="54" t="s">
        <v>2079</v>
      </c>
      <c r="D2494" s="60">
        <v>1</v>
      </c>
      <c r="E2494" s="61" t="s">
        <v>388</v>
      </c>
      <c r="F2494" s="56"/>
      <c r="G2494" s="53">
        <v>1</v>
      </c>
      <c r="H2494" s="53">
        <v>4</v>
      </c>
      <c r="I2494" s="53"/>
      <c r="J2494" s="53"/>
      <c r="K2494" s="57"/>
      <c r="L2494" s="58">
        <f t="shared" si="264"/>
        <v>574.25</v>
      </c>
      <c r="M2494" s="58">
        <f t="shared" si="265"/>
        <v>574.25</v>
      </c>
      <c r="N2494" s="58">
        <f>IF(F2494&gt;0,ROUND(F2494*#REF!,2),0)</f>
        <v>0</v>
      </c>
      <c r="O2494" s="58">
        <f>IF(J2494&gt;0,ROUND(J2494*#REF!,2),0)</f>
        <v>0</v>
      </c>
      <c r="P2494" s="58">
        <f t="shared" si="266"/>
        <v>574.25</v>
      </c>
      <c r="Q2494" s="59" t="s">
        <v>132</v>
      </c>
      <c r="R2494" s="51"/>
      <c r="S2494" s="51"/>
    </row>
    <row r="2495" spans="1:19" ht="31.5" x14ac:dyDescent="0.35">
      <c r="A2495" s="53">
        <v>31403212</v>
      </c>
      <c r="B2495" s="53" t="s">
        <v>11470</v>
      </c>
      <c r="C2495" s="54" t="s">
        <v>2078</v>
      </c>
      <c r="D2495" s="60">
        <v>1</v>
      </c>
      <c r="E2495" s="61" t="s">
        <v>383</v>
      </c>
      <c r="F2495" s="56"/>
      <c r="G2495" s="53">
        <v>1</v>
      </c>
      <c r="H2495" s="53">
        <v>4</v>
      </c>
      <c r="I2495" s="53"/>
      <c r="J2495" s="53"/>
      <c r="K2495" s="57"/>
      <c r="L2495" s="58">
        <f t="shared" si="264"/>
        <v>649.84</v>
      </c>
      <c r="M2495" s="58">
        <f t="shared" si="265"/>
        <v>649.84</v>
      </c>
      <c r="N2495" s="58">
        <f>IF(F2495&gt;0,ROUND(F2495*#REF!,2),0)</f>
        <v>0</v>
      </c>
      <c r="O2495" s="58">
        <f>IF(J2495&gt;0,ROUND(J2495*#REF!,2),0)</f>
        <v>0</v>
      </c>
      <c r="P2495" s="58">
        <f t="shared" si="266"/>
        <v>649.84</v>
      </c>
      <c r="Q2495" s="59" t="s">
        <v>132</v>
      </c>
      <c r="R2495" s="51"/>
      <c r="S2495" s="51"/>
    </row>
    <row r="2496" spans="1:19" x14ac:dyDescent="0.35">
      <c r="A2496" s="53">
        <v>31403220</v>
      </c>
      <c r="B2496" s="53" t="s">
        <v>11471</v>
      </c>
      <c r="C2496" s="54" t="s">
        <v>2077</v>
      </c>
      <c r="D2496" s="60">
        <v>1</v>
      </c>
      <c r="E2496" s="61" t="s">
        <v>383</v>
      </c>
      <c r="F2496" s="56"/>
      <c r="G2496" s="53">
        <v>1</v>
      </c>
      <c r="H2496" s="53">
        <v>4</v>
      </c>
      <c r="I2496" s="53"/>
      <c r="J2496" s="53"/>
      <c r="K2496" s="57"/>
      <c r="L2496" s="58">
        <f t="shared" si="264"/>
        <v>649.84</v>
      </c>
      <c r="M2496" s="58">
        <f t="shared" si="265"/>
        <v>649.84</v>
      </c>
      <c r="N2496" s="58">
        <f>IF(F2496&gt;0,ROUND(F2496*#REF!,2),0)</f>
        <v>0</v>
      </c>
      <c r="O2496" s="58">
        <f>IF(J2496&gt;0,ROUND(J2496*#REF!,2),0)</f>
        <v>0</v>
      </c>
      <c r="P2496" s="58">
        <f t="shared" si="266"/>
        <v>649.84</v>
      </c>
      <c r="Q2496" s="59" t="s">
        <v>132</v>
      </c>
      <c r="R2496" s="51"/>
      <c r="S2496" s="51"/>
    </row>
    <row r="2497" spans="1:19" x14ac:dyDescent="0.35">
      <c r="A2497" s="53">
        <v>31403239</v>
      </c>
      <c r="B2497" s="53" t="s">
        <v>11472</v>
      </c>
      <c r="C2497" s="54" t="s">
        <v>2076</v>
      </c>
      <c r="D2497" s="60">
        <v>1</v>
      </c>
      <c r="E2497" s="61" t="s">
        <v>224</v>
      </c>
      <c r="F2497" s="56"/>
      <c r="G2497" s="53">
        <v>1</v>
      </c>
      <c r="H2497" s="53">
        <v>3</v>
      </c>
      <c r="I2497" s="53"/>
      <c r="J2497" s="53"/>
      <c r="K2497" s="57"/>
      <c r="L2497" s="58">
        <f t="shared" si="264"/>
        <v>338.19</v>
      </c>
      <c r="M2497" s="58">
        <f t="shared" si="265"/>
        <v>338.19</v>
      </c>
      <c r="N2497" s="58">
        <f>IF(F2497&gt;0,ROUND(F2497*#REF!,2),0)</f>
        <v>0</v>
      </c>
      <c r="O2497" s="58">
        <f>IF(J2497&gt;0,ROUND(J2497*#REF!,2),0)</f>
        <v>0</v>
      </c>
      <c r="P2497" s="58">
        <f t="shared" si="266"/>
        <v>338.19</v>
      </c>
      <c r="Q2497" s="59" t="s">
        <v>132</v>
      </c>
      <c r="R2497" s="51"/>
      <c r="S2497" s="51"/>
    </row>
    <row r="2498" spans="1:19" ht="21" x14ac:dyDescent="0.35">
      <c r="A2498" s="53">
        <v>31403255</v>
      </c>
      <c r="B2498" s="53" t="s">
        <v>11473</v>
      </c>
      <c r="C2498" s="54" t="s">
        <v>2075</v>
      </c>
      <c r="D2498" s="60">
        <v>1</v>
      </c>
      <c r="E2498" s="61" t="s">
        <v>383</v>
      </c>
      <c r="F2498" s="56"/>
      <c r="G2498" s="53">
        <v>2</v>
      </c>
      <c r="H2498" s="53">
        <v>4</v>
      </c>
      <c r="I2498" s="53"/>
      <c r="J2498" s="53"/>
      <c r="K2498" s="57"/>
      <c r="L2498" s="58">
        <f t="shared" si="264"/>
        <v>649.84</v>
      </c>
      <c r="M2498" s="58">
        <f t="shared" si="265"/>
        <v>649.84</v>
      </c>
      <c r="N2498" s="58">
        <f>IF(F2498&gt;0,ROUND(F2498*#REF!,2),0)</f>
        <v>0</v>
      </c>
      <c r="O2498" s="58">
        <f>IF(J2498&gt;0,ROUND(J2498*#REF!,2),0)</f>
        <v>0</v>
      </c>
      <c r="P2498" s="58">
        <f t="shared" si="266"/>
        <v>649.84</v>
      </c>
      <c r="Q2498" s="59" t="s">
        <v>132</v>
      </c>
      <c r="R2498" s="51"/>
      <c r="S2498" s="51"/>
    </row>
    <row r="2499" spans="1:19" ht="21" x14ac:dyDescent="0.35">
      <c r="A2499" s="53">
        <v>31403263</v>
      </c>
      <c r="B2499" s="53" t="s">
        <v>11474</v>
      </c>
      <c r="C2499" s="54" t="s">
        <v>2074</v>
      </c>
      <c r="D2499" s="60">
        <v>1</v>
      </c>
      <c r="E2499" s="61" t="s">
        <v>165</v>
      </c>
      <c r="F2499" s="56"/>
      <c r="G2499" s="53">
        <v>2</v>
      </c>
      <c r="H2499" s="53">
        <v>5</v>
      </c>
      <c r="I2499" s="53"/>
      <c r="J2499" s="53"/>
      <c r="K2499" s="57"/>
      <c r="L2499" s="58">
        <f t="shared" si="264"/>
        <v>1617.95</v>
      </c>
      <c r="M2499" s="58">
        <f t="shared" si="265"/>
        <v>1617.95</v>
      </c>
      <c r="N2499" s="58">
        <f>IF(F2499&gt;0,ROUND(F2499*#REF!,2),0)</f>
        <v>0</v>
      </c>
      <c r="O2499" s="58">
        <f>IF(J2499&gt;0,ROUND(J2499*#REF!,2),0)</f>
        <v>0</v>
      </c>
      <c r="P2499" s="58">
        <f t="shared" si="266"/>
        <v>1617.95</v>
      </c>
      <c r="Q2499" s="59" t="s">
        <v>132</v>
      </c>
      <c r="R2499" s="51"/>
      <c r="S2499" s="51"/>
    </row>
    <row r="2500" spans="1:19" x14ac:dyDescent="0.35">
      <c r="A2500" s="53">
        <v>31403271</v>
      </c>
      <c r="B2500" s="53" t="s">
        <v>11475</v>
      </c>
      <c r="C2500" s="54" t="s">
        <v>2073</v>
      </c>
      <c r="D2500" s="60">
        <v>1</v>
      </c>
      <c r="E2500" s="61" t="s">
        <v>407</v>
      </c>
      <c r="F2500" s="56"/>
      <c r="G2500" s="53">
        <v>1</v>
      </c>
      <c r="H2500" s="53">
        <v>4</v>
      </c>
      <c r="I2500" s="53"/>
      <c r="J2500" s="53"/>
      <c r="K2500" s="57"/>
      <c r="L2500" s="58">
        <f t="shared" si="264"/>
        <v>620.66</v>
      </c>
      <c r="M2500" s="58">
        <f t="shared" si="265"/>
        <v>620.66</v>
      </c>
      <c r="N2500" s="58">
        <f>IF(F2500&gt;0,ROUND(F2500*#REF!,2),0)</f>
        <v>0</v>
      </c>
      <c r="O2500" s="58">
        <f>IF(J2500&gt;0,ROUND(J2500*#REF!,2),0)</f>
        <v>0</v>
      </c>
      <c r="P2500" s="58">
        <f t="shared" si="266"/>
        <v>620.66</v>
      </c>
      <c r="Q2500" s="59" t="s">
        <v>132</v>
      </c>
      <c r="R2500" s="51"/>
      <c r="S2500" s="51"/>
    </row>
    <row r="2501" spans="1:19" ht="21" x14ac:dyDescent="0.35">
      <c r="A2501" s="53">
        <v>31403280</v>
      </c>
      <c r="B2501" s="53" t="s">
        <v>11476</v>
      </c>
      <c r="C2501" s="54" t="s">
        <v>2072</v>
      </c>
      <c r="D2501" s="60">
        <v>1</v>
      </c>
      <c r="E2501" s="61" t="s">
        <v>377</v>
      </c>
      <c r="F2501" s="56"/>
      <c r="G2501" s="53">
        <v>1</v>
      </c>
      <c r="H2501" s="53">
        <v>3</v>
      </c>
      <c r="I2501" s="53"/>
      <c r="J2501" s="53"/>
      <c r="K2501" s="57"/>
      <c r="L2501" s="58">
        <f t="shared" si="264"/>
        <v>405.81</v>
      </c>
      <c r="M2501" s="58">
        <f t="shared" si="265"/>
        <v>405.81</v>
      </c>
      <c r="N2501" s="58">
        <f>IF(F2501&gt;0,ROUND(F2501*#REF!,2),0)</f>
        <v>0</v>
      </c>
      <c r="O2501" s="58">
        <f>IF(J2501&gt;0,ROUND(J2501*#REF!,2),0)</f>
        <v>0</v>
      </c>
      <c r="P2501" s="58">
        <f t="shared" si="266"/>
        <v>405.81</v>
      </c>
      <c r="Q2501" s="59" t="s">
        <v>132</v>
      </c>
      <c r="R2501" s="51"/>
      <c r="S2501" s="51"/>
    </row>
    <row r="2502" spans="1:19" x14ac:dyDescent="0.35">
      <c r="A2502" s="53">
        <v>31403298</v>
      </c>
      <c r="B2502" s="53" t="s">
        <v>11477</v>
      </c>
      <c r="C2502" s="54" t="s">
        <v>2071</v>
      </c>
      <c r="D2502" s="60">
        <v>1</v>
      </c>
      <c r="E2502" s="61" t="s">
        <v>13</v>
      </c>
      <c r="F2502" s="56"/>
      <c r="G2502" s="53">
        <v>2</v>
      </c>
      <c r="H2502" s="53">
        <v>2</v>
      </c>
      <c r="I2502" s="53"/>
      <c r="J2502" s="53"/>
      <c r="K2502" s="57"/>
      <c r="L2502" s="58">
        <f t="shared" si="264"/>
        <v>148.54</v>
      </c>
      <c r="M2502" s="58">
        <f t="shared" si="265"/>
        <v>148.54</v>
      </c>
      <c r="N2502" s="58">
        <f>IF(F2502&gt;0,ROUND(F2502*#REF!,2),0)</f>
        <v>0</v>
      </c>
      <c r="O2502" s="58">
        <f>IF(J2502&gt;0,ROUND(J2502*#REF!,2),0)</f>
        <v>0</v>
      </c>
      <c r="P2502" s="58">
        <f t="shared" si="266"/>
        <v>148.54</v>
      </c>
      <c r="Q2502" s="59" t="s">
        <v>132</v>
      </c>
      <c r="R2502" s="51"/>
      <c r="S2502" s="51"/>
    </row>
    <row r="2503" spans="1:19" ht="21" x14ac:dyDescent="0.35">
      <c r="A2503" s="53">
        <v>31403301</v>
      </c>
      <c r="B2503" s="53" t="s">
        <v>11478</v>
      </c>
      <c r="C2503" s="54" t="s">
        <v>2070</v>
      </c>
      <c r="D2503" s="60">
        <v>1</v>
      </c>
      <c r="E2503" s="61" t="s">
        <v>31</v>
      </c>
      <c r="F2503" s="56"/>
      <c r="G2503" s="53"/>
      <c r="H2503" s="53">
        <v>3</v>
      </c>
      <c r="I2503" s="53"/>
      <c r="J2503" s="53"/>
      <c r="K2503" s="57"/>
      <c r="L2503" s="58">
        <f t="shared" si="264"/>
        <v>26.53</v>
      </c>
      <c r="M2503" s="58">
        <f t="shared" si="265"/>
        <v>26.53</v>
      </c>
      <c r="N2503" s="58">
        <f>IF(F2503&gt;0,ROUND(F2503*#REF!,2),0)</f>
        <v>0</v>
      </c>
      <c r="O2503" s="58">
        <f>IF(J2503&gt;0,ROUND(J2503*#REF!,2),0)</f>
        <v>0</v>
      </c>
      <c r="P2503" s="58">
        <f t="shared" si="266"/>
        <v>26.53</v>
      </c>
      <c r="Q2503" s="59" t="s">
        <v>132</v>
      </c>
      <c r="R2503" s="51"/>
      <c r="S2503" s="51"/>
    </row>
    <row r="2504" spans="1:19" x14ac:dyDescent="0.35">
      <c r="A2504" s="53">
        <v>31403310</v>
      </c>
      <c r="B2504" s="53" t="s">
        <v>11479</v>
      </c>
      <c r="C2504" s="54" t="s">
        <v>2069</v>
      </c>
      <c r="D2504" s="60">
        <v>1</v>
      </c>
      <c r="E2504" s="61" t="s">
        <v>281</v>
      </c>
      <c r="F2504" s="56"/>
      <c r="G2504" s="53">
        <v>2</v>
      </c>
      <c r="H2504" s="53">
        <v>3</v>
      </c>
      <c r="I2504" s="53"/>
      <c r="J2504" s="53"/>
      <c r="K2504" s="57"/>
      <c r="L2504" s="58">
        <f t="shared" si="264"/>
        <v>202.9</v>
      </c>
      <c r="M2504" s="58">
        <f t="shared" si="265"/>
        <v>202.9</v>
      </c>
      <c r="N2504" s="58">
        <f>IF(F2504&gt;0,ROUND(F2504*#REF!,2),0)</f>
        <v>0</v>
      </c>
      <c r="O2504" s="58">
        <f>IF(J2504&gt;0,ROUND(J2504*#REF!,2),0)</f>
        <v>0</v>
      </c>
      <c r="P2504" s="58">
        <f t="shared" si="266"/>
        <v>202.9</v>
      </c>
      <c r="Q2504" s="59" t="s">
        <v>132</v>
      </c>
      <c r="R2504" s="51"/>
      <c r="S2504" s="51"/>
    </row>
    <row r="2505" spans="1:19" ht="21" x14ac:dyDescent="0.35">
      <c r="A2505" s="53">
        <v>31403328</v>
      </c>
      <c r="B2505" s="53" t="s">
        <v>11480</v>
      </c>
      <c r="C2505" s="54" t="s">
        <v>2068</v>
      </c>
      <c r="D2505" s="60">
        <v>1</v>
      </c>
      <c r="E2505" s="61" t="s">
        <v>224</v>
      </c>
      <c r="F2505" s="56"/>
      <c r="G2505" s="53"/>
      <c r="H2505" s="53">
        <v>3</v>
      </c>
      <c r="I2505" s="53"/>
      <c r="J2505" s="53"/>
      <c r="K2505" s="57"/>
      <c r="L2505" s="58">
        <f t="shared" si="264"/>
        <v>338.19</v>
      </c>
      <c r="M2505" s="58">
        <f t="shared" si="265"/>
        <v>338.19</v>
      </c>
      <c r="N2505" s="58">
        <f>IF(F2505&gt;0,ROUND(F2505*#REF!,2),0)</f>
        <v>0</v>
      </c>
      <c r="O2505" s="58">
        <f>IF(J2505&gt;0,ROUND(J2505*#REF!,2),0)</f>
        <v>0</v>
      </c>
      <c r="P2505" s="58">
        <f t="shared" si="266"/>
        <v>338.19</v>
      </c>
      <c r="Q2505" s="59" t="s">
        <v>132</v>
      </c>
      <c r="R2505" s="51"/>
      <c r="S2505" s="51"/>
    </row>
    <row r="2506" spans="1:19" ht="21" x14ac:dyDescent="0.35">
      <c r="A2506" s="53">
        <v>31403336</v>
      </c>
      <c r="B2506" s="53" t="s">
        <v>11481</v>
      </c>
      <c r="C2506" s="54" t="s">
        <v>2067</v>
      </c>
      <c r="D2506" s="60">
        <v>1</v>
      </c>
      <c r="E2506" s="61" t="s">
        <v>398</v>
      </c>
      <c r="F2506" s="56"/>
      <c r="G2506" s="53">
        <v>1</v>
      </c>
      <c r="H2506" s="53">
        <v>5</v>
      </c>
      <c r="I2506" s="53"/>
      <c r="J2506" s="53"/>
      <c r="K2506" s="57"/>
      <c r="L2506" s="58">
        <f t="shared" si="264"/>
        <v>1140.53</v>
      </c>
      <c r="M2506" s="58">
        <f t="shared" si="265"/>
        <v>1140.53</v>
      </c>
      <c r="N2506" s="58">
        <f>IF(F2506&gt;0,ROUND(F2506*#REF!,2),0)</f>
        <v>0</v>
      </c>
      <c r="O2506" s="58">
        <f>IF(J2506&gt;0,ROUND(J2506*#REF!,2),0)</f>
        <v>0</v>
      </c>
      <c r="P2506" s="58">
        <f t="shared" si="266"/>
        <v>1140.53</v>
      </c>
      <c r="Q2506" s="59" t="s">
        <v>132</v>
      </c>
      <c r="R2506" s="51"/>
      <c r="S2506" s="51"/>
    </row>
    <row r="2507" spans="1:19" x14ac:dyDescent="0.35">
      <c r="A2507" s="53">
        <v>31403344</v>
      </c>
      <c r="B2507" s="53" t="s">
        <v>11482</v>
      </c>
      <c r="C2507" s="54" t="s">
        <v>2066</v>
      </c>
      <c r="D2507" s="60">
        <v>1</v>
      </c>
      <c r="E2507" s="61" t="s">
        <v>484</v>
      </c>
      <c r="F2507" s="56"/>
      <c r="G2507" s="53">
        <v>1</v>
      </c>
      <c r="H2507" s="53">
        <v>5</v>
      </c>
      <c r="I2507" s="53"/>
      <c r="J2507" s="53"/>
      <c r="K2507" s="57"/>
      <c r="L2507" s="58">
        <f t="shared" si="264"/>
        <v>802.34</v>
      </c>
      <c r="M2507" s="58">
        <f t="shared" si="265"/>
        <v>802.34</v>
      </c>
      <c r="N2507" s="58">
        <f>IF(F2507&gt;0,ROUND(F2507*#REF!,2),0)</f>
        <v>0</v>
      </c>
      <c r="O2507" s="58">
        <f>IF(J2507&gt;0,ROUND(J2507*#REF!,2),0)</f>
        <v>0</v>
      </c>
      <c r="P2507" s="58">
        <f t="shared" si="266"/>
        <v>802.34</v>
      </c>
      <c r="Q2507" s="59" t="s">
        <v>132</v>
      </c>
      <c r="R2507" s="51"/>
      <c r="S2507" s="51"/>
    </row>
    <row r="2508" spans="1:19" x14ac:dyDescent="0.35">
      <c r="A2508" s="53">
        <v>31403352</v>
      </c>
      <c r="B2508" s="53" t="s">
        <v>11483</v>
      </c>
      <c r="C2508" s="54" t="s">
        <v>2065</v>
      </c>
      <c r="D2508" s="60">
        <v>1</v>
      </c>
      <c r="E2508" s="61" t="s">
        <v>161</v>
      </c>
      <c r="F2508" s="56"/>
      <c r="G2508" s="53">
        <v>1</v>
      </c>
      <c r="H2508" s="53">
        <v>2</v>
      </c>
      <c r="I2508" s="53"/>
      <c r="J2508" s="53"/>
      <c r="K2508" s="57"/>
      <c r="L2508" s="58">
        <f t="shared" si="264"/>
        <v>948.22</v>
      </c>
      <c r="M2508" s="58">
        <f t="shared" si="265"/>
        <v>948.22</v>
      </c>
      <c r="N2508" s="58">
        <f>IF(F2508&gt;0,ROUND(F2508*#REF!,2),0)</f>
        <v>0</v>
      </c>
      <c r="O2508" s="58">
        <f>IF(J2508&gt;0,ROUND(J2508*#REF!,2),0)</f>
        <v>0</v>
      </c>
      <c r="P2508" s="58">
        <f t="shared" si="266"/>
        <v>948.22</v>
      </c>
      <c r="Q2508" s="59" t="s">
        <v>132</v>
      </c>
      <c r="R2508" s="51"/>
      <c r="S2508" s="51"/>
    </row>
    <row r="2509" spans="1:19" ht="31.5" x14ac:dyDescent="0.35">
      <c r="A2509" s="53">
        <v>31403360</v>
      </c>
      <c r="B2509" s="53" t="s">
        <v>11484</v>
      </c>
      <c r="C2509" s="54" t="s">
        <v>2064</v>
      </c>
      <c r="D2509" s="60">
        <v>1</v>
      </c>
      <c r="E2509" s="61" t="s">
        <v>383</v>
      </c>
      <c r="F2509" s="56"/>
      <c r="G2509" s="53">
        <v>2</v>
      </c>
      <c r="H2509" s="53">
        <v>5</v>
      </c>
      <c r="I2509" s="53"/>
      <c r="J2509" s="53"/>
      <c r="K2509" s="57"/>
      <c r="L2509" s="58">
        <f t="shared" si="264"/>
        <v>649.84</v>
      </c>
      <c r="M2509" s="58">
        <f t="shared" si="265"/>
        <v>649.84</v>
      </c>
      <c r="N2509" s="58">
        <f>IF(F2509&gt;0,ROUND(F2509*#REF!,2),0)</f>
        <v>0</v>
      </c>
      <c r="O2509" s="58">
        <f>IF(J2509&gt;0,ROUND(J2509*#REF!,2),0)</f>
        <v>0</v>
      </c>
      <c r="P2509" s="58">
        <f t="shared" si="266"/>
        <v>649.84</v>
      </c>
      <c r="Q2509" s="59" t="s">
        <v>132</v>
      </c>
      <c r="R2509" s="51"/>
      <c r="S2509" s="51"/>
    </row>
    <row r="2510" spans="1:19" ht="21" x14ac:dyDescent="0.35">
      <c r="A2510" s="53">
        <v>31403379</v>
      </c>
      <c r="B2510" s="53" t="s">
        <v>11485</v>
      </c>
      <c r="C2510" s="54" t="s">
        <v>2063</v>
      </c>
      <c r="D2510" s="60">
        <v>1</v>
      </c>
      <c r="E2510" s="61" t="s">
        <v>396</v>
      </c>
      <c r="F2510" s="56">
        <v>38.5</v>
      </c>
      <c r="G2510" s="53">
        <v>1</v>
      </c>
      <c r="H2510" s="53">
        <v>6</v>
      </c>
      <c r="I2510" s="53"/>
      <c r="J2510" s="53"/>
      <c r="K2510" s="57"/>
      <c r="L2510" s="58">
        <f t="shared" si="264"/>
        <v>1027.79</v>
      </c>
      <c r="M2510" s="58">
        <f t="shared" si="265"/>
        <v>1027.79</v>
      </c>
      <c r="N2510" s="58" t="e">
        <f>IF(F2510&gt;0,ROUND(F2510*#REF!,2),0)</f>
        <v>#REF!</v>
      </c>
      <c r="O2510" s="58">
        <f>IF(J2510&gt;0,ROUND(J2510*#REF!,2),0)</f>
        <v>0</v>
      </c>
      <c r="P2510" s="58" t="e">
        <f t="shared" si="266"/>
        <v>#REF!</v>
      </c>
      <c r="Q2510" s="59" t="s">
        <v>132</v>
      </c>
      <c r="R2510" s="51"/>
      <c r="S2510" s="51"/>
    </row>
    <row r="2511" spans="1:19" x14ac:dyDescent="0.35">
      <c r="A2511" s="53">
        <v>31403398</v>
      </c>
      <c r="B2511" s="53" t="s">
        <v>11486</v>
      </c>
      <c r="C2511" s="54" t="s">
        <v>2062</v>
      </c>
      <c r="D2511" s="60"/>
      <c r="E2511" s="61"/>
      <c r="F2511" s="56"/>
      <c r="G2511" s="53"/>
      <c r="H2511" s="53"/>
      <c r="I2511" s="53"/>
      <c r="J2511" s="53"/>
      <c r="K2511" s="57"/>
      <c r="L2511" s="58"/>
      <c r="M2511" s="58"/>
      <c r="N2511" s="58"/>
      <c r="O2511" s="58">
        <f>IF(J2511&gt;0,ROUND(J2511*#REF!,2),0)</f>
        <v>0</v>
      </c>
      <c r="P2511" s="58">
        <v>625.28</v>
      </c>
      <c r="Q2511" s="62" t="s">
        <v>132</v>
      </c>
      <c r="R2511" s="63"/>
      <c r="S2511" s="51"/>
    </row>
    <row r="2512" spans="1:19" ht="31" x14ac:dyDescent="0.35">
      <c r="A2512" s="125" t="s">
        <v>11487</v>
      </c>
      <c r="B2512" s="125"/>
      <c r="C2512" s="125"/>
      <c r="D2512" s="125"/>
      <c r="E2512" s="125"/>
      <c r="F2512" s="125"/>
      <c r="G2512" s="125"/>
      <c r="H2512" s="125"/>
      <c r="I2512" s="125"/>
      <c r="J2512" s="125"/>
      <c r="K2512" s="125"/>
      <c r="L2512" s="125"/>
      <c r="M2512" s="125"/>
      <c r="N2512" s="125"/>
      <c r="O2512" s="125"/>
      <c r="P2512" s="125"/>
      <c r="Q2512" s="52"/>
      <c r="R2512" s="51"/>
      <c r="S2512" s="51"/>
    </row>
    <row r="2513" spans="1:19" ht="21" x14ac:dyDescent="0.35">
      <c r="A2513" s="53">
        <v>31404014</v>
      </c>
      <c r="B2513" s="53" t="s">
        <v>11488</v>
      </c>
      <c r="C2513" s="54" t="s">
        <v>2061</v>
      </c>
      <c r="D2513" s="60">
        <v>1</v>
      </c>
      <c r="E2513" s="61" t="s">
        <v>155</v>
      </c>
      <c r="F2513" s="56"/>
      <c r="G2513" s="53">
        <v>2</v>
      </c>
      <c r="H2513" s="53">
        <v>6</v>
      </c>
      <c r="I2513" s="53"/>
      <c r="J2513" s="53"/>
      <c r="K2513" s="57"/>
      <c r="L2513" s="58">
        <f>VLOOKUP(E2513,PORTES2021,10,FALSE)</f>
        <v>1206.83</v>
      </c>
      <c r="M2513" s="58">
        <f t="shared" si="265"/>
        <v>1206.83</v>
      </c>
      <c r="N2513" s="58">
        <f>IF(F2513&gt;0,ROUND(F2513*#REF!,2),0)</f>
        <v>0</v>
      </c>
      <c r="O2513" s="58">
        <f>IF(J2513&gt;0,ROUND(J2513*#REF!,2),0)</f>
        <v>0</v>
      </c>
      <c r="P2513" s="58">
        <f t="shared" si="266"/>
        <v>1206.83</v>
      </c>
      <c r="Q2513" s="59" t="s">
        <v>132</v>
      </c>
      <c r="R2513" s="51"/>
      <c r="S2513" s="51"/>
    </row>
    <row r="2514" spans="1:19" x14ac:dyDescent="0.35">
      <c r="A2514" s="53">
        <v>31404022</v>
      </c>
      <c r="B2514" s="53" t="s">
        <v>11489</v>
      </c>
      <c r="C2514" s="54" t="s">
        <v>2060</v>
      </c>
      <c r="D2514" s="60">
        <v>1</v>
      </c>
      <c r="E2514" s="61" t="s">
        <v>161</v>
      </c>
      <c r="F2514" s="56"/>
      <c r="G2514" s="53">
        <v>2</v>
      </c>
      <c r="H2514" s="53">
        <v>6</v>
      </c>
      <c r="I2514" s="53"/>
      <c r="J2514" s="53"/>
      <c r="K2514" s="57"/>
      <c r="L2514" s="58">
        <f>VLOOKUP(E2514,PORTES2021,10,FALSE)</f>
        <v>948.22</v>
      </c>
      <c r="M2514" s="58">
        <f t="shared" si="265"/>
        <v>948.22</v>
      </c>
      <c r="N2514" s="58">
        <f>IF(F2514&gt;0,ROUND(F2514*#REF!,2),0)</f>
        <v>0</v>
      </c>
      <c r="O2514" s="58">
        <f>IF(J2514&gt;0,ROUND(J2514*#REF!,2),0)</f>
        <v>0</v>
      </c>
      <c r="P2514" s="58">
        <f t="shared" si="266"/>
        <v>948.22</v>
      </c>
      <c r="Q2514" s="59" t="s">
        <v>132</v>
      </c>
      <c r="R2514" s="51"/>
      <c r="S2514" s="51"/>
    </row>
    <row r="2515" spans="1:19" ht="52.5" x14ac:dyDescent="0.35">
      <c r="A2515" s="53">
        <v>31404030</v>
      </c>
      <c r="B2515" s="53" t="s">
        <v>11490</v>
      </c>
      <c r="C2515" s="54" t="s">
        <v>2059</v>
      </c>
      <c r="D2515" s="60">
        <v>1</v>
      </c>
      <c r="E2515" s="61" t="s">
        <v>161</v>
      </c>
      <c r="F2515" s="56"/>
      <c r="G2515" s="53">
        <v>1</v>
      </c>
      <c r="H2515" s="53">
        <v>4</v>
      </c>
      <c r="I2515" s="53"/>
      <c r="J2515" s="53"/>
      <c r="K2515" s="57"/>
      <c r="L2515" s="58">
        <f>VLOOKUP(E2515,PORTES2021,10,FALSE)</f>
        <v>948.22</v>
      </c>
      <c r="M2515" s="58">
        <f t="shared" si="265"/>
        <v>948.22</v>
      </c>
      <c r="N2515" s="58">
        <f>IF(F2515&gt;0,ROUND(F2515*#REF!,2),0)</f>
        <v>0</v>
      </c>
      <c r="O2515" s="58">
        <f>IF(J2515&gt;0,ROUND(J2515*#REF!,2),0)</f>
        <v>0</v>
      </c>
      <c r="P2515" s="58">
        <f t="shared" si="266"/>
        <v>948.22</v>
      </c>
      <c r="Q2515" s="59" t="s">
        <v>132</v>
      </c>
      <c r="R2515" s="51"/>
      <c r="S2515" s="51"/>
    </row>
    <row r="2516" spans="1:19" ht="31" x14ac:dyDescent="0.35">
      <c r="A2516" s="125" t="s">
        <v>11491</v>
      </c>
      <c r="B2516" s="125"/>
      <c r="C2516" s="125"/>
      <c r="D2516" s="125"/>
      <c r="E2516" s="125"/>
      <c r="F2516" s="125"/>
      <c r="G2516" s="125"/>
      <c r="H2516" s="125"/>
      <c r="I2516" s="125"/>
      <c r="J2516" s="125"/>
      <c r="K2516" s="125"/>
      <c r="L2516" s="125"/>
      <c r="M2516" s="125"/>
      <c r="N2516" s="125"/>
      <c r="O2516" s="125"/>
      <c r="P2516" s="125"/>
      <c r="Q2516" s="52"/>
      <c r="R2516" s="51"/>
      <c r="S2516" s="51"/>
    </row>
    <row r="2517" spans="1:19" ht="21" x14ac:dyDescent="0.35">
      <c r="A2517" s="53">
        <v>31405010</v>
      </c>
      <c r="B2517" s="53" t="s">
        <v>11492</v>
      </c>
      <c r="C2517" s="54" t="s">
        <v>2058</v>
      </c>
      <c r="D2517" s="60">
        <v>1</v>
      </c>
      <c r="E2517" s="61" t="s">
        <v>224</v>
      </c>
      <c r="F2517" s="56"/>
      <c r="G2517" s="53">
        <v>1</v>
      </c>
      <c r="H2517" s="53">
        <v>2</v>
      </c>
      <c r="I2517" s="53"/>
      <c r="J2517" s="53"/>
      <c r="K2517" s="57"/>
      <c r="L2517" s="58">
        <f>VLOOKUP(E2517,PORTES2021,10,FALSE)</f>
        <v>338.19</v>
      </c>
      <c r="M2517" s="58">
        <f>ROUND(D2517*L2517,2)</f>
        <v>338.19</v>
      </c>
      <c r="N2517" s="58">
        <f>IF(F2517&gt;0,ROUND(F2517*#REF!,2),0)</f>
        <v>0</v>
      </c>
      <c r="O2517" s="58">
        <f>IF(J2517&gt;0,ROUND(J2517*#REF!,2),0)</f>
        <v>0</v>
      </c>
      <c r="P2517" s="58">
        <f t="shared" si="266"/>
        <v>338.19</v>
      </c>
      <c r="Q2517" s="59" t="s">
        <v>132</v>
      </c>
      <c r="R2517" s="51"/>
      <c r="S2517" s="51"/>
    </row>
    <row r="2518" spans="1:19" ht="21" x14ac:dyDescent="0.35">
      <c r="A2518" s="53">
        <v>31405029</v>
      </c>
      <c r="B2518" s="53" t="s">
        <v>11493</v>
      </c>
      <c r="C2518" s="54" t="s">
        <v>2057</v>
      </c>
      <c r="D2518" s="60">
        <v>1</v>
      </c>
      <c r="E2518" s="61" t="s">
        <v>41</v>
      </c>
      <c r="F2518" s="56"/>
      <c r="G2518" s="53">
        <v>1</v>
      </c>
      <c r="H2518" s="53">
        <v>2</v>
      </c>
      <c r="I2518" s="53"/>
      <c r="J2518" s="53"/>
      <c r="K2518" s="57"/>
      <c r="L2518" s="58">
        <f>VLOOKUP(E2518,PORTES2021,10,FALSE)</f>
        <v>169.74</v>
      </c>
      <c r="M2518" s="58">
        <f>ROUND(D2518*L2518,2)</f>
        <v>169.74</v>
      </c>
      <c r="N2518" s="58">
        <f>IF(F2518&gt;0,ROUND(F2518*#REF!,2),0)</f>
        <v>0</v>
      </c>
      <c r="O2518" s="58">
        <f>IF(J2518&gt;0,ROUND(J2518*#REF!,2),0)</f>
        <v>0</v>
      </c>
      <c r="P2518" s="58">
        <f t="shared" si="266"/>
        <v>169.74</v>
      </c>
      <c r="Q2518" s="59" t="s">
        <v>132</v>
      </c>
      <c r="R2518" s="51"/>
      <c r="S2518" s="51"/>
    </row>
    <row r="2519" spans="1:19" ht="21" x14ac:dyDescent="0.35">
      <c r="A2519" s="53">
        <v>31405037</v>
      </c>
      <c r="B2519" s="53" t="s">
        <v>11494</v>
      </c>
      <c r="C2519" s="54" t="s">
        <v>2056</v>
      </c>
      <c r="D2519" s="60">
        <v>1</v>
      </c>
      <c r="E2519" s="61" t="s">
        <v>484</v>
      </c>
      <c r="F2519" s="56"/>
      <c r="G2519" s="53">
        <v>2</v>
      </c>
      <c r="H2519" s="53">
        <v>5</v>
      </c>
      <c r="I2519" s="53"/>
      <c r="J2519" s="53"/>
      <c r="K2519" s="57"/>
      <c r="L2519" s="58">
        <f>VLOOKUP(E2519,PORTES2021,10,FALSE)</f>
        <v>802.34</v>
      </c>
      <c r="M2519" s="58">
        <f>ROUND(D2519*L2519,2)</f>
        <v>802.34</v>
      </c>
      <c r="N2519" s="58">
        <f>IF(F2519&gt;0,ROUND(F2519*#REF!,2),0)</f>
        <v>0</v>
      </c>
      <c r="O2519" s="58">
        <f>IF(J2519&gt;0,ROUND(J2519*#REF!,2),0)</f>
        <v>0</v>
      </c>
      <c r="P2519" s="58">
        <f t="shared" si="266"/>
        <v>802.34</v>
      </c>
      <c r="Q2519" s="59" t="s">
        <v>132</v>
      </c>
      <c r="R2519" s="51"/>
      <c r="S2519" s="51"/>
    </row>
    <row r="2520" spans="1:19" ht="31" x14ac:dyDescent="0.35">
      <c r="A2520" s="125" t="s">
        <v>11495</v>
      </c>
      <c r="B2520" s="125"/>
      <c r="C2520" s="125"/>
      <c r="D2520" s="125"/>
      <c r="E2520" s="125"/>
      <c r="F2520" s="125"/>
      <c r="G2520" s="125"/>
      <c r="H2520" s="125"/>
      <c r="I2520" s="125"/>
      <c r="J2520" s="125"/>
      <c r="K2520" s="125"/>
      <c r="L2520" s="125"/>
      <c r="M2520" s="125"/>
      <c r="N2520" s="125"/>
      <c r="O2520" s="125"/>
      <c r="P2520" s="125"/>
      <c r="Q2520" s="52"/>
      <c r="R2520" s="51"/>
      <c r="S2520" s="51"/>
    </row>
    <row r="2521" spans="1:19" x14ac:dyDescent="0.35">
      <c r="A2521" s="53">
        <v>31501010</v>
      </c>
      <c r="B2521" s="53" t="s">
        <v>11496</v>
      </c>
      <c r="C2521" s="54" t="s">
        <v>2055</v>
      </c>
      <c r="D2521" s="60">
        <v>1</v>
      </c>
      <c r="E2521" s="61" t="s">
        <v>396</v>
      </c>
      <c r="F2521" s="56"/>
      <c r="G2521" s="53">
        <v>1</v>
      </c>
      <c r="H2521" s="53">
        <v>5</v>
      </c>
      <c r="I2521" s="53"/>
      <c r="J2521" s="53"/>
      <c r="K2521" s="57"/>
      <c r="L2521" s="58">
        <f>VLOOKUP(E2521,PORTES2021,10,FALSE)</f>
        <v>1027.79</v>
      </c>
      <c r="M2521" s="58">
        <f>ROUND(D2521*L2521,2)</f>
        <v>1027.79</v>
      </c>
      <c r="N2521" s="58">
        <f>IF(F2521&gt;0,ROUND(F2521*#REF!,2),0)</f>
        <v>0</v>
      </c>
      <c r="O2521" s="58">
        <f>IF(J2521&gt;0,ROUND(J2521*#REF!,2),0)</f>
        <v>0</v>
      </c>
      <c r="P2521" s="58">
        <f t="shared" si="266"/>
        <v>1027.79</v>
      </c>
      <c r="Q2521" s="59" t="s">
        <v>132</v>
      </c>
      <c r="R2521" s="51"/>
      <c r="S2521" s="51"/>
    </row>
    <row r="2522" spans="1:19" x14ac:dyDescent="0.35">
      <c r="A2522" s="53">
        <v>31501028</v>
      </c>
      <c r="B2522" s="53" t="s">
        <v>11497</v>
      </c>
      <c r="C2522" s="54" t="s">
        <v>2054</v>
      </c>
      <c r="D2522" s="60">
        <v>1</v>
      </c>
      <c r="E2522" s="61" t="s">
        <v>497</v>
      </c>
      <c r="F2522" s="56"/>
      <c r="G2522" s="53"/>
      <c r="H2522" s="53"/>
      <c r="I2522" s="53"/>
      <c r="J2522" s="53"/>
      <c r="K2522" s="57"/>
      <c r="L2522" s="58">
        <f>VLOOKUP(E2522,PORTES2021,10,FALSE)</f>
        <v>485.38</v>
      </c>
      <c r="M2522" s="58">
        <f>ROUND(D2522*L2522,2)</f>
        <v>485.38</v>
      </c>
      <c r="N2522" s="58">
        <f>IF(F2522&gt;0,ROUND(F2522*#REF!,2),0)</f>
        <v>0</v>
      </c>
      <c r="O2522" s="58">
        <f>IF(J2522&gt;0,ROUND(J2522*#REF!,2),0)</f>
        <v>0</v>
      </c>
      <c r="P2522" s="58">
        <f t="shared" si="266"/>
        <v>485.38</v>
      </c>
      <c r="Q2522" s="59" t="s">
        <v>132</v>
      </c>
      <c r="R2522" s="51"/>
      <c r="S2522" s="51"/>
    </row>
    <row r="2523" spans="1:19" ht="31" x14ac:dyDescent="0.35">
      <c r="A2523" s="125" t="s">
        <v>11498</v>
      </c>
      <c r="B2523" s="125"/>
      <c r="C2523" s="125"/>
      <c r="D2523" s="125"/>
      <c r="E2523" s="125"/>
      <c r="F2523" s="125"/>
      <c r="G2523" s="125"/>
      <c r="H2523" s="125"/>
      <c r="I2523" s="125"/>
      <c r="J2523" s="125"/>
      <c r="K2523" s="125"/>
      <c r="L2523" s="125"/>
      <c r="M2523" s="125"/>
      <c r="N2523" s="125"/>
      <c r="O2523" s="125"/>
      <c r="P2523" s="125"/>
      <c r="Q2523" s="52"/>
      <c r="R2523" s="51"/>
      <c r="S2523" s="51"/>
    </row>
    <row r="2524" spans="1:19" x14ac:dyDescent="0.35">
      <c r="A2524" s="53">
        <v>31502016</v>
      </c>
      <c r="B2524" s="53" t="s">
        <v>11499</v>
      </c>
      <c r="C2524" s="54" t="s">
        <v>2053</v>
      </c>
      <c r="D2524" s="60">
        <v>1</v>
      </c>
      <c r="E2524" s="61" t="s">
        <v>396</v>
      </c>
      <c r="F2524" s="56"/>
      <c r="G2524" s="53">
        <v>2</v>
      </c>
      <c r="H2524" s="53">
        <v>5</v>
      </c>
      <c r="I2524" s="53"/>
      <c r="J2524" s="53"/>
      <c r="K2524" s="57"/>
      <c r="L2524" s="58">
        <f>VLOOKUP(E2524,PORTES2021,10,FALSE)</f>
        <v>1027.79</v>
      </c>
      <c r="M2524" s="58">
        <f t="shared" ref="M2524:M2541" si="267">ROUND(D2524*L2524,2)</f>
        <v>1027.79</v>
      </c>
      <c r="N2524" s="58">
        <f>IF(F2524&gt;0,ROUND(F2524*#REF!,2),0)</f>
        <v>0</v>
      </c>
      <c r="O2524" s="58">
        <f>IF(J2524&gt;0,ROUND(J2524*#REF!,2),0)</f>
        <v>0</v>
      </c>
      <c r="P2524" s="58">
        <f t="shared" si="266"/>
        <v>1027.79</v>
      </c>
      <c r="Q2524" s="59" t="s">
        <v>132</v>
      </c>
      <c r="R2524" s="51"/>
      <c r="S2524" s="51"/>
    </row>
    <row r="2525" spans="1:19" x14ac:dyDescent="0.35">
      <c r="A2525" s="53">
        <v>31502024</v>
      </c>
      <c r="B2525" s="53" t="s">
        <v>11500</v>
      </c>
      <c r="C2525" s="54" t="s">
        <v>2052</v>
      </c>
      <c r="D2525" s="60">
        <v>1</v>
      </c>
      <c r="E2525" s="61" t="s">
        <v>186</v>
      </c>
      <c r="F2525" s="56"/>
      <c r="G2525" s="53">
        <v>3</v>
      </c>
      <c r="H2525" s="53">
        <v>8</v>
      </c>
      <c r="I2525" s="53"/>
      <c r="J2525" s="53"/>
      <c r="K2525" s="57"/>
      <c r="L2525" s="58">
        <f>VLOOKUP(E2525,PORTES2021,10,FALSE)</f>
        <v>2950.77</v>
      </c>
      <c r="M2525" s="58">
        <f t="shared" si="267"/>
        <v>2950.77</v>
      </c>
      <c r="N2525" s="58">
        <f>IF(F2525&gt;0,ROUND(F2525*#REF!,2),0)</f>
        <v>0</v>
      </c>
      <c r="O2525" s="58">
        <f>IF(J2525&gt;0,ROUND(J2525*#REF!,2),0)</f>
        <v>0</v>
      </c>
      <c r="P2525" s="58">
        <f t="shared" si="266"/>
        <v>2950.77</v>
      </c>
      <c r="Q2525" s="59" t="s">
        <v>132</v>
      </c>
      <c r="R2525" s="51"/>
      <c r="S2525" s="51"/>
    </row>
    <row r="2526" spans="1:19" ht="31" x14ac:dyDescent="0.35">
      <c r="A2526" s="125" t="s">
        <v>11501</v>
      </c>
      <c r="B2526" s="125"/>
      <c r="C2526" s="125"/>
      <c r="D2526" s="125"/>
      <c r="E2526" s="125"/>
      <c r="F2526" s="125"/>
      <c r="G2526" s="125"/>
      <c r="H2526" s="125"/>
      <c r="I2526" s="125"/>
      <c r="J2526" s="125"/>
      <c r="K2526" s="125"/>
      <c r="L2526" s="125"/>
      <c r="M2526" s="125"/>
      <c r="N2526" s="125"/>
      <c r="O2526" s="125"/>
      <c r="P2526" s="125"/>
      <c r="Q2526" s="52"/>
      <c r="R2526" s="51"/>
      <c r="S2526" s="51"/>
    </row>
    <row r="2527" spans="1:19" ht="21" x14ac:dyDescent="0.35">
      <c r="A2527" s="53">
        <v>31503012</v>
      </c>
      <c r="B2527" s="53" t="s">
        <v>11502</v>
      </c>
      <c r="C2527" s="54" t="s">
        <v>2051</v>
      </c>
      <c r="D2527" s="60">
        <v>1</v>
      </c>
      <c r="E2527" s="61" t="s">
        <v>165</v>
      </c>
      <c r="F2527" s="56"/>
      <c r="G2527" s="53">
        <v>3</v>
      </c>
      <c r="H2527" s="53">
        <v>8</v>
      </c>
      <c r="I2527" s="53"/>
      <c r="J2527" s="53"/>
      <c r="K2527" s="57"/>
      <c r="L2527" s="58">
        <f>VLOOKUP(E2527,PORTES2021,10,FALSE)</f>
        <v>1617.95</v>
      </c>
      <c r="M2527" s="58">
        <f t="shared" si="267"/>
        <v>1617.95</v>
      </c>
      <c r="N2527" s="58">
        <f>IF(F2527&gt;0,ROUND(F2527*#REF!,2),0)</f>
        <v>0</v>
      </c>
      <c r="O2527" s="58">
        <f>IF(J2527&gt;0,ROUND(J2527*#REF!,2),0)</f>
        <v>0</v>
      </c>
      <c r="P2527" s="58">
        <f t="shared" si="266"/>
        <v>1617.95</v>
      </c>
      <c r="Q2527" s="59" t="s">
        <v>132</v>
      </c>
      <c r="R2527" s="51"/>
      <c r="S2527" s="51"/>
    </row>
    <row r="2528" spans="1:19" ht="21" x14ac:dyDescent="0.35">
      <c r="A2528" s="53">
        <v>31503020</v>
      </c>
      <c r="B2528" s="53" t="s">
        <v>11503</v>
      </c>
      <c r="C2528" s="54" t="s">
        <v>2050</v>
      </c>
      <c r="D2528" s="60">
        <v>1</v>
      </c>
      <c r="E2528" s="61" t="s">
        <v>191</v>
      </c>
      <c r="F2528" s="56"/>
      <c r="G2528" s="53">
        <v>3</v>
      </c>
      <c r="H2528" s="53">
        <v>8</v>
      </c>
      <c r="I2528" s="53"/>
      <c r="J2528" s="53"/>
      <c r="K2528" s="57"/>
      <c r="L2528" s="58">
        <f>VLOOKUP(E2528,PORTES2021,10,FALSE)</f>
        <v>3540.93</v>
      </c>
      <c r="M2528" s="58">
        <f t="shared" si="267"/>
        <v>3540.93</v>
      </c>
      <c r="N2528" s="58">
        <f>IF(F2528&gt;0,ROUND(F2528*#REF!,2),0)</f>
        <v>0</v>
      </c>
      <c r="O2528" s="58">
        <f>IF(J2528&gt;0,ROUND(J2528*#REF!,2),0)</f>
        <v>0</v>
      </c>
      <c r="P2528" s="58">
        <f t="shared" si="266"/>
        <v>3540.93</v>
      </c>
      <c r="Q2528" s="59" t="s">
        <v>132</v>
      </c>
      <c r="R2528" s="51"/>
      <c r="S2528" s="51"/>
    </row>
    <row r="2529" spans="1:19" ht="31" x14ac:dyDescent="0.35">
      <c r="A2529" s="125" t="s">
        <v>11504</v>
      </c>
      <c r="B2529" s="125"/>
      <c r="C2529" s="125"/>
      <c r="D2529" s="125"/>
      <c r="E2529" s="125"/>
      <c r="F2529" s="125"/>
      <c r="G2529" s="125"/>
      <c r="H2529" s="125"/>
      <c r="I2529" s="125"/>
      <c r="J2529" s="125"/>
      <c r="K2529" s="125"/>
      <c r="L2529" s="125"/>
      <c r="M2529" s="125"/>
      <c r="N2529" s="125"/>
      <c r="O2529" s="125"/>
      <c r="P2529" s="125"/>
      <c r="Q2529" s="52"/>
      <c r="R2529" s="51"/>
      <c r="S2529" s="51"/>
    </row>
    <row r="2530" spans="1:19" x14ac:dyDescent="0.35">
      <c r="A2530" s="53">
        <v>31504019</v>
      </c>
      <c r="B2530" s="53" t="s">
        <v>11505</v>
      </c>
      <c r="C2530" s="54" t="s">
        <v>2049</v>
      </c>
      <c r="D2530" s="60">
        <v>1</v>
      </c>
      <c r="E2530" s="61" t="s">
        <v>446</v>
      </c>
      <c r="F2530" s="56"/>
      <c r="G2530" s="53">
        <v>3</v>
      </c>
      <c r="H2530" s="53">
        <v>8</v>
      </c>
      <c r="I2530" s="53"/>
      <c r="J2530" s="53"/>
      <c r="K2530" s="57"/>
      <c r="L2530" s="58">
        <f>VLOOKUP(E2530,PORTES2021,10,FALSE)</f>
        <v>1323.54</v>
      </c>
      <c r="M2530" s="58">
        <f t="shared" si="267"/>
        <v>1323.54</v>
      </c>
      <c r="N2530" s="58">
        <f>IF(F2530&gt;0,ROUND(F2530*#REF!,2),0)</f>
        <v>0</v>
      </c>
      <c r="O2530" s="58">
        <f>IF(J2530&gt;0,ROUND(J2530*#REF!,2),0)</f>
        <v>0</v>
      </c>
      <c r="P2530" s="58">
        <f t="shared" si="266"/>
        <v>1323.54</v>
      </c>
      <c r="Q2530" s="59" t="s">
        <v>132</v>
      </c>
      <c r="R2530" s="51"/>
      <c r="S2530" s="51"/>
    </row>
    <row r="2531" spans="1:19" ht="21" x14ac:dyDescent="0.35">
      <c r="A2531" s="53">
        <v>31504027</v>
      </c>
      <c r="B2531" s="53" t="s">
        <v>11506</v>
      </c>
      <c r="C2531" s="54" t="s">
        <v>2048</v>
      </c>
      <c r="D2531" s="60">
        <v>1</v>
      </c>
      <c r="E2531" s="61" t="s">
        <v>186</v>
      </c>
      <c r="F2531" s="56"/>
      <c r="G2531" s="53">
        <v>3</v>
      </c>
      <c r="H2531" s="53"/>
      <c r="I2531" s="53"/>
      <c r="J2531" s="53"/>
      <c r="K2531" s="57"/>
      <c r="L2531" s="58">
        <f>VLOOKUP(E2531,PORTES2021,10,FALSE)</f>
        <v>2950.77</v>
      </c>
      <c r="M2531" s="58">
        <f t="shared" si="267"/>
        <v>2950.77</v>
      </c>
      <c r="N2531" s="58">
        <f>IF(F2531&gt;0,ROUND(F2531*#REF!,2),0)</f>
        <v>0</v>
      </c>
      <c r="O2531" s="58">
        <f>IF(J2531&gt;0,ROUND(J2531*#REF!,2),0)</f>
        <v>0</v>
      </c>
      <c r="P2531" s="58">
        <f t="shared" si="266"/>
        <v>2950.77</v>
      </c>
      <c r="Q2531" s="59" t="s">
        <v>132</v>
      </c>
      <c r="R2531" s="51"/>
      <c r="S2531" s="51"/>
    </row>
    <row r="2532" spans="1:19" ht="31" x14ac:dyDescent="0.35">
      <c r="A2532" s="125" t="s">
        <v>11507</v>
      </c>
      <c r="B2532" s="125"/>
      <c r="C2532" s="125"/>
      <c r="D2532" s="125"/>
      <c r="E2532" s="125"/>
      <c r="F2532" s="125"/>
      <c r="G2532" s="125"/>
      <c r="H2532" s="125"/>
      <c r="I2532" s="125"/>
      <c r="J2532" s="125"/>
      <c r="K2532" s="125"/>
      <c r="L2532" s="125"/>
      <c r="M2532" s="125"/>
      <c r="N2532" s="125"/>
      <c r="O2532" s="125"/>
      <c r="P2532" s="125"/>
      <c r="Q2532" s="52"/>
      <c r="R2532" s="51"/>
      <c r="S2532" s="51"/>
    </row>
    <row r="2533" spans="1:19" x14ac:dyDescent="0.35">
      <c r="A2533" s="53">
        <v>31505015</v>
      </c>
      <c r="B2533" s="53" t="s">
        <v>11508</v>
      </c>
      <c r="C2533" s="54" t="s">
        <v>2047</v>
      </c>
      <c r="D2533" s="60">
        <v>1</v>
      </c>
      <c r="E2533" s="61" t="s">
        <v>191</v>
      </c>
      <c r="F2533" s="56"/>
      <c r="G2533" s="53">
        <v>3</v>
      </c>
      <c r="H2533" s="53">
        <v>8</v>
      </c>
      <c r="I2533" s="53"/>
      <c r="J2533" s="53"/>
      <c r="K2533" s="57"/>
      <c r="L2533" s="58">
        <f>VLOOKUP(E2533,PORTES2021,10,FALSE)</f>
        <v>3540.93</v>
      </c>
      <c r="M2533" s="58">
        <f t="shared" si="267"/>
        <v>3540.93</v>
      </c>
      <c r="N2533" s="58">
        <f>IF(F2533&gt;0,ROUND(F2533*#REF!,2),0)</f>
        <v>0</v>
      </c>
      <c r="O2533" s="58">
        <f>IF(J2533&gt;0,ROUND(J2533*#REF!,2),0)</f>
        <v>0</v>
      </c>
      <c r="P2533" s="58">
        <f t="shared" si="266"/>
        <v>3540.93</v>
      </c>
      <c r="Q2533" s="59" t="s">
        <v>132</v>
      </c>
      <c r="R2533" s="51"/>
      <c r="S2533" s="51"/>
    </row>
    <row r="2534" spans="1:19" x14ac:dyDescent="0.35">
      <c r="A2534" s="53">
        <v>31505023</v>
      </c>
      <c r="B2534" s="53" t="s">
        <v>11509</v>
      </c>
      <c r="C2534" s="54" t="s">
        <v>2046</v>
      </c>
      <c r="D2534" s="60">
        <v>1</v>
      </c>
      <c r="E2534" s="61" t="s">
        <v>2042</v>
      </c>
      <c r="F2534" s="56"/>
      <c r="G2534" s="53">
        <v>3</v>
      </c>
      <c r="H2534" s="53">
        <v>8</v>
      </c>
      <c r="I2534" s="53"/>
      <c r="J2534" s="53"/>
      <c r="K2534" s="57"/>
      <c r="L2534" s="58">
        <f>VLOOKUP(E2534,PORTES2021,10,FALSE)</f>
        <v>1982.66</v>
      </c>
      <c r="M2534" s="58">
        <f t="shared" si="267"/>
        <v>1982.66</v>
      </c>
      <c r="N2534" s="58">
        <f>IF(F2534&gt;0,ROUND(F2534*#REF!,2),0)</f>
        <v>0</v>
      </c>
      <c r="O2534" s="58">
        <f>IF(J2534&gt;0,ROUND(J2534*#REF!,2),0)</f>
        <v>0</v>
      </c>
      <c r="P2534" s="58">
        <f t="shared" si="266"/>
        <v>1982.66</v>
      </c>
      <c r="Q2534" s="59" t="s">
        <v>132</v>
      </c>
      <c r="R2534" s="51"/>
      <c r="S2534" s="51"/>
    </row>
    <row r="2535" spans="1:19" ht="31" x14ac:dyDescent="0.35">
      <c r="A2535" s="125" t="s">
        <v>11510</v>
      </c>
      <c r="B2535" s="125"/>
      <c r="C2535" s="125"/>
      <c r="D2535" s="125"/>
      <c r="E2535" s="125"/>
      <c r="F2535" s="125"/>
      <c r="G2535" s="125"/>
      <c r="H2535" s="125"/>
      <c r="I2535" s="125"/>
      <c r="J2535" s="125"/>
      <c r="K2535" s="125"/>
      <c r="L2535" s="125"/>
      <c r="M2535" s="125"/>
      <c r="N2535" s="125"/>
      <c r="O2535" s="125"/>
      <c r="P2535" s="125"/>
      <c r="Q2535" s="52"/>
      <c r="R2535" s="51"/>
      <c r="S2535" s="51"/>
    </row>
    <row r="2536" spans="1:19" x14ac:dyDescent="0.35">
      <c r="A2536" s="53">
        <v>31506011</v>
      </c>
      <c r="B2536" s="53" t="s">
        <v>11511</v>
      </c>
      <c r="C2536" s="54" t="s">
        <v>2045</v>
      </c>
      <c r="D2536" s="60">
        <v>1</v>
      </c>
      <c r="E2536" s="61" t="s">
        <v>186</v>
      </c>
      <c r="F2536" s="56"/>
      <c r="G2536" s="53">
        <v>2</v>
      </c>
      <c r="H2536" s="53">
        <v>7</v>
      </c>
      <c r="I2536" s="53"/>
      <c r="J2536" s="53"/>
      <c r="K2536" s="57"/>
      <c r="L2536" s="58">
        <f>VLOOKUP(E2536,PORTES2021,10,FALSE)</f>
        <v>2950.77</v>
      </c>
      <c r="M2536" s="58">
        <f t="shared" si="267"/>
        <v>2950.77</v>
      </c>
      <c r="N2536" s="58">
        <f>IF(F2536&gt;0,ROUND(F2536*#REF!,2),0)</f>
        <v>0</v>
      </c>
      <c r="O2536" s="58">
        <f>IF(J2536&gt;0,ROUND(J2536*#REF!,2),0)</f>
        <v>0</v>
      </c>
      <c r="P2536" s="58">
        <f t="shared" si="266"/>
        <v>2950.77</v>
      </c>
      <c r="Q2536" s="59" t="s">
        <v>132</v>
      </c>
      <c r="R2536" s="51"/>
      <c r="S2536" s="51"/>
    </row>
    <row r="2537" spans="1:19" x14ac:dyDescent="0.35">
      <c r="A2537" s="53">
        <v>31506038</v>
      </c>
      <c r="B2537" s="53" t="s">
        <v>11512</v>
      </c>
      <c r="C2537" s="54" t="s">
        <v>2044</v>
      </c>
      <c r="D2537" s="60">
        <v>1</v>
      </c>
      <c r="E2537" s="61" t="s">
        <v>155</v>
      </c>
      <c r="F2537" s="56"/>
      <c r="G2537" s="53">
        <v>2</v>
      </c>
      <c r="H2537" s="53">
        <v>5</v>
      </c>
      <c r="I2537" s="53"/>
      <c r="J2537" s="53"/>
      <c r="K2537" s="57"/>
      <c r="L2537" s="58">
        <f>VLOOKUP(E2537,PORTES2021,10,FALSE)</f>
        <v>1206.83</v>
      </c>
      <c r="M2537" s="58">
        <f t="shared" si="267"/>
        <v>1206.83</v>
      </c>
      <c r="N2537" s="58">
        <f>IF(F2537&gt;0,ROUND(F2537*#REF!,2),0)</f>
        <v>0</v>
      </c>
      <c r="O2537" s="58">
        <f>IF(J2537&gt;0,ROUND(J2537*#REF!,2),0)</f>
        <v>0</v>
      </c>
      <c r="P2537" s="58">
        <f t="shared" si="266"/>
        <v>1206.83</v>
      </c>
      <c r="Q2537" s="59" t="s">
        <v>132</v>
      </c>
      <c r="R2537" s="51"/>
      <c r="S2537" s="51"/>
    </row>
    <row r="2538" spans="1:19" ht="21" x14ac:dyDescent="0.35">
      <c r="A2538" s="53">
        <v>31506046</v>
      </c>
      <c r="B2538" s="53" t="s">
        <v>11513</v>
      </c>
      <c r="C2538" s="54" t="s">
        <v>2043</v>
      </c>
      <c r="D2538" s="60">
        <v>1</v>
      </c>
      <c r="E2538" s="61" t="s">
        <v>2042</v>
      </c>
      <c r="F2538" s="56">
        <v>52.72</v>
      </c>
      <c r="G2538" s="53">
        <v>2</v>
      </c>
      <c r="H2538" s="53">
        <v>6</v>
      </c>
      <c r="I2538" s="53"/>
      <c r="J2538" s="53"/>
      <c r="K2538" s="57"/>
      <c r="L2538" s="58">
        <f>VLOOKUP(E2538,PORTES2021,10,FALSE)</f>
        <v>1982.66</v>
      </c>
      <c r="M2538" s="58">
        <f t="shared" si="267"/>
        <v>1982.66</v>
      </c>
      <c r="N2538" s="58" t="e">
        <f>IF(F2538&gt;0,ROUND(F2538*#REF!,2),0)</f>
        <v>#REF!</v>
      </c>
      <c r="O2538" s="58">
        <f>IF(J2538&gt;0,ROUND(J2538*#REF!,2),0)</f>
        <v>0</v>
      </c>
      <c r="P2538" s="58" t="e">
        <f t="shared" si="266"/>
        <v>#REF!</v>
      </c>
      <c r="Q2538" s="59" t="s">
        <v>132</v>
      </c>
      <c r="R2538" s="51"/>
      <c r="S2538" s="51"/>
    </row>
    <row r="2539" spans="1:19" ht="31" x14ac:dyDescent="0.35">
      <c r="A2539" s="125" t="s">
        <v>11514</v>
      </c>
      <c r="B2539" s="125"/>
      <c r="C2539" s="125"/>
      <c r="D2539" s="125"/>
      <c r="E2539" s="125"/>
      <c r="F2539" s="125"/>
      <c r="G2539" s="125"/>
      <c r="H2539" s="125"/>
      <c r="I2539" s="125"/>
      <c r="J2539" s="125"/>
      <c r="K2539" s="125"/>
      <c r="L2539" s="125"/>
      <c r="M2539" s="125"/>
      <c r="N2539" s="125"/>
      <c r="O2539" s="125"/>
      <c r="P2539" s="125"/>
      <c r="Q2539" s="52"/>
      <c r="R2539" s="51"/>
      <c r="S2539" s="51"/>
    </row>
    <row r="2540" spans="1:19" ht="21" x14ac:dyDescent="0.35">
      <c r="A2540" s="53">
        <v>31507018</v>
      </c>
      <c r="B2540" s="53" t="s">
        <v>11515</v>
      </c>
      <c r="C2540" s="54" t="s">
        <v>2041</v>
      </c>
      <c r="D2540" s="60">
        <v>1</v>
      </c>
      <c r="E2540" s="61" t="s">
        <v>186</v>
      </c>
      <c r="F2540" s="56"/>
      <c r="G2540" s="53">
        <v>2</v>
      </c>
      <c r="H2540" s="53">
        <v>7</v>
      </c>
      <c r="I2540" s="53"/>
      <c r="J2540" s="53"/>
      <c r="K2540" s="57"/>
      <c r="L2540" s="58">
        <f>VLOOKUP(E2540,PORTES2021,10,FALSE)</f>
        <v>2950.77</v>
      </c>
      <c r="M2540" s="58">
        <f t="shared" si="267"/>
        <v>2950.77</v>
      </c>
      <c r="N2540" s="58">
        <f>IF(F2540&gt;0,ROUND(F2540*#REF!,2),0)</f>
        <v>0</v>
      </c>
      <c r="O2540" s="58">
        <f>IF(J2540&gt;0,ROUND(J2540*#REF!,2),0)</f>
        <v>0</v>
      </c>
      <c r="P2540" s="58">
        <f t="shared" si="266"/>
        <v>2950.77</v>
      </c>
      <c r="Q2540" s="59" t="s">
        <v>132</v>
      </c>
      <c r="R2540" s="51"/>
      <c r="S2540" s="51"/>
    </row>
    <row r="2541" spans="1:19" ht="21" x14ac:dyDescent="0.35">
      <c r="A2541" s="53">
        <v>31507026</v>
      </c>
      <c r="B2541" s="53" t="s">
        <v>11516</v>
      </c>
      <c r="C2541" s="54" t="s">
        <v>2040</v>
      </c>
      <c r="D2541" s="60">
        <v>1</v>
      </c>
      <c r="E2541" s="61" t="s">
        <v>155</v>
      </c>
      <c r="F2541" s="56"/>
      <c r="G2541" s="53">
        <v>2</v>
      </c>
      <c r="H2541" s="53">
        <v>5</v>
      </c>
      <c r="I2541" s="53"/>
      <c r="J2541" s="53"/>
      <c r="K2541" s="57"/>
      <c r="L2541" s="58">
        <f>VLOOKUP(E2541,PORTES2021,10,FALSE)</f>
        <v>1206.83</v>
      </c>
      <c r="M2541" s="58">
        <f t="shared" si="267"/>
        <v>1206.83</v>
      </c>
      <c r="N2541" s="58">
        <f>IF(F2541&gt;0,ROUND(F2541*#REF!,2),0)</f>
        <v>0</v>
      </c>
      <c r="O2541" s="58">
        <f>IF(J2541&gt;0,ROUND(J2541*#REF!,2),0)</f>
        <v>0</v>
      </c>
      <c r="P2541" s="58">
        <f t="shared" si="266"/>
        <v>1206.83</v>
      </c>
      <c r="Q2541" s="59" t="s">
        <v>132</v>
      </c>
      <c r="R2541" s="51"/>
      <c r="S2541" s="51"/>
    </row>
    <row r="2542" spans="1:19" ht="31" x14ac:dyDescent="0.35">
      <c r="A2542" s="125" t="s">
        <v>11517</v>
      </c>
      <c r="B2542" s="125"/>
      <c r="C2542" s="125"/>
      <c r="D2542" s="125"/>
      <c r="E2542" s="125"/>
      <c r="F2542" s="125"/>
      <c r="G2542" s="125"/>
      <c r="H2542" s="125"/>
      <c r="I2542" s="125"/>
      <c r="J2542" s="125"/>
      <c r="K2542" s="125"/>
      <c r="L2542" s="125"/>
      <c r="M2542" s="125"/>
      <c r="N2542" s="125"/>
      <c r="O2542" s="125"/>
      <c r="P2542" s="125"/>
      <c r="Q2542" s="52"/>
      <c r="R2542" s="51"/>
      <c r="S2542" s="51"/>
    </row>
    <row r="2543" spans="1:19" ht="21" x14ac:dyDescent="0.35">
      <c r="A2543" s="53">
        <v>31602010</v>
      </c>
      <c r="B2543" s="53" t="s">
        <v>11518</v>
      </c>
      <c r="C2543" s="54" t="s">
        <v>2039</v>
      </c>
      <c r="D2543" s="60">
        <v>1</v>
      </c>
      <c r="E2543" s="61">
        <v>0</v>
      </c>
      <c r="F2543" s="56"/>
      <c r="G2543" s="53"/>
      <c r="H2543" s="53">
        <v>1</v>
      </c>
      <c r="I2543" s="53"/>
      <c r="J2543" s="53"/>
      <c r="K2543" s="57"/>
      <c r="L2543" s="58">
        <f t="shared" ref="L2543:L2574" si="268">VLOOKUP(E2543,PORTES2021,10,FALSE)</f>
        <v>0</v>
      </c>
      <c r="M2543" s="58">
        <f>D2543*L2543</f>
        <v>0</v>
      </c>
      <c r="N2543" s="58">
        <f>IF(F2543&gt;0,ROUND(F2543*#REF!,2),0)</f>
        <v>0</v>
      </c>
      <c r="O2543" s="58">
        <f>IF(J2543&gt;0,ROUND(J2543*#REF!,2),0)</f>
        <v>0</v>
      </c>
      <c r="P2543" s="58">
        <f>VLOOKUP(H2543,porteAnestesico,3,FALSE)</f>
        <v>135.4862</v>
      </c>
      <c r="Q2543" s="59" t="s">
        <v>132</v>
      </c>
      <c r="R2543" s="51"/>
      <c r="S2543" s="51"/>
    </row>
    <row r="2544" spans="1:19" ht="31.5" x14ac:dyDescent="0.35">
      <c r="A2544" s="53">
        <v>31602029</v>
      </c>
      <c r="B2544" s="53" t="s">
        <v>11519</v>
      </c>
      <c r="C2544" s="54" t="s">
        <v>2038</v>
      </c>
      <c r="D2544" s="60">
        <v>1</v>
      </c>
      <c r="E2544" s="61">
        <v>0</v>
      </c>
      <c r="F2544" s="56"/>
      <c r="G2544" s="53"/>
      <c r="H2544" s="53">
        <v>1</v>
      </c>
      <c r="I2544" s="53"/>
      <c r="J2544" s="53"/>
      <c r="K2544" s="57"/>
      <c r="L2544" s="58">
        <f t="shared" si="268"/>
        <v>0</v>
      </c>
      <c r="M2544" s="58">
        <f>D2544*L2544</f>
        <v>0</v>
      </c>
      <c r="N2544" s="58">
        <f>IF(F2544&gt;0,ROUND(F2544*#REF!,2),0)</f>
        <v>0</v>
      </c>
      <c r="O2544" s="58">
        <f>IF(J2544&gt;0,ROUND(J2544*#REF!,2),0)</f>
        <v>0</v>
      </c>
      <c r="P2544" s="58">
        <f>VLOOKUP(H2544,porteAnestesico,3,FALSE)</f>
        <v>135.4862</v>
      </c>
      <c r="Q2544" s="59" t="s">
        <v>132</v>
      </c>
      <c r="R2544" s="51"/>
      <c r="S2544" s="51"/>
    </row>
    <row r="2545" spans="1:19" ht="31.5" x14ac:dyDescent="0.35">
      <c r="A2545" s="53">
        <v>31602037</v>
      </c>
      <c r="B2545" s="53" t="s">
        <v>11520</v>
      </c>
      <c r="C2545" s="54" t="s">
        <v>2037</v>
      </c>
      <c r="D2545" s="60">
        <v>1</v>
      </c>
      <c r="E2545" s="61">
        <v>0</v>
      </c>
      <c r="F2545" s="56"/>
      <c r="G2545" s="53"/>
      <c r="H2545" s="53">
        <v>4</v>
      </c>
      <c r="I2545" s="53"/>
      <c r="J2545" s="53"/>
      <c r="K2545" s="57"/>
      <c r="L2545" s="58">
        <f t="shared" si="268"/>
        <v>0</v>
      </c>
      <c r="M2545" s="58">
        <f>D2545*L2545</f>
        <v>0</v>
      </c>
      <c r="N2545" s="58">
        <f>IF(F2545&gt;0,ROUND(F2545*#REF!,2),0)</f>
        <v>0</v>
      </c>
      <c r="O2545" s="58">
        <f>IF(J2545&gt;0,ROUND(J2545*#REF!,2),0)</f>
        <v>0</v>
      </c>
      <c r="P2545" s="58">
        <f>VLOOKUP(H2545,porteAnestesico,3,FALSE)</f>
        <v>387.11519999999996</v>
      </c>
      <c r="Q2545" s="59" t="s">
        <v>132</v>
      </c>
      <c r="R2545" s="51"/>
      <c r="S2545" s="51"/>
    </row>
    <row r="2546" spans="1:19" ht="21" x14ac:dyDescent="0.35">
      <c r="A2546" s="53">
        <v>31602045</v>
      </c>
      <c r="B2546" s="53" t="s">
        <v>11521</v>
      </c>
      <c r="C2546" s="54" t="s">
        <v>2036</v>
      </c>
      <c r="D2546" s="60">
        <v>1</v>
      </c>
      <c r="E2546" s="61" t="s">
        <v>41</v>
      </c>
      <c r="F2546" s="56"/>
      <c r="G2546" s="53"/>
      <c r="H2546" s="53">
        <v>2</v>
      </c>
      <c r="I2546" s="53"/>
      <c r="J2546" s="53"/>
      <c r="K2546" s="57"/>
      <c r="L2546" s="58">
        <f t="shared" si="268"/>
        <v>169.74</v>
      </c>
      <c r="M2546" s="58">
        <f t="shared" ref="M2546:M2563" si="269">ROUND(D2546*L2546,2)</f>
        <v>169.74</v>
      </c>
      <c r="N2546" s="58">
        <f>IF(F2546&gt;0,ROUND(F2546*#REF!,2),0)</f>
        <v>0</v>
      </c>
      <c r="O2546" s="58">
        <f>IF(J2546&gt;0,ROUND(J2546*#REF!,2),0)</f>
        <v>0</v>
      </c>
      <c r="P2546" s="58">
        <f t="shared" ref="P2546:P2574" si="270">ROUND(M2546+N2546+O2546,2)</f>
        <v>169.74</v>
      </c>
      <c r="Q2546" s="59" t="s">
        <v>132</v>
      </c>
      <c r="R2546" s="51"/>
      <c r="S2546" s="51"/>
    </row>
    <row r="2547" spans="1:19" ht="21" x14ac:dyDescent="0.35">
      <c r="A2547" s="53">
        <v>31602053</v>
      </c>
      <c r="B2547" s="53" t="s">
        <v>11522</v>
      </c>
      <c r="C2547" s="54" t="s">
        <v>2035</v>
      </c>
      <c r="D2547" s="60">
        <v>1</v>
      </c>
      <c r="E2547" s="61" t="s">
        <v>41</v>
      </c>
      <c r="F2547" s="56"/>
      <c r="G2547" s="53"/>
      <c r="H2547" s="53">
        <v>2</v>
      </c>
      <c r="I2547" s="53"/>
      <c r="J2547" s="53"/>
      <c r="K2547" s="57"/>
      <c r="L2547" s="58">
        <f t="shared" si="268"/>
        <v>169.74</v>
      </c>
      <c r="M2547" s="58">
        <f t="shared" si="269"/>
        <v>169.74</v>
      </c>
      <c r="N2547" s="58">
        <f>IF(F2547&gt;0,ROUND(F2547*#REF!,2),0)</f>
        <v>0</v>
      </c>
      <c r="O2547" s="58">
        <f>IF(J2547&gt;0,ROUND(J2547*#REF!,2),0)</f>
        <v>0</v>
      </c>
      <c r="P2547" s="58">
        <f t="shared" si="270"/>
        <v>169.74</v>
      </c>
      <c r="Q2547" s="59" t="s">
        <v>132</v>
      </c>
      <c r="R2547" s="51"/>
      <c r="S2547" s="51"/>
    </row>
    <row r="2548" spans="1:19" ht="21" x14ac:dyDescent="0.35">
      <c r="A2548" s="53">
        <v>31602061</v>
      </c>
      <c r="B2548" s="53" t="s">
        <v>11523</v>
      </c>
      <c r="C2548" s="54" t="s">
        <v>2034</v>
      </c>
      <c r="D2548" s="60">
        <v>1</v>
      </c>
      <c r="E2548" s="61" t="s">
        <v>41</v>
      </c>
      <c r="F2548" s="56"/>
      <c r="G2548" s="53"/>
      <c r="H2548" s="53">
        <v>2</v>
      </c>
      <c r="I2548" s="53"/>
      <c r="J2548" s="53"/>
      <c r="K2548" s="57"/>
      <c r="L2548" s="58">
        <f t="shared" si="268"/>
        <v>169.74</v>
      </c>
      <c r="M2548" s="58">
        <f t="shared" si="269"/>
        <v>169.74</v>
      </c>
      <c r="N2548" s="58">
        <f>IF(F2548&gt;0,ROUND(F2548*#REF!,2),0)</f>
        <v>0</v>
      </c>
      <c r="O2548" s="58">
        <f>IF(J2548&gt;0,ROUND(J2548*#REF!,2),0)</f>
        <v>0</v>
      </c>
      <c r="P2548" s="58">
        <f t="shared" si="270"/>
        <v>169.74</v>
      </c>
      <c r="Q2548" s="59" t="s">
        <v>132</v>
      </c>
      <c r="R2548" s="51"/>
      <c r="S2548" s="51"/>
    </row>
    <row r="2549" spans="1:19" x14ac:dyDescent="0.35">
      <c r="A2549" s="53">
        <v>31602070</v>
      </c>
      <c r="B2549" s="53" t="s">
        <v>11524</v>
      </c>
      <c r="C2549" s="54" t="s">
        <v>2033</v>
      </c>
      <c r="D2549" s="60">
        <v>1</v>
      </c>
      <c r="E2549" s="61" t="s">
        <v>16</v>
      </c>
      <c r="F2549" s="56"/>
      <c r="G2549" s="53"/>
      <c r="H2549" s="53">
        <v>3</v>
      </c>
      <c r="I2549" s="53"/>
      <c r="J2549" s="53"/>
      <c r="K2549" s="57"/>
      <c r="L2549" s="58">
        <f t="shared" si="268"/>
        <v>250.65</v>
      </c>
      <c r="M2549" s="58">
        <f t="shared" si="269"/>
        <v>250.65</v>
      </c>
      <c r="N2549" s="58">
        <f>IF(F2549&gt;0,ROUND(F2549*#REF!,2),0)</f>
        <v>0</v>
      </c>
      <c r="O2549" s="58">
        <f>IF(J2549&gt;0,ROUND(J2549*#REF!,2),0)</f>
        <v>0</v>
      </c>
      <c r="P2549" s="58">
        <f t="shared" si="270"/>
        <v>250.65</v>
      </c>
      <c r="Q2549" s="59" t="s">
        <v>132</v>
      </c>
      <c r="R2549" s="51"/>
      <c r="S2549" s="51"/>
    </row>
    <row r="2550" spans="1:19" ht="21" x14ac:dyDescent="0.35">
      <c r="A2550" s="53">
        <v>31602088</v>
      </c>
      <c r="B2550" s="53" t="s">
        <v>11525</v>
      </c>
      <c r="C2550" s="54" t="s">
        <v>2032</v>
      </c>
      <c r="D2550" s="60">
        <v>1</v>
      </c>
      <c r="E2550" s="61" t="s">
        <v>41</v>
      </c>
      <c r="F2550" s="56"/>
      <c r="G2550" s="53"/>
      <c r="H2550" s="53">
        <v>2</v>
      </c>
      <c r="I2550" s="53"/>
      <c r="J2550" s="53"/>
      <c r="K2550" s="57"/>
      <c r="L2550" s="58">
        <f t="shared" si="268"/>
        <v>169.74</v>
      </c>
      <c r="M2550" s="58">
        <f t="shared" si="269"/>
        <v>169.74</v>
      </c>
      <c r="N2550" s="58">
        <f>IF(F2550&gt;0,ROUND(F2550*#REF!,2),0)</f>
        <v>0</v>
      </c>
      <c r="O2550" s="58">
        <f>IF(J2550&gt;0,ROUND(J2550*#REF!,2),0)</f>
        <v>0</v>
      </c>
      <c r="P2550" s="58">
        <f t="shared" si="270"/>
        <v>169.74</v>
      </c>
      <c r="Q2550" s="59" t="s">
        <v>132</v>
      </c>
      <c r="R2550" s="51"/>
      <c r="S2550" s="51"/>
    </row>
    <row r="2551" spans="1:19" ht="21" x14ac:dyDescent="0.35">
      <c r="A2551" s="53">
        <v>31602096</v>
      </c>
      <c r="B2551" s="53" t="s">
        <v>11526</v>
      </c>
      <c r="C2551" s="54" t="s">
        <v>2031</v>
      </c>
      <c r="D2551" s="60">
        <v>1</v>
      </c>
      <c r="E2551" s="61" t="s">
        <v>41</v>
      </c>
      <c r="F2551" s="56"/>
      <c r="G2551" s="53"/>
      <c r="H2551" s="53">
        <v>2</v>
      </c>
      <c r="I2551" s="53"/>
      <c r="J2551" s="53"/>
      <c r="K2551" s="57"/>
      <c r="L2551" s="58">
        <f t="shared" si="268"/>
        <v>169.74</v>
      </c>
      <c r="M2551" s="58">
        <f t="shared" si="269"/>
        <v>169.74</v>
      </c>
      <c r="N2551" s="58">
        <f>IF(F2551&gt;0,ROUND(F2551*#REF!,2),0)</f>
        <v>0</v>
      </c>
      <c r="O2551" s="58">
        <f>IF(J2551&gt;0,ROUND(J2551*#REF!,2),0)</f>
        <v>0</v>
      </c>
      <c r="P2551" s="58">
        <f t="shared" si="270"/>
        <v>169.74</v>
      </c>
      <c r="Q2551" s="59" t="s">
        <v>132</v>
      </c>
      <c r="R2551" s="51"/>
      <c r="S2551" s="51"/>
    </row>
    <row r="2552" spans="1:19" ht="21" x14ac:dyDescent="0.35">
      <c r="A2552" s="53">
        <v>31602100</v>
      </c>
      <c r="B2552" s="53" t="s">
        <v>11527</v>
      </c>
      <c r="C2552" s="54" t="s">
        <v>2030</v>
      </c>
      <c r="D2552" s="60">
        <v>1</v>
      </c>
      <c r="E2552" s="61" t="s">
        <v>448</v>
      </c>
      <c r="F2552" s="56"/>
      <c r="G2552" s="53"/>
      <c r="H2552" s="53">
        <v>4</v>
      </c>
      <c r="I2552" s="53"/>
      <c r="J2552" s="53"/>
      <c r="K2552" s="57"/>
      <c r="L2552" s="58">
        <f t="shared" si="268"/>
        <v>371.34</v>
      </c>
      <c r="M2552" s="58">
        <f t="shared" si="269"/>
        <v>371.34</v>
      </c>
      <c r="N2552" s="58">
        <f>IF(F2552&gt;0,ROUND(F2552*#REF!,2),0)</f>
        <v>0</v>
      </c>
      <c r="O2552" s="58">
        <f>IF(J2552&gt;0,ROUND(J2552*#REF!,2),0)</f>
        <v>0</v>
      </c>
      <c r="P2552" s="58">
        <f t="shared" si="270"/>
        <v>371.34</v>
      </c>
      <c r="Q2552" s="59" t="s">
        <v>132</v>
      </c>
      <c r="R2552" s="51"/>
      <c r="S2552" s="51"/>
    </row>
    <row r="2553" spans="1:19" x14ac:dyDescent="0.35">
      <c r="A2553" s="53">
        <v>31602118</v>
      </c>
      <c r="B2553" s="53" t="s">
        <v>11528</v>
      </c>
      <c r="C2553" s="54" t="s">
        <v>2029</v>
      </c>
      <c r="D2553" s="60">
        <v>1</v>
      </c>
      <c r="E2553" s="61" t="s">
        <v>23</v>
      </c>
      <c r="F2553" s="56"/>
      <c r="G2553" s="53"/>
      <c r="H2553" s="53">
        <v>1</v>
      </c>
      <c r="I2553" s="53"/>
      <c r="J2553" s="53"/>
      <c r="K2553" s="57"/>
      <c r="L2553" s="58">
        <f t="shared" si="268"/>
        <v>116.71</v>
      </c>
      <c r="M2553" s="58">
        <f t="shared" si="269"/>
        <v>116.71</v>
      </c>
      <c r="N2553" s="58">
        <f>IF(F2553&gt;0,ROUND(F2553*#REF!,2),0)</f>
        <v>0</v>
      </c>
      <c r="O2553" s="58">
        <f>IF(J2553&gt;0,ROUND(J2553*#REF!,2),0)</f>
        <v>0</v>
      </c>
      <c r="P2553" s="58">
        <f t="shared" si="270"/>
        <v>116.71</v>
      </c>
      <c r="Q2553" s="59" t="s">
        <v>132</v>
      </c>
      <c r="R2553" s="51"/>
      <c r="S2553" s="51"/>
    </row>
    <row r="2554" spans="1:19" ht="21" x14ac:dyDescent="0.35">
      <c r="A2554" s="53">
        <v>31602126</v>
      </c>
      <c r="B2554" s="53" t="s">
        <v>11529</v>
      </c>
      <c r="C2554" s="54" t="s">
        <v>2028</v>
      </c>
      <c r="D2554" s="60">
        <v>1</v>
      </c>
      <c r="E2554" s="61" t="s">
        <v>16</v>
      </c>
      <c r="F2554" s="56"/>
      <c r="G2554" s="53"/>
      <c r="H2554" s="53">
        <v>3</v>
      </c>
      <c r="I2554" s="53"/>
      <c r="J2554" s="53"/>
      <c r="K2554" s="57"/>
      <c r="L2554" s="58">
        <f t="shared" si="268"/>
        <v>250.65</v>
      </c>
      <c r="M2554" s="58">
        <f t="shared" si="269"/>
        <v>250.65</v>
      </c>
      <c r="N2554" s="58">
        <f>IF(F2554&gt;0,ROUND(F2554*#REF!,2),0)</f>
        <v>0</v>
      </c>
      <c r="O2554" s="58">
        <f>IF(J2554&gt;0,ROUND(J2554*#REF!,2),0)</f>
        <v>0</v>
      </c>
      <c r="P2554" s="58">
        <f t="shared" si="270"/>
        <v>250.65</v>
      </c>
      <c r="Q2554" s="59" t="s">
        <v>132</v>
      </c>
      <c r="R2554" s="51"/>
      <c r="S2554" s="51"/>
    </row>
    <row r="2555" spans="1:19" ht="21" x14ac:dyDescent="0.35">
      <c r="A2555" s="53">
        <v>31602134</v>
      </c>
      <c r="B2555" s="53" t="s">
        <v>11530</v>
      </c>
      <c r="C2555" s="54" t="s">
        <v>2027</v>
      </c>
      <c r="D2555" s="60">
        <v>1</v>
      </c>
      <c r="E2555" s="61" t="s">
        <v>448</v>
      </c>
      <c r="F2555" s="56"/>
      <c r="G2555" s="53"/>
      <c r="H2555" s="53">
        <v>4</v>
      </c>
      <c r="I2555" s="53"/>
      <c r="J2555" s="53"/>
      <c r="K2555" s="57"/>
      <c r="L2555" s="58">
        <f t="shared" si="268"/>
        <v>371.34</v>
      </c>
      <c r="M2555" s="58">
        <f t="shared" si="269"/>
        <v>371.34</v>
      </c>
      <c r="N2555" s="58">
        <f>IF(F2555&gt;0,ROUND(F2555*#REF!,2),0)</f>
        <v>0</v>
      </c>
      <c r="O2555" s="58">
        <f>IF(J2555&gt;0,ROUND(J2555*#REF!,2),0)</f>
        <v>0</v>
      </c>
      <c r="P2555" s="58">
        <f t="shared" si="270"/>
        <v>371.34</v>
      </c>
      <c r="Q2555" s="59" t="s">
        <v>132</v>
      </c>
      <c r="R2555" s="51"/>
      <c r="S2555" s="51"/>
    </row>
    <row r="2556" spans="1:19" ht="31.5" x14ac:dyDescent="0.35">
      <c r="A2556" s="53">
        <v>31602142</v>
      </c>
      <c r="B2556" s="53" t="s">
        <v>11531</v>
      </c>
      <c r="C2556" s="54" t="s">
        <v>2026</v>
      </c>
      <c r="D2556" s="60">
        <v>1</v>
      </c>
      <c r="E2556" s="61" t="s">
        <v>448</v>
      </c>
      <c r="F2556" s="56"/>
      <c r="G2556" s="53"/>
      <c r="H2556" s="53">
        <v>4</v>
      </c>
      <c r="I2556" s="53"/>
      <c r="J2556" s="53"/>
      <c r="K2556" s="57"/>
      <c r="L2556" s="58">
        <f t="shared" si="268"/>
        <v>371.34</v>
      </c>
      <c r="M2556" s="58">
        <f t="shared" si="269"/>
        <v>371.34</v>
      </c>
      <c r="N2556" s="58">
        <f>IF(F2556&gt;0,ROUND(F2556*#REF!,2),0)</f>
        <v>0</v>
      </c>
      <c r="O2556" s="58">
        <f>IF(J2556&gt;0,ROUND(J2556*#REF!,2),0)</f>
        <v>0</v>
      </c>
      <c r="P2556" s="58">
        <f t="shared" si="270"/>
        <v>371.34</v>
      </c>
      <c r="Q2556" s="59" t="s">
        <v>132</v>
      </c>
      <c r="R2556" s="51"/>
      <c r="S2556" s="51"/>
    </row>
    <row r="2557" spans="1:19" ht="21" x14ac:dyDescent="0.35">
      <c r="A2557" s="53">
        <v>31602150</v>
      </c>
      <c r="B2557" s="53" t="s">
        <v>11532</v>
      </c>
      <c r="C2557" s="54" t="s">
        <v>2025</v>
      </c>
      <c r="D2557" s="60">
        <v>1</v>
      </c>
      <c r="E2557" s="61" t="s">
        <v>448</v>
      </c>
      <c r="F2557" s="56"/>
      <c r="G2557" s="53"/>
      <c r="H2557" s="53">
        <v>4</v>
      </c>
      <c r="I2557" s="53"/>
      <c r="J2557" s="53"/>
      <c r="K2557" s="57"/>
      <c r="L2557" s="58">
        <f t="shared" si="268"/>
        <v>371.34</v>
      </c>
      <c r="M2557" s="58">
        <f t="shared" si="269"/>
        <v>371.34</v>
      </c>
      <c r="N2557" s="58">
        <f>IF(F2557&gt;0,ROUND(F2557*#REF!,2),0)</f>
        <v>0</v>
      </c>
      <c r="O2557" s="58">
        <f>IF(J2557&gt;0,ROUND(J2557*#REF!,2),0)</f>
        <v>0</v>
      </c>
      <c r="P2557" s="58">
        <f t="shared" si="270"/>
        <v>371.34</v>
      </c>
      <c r="Q2557" s="59" t="s">
        <v>132</v>
      </c>
      <c r="R2557" s="51"/>
      <c r="S2557" s="51"/>
    </row>
    <row r="2558" spans="1:19" ht="21" x14ac:dyDescent="0.35">
      <c r="A2558" s="53">
        <v>31602169</v>
      </c>
      <c r="B2558" s="53" t="s">
        <v>11533</v>
      </c>
      <c r="C2558" s="54" t="s">
        <v>2024</v>
      </c>
      <c r="D2558" s="60">
        <v>1</v>
      </c>
      <c r="E2558" s="61" t="s">
        <v>41</v>
      </c>
      <c r="F2558" s="56"/>
      <c r="G2558" s="53"/>
      <c r="H2558" s="53">
        <v>2</v>
      </c>
      <c r="I2558" s="53"/>
      <c r="J2558" s="53"/>
      <c r="K2558" s="57"/>
      <c r="L2558" s="58">
        <f t="shared" si="268"/>
        <v>169.74</v>
      </c>
      <c r="M2558" s="58">
        <f t="shared" si="269"/>
        <v>169.74</v>
      </c>
      <c r="N2558" s="58">
        <f>IF(F2558&gt;0,ROUND(F2558*#REF!,2),0)</f>
        <v>0</v>
      </c>
      <c r="O2558" s="58">
        <f>IF(J2558&gt;0,ROUND(J2558*#REF!,2),0)</f>
        <v>0</v>
      </c>
      <c r="P2558" s="58">
        <f t="shared" si="270"/>
        <v>169.74</v>
      </c>
      <c r="Q2558" s="59" t="s">
        <v>132</v>
      </c>
      <c r="R2558" s="51"/>
      <c r="S2558" s="51"/>
    </row>
    <row r="2559" spans="1:19" ht="21" x14ac:dyDescent="0.35">
      <c r="A2559" s="53">
        <v>31602177</v>
      </c>
      <c r="B2559" s="53" t="s">
        <v>11534</v>
      </c>
      <c r="C2559" s="54" t="s">
        <v>2023</v>
      </c>
      <c r="D2559" s="60">
        <v>1</v>
      </c>
      <c r="E2559" s="61" t="s">
        <v>23</v>
      </c>
      <c r="F2559" s="56"/>
      <c r="G2559" s="53"/>
      <c r="H2559" s="53">
        <v>1</v>
      </c>
      <c r="I2559" s="53"/>
      <c r="J2559" s="53"/>
      <c r="K2559" s="57"/>
      <c r="L2559" s="58">
        <f t="shared" si="268"/>
        <v>116.71</v>
      </c>
      <c r="M2559" s="58">
        <f t="shared" si="269"/>
        <v>116.71</v>
      </c>
      <c r="N2559" s="58">
        <f>IF(F2559&gt;0,ROUND(F2559*#REF!,2),0)</f>
        <v>0</v>
      </c>
      <c r="O2559" s="58">
        <f>IF(J2559&gt;0,ROUND(J2559*#REF!,2),0)</f>
        <v>0</v>
      </c>
      <c r="P2559" s="58">
        <f t="shared" si="270"/>
        <v>116.71</v>
      </c>
      <c r="Q2559" s="59" t="s">
        <v>132</v>
      </c>
      <c r="R2559" s="51"/>
      <c r="S2559" s="51"/>
    </row>
    <row r="2560" spans="1:19" ht="21" x14ac:dyDescent="0.35">
      <c r="A2560" s="53">
        <v>31602185</v>
      </c>
      <c r="B2560" s="53" t="s">
        <v>11535</v>
      </c>
      <c r="C2560" s="54" t="s">
        <v>2022</v>
      </c>
      <c r="D2560" s="60">
        <v>1</v>
      </c>
      <c r="E2560" s="61" t="s">
        <v>23</v>
      </c>
      <c r="F2560" s="56"/>
      <c r="G2560" s="53"/>
      <c r="H2560" s="53">
        <v>1</v>
      </c>
      <c r="I2560" s="53"/>
      <c r="J2560" s="53"/>
      <c r="K2560" s="57"/>
      <c r="L2560" s="58">
        <f t="shared" si="268"/>
        <v>116.71</v>
      </c>
      <c r="M2560" s="58">
        <f t="shared" si="269"/>
        <v>116.71</v>
      </c>
      <c r="N2560" s="58">
        <f>IF(F2560&gt;0,ROUND(F2560*#REF!,2),0)</f>
        <v>0</v>
      </c>
      <c r="O2560" s="58">
        <f>IF(J2560&gt;0,ROUND(J2560*#REF!,2),0)</f>
        <v>0</v>
      </c>
      <c r="P2560" s="58">
        <f t="shared" si="270"/>
        <v>116.71</v>
      </c>
      <c r="Q2560" s="59" t="s">
        <v>132</v>
      </c>
      <c r="R2560" s="51"/>
      <c r="S2560" s="51"/>
    </row>
    <row r="2561" spans="1:19" ht="31.5" x14ac:dyDescent="0.35">
      <c r="A2561" s="53">
        <v>31602207</v>
      </c>
      <c r="B2561" s="53" t="s">
        <v>11536</v>
      </c>
      <c r="C2561" s="54" t="s">
        <v>2021</v>
      </c>
      <c r="D2561" s="60">
        <v>1</v>
      </c>
      <c r="E2561" s="61">
        <v>0</v>
      </c>
      <c r="F2561" s="56"/>
      <c r="G2561" s="53"/>
      <c r="H2561" s="53">
        <v>3</v>
      </c>
      <c r="I2561" s="53"/>
      <c r="J2561" s="53"/>
      <c r="K2561" s="57"/>
      <c r="L2561" s="58">
        <f t="shared" si="268"/>
        <v>0</v>
      </c>
      <c r="M2561" s="58">
        <f>D2561*L2561</f>
        <v>0</v>
      </c>
      <c r="N2561" s="58">
        <f>IF(F2561&gt;0,ROUND(F2561*#REF!,2),0)</f>
        <v>0</v>
      </c>
      <c r="O2561" s="58">
        <f>IF(J2561&gt;0,ROUND(J2561*#REF!,2),0)</f>
        <v>0</v>
      </c>
      <c r="P2561" s="58">
        <f>VLOOKUP(H2561,porteAnestesico,3,FALSE)</f>
        <v>286.47390000000001</v>
      </c>
      <c r="Q2561" s="59" t="s">
        <v>132</v>
      </c>
      <c r="R2561" s="51"/>
      <c r="S2561" s="51"/>
    </row>
    <row r="2562" spans="1:19" x14ac:dyDescent="0.35">
      <c r="A2562" s="53">
        <v>31602215</v>
      </c>
      <c r="B2562" s="53" t="s">
        <v>11537</v>
      </c>
      <c r="C2562" s="54" t="s">
        <v>2020</v>
      </c>
      <c r="D2562" s="60">
        <v>1</v>
      </c>
      <c r="E2562" s="60" t="s">
        <v>23</v>
      </c>
      <c r="F2562" s="56"/>
      <c r="G2562" s="53"/>
      <c r="H2562" s="53">
        <v>1</v>
      </c>
      <c r="I2562" s="53"/>
      <c r="J2562" s="53"/>
      <c r="K2562" s="57"/>
      <c r="L2562" s="58">
        <f t="shared" si="268"/>
        <v>116.71</v>
      </c>
      <c r="M2562" s="58">
        <f t="shared" si="269"/>
        <v>116.71</v>
      </c>
      <c r="N2562" s="58">
        <f>IF(F2562&gt;0,ROUND(F2562*#REF!,2),0)</f>
        <v>0</v>
      </c>
      <c r="O2562" s="58">
        <f>IF(J2562&gt;0,ROUND(J2562*#REF!,2),0)</f>
        <v>0</v>
      </c>
      <c r="P2562" s="58">
        <f t="shared" si="270"/>
        <v>116.71</v>
      </c>
      <c r="Q2562" s="59" t="s">
        <v>132</v>
      </c>
      <c r="R2562" s="51"/>
      <c r="S2562" s="51"/>
    </row>
    <row r="2563" spans="1:19" ht="31.5" x14ac:dyDescent="0.35">
      <c r="A2563" s="53">
        <v>31602223</v>
      </c>
      <c r="B2563" s="53" t="s">
        <v>11538</v>
      </c>
      <c r="C2563" s="54" t="s">
        <v>2019</v>
      </c>
      <c r="D2563" s="60">
        <v>1</v>
      </c>
      <c r="E2563" s="60" t="s">
        <v>41</v>
      </c>
      <c r="F2563" s="56"/>
      <c r="G2563" s="53"/>
      <c r="H2563" s="53">
        <v>2</v>
      </c>
      <c r="I2563" s="53"/>
      <c r="J2563" s="53"/>
      <c r="K2563" s="57"/>
      <c r="L2563" s="58">
        <f t="shared" si="268"/>
        <v>169.74</v>
      </c>
      <c r="M2563" s="58">
        <f t="shared" si="269"/>
        <v>169.74</v>
      </c>
      <c r="N2563" s="58">
        <f>IF(F2563&gt;0,ROUND(F2563*#REF!,2),0)</f>
        <v>0</v>
      </c>
      <c r="O2563" s="58">
        <f>IF(J2563&gt;0,ROUND(J2563*#REF!,2),0)</f>
        <v>0</v>
      </c>
      <c r="P2563" s="58">
        <f t="shared" si="270"/>
        <v>169.74</v>
      </c>
      <c r="Q2563" s="59" t="s">
        <v>132</v>
      </c>
      <c r="R2563" s="51"/>
      <c r="S2563" s="51"/>
    </row>
    <row r="2564" spans="1:19" ht="21" x14ac:dyDescent="0.35">
      <c r="A2564" s="53">
        <v>31602231</v>
      </c>
      <c r="B2564" s="53" t="s">
        <v>11539</v>
      </c>
      <c r="C2564" s="54" t="s">
        <v>2018</v>
      </c>
      <c r="D2564" s="60">
        <v>1</v>
      </c>
      <c r="E2564" s="61">
        <v>0</v>
      </c>
      <c r="F2564" s="56"/>
      <c r="G2564" s="53"/>
      <c r="H2564" s="53">
        <v>2</v>
      </c>
      <c r="I2564" s="53"/>
      <c r="J2564" s="53"/>
      <c r="K2564" s="57"/>
      <c r="L2564" s="58">
        <f t="shared" si="268"/>
        <v>0</v>
      </c>
      <c r="M2564" s="58">
        <f t="shared" ref="M2564:M2573" si="271">D2564*L2564</f>
        <v>0</v>
      </c>
      <c r="N2564" s="58">
        <f>IF(F2564&gt;0,ROUND(F2564*#REF!,2),0)</f>
        <v>0</v>
      </c>
      <c r="O2564" s="58">
        <f>IF(J2564&gt;0,ROUND(J2564*#REF!,2),0)</f>
        <v>0</v>
      </c>
      <c r="P2564" s="58">
        <f t="shared" ref="P2564:P2573" si="272">VLOOKUP(H2564,porteAnestesico,3,FALSE)</f>
        <v>193.55759999999998</v>
      </c>
      <c r="Q2564" s="59" t="s">
        <v>132</v>
      </c>
      <c r="R2564" s="51"/>
      <c r="S2564" s="51"/>
    </row>
    <row r="2565" spans="1:19" ht="21" x14ac:dyDescent="0.35">
      <c r="A2565" s="53">
        <v>31602240</v>
      </c>
      <c r="B2565" s="53" t="s">
        <v>11540</v>
      </c>
      <c r="C2565" s="54" t="s">
        <v>2017</v>
      </c>
      <c r="D2565" s="60">
        <v>1</v>
      </c>
      <c r="E2565" s="61">
        <v>0</v>
      </c>
      <c r="F2565" s="56"/>
      <c r="G2565" s="53"/>
      <c r="H2565" s="53">
        <v>3</v>
      </c>
      <c r="I2565" s="53"/>
      <c r="J2565" s="53"/>
      <c r="K2565" s="57"/>
      <c r="L2565" s="58">
        <f t="shared" si="268"/>
        <v>0</v>
      </c>
      <c r="M2565" s="58">
        <f t="shared" si="271"/>
        <v>0</v>
      </c>
      <c r="N2565" s="58">
        <f>IF(F2565&gt;0,ROUND(F2565*#REF!,2),0)</f>
        <v>0</v>
      </c>
      <c r="O2565" s="58">
        <f>IF(J2565&gt;0,ROUND(J2565*#REF!,2),0)</f>
        <v>0</v>
      </c>
      <c r="P2565" s="58">
        <f t="shared" si="272"/>
        <v>286.47390000000001</v>
      </c>
      <c r="Q2565" s="59" t="s">
        <v>132</v>
      </c>
      <c r="R2565" s="51"/>
      <c r="S2565" s="51"/>
    </row>
    <row r="2566" spans="1:19" ht="21" x14ac:dyDescent="0.35">
      <c r="A2566" s="53">
        <v>31602258</v>
      </c>
      <c r="B2566" s="53" t="s">
        <v>11541</v>
      </c>
      <c r="C2566" s="54" t="s">
        <v>2016</v>
      </c>
      <c r="D2566" s="60">
        <v>1</v>
      </c>
      <c r="E2566" s="61">
        <v>0</v>
      </c>
      <c r="F2566" s="56"/>
      <c r="G2566" s="53"/>
      <c r="H2566" s="53">
        <v>3</v>
      </c>
      <c r="I2566" s="53"/>
      <c r="J2566" s="53"/>
      <c r="K2566" s="57"/>
      <c r="L2566" s="58">
        <f t="shared" si="268"/>
        <v>0</v>
      </c>
      <c r="M2566" s="58">
        <f t="shared" si="271"/>
        <v>0</v>
      </c>
      <c r="N2566" s="58">
        <f>IF(F2566&gt;0,ROUND(F2566*#REF!,2),0)</f>
        <v>0</v>
      </c>
      <c r="O2566" s="58">
        <f>IF(J2566&gt;0,ROUND(J2566*#REF!,2),0)</f>
        <v>0</v>
      </c>
      <c r="P2566" s="58">
        <f t="shared" si="272"/>
        <v>286.47390000000001</v>
      </c>
      <c r="Q2566" s="59" t="s">
        <v>132</v>
      </c>
      <c r="R2566" s="51"/>
      <c r="S2566" s="51"/>
    </row>
    <row r="2567" spans="1:19" ht="21" x14ac:dyDescent="0.35">
      <c r="A2567" s="53">
        <v>31602266</v>
      </c>
      <c r="B2567" s="53" t="s">
        <v>11542</v>
      </c>
      <c r="C2567" s="54" t="s">
        <v>2015</v>
      </c>
      <c r="D2567" s="60">
        <v>1</v>
      </c>
      <c r="E2567" s="61">
        <v>0</v>
      </c>
      <c r="F2567" s="56"/>
      <c r="G2567" s="53"/>
      <c r="H2567" s="53">
        <v>2</v>
      </c>
      <c r="I2567" s="53"/>
      <c r="J2567" s="53"/>
      <c r="K2567" s="57"/>
      <c r="L2567" s="58">
        <f t="shared" si="268"/>
        <v>0</v>
      </c>
      <c r="M2567" s="58">
        <f t="shared" si="271"/>
        <v>0</v>
      </c>
      <c r="N2567" s="58">
        <f>IF(F2567&gt;0,ROUND(F2567*#REF!,2),0)</f>
        <v>0</v>
      </c>
      <c r="O2567" s="58">
        <f>IF(J2567&gt;0,ROUND(J2567*#REF!,2),0)</f>
        <v>0</v>
      </c>
      <c r="P2567" s="58">
        <f t="shared" si="272"/>
        <v>193.55759999999998</v>
      </c>
      <c r="Q2567" s="59" t="s">
        <v>132</v>
      </c>
      <c r="R2567" s="51"/>
      <c r="S2567" s="51"/>
    </row>
    <row r="2568" spans="1:19" ht="21" x14ac:dyDescent="0.35">
      <c r="A2568" s="53">
        <v>31602274</v>
      </c>
      <c r="B2568" s="53" t="s">
        <v>11543</v>
      </c>
      <c r="C2568" s="54" t="s">
        <v>2014</v>
      </c>
      <c r="D2568" s="60">
        <v>1</v>
      </c>
      <c r="E2568" s="61">
        <v>0</v>
      </c>
      <c r="F2568" s="56"/>
      <c r="G2568" s="53"/>
      <c r="H2568" s="53">
        <v>2</v>
      </c>
      <c r="I2568" s="53"/>
      <c r="J2568" s="53"/>
      <c r="K2568" s="57"/>
      <c r="L2568" s="58">
        <f t="shared" si="268"/>
        <v>0</v>
      </c>
      <c r="M2568" s="58">
        <f t="shared" si="271"/>
        <v>0</v>
      </c>
      <c r="N2568" s="58">
        <f>IF(F2568&gt;0,ROUND(F2568*#REF!,2),0)</f>
        <v>0</v>
      </c>
      <c r="O2568" s="58">
        <f>IF(J2568&gt;0,ROUND(J2568*#REF!,2),0)</f>
        <v>0</v>
      </c>
      <c r="P2568" s="58">
        <f t="shared" si="272"/>
        <v>193.55759999999998</v>
      </c>
      <c r="Q2568" s="59" t="s">
        <v>132</v>
      </c>
      <c r="R2568" s="51"/>
      <c r="S2568" s="51"/>
    </row>
    <row r="2569" spans="1:19" ht="21" x14ac:dyDescent="0.35">
      <c r="A2569" s="53">
        <v>31602282</v>
      </c>
      <c r="B2569" s="53" t="s">
        <v>11544</v>
      </c>
      <c r="C2569" s="54" t="s">
        <v>2013</v>
      </c>
      <c r="D2569" s="60">
        <v>1</v>
      </c>
      <c r="E2569" s="61">
        <v>0</v>
      </c>
      <c r="F2569" s="56"/>
      <c r="G2569" s="53"/>
      <c r="H2569" s="53">
        <v>3</v>
      </c>
      <c r="I2569" s="53"/>
      <c r="J2569" s="53"/>
      <c r="K2569" s="57"/>
      <c r="L2569" s="58">
        <f t="shared" si="268"/>
        <v>0</v>
      </c>
      <c r="M2569" s="58">
        <f t="shared" si="271"/>
        <v>0</v>
      </c>
      <c r="N2569" s="58">
        <f>IF(F2569&gt;0,ROUND(F2569*#REF!,2),0)</f>
        <v>0</v>
      </c>
      <c r="O2569" s="58">
        <f>IF(J2569&gt;0,ROUND(J2569*#REF!,2),0)</f>
        <v>0</v>
      </c>
      <c r="P2569" s="58">
        <f t="shared" si="272"/>
        <v>286.47390000000001</v>
      </c>
      <c r="Q2569" s="59" t="s">
        <v>132</v>
      </c>
      <c r="R2569" s="51"/>
      <c r="S2569" s="51"/>
    </row>
    <row r="2570" spans="1:19" ht="21" x14ac:dyDescent="0.35">
      <c r="A2570" s="53">
        <v>31602290</v>
      </c>
      <c r="B2570" s="53" t="s">
        <v>11545</v>
      </c>
      <c r="C2570" s="54" t="s">
        <v>2012</v>
      </c>
      <c r="D2570" s="60">
        <v>1</v>
      </c>
      <c r="E2570" s="61">
        <v>0</v>
      </c>
      <c r="F2570" s="56"/>
      <c r="G2570" s="53"/>
      <c r="H2570" s="53">
        <v>3</v>
      </c>
      <c r="I2570" s="53"/>
      <c r="J2570" s="53"/>
      <c r="K2570" s="57"/>
      <c r="L2570" s="58">
        <f t="shared" si="268"/>
        <v>0</v>
      </c>
      <c r="M2570" s="58">
        <f t="shared" si="271"/>
        <v>0</v>
      </c>
      <c r="N2570" s="58">
        <f>IF(F2570&gt;0,ROUND(F2570*#REF!,2),0)</f>
        <v>0</v>
      </c>
      <c r="O2570" s="58">
        <f>IF(J2570&gt;0,ROUND(J2570*#REF!,2),0)</f>
        <v>0</v>
      </c>
      <c r="P2570" s="58">
        <f t="shared" si="272"/>
        <v>286.47390000000001</v>
      </c>
      <c r="Q2570" s="59" t="s">
        <v>132</v>
      </c>
      <c r="R2570" s="51"/>
      <c r="S2570" s="51"/>
    </row>
    <row r="2571" spans="1:19" ht="42" x14ac:dyDescent="0.35">
      <c r="A2571" s="53">
        <v>31602304</v>
      </c>
      <c r="B2571" s="53" t="s">
        <v>11546</v>
      </c>
      <c r="C2571" s="54" t="s">
        <v>2011</v>
      </c>
      <c r="D2571" s="60">
        <v>1</v>
      </c>
      <c r="E2571" s="61">
        <v>0</v>
      </c>
      <c r="F2571" s="56"/>
      <c r="G2571" s="53"/>
      <c r="H2571" s="53">
        <v>1</v>
      </c>
      <c r="I2571" s="53"/>
      <c r="J2571" s="53"/>
      <c r="K2571" s="57"/>
      <c r="L2571" s="58">
        <f t="shared" si="268"/>
        <v>0</v>
      </c>
      <c r="M2571" s="58">
        <f t="shared" si="271"/>
        <v>0</v>
      </c>
      <c r="N2571" s="58">
        <f>IF(F2571&gt;0,ROUND(F2571*#REF!,2),0)</f>
        <v>0</v>
      </c>
      <c r="O2571" s="58">
        <f>IF(J2571&gt;0,ROUND(J2571*#REF!,2),0)</f>
        <v>0</v>
      </c>
      <c r="P2571" s="58">
        <f t="shared" si="272"/>
        <v>135.4862</v>
      </c>
      <c r="Q2571" s="59" t="s">
        <v>132</v>
      </c>
      <c r="R2571" s="51"/>
      <c r="S2571" s="51"/>
    </row>
    <row r="2572" spans="1:19" ht="31.5" x14ac:dyDescent="0.35">
      <c r="A2572" s="53">
        <v>31602312</v>
      </c>
      <c r="B2572" s="53" t="s">
        <v>11547</v>
      </c>
      <c r="C2572" s="54" t="s">
        <v>2010</v>
      </c>
      <c r="D2572" s="60">
        <v>1</v>
      </c>
      <c r="E2572" s="61">
        <v>0</v>
      </c>
      <c r="F2572" s="56"/>
      <c r="G2572" s="53"/>
      <c r="H2572" s="53">
        <v>1</v>
      </c>
      <c r="I2572" s="53"/>
      <c r="J2572" s="53"/>
      <c r="K2572" s="57"/>
      <c r="L2572" s="58">
        <f t="shared" si="268"/>
        <v>0</v>
      </c>
      <c r="M2572" s="58">
        <f t="shared" si="271"/>
        <v>0</v>
      </c>
      <c r="N2572" s="58">
        <f>IF(F2572&gt;0,ROUND(F2572*#REF!,2),0)</f>
        <v>0</v>
      </c>
      <c r="O2572" s="58">
        <f>IF(J2572&gt;0,ROUND(J2572*#REF!,2),0)</f>
        <v>0</v>
      </c>
      <c r="P2572" s="58">
        <f t="shared" si="272"/>
        <v>135.4862</v>
      </c>
      <c r="Q2572" s="59" t="s">
        <v>132</v>
      </c>
      <c r="R2572" s="51"/>
      <c r="S2572" s="51"/>
    </row>
    <row r="2573" spans="1:19" ht="21" x14ac:dyDescent="0.35">
      <c r="A2573" s="53">
        <v>31602320</v>
      </c>
      <c r="B2573" s="53" t="s">
        <v>11548</v>
      </c>
      <c r="C2573" s="54" t="s">
        <v>2009</v>
      </c>
      <c r="D2573" s="60">
        <v>1</v>
      </c>
      <c r="E2573" s="61">
        <v>0</v>
      </c>
      <c r="F2573" s="56"/>
      <c r="G2573" s="53"/>
      <c r="H2573" s="53">
        <v>2</v>
      </c>
      <c r="I2573" s="53"/>
      <c r="J2573" s="53"/>
      <c r="K2573" s="57"/>
      <c r="L2573" s="58">
        <f t="shared" si="268"/>
        <v>0</v>
      </c>
      <c r="M2573" s="58">
        <f t="shared" si="271"/>
        <v>0</v>
      </c>
      <c r="N2573" s="58">
        <f>IF(F2573&gt;0,ROUND(F2573*#REF!,2),0)</f>
        <v>0</v>
      </c>
      <c r="O2573" s="58">
        <f>IF(J2573&gt;0,ROUND(J2573*#REF!,2),0)</f>
        <v>0</v>
      </c>
      <c r="P2573" s="58">
        <f t="shared" si="272"/>
        <v>193.55759999999998</v>
      </c>
      <c r="Q2573" s="59" t="s">
        <v>132</v>
      </c>
      <c r="R2573" s="51"/>
      <c r="S2573" s="51"/>
    </row>
    <row r="2574" spans="1:19" ht="42" x14ac:dyDescent="0.35">
      <c r="A2574" s="53">
        <v>31602339</v>
      </c>
      <c r="B2574" s="53" t="s">
        <v>11549</v>
      </c>
      <c r="C2574" s="54" t="s">
        <v>2008</v>
      </c>
      <c r="D2574" s="60">
        <v>1</v>
      </c>
      <c r="E2574" s="60" t="s">
        <v>41</v>
      </c>
      <c r="F2574" s="56"/>
      <c r="G2574" s="53"/>
      <c r="H2574" s="53">
        <v>2</v>
      </c>
      <c r="I2574" s="53"/>
      <c r="J2574" s="53"/>
      <c r="K2574" s="57"/>
      <c r="L2574" s="58">
        <f t="shared" si="268"/>
        <v>169.74</v>
      </c>
      <c r="M2574" s="58">
        <f>ROUND(D2574*L2574,2)</f>
        <v>169.74</v>
      </c>
      <c r="N2574" s="58">
        <f>IF(F2574&gt;0,ROUND(F2574*#REF!,2),0)</f>
        <v>0</v>
      </c>
      <c r="O2574" s="58">
        <f>IF(J2574&gt;0,ROUND(J2574*#REF!,2),0)</f>
        <v>0</v>
      </c>
      <c r="P2574" s="58">
        <f t="shared" si="270"/>
        <v>169.74</v>
      </c>
      <c r="Q2574" s="59" t="s">
        <v>132</v>
      </c>
      <c r="R2574" s="51"/>
      <c r="S2574" s="51"/>
    </row>
    <row r="2575" spans="1:19" ht="38.5" x14ac:dyDescent="0.35">
      <c r="A2575" s="126" t="s">
        <v>11550</v>
      </c>
      <c r="B2575" s="126"/>
      <c r="C2575" s="126"/>
      <c r="D2575" s="126"/>
      <c r="E2575" s="126"/>
      <c r="F2575" s="126"/>
      <c r="G2575" s="126"/>
      <c r="H2575" s="126"/>
      <c r="I2575" s="126"/>
      <c r="J2575" s="126"/>
      <c r="K2575" s="126"/>
      <c r="L2575" s="126"/>
      <c r="M2575" s="126"/>
      <c r="N2575" s="126"/>
      <c r="O2575" s="126"/>
      <c r="P2575" s="126"/>
      <c r="Q2575" s="52"/>
      <c r="R2575" s="51"/>
      <c r="S2575" s="51"/>
    </row>
    <row r="2576" spans="1:19" ht="31" x14ac:dyDescent="0.35">
      <c r="A2576" s="124" t="s">
        <v>11551</v>
      </c>
      <c r="B2576" s="124"/>
      <c r="C2576" s="124"/>
      <c r="D2576" s="124"/>
      <c r="E2576" s="124"/>
      <c r="F2576" s="124"/>
      <c r="G2576" s="124"/>
      <c r="H2576" s="124"/>
      <c r="I2576" s="124"/>
      <c r="J2576" s="124"/>
      <c r="K2576" s="124"/>
      <c r="L2576" s="124"/>
      <c r="M2576" s="124"/>
      <c r="N2576" s="124"/>
      <c r="O2576" s="124"/>
      <c r="P2576" s="124"/>
      <c r="Q2576" s="52"/>
      <c r="R2576" s="51"/>
      <c r="S2576" s="51"/>
    </row>
    <row r="2577" spans="1:19" ht="21" x14ac:dyDescent="0.35">
      <c r="A2577" s="53">
        <v>40101010</v>
      </c>
      <c r="B2577" s="53" t="s">
        <v>11552</v>
      </c>
      <c r="C2577" s="54" t="s">
        <v>2007</v>
      </c>
      <c r="D2577" s="60">
        <v>1</v>
      </c>
      <c r="E2577" s="60" t="s">
        <v>31</v>
      </c>
      <c r="F2577" s="56">
        <v>0.75</v>
      </c>
      <c r="G2577" s="53"/>
      <c r="H2577" s="53"/>
      <c r="I2577" s="53"/>
      <c r="J2577" s="53"/>
      <c r="K2577" s="57"/>
      <c r="L2577" s="58">
        <f>VLOOKUP(E2577,PORTES2021,10,FALSE)</f>
        <v>26.53</v>
      </c>
      <c r="M2577" s="58">
        <f t="shared" ref="M2577:M2640" si="273">ROUND(D2577*L2577,2)</f>
        <v>26.53</v>
      </c>
      <c r="N2577" s="58" t="e">
        <f>IF(F2577&gt;0,ROUND(F2577*#REF!,2),0)</f>
        <v>#REF!</v>
      </c>
      <c r="O2577" s="58">
        <f>IF(J2577&gt;0,ROUND(J2577*#REF!,2),0)</f>
        <v>0</v>
      </c>
      <c r="P2577" s="58" t="e">
        <f t="shared" ref="P2577:P2640" si="274">ROUND(M2577+N2577+O2577,2)</f>
        <v>#REF!</v>
      </c>
      <c r="Q2577" s="59" t="s">
        <v>0</v>
      </c>
      <c r="R2577" s="51"/>
      <c r="S2577" s="51"/>
    </row>
    <row r="2578" spans="1:19" x14ac:dyDescent="0.35">
      <c r="A2578" s="53">
        <v>40101029</v>
      </c>
      <c r="B2578" s="53" t="s">
        <v>11553</v>
      </c>
      <c r="C2578" s="54" t="s">
        <v>2006</v>
      </c>
      <c r="D2578" s="60">
        <v>1</v>
      </c>
      <c r="E2578" s="60" t="s">
        <v>31</v>
      </c>
      <c r="F2578" s="56">
        <v>1.84</v>
      </c>
      <c r="G2578" s="53"/>
      <c r="H2578" s="53"/>
      <c r="I2578" s="53"/>
      <c r="J2578" s="53"/>
      <c r="K2578" s="57"/>
      <c r="L2578" s="58">
        <f>VLOOKUP(E2578,PORTES2021,10,FALSE)</f>
        <v>26.53</v>
      </c>
      <c r="M2578" s="58">
        <f t="shared" si="273"/>
        <v>26.53</v>
      </c>
      <c r="N2578" s="58" t="e">
        <f>IF(F2578&gt;0,ROUND(F2578*#REF!,2),0)</f>
        <v>#REF!</v>
      </c>
      <c r="O2578" s="58">
        <f>IF(J2578&gt;0,ROUND(J2578*#REF!,2),0)</f>
        <v>0</v>
      </c>
      <c r="P2578" s="58" t="e">
        <f t="shared" si="274"/>
        <v>#REF!</v>
      </c>
      <c r="Q2578" s="59" t="s">
        <v>0</v>
      </c>
      <c r="R2578" s="51"/>
      <c r="S2578" s="51"/>
    </row>
    <row r="2579" spans="1:19" ht="31.5" x14ac:dyDescent="0.35">
      <c r="A2579" s="53">
        <v>40101037</v>
      </c>
      <c r="B2579" s="53" t="s">
        <v>11554</v>
      </c>
      <c r="C2579" s="54" t="s">
        <v>2005</v>
      </c>
      <c r="D2579" s="60">
        <v>1</v>
      </c>
      <c r="E2579" s="60" t="s">
        <v>18</v>
      </c>
      <c r="F2579" s="56">
        <v>8.8699999999999992</v>
      </c>
      <c r="G2579" s="53"/>
      <c r="H2579" s="53"/>
      <c r="I2579" s="53"/>
      <c r="J2579" s="53"/>
      <c r="K2579" s="57"/>
      <c r="L2579" s="58">
        <f>VLOOKUP(E2579,PORTES2021,10,FALSE)</f>
        <v>53.06</v>
      </c>
      <c r="M2579" s="58">
        <f t="shared" si="273"/>
        <v>53.06</v>
      </c>
      <c r="N2579" s="58" t="e">
        <f>IF(F2579&gt;0,ROUND(F2579*#REF!,2),0)</f>
        <v>#REF!</v>
      </c>
      <c r="O2579" s="58">
        <f>IF(J2579&gt;0,ROUND(J2579*#REF!,2),0)</f>
        <v>0</v>
      </c>
      <c r="P2579" s="58" t="e">
        <f t="shared" si="274"/>
        <v>#REF!</v>
      </c>
      <c r="Q2579" s="59" t="s">
        <v>0</v>
      </c>
      <c r="R2579" s="51"/>
      <c r="S2579" s="51"/>
    </row>
    <row r="2580" spans="1:19" ht="42" x14ac:dyDescent="0.35">
      <c r="A2580" s="53">
        <v>40101045</v>
      </c>
      <c r="B2580" s="53" t="s">
        <v>11555</v>
      </c>
      <c r="C2580" s="54" t="s">
        <v>2004</v>
      </c>
      <c r="D2580" s="60">
        <v>1</v>
      </c>
      <c r="E2580" s="60" t="s">
        <v>18</v>
      </c>
      <c r="F2580" s="56">
        <v>7.16</v>
      </c>
      <c r="G2580" s="53"/>
      <c r="H2580" s="53"/>
      <c r="I2580" s="53"/>
      <c r="J2580" s="53"/>
      <c r="K2580" s="57"/>
      <c r="L2580" s="58">
        <f>VLOOKUP(E2580,PORTES2021,10,FALSE)</f>
        <v>53.06</v>
      </c>
      <c r="M2580" s="58">
        <f t="shared" si="273"/>
        <v>53.06</v>
      </c>
      <c r="N2580" s="58" t="e">
        <f>IF(F2580&gt;0,ROUND(F2580*#REF!,2),0)</f>
        <v>#REF!</v>
      </c>
      <c r="O2580" s="58">
        <f>IF(J2580&gt;0,ROUND(J2580*#REF!,2),0)</f>
        <v>0</v>
      </c>
      <c r="P2580" s="58" t="e">
        <f t="shared" si="274"/>
        <v>#REF!</v>
      </c>
      <c r="Q2580" s="59" t="s">
        <v>0</v>
      </c>
      <c r="R2580" s="51"/>
      <c r="S2580" s="51"/>
    </row>
    <row r="2581" spans="1:19" ht="63" x14ac:dyDescent="0.35">
      <c r="A2581" s="53">
        <v>40101061</v>
      </c>
      <c r="B2581" s="53" t="s">
        <v>11556</v>
      </c>
      <c r="C2581" s="54" t="s">
        <v>2003</v>
      </c>
      <c r="D2581" s="60">
        <v>1</v>
      </c>
      <c r="E2581" s="60" t="s">
        <v>13</v>
      </c>
      <c r="F2581" s="56">
        <v>11</v>
      </c>
      <c r="G2581" s="53"/>
      <c r="H2581" s="53"/>
      <c r="I2581" s="53"/>
      <c r="J2581" s="53"/>
      <c r="K2581" s="57"/>
      <c r="L2581" s="58">
        <f>VLOOKUP(E2581,PORTES2021,10,FALSE)</f>
        <v>148.54</v>
      </c>
      <c r="M2581" s="58">
        <f t="shared" si="273"/>
        <v>148.54</v>
      </c>
      <c r="N2581" s="58" t="e">
        <f>IF(F2581&gt;0,ROUND(F2581*#REF!,2),0)</f>
        <v>#REF!</v>
      </c>
      <c r="O2581" s="58">
        <f>IF(J2581&gt;0,ROUND(J2581*#REF!,2),0)</f>
        <v>0</v>
      </c>
      <c r="P2581" s="58" t="e">
        <f t="shared" si="274"/>
        <v>#REF!</v>
      </c>
      <c r="Q2581" s="59" t="s">
        <v>0</v>
      </c>
      <c r="R2581" s="51"/>
      <c r="S2581" s="51"/>
    </row>
    <row r="2582" spans="1:19" ht="31" x14ac:dyDescent="0.35">
      <c r="A2582" s="125" t="s">
        <v>11557</v>
      </c>
      <c r="B2582" s="125"/>
      <c r="C2582" s="125"/>
      <c r="D2582" s="125"/>
      <c r="E2582" s="125"/>
      <c r="F2582" s="125"/>
      <c r="G2582" s="125"/>
      <c r="H2582" s="125"/>
      <c r="I2582" s="125"/>
      <c r="J2582" s="125"/>
      <c r="K2582" s="125"/>
      <c r="L2582" s="125"/>
      <c r="M2582" s="125"/>
      <c r="N2582" s="125"/>
      <c r="O2582" s="125"/>
      <c r="P2582" s="125"/>
      <c r="Q2582" s="52"/>
      <c r="R2582" s="51"/>
      <c r="S2582" s="51"/>
    </row>
    <row r="2583" spans="1:19" ht="21" x14ac:dyDescent="0.35">
      <c r="A2583" s="53">
        <v>40102017</v>
      </c>
      <c r="B2583" s="53" t="s">
        <v>11558</v>
      </c>
      <c r="C2583" s="54" t="s">
        <v>2002</v>
      </c>
      <c r="D2583" s="60">
        <v>1</v>
      </c>
      <c r="E2583" s="60" t="s">
        <v>311</v>
      </c>
      <c r="F2583" s="56">
        <v>10.62</v>
      </c>
      <c r="G2583" s="53"/>
      <c r="H2583" s="53"/>
      <c r="I2583" s="53"/>
      <c r="J2583" s="53"/>
      <c r="K2583" s="57"/>
      <c r="L2583" s="58">
        <f t="shared" ref="L2583:L2592" si="275">VLOOKUP(E2583,PORTES2021,10,FALSE)</f>
        <v>291.76</v>
      </c>
      <c r="M2583" s="58">
        <f t="shared" si="273"/>
        <v>291.76</v>
      </c>
      <c r="N2583" s="58" t="e">
        <f>IF(F2583&gt;0,ROUND(F2583*#REF!,2),0)</f>
        <v>#REF!</v>
      </c>
      <c r="O2583" s="58">
        <f>IF(J2583&gt;0,ROUND(J2583*#REF!,2),0)</f>
        <v>0</v>
      </c>
      <c r="P2583" s="58" t="e">
        <f t="shared" si="274"/>
        <v>#REF!</v>
      </c>
      <c r="Q2583" s="59" t="s">
        <v>0</v>
      </c>
      <c r="R2583" s="51"/>
      <c r="S2583" s="51"/>
    </row>
    <row r="2584" spans="1:19" ht="21" x14ac:dyDescent="0.35">
      <c r="A2584" s="53">
        <v>40102025</v>
      </c>
      <c r="B2584" s="53" t="s">
        <v>11559</v>
      </c>
      <c r="C2584" s="54" t="s">
        <v>2001</v>
      </c>
      <c r="D2584" s="60">
        <v>1</v>
      </c>
      <c r="E2584" s="60" t="s">
        <v>311</v>
      </c>
      <c r="F2584" s="56">
        <v>9.4860000000000007</v>
      </c>
      <c r="G2584" s="53"/>
      <c r="H2584" s="53"/>
      <c r="I2584" s="53"/>
      <c r="J2584" s="53"/>
      <c r="K2584" s="57"/>
      <c r="L2584" s="58">
        <f t="shared" si="275"/>
        <v>291.76</v>
      </c>
      <c r="M2584" s="58">
        <f t="shared" si="273"/>
        <v>291.76</v>
      </c>
      <c r="N2584" s="58" t="e">
        <f>IF(F2584&gt;0,ROUND(F2584*#REF!,2),0)</f>
        <v>#REF!</v>
      </c>
      <c r="O2584" s="58">
        <f>IF(J2584&gt;0,ROUND(J2584*#REF!,2),0)</f>
        <v>0</v>
      </c>
      <c r="P2584" s="58" t="e">
        <f t="shared" si="274"/>
        <v>#REF!</v>
      </c>
      <c r="Q2584" s="59" t="s">
        <v>0</v>
      </c>
      <c r="R2584" s="51"/>
      <c r="S2584" s="51"/>
    </row>
    <row r="2585" spans="1:19" ht="31.5" x14ac:dyDescent="0.35">
      <c r="A2585" s="53">
        <v>40102033</v>
      </c>
      <c r="B2585" s="53" t="s">
        <v>11560</v>
      </c>
      <c r="C2585" s="54" t="s">
        <v>2000</v>
      </c>
      <c r="D2585" s="60">
        <v>1</v>
      </c>
      <c r="E2585" s="60" t="s">
        <v>151</v>
      </c>
      <c r="F2585" s="56">
        <v>9.4860000000000007</v>
      </c>
      <c r="G2585" s="53"/>
      <c r="H2585" s="53"/>
      <c r="I2585" s="53"/>
      <c r="J2585" s="53"/>
      <c r="K2585" s="57"/>
      <c r="L2585" s="58">
        <f t="shared" si="275"/>
        <v>270.54000000000002</v>
      </c>
      <c r="M2585" s="58">
        <f t="shared" si="273"/>
        <v>270.54000000000002</v>
      </c>
      <c r="N2585" s="58" t="e">
        <f>IF(F2585&gt;0,ROUND(F2585*#REF!,2),0)</f>
        <v>#REF!</v>
      </c>
      <c r="O2585" s="58">
        <f>IF(J2585&gt;0,ROUND(J2585*#REF!,2),0)</f>
        <v>0</v>
      </c>
      <c r="P2585" s="58" t="e">
        <f t="shared" si="274"/>
        <v>#REF!</v>
      </c>
      <c r="Q2585" s="59" t="s">
        <v>0</v>
      </c>
      <c r="R2585" s="51"/>
      <c r="S2585" s="51"/>
    </row>
    <row r="2586" spans="1:19" ht="31.5" x14ac:dyDescent="0.35">
      <c r="A2586" s="53">
        <v>40102041</v>
      </c>
      <c r="B2586" s="53" t="s">
        <v>11561</v>
      </c>
      <c r="C2586" s="54" t="s">
        <v>1999</v>
      </c>
      <c r="D2586" s="60">
        <v>1</v>
      </c>
      <c r="E2586" s="60" t="s">
        <v>16</v>
      </c>
      <c r="F2586" s="56">
        <v>9.4860000000000007</v>
      </c>
      <c r="G2586" s="53"/>
      <c r="H2586" s="53"/>
      <c r="I2586" s="53"/>
      <c r="J2586" s="53"/>
      <c r="K2586" s="57"/>
      <c r="L2586" s="58">
        <f t="shared" si="275"/>
        <v>250.65</v>
      </c>
      <c r="M2586" s="58">
        <f t="shared" si="273"/>
        <v>250.65</v>
      </c>
      <c r="N2586" s="58" t="e">
        <f>IF(F2586&gt;0,ROUND(F2586*#REF!,2),0)</f>
        <v>#REF!</v>
      </c>
      <c r="O2586" s="58">
        <f>IF(J2586&gt;0,ROUND(J2586*#REF!,2),0)</f>
        <v>0</v>
      </c>
      <c r="P2586" s="58" t="e">
        <f t="shared" si="274"/>
        <v>#REF!</v>
      </c>
      <c r="Q2586" s="59" t="s">
        <v>0</v>
      </c>
      <c r="R2586" s="51"/>
      <c r="S2586" s="51"/>
    </row>
    <row r="2587" spans="1:19" ht="31.5" x14ac:dyDescent="0.35">
      <c r="A2587" s="53">
        <v>40102050</v>
      </c>
      <c r="B2587" s="53" t="s">
        <v>11562</v>
      </c>
      <c r="C2587" s="54" t="s">
        <v>1998</v>
      </c>
      <c r="D2587" s="60">
        <v>1</v>
      </c>
      <c r="E2587" s="60" t="s">
        <v>311</v>
      </c>
      <c r="F2587" s="56">
        <v>10.638</v>
      </c>
      <c r="G2587" s="53"/>
      <c r="H2587" s="53"/>
      <c r="I2587" s="53"/>
      <c r="J2587" s="53"/>
      <c r="K2587" s="57"/>
      <c r="L2587" s="58">
        <f t="shared" si="275"/>
        <v>291.76</v>
      </c>
      <c r="M2587" s="58">
        <f t="shared" si="273"/>
        <v>291.76</v>
      </c>
      <c r="N2587" s="58" t="e">
        <f>IF(F2587&gt;0,ROUND(F2587*#REF!,2),0)</f>
        <v>#REF!</v>
      </c>
      <c r="O2587" s="58">
        <f>IF(J2587&gt;0,ROUND(J2587*#REF!,2),0)</f>
        <v>0</v>
      </c>
      <c r="P2587" s="58" t="e">
        <f t="shared" si="274"/>
        <v>#REF!</v>
      </c>
      <c r="Q2587" s="59" t="s">
        <v>0</v>
      </c>
      <c r="R2587" s="51"/>
      <c r="S2587" s="51"/>
    </row>
    <row r="2588" spans="1:19" ht="31.5" x14ac:dyDescent="0.35">
      <c r="A2588" s="53">
        <v>40102068</v>
      </c>
      <c r="B2588" s="53" t="s">
        <v>11563</v>
      </c>
      <c r="C2588" s="54" t="s">
        <v>1997</v>
      </c>
      <c r="D2588" s="60">
        <v>1</v>
      </c>
      <c r="E2588" s="60" t="s">
        <v>311</v>
      </c>
      <c r="F2588" s="56">
        <v>9.4860000000000007</v>
      </c>
      <c r="G2588" s="53"/>
      <c r="H2588" s="53"/>
      <c r="I2588" s="53"/>
      <c r="J2588" s="53"/>
      <c r="K2588" s="57"/>
      <c r="L2588" s="58">
        <f t="shared" si="275"/>
        <v>291.76</v>
      </c>
      <c r="M2588" s="58">
        <f t="shared" si="273"/>
        <v>291.76</v>
      </c>
      <c r="N2588" s="58" t="e">
        <f>IF(F2588&gt;0,ROUND(F2588*#REF!,2),0)</f>
        <v>#REF!</v>
      </c>
      <c r="O2588" s="58">
        <f>IF(J2588&gt;0,ROUND(J2588*#REF!,2),0)</f>
        <v>0</v>
      </c>
      <c r="P2588" s="58" t="e">
        <f t="shared" si="274"/>
        <v>#REF!</v>
      </c>
      <c r="Q2588" s="59" t="s">
        <v>0</v>
      </c>
      <c r="R2588" s="51"/>
      <c r="S2588" s="51"/>
    </row>
    <row r="2589" spans="1:19" ht="31.5" x14ac:dyDescent="0.35">
      <c r="A2589" s="53">
        <v>40102076</v>
      </c>
      <c r="B2589" s="53" t="s">
        <v>11564</v>
      </c>
      <c r="C2589" s="54" t="s">
        <v>1996</v>
      </c>
      <c r="D2589" s="60">
        <v>1</v>
      </c>
      <c r="E2589" s="60" t="s">
        <v>311</v>
      </c>
      <c r="F2589" s="56">
        <v>9.4860000000000007</v>
      </c>
      <c r="G2589" s="53"/>
      <c r="H2589" s="53"/>
      <c r="I2589" s="53"/>
      <c r="J2589" s="53"/>
      <c r="K2589" s="57"/>
      <c r="L2589" s="58">
        <f t="shared" si="275"/>
        <v>291.76</v>
      </c>
      <c r="M2589" s="58">
        <f t="shared" si="273"/>
        <v>291.76</v>
      </c>
      <c r="N2589" s="58" t="e">
        <f>IF(F2589&gt;0,ROUND(F2589*#REF!,2),0)</f>
        <v>#REF!</v>
      </c>
      <c r="O2589" s="58">
        <f>IF(J2589&gt;0,ROUND(J2589*#REF!,2),0)</f>
        <v>0</v>
      </c>
      <c r="P2589" s="58" t="e">
        <f t="shared" si="274"/>
        <v>#REF!</v>
      </c>
      <c r="Q2589" s="59" t="s">
        <v>0</v>
      </c>
      <c r="R2589" s="51"/>
      <c r="S2589" s="51"/>
    </row>
    <row r="2590" spans="1:19" ht="21" x14ac:dyDescent="0.35">
      <c r="A2590" s="53">
        <v>40102084</v>
      </c>
      <c r="B2590" s="53" t="s">
        <v>11565</v>
      </c>
      <c r="C2590" s="54" t="s">
        <v>1995</v>
      </c>
      <c r="D2590" s="60">
        <v>1</v>
      </c>
      <c r="E2590" s="60" t="s">
        <v>311</v>
      </c>
      <c r="F2590" s="56">
        <v>9.48</v>
      </c>
      <c r="G2590" s="53"/>
      <c r="H2590" s="53"/>
      <c r="I2590" s="53"/>
      <c r="J2590" s="53"/>
      <c r="K2590" s="57"/>
      <c r="L2590" s="58">
        <f t="shared" si="275"/>
        <v>291.76</v>
      </c>
      <c r="M2590" s="58">
        <f t="shared" si="273"/>
        <v>291.76</v>
      </c>
      <c r="N2590" s="58" t="e">
        <f>IF(F2590&gt;0,ROUND(F2590*#REF!,2),0)</f>
        <v>#REF!</v>
      </c>
      <c r="O2590" s="58">
        <f>IF(J2590&gt;0,ROUND(J2590*#REF!,2),0)</f>
        <v>0</v>
      </c>
      <c r="P2590" s="58" t="e">
        <f t="shared" si="274"/>
        <v>#REF!</v>
      </c>
      <c r="Q2590" s="59" t="s">
        <v>0</v>
      </c>
      <c r="R2590" s="51"/>
      <c r="S2590" s="51"/>
    </row>
    <row r="2591" spans="1:19" ht="31.5" x14ac:dyDescent="0.35">
      <c r="A2591" s="53">
        <v>40102092</v>
      </c>
      <c r="B2591" s="53" t="s">
        <v>11566</v>
      </c>
      <c r="C2591" s="54" t="s">
        <v>1994</v>
      </c>
      <c r="D2591" s="60">
        <v>1</v>
      </c>
      <c r="E2591" s="60" t="s">
        <v>311</v>
      </c>
      <c r="F2591" s="56">
        <v>9.66</v>
      </c>
      <c r="G2591" s="53"/>
      <c r="H2591" s="53"/>
      <c r="I2591" s="53"/>
      <c r="J2591" s="53"/>
      <c r="K2591" s="57"/>
      <c r="L2591" s="58">
        <f t="shared" si="275"/>
        <v>291.76</v>
      </c>
      <c r="M2591" s="58">
        <f t="shared" si="273"/>
        <v>291.76</v>
      </c>
      <c r="N2591" s="58" t="e">
        <f>IF(F2591&gt;0,ROUND(F2591*#REF!,2),0)</f>
        <v>#REF!</v>
      </c>
      <c r="O2591" s="58">
        <f>IF(J2591&gt;0,ROUND(J2591*#REF!,2),0)</f>
        <v>0</v>
      </c>
      <c r="P2591" s="58" t="e">
        <f t="shared" si="274"/>
        <v>#REF!</v>
      </c>
      <c r="Q2591" s="59" t="s">
        <v>0</v>
      </c>
      <c r="R2591" s="51"/>
      <c r="S2591" s="51"/>
    </row>
    <row r="2592" spans="1:19" ht="31.5" x14ac:dyDescent="0.35">
      <c r="A2592" s="53">
        <v>40102106</v>
      </c>
      <c r="B2592" s="53" t="s">
        <v>11567</v>
      </c>
      <c r="C2592" s="54" t="s">
        <v>1993</v>
      </c>
      <c r="D2592" s="60">
        <v>1</v>
      </c>
      <c r="E2592" s="60" t="s">
        <v>311</v>
      </c>
      <c r="F2592" s="56">
        <v>10.62</v>
      </c>
      <c r="G2592" s="53"/>
      <c r="H2592" s="53"/>
      <c r="I2592" s="53"/>
      <c r="J2592" s="53"/>
      <c r="K2592" s="57"/>
      <c r="L2592" s="58">
        <f t="shared" si="275"/>
        <v>291.76</v>
      </c>
      <c r="M2592" s="58">
        <f t="shared" si="273"/>
        <v>291.76</v>
      </c>
      <c r="N2592" s="58" t="e">
        <f>IF(F2592&gt;0,ROUND(F2592*#REF!,2),0)</f>
        <v>#REF!</v>
      </c>
      <c r="O2592" s="58">
        <f>IF(J2592&gt;0,ROUND(J2592*#REF!,2),0)</f>
        <v>0</v>
      </c>
      <c r="P2592" s="58" t="e">
        <f t="shared" si="274"/>
        <v>#REF!</v>
      </c>
      <c r="Q2592" s="59" t="s">
        <v>0</v>
      </c>
      <c r="R2592" s="51"/>
      <c r="S2592" s="51"/>
    </row>
    <row r="2593" spans="1:19" ht="31" x14ac:dyDescent="0.35">
      <c r="A2593" s="125" t="s">
        <v>11568</v>
      </c>
      <c r="B2593" s="125"/>
      <c r="C2593" s="125"/>
      <c r="D2593" s="125"/>
      <c r="E2593" s="125"/>
      <c r="F2593" s="125"/>
      <c r="G2593" s="125"/>
      <c r="H2593" s="125"/>
      <c r="I2593" s="125"/>
      <c r="J2593" s="125"/>
      <c r="K2593" s="125"/>
      <c r="L2593" s="125"/>
      <c r="M2593" s="125"/>
      <c r="N2593" s="125"/>
      <c r="O2593" s="125"/>
      <c r="P2593" s="125"/>
      <c r="Q2593" s="52"/>
      <c r="R2593" s="51"/>
      <c r="S2593" s="51"/>
    </row>
    <row r="2594" spans="1:19" x14ac:dyDescent="0.35">
      <c r="A2594" s="53">
        <v>40103013</v>
      </c>
      <c r="B2594" s="53" t="s">
        <v>11569</v>
      </c>
      <c r="C2594" s="54" t="s">
        <v>1992</v>
      </c>
      <c r="D2594" s="60">
        <v>1</v>
      </c>
      <c r="E2594" s="60" t="s">
        <v>18</v>
      </c>
      <c r="F2594" s="56">
        <v>3.0870000000000002</v>
      </c>
      <c r="G2594" s="53"/>
      <c r="H2594" s="53"/>
      <c r="I2594" s="53"/>
      <c r="J2594" s="53"/>
      <c r="K2594" s="57"/>
      <c r="L2594" s="58">
        <f t="shared" ref="L2594:L2625" si="276">VLOOKUP(E2594,PORTES2021,10,FALSE)</f>
        <v>53.06</v>
      </c>
      <c r="M2594" s="58">
        <f t="shared" si="273"/>
        <v>53.06</v>
      </c>
      <c r="N2594" s="58" t="e">
        <f>IF(F2594&gt;0,ROUND(F2594*#REF!,2),0)</f>
        <v>#REF!</v>
      </c>
      <c r="O2594" s="58">
        <f>IF(J2594&gt;0,ROUND(J2594*#REF!,2),0)</f>
        <v>0</v>
      </c>
      <c r="P2594" s="58" t="e">
        <f t="shared" si="274"/>
        <v>#REF!</v>
      </c>
      <c r="Q2594" s="59" t="s">
        <v>0</v>
      </c>
      <c r="R2594" s="51"/>
      <c r="S2594" s="51"/>
    </row>
    <row r="2595" spans="1:19" ht="31.5" x14ac:dyDescent="0.35">
      <c r="A2595" s="53">
        <v>40103021</v>
      </c>
      <c r="B2595" s="53" t="s">
        <v>11570</v>
      </c>
      <c r="C2595" s="54" t="s">
        <v>1991</v>
      </c>
      <c r="D2595" s="60">
        <v>1</v>
      </c>
      <c r="E2595" s="60" t="s">
        <v>23</v>
      </c>
      <c r="F2595" s="56">
        <v>3.77</v>
      </c>
      <c r="G2595" s="53"/>
      <c r="H2595" s="53"/>
      <c r="I2595" s="53"/>
      <c r="J2595" s="53"/>
      <c r="K2595" s="57"/>
      <c r="L2595" s="58">
        <f t="shared" si="276"/>
        <v>116.71</v>
      </c>
      <c r="M2595" s="58">
        <f t="shared" si="273"/>
        <v>116.71</v>
      </c>
      <c r="N2595" s="58" t="e">
        <f>IF(F2595&gt;0,ROUND(F2595*#REF!,2),0)</f>
        <v>#REF!</v>
      </c>
      <c r="O2595" s="58">
        <f>IF(J2595&gt;0,ROUND(J2595*#REF!,2),0)</f>
        <v>0</v>
      </c>
      <c r="P2595" s="58" t="e">
        <f t="shared" si="274"/>
        <v>#REF!</v>
      </c>
      <c r="Q2595" s="59" t="s">
        <v>0</v>
      </c>
      <c r="R2595" s="51"/>
      <c r="S2595" s="51"/>
    </row>
    <row r="2596" spans="1:19" ht="21" x14ac:dyDescent="0.35">
      <c r="A2596" s="53">
        <v>40103030</v>
      </c>
      <c r="B2596" s="53" t="s">
        <v>11571</v>
      </c>
      <c r="C2596" s="54" t="s">
        <v>1990</v>
      </c>
      <c r="D2596" s="60">
        <v>1</v>
      </c>
      <c r="E2596" s="60" t="s">
        <v>23</v>
      </c>
      <c r="F2596" s="56">
        <v>6.29</v>
      </c>
      <c r="G2596" s="53"/>
      <c r="H2596" s="53"/>
      <c r="I2596" s="53"/>
      <c r="J2596" s="53"/>
      <c r="K2596" s="57"/>
      <c r="L2596" s="58">
        <f t="shared" si="276"/>
        <v>116.71</v>
      </c>
      <c r="M2596" s="58">
        <f t="shared" si="273"/>
        <v>116.71</v>
      </c>
      <c r="N2596" s="58" t="e">
        <f>IF(F2596&gt;0,ROUND(F2596*#REF!,2),0)</f>
        <v>#REF!</v>
      </c>
      <c r="O2596" s="58">
        <f>IF(J2596&gt;0,ROUND(J2596*#REF!,2),0)</f>
        <v>0</v>
      </c>
      <c r="P2596" s="58" t="e">
        <f t="shared" si="274"/>
        <v>#REF!</v>
      </c>
      <c r="Q2596" s="59" t="s">
        <v>0</v>
      </c>
      <c r="R2596" s="51"/>
      <c r="S2596" s="51"/>
    </row>
    <row r="2597" spans="1:19" x14ac:dyDescent="0.35">
      <c r="A2597" s="53">
        <v>40103048</v>
      </c>
      <c r="B2597" s="53" t="s">
        <v>11572</v>
      </c>
      <c r="C2597" s="54" t="s">
        <v>1989</v>
      </c>
      <c r="D2597" s="60">
        <v>1</v>
      </c>
      <c r="E2597" s="60" t="s">
        <v>18</v>
      </c>
      <c r="F2597" s="56">
        <v>0.91</v>
      </c>
      <c r="G2597" s="53"/>
      <c r="H2597" s="53"/>
      <c r="I2597" s="53"/>
      <c r="J2597" s="53"/>
      <c r="K2597" s="57"/>
      <c r="L2597" s="58">
        <f t="shared" si="276"/>
        <v>53.06</v>
      </c>
      <c r="M2597" s="58">
        <f t="shared" si="273"/>
        <v>53.06</v>
      </c>
      <c r="N2597" s="58" t="e">
        <f>IF(F2597&gt;0,ROUND(F2597*#REF!,2),0)</f>
        <v>#REF!</v>
      </c>
      <c r="O2597" s="58">
        <f>IF(J2597&gt;0,ROUND(J2597*#REF!,2),0)</f>
        <v>0</v>
      </c>
      <c r="P2597" s="58" t="e">
        <f t="shared" si="274"/>
        <v>#REF!</v>
      </c>
      <c r="Q2597" s="59" t="s">
        <v>0</v>
      </c>
      <c r="R2597" s="51"/>
      <c r="S2597" s="51"/>
    </row>
    <row r="2598" spans="1:19" ht="21" x14ac:dyDescent="0.35">
      <c r="A2598" s="53">
        <v>40103056</v>
      </c>
      <c r="B2598" s="53" t="s">
        <v>11573</v>
      </c>
      <c r="C2598" s="54" t="s">
        <v>1988</v>
      </c>
      <c r="D2598" s="60">
        <v>1</v>
      </c>
      <c r="E2598" s="60" t="s">
        <v>41</v>
      </c>
      <c r="F2598" s="56">
        <v>3.9</v>
      </c>
      <c r="G2598" s="53"/>
      <c r="H2598" s="53"/>
      <c r="I2598" s="53"/>
      <c r="J2598" s="53"/>
      <c r="K2598" s="57"/>
      <c r="L2598" s="58">
        <f t="shared" si="276"/>
        <v>169.74</v>
      </c>
      <c r="M2598" s="58">
        <f t="shared" si="273"/>
        <v>169.74</v>
      </c>
      <c r="N2598" s="58" t="e">
        <f>IF(F2598&gt;0,ROUND(F2598*#REF!,2),0)</f>
        <v>#REF!</v>
      </c>
      <c r="O2598" s="58">
        <f>IF(J2598&gt;0,ROUND(J2598*#REF!,2),0)</f>
        <v>0</v>
      </c>
      <c r="P2598" s="58" t="e">
        <f t="shared" si="274"/>
        <v>#REF!</v>
      </c>
      <c r="Q2598" s="59" t="s">
        <v>132</v>
      </c>
      <c r="R2598" s="51"/>
      <c r="S2598" s="51"/>
    </row>
    <row r="2599" spans="1:19" ht="21" x14ac:dyDescent="0.35">
      <c r="A2599" s="53">
        <v>40103064</v>
      </c>
      <c r="B2599" s="53" t="s">
        <v>11574</v>
      </c>
      <c r="C2599" s="54" t="s">
        <v>1987</v>
      </c>
      <c r="D2599" s="60">
        <v>1</v>
      </c>
      <c r="E2599" s="60" t="s">
        <v>110</v>
      </c>
      <c r="F2599" s="56">
        <v>4.5209999999999999</v>
      </c>
      <c r="G2599" s="53"/>
      <c r="H2599" s="53"/>
      <c r="I2599" s="53"/>
      <c r="J2599" s="53"/>
      <c r="K2599" s="57"/>
      <c r="L2599" s="58">
        <f t="shared" si="276"/>
        <v>222.81</v>
      </c>
      <c r="M2599" s="58">
        <f t="shared" si="273"/>
        <v>222.81</v>
      </c>
      <c r="N2599" s="58" t="e">
        <f>IF(F2599&gt;0,ROUND(F2599*#REF!,2),0)</f>
        <v>#REF!</v>
      </c>
      <c r="O2599" s="58">
        <f>IF(J2599&gt;0,ROUND(J2599*#REF!,2),0)</f>
        <v>0</v>
      </c>
      <c r="P2599" s="58" t="e">
        <f t="shared" si="274"/>
        <v>#REF!</v>
      </c>
      <c r="Q2599" s="59" t="s">
        <v>0</v>
      </c>
      <c r="R2599" s="51"/>
      <c r="S2599" s="51"/>
    </row>
    <row r="2600" spans="1:19" ht="21" x14ac:dyDescent="0.35">
      <c r="A2600" s="53">
        <v>40103072</v>
      </c>
      <c r="B2600" s="53" t="s">
        <v>11575</v>
      </c>
      <c r="C2600" s="54" t="s">
        <v>1986</v>
      </c>
      <c r="D2600" s="60">
        <v>1</v>
      </c>
      <c r="E2600" s="60" t="s">
        <v>18</v>
      </c>
      <c r="F2600" s="56">
        <v>0.78</v>
      </c>
      <c r="G2600" s="53"/>
      <c r="H2600" s="53"/>
      <c r="I2600" s="53"/>
      <c r="J2600" s="53"/>
      <c r="K2600" s="57"/>
      <c r="L2600" s="58">
        <f t="shared" si="276"/>
        <v>53.06</v>
      </c>
      <c r="M2600" s="58">
        <f t="shared" si="273"/>
        <v>53.06</v>
      </c>
      <c r="N2600" s="58" t="e">
        <f>IF(F2600&gt;0,ROUND(F2600*#REF!,2),0)</f>
        <v>#REF!</v>
      </c>
      <c r="O2600" s="58">
        <f>IF(J2600&gt;0,ROUND(J2600*#REF!,2),0)</f>
        <v>0</v>
      </c>
      <c r="P2600" s="58" t="e">
        <f t="shared" si="274"/>
        <v>#REF!</v>
      </c>
      <c r="Q2600" s="59" t="s">
        <v>0</v>
      </c>
      <c r="R2600" s="51"/>
      <c r="S2600" s="51"/>
    </row>
    <row r="2601" spans="1:19" ht="31.5" x14ac:dyDescent="0.35">
      <c r="A2601" s="53">
        <v>40103080</v>
      </c>
      <c r="B2601" s="53" t="s">
        <v>11576</v>
      </c>
      <c r="C2601" s="54" t="s">
        <v>1985</v>
      </c>
      <c r="D2601" s="60">
        <v>1</v>
      </c>
      <c r="E2601" s="60" t="s">
        <v>4</v>
      </c>
      <c r="F2601" s="56">
        <v>1.7549999999999999</v>
      </c>
      <c r="G2601" s="53"/>
      <c r="H2601" s="53"/>
      <c r="I2601" s="53"/>
      <c r="J2601" s="53"/>
      <c r="K2601" s="57"/>
      <c r="L2601" s="58">
        <f t="shared" si="276"/>
        <v>84.88</v>
      </c>
      <c r="M2601" s="58">
        <f t="shared" si="273"/>
        <v>84.88</v>
      </c>
      <c r="N2601" s="58" t="e">
        <f>IF(F2601&gt;0,ROUND(F2601*#REF!,2),0)</f>
        <v>#REF!</v>
      </c>
      <c r="O2601" s="58">
        <f>IF(J2601&gt;0,ROUND(J2601*#REF!,2),0)</f>
        <v>0</v>
      </c>
      <c r="P2601" s="58" t="e">
        <f t="shared" si="274"/>
        <v>#REF!</v>
      </c>
      <c r="Q2601" s="59" t="s">
        <v>0</v>
      </c>
      <c r="R2601" s="51"/>
      <c r="S2601" s="51"/>
    </row>
    <row r="2602" spans="1:19" ht="21" x14ac:dyDescent="0.35">
      <c r="A2602" s="53">
        <v>40103099</v>
      </c>
      <c r="B2602" s="53" t="s">
        <v>11577</v>
      </c>
      <c r="C2602" s="54" t="s">
        <v>1984</v>
      </c>
      <c r="D2602" s="60">
        <v>1</v>
      </c>
      <c r="E2602" s="60" t="s">
        <v>31</v>
      </c>
      <c r="F2602" s="56">
        <v>0.91</v>
      </c>
      <c r="G2602" s="53"/>
      <c r="H2602" s="53"/>
      <c r="I2602" s="53"/>
      <c r="J2602" s="53"/>
      <c r="K2602" s="57"/>
      <c r="L2602" s="58">
        <f t="shared" si="276"/>
        <v>26.53</v>
      </c>
      <c r="M2602" s="58">
        <f t="shared" si="273"/>
        <v>26.53</v>
      </c>
      <c r="N2602" s="58" t="e">
        <f>IF(F2602&gt;0,ROUND(F2602*#REF!,2),0)</f>
        <v>#REF!</v>
      </c>
      <c r="O2602" s="58">
        <f>IF(J2602&gt;0,ROUND(J2602*#REF!,2),0)</f>
        <v>0</v>
      </c>
      <c r="P2602" s="58" t="e">
        <f t="shared" si="274"/>
        <v>#REF!</v>
      </c>
      <c r="Q2602" s="59" t="s">
        <v>0</v>
      </c>
      <c r="R2602" s="51"/>
      <c r="S2602" s="51"/>
    </row>
    <row r="2603" spans="1:19" ht="21" x14ac:dyDescent="0.35">
      <c r="A2603" s="53">
        <v>40103102</v>
      </c>
      <c r="B2603" s="53" t="s">
        <v>11578</v>
      </c>
      <c r="C2603" s="54" t="s">
        <v>1983</v>
      </c>
      <c r="D2603" s="60">
        <v>1</v>
      </c>
      <c r="E2603" s="60" t="s">
        <v>31</v>
      </c>
      <c r="F2603" s="56">
        <v>0.91</v>
      </c>
      <c r="G2603" s="53"/>
      <c r="H2603" s="53"/>
      <c r="I2603" s="53"/>
      <c r="J2603" s="53"/>
      <c r="K2603" s="57"/>
      <c r="L2603" s="58">
        <f t="shared" si="276"/>
        <v>26.53</v>
      </c>
      <c r="M2603" s="58">
        <f t="shared" si="273"/>
        <v>26.53</v>
      </c>
      <c r="N2603" s="58" t="e">
        <f>IF(F2603&gt;0,ROUND(F2603*#REF!,2),0)</f>
        <v>#REF!</v>
      </c>
      <c r="O2603" s="58">
        <f>IF(J2603&gt;0,ROUND(J2603*#REF!,2),0)</f>
        <v>0</v>
      </c>
      <c r="P2603" s="58" t="e">
        <f t="shared" si="274"/>
        <v>#REF!</v>
      </c>
      <c r="Q2603" s="59" t="s">
        <v>0</v>
      </c>
      <c r="R2603" s="51"/>
      <c r="S2603" s="51"/>
    </row>
    <row r="2604" spans="1:19" ht="31.5" x14ac:dyDescent="0.35">
      <c r="A2604" s="53">
        <v>40103110</v>
      </c>
      <c r="B2604" s="53" t="s">
        <v>11579</v>
      </c>
      <c r="C2604" s="54" t="s">
        <v>1982</v>
      </c>
      <c r="D2604" s="60">
        <v>1</v>
      </c>
      <c r="E2604" s="60" t="s">
        <v>18</v>
      </c>
      <c r="F2604" s="56">
        <v>0.91</v>
      </c>
      <c r="G2604" s="53"/>
      <c r="H2604" s="53"/>
      <c r="I2604" s="53"/>
      <c r="J2604" s="53"/>
      <c r="K2604" s="57"/>
      <c r="L2604" s="58">
        <f t="shared" si="276"/>
        <v>53.06</v>
      </c>
      <c r="M2604" s="58">
        <f t="shared" si="273"/>
        <v>53.06</v>
      </c>
      <c r="N2604" s="58" t="e">
        <f>IF(F2604&gt;0,ROUND(F2604*#REF!,2),0)</f>
        <v>#REF!</v>
      </c>
      <c r="O2604" s="58">
        <f>IF(J2604&gt;0,ROUND(J2604*#REF!,2),0)</f>
        <v>0</v>
      </c>
      <c r="P2604" s="58" t="e">
        <f t="shared" si="274"/>
        <v>#REF!</v>
      </c>
      <c r="Q2604" s="59" t="s">
        <v>0</v>
      </c>
      <c r="R2604" s="51"/>
      <c r="S2604" s="51"/>
    </row>
    <row r="2605" spans="1:19" ht="42" x14ac:dyDescent="0.35">
      <c r="A2605" s="53">
        <v>40103129</v>
      </c>
      <c r="B2605" s="53" t="s">
        <v>11580</v>
      </c>
      <c r="C2605" s="54" t="s">
        <v>1981</v>
      </c>
      <c r="D2605" s="60">
        <v>1</v>
      </c>
      <c r="E2605" s="60" t="s">
        <v>110</v>
      </c>
      <c r="F2605" s="56">
        <v>20.16</v>
      </c>
      <c r="G2605" s="53"/>
      <c r="H2605" s="53"/>
      <c r="I2605" s="53"/>
      <c r="J2605" s="53"/>
      <c r="K2605" s="57"/>
      <c r="L2605" s="58">
        <f t="shared" si="276"/>
        <v>222.81</v>
      </c>
      <c r="M2605" s="58">
        <f t="shared" si="273"/>
        <v>222.81</v>
      </c>
      <c r="N2605" s="58" t="e">
        <f>IF(F2605&gt;0,ROUND(F2605*#REF!,2),0)</f>
        <v>#REF!</v>
      </c>
      <c r="O2605" s="58">
        <f>IF(J2605&gt;0,ROUND(J2605*#REF!,2),0)</f>
        <v>0</v>
      </c>
      <c r="P2605" s="58" t="e">
        <f t="shared" si="274"/>
        <v>#REF!</v>
      </c>
      <c r="Q2605" s="59" t="s">
        <v>0</v>
      </c>
      <c r="R2605" s="51"/>
      <c r="S2605" s="51"/>
    </row>
    <row r="2606" spans="1:19" ht="21" x14ac:dyDescent="0.35">
      <c r="A2606" s="53">
        <v>40103137</v>
      </c>
      <c r="B2606" s="53" t="s">
        <v>11581</v>
      </c>
      <c r="C2606" s="54" t="s">
        <v>1980</v>
      </c>
      <c r="D2606" s="60">
        <v>1</v>
      </c>
      <c r="E2606" s="60" t="s">
        <v>18</v>
      </c>
      <c r="F2606" s="56">
        <v>2.77</v>
      </c>
      <c r="G2606" s="53"/>
      <c r="H2606" s="53"/>
      <c r="I2606" s="53"/>
      <c r="J2606" s="53"/>
      <c r="K2606" s="57"/>
      <c r="L2606" s="58">
        <f t="shared" si="276"/>
        <v>53.06</v>
      </c>
      <c r="M2606" s="58">
        <f t="shared" si="273"/>
        <v>53.06</v>
      </c>
      <c r="N2606" s="58" t="e">
        <f>IF(F2606&gt;0,ROUND(F2606*#REF!,2),0)</f>
        <v>#REF!</v>
      </c>
      <c r="O2606" s="58">
        <f>IF(J2606&gt;0,ROUND(J2606*#REF!,2),0)</f>
        <v>0</v>
      </c>
      <c r="P2606" s="58" t="e">
        <f t="shared" si="274"/>
        <v>#REF!</v>
      </c>
      <c r="Q2606" s="59" t="s">
        <v>0</v>
      </c>
      <c r="R2606" s="51"/>
      <c r="S2606" s="51"/>
    </row>
    <row r="2607" spans="1:19" ht="21" x14ac:dyDescent="0.35">
      <c r="A2607" s="53">
        <v>40103145</v>
      </c>
      <c r="B2607" s="53" t="s">
        <v>11582</v>
      </c>
      <c r="C2607" s="54" t="s">
        <v>1979</v>
      </c>
      <c r="D2607" s="60">
        <v>1</v>
      </c>
      <c r="E2607" s="60" t="s">
        <v>4</v>
      </c>
      <c r="F2607" s="56">
        <v>9.15</v>
      </c>
      <c r="G2607" s="53"/>
      <c r="H2607" s="53"/>
      <c r="I2607" s="53"/>
      <c r="J2607" s="53"/>
      <c r="K2607" s="57"/>
      <c r="L2607" s="58">
        <f t="shared" si="276"/>
        <v>84.88</v>
      </c>
      <c r="M2607" s="58">
        <f t="shared" si="273"/>
        <v>84.88</v>
      </c>
      <c r="N2607" s="58" t="e">
        <f>IF(F2607&gt;0,ROUND(F2607*#REF!,2),0)</f>
        <v>#REF!</v>
      </c>
      <c r="O2607" s="58">
        <f>IF(J2607&gt;0,ROUND(J2607*#REF!,2),0)</f>
        <v>0</v>
      </c>
      <c r="P2607" s="58" t="e">
        <f t="shared" si="274"/>
        <v>#REF!</v>
      </c>
      <c r="Q2607" s="59" t="s">
        <v>0</v>
      </c>
      <c r="R2607" s="51"/>
      <c r="S2607" s="51"/>
    </row>
    <row r="2608" spans="1:19" x14ac:dyDescent="0.35">
      <c r="A2608" s="53">
        <v>40103153</v>
      </c>
      <c r="B2608" s="53" t="s">
        <v>11583</v>
      </c>
      <c r="C2608" s="54" t="s">
        <v>1978</v>
      </c>
      <c r="D2608" s="60">
        <v>1</v>
      </c>
      <c r="E2608" s="60" t="s">
        <v>34</v>
      </c>
      <c r="F2608" s="56">
        <v>4.875</v>
      </c>
      <c r="G2608" s="53"/>
      <c r="H2608" s="53"/>
      <c r="I2608" s="53"/>
      <c r="J2608" s="53"/>
      <c r="K2608" s="57"/>
      <c r="L2608" s="58">
        <f t="shared" si="276"/>
        <v>71.62</v>
      </c>
      <c r="M2608" s="58">
        <f t="shared" si="273"/>
        <v>71.62</v>
      </c>
      <c r="N2608" s="58" t="e">
        <f>IF(F2608&gt;0,ROUND(F2608*#REF!,2),0)</f>
        <v>#REF!</v>
      </c>
      <c r="O2608" s="58">
        <f>IF(J2608&gt;0,ROUND(J2608*#REF!,2),0)</f>
        <v>0</v>
      </c>
      <c r="P2608" s="58" t="e">
        <f t="shared" si="274"/>
        <v>#REF!</v>
      </c>
      <c r="Q2608" s="59" t="s">
        <v>0</v>
      </c>
      <c r="R2608" s="51"/>
      <c r="S2608" s="51"/>
    </row>
    <row r="2609" spans="1:19" x14ac:dyDescent="0.35">
      <c r="A2609" s="53">
        <v>40103161</v>
      </c>
      <c r="B2609" s="53" t="s">
        <v>11584</v>
      </c>
      <c r="C2609" s="54" t="s">
        <v>1977</v>
      </c>
      <c r="D2609" s="60">
        <v>1</v>
      </c>
      <c r="E2609" s="60" t="s">
        <v>20</v>
      </c>
      <c r="F2609" s="56">
        <v>0.158</v>
      </c>
      <c r="G2609" s="53"/>
      <c r="H2609" s="53"/>
      <c r="I2609" s="53"/>
      <c r="J2609" s="53"/>
      <c r="K2609" s="57"/>
      <c r="L2609" s="58">
        <f t="shared" si="276"/>
        <v>39.79</v>
      </c>
      <c r="M2609" s="58">
        <f t="shared" si="273"/>
        <v>39.79</v>
      </c>
      <c r="N2609" s="58" t="e">
        <f>IF(F2609&gt;0,ROUND(F2609*#REF!,2),0)</f>
        <v>#REF!</v>
      </c>
      <c r="O2609" s="58">
        <f>IF(J2609&gt;0,ROUND(J2609*#REF!,2),0)</f>
        <v>0</v>
      </c>
      <c r="P2609" s="58" t="e">
        <f t="shared" si="274"/>
        <v>#REF!</v>
      </c>
      <c r="Q2609" s="59" t="s">
        <v>0</v>
      </c>
      <c r="R2609" s="51"/>
      <c r="S2609" s="51"/>
    </row>
    <row r="2610" spans="1:19" x14ac:dyDescent="0.35">
      <c r="A2610" s="53">
        <v>40103170</v>
      </c>
      <c r="B2610" s="53" t="s">
        <v>11585</v>
      </c>
      <c r="C2610" s="54" t="s">
        <v>1976</v>
      </c>
      <c r="D2610" s="60">
        <v>1</v>
      </c>
      <c r="E2610" s="60" t="s">
        <v>18</v>
      </c>
      <c r="F2610" s="56">
        <v>4</v>
      </c>
      <c r="G2610" s="53"/>
      <c r="H2610" s="53"/>
      <c r="I2610" s="53"/>
      <c r="J2610" s="53"/>
      <c r="K2610" s="57"/>
      <c r="L2610" s="58">
        <f t="shared" si="276"/>
        <v>53.06</v>
      </c>
      <c r="M2610" s="58">
        <f t="shared" si="273"/>
        <v>53.06</v>
      </c>
      <c r="N2610" s="58" t="e">
        <f>IF(F2610&gt;0,ROUND(F2610*#REF!,2),0)</f>
        <v>#REF!</v>
      </c>
      <c r="O2610" s="58">
        <f>IF(J2610&gt;0,ROUND(J2610*#REF!,2),0)</f>
        <v>0</v>
      </c>
      <c r="P2610" s="58" t="e">
        <f t="shared" si="274"/>
        <v>#REF!</v>
      </c>
      <c r="Q2610" s="59" t="s">
        <v>0</v>
      </c>
      <c r="R2610" s="51"/>
      <c r="S2610" s="51"/>
    </row>
    <row r="2611" spans="1:19" ht="31.5" x14ac:dyDescent="0.35">
      <c r="A2611" s="53">
        <v>40103188</v>
      </c>
      <c r="B2611" s="53" t="s">
        <v>11586</v>
      </c>
      <c r="C2611" s="54" t="s">
        <v>1975</v>
      </c>
      <c r="D2611" s="60">
        <v>1</v>
      </c>
      <c r="E2611" s="60" t="s">
        <v>13</v>
      </c>
      <c r="F2611" s="56">
        <v>1.0429999999999999</v>
      </c>
      <c r="G2611" s="53"/>
      <c r="H2611" s="53"/>
      <c r="I2611" s="53"/>
      <c r="J2611" s="53"/>
      <c r="K2611" s="57"/>
      <c r="L2611" s="58">
        <f t="shared" si="276"/>
        <v>148.54</v>
      </c>
      <c r="M2611" s="58">
        <f t="shared" si="273"/>
        <v>148.54</v>
      </c>
      <c r="N2611" s="58" t="e">
        <f>IF(F2611&gt;0,ROUND(F2611*#REF!,2),0)</f>
        <v>#REF!</v>
      </c>
      <c r="O2611" s="58">
        <f>IF(J2611&gt;0,ROUND(J2611*#REF!,2),0)</f>
        <v>0</v>
      </c>
      <c r="P2611" s="58" t="e">
        <f t="shared" si="274"/>
        <v>#REF!</v>
      </c>
      <c r="Q2611" s="59" t="s">
        <v>0</v>
      </c>
      <c r="R2611" s="51"/>
      <c r="S2611" s="51"/>
    </row>
    <row r="2612" spans="1:19" ht="21" x14ac:dyDescent="0.35">
      <c r="A2612" s="53">
        <v>40103196</v>
      </c>
      <c r="B2612" s="53" t="s">
        <v>11587</v>
      </c>
      <c r="C2612" s="54" t="s">
        <v>1974</v>
      </c>
      <c r="D2612" s="60">
        <v>1</v>
      </c>
      <c r="E2612" s="60" t="s">
        <v>34</v>
      </c>
      <c r="F2612" s="56">
        <v>10</v>
      </c>
      <c r="G2612" s="53"/>
      <c r="H2612" s="53"/>
      <c r="I2612" s="53"/>
      <c r="J2612" s="53"/>
      <c r="K2612" s="57"/>
      <c r="L2612" s="58">
        <f t="shared" si="276"/>
        <v>71.62</v>
      </c>
      <c r="M2612" s="58">
        <f t="shared" si="273"/>
        <v>71.62</v>
      </c>
      <c r="N2612" s="58" t="e">
        <f>IF(F2612&gt;0,ROUND(F2612*#REF!,2),0)</f>
        <v>#REF!</v>
      </c>
      <c r="O2612" s="58">
        <f>IF(J2612&gt;0,ROUND(J2612*#REF!,2),0)</f>
        <v>0</v>
      </c>
      <c r="P2612" s="58" t="e">
        <f t="shared" si="274"/>
        <v>#REF!</v>
      </c>
      <c r="Q2612" s="59" t="s">
        <v>0</v>
      </c>
      <c r="R2612" s="51"/>
      <c r="S2612" s="51"/>
    </row>
    <row r="2613" spans="1:19" ht="42" x14ac:dyDescent="0.35">
      <c r="A2613" s="53">
        <v>40103200</v>
      </c>
      <c r="B2613" s="53" t="s">
        <v>11588</v>
      </c>
      <c r="C2613" s="54" t="s">
        <v>1973</v>
      </c>
      <c r="D2613" s="60">
        <v>1</v>
      </c>
      <c r="E2613" s="60" t="s">
        <v>13</v>
      </c>
      <c r="F2613" s="56">
        <v>9.3919999999999995</v>
      </c>
      <c r="G2613" s="53"/>
      <c r="H2613" s="53"/>
      <c r="I2613" s="53"/>
      <c r="J2613" s="53"/>
      <c r="K2613" s="57"/>
      <c r="L2613" s="58">
        <f t="shared" si="276"/>
        <v>148.54</v>
      </c>
      <c r="M2613" s="58">
        <f t="shared" si="273"/>
        <v>148.54</v>
      </c>
      <c r="N2613" s="58" t="e">
        <f>IF(F2613&gt;0,ROUND(F2613*#REF!,2),0)</f>
        <v>#REF!</v>
      </c>
      <c r="O2613" s="58">
        <f>IF(J2613&gt;0,ROUND(J2613*#REF!,2),0)</f>
        <v>0</v>
      </c>
      <c r="P2613" s="58" t="e">
        <f t="shared" si="274"/>
        <v>#REF!</v>
      </c>
      <c r="Q2613" s="59" t="s">
        <v>0</v>
      </c>
      <c r="R2613" s="51"/>
      <c r="S2613" s="51"/>
    </row>
    <row r="2614" spans="1:19" ht="21" x14ac:dyDescent="0.35">
      <c r="A2614" s="53">
        <v>40103234</v>
      </c>
      <c r="B2614" s="53" t="s">
        <v>11589</v>
      </c>
      <c r="C2614" s="54" t="s">
        <v>1972</v>
      </c>
      <c r="D2614" s="60">
        <v>1</v>
      </c>
      <c r="E2614" s="60" t="s">
        <v>34</v>
      </c>
      <c r="F2614" s="56">
        <v>4</v>
      </c>
      <c r="G2614" s="53"/>
      <c r="H2614" s="53"/>
      <c r="I2614" s="53"/>
      <c r="J2614" s="53"/>
      <c r="K2614" s="57"/>
      <c r="L2614" s="58">
        <f t="shared" si="276"/>
        <v>71.62</v>
      </c>
      <c r="M2614" s="58">
        <f t="shared" si="273"/>
        <v>71.62</v>
      </c>
      <c r="N2614" s="58" t="e">
        <f>IF(F2614&gt;0,ROUND(F2614*#REF!,2),0)</f>
        <v>#REF!</v>
      </c>
      <c r="O2614" s="58">
        <f>IF(J2614&gt;0,ROUND(J2614*#REF!,2),0)</f>
        <v>0</v>
      </c>
      <c r="P2614" s="58" t="e">
        <f t="shared" si="274"/>
        <v>#REF!</v>
      </c>
      <c r="Q2614" s="59" t="s">
        <v>0</v>
      </c>
      <c r="R2614" s="51"/>
      <c r="S2614" s="51"/>
    </row>
    <row r="2615" spans="1:19" x14ac:dyDescent="0.35">
      <c r="A2615" s="53">
        <v>40103242</v>
      </c>
      <c r="B2615" s="53" t="s">
        <v>11590</v>
      </c>
      <c r="C2615" s="54" t="s">
        <v>1971</v>
      </c>
      <c r="D2615" s="60">
        <v>1</v>
      </c>
      <c r="E2615" s="60" t="s">
        <v>34</v>
      </c>
      <c r="F2615" s="56">
        <v>5.66</v>
      </c>
      <c r="G2615" s="53"/>
      <c r="H2615" s="53"/>
      <c r="I2615" s="53"/>
      <c r="J2615" s="53"/>
      <c r="K2615" s="57"/>
      <c r="L2615" s="58">
        <f t="shared" si="276"/>
        <v>71.62</v>
      </c>
      <c r="M2615" s="58">
        <f t="shared" si="273"/>
        <v>71.62</v>
      </c>
      <c r="N2615" s="58" t="e">
        <f>IF(F2615&gt;0,ROUND(F2615*#REF!,2),0)</f>
        <v>#REF!</v>
      </c>
      <c r="O2615" s="58">
        <f>IF(J2615&gt;0,ROUND(J2615*#REF!,2),0)</f>
        <v>0</v>
      </c>
      <c r="P2615" s="58" t="e">
        <f t="shared" si="274"/>
        <v>#REF!</v>
      </c>
      <c r="Q2615" s="59" t="s">
        <v>0</v>
      </c>
      <c r="R2615" s="51"/>
      <c r="S2615" s="51"/>
    </row>
    <row r="2616" spans="1:19" x14ac:dyDescent="0.35">
      <c r="A2616" s="53">
        <v>40103250</v>
      </c>
      <c r="B2616" s="53" t="s">
        <v>11591</v>
      </c>
      <c r="C2616" s="54" t="s">
        <v>1970</v>
      </c>
      <c r="D2616" s="60">
        <v>1</v>
      </c>
      <c r="E2616" s="60" t="s">
        <v>34</v>
      </c>
      <c r="F2616" s="56">
        <v>5.66</v>
      </c>
      <c r="G2616" s="53"/>
      <c r="H2616" s="53"/>
      <c r="I2616" s="53"/>
      <c r="J2616" s="53"/>
      <c r="K2616" s="57"/>
      <c r="L2616" s="58">
        <f t="shared" si="276"/>
        <v>71.62</v>
      </c>
      <c r="M2616" s="58">
        <f t="shared" si="273"/>
        <v>71.62</v>
      </c>
      <c r="N2616" s="58" t="e">
        <f>IF(F2616&gt;0,ROUND(F2616*#REF!,2),0)</f>
        <v>#REF!</v>
      </c>
      <c r="O2616" s="58">
        <f>IF(J2616&gt;0,ROUND(J2616*#REF!,2),0)</f>
        <v>0</v>
      </c>
      <c r="P2616" s="58" t="e">
        <f t="shared" si="274"/>
        <v>#REF!</v>
      </c>
      <c r="Q2616" s="59" t="s">
        <v>0</v>
      </c>
      <c r="R2616" s="51"/>
      <c r="S2616" s="51"/>
    </row>
    <row r="2617" spans="1:19" x14ac:dyDescent="0.35">
      <c r="A2617" s="53">
        <v>40103269</v>
      </c>
      <c r="B2617" s="53" t="s">
        <v>11592</v>
      </c>
      <c r="C2617" s="54" t="s">
        <v>1969</v>
      </c>
      <c r="D2617" s="60">
        <v>1</v>
      </c>
      <c r="E2617" s="60" t="s">
        <v>4</v>
      </c>
      <c r="F2617" s="56">
        <v>7.5750000000000002</v>
      </c>
      <c r="G2617" s="53"/>
      <c r="H2617" s="53"/>
      <c r="I2617" s="53"/>
      <c r="J2617" s="53"/>
      <c r="K2617" s="57"/>
      <c r="L2617" s="58">
        <f t="shared" si="276"/>
        <v>84.88</v>
      </c>
      <c r="M2617" s="58">
        <f t="shared" si="273"/>
        <v>84.88</v>
      </c>
      <c r="N2617" s="58" t="e">
        <f>IF(F2617&gt;0,ROUND(F2617*#REF!,2),0)</f>
        <v>#REF!</v>
      </c>
      <c r="O2617" s="58">
        <f>IF(J2617&gt;0,ROUND(J2617*#REF!,2),0)</f>
        <v>0</v>
      </c>
      <c r="P2617" s="58" t="e">
        <f t="shared" si="274"/>
        <v>#REF!</v>
      </c>
      <c r="Q2617" s="59" t="s">
        <v>0</v>
      </c>
      <c r="R2617" s="51"/>
      <c r="S2617" s="51"/>
    </row>
    <row r="2618" spans="1:19" ht="31.5" x14ac:dyDescent="0.35">
      <c r="A2618" s="53">
        <v>40103277</v>
      </c>
      <c r="B2618" s="53" t="s">
        <v>11593</v>
      </c>
      <c r="C2618" s="54" t="s">
        <v>1968</v>
      </c>
      <c r="D2618" s="60">
        <v>1</v>
      </c>
      <c r="E2618" s="60" t="s">
        <v>23</v>
      </c>
      <c r="F2618" s="56">
        <v>2.6960000000000002</v>
      </c>
      <c r="G2618" s="53"/>
      <c r="H2618" s="53"/>
      <c r="I2618" s="53"/>
      <c r="J2618" s="53"/>
      <c r="K2618" s="57"/>
      <c r="L2618" s="58">
        <f t="shared" si="276"/>
        <v>116.71</v>
      </c>
      <c r="M2618" s="58">
        <f t="shared" si="273"/>
        <v>116.71</v>
      </c>
      <c r="N2618" s="58" t="e">
        <f>IF(F2618&gt;0,ROUND(F2618*#REF!,2),0)</f>
        <v>#REF!</v>
      </c>
      <c r="O2618" s="58">
        <f>IF(J2618&gt;0,ROUND(J2618*#REF!,2),0)</f>
        <v>0</v>
      </c>
      <c r="P2618" s="58" t="e">
        <f t="shared" si="274"/>
        <v>#REF!</v>
      </c>
      <c r="Q2618" s="59" t="s">
        <v>0</v>
      </c>
      <c r="R2618" s="51"/>
      <c r="S2618" s="51"/>
    </row>
    <row r="2619" spans="1:19" x14ac:dyDescent="0.35">
      <c r="A2619" s="53">
        <v>40103285</v>
      </c>
      <c r="B2619" s="53" t="s">
        <v>11594</v>
      </c>
      <c r="C2619" s="54" t="s">
        <v>1967</v>
      </c>
      <c r="D2619" s="60">
        <v>1</v>
      </c>
      <c r="E2619" s="60" t="s">
        <v>18</v>
      </c>
      <c r="F2619" s="56">
        <v>2.4369999999999998</v>
      </c>
      <c r="G2619" s="53"/>
      <c r="H2619" s="53"/>
      <c r="I2619" s="53"/>
      <c r="J2619" s="53"/>
      <c r="K2619" s="57"/>
      <c r="L2619" s="58">
        <f t="shared" si="276"/>
        <v>53.06</v>
      </c>
      <c r="M2619" s="58">
        <f t="shared" si="273"/>
        <v>53.06</v>
      </c>
      <c r="N2619" s="58" t="e">
        <f>IF(F2619&gt;0,ROUND(F2619*#REF!,2),0)</f>
        <v>#REF!</v>
      </c>
      <c r="O2619" s="58">
        <f>IF(J2619&gt;0,ROUND(J2619*#REF!,2),0)</f>
        <v>0</v>
      </c>
      <c r="P2619" s="58" t="e">
        <f t="shared" si="274"/>
        <v>#REF!</v>
      </c>
      <c r="Q2619" s="59" t="s">
        <v>0</v>
      </c>
      <c r="R2619" s="51"/>
      <c r="S2619" s="51"/>
    </row>
    <row r="2620" spans="1:19" ht="42" x14ac:dyDescent="0.35">
      <c r="A2620" s="53">
        <v>40103307</v>
      </c>
      <c r="B2620" s="53" t="s">
        <v>11595</v>
      </c>
      <c r="C2620" s="54" t="s">
        <v>1966</v>
      </c>
      <c r="D2620" s="60">
        <v>1</v>
      </c>
      <c r="E2620" s="60" t="s">
        <v>110</v>
      </c>
      <c r="F2620" s="56">
        <v>5.7</v>
      </c>
      <c r="G2620" s="53"/>
      <c r="H2620" s="53"/>
      <c r="I2620" s="53"/>
      <c r="J2620" s="53"/>
      <c r="K2620" s="57"/>
      <c r="L2620" s="58">
        <f t="shared" si="276"/>
        <v>222.81</v>
      </c>
      <c r="M2620" s="58">
        <f t="shared" si="273"/>
        <v>222.81</v>
      </c>
      <c r="N2620" s="58" t="e">
        <f>IF(F2620&gt;0,ROUND(F2620*#REF!,2),0)</f>
        <v>#REF!</v>
      </c>
      <c r="O2620" s="58">
        <f>IF(J2620&gt;0,ROUND(J2620*#REF!,2),0)</f>
        <v>0</v>
      </c>
      <c r="P2620" s="58" t="e">
        <f t="shared" si="274"/>
        <v>#REF!</v>
      </c>
      <c r="Q2620" s="59" t="s">
        <v>0</v>
      </c>
      <c r="R2620" s="51"/>
      <c r="S2620" s="51"/>
    </row>
    <row r="2621" spans="1:19" x14ac:dyDescent="0.35">
      <c r="A2621" s="53">
        <v>40103315</v>
      </c>
      <c r="B2621" s="53" t="s">
        <v>11596</v>
      </c>
      <c r="C2621" s="54" t="s">
        <v>1965</v>
      </c>
      <c r="D2621" s="60">
        <v>1</v>
      </c>
      <c r="E2621" s="60" t="s">
        <v>110</v>
      </c>
      <c r="F2621" s="56">
        <v>9.6</v>
      </c>
      <c r="G2621" s="53"/>
      <c r="H2621" s="53"/>
      <c r="I2621" s="53"/>
      <c r="J2621" s="53"/>
      <c r="K2621" s="57"/>
      <c r="L2621" s="58">
        <f t="shared" si="276"/>
        <v>222.81</v>
      </c>
      <c r="M2621" s="58">
        <f t="shared" si="273"/>
        <v>222.81</v>
      </c>
      <c r="N2621" s="58" t="e">
        <f>IF(F2621&gt;0,ROUND(F2621*#REF!,2),0)</f>
        <v>#REF!</v>
      </c>
      <c r="O2621" s="58">
        <f>IF(J2621&gt;0,ROUND(J2621*#REF!,2),0)</f>
        <v>0</v>
      </c>
      <c r="P2621" s="58" t="e">
        <f t="shared" si="274"/>
        <v>#REF!</v>
      </c>
      <c r="Q2621" s="59" t="s">
        <v>0</v>
      </c>
      <c r="R2621" s="51"/>
      <c r="S2621" s="51"/>
    </row>
    <row r="2622" spans="1:19" x14ac:dyDescent="0.35">
      <c r="A2622" s="53">
        <v>40103323</v>
      </c>
      <c r="B2622" s="53" t="s">
        <v>11597</v>
      </c>
      <c r="C2622" s="54" t="s">
        <v>1964</v>
      </c>
      <c r="D2622" s="60">
        <v>1</v>
      </c>
      <c r="E2622" s="60" t="s">
        <v>110</v>
      </c>
      <c r="F2622" s="56">
        <v>9.6</v>
      </c>
      <c r="G2622" s="53"/>
      <c r="H2622" s="53"/>
      <c r="I2622" s="53"/>
      <c r="J2622" s="53"/>
      <c r="K2622" s="57"/>
      <c r="L2622" s="58">
        <f t="shared" si="276"/>
        <v>222.81</v>
      </c>
      <c r="M2622" s="58">
        <f t="shared" si="273"/>
        <v>222.81</v>
      </c>
      <c r="N2622" s="58" t="e">
        <f>IF(F2622&gt;0,ROUND(F2622*#REF!,2),0)</f>
        <v>#REF!</v>
      </c>
      <c r="O2622" s="58">
        <f>IF(J2622&gt;0,ROUND(J2622*#REF!,2),0)</f>
        <v>0</v>
      </c>
      <c r="P2622" s="58" t="e">
        <f t="shared" si="274"/>
        <v>#REF!</v>
      </c>
      <c r="Q2622" s="59" t="s">
        <v>0</v>
      </c>
      <c r="R2622" s="51"/>
      <c r="S2622" s="51"/>
    </row>
    <row r="2623" spans="1:19" ht="21" x14ac:dyDescent="0.35">
      <c r="A2623" s="53">
        <v>40103331</v>
      </c>
      <c r="B2623" s="53" t="s">
        <v>11598</v>
      </c>
      <c r="C2623" s="54" t="s">
        <v>1963</v>
      </c>
      <c r="D2623" s="60">
        <v>1</v>
      </c>
      <c r="E2623" s="60" t="s">
        <v>151</v>
      </c>
      <c r="F2623" s="56">
        <v>19.2</v>
      </c>
      <c r="G2623" s="53"/>
      <c r="H2623" s="53"/>
      <c r="I2623" s="53"/>
      <c r="J2623" s="53"/>
      <c r="K2623" s="57"/>
      <c r="L2623" s="58">
        <f t="shared" si="276"/>
        <v>270.54000000000002</v>
      </c>
      <c r="M2623" s="58">
        <f t="shared" si="273"/>
        <v>270.54000000000002</v>
      </c>
      <c r="N2623" s="58" t="e">
        <f>IF(F2623&gt;0,ROUND(F2623*#REF!,2),0)</f>
        <v>#REF!</v>
      </c>
      <c r="O2623" s="58">
        <f>IF(J2623&gt;0,ROUND(J2623*#REF!,2),0)</f>
        <v>0</v>
      </c>
      <c r="P2623" s="58" t="e">
        <f t="shared" si="274"/>
        <v>#REF!</v>
      </c>
      <c r="Q2623" s="59" t="s">
        <v>0</v>
      </c>
      <c r="R2623" s="51"/>
      <c r="S2623" s="51"/>
    </row>
    <row r="2624" spans="1:19" ht="21" x14ac:dyDescent="0.35">
      <c r="A2624" s="53">
        <v>40103366</v>
      </c>
      <c r="B2624" s="53" t="s">
        <v>11599</v>
      </c>
      <c r="C2624" s="54" t="s">
        <v>1962</v>
      </c>
      <c r="D2624" s="60">
        <v>1</v>
      </c>
      <c r="E2624" s="60" t="s">
        <v>311</v>
      </c>
      <c r="F2624" s="56">
        <v>16.8</v>
      </c>
      <c r="G2624" s="53"/>
      <c r="H2624" s="53"/>
      <c r="I2624" s="53"/>
      <c r="J2624" s="53"/>
      <c r="K2624" s="57"/>
      <c r="L2624" s="58">
        <f t="shared" si="276"/>
        <v>291.76</v>
      </c>
      <c r="M2624" s="58">
        <f t="shared" si="273"/>
        <v>291.76</v>
      </c>
      <c r="N2624" s="58" t="e">
        <f>IF(F2624&gt;0,ROUND(F2624*#REF!,2),0)</f>
        <v>#REF!</v>
      </c>
      <c r="O2624" s="58">
        <f>IF(J2624&gt;0,ROUND(J2624*#REF!,2),0)</f>
        <v>0</v>
      </c>
      <c r="P2624" s="58" t="e">
        <f t="shared" si="274"/>
        <v>#REF!</v>
      </c>
      <c r="Q2624" s="59" t="s">
        <v>0</v>
      </c>
      <c r="R2624" s="51"/>
      <c r="S2624" s="51"/>
    </row>
    <row r="2625" spans="1:19" ht="42" x14ac:dyDescent="0.35">
      <c r="A2625" s="53">
        <v>40103374</v>
      </c>
      <c r="B2625" s="53" t="s">
        <v>11600</v>
      </c>
      <c r="C2625" s="54" t="s">
        <v>1961</v>
      </c>
      <c r="D2625" s="60">
        <v>1</v>
      </c>
      <c r="E2625" s="60" t="s">
        <v>18</v>
      </c>
      <c r="F2625" s="56">
        <v>3.9</v>
      </c>
      <c r="G2625" s="53"/>
      <c r="H2625" s="53"/>
      <c r="I2625" s="53"/>
      <c r="J2625" s="53"/>
      <c r="K2625" s="57"/>
      <c r="L2625" s="58">
        <f t="shared" si="276"/>
        <v>53.06</v>
      </c>
      <c r="M2625" s="58">
        <f t="shared" si="273"/>
        <v>53.06</v>
      </c>
      <c r="N2625" s="58" t="e">
        <f>IF(F2625&gt;0,ROUND(F2625*#REF!,2),0)</f>
        <v>#REF!</v>
      </c>
      <c r="O2625" s="58">
        <f>IF(J2625&gt;0,ROUND(J2625*#REF!,2),0)</f>
        <v>0</v>
      </c>
      <c r="P2625" s="58" t="e">
        <f t="shared" si="274"/>
        <v>#REF!</v>
      </c>
      <c r="Q2625" s="59" t="s">
        <v>0</v>
      </c>
      <c r="R2625" s="51"/>
      <c r="S2625" s="51"/>
    </row>
    <row r="2626" spans="1:19" ht="21" x14ac:dyDescent="0.35">
      <c r="A2626" s="53">
        <v>40103382</v>
      </c>
      <c r="B2626" s="53" t="s">
        <v>11601</v>
      </c>
      <c r="C2626" s="54" t="s">
        <v>1960</v>
      </c>
      <c r="D2626" s="60">
        <v>1</v>
      </c>
      <c r="E2626" s="60" t="s">
        <v>23</v>
      </c>
      <c r="F2626" s="56">
        <v>9.1349999999999998</v>
      </c>
      <c r="G2626" s="53"/>
      <c r="H2626" s="53"/>
      <c r="I2626" s="53"/>
      <c r="J2626" s="53"/>
      <c r="K2626" s="57"/>
      <c r="L2626" s="58">
        <f t="shared" ref="L2626:L2657" si="277">VLOOKUP(E2626,PORTES2021,10,FALSE)</f>
        <v>116.71</v>
      </c>
      <c r="M2626" s="58">
        <f t="shared" si="273"/>
        <v>116.71</v>
      </c>
      <c r="N2626" s="58" t="e">
        <f>IF(F2626&gt;0,ROUND(F2626*#REF!,2),0)</f>
        <v>#REF!</v>
      </c>
      <c r="O2626" s="58">
        <f>IF(J2626&gt;0,ROUND(J2626*#REF!,2),0)</f>
        <v>0</v>
      </c>
      <c r="P2626" s="58" t="e">
        <f t="shared" si="274"/>
        <v>#REF!</v>
      </c>
      <c r="Q2626" s="59" t="s">
        <v>0</v>
      </c>
      <c r="R2626" s="51"/>
      <c r="S2626" s="51"/>
    </row>
    <row r="2627" spans="1:19" ht="21" x14ac:dyDescent="0.35">
      <c r="A2627" s="53">
        <v>40103390</v>
      </c>
      <c r="B2627" s="53" t="s">
        <v>11602</v>
      </c>
      <c r="C2627" s="54" t="s">
        <v>1959</v>
      </c>
      <c r="D2627" s="60">
        <v>1</v>
      </c>
      <c r="E2627" s="60" t="s">
        <v>311</v>
      </c>
      <c r="F2627" s="56">
        <v>24</v>
      </c>
      <c r="G2627" s="53"/>
      <c r="H2627" s="53"/>
      <c r="I2627" s="53"/>
      <c r="J2627" s="53"/>
      <c r="K2627" s="57"/>
      <c r="L2627" s="58">
        <f t="shared" si="277"/>
        <v>291.76</v>
      </c>
      <c r="M2627" s="58">
        <f t="shared" si="273"/>
        <v>291.76</v>
      </c>
      <c r="N2627" s="58" t="e">
        <f>IF(F2627&gt;0,ROUND(F2627*#REF!,2),0)</f>
        <v>#REF!</v>
      </c>
      <c r="O2627" s="58">
        <f>IF(J2627&gt;0,ROUND(J2627*#REF!,2),0)</f>
        <v>0</v>
      </c>
      <c r="P2627" s="58" t="e">
        <f t="shared" si="274"/>
        <v>#REF!</v>
      </c>
      <c r="Q2627" s="59" t="s">
        <v>0</v>
      </c>
      <c r="R2627" s="51"/>
      <c r="S2627" s="51"/>
    </row>
    <row r="2628" spans="1:19" x14ac:dyDescent="0.35">
      <c r="A2628" s="53">
        <v>40103404</v>
      </c>
      <c r="B2628" s="53" t="s">
        <v>11603</v>
      </c>
      <c r="C2628" s="54" t="s">
        <v>1958</v>
      </c>
      <c r="D2628" s="60">
        <v>1</v>
      </c>
      <c r="E2628" s="60" t="s">
        <v>18</v>
      </c>
      <c r="F2628" s="56">
        <v>3.0870000000000002</v>
      </c>
      <c r="G2628" s="53"/>
      <c r="H2628" s="53"/>
      <c r="I2628" s="53"/>
      <c r="J2628" s="53"/>
      <c r="K2628" s="57"/>
      <c r="L2628" s="58">
        <f t="shared" si="277"/>
        <v>53.06</v>
      </c>
      <c r="M2628" s="58">
        <f t="shared" si="273"/>
        <v>53.06</v>
      </c>
      <c r="N2628" s="58" t="e">
        <f>IF(F2628&gt;0,ROUND(F2628*#REF!,2),0)</f>
        <v>#REF!</v>
      </c>
      <c r="O2628" s="58">
        <f>IF(J2628&gt;0,ROUND(J2628*#REF!,2),0)</f>
        <v>0</v>
      </c>
      <c r="P2628" s="58" t="e">
        <f t="shared" si="274"/>
        <v>#REF!</v>
      </c>
      <c r="Q2628" s="59" t="s">
        <v>0</v>
      </c>
      <c r="R2628" s="51"/>
      <c r="S2628" s="51"/>
    </row>
    <row r="2629" spans="1:19" x14ac:dyDescent="0.35">
      <c r="A2629" s="53">
        <v>40103412</v>
      </c>
      <c r="B2629" s="53" t="s">
        <v>11604</v>
      </c>
      <c r="C2629" s="54" t="s">
        <v>1957</v>
      </c>
      <c r="D2629" s="60">
        <v>1</v>
      </c>
      <c r="E2629" s="60" t="s">
        <v>31</v>
      </c>
      <c r="F2629" s="56">
        <v>6.5000000000000002E-2</v>
      </c>
      <c r="G2629" s="53"/>
      <c r="H2629" s="53"/>
      <c r="I2629" s="53"/>
      <c r="J2629" s="53"/>
      <c r="K2629" s="57"/>
      <c r="L2629" s="58">
        <f t="shared" si="277"/>
        <v>26.53</v>
      </c>
      <c r="M2629" s="58">
        <f t="shared" si="273"/>
        <v>26.53</v>
      </c>
      <c r="N2629" s="58" t="e">
        <f>IF(F2629&gt;0,ROUND(F2629*#REF!,2),0)</f>
        <v>#REF!</v>
      </c>
      <c r="O2629" s="58">
        <f>IF(J2629&gt;0,ROUND(J2629*#REF!,2),0)</f>
        <v>0</v>
      </c>
      <c r="P2629" s="58" t="e">
        <f t="shared" si="274"/>
        <v>#REF!</v>
      </c>
      <c r="Q2629" s="59" t="s">
        <v>0</v>
      </c>
      <c r="R2629" s="51"/>
      <c r="S2629" s="51"/>
    </row>
    <row r="2630" spans="1:19" ht="21" x14ac:dyDescent="0.35">
      <c r="A2630" s="53">
        <v>40103420</v>
      </c>
      <c r="B2630" s="53" t="s">
        <v>11605</v>
      </c>
      <c r="C2630" s="54" t="s">
        <v>1956</v>
      </c>
      <c r="D2630" s="60">
        <v>1</v>
      </c>
      <c r="E2630" s="60" t="s">
        <v>18</v>
      </c>
      <c r="F2630" s="56">
        <v>1.56</v>
      </c>
      <c r="G2630" s="53"/>
      <c r="H2630" s="53"/>
      <c r="I2630" s="53"/>
      <c r="J2630" s="53"/>
      <c r="K2630" s="57"/>
      <c r="L2630" s="58">
        <f t="shared" si="277"/>
        <v>53.06</v>
      </c>
      <c r="M2630" s="58">
        <f t="shared" si="273"/>
        <v>53.06</v>
      </c>
      <c r="N2630" s="58" t="e">
        <f>IF(F2630&gt;0,ROUND(F2630*#REF!,2),0)</f>
        <v>#REF!</v>
      </c>
      <c r="O2630" s="58">
        <f>IF(J2630&gt;0,ROUND(J2630*#REF!,2),0)</f>
        <v>0</v>
      </c>
      <c r="P2630" s="58" t="e">
        <f t="shared" si="274"/>
        <v>#REF!</v>
      </c>
      <c r="Q2630" s="59" t="s">
        <v>0</v>
      </c>
      <c r="R2630" s="51"/>
      <c r="S2630" s="51"/>
    </row>
    <row r="2631" spans="1:19" x14ac:dyDescent="0.35">
      <c r="A2631" s="53">
        <v>40103439</v>
      </c>
      <c r="B2631" s="53" t="s">
        <v>11606</v>
      </c>
      <c r="C2631" s="54" t="s">
        <v>1955</v>
      </c>
      <c r="D2631" s="60">
        <v>1</v>
      </c>
      <c r="E2631" s="60" t="s">
        <v>34</v>
      </c>
      <c r="F2631" s="56">
        <v>0.78</v>
      </c>
      <c r="G2631" s="53"/>
      <c r="H2631" s="53"/>
      <c r="I2631" s="53"/>
      <c r="J2631" s="53"/>
      <c r="K2631" s="57"/>
      <c r="L2631" s="58">
        <f t="shared" si="277"/>
        <v>71.62</v>
      </c>
      <c r="M2631" s="58">
        <f t="shared" si="273"/>
        <v>71.62</v>
      </c>
      <c r="N2631" s="58" t="e">
        <f>IF(F2631&gt;0,ROUND(F2631*#REF!,2),0)</f>
        <v>#REF!</v>
      </c>
      <c r="O2631" s="58">
        <f>IF(J2631&gt;0,ROUND(J2631*#REF!,2),0)</f>
        <v>0</v>
      </c>
      <c r="P2631" s="58" t="e">
        <f t="shared" si="274"/>
        <v>#REF!</v>
      </c>
      <c r="Q2631" s="59" t="s">
        <v>0</v>
      </c>
      <c r="R2631" s="51"/>
      <c r="S2631" s="51"/>
    </row>
    <row r="2632" spans="1:19" x14ac:dyDescent="0.35">
      <c r="A2632" s="53">
        <v>40103447</v>
      </c>
      <c r="B2632" s="53" t="s">
        <v>11607</v>
      </c>
      <c r="C2632" s="54" t="s">
        <v>1954</v>
      </c>
      <c r="D2632" s="60">
        <v>1</v>
      </c>
      <c r="E2632" s="60" t="s">
        <v>31</v>
      </c>
      <c r="F2632" s="56">
        <v>9.0999999999999998E-2</v>
      </c>
      <c r="G2632" s="53"/>
      <c r="H2632" s="53"/>
      <c r="I2632" s="53"/>
      <c r="J2632" s="53"/>
      <c r="K2632" s="57"/>
      <c r="L2632" s="58">
        <f t="shared" si="277"/>
        <v>26.53</v>
      </c>
      <c r="M2632" s="58">
        <f t="shared" si="273"/>
        <v>26.53</v>
      </c>
      <c r="N2632" s="58" t="e">
        <f>IF(F2632&gt;0,ROUND(F2632*#REF!,2),0)</f>
        <v>#REF!</v>
      </c>
      <c r="O2632" s="58">
        <f>IF(J2632&gt;0,ROUND(J2632*#REF!,2),0)</f>
        <v>0</v>
      </c>
      <c r="P2632" s="58" t="e">
        <f t="shared" si="274"/>
        <v>#REF!</v>
      </c>
      <c r="Q2632" s="59" t="s">
        <v>0</v>
      </c>
      <c r="R2632" s="51"/>
      <c r="S2632" s="51"/>
    </row>
    <row r="2633" spans="1:19" ht="21" x14ac:dyDescent="0.35">
      <c r="A2633" s="53">
        <v>40103455</v>
      </c>
      <c r="B2633" s="53" t="s">
        <v>11608</v>
      </c>
      <c r="C2633" s="54" t="s">
        <v>1953</v>
      </c>
      <c r="D2633" s="60">
        <v>1</v>
      </c>
      <c r="E2633" s="60" t="s">
        <v>34</v>
      </c>
      <c r="F2633" s="56">
        <v>1.462</v>
      </c>
      <c r="G2633" s="53"/>
      <c r="H2633" s="53"/>
      <c r="I2633" s="53"/>
      <c r="J2633" s="53"/>
      <c r="K2633" s="57"/>
      <c r="L2633" s="58">
        <f t="shared" si="277"/>
        <v>71.62</v>
      </c>
      <c r="M2633" s="58">
        <f t="shared" si="273"/>
        <v>71.62</v>
      </c>
      <c r="N2633" s="58" t="e">
        <f>IF(F2633&gt;0,ROUND(F2633*#REF!,2),0)</f>
        <v>#REF!</v>
      </c>
      <c r="O2633" s="58">
        <f>IF(J2633&gt;0,ROUND(J2633*#REF!,2),0)</f>
        <v>0</v>
      </c>
      <c r="P2633" s="58" t="e">
        <f t="shared" si="274"/>
        <v>#REF!</v>
      </c>
      <c r="Q2633" s="59" t="s">
        <v>0</v>
      </c>
      <c r="R2633" s="51"/>
      <c r="S2633" s="51"/>
    </row>
    <row r="2634" spans="1:19" ht="21" x14ac:dyDescent="0.35">
      <c r="A2634" s="53">
        <v>40103463</v>
      </c>
      <c r="B2634" s="53" t="s">
        <v>11609</v>
      </c>
      <c r="C2634" s="54" t="s">
        <v>1952</v>
      </c>
      <c r="D2634" s="60">
        <v>1</v>
      </c>
      <c r="E2634" s="60" t="s">
        <v>34</v>
      </c>
      <c r="F2634" s="56">
        <v>1.462</v>
      </c>
      <c r="G2634" s="53"/>
      <c r="H2634" s="53"/>
      <c r="I2634" s="53"/>
      <c r="J2634" s="53"/>
      <c r="K2634" s="57"/>
      <c r="L2634" s="58">
        <f t="shared" si="277"/>
        <v>71.62</v>
      </c>
      <c r="M2634" s="58">
        <f t="shared" si="273"/>
        <v>71.62</v>
      </c>
      <c r="N2634" s="58" t="e">
        <f>IF(F2634&gt;0,ROUND(F2634*#REF!,2),0)</f>
        <v>#REF!</v>
      </c>
      <c r="O2634" s="58">
        <f>IF(J2634&gt;0,ROUND(J2634*#REF!,2),0)</f>
        <v>0</v>
      </c>
      <c r="P2634" s="58" t="e">
        <f t="shared" si="274"/>
        <v>#REF!</v>
      </c>
      <c r="Q2634" s="59" t="s">
        <v>0</v>
      </c>
      <c r="R2634" s="51"/>
      <c r="S2634" s="51"/>
    </row>
    <row r="2635" spans="1:19" ht="21" x14ac:dyDescent="0.35">
      <c r="A2635" s="53">
        <v>40103480</v>
      </c>
      <c r="B2635" s="53" t="s">
        <v>11610</v>
      </c>
      <c r="C2635" s="54" t="s">
        <v>1951</v>
      </c>
      <c r="D2635" s="60">
        <v>1</v>
      </c>
      <c r="E2635" s="60" t="s">
        <v>18</v>
      </c>
      <c r="F2635" s="56">
        <v>0.97499999999999998</v>
      </c>
      <c r="G2635" s="53"/>
      <c r="H2635" s="53"/>
      <c r="I2635" s="53"/>
      <c r="J2635" s="53"/>
      <c r="K2635" s="57"/>
      <c r="L2635" s="58">
        <f t="shared" si="277"/>
        <v>53.06</v>
      </c>
      <c r="M2635" s="58">
        <f t="shared" si="273"/>
        <v>53.06</v>
      </c>
      <c r="N2635" s="58" t="e">
        <f>IF(F2635&gt;0,ROUND(F2635*#REF!,2),0)</f>
        <v>#REF!</v>
      </c>
      <c r="O2635" s="58">
        <f>IF(J2635&gt;0,ROUND(J2635*#REF!,2),0)</f>
        <v>0</v>
      </c>
      <c r="P2635" s="58" t="e">
        <f t="shared" si="274"/>
        <v>#REF!</v>
      </c>
      <c r="Q2635" s="59" t="s">
        <v>0</v>
      </c>
      <c r="R2635" s="51"/>
      <c r="S2635" s="51"/>
    </row>
    <row r="2636" spans="1:19" ht="21" x14ac:dyDescent="0.35">
      <c r="A2636" s="53">
        <v>40103498</v>
      </c>
      <c r="B2636" s="53" t="s">
        <v>11611</v>
      </c>
      <c r="C2636" s="54" t="s">
        <v>1950</v>
      </c>
      <c r="D2636" s="60">
        <v>1</v>
      </c>
      <c r="E2636" s="60" t="s">
        <v>41</v>
      </c>
      <c r="F2636" s="56">
        <v>6.5</v>
      </c>
      <c r="G2636" s="53"/>
      <c r="H2636" s="53"/>
      <c r="I2636" s="53"/>
      <c r="J2636" s="53"/>
      <c r="K2636" s="57"/>
      <c r="L2636" s="58">
        <f t="shared" si="277"/>
        <v>169.74</v>
      </c>
      <c r="M2636" s="58">
        <f t="shared" si="273"/>
        <v>169.74</v>
      </c>
      <c r="N2636" s="58" t="e">
        <f>IF(F2636&gt;0,ROUND(F2636*#REF!,2),0)</f>
        <v>#REF!</v>
      </c>
      <c r="O2636" s="58">
        <f>IF(J2636&gt;0,ROUND(J2636*#REF!,2),0)</f>
        <v>0</v>
      </c>
      <c r="P2636" s="58" t="e">
        <f t="shared" si="274"/>
        <v>#REF!</v>
      </c>
      <c r="Q2636" s="59" t="s">
        <v>0</v>
      </c>
      <c r="R2636" s="51"/>
      <c r="S2636" s="51"/>
    </row>
    <row r="2637" spans="1:19" x14ac:dyDescent="0.35">
      <c r="A2637" s="53">
        <v>40103501</v>
      </c>
      <c r="B2637" s="53" t="s">
        <v>11612</v>
      </c>
      <c r="C2637" s="54" t="s">
        <v>1949</v>
      </c>
      <c r="D2637" s="60">
        <v>1</v>
      </c>
      <c r="E2637" s="60" t="s">
        <v>31</v>
      </c>
      <c r="F2637" s="56">
        <v>0.158</v>
      </c>
      <c r="G2637" s="53"/>
      <c r="H2637" s="53"/>
      <c r="I2637" s="53"/>
      <c r="J2637" s="53"/>
      <c r="K2637" s="57"/>
      <c r="L2637" s="58">
        <f t="shared" si="277"/>
        <v>26.53</v>
      </c>
      <c r="M2637" s="58">
        <f t="shared" si="273"/>
        <v>26.53</v>
      </c>
      <c r="N2637" s="58" t="e">
        <f>IF(F2637&gt;0,ROUND(F2637*#REF!,2),0)</f>
        <v>#REF!</v>
      </c>
      <c r="O2637" s="58">
        <f>IF(J2637&gt;0,ROUND(J2637*#REF!,2),0)</f>
        <v>0</v>
      </c>
      <c r="P2637" s="58" t="e">
        <f t="shared" si="274"/>
        <v>#REF!</v>
      </c>
      <c r="Q2637" s="59" t="s">
        <v>0</v>
      </c>
      <c r="R2637" s="51"/>
      <c r="S2637" s="51"/>
    </row>
    <row r="2638" spans="1:19" ht="21" x14ac:dyDescent="0.35">
      <c r="A2638" s="53">
        <v>40103510</v>
      </c>
      <c r="B2638" s="53" t="s">
        <v>11613</v>
      </c>
      <c r="C2638" s="54" t="s">
        <v>1948</v>
      </c>
      <c r="D2638" s="60">
        <v>1</v>
      </c>
      <c r="E2638" s="60" t="s">
        <v>23</v>
      </c>
      <c r="F2638" s="56">
        <v>14</v>
      </c>
      <c r="G2638" s="53"/>
      <c r="H2638" s="53"/>
      <c r="I2638" s="53"/>
      <c r="J2638" s="53"/>
      <c r="K2638" s="57"/>
      <c r="L2638" s="58">
        <f t="shared" si="277"/>
        <v>116.71</v>
      </c>
      <c r="M2638" s="58">
        <f t="shared" si="273"/>
        <v>116.71</v>
      </c>
      <c r="N2638" s="58" t="e">
        <f>IF(F2638&gt;0,ROUND(F2638*#REF!,2),0)</f>
        <v>#REF!</v>
      </c>
      <c r="O2638" s="58">
        <f>IF(J2638&gt;0,ROUND(J2638*#REF!,2),0)</f>
        <v>0</v>
      </c>
      <c r="P2638" s="58" t="e">
        <f t="shared" si="274"/>
        <v>#REF!</v>
      </c>
      <c r="Q2638" s="59" t="s">
        <v>0</v>
      </c>
      <c r="R2638" s="51"/>
      <c r="S2638" s="51"/>
    </row>
    <row r="2639" spans="1:19" ht="21" x14ac:dyDescent="0.35">
      <c r="A2639" s="53">
        <v>40103528</v>
      </c>
      <c r="B2639" s="53" t="s">
        <v>11614</v>
      </c>
      <c r="C2639" s="54" t="s">
        <v>1947</v>
      </c>
      <c r="D2639" s="60">
        <v>1</v>
      </c>
      <c r="E2639" s="60" t="s">
        <v>41</v>
      </c>
      <c r="F2639" s="56">
        <v>30</v>
      </c>
      <c r="G2639" s="53"/>
      <c r="H2639" s="53"/>
      <c r="I2639" s="53"/>
      <c r="J2639" s="53"/>
      <c r="K2639" s="57"/>
      <c r="L2639" s="58">
        <f t="shared" si="277"/>
        <v>169.74</v>
      </c>
      <c r="M2639" s="58">
        <f t="shared" si="273"/>
        <v>169.74</v>
      </c>
      <c r="N2639" s="58" t="e">
        <f>IF(F2639&gt;0,ROUND(F2639*#REF!,2),0)</f>
        <v>#REF!</v>
      </c>
      <c r="O2639" s="58">
        <f>IF(J2639&gt;0,ROUND(J2639*#REF!,2),0)</f>
        <v>0</v>
      </c>
      <c r="P2639" s="58" t="e">
        <f t="shared" si="274"/>
        <v>#REF!</v>
      </c>
      <c r="Q2639" s="59" t="s">
        <v>132</v>
      </c>
      <c r="R2639" s="51"/>
      <c r="S2639" s="51"/>
    </row>
    <row r="2640" spans="1:19" ht="21" x14ac:dyDescent="0.35">
      <c r="A2640" s="53">
        <v>40103536</v>
      </c>
      <c r="B2640" s="53" t="s">
        <v>11615</v>
      </c>
      <c r="C2640" s="54" t="s">
        <v>1946</v>
      </c>
      <c r="D2640" s="60">
        <v>1</v>
      </c>
      <c r="E2640" s="60" t="s">
        <v>281</v>
      </c>
      <c r="F2640" s="56">
        <v>32</v>
      </c>
      <c r="G2640" s="53"/>
      <c r="H2640" s="53"/>
      <c r="I2640" s="53"/>
      <c r="J2640" s="53"/>
      <c r="K2640" s="57"/>
      <c r="L2640" s="58">
        <f t="shared" si="277"/>
        <v>202.9</v>
      </c>
      <c r="M2640" s="58">
        <f t="shared" si="273"/>
        <v>202.9</v>
      </c>
      <c r="N2640" s="58" t="e">
        <f>IF(F2640&gt;0,ROUND(F2640*#REF!,2),0)</f>
        <v>#REF!</v>
      </c>
      <c r="O2640" s="58">
        <f>IF(J2640&gt;0,ROUND(J2640*#REF!,2),0)</f>
        <v>0</v>
      </c>
      <c r="P2640" s="58" t="e">
        <f t="shared" si="274"/>
        <v>#REF!</v>
      </c>
      <c r="Q2640" s="59" t="s">
        <v>132</v>
      </c>
      <c r="R2640" s="51"/>
      <c r="S2640" s="51"/>
    </row>
    <row r="2641" spans="1:19" ht="21" x14ac:dyDescent="0.35">
      <c r="A2641" s="53">
        <v>40103544</v>
      </c>
      <c r="B2641" s="53" t="s">
        <v>11616</v>
      </c>
      <c r="C2641" s="54" t="s">
        <v>1945</v>
      </c>
      <c r="D2641" s="60">
        <v>1</v>
      </c>
      <c r="E2641" s="60" t="s">
        <v>281</v>
      </c>
      <c r="F2641" s="56">
        <v>34</v>
      </c>
      <c r="G2641" s="53"/>
      <c r="H2641" s="53"/>
      <c r="I2641" s="53"/>
      <c r="J2641" s="53"/>
      <c r="K2641" s="57"/>
      <c r="L2641" s="58">
        <f t="shared" si="277"/>
        <v>202.9</v>
      </c>
      <c r="M2641" s="58">
        <f t="shared" ref="M2641:M2663" si="278">ROUND(D2641*L2641,2)</f>
        <v>202.9</v>
      </c>
      <c r="N2641" s="58" t="e">
        <f>IF(F2641&gt;0,ROUND(F2641*#REF!,2),0)</f>
        <v>#REF!</v>
      </c>
      <c r="O2641" s="58">
        <f>IF(J2641&gt;0,ROUND(J2641*#REF!,2),0)</f>
        <v>0</v>
      </c>
      <c r="P2641" s="58" t="e">
        <f t="shared" ref="P2641:P2663" si="279">ROUND(M2641+N2641+O2641,2)</f>
        <v>#REF!</v>
      </c>
      <c r="Q2641" s="59" t="s">
        <v>132</v>
      </c>
      <c r="R2641" s="51"/>
      <c r="S2641" s="51"/>
    </row>
    <row r="2642" spans="1:19" x14ac:dyDescent="0.35">
      <c r="A2642" s="53">
        <v>40103552</v>
      </c>
      <c r="B2642" s="53" t="s">
        <v>11617</v>
      </c>
      <c r="C2642" s="54" t="s">
        <v>1944</v>
      </c>
      <c r="D2642" s="60">
        <v>1</v>
      </c>
      <c r="E2642" s="60" t="s">
        <v>34</v>
      </c>
      <c r="F2642" s="56">
        <v>4.875</v>
      </c>
      <c r="G2642" s="53"/>
      <c r="H2642" s="53"/>
      <c r="I2642" s="53"/>
      <c r="J2642" s="53"/>
      <c r="K2642" s="57"/>
      <c r="L2642" s="58">
        <f t="shared" si="277"/>
        <v>71.62</v>
      </c>
      <c r="M2642" s="58">
        <f t="shared" si="278"/>
        <v>71.62</v>
      </c>
      <c r="N2642" s="58" t="e">
        <f>IF(F2642&gt;0,ROUND(F2642*#REF!,2),0)</f>
        <v>#REF!</v>
      </c>
      <c r="O2642" s="58">
        <f>IF(J2642&gt;0,ROUND(J2642*#REF!,2),0)</f>
        <v>0</v>
      </c>
      <c r="P2642" s="58" t="e">
        <f t="shared" si="279"/>
        <v>#REF!</v>
      </c>
      <c r="Q2642" s="59" t="s">
        <v>0</v>
      </c>
      <c r="R2642" s="51"/>
      <c r="S2642" s="51"/>
    </row>
    <row r="2643" spans="1:19" x14ac:dyDescent="0.35">
      <c r="A2643" s="53">
        <v>40103560</v>
      </c>
      <c r="B2643" s="53" t="s">
        <v>11618</v>
      </c>
      <c r="C2643" s="54" t="s">
        <v>1943</v>
      </c>
      <c r="D2643" s="60">
        <v>1</v>
      </c>
      <c r="E2643" s="60" t="s">
        <v>41</v>
      </c>
      <c r="F2643" s="56">
        <v>6.5</v>
      </c>
      <c r="G2643" s="53"/>
      <c r="H2643" s="53"/>
      <c r="I2643" s="53"/>
      <c r="J2643" s="53"/>
      <c r="K2643" s="57"/>
      <c r="L2643" s="58">
        <f t="shared" si="277"/>
        <v>169.74</v>
      </c>
      <c r="M2643" s="58">
        <f t="shared" si="278"/>
        <v>169.74</v>
      </c>
      <c r="N2643" s="58" t="e">
        <f>IF(F2643&gt;0,ROUND(F2643*#REF!,2),0)</f>
        <v>#REF!</v>
      </c>
      <c r="O2643" s="58">
        <f>IF(J2643&gt;0,ROUND(J2643*#REF!,2),0)</f>
        <v>0</v>
      </c>
      <c r="P2643" s="58" t="e">
        <f t="shared" si="279"/>
        <v>#REF!</v>
      </c>
      <c r="Q2643" s="59" t="s">
        <v>0</v>
      </c>
      <c r="R2643" s="51"/>
      <c r="S2643" s="51"/>
    </row>
    <row r="2644" spans="1:19" ht="31.5" x14ac:dyDescent="0.35">
      <c r="A2644" s="53">
        <v>40103579</v>
      </c>
      <c r="B2644" s="53" t="s">
        <v>11619</v>
      </c>
      <c r="C2644" s="54" t="s">
        <v>1942</v>
      </c>
      <c r="D2644" s="60">
        <v>1</v>
      </c>
      <c r="E2644" s="60" t="s">
        <v>13</v>
      </c>
      <c r="F2644" s="56">
        <v>7.95</v>
      </c>
      <c r="G2644" s="53"/>
      <c r="H2644" s="53"/>
      <c r="I2644" s="53"/>
      <c r="J2644" s="53"/>
      <c r="K2644" s="57"/>
      <c r="L2644" s="58">
        <f t="shared" si="277"/>
        <v>148.54</v>
      </c>
      <c r="M2644" s="58">
        <f t="shared" si="278"/>
        <v>148.54</v>
      </c>
      <c r="N2644" s="58" t="e">
        <f>IF(F2644&gt;0,ROUND(F2644*#REF!,2),0)</f>
        <v>#REF!</v>
      </c>
      <c r="O2644" s="58">
        <f>IF(J2644&gt;0,ROUND(J2644*#REF!,2),0)</f>
        <v>0</v>
      </c>
      <c r="P2644" s="58" t="e">
        <f t="shared" si="279"/>
        <v>#REF!</v>
      </c>
      <c r="Q2644" s="59" t="s">
        <v>0</v>
      </c>
      <c r="R2644" s="51"/>
      <c r="S2644" s="51"/>
    </row>
    <row r="2645" spans="1:19" ht="42" x14ac:dyDescent="0.35">
      <c r="A2645" s="53">
        <v>40103587</v>
      </c>
      <c r="B2645" s="53" t="s">
        <v>11620</v>
      </c>
      <c r="C2645" s="54" t="s">
        <v>1941</v>
      </c>
      <c r="D2645" s="60">
        <v>1</v>
      </c>
      <c r="E2645" s="60" t="s">
        <v>13</v>
      </c>
      <c r="F2645" s="56">
        <v>8.2509999999999994</v>
      </c>
      <c r="G2645" s="53"/>
      <c r="H2645" s="53"/>
      <c r="I2645" s="53"/>
      <c r="J2645" s="53"/>
      <c r="K2645" s="57"/>
      <c r="L2645" s="58">
        <f t="shared" si="277"/>
        <v>148.54</v>
      </c>
      <c r="M2645" s="58">
        <f t="shared" si="278"/>
        <v>148.54</v>
      </c>
      <c r="N2645" s="58" t="e">
        <f>IF(F2645&gt;0,ROUND(F2645*#REF!,2),0)</f>
        <v>#REF!</v>
      </c>
      <c r="O2645" s="58">
        <f>IF(J2645&gt;0,ROUND(J2645*#REF!,2),0)</f>
        <v>0</v>
      </c>
      <c r="P2645" s="58" t="e">
        <f t="shared" si="279"/>
        <v>#REF!</v>
      </c>
      <c r="Q2645" s="59" t="s">
        <v>0</v>
      </c>
      <c r="R2645" s="51"/>
      <c r="S2645" s="51"/>
    </row>
    <row r="2646" spans="1:19" ht="21" x14ac:dyDescent="0.35">
      <c r="A2646" s="53">
        <v>40103595</v>
      </c>
      <c r="B2646" s="53" t="s">
        <v>11621</v>
      </c>
      <c r="C2646" s="54" t="s">
        <v>1940</v>
      </c>
      <c r="D2646" s="60">
        <v>1</v>
      </c>
      <c r="E2646" s="60" t="s">
        <v>13</v>
      </c>
      <c r="F2646" s="56">
        <v>7.65</v>
      </c>
      <c r="G2646" s="53"/>
      <c r="H2646" s="53"/>
      <c r="I2646" s="53"/>
      <c r="J2646" s="53"/>
      <c r="K2646" s="57"/>
      <c r="L2646" s="58">
        <f t="shared" si="277"/>
        <v>148.54</v>
      </c>
      <c r="M2646" s="58">
        <f t="shared" si="278"/>
        <v>148.54</v>
      </c>
      <c r="N2646" s="58" t="e">
        <f>IF(F2646&gt;0,ROUND(F2646*#REF!,2),0)</f>
        <v>#REF!</v>
      </c>
      <c r="O2646" s="58">
        <f>IF(J2646&gt;0,ROUND(J2646*#REF!,2),0)</f>
        <v>0</v>
      </c>
      <c r="P2646" s="58" t="e">
        <f t="shared" si="279"/>
        <v>#REF!</v>
      </c>
      <c r="Q2646" s="59" t="s">
        <v>0</v>
      </c>
      <c r="R2646" s="51"/>
      <c r="S2646" s="51"/>
    </row>
    <row r="2647" spans="1:19" ht="21" x14ac:dyDescent="0.35">
      <c r="A2647" s="53">
        <v>40103609</v>
      </c>
      <c r="B2647" s="53" t="s">
        <v>11622</v>
      </c>
      <c r="C2647" s="54" t="s">
        <v>1939</v>
      </c>
      <c r="D2647" s="60">
        <v>1</v>
      </c>
      <c r="E2647" s="60" t="s">
        <v>41</v>
      </c>
      <c r="F2647" s="56">
        <v>9.19</v>
      </c>
      <c r="G2647" s="53"/>
      <c r="H2647" s="53"/>
      <c r="I2647" s="53"/>
      <c r="J2647" s="53"/>
      <c r="K2647" s="57"/>
      <c r="L2647" s="58">
        <f t="shared" si="277"/>
        <v>169.74</v>
      </c>
      <c r="M2647" s="58">
        <f t="shared" si="278"/>
        <v>169.74</v>
      </c>
      <c r="N2647" s="58" t="e">
        <f>IF(F2647&gt;0,ROUND(F2647*#REF!,2),0)</f>
        <v>#REF!</v>
      </c>
      <c r="O2647" s="58">
        <f>IF(J2647&gt;0,ROUND(J2647*#REF!,2),0)</f>
        <v>0</v>
      </c>
      <c r="P2647" s="58" t="e">
        <f t="shared" si="279"/>
        <v>#REF!</v>
      </c>
      <c r="Q2647" s="59" t="s">
        <v>0</v>
      </c>
      <c r="R2647" s="51"/>
      <c r="S2647" s="51"/>
    </row>
    <row r="2648" spans="1:19" ht="31.5" x14ac:dyDescent="0.35">
      <c r="A2648" s="53">
        <v>40103617</v>
      </c>
      <c r="B2648" s="53" t="s">
        <v>11623</v>
      </c>
      <c r="C2648" s="54" t="s">
        <v>1938</v>
      </c>
      <c r="D2648" s="60">
        <v>1</v>
      </c>
      <c r="E2648" s="60" t="s">
        <v>13</v>
      </c>
      <c r="F2648" s="56">
        <v>7.95</v>
      </c>
      <c r="G2648" s="53"/>
      <c r="H2648" s="53"/>
      <c r="I2648" s="53"/>
      <c r="J2648" s="53"/>
      <c r="K2648" s="57"/>
      <c r="L2648" s="58">
        <f t="shared" si="277"/>
        <v>148.54</v>
      </c>
      <c r="M2648" s="58">
        <f t="shared" si="278"/>
        <v>148.54</v>
      </c>
      <c r="N2648" s="58" t="e">
        <f>IF(F2648&gt;0,ROUND(F2648*#REF!,2),0)</f>
        <v>#REF!</v>
      </c>
      <c r="O2648" s="58">
        <f>IF(J2648&gt;0,ROUND(J2648*#REF!,2),0)</f>
        <v>0</v>
      </c>
      <c r="P2648" s="58" t="e">
        <f t="shared" si="279"/>
        <v>#REF!</v>
      </c>
      <c r="Q2648" s="59" t="s">
        <v>0</v>
      </c>
      <c r="R2648" s="51"/>
      <c r="S2648" s="51"/>
    </row>
    <row r="2649" spans="1:19" ht="21" x14ac:dyDescent="0.35">
      <c r="A2649" s="53">
        <v>40103625</v>
      </c>
      <c r="B2649" s="53" t="s">
        <v>11624</v>
      </c>
      <c r="C2649" s="54" t="s">
        <v>1937</v>
      </c>
      <c r="D2649" s="60">
        <v>1</v>
      </c>
      <c r="E2649" s="60" t="s">
        <v>13</v>
      </c>
      <c r="F2649" s="56">
        <v>7.95</v>
      </c>
      <c r="G2649" s="53"/>
      <c r="H2649" s="53"/>
      <c r="I2649" s="53"/>
      <c r="J2649" s="53"/>
      <c r="K2649" s="57"/>
      <c r="L2649" s="58">
        <f t="shared" si="277"/>
        <v>148.54</v>
      </c>
      <c r="M2649" s="58">
        <f t="shared" si="278"/>
        <v>148.54</v>
      </c>
      <c r="N2649" s="58" t="e">
        <f>IF(F2649&gt;0,ROUND(F2649*#REF!,2),0)</f>
        <v>#REF!</v>
      </c>
      <c r="O2649" s="58">
        <f>IF(J2649&gt;0,ROUND(J2649*#REF!,2),0)</f>
        <v>0</v>
      </c>
      <c r="P2649" s="58" t="e">
        <f t="shared" si="279"/>
        <v>#REF!</v>
      </c>
      <c r="Q2649" s="59" t="s">
        <v>0</v>
      </c>
      <c r="R2649" s="51"/>
      <c r="S2649" s="51"/>
    </row>
    <row r="2650" spans="1:19" x14ac:dyDescent="0.35">
      <c r="A2650" s="53">
        <v>40103633</v>
      </c>
      <c r="B2650" s="53" t="s">
        <v>11625</v>
      </c>
      <c r="C2650" s="54" t="s">
        <v>1936</v>
      </c>
      <c r="D2650" s="60">
        <v>1</v>
      </c>
      <c r="E2650" s="60" t="s">
        <v>41</v>
      </c>
      <c r="F2650" s="56">
        <v>5.66</v>
      </c>
      <c r="G2650" s="53"/>
      <c r="H2650" s="53"/>
      <c r="I2650" s="53"/>
      <c r="J2650" s="53"/>
      <c r="K2650" s="57"/>
      <c r="L2650" s="58">
        <f t="shared" si="277"/>
        <v>169.74</v>
      </c>
      <c r="M2650" s="58">
        <f t="shared" si="278"/>
        <v>169.74</v>
      </c>
      <c r="N2650" s="58" t="e">
        <f>IF(F2650&gt;0,ROUND(F2650*#REF!,2),0)</f>
        <v>#REF!</v>
      </c>
      <c r="O2650" s="58">
        <f>IF(J2650&gt;0,ROUND(J2650*#REF!,2),0)</f>
        <v>0</v>
      </c>
      <c r="P2650" s="58" t="e">
        <f t="shared" si="279"/>
        <v>#REF!</v>
      </c>
      <c r="Q2650" s="59" t="s">
        <v>0</v>
      </c>
      <c r="R2650" s="51"/>
      <c r="S2650" s="51"/>
    </row>
    <row r="2651" spans="1:19" x14ac:dyDescent="0.35">
      <c r="A2651" s="53">
        <v>40103641</v>
      </c>
      <c r="B2651" s="53" t="s">
        <v>11626</v>
      </c>
      <c r="C2651" s="54" t="s">
        <v>1935</v>
      </c>
      <c r="D2651" s="60">
        <v>1</v>
      </c>
      <c r="E2651" s="60" t="s">
        <v>31</v>
      </c>
      <c r="F2651" s="56">
        <v>0.14899999999999999</v>
      </c>
      <c r="G2651" s="53"/>
      <c r="H2651" s="53"/>
      <c r="I2651" s="53"/>
      <c r="J2651" s="53"/>
      <c r="K2651" s="57"/>
      <c r="L2651" s="58">
        <f t="shared" si="277"/>
        <v>26.53</v>
      </c>
      <c r="M2651" s="58">
        <f t="shared" si="278"/>
        <v>26.53</v>
      </c>
      <c r="N2651" s="58" t="e">
        <f>IF(F2651&gt;0,ROUND(F2651*#REF!,2),0)</f>
        <v>#REF!</v>
      </c>
      <c r="O2651" s="58">
        <f>IF(J2651&gt;0,ROUND(J2651*#REF!,2),0)</f>
        <v>0</v>
      </c>
      <c r="P2651" s="58" t="e">
        <f t="shared" si="279"/>
        <v>#REF!</v>
      </c>
      <c r="Q2651" s="59" t="s">
        <v>0</v>
      </c>
      <c r="R2651" s="51"/>
      <c r="S2651" s="51"/>
    </row>
    <row r="2652" spans="1:19" x14ac:dyDescent="0.35">
      <c r="A2652" s="53">
        <v>40103650</v>
      </c>
      <c r="B2652" s="53" t="s">
        <v>11627</v>
      </c>
      <c r="C2652" s="54" t="s">
        <v>1934</v>
      </c>
      <c r="D2652" s="60">
        <v>1</v>
      </c>
      <c r="E2652" s="60" t="s">
        <v>34</v>
      </c>
      <c r="F2652" s="56">
        <v>3.7370000000000001</v>
      </c>
      <c r="G2652" s="53"/>
      <c r="H2652" s="53"/>
      <c r="I2652" s="53"/>
      <c r="J2652" s="53"/>
      <c r="K2652" s="57"/>
      <c r="L2652" s="58">
        <f t="shared" si="277"/>
        <v>71.62</v>
      </c>
      <c r="M2652" s="58">
        <f t="shared" si="278"/>
        <v>71.62</v>
      </c>
      <c r="N2652" s="58" t="e">
        <f>IF(F2652&gt;0,ROUND(F2652*#REF!,2),0)</f>
        <v>#REF!</v>
      </c>
      <c r="O2652" s="58">
        <f>IF(J2652&gt;0,ROUND(J2652*#REF!,2),0)</f>
        <v>0</v>
      </c>
      <c r="P2652" s="58" t="e">
        <f t="shared" si="279"/>
        <v>#REF!</v>
      </c>
      <c r="Q2652" s="59" t="s">
        <v>0</v>
      </c>
      <c r="R2652" s="51"/>
      <c r="S2652" s="51"/>
    </row>
    <row r="2653" spans="1:19" ht="21" x14ac:dyDescent="0.35">
      <c r="A2653" s="53">
        <v>40103668</v>
      </c>
      <c r="B2653" s="53" t="s">
        <v>11628</v>
      </c>
      <c r="C2653" s="54" t="s">
        <v>1933</v>
      </c>
      <c r="D2653" s="60">
        <v>1</v>
      </c>
      <c r="E2653" s="60" t="s">
        <v>4</v>
      </c>
      <c r="F2653" s="56">
        <v>2.2749999999999999</v>
      </c>
      <c r="G2653" s="53"/>
      <c r="H2653" s="53"/>
      <c r="I2653" s="53"/>
      <c r="J2653" s="53"/>
      <c r="K2653" s="57"/>
      <c r="L2653" s="58">
        <f t="shared" si="277"/>
        <v>84.88</v>
      </c>
      <c r="M2653" s="58">
        <f t="shared" si="278"/>
        <v>84.88</v>
      </c>
      <c r="N2653" s="58" t="e">
        <f>IF(F2653&gt;0,ROUND(F2653*#REF!,2),0)</f>
        <v>#REF!</v>
      </c>
      <c r="O2653" s="58">
        <f>IF(J2653&gt;0,ROUND(J2653*#REF!,2),0)</f>
        <v>0</v>
      </c>
      <c r="P2653" s="58" t="e">
        <f t="shared" si="279"/>
        <v>#REF!</v>
      </c>
      <c r="Q2653" s="59" t="s">
        <v>0</v>
      </c>
      <c r="R2653" s="51"/>
      <c r="S2653" s="51"/>
    </row>
    <row r="2654" spans="1:19" x14ac:dyDescent="0.35">
      <c r="A2654" s="53">
        <v>40103676</v>
      </c>
      <c r="B2654" s="53" t="s">
        <v>11629</v>
      </c>
      <c r="C2654" s="54" t="s">
        <v>1932</v>
      </c>
      <c r="D2654" s="60">
        <v>1</v>
      </c>
      <c r="E2654" s="60" t="s">
        <v>4</v>
      </c>
      <c r="F2654" s="56">
        <v>2.2749999999999999</v>
      </c>
      <c r="G2654" s="53"/>
      <c r="H2654" s="53"/>
      <c r="I2654" s="53"/>
      <c r="J2654" s="53"/>
      <c r="K2654" s="57"/>
      <c r="L2654" s="58">
        <f t="shared" si="277"/>
        <v>84.88</v>
      </c>
      <c r="M2654" s="58">
        <f t="shared" si="278"/>
        <v>84.88</v>
      </c>
      <c r="N2654" s="58" t="e">
        <f>IF(F2654&gt;0,ROUND(F2654*#REF!,2),0)</f>
        <v>#REF!</v>
      </c>
      <c r="O2654" s="58">
        <f>IF(J2654&gt;0,ROUND(J2654*#REF!,2),0)</f>
        <v>0</v>
      </c>
      <c r="P2654" s="58" t="e">
        <f t="shared" si="279"/>
        <v>#REF!</v>
      </c>
      <c r="Q2654" s="59" t="s">
        <v>0</v>
      </c>
      <c r="R2654" s="51"/>
      <c r="S2654" s="51"/>
    </row>
    <row r="2655" spans="1:19" x14ac:dyDescent="0.35">
      <c r="A2655" s="53">
        <v>40103684</v>
      </c>
      <c r="B2655" s="53" t="s">
        <v>11630</v>
      </c>
      <c r="C2655" s="54" t="s">
        <v>1931</v>
      </c>
      <c r="D2655" s="60">
        <v>1</v>
      </c>
      <c r="E2655" s="60" t="s">
        <v>18</v>
      </c>
      <c r="F2655" s="56">
        <v>3.1509999999999998</v>
      </c>
      <c r="G2655" s="53"/>
      <c r="H2655" s="53"/>
      <c r="I2655" s="53"/>
      <c r="J2655" s="53"/>
      <c r="K2655" s="57"/>
      <c r="L2655" s="58">
        <f t="shared" si="277"/>
        <v>53.06</v>
      </c>
      <c r="M2655" s="58">
        <f t="shared" si="278"/>
        <v>53.06</v>
      </c>
      <c r="N2655" s="58" t="e">
        <f>IF(F2655&gt;0,ROUND(F2655*#REF!,2),0)</f>
        <v>#REF!</v>
      </c>
      <c r="O2655" s="58">
        <f>IF(J2655&gt;0,ROUND(J2655*#REF!,2),0)</f>
        <v>0</v>
      </c>
      <c r="P2655" s="58" t="e">
        <f t="shared" si="279"/>
        <v>#REF!</v>
      </c>
      <c r="Q2655" s="59" t="s">
        <v>0</v>
      </c>
      <c r="R2655" s="51"/>
      <c r="S2655" s="51"/>
    </row>
    <row r="2656" spans="1:19" ht="21" x14ac:dyDescent="0.35">
      <c r="A2656" s="53">
        <v>40103714</v>
      </c>
      <c r="B2656" s="53" t="s">
        <v>11631</v>
      </c>
      <c r="C2656" s="54" t="s">
        <v>1930</v>
      </c>
      <c r="D2656" s="60">
        <v>1</v>
      </c>
      <c r="E2656" s="60" t="s">
        <v>18</v>
      </c>
      <c r="F2656" s="56">
        <v>4.6500000000000004</v>
      </c>
      <c r="G2656" s="53"/>
      <c r="H2656" s="53"/>
      <c r="I2656" s="53"/>
      <c r="J2656" s="53"/>
      <c r="K2656" s="57"/>
      <c r="L2656" s="58">
        <f t="shared" si="277"/>
        <v>53.06</v>
      </c>
      <c r="M2656" s="58">
        <f t="shared" si="278"/>
        <v>53.06</v>
      </c>
      <c r="N2656" s="58" t="e">
        <f>IF(F2656&gt;0,ROUND(F2656*#REF!,2),0)</f>
        <v>#REF!</v>
      </c>
      <c r="O2656" s="58">
        <f>IF(J2656&gt;0,ROUND(J2656*#REF!,2),0)</f>
        <v>0</v>
      </c>
      <c r="P2656" s="58" t="e">
        <f t="shared" si="279"/>
        <v>#REF!</v>
      </c>
      <c r="Q2656" s="59" t="s">
        <v>0</v>
      </c>
      <c r="R2656" s="51"/>
      <c r="S2656" s="51"/>
    </row>
    <row r="2657" spans="1:19" ht="21" x14ac:dyDescent="0.35">
      <c r="A2657" s="53">
        <v>40103722</v>
      </c>
      <c r="B2657" s="53" t="s">
        <v>11632</v>
      </c>
      <c r="C2657" s="54" t="s">
        <v>1929</v>
      </c>
      <c r="D2657" s="60">
        <v>1</v>
      </c>
      <c r="E2657" s="60" t="s">
        <v>23</v>
      </c>
      <c r="F2657" s="56">
        <v>2.9249999999999998</v>
      </c>
      <c r="G2657" s="53"/>
      <c r="H2657" s="53"/>
      <c r="I2657" s="53"/>
      <c r="J2657" s="53"/>
      <c r="K2657" s="57"/>
      <c r="L2657" s="58">
        <f t="shared" si="277"/>
        <v>116.71</v>
      </c>
      <c r="M2657" s="58">
        <f t="shared" si="278"/>
        <v>116.71</v>
      </c>
      <c r="N2657" s="58" t="e">
        <f>IF(F2657&gt;0,ROUND(F2657*#REF!,2),0)</f>
        <v>#REF!</v>
      </c>
      <c r="O2657" s="58">
        <f>IF(J2657&gt;0,ROUND(J2657*#REF!,2),0)</f>
        <v>0</v>
      </c>
      <c r="P2657" s="58" t="e">
        <f t="shared" si="279"/>
        <v>#REF!</v>
      </c>
      <c r="Q2657" s="59" t="s">
        <v>0</v>
      </c>
      <c r="R2657" s="51"/>
      <c r="S2657" s="51"/>
    </row>
    <row r="2658" spans="1:19" ht="21" x14ac:dyDescent="0.35">
      <c r="A2658" s="53">
        <v>40103730</v>
      </c>
      <c r="B2658" s="53" t="s">
        <v>11633</v>
      </c>
      <c r="C2658" s="54" t="s">
        <v>1928</v>
      </c>
      <c r="D2658" s="60">
        <v>1</v>
      </c>
      <c r="E2658" s="60" t="s">
        <v>23</v>
      </c>
      <c r="F2658" s="56">
        <v>24</v>
      </c>
      <c r="G2658" s="53"/>
      <c r="H2658" s="53"/>
      <c r="I2658" s="53"/>
      <c r="J2658" s="53"/>
      <c r="K2658" s="57"/>
      <c r="L2658" s="58">
        <f t="shared" ref="L2658:L2663" si="280">VLOOKUP(E2658,PORTES2021,10,FALSE)</f>
        <v>116.71</v>
      </c>
      <c r="M2658" s="58">
        <f t="shared" si="278"/>
        <v>116.71</v>
      </c>
      <c r="N2658" s="58" t="e">
        <f>IF(F2658&gt;0,ROUND(F2658*#REF!,2),0)</f>
        <v>#REF!</v>
      </c>
      <c r="O2658" s="58">
        <f>IF(J2658&gt;0,ROUND(J2658*#REF!,2),0)</f>
        <v>0</v>
      </c>
      <c r="P2658" s="58" t="e">
        <f t="shared" si="279"/>
        <v>#REF!</v>
      </c>
      <c r="Q2658" s="59" t="s">
        <v>0</v>
      </c>
      <c r="R2658" s="51"/>
      <c r="S2658" s="51"/>
    </row>
    <row r="2659" spans="1:19" ht="21" x14ac:dyDescent="0.35">
      <c r="A2659" s="53">
        <v>40103749</v>
      </c>
      <c r="B2659" s="53" t="s">
        <v>11634</v>
      </c>
      <c r="C2659" s="54" t="s">
        <v>1927</v>
      </c>
      <c r="D2659" s="60">
        <v>1</v>
      </c>
      <c r="E2659" s="60" t="s">
        <v>23</v>
      </c>
      <c r="F2659" s="56">
        <v>4.875</v>
      </c>
      <c r="G2659" s="53"/>
      <c r="H2659" s="53"/>
      <c r="I2659" s="53"/>
      <c r="J2659" s="53"/>
      <c r="K2659" s="57"/>
      <c r="L2659" s="58">
        <f t="shared" si="280"/>
        <v>116.71</v>
      </c>
      <c r="M2659" s="58">
        <f t="shared" si="278"/>
        <v>116.71</v>
      </c>
      <c r="N2659" s="58" t="e">
        <f>IF(F2659&gt;0,ROUND(F2659*#REF!,2),0)</f>
        <v>#REF!</v>
      </c>
      <c r="O2659" s="58">
        <f>IF(J2659&gt;0,ROUND(J2659*#REF!,2),0)</f>
        <v>0</v>
      </c>
      <c r="P2659" s="58" t="e">
        <f t="shared" si="279"/>
        <v>#REF!</v>
      </c>
      <c r="Q2659" s="59" t="s">
        <v>0</v>
      </c>
      <c r="R2659" s="51"/>
      <c r="S2659" s="51"/>
    </row>
    <row r="2660" spans="1:19" ht="31.5" x14ac:dyDescent="0.35">
      <c r="A2660" s="53">
        <v>40103757</v>
      </c>
      <c r="B2660" s="53" t="s">
        <v>11635</v>
      </c>
      <c r="C2660" s="54" t="s">
        <v>1926</v>
      </c>
      <c r="D2660" s="60">
        <v>1</v>
      </c>
      <c r="E2660" s="60" t="s">
        <v>41</v>
      </c>
      <c r="F2660" s="56">
        <v>3.1259999999999999</v>
      </c>
      <c r="G2660" s="53"/>
      <c r="H2660" s="53"/>
      <c r="I2660" s="53"/>
      <c r="J2660" s="53"/>
      <c r="K2660" s="57"/>
      <c r="L2660" s="58">
        <f t="shared" si="280"/>
        <v>169.74</v>
      </c>
      <c r="M2660" s="58">
        <f t="shared" si="278"/>
        <v>169.74</v>
      </c>
      <c r="N2660" s="58" t="e">
        <f>IF(F2660&gt;0,ROUND(F2660*#REF!,2),0)</f>
        <v>#REF!</v>
      </c>
      <c r="O2660" s="58">
        <f>IF(J2660&gt;0,ROUND(J2660*#REF!,2),0)</f>
        <v>0</v>
      </c>
      <c r="P2660" s="58" t="e">
        <f t="shared" si="279"/>
        <v>#REF!</v>
      </c>
      <c r="Q2660" s="59" t="s">
        <v>0</v>
      </c>
      <c r="R2660" s="51"/>
      <c r="S2660" s="51"/>
    </row>
    <row r="2661" spans="1:19" ht="21" x14ac:dyDescent="0.35">
      <c r="A2661" s="53">
        <v>40103765</v>
      </c>
      <c r="B2661" s="53" t="s">
        <v>11636</v>
      </c>
      <c r="C2661" s="54" t="s">
        <v>1925</v>
      </c>
      <c r="D2661" s="60">
        <v>1</v>
      </c>
      <c r="E2661" s="60" t="s">
        <v>34</v>
      </c>
      <c r="F2661" s="56">
        <v>4.875</v>
      </c>
      <c r="G2661" s="53"/>
      <c r="H2661" s="53"/>
      <c r="I2661" s="53"/>
      <c r="J2661" s="53"/>
      <c r="K2661" s="57"/>
      <c r="L2661" s="58">
        <f t="shared" si="280"/>
        <v>71.62</v>
      </c>
      <c r="M2661" s="58">
        <f t="shared" si="278"/>
        <v>71.62</v>
      </c>
      <c r="N2661" s="58" t="e">
        <f>IF(F2661&gt;0,ROUND(F2661*#REF!,2),0)</f>
        <v>#REF!</v>
      </c>
      <c r="O2661" s="58">
        <f>IF(J2661&gt;0,ROUND(J2661*#REF!,2),0)</f>
        <v>0</v>
      </c>
      <c r="P2661" s="58" t="e">
        <f t="shared" si="279"/>
        <v>#REF!</v>
      </c>
      <c r="Q2661" s="59" t="s">
        <v>0</v>
      </c>
      <c r="R2661" s="51"/>
      <c r="S2661" s="51"/>
    </row>
    <row r="2662" spans="1:19" ht="21" x14ac:dyDescent="0.35">
      <c r="A2662" s="53">
        <v>40103889</v>
      </c>
      <c r="B2662" s="53" t="s">
        <v>11637</v>
      </c>
      <c r="C2662" s="54" t="s">
        <v>1924</v>
      </c>
      <c r="D2662" s="60">
        <v>1</v>
      </c>
      <c r="E2662" s="60" t="s">
        <v>151</v>
      </c>
      <c r="F2662" s="56">
        <v>2</v>
      </c>
      <c r="G2662" s="53"/>
      <c r="H2662" s="53"/>
      <c r="I2662" s="53"/>
      <c r="J2662" s="53"/>
      <c r="K2662" s="57"/>
      <c r="L2662" s="58">
        <f t="shared" si="280"/>
        <v>270.54000000000002</v>
      </c>
      <c r="M2662" s="58">
        <f t="shared" si="278"/>
        <v>270.54000000000002</v>
      </c>
      <c r="N2662" s="58" t="e">
        <f>IF(F2662&gt;0,ROUND(F2662*#REF!,2),0)</f>
        <v>#REF!</v>
      </c>
      <c r="O2662" s="58">
        <f>IF(J2662&gt;0,ROUND(J2662*#REF!,2),0)</f>
        <v>0</v>
      </c>
      <c r="P2662" s="58" t="e">
        <f t="shared" si="279"/>
        <v>#REF!</v>
      </c>
      <c r="Q2662" s="59" t="s">
        <v>0</v>
      </c>
      <c r="R2662" s="51"/>
      <c r="S2662" s="51"/>
    </row>
    <row r="2663" spans="1:19" ht="21" x14ac:dyDescent="0.35">
      <c r="A2663" s="53">
        <v>40103897</v>
      </c>
      <c r="B2663" s="53" t="s">
        <v>11638</v>
      </c>
      <c r="C2663" s="54" t="s">
        <v>1923</v>
      </c>
      <c r="D2663" s="60">
        <v>1</v>
      </c>
      <c r="E2663" s="60" t="s">
        <v>448</v>
      </c>
      <c r="F2663" s="56">
        <v>2</v>
      </c>
      <c r="G2663" s="53"/>
      <c r="H2663" s="53"/>
      <c r="I2663" s="53"/>
      <c r="J2663" s="53"/>
      <c r="K2663" s="57"/>
      <c r="L2663" s="58">
        <f t="shared" si="280"/>
        <v>371.34</v>
      </c>
      <c r="M2663" s="58">
        <f t="shared" si="278"/>
        <v>371.34</v>
      </c>
      <c r="N2663" s="58" t="e">
        <f>IF(F2663&gt;0,ROUND(F2663*#REF!,2),0)</f>
        <v>#REF!</v>
      </c>
      <c r="O2663" s="58">
        <f>IF(J2663&gt;0,ROUND(J2663*#REF!,2),0)</f>
        <v>0</v>
      </c>
      <c r="P2663" s="58" t="e">
        <f t="shared" si="279"/>
        <v>#REF!</v>
      </c>
      <c r="Q2663" s="59" t="s">
        <v>0</v>
      </c>
      <c r="R2663" s="51"/>
      <c r="S2663" s="51"/>
    </row>
    <row r="2664" spans="1:19" ht="31" x14ac:dyDescent="0.35">
      <c r="A2664" s="124" t="s">
        <v>11639</v>
      </c>
      <c r="B2664" s="124"/>
      <c r="C2664" s="124"/>
      <c r="D2664" s="124"/>
      <c r="E2664" s="124"/>
      <c r="F2664" s="124"/>
      <c r="G2664" s="124"/>
      <c r="H2664" s="124"/>
      <c r="I2664" s="124"/>
      <c r="J2664" s="124"/>
      <c r="K2664" s="124"/>
      <c r="L2664" s="124"/>
      <c r="M2664" s="124"/>
      <c r="N2664" s="124"/>
      <c r="O2664" s="124"/>
      <c r="P2664" s="124"/>
      <c r="Q2664" s="52"/>
      <c r="R2664" s="51"/>
      <c r="S2664" s="51"/>
    </row>
    <row r="2665" spans="1:19" ht="31.5" x14ac:dyDescent="0.35">
      <c r="A2665" s="53">
        <v>40104010</v>
      </c>
      <c r="B2665" s="53" t="s">
        <v>11640</v>
      </c>
      <c r="C2665" s="54" t="s">
        <v>1922</v>
      </c>
      <c r="D2665" s="60">
        <v>1</v>
      </c>
      <c r="E2665" s="64" t="s">
        <v>20</v>
      </c>
      <c r="F2665" s="56">
        <v>4.78</v>
      </c>
      <c r="G2665" s="65"/>
      <c r="H2665" s="53"/>
      <c r="I2665" s="53"/>
      <c r="J2665" s="53"/>
      <c r="K2665" s="57"/>
      <c r="L2665" s="58">
        <f>VLOOKUP(E2665,PORTES2021,10,FALSE)</f>
        <v>39.79</v>
      </c>
      <c r="M2665" s="58">
        <f t="shared" ref="M2665:M2679" si="281">ROUND(D2665*L2665,2)</f>
        <v>39.79</v>
      </c>
      <c r="N2665" s="58" t="e">
        <f>IF(F2665&gt;0,ROUND(F2665*#REF!,2),0)</f>
        <v>#REF!</v>
      </c>
      <c r="O2665" s="58">
        <f>IF(J2665&gt;0,ROUND(J2665*#REF!,2),0)</f>
        <v>0</v>
      </c>
      <c r="P2665" s="58" t="e">
        <f t="shared" ref="P2665:P2679" si="282">ROUND(M2665+N2665+O2665,2)</f>
        <v>#REF!</v>
      </c>
      <c r="Q2665" s="59" t="s">
        <v>0</v>
      </c>
      <c r="R2665" s="51"/>
      <c r="S2665" s="51"/>
    </row>
    <row r="2666" spans="1:19" x14ac:dyDescent="0.35">
      <c r="A2666" s="53">
        <v>40104028</v>
      </c>
      <c r="B2666" s="53" t="s">
        <v>11641</v>
      </c>
      <c r="C2666" s="54" t="s">
        <v>1921</v>
      </c>
      <c r="D2666" s="60">
        <v>1</v>
      </c>
      <c r="E2666" s="60" t="s">
        <v>25</v>
      </c>
      <c r="F2666" s="56">
        <v>1.04</v>
      </c>
      <c r="G2666" s="53"/>
      <c r="H2666" s="53"/>
      <c r="I2666" s="53"/>
      <c r="J2666" s="53"/>
      <c r="K2666" s="57"/>
      <c r="L2666" s="58">
        <f>VLOOKUP(E2666,PORTES2021,10,FALSE)</f>
        <v>13.26</v>
      </c>
      <c r="M2666" s="58">
        <f t="shared" si="281"/>
        <v>13.26</v>
      </c>
      <c r="N2666" s="58" t="e">
        <f>IF(F2666&gt;0,ROUND(F2666*#REF!,2),0)</f>
        <v>#REF!</v>
      </c>
      <c r="O2666" s="58">
        <f>IF(J2666&gt;0,ROUND(J2666*#REF!,2),0)</f>
        <v>0</v>
      </c>
      <c r="P2666" s="58" t="e">
        <f t="shared" si="282"/>
        <v>#REF!</v>
      </c>
      <c r="Q2666" s="59" t="s">
        <v>0</v>
      </c>
      <c r="R2666" s="51"/>
      <c r="S2666" s="51"/>
    </row>
    <row r="2667" spans="1:19" ht="21" x14ac:dyDescent="0.35">
      <c r="A2667" s="53">
        <v>40104036</v>
      </c>
      <c r="B2667" s="53" t="s">
        <v>11642</v>
      </c>
      <c r="C2667" s="54" t="s">
        <v>1920</v>
      </c>
      <c r="D2667" s="60">
        <v>1</v>
      </c>
      <c r="E2667" s="60" t="s">
        <v>25</v>
      </c>
      <c r="F2667" s="56">
        <v>1.21</v>
      </c>
      <c r="G2667" s="53"/>
      <c r="H2667" s="53"/>
      <c r="I2667" s="53"/>
      <c r="J2667" s="53"/>
      <c r="K2667" s="57"/>
      <c r="L2667" s="58">
        <f>VLOOKUP(E2667,PORTES2021,10,FALSE)</f>
        <v>13.26</v>
      </c>
      <c r="M2667" s="58">
        <f t="shared" si="281"/>
        <v>13.26</v>
      </c>
      <c r="N2667" s="58" t="e">
        <f>IF(F2667&gt;0,ROUND(F2667*#REF!,2),0)</f>
        <v>#REF!</v>
      </c>
      <c r="O2667" s="58">
        <f>IF(J2667&gt;0,ROUND(J2667*#REF!,2),0)</f>
        <v>0</v>
      </c>
      <c r="P2667" s="58" t="e">
        <f t="shared" si="282"/>
        <v>#REF!</v>
      </c>
      <c r="Q2667" s="59" t="s">
        <v>0</v>
      </c>
      <c r="R2667" s="51"/>
      <c r="S2667" s="51"/>
    </row>
    <row r="2668" spans="1:19" ht="31.5" x14ac:dyDescent="0.35">
      <c r="A2668" s="53">
        <v>40104044</v>
      </c>
      <c r="B2668" s="53" t="s">
        <v>11643</v>
      </c>
      <c r="C2668" s="54" t="s">
        <v>1919</v>
      </c>
      <c r="D2668" s="60">
        <v>1</v>
      </c>
      <c r="E2668" s="60" t="s">
        <v>31</v>
      </c>
      <c r="F2668" s="56">
        <v>1</v>
      </c>
      <c r="G2668" s="53"/>
      <c r="H2668" s="53"/>
      <c r="I2668" s="53"/>
      <c r="J2668" s="53"/>
      <c r="K2668" s="57"/>
      <c r="L2668" s="58">
        <f>VLOOKUP(E2668,PORTES2021,10,FALSE)</f>
        <v>26.53</v>
      </c>
      <c r="M2668" s="58">
        <f t="shared" si="281"/>
        <v>26.53</v>
      </c>
      <c r="N2668" s="58" t="e">
        <f>IF(F2668&gt;0,ROUND(F2668*#REF!,2),0)</f>
        <v>#REF!</v>
      </c>
      <c r="O2668" s="58">
        <f>IF(J2668&gt;0,ROUND(J2668*#REF!,2),0)</f>
        <v>0</v>
      </c>
      <c r="P2668" s="58" t="e">
        <f t="shared" si="282"/>
        <v>#REF!</v>
      </c>
      <c r="Q2668" s="59" t="s">
        <v>0</v>
      </c>
      <c r="R2668" s="51"/>
      <c r="S2668" s="51"/>
    </row>
    <row r="2669" spans="1:19" ht="52.5" x14ac:dyDescent="0.35">
      <c r="A2669" s="53">
        <v>40104125</v>
      </c>
      <c r="B2669" s="53" t="s">
        <v>11644</v>
      </c>
      <c r="C2669" s="54" t="s">
        <v>1918</v>
      </c>
      <c r="D2669" s="60">
        <v>1</v>
      </c>
      <c r="E2669" s="60" t="s">
        <v>34</v>
      </c>
      <c r="F2669" s="56">
        <v>21.3</v>
      </c>
      <c r="G2669" s="53"/>
      <c r="H2669" s="53"/>
      <c r="I2669" s="53"/>
      <c r="J2669" s="53"/>
      <c r="K2669" s="57"/>
      <c r="L2669" s="58">
        <f>VLOOKUP(E2669,PORTES2021,10,FALSE)</f>
        <v>71.62</v>
      </c>
      <c r="M2669" s="58">
        <f t="shared" si="281"/>
        <v>71.62</v>
      </c>
      <c r="N2669" s="58" t="e">
        <f>IF(F2669&gt;0,ROUND(F2669*#REF!,2),0)</f>
        <v>#REF!</v>
      </c>
      <c r="O2669" s="58">
        <f>IF(J2669&gt;0,ROUND(J2669*#REF!,2),0)</f>
        <v>0</v>
      </c>
      <c r="P2669" s="58" t="e">
        <f t="shared" si="282"/>
        <v>#REF!</v>
      </c>
      <c r="Q2669" s="59" t="s">
        <v>132</v>
      </c>
      <c r="R2669" s="51"/>
      <c r="S2669" s="51"/>
    </row>
    <row r="2670" spans="1:19" ht="31" x14ac:dyDescent="0.35">
      <c r="A2670" s="125" t="s">
        <v>11645</v>
      </c>
      <c r="B2670" s="125"/>
      <c r="C2670" s="125"/>
      <c r="D2670" s="125"/>
      <c r="E2670" s="125"/>
      <c r="F2670" s="125"/>
      <c r="G2670" s="125"/>
      <c r="H2670" s="125"/>
      <c r="I2670" s="125"/>
      <c r="J2670" s="125"/>
      <c r="K2670" s="125"/>
      <c r="L2670" s="125"/>
      <c r="M2670" s="125"/>
      <c r="N2670" s="125"/>
      <c r="O2670" s="125"/>
      <c r="P2670" s="125"/>
      <c r="Q2670" s="52"/>
      <c r="R2670" s="51"/>
      <c r="S2670" s="51"/>
    </row>
    <row r="2671" spans="1:19" ht="21" x14ac:dyDescent="0.35">
      <c r="A2671" s="53">
        <v>40105016</v>
      </c>
      <c r="B2671" s="53" t="s">
        <v>11646</v>
      </c>
      <c r="C2671" s="54" t="s">
        <v>1917</v>
      </c>
      <c r="D2671" s="60">
        <v>1</v>
      </c>
      <c r="E2671" s="60" t="s">
        <v>25</v>
      </c>
      <c r="F2671" s="56">
        <v>1</v>
      </c>
      <c r="G2671" s="53"/>
      <c r="H2671" s="53"/>
      <c r="I2671" s="53"/>
      <c r="J2671" s="53"/>
      <c r="K2671" s="57"/>
      <c r="L2671" s="58">
        <f t="shared" ref="L2671:L2679" si="283">VLOOKUP(E2671,PORTES2021,10,FALSE)</f>
        <v>13.26</v>
      </c>
      <c r="M2671" s="58">
        <f t="shared" si="281"/>
        <v>13.26</v>
      </c>
      <c r="N2671" s="58" t="e">
        <f>IF(F2671&gt;0,ROUND(F2671*#REF!,2),0)</f>
        <v>#REF!</v>
      </c>
      <c r="O2671" s="58">
        <f>IF(J2671&gt;0,ROUND(J2671*#REF!,2),0)</f>
        <v>0</v>
      </c>
      <c r="P2671" s="58" t="e">
        <f t="shared" si="282"/>
        <v>#REF!</v>
      </c>
      <c r="Q2671" s="59" t="s">
        <v>0</v>
      </c>
      <c r="R2671" s="51"/>
      <c r="S2671" s="51"/>
    </row>
    <row r="2672" spans="1:19" ht="31.5" x14ac:dyDescent="0.35">
      <c r="A2672" s="53">
        <v>40105024</v>
      </c>
      <c r="B2672" s="53" t="s">
        <v>11647</v>
      </c>
      <c r="C2672" s="54" t="s">
        <v>1916</v>
      </c>
      <c r="D2672" s="60">
        <v>1</v>
      </c>
      <c r="E2672" s="60" t="s">
        <v>18</v>
      </c>
      <c r="F2672" s="56">
        <v>4</v>
      </c>
      <c r="G2672" s="53"/>
      <c r="H2672" s="53"/>
      <c r="I2672" s="53"/>
      <c r="J2672" s="53"/>
      <c r="K2672" s="57"/>
      <c r="L2672" s="58">
        <f t="shared" si="283"/>
        <v>53.06</v>
      </c>
      <c r="M2672" s="58">
        <f t="shared" si="281"/>
        <v>53.06</v>
      </c>
      <c r="N2672" s="58" t="e">
        <f>IF(F2672&gt;0,ROUND(F2672*#REF!,2),0)</f>
        <v>#REF!</v>
      </c>
      <c r="O2672" s="58">
        <f>IF(J2672&gt;0,ROUND(J2672*#REF!,2),0)</f>
        <v>0</v>
      </c>
      <c r="P2672" s="58" t="e">
        <f t="shared" si="282"/>
        <v>#REF!</v>
      </c>
      <c r="Q2672" s="59" t="s">
        <v>0</v>
      </c>
      <c r="R2672" s="51"/>
      <c r="S2672" s="51"/>
    </row>
    <row r="2673" spans="1:19" ht="21" x14ac:dyDescent="0.35">
      <c r="A2673" s="53">
        <v>40105032</v>
      </c>
      <c r="B2673" s="53" t="s">
        <v>11648</v>
      </c>
      <c r="C2673" s="54" t="s">
        <v>1915</v>
      </c>
      <c r="D2673" s="60">
        <v>1</v>
      </c>
      <c r="E2673" s="60" t="s">
        <v>18</v>
      </c>
      <c r="F2673" s="56">
        <v>4</v>
      </c>
      <c r="G2673" s="53"/>
      <c r="H2673" s="53"/>
      <c r="I2673" s="53"/>
      <c r="J2673" s="53"/>
      <c r="K2673" s="57"/>
      <c r="L2673" s="58">
        <f t="shared" si="283"/>
        <v>53.06</v>
      </c>
      <c r="M2673" s="58">
        <f t="shared" si="281"/>
        <v>53.06</v>
      </c>
      <c r="N2673" s="58" t="e">
        <f>IF(F2673&gt;0,ROUND(F2673*#REF!,2),0)</f>
        <v>#REF!</v>
      </c>
      <c r="O2673" s="58">
        <f>IF(J2673&gt;0,ROUND(J2673*#REF!,2),0)</f>
        <v>0</v>
      </c>
      <c r="P2673" s="58" t="e">
        <f t="shared" si="282"/>
        <v>#REF!</v>
      </c>
      <c r="Q2673" s="59" t="s">
        <v>0</v>
      </c>
      <c r="R2673" s="51"/>
      <c r="S2673" s="51"/>
    </row>
    <row r="2674" spans="1:19" ht="21" x14ac:dyDescent="0.35">
      <c r="A2674" s="53">
        <v>40105040</v>
      </c>
      <c r="B2674" s="53" t="s">
        <v>11649</v>
      </c>
      <c r="C2674" s="54" t="s">
        <v>1914</v>
      </c>
      <c r="D2674" s="60">
        <v>1</v>
      </c>
      <c r="E2674" s="60" t="s">
        <v>18</v>
      </c>
      <c r="F2674" s="56">
        <v>4</v>
      </c>
      <c r="G2674" s="53"/>
      <c r="H2674" s="53"/>
      <c r="I2674" s="53"/>
      <c r="J2674" s="53"/>
      <c r="K2674" s="57"/>
      <c r="L2674" s="58">
        <f t="shared" si="283"/>
        <v>53.06</v>
      </c>
      <c r="M2674" s="58">
        <f t="shared" si="281"/>
        <v>53.06</v>
      </c>
      <c r="N2674" s="58" t="e">
        <f>IF(F2674&gt;0,ROUND(F2674*#REF!,2),0)</f>
        <v>#REF!</v>
      </c>
      <c r="O2674" s="58">
        <f>IF(J2674&gt;0,ROUND(J2674*#REF!,2),0)</f>
        <v>0</v>
      </c>
      <c r="P2674" s="58" t="e">
        <f t="shared" si="282"/>
        <v>#REF!</v>
      </c>
      <c r="Q2674" s="59" t="s">
        <v>0</v>
      </c>
      <c r="R2674" s="51"/>
      <c r="S2674" s="51"/>
    </row>
    <row r="2675" spans="1:19" ht="21" x14ac:dyDescent="0.35">
      <c r="A2675" s="53">
        <v>40105059</v>
      </c>
      <c r="B2675" s="53" t="s">
        <v>11650</v>
      </c>
      <c r="C2675" s="54" t="s">
        <v>1913</v>
      </c>
      <c r="D2675" s="60">
        <v>1</v>
      </c>
      <c r="E2675" s="60" t="s">
        <v>25</v>
      </c>
      <c r="F2675" s="56"/>
      <c r="G2675" s="53"/>
      <c r="H2675" s="53"/>
      <c r="I2675" s="53"/>
      <c r="J2675" s="53"/>
      <c r="K2675" s="57"/>
      <c r="L2675" s="58">
        <f t="shared" si="283"/>
        <v>13.26</v>
      </c>
      <c r="M2675" s="58">
        <f t="shared" si="281"/>
        <v>13.26</v>
      </c>
      <c r="N2675" s="58">
        <f>IF(F2675&gt;0,ROUND(F2675*#REF!,2),0)</f>
        <v>0</v>
      </c>
      <c r="O2675" s="58">
        <f>IF(J2675&gt;0,ROUND(J2675*#REF!,2),0)</f>
        <v>0</v>
      </c>
      <c r="P2675" s="58">
        <f t="shared" si="282"/>
        <v>13.26</v>
      </c>
      <c r="Q2675" s="59" t="s">
        <v>0</v>
      </c>
      <c r="R2675" s="51"/>
      <c r="S2675" s="51"/>
    </row>
    <row r="2676" spans="1:19" ht="21" x14ac:dyDescent="0.35">
      <c r="A2676" s="53">
        <v>40105067</v>
      </c>
      <c r="B2676" s="53" t="s">
        <v>11651</v>
      </c>
      <c r="C2676" s="54" t="s">
        <v>1912</v>
      </c>
      <c r="D2676" s="60">
        <v>1</v>
      </c>
      <c r="E2676" s="60" t="s">
        <v>25</v>
      </c>
      <c r="F2676" s="56">
        <v>1</v>
      </c>
      <c r="G2676" s="53"/>
      <c r="H2676" s="53"/>
      <c r="I2676" s="53"/>
      <c r="J2676" s="53"/>
      <c r="K2676" s="57"/>
      <c r="L2676" s="58">
        <f t="shared" si="283"/>
        <v>13.26</v>
      </c>
      <c r="M2676" s="58">
        <f t="shared" si="281"/>
        <v>13.26</v>
      </c>
      <c r="N2676" s="58" t="e">
        <f>IF(F2676&gt;0,ROUND(F2676*#REF!,2),0)</f>
        <v>#REF!</v>
      </c>
      <c r="O2676" s="58">
        <f>IF(J2676&gt;0,ROUND(J2676*#REF!,2),0)</f>
        <v>0</v>
      </c>
      <c r="P2676" s="58" t="e">
        <f t="shared" si="282"/>
        <v>#REF!</v>
      </c>
      <c r="Q2676" s="59" t="s">
        <v>0</v>
      </c>
      <c r="R2676" s="51"/>
      <c r="S2676" s="51"/>
    </row>
    <row r="2677" spans="1:19" ht="21" x14ac:dyDescent="0.35">
      <c r="A2677" s="53">
        <v>40105075</v>
      </c>
      <c r="B2677" s="53" t="s">
        <v>11652</v>
      </c>
      <c r="C2677" s="54" t="s">
        <v>1911</v>
      </c>
      <c r="D2677" s="60">
        <v>1</v>
      </c>
      <c r="E2677" s="60" t="s">
        <v>34</v>
      </c>
      <c r="F2677" s="56">
        <v>4</v>
      </c>
      <c r="G2677" s="53"/>
      <c r="H2677" s="53"/>
      <c r="I2677" s="53"/>
      <c r="J2677" s="53"/>
      <c r="K2677" s="57"/>
      <c r="L2677" s="58">
        <f t="shared" si="283"/>
        <v>71.62</v>
      </c>
      <c r="M2677" s="58">
        <f t="shared" si="281"/>
        <v>71.62</v>
      </c>
      <c r="N2677" s="58" t="e">
        <f>IF(F2677&gt;0,ROUND(F2677*#REF!,2),0)</f>
        <v>#REF!</v>
      </c>
      <c r="O2677" s="58">
        <f>IF(J2677&gt;0,ROUND(J2677*#REF!,2),0)</f>
        <v>0</v>
      </c>
      <c r="P2677" s="58" t="e">
        <f t="shared" si="282"/>
        <v>#REF!</v>
      </c>
      <c r="Q2677" s="59" t="s">
        <v>0</v>
      </c>
      <c r="R2677" s="51"/>
      <c r="S2677" s="51"/>
    </row>
    <row r="2678" spans="1:19" ht="21" x14ac:dyDescent="0.35">
      <c r="A2678" s="53">
        <v>40105083</v>
      </c>
      <c r="B2678" s="53" t="s">
        <v>11653</v>
      </c>
      <c r="C2678" s="54" t="s">
        <v>1910</v>
      </c>
      <c r="D2678" s="60">
        <v>1</v>
      </c>
      <c r="E2678" s="60" t="s">
        <v>34</v>
      </c>
      <c r="F2678" s="56">
        <v>4</v>
      </c>
      <c r="G2678" s="53"/>
      <c r="H2678" s="53"/>
      <c r="I2678" s="53"/>
      <c r="J2678" s="53"/>
      <c r="K2678" s="57"/>
      <c r="L2678" s="58">
        <f t="shared" si="283"/>
        <v>71.62</v>
      </c>
      <c r="M2678" s="58">
        <f t="shared" si="281"/>
        <v>71.62</v>
      </c>
      <c r="N2678" s="58" t="e">
        <f>IF(F2678&gt;0,ROUND(F2678*#REF!,2),0)</f>
        <v>#REF!</v>
      </c>
      <c r="O2678" s="58">
        <f>IF(J2678&gt;0,ROUND(J2678*#REF!,2),0)</f>
        <v>0</v>
      </c>
      <c r="P2678" s="58" t="e">
        <f t="shared" si="282"/>
        <v>#REF!</v>
      </c>
      <c r="Q2678" s="59" t="s">
        <v>0</v>
      </c>
      <c r="R2678" s="51"/>
      <c r="S2678" s="51"/>
    </row>
    <row r="2679" spans="1:19" ht="21" x14ac:dyDescent="0.35">
      <c r="A2679" s="53">
        <v>40105091</v>
      </c>
      <c r="B2679" s="53" t="s">
        <v>11654</v>
      </c>
      <c r="C2679" s="54" t="s">
        <v>1909</v>
      </c>
      <c r="D2679" s="60">
        <v>1</v>
      </c>
      <c r="E2679" s="60" t="s">
        <v>34</v>
      </c>
      <c r="F2679" s="56">
        <v>4</v>
      </c>
      <c r="G2679" s="53"/>
      <c r="H2679" s="53"/>
      <c r="I2679" s="53"/>
      <c r="J2679" s="53"/>
      <c r="K2679" s="57"/>
      <c r="L2679" s="58">
        <f t="shared" si="283"/>
        <v>71.62</v>
      </c>
      <c r="M2679" s="58">
        <f t="shared" si="281"/>
        <v>71.62</v>
      </c>
      <c r="N2679" s="58" t="e">
        <f>IF(F2679&gt;0,ROUND(F2679*#REF!,2),0)</f>
        <v>#REF!</v>
      </c>
      <c r="O2679" s="58">
        <f>IF(J2679&gt;0,ROUND(J2679*#REF!,2),0)</f>
        <v>0</v>
      </c>
      <c r="P2679" s="58" t="e">
        <f t="shared" si="282"/>
        <v>#REF!</v>
      </c>
      <c r="Q2679" s="59" t="s">
        <v>0</v>
      </c>
      <c r="R2679" s="51"/>
      <c r="S2679" s="51"/>
    </row>
    <row r="2680" spans="1:19" ht="31" x14ac:dyDescent="0.35">
      <c r="A2680" s="124" t="s">
        <v>11655</v>
      </c>
      <c r="B2680" s="124"/>
      <c r="C2680" s="124"/>
      <c r="D2680" s="124"/>
      <c r="E2680" s="124"/>
      <c r="F2680" s="124"/>
      <c r="G2680" s="124"/>
      <c r="H2680" s="124"/>
      <c r="I2680" s="124"/>
      <c r="J2680" s="124"/>
      <c r="K2680" s="124"/>
      <c r="L2680" s="124"/>
      <c r="M2680" s="124"/>
      <c r="N2680" s="124"/>
      <c r="O2680" s="124"/>
      <c r="P2680" s="124"/>
      <c r="Q2680" s="52"/>
      <c r="R2680" s="51"/>
      <c r="S2680" s="51"/>
    </row>
    <row r="2681" spans="1:19" x14ac:dyDescent="0.35">
      <c r="A2681" s="53">
        <v>40201015</v>
      </c>
      <c r="B2681" s="53" t="s">
        <v>11656</v>
      </c>
      <c r="C2681" s="54" t="s">
        <v>1908</v>
      </c>
      <c r="D2681" s="60">
        <v>1</v>
      </c>
      <c r="E2681" s="60" t="s">
        <v>31</v>
      </c>
      <c r="F2681" s="56"/>
      <c r="G2681" s="53"/>
      <c r="H2681" s="53"/>
      <c r="I2681" s="53"/>
      <c r="J2681" s="53"/>
      <c r="K2681" s="57"/>
      <c r="L2681" s="58">
        <f t="shared" ref="L2681:L2712" si="284">VLOOKUP(E2681,PORTES2021,10,FALSE)</f>
        <v>26.53</v>
      </c>
      <c r="M2681" s="58">
        <f t="shared" ref="M2681:M2744" si="285">ROUND(D2681*L2681,2)</f>
        <v>26.53</v>
      </c>
      <c r="N2681" s="58">
        <f>IF(F2681&gt;0,ROUND(F2681*#REF!,2),0)</f>
        <v>0</v>
      </c>
      <c r="O2681" s="58">
        <f>IF(J2681&gt;0,ROUND(J2681*#REF!,2),0)</f>
        <v>0</v>
      </c>
      <c r="P2681" s="58">
        <f t="shared" ref="P2681:P2744" si="286">ROUND(M2681+N2681+O2681,2)</f>
        <v>26.53</v>
      </c>
      <c r="Q2681" s="59" t="s">
        <v>0</v>
      </c>
      <c r="R2681" s="51"/>
      <c r="S2681" s="51"/>
    </row>
    <row r="2682" spans="1:19" x14ac:dyDescent="0.35">
      <c r="A2682" s="53">
        <v>40201023</v>
      </c>
      <c r="B2682" s="53" t="s">
        <v>11657</v>
      </c>
      <c r="C2682" s="54" t="s">
        <v>1907</v>
      </c>
      <c r="D2682" s="60">
        <v>1</v>
      </c>
      <c r="E2682" s="60" t="s">
        <v>20</v>
      </c>
      <c r="F2682" s="56"/>
      <c r="G2682" s="53"/>
      <c r="H2682" s="53"/>
      <c r="I2682" s="53"/>
      <c r="J2682" s="53"/>
      <c r="K2682" s="57"/>
      <c r="L2682" s="58">
        <f t="shared" si="284"/>
        <v>39.79</v>
      </c>
      <c r="M2682" s="58">
        <f t="shared" si="285"/>
        <v>39.79</v>
      </c>
      <c r="N2682" s="58">
        <f>IF(F2682&gt;0,ROUND(F2682*#REF!,2),0)</f>
        <v>0</v>
      </c>
      <c r="O2682" s="58">
        <f>IF(J2682&gt;0,ROUND(J2682*#REF!,2),0)</f>
        <v>0</v>
      </c>
      <c r="P2682" s="58">
        <f t="shared" si="286"/>
        <v>39.79</v>
      </c>
      <c r="Q2682" s="59" t="s">
        <v>0</v>
      </c>
      <c r="R2682" s="51"/>
      <c r="S2682" s="51"/>
    </row>
    <row r="2683" spans="1:19" ht="21" x14ac:dyDescent="0.35">
      <c r="A2683" s="53">
        <v>40201031</v>
      </c>
      <c r="B2683" s="53" t="s">
        <v>11658</v>
      </c>
      <c r="C2683" s="54" t="s">
        <v>1906</v>
      </c>
      <c r="D2683" s="60">
        <v>1</v>
      </c>
      <c r="E2683" s="60" t="s">
        <v>133</v>
      </c>
      <c r="F2683" s="56">
        <v>8.7750000000000004</v>
      </c>
      <c r="G2683" s="53"/>
      <c r="H2683" s="53"/>
      <c r="I2683" s="53"/>
      <c r="J2683" s="53"/>
      <c r="K2683" s="57"/>
      <c r="L2683" s="58">
        <f t="shared" si="284"/>
        <v>310.33999999999997</v>
      </c>
      <c r="M2683" s="58">
        <f t="shared" si="285"/>
        <v>310.33999999999997</v>
      </c>
      <c r="N2683" s="58" t="e">
        <f>IF(F2683&gt;0,ROUND(F2683*#REF!,2),0)</f>
        <v>#REF!</v>
      </c>
      <c r="O2683" s="58">
        <f>IF(J2683&gt;0,ROUND(J2683*#REF!,2),0)</f>
        <v>0</v>
      </c>
      <c r="P2683" s="58" t="e">
        <f t="shared" si="286"/>
        <v>#REF!</v>
      </c>
      <c r="Q2683" s="59" t="s">
        <v>0</v>
      </c>
      <c r="R2683" s="51"/>
      <c r="S2683" s="51"/>
    </row>
    <row r="2684" spans="1:19" ht="31.5" x14ac:dyDescent="0.35">
      <c r="A2684" s="53">
        <v>40201058</v>
      </c>
      <c r="B2684" s="53" t="s">
        <v>11659</v>
      </c>
      <c r="C2684" s="54" t="s">
        <v>1905</v>
      </c>
      <c r="D2684" s="60">
        <v>1</v>
      </c>
      <c r="E2684" s="60" t="s">
        <v>16</v>
      </c>
      <c r="F2684" s="56">
        <v>8.7750000000000004</v>
      </c>
      <c r="G2684" s="53"/>
      <c r="H2684" s="53"/>
      <c r="I2684" s="53"/>
      <c r="J2684" s="53"/>
      <c r="K2684" s="57"/>
      <c r="L2684" s="58">
        <f t="shared" si="284"/>
        <v>250.65</v>
      </c>
      <c r="M2684" s="58">
        <f t="shared" si="285"/>
        <v>250.65</v>
      </c>
      <c r="N2684" s="58" t="e">
        <f>IF(F2684&gt;0,ROUND(F2684*#REF!,2),0)</f>
        <v>#REF!</v>
      </c>
      <c r="O2684" s="58">
        <f>IF(J2684&gt;0,ROUND(J2684*#REF!,2),0)</f>
        <v>0</v>
      </c>
      <c r="P2684" s="58" t="e">
        <f t="shared" si="286"/>
        <v>#REF!</v>
      </c>
      <c r="Q2684" s="59" t="s">
        <v>0</v>
      </c>
      <c r="R2684" s="51"/>
      <c r="S2684" s="51"/>
    </row>
    <row r="2685" spans="1:19" x14ac:dyDescent="0.35">
      <c r="A2685" s="53">
        <v>40201066</v>
      </c>
      <c r="B2685" s="53" t="s">
        <v>11660</v>
      </c>
      <c r="C2685" s="54" t="s">
        <v>1904</v>
      </c>
      <c r="D2685" s="60">
        <v>1</v>
      </c>
      <c r="E2685" s="60" t="s">
        <v>13</v>
      </c>
      <c r="F2685" s="56">
        <v>2.78</v>
      </c>
      <c r="G2685" s="53"/>
      <c r="H2685" s="53"/>
      <c r="I2685" s="53"/>
      <c r="J2685" s="53"/>
      <c r="K2685" s="57"/>
      <c r="L2685" s="58">
        <f t="shared" si="284"/>
        <v>148.54</v>
      </c>
      <c r="M2685" s="58">
        <f t="shared" si="285"/>
        <v>148.54</v>
      </c>
      <c r="N2685" s="58" t="e">
        <f>IF(F2685&gt;0,ROUND(F2685*#REF!,2),0)</f>
        <v>#REF!</v>
      </c>
      <c r="O2685" s="58">
        <f>IF(J2685&gt;0,ROUND(J2685*#REF!,2),0)</f>
        <v>0</v>
      </c>
      <c r="P2685" s="58" t="e">
        <f t="shared" si="286"/>
        <v>#REF!</v>
      </c>
      <c r="Q2685" s="59" t="s">
        <v>0</v>
      </c>
      <c r="R2685" s="51"/>
      <c r="S2685" s="51"/>
    </row>
    <row r="2686" spans="1:19" ht="21" x14ac:dyDescent="0.35">
      <c r="A2686" s="53">
        <v>40201074</v>
      </c>
      <c r="B2686" s="53" t="s">
        <v>11661</v>
      </c>
      <c r="C2686" s="54" t="s">
        <v>1903</v>
      </c>
      <c r="D2686" s="60">
        <v>1</v>
      </c>
      <c r="E2686" s="60" t="s">
        <v>388</v>
      </c>
      <c r="F2686" s="56">
        <v>30.516999999999999</v>
      </c>
      <c r="G2686" s="53"/>
      <c r="H2686" s="53"/>
      <c r="I2686" s="53"/>
      <c r="J2686" s="53"/>
      <c r="K2686" s="57"/>
      <c r="L2686" s="58">
        <f t="shared" si="284"/>
        <v>574.25</v>
      </c>
      <c r="M2686" s="58">
        <f t="shared" si="285"/>
        <v>574.25</v>
      </c>
      <c r="N2686" s="58" t="e">
        <f>IF(F2686&gt;0,ROUND(F2686*#REF!,2),0)</f>
        <v>#REF!</v>
      </c>
      <c r="O2686" s="58">
        <f>IF(J2686&gt;0,ROUND(J2686*#REF!,2),0)</f>
        <v>0</v>
      </c>
      <c r="P2686" s="58" t="e">
        <f t="shared" si="286"/>
        <v>#REF!</v>
      </c>
      <c r="Q2686" s="59" t="s">
        <v>0</v>
      </c>
      <c r="R2686" s="51"/>
      <c r="S2686" s="51"/>
    </row>
    <row r="2687" spans="1:19" ht="21" x14ac:dyDescent="0.35">
      <c r="A2687" s="53">
        <v>40201082</v>
      </c>
      <c r="B2687" s="53" t="s">
        <v>11662</v>
      </c>
      <c r="C2687" s="54" t="s">
        <v>1902</v>
      </c>
      <c r="D2687" s="60">
        <v>1</v>
      </c>
      <c r="E2687" s="60" t="s">
        <v>224</v>
      </c>
      <c r="F2687" s="56">
        <v>14.798</v>
      </c>
      <c r="G2687" s="53"/>
      <c r="H2687" s="53"/>
      <c r="I2687" s="53"/>
      <c r="J2687" s="53"/>
      <c r="K2687" s="57"/>
      <c r="L2687" s="58">
        <f t="shared" si="284"/>
        <v>338.19</v>
      </c>
      <c r="M2687" s="58">
        <f t="shared" si="285"/>
        <v>338.19</v>
      </c>
      <c r="N2687" s="58" t="e">
        <f>IF(F2687&gt;0,ROUND(F2687*#REF!,2),0)</f>
        <v>#REF!</v>
      </c>
      <c r="O2687" s="58">
        <f>IF(J2687&gt;0,ROUND(J2687*#REF!,2),0)</f>
        <v>0</v>
      </c>
      <c r="P2687" s="58" t="e">
        <f t="shared" si="286"/>
        <v>#REF!</v>
      </c>
      <c r="Q2687" s="59" t="s">
        <v>132</v>
      </c>
      <c r="R2687" s="51"/>
      <c r="S2687" s="51"/>
    </row>
    <row r="2688" spans="1:19" x14ac:dyDescent="0.35">
      <c r="A2688" s="53">
        <v>40201090</v>
      </c>
      <c r="B2688" s="53" t="s">
        <v>11663</v>
      </c>
      <c r="C2688" s="54" t="s">
        <v>1901</v>
      </c>
      <c r="D2688" s="60">
        <v>1</v>
      </c>
      <c r="E2688" s="60" t="s">
        <v>388</v>
      </c>
      <c r="F2688" s="56">
        <v>21.501000000000001</v>
      </c>
      <c r="G2688" s="53"/>
      <c r="H2688" s="53"/>
      <c r="I2688" s="53"/>
      <c r="J2688" s="53"/>
      <c r="K2688" s="57"/>
      <c r="L2688" s="58">
        <f t="shared" si="284"/>
        <v>574.25</v>
      </c>
      <c r="M2688" s="58">
        <f t="shared" si="285"/>
        <v>574.25</v>
      </c>
      <c r="N2688" s="58" t="e">
        <f>IF(F2688&gt;0,ROUND(F2688*#REF!,2),0)</f>
        <v>#REF!</v>
      </c>
      <c r="O2688" s="58">
        <f>IF(J2688&gt;0,ROUND(J2688*#REF!,2),0)</f>
        <v>0</v>
      </c>
      <c r="P2688" s="58" t="e">
        <f t="shared" si="286"/>
        <v>#REF!</v>
      </c>
      <c r="Q2688" s="59" t="s">
        <v>132</v>
      </c>
      <c r="R2688" s="51"/>
      <c r="S2688" s="51"/>
    </row>
    <row r="2689" spans="1:19" x14ac:dyDescent="0.35">
      <c r="A2689" s="53">
        <v>40201104</v>
      </c>
      <c r="B2689" s="53" t="s">
        <v>11664</v>
      </c>
      <c r="C2689" s="54" t="s">
        <v>1900</v>
      </c>
      <c r="D2689" s="60">
        <v>1</v>
      </c>
      <c r="E2689" s="60" t="s">
        <v>388</v>
      </c>
      <c r="F2689" s="56"/>
      <c r="G2689" s="53"/>
      <c r="H2689" s="53"/>
      <c r="I2689" s="53"/>
      <c r="J2689" s="53"/>
      <c r="K2689" s="57"/>
      <c r="L2689" s="58">
        <f t="shared" si="284"/>
        <v>574.25</v>
      </c>
      <c r="M2689" s="58">
        <f t="shared" si="285"/>
        <v>574.25</v>
      </c>
      <c r="N2689" s="58">
        <f>IF(F2689&gt;0,ROUND(F2689*#REF!,2),0)</f>
        <v>0</v>
      </c>
      <c r="O2689" s="58">
        <f>IF(J2689&gt;0,ROUND(J2689*#REF!,2),0)</f>
        <v>0</v>
      </c>
      <c r="P2689" s="58">
        <f t="shared" si="286"/>
        <v>574.25</v>
      </c>
      <c r="Q2689" s="59" t="s">
        <v>132</v>
      </c>
      <c r="R2689" s="51"/>
      <c r="S2689" s="51"/>
    </row>
    <row r="2690" spans="1:19" x14ac:dyDescent="0.35">
      <c r="A2690" s="53">
        <v>40201112</v>
      </c>
      <c r="B2690" s="53" t="s">
        <v>11665</v>
      </c>
      <c r="C2690" s="54" t="s">
        <v>1899</v>
      </c>
      <c r="D2690" s="60">
        <v>1</v>
      </c>
      <c r="E2690" s="60" t="s">
        <v>388</v>
      </c>
      <c r="F2690" s="56"/>
      <c r="G2690" s="53"/>
      <c r="H2690" s="53"/>
      <c r="I2690" s="53"/>
      <c r="J2690" s="53"/>
      <c r="K2690" s="57"/>
      <c r="L2690" s="58">
        <f t="shared" si="284"/>
        <v>574.25</v>
      </c>
      <c r="M2690" s="58">
        <f t="shared" si="285"/>
        <v>574.25</v>
      </c>
      <c r="N2690" s="58">
        <f>IF(F2690&gt;0,ROUND(F2690*#REF!,2),0)</f>
        <v>0</v>
      </c>
      <c r="O2690" s="58">
        <f>IF(J2690&gt;0,ROUND(J2690*#REF!,2),0)</f>
        <v>0</v>
      </c>
      <c r="P2690" s="58">
        <f t="shared" si="286"/>
        <v>574.25</v>
      </c>
      <c r="Q2690" s="59" t="s">
        <v>132</v>
      </c>
      <c r="R2690" s="51"/>
      <c r="S2690" s="51"/>
    </row>
    <row r="2691" spans="1:19" x14ac:dyDescent="0.35">
      <c r="A2691" s="53">
        <v>40201120</v>
      </c>
      <c r="B2691" s="53" t="s">
        <v>11666</v>
      </c>
      <c r="C2691" s="54" t="s">
        <v>1898</v>
      </c>
      <c r="D2691" s="60">
        <v>1</v>
      </c>
      <c r="E2691" s="60" t="s">
        <v>281</v>
      </c>
      <c r="F2691" s="56">
        <v>12.585000000000001</v>
      </c>
      <c r="G2691" s="53"/>
      <c r="H2691" s="53"/>
      <c r="I2691" s="53"/>
      <c r="J2691" s="53"/>
      <c r="K2691" s="57"/>
      <c r="L2691" s="58">
        <f t="shared" si="284"/>
        <v>202.9</v>
      </c>
      <c r="M2691" s="58">
        <f t="shared" si="285"/>
        <v>202.9</v>
      </c>
      <c r="N2691" s="58" t="e">
        <f>IF(F2691&gt;0,ROUND(F2691*#REF!,2),0)</f>
        <v>#REF!</v>
      </c>
      <c r="O2691" s="58">
        <f>IF(J2691&gt;0,ROUND(J2691*#REF!,2),0)</f>
        <v>0</v>
      </c>
      <c r="P2691" s="58" t="e">
        <f t="shared" si="286"/>
        <v>#REF!</v>
      </c>
      <c r="Q2691" s="59" t="s">
        <v>132</v>
      </c>
      <c r="R2691" s="51"/>
      <c r="S2691" s="51"/>
    </row>
    <row r="2692" spans="1:19" ht="21" x14ac:dyDescent="0.35">
      <c r="A2692" s="53">
        <v>40201139</v>
      </c>
      <c r="B2692" s="53" t="s">
        <v>11667</v>
      </c>
      <c r="C2692" s="54" t="s">
        <v>1897</v>
      </c>
      <c r="D2692" s="60">
        <v>1</v>
      </c>
      <c r="E2692" s="60" t="s">
        <v>311</v>
      </c>
      <c r="F2692" s="56">
        <v>21.114000000000001</v>
      </c>
      <c r="G2692" s="53"/>
      <c r="H2692" s="53"/>
      <c r="I2692" s="53"/>
      <c r="J2692" s="53"/>
      <c r="K2692" s="57"/>
      <c r="L2692" s="58">
        <f t="shared" si="284"/>
        <v>291.76</v>
      </c>
      <c r="M2692" s="58">
        <f t="shared" si="285"/>
        <v>291.76</v>
      </c>
      <c r="N2692" s="58" t="e">
        <f>IF(F2692&gt;0,ROUND(F2692*#REF!,2),0)</f>
        <v>#REF!</v>
      </c>
      <c r="O2692" s="58">
        <f>IF(J2692&gt;0,ROUND(J2692*#REF!,2),0)</f>
        <v>0</v>
      </c>
      <c r="P2692" s="58" t="e">
        <f t="shared" si="286"/>
        <v>#REF!</v>
      </c>
      <c r="Q2692" s="59" t="s">
        <v>132</v>
      </c>
      <c r="R2692" s="51"/>
      <c r="S2692" s="51"/>
    </row>
    <row r="2693" spans="1:19" x14ac:dyDescent="0.35">
      <c r="A2693" s="53">
        <v>40201147</v>
      </c>
      <c r="B2693" s="53" t="s">
        <v>11668</v>
      </c>
      <c r="C2693" s="54" t="s">
        <v>1896</v>
      </c>
      <c r="D2693" s="60">
        <v>1</v>
      </c>
      <c r="E2693" s="60" t="s">
        <v>409</v>
      </c>
      <c r="F2693" s="56">
        <v>63.139000000000003</v>
      </c>
      <c r="G2693" s="53">
        <v>1</v>
      </c>
      <c r="H2693" s="53"/>
      <c r="I2693" s="53"/>
      <c r="J2693" s="53"/>
      <c r="K2693" s="57"/>
      <c r="L2693" s="58">
        <f t="shared" si="284"/>
        <v>438.97</v>
      </c>
      <c r="M2693" s="58">
        <f t="shared" si="285"/>
        <v>438.97</v>
      </c>
      <c r="N2693" s="58" t="e">
        <f>IF(F2693&gt;0,ROUND(F2693*#REF!,2),0)</f>
        <v>#REF!</v>
      </c>
      <c r="O2693" s="58">
        <f>IF(J2693&gt;0,ROUND(J2693*#REF!,2),0)</f>
        <v>0</v>
      </c>
      <c r="P2693" s="58" t="e">
        <f t="shared" si="286"/>
        <v>#REF!</v>
      </c>
      <c r="Q2693" s="59" t="s">
        <v>132</v>
      </c>
      <c r="R2693" s="51"/>
      <c r="S2693" s="51"/>
    </row>
    <row r="2694" spans="1:19" ht="21" x14ac:dyDescent="0.35">
      <c r="A2694" s="53">
        <v>40201155</v>
      </c>
      <c r="B2694" s="53" t="s">
        <v>11669</v>
      </c>
      <c r="C2694" s="54" t="s">
        <v>1895</v>
      </c>
      <c r="D2694" s="60">
        <v>1</v>
      </c>
      <c r="E2694" s="60" t="s">
        <v>281</v>
      </c>
      <c r="F2694" s="56">
        <v>2.78</v>
      </c>
      <c r="G2694" s="53"/>
      <c r="H2694" s="53"/>
      <c r="I2694" s="53"/>
      <c r="J2694" s="53"/>
      <c r="K2694" s="57"/>
      <c r="L2694" s="58">
        <f t="shared" si="284"/>
        <v>202.9</v>
      </c>
      <c r="M2694" s="58">
        <f t="shared" si="285"/>
        <v>202.9</v>
      </c>
      <c r="N2694" s="58" t="e">
        <f>IF(F2694&gt;0,ROUND(F2694*#REF!,2),0)</f>
        <v>#REF!</v>
      </c>
      <c r="O2694" s="58">
        <f>IF(J2694&gt;0,ROUND(J2694*#REF!,2),0)</f>
        <v>0</v>
      </c>
      <c r="P2694" s="58" t="e">
        <f t="shared" si="286"/>
        <v>#REF!</v>
      </c>
      <c r="Q2694" s="59" t="s">
        <v>132</v>
      </c>
      <c r="R2694" s="51"/>
      <c r="S2694" s="51"/>
    </row>
    <row r="2695" spans="1:19" x14ac:dyDescent="0.35">
      <c r="A2695" s="53">
        <v>40201163</v>
      </c>
      <c r="B2695" s="53" t="s">
        <v>11670</v>
      </c>
      <c r="C2695" s="54" t="s">
        <v>1894</v>
      </c>
      <c r="D2695" s="60">
        <v>1</v>
      </c>
      <c r="E2695" s="60" t="s">
        <v>311</v>
      </c>
      <c r="F2695" s="56">
        <v>30.41</v>
      </c>
      <c r="G2695" s="53">
        <v>1</v>
      </c>
      <c r="H2695" s="53"/>
      <c r="I2695" s="53"/>
      <c r="J2695" s="53"/>
      <c r="K2695" s="57"/>
      <c r="L2695" s="58">
        <f t="shared" si="284"/>
        <v>291.76</v>
      </c>
      <c r="M2695" s="58">
        <f t="shared" si="285"/>
        <v>291.76</v>
      </c>
      <c r="N2695" s="58" t="e">
        <f>IF(F2695&gt;0,ROUND(F2695*#REF!,2),0)</f>
        <v>#REF!</v>
      </c>
      <c r="O2695" s="58">
        <f>IF(J2695&gt;0,ROUND(J2695*#REF!,2),0)</f>
        <v>0</v>
      </c>
      <c r="P2695" s="58" t="e">
        <f t="shared" si="286"/>
        <v>#REF!</v>
      </c>
      <c r="Q2695" s="59" t="s">
        <v>132</v>
      </c>
      <c r="R2695" s="51"/>
      <c r="S2695" s="51"/>
    </row>
    <row r="2696" spans="1:19" x14ac:dyDescent="0.35">
      <c r="A2696" s="53">
        <v>40201171</v>
      </c>
      <c r="B2696" s="53" t="s">
        <v>11671</v>
      </c>
      <c r="C2696" s="54" t="s">
        <v>1893</v>
      </c>
      <c r="D2696" s="60">
        <v>1</v>
      </c>
      <c r="E2696" s="60" t="s">
        <v>13</v>
      </c>
      <c r="F2696" s="56">
        <v>4.0590000000000002</v>
      </c>
      <c r="G2696" s="53"/>
      <c r="H2696" s="53"/>
      <c r="I2696" s="53"/>
      <c r="J2696" s="53"/>
      <c r="K2696" s="57"/>
      <c r="L2696" s="58">
        <f t="shared" si="284"/>
        <v>148.54</v>
      </c>
      <c r="M2696" s="58">
        <f t="shared" si="285"/>
        <v>148.54</v>
      </c>
      <c r="N2696" s="58" t="e">
        <f>IF(F2696&gt;0,ROUND(F2696*#REF!,2),0)</f>
        <v>#REF!</v>
      </c>
      <c r="O2696" s="58">
        <f>IF(J2696&gt;0,ROUND(J2696*#REF!,2),0)</f>
        <v>0</v>
      </c>
      <c r="P2696" s="58" t="e">
        <f t="shared" si="286"/>
        <v>#REF!</v>
      </c>
      <c r="Q2696" s="59" t="s">
        <v>132</v>
      </c>
      <c r="R2696" s="51"/>
      <c r="S2696" s="51"/>
    </row>
    <row r="2697" spans="1:19" x14ac:dyDescent="0.35">
      <c r="A2697" s="53">
        <v>40201180</v>
      </c>
      <c r="B2697" s="53" t="s">
        <v>11672</v>
      </c>
      <c r="C2697" s="54" t="s">
        <v>1892</v>
      </c>
      <c r="D2697" s="60">
        <v>1</v>
      </c>
      <c r="E2697" s="60" t="s">
        <v>34</v>
      </c>
      <c r="F2697" s="56">
        <v>3</v>
      </c>
      <c r="G2697" s="53"/>
      <c r="H2697" s="53"/>
      <c r="I2697" s="53"/>
      <c r="J2697" s="53"/>
      <c r="K2697" s="57"/>
      <c r="L2697" s="58">
        <f t="shared" si="284"/>
        <v>71.62</v>
      </c>
      <c r="M2697" s="58">
        <f t="shared" si="285"/>
        <v>71.62</v>
      </c>
      <c r="N2697" s="58" t="e">
        <f>IF(F2697&gt;0,ROUND(F2697*#REF!,2),0)</f>
        <v>#REF!</v>
      </c>
      <c r="O2697" s="58">
        <f>IF(J2697&gt;0,ROUND(J2697*#REF!,2),0)</f>
        <v>0</v>
      </c>
      <c r="P2697" s="58" t="e">
        <f t="shared" si="286"/>
        <v>#REF!</v>
      </c>
      <c r="Q2697" s="59" t="s">
        <v>132</v>
      </c>
      <c r="R2697" s="51"/>
      <c r="S2697" s="51"/>
    </row>
    <row r="2698" spans="1:19" ht="21" x14ac:dyDescent="0.35">
      <c r="A2698" s="53">
        <v>40201198</v>
      </c>
      <c r="B2698" s="53" t="s">
        <v>11673</v>
      </c>
      <c r="C2698" s="54" t="s">
        <v>1891</v>
      </c>
      <c r="D2698" s="60">
        <v>1</v>
      </c>
      <c r="E2698" s="60" t="s">
        <v>13</v>
      </c>
      <c r="F2698" s="56">
        <v>5.2</v>
      </c>
      <c r="G2698" s="53"/>
      <c r="H2698" s="53"/>
      <c r="I2698" s="53"/>
      <c r="J2698" s="53"/>
      <c r="K2698" s="57"/>
      <c r="L2698" s="58">
        <f t="shared" si="284"/>
        <v>148.54</v>
      </c>
      <c r="M2698" s="58">
        <f t="shared" si="285"/>
        <v>148.54</v>
      </c>
      <c r="N2698" s="58" t="e">
        <f>IF(F2698&gt;0,ROUND(F2698*#REF!,2),0)</f>
        <v>#REF!</v>
      </c>
      <c r="O2698" s="58">
        <f>IF(J2698&gt;0,ROUND(J2698*#REF!,2),0)</f>
        <v>0</v>
      </c>
      <c r="P2698" s="58" t="e">
        <f t="shared" si="286"/>
        <v>#REF!</v>
      </c>
      <c r="Q2698" s="59" t="s">
        <v>132</v>
      </c>
      <c r="R2698" s="51"/>
      <c r="S2698" s="51"/>
    </row>
    <row r="2699" spans="1:19" ht="21" x14ac:dyDescent="0.35">
      <c r="A2699" s="53">
        <v>40201201</v>
      </c>
      <c r="B2699" s="53" t="s">
        <v>11674</v>
      </c>
      <c r="C2699" s="54" t="s">
        <v>1890</v>
      </c>
      <c r="D2699" s="60">
        <v>1</v>
      </c>
      <c r="E2699" s="60" t="s">
        <v>13</v>
      </c>
      <c r="F2699" s="56">
        <v>4.7119999999999997</v>
      </c>
      <c r="G2699" s="53"/>
      <c r="H2699" s="53"/>
      <c r="I2699" s="53"/>
      <c r="J2699" s="53"/>
      <c r="K2699" s="57"/>
      <c r="L2699" s="58">
        <f t="shared" si="284"/>
        <v>148.54</v>
      </c>
      <c r="M2699" s="58">
        <f t="shared" si="285"/>
        <v>148.54</v>
      </c>
      <c r="N2699" s="58" t="e">
        <f>IF(F2699&gt;0,ROUND(F2699*#REF!,2),0)</f>
        <v>#REF!</v>
      </c>
      <c r="O2699" s="58">
        <f>IF(J2699&gt;0,ROUND(J2699*#REF!,2),0)</f>
        <v>0</v>
      </c>
      <c r="P2699" s="58" t="e">
        <f t="shared" si="286"/>
        <v>#REF!</v>
      </c>
      <c r="Q2699" s="59" t="s">
        <v>0</v>
      </c>
      <c r="R2699" s="51"/>
      <c r="S2699" s="51"/>
    </row>
    <row r="2700" spans="1:19" ht="21" x14ac:dyDescent="0.35">
      <c r="A2700" s="53">
        <v>40201210</v>
      </c>
      <c r="B2700" s="53" t="s">
        <v>11675</v>
      </c>
      <c r="C2700" s="54" t="s">
        <v>1889</v>
      </c>
      <c r="D2700" s="60">
        <v>1</v>
      </c>
      <c r="E2700" s="60" t="s">
        <v>281</v>
      </c>
      <c r="F2700" s="56">
        <v>5.2</v>
      </c>
      <c r="G2700" s="53"/>
      <c r="H2700" s="53"/>
      <c r="I2700" s="53"/>
      <c r="J2700" s="53"/>
      <c r="K2700" s="57"/>
      <c r="L2700" s="58">
        <f t="shared" si="284"/>
        <v>202.9</v>
      </c>
      <c r="M2700" s="58">
        <f t="shared" si="285"/>
        <v>202.9</v>
      </c>
      <c r="N2700" s="58" t="e">
        <f>IF(F2700&gt;0,ROUND(F2700*#REF!,2),0)</f>
        <v>#REF!</v>
      </c>
      <c r="O2700" s="58">
        <f>IF(J2700&gt;0,ROUND(J2700*#REF!,2),0)</f>
        <v>0</v>
      </c>
      <c r="P2700" s="58" t="e">
        <f t="shared" si="286"/>
        <v>#REF!</v>
      </c>
      <c r="Q2700" s="59" t="s">
        <v>0</v>
      </c>
      <c r="R2700" s="51"/>
      <c r="S2700" s="51"/>
    </row>
    <row r="2701" spans="1:19" ht="21" x14ac:dyDescent="0.35">
      <c r="A2701" s="53">
        <v>40201228</v>
      </c>
      <c r="B2701" s="53" t="s">
        <v>11676</v>
      </c>
      <c r="C2701" s="54" t="s">
        <v>1888</v>
      </c>
      <c r="D2701" s="60">
        <v>1</v>
      </c>
      <c r="E2701" s="60" t="s">
        <v>13</v>
      </c>
      <c r="F2701" s="56">
        <v>4.7119999999999997</v>
      </c>
      <c r="G2701" s="53"/>
      <c r="H2701" s="53"/>
      <c r="I2701" s="53"/>
      <c r="J2701" s="53"/>
      <c r="K2701" s="57"/>
      <c r="L2701" s="58">
        <f t="shared" si="284"/>
        <v>148.54</v>
      </c>
      <c r="M2701" s="58">
        <f t="shared" si="285"/>
        <v>148.54</v>
      </c>
      <c r="N2701" s="58" t="e">
        <f>IF(F2701&gt;0,ROUND(F2701*#REF!,2),0)</f>
        <v>#REF!</v>
      </c>
      <c r="O2701" s="58">
        <f>IF(J2701&gt;0,ROUND(J2701*#REF!,2),0)</f>
        <v>0</v>
      </c>
      <c r="P2701" s="58" t="e">
        <f t="shared" si="286"/>
        <v>#REF!</v>
      </c>
      <c r="Q2701" s="59" t="s">
        <v>0</v>
      </c>
      <c r="R2701" s="51"/>
      <c r="S2701" s="51"/>
    </row>
    <row r="2702" spans="1:19" ht="21" x14ac:dyDescent="0.35">
      <c r="A2702" s="53">
        <v>40201236</v>
      </c>
      <c r="B2702" s="53" t="s">
        <v>11677</v>
      </c>
      <c r="C2702" s="54" t="s">
        <v>1887</v>
      </c>
      <c r="D2702" s="60">
        <v>1</v>
      </c>
      <c r="E2702" s="60" t="s">
        <v>13</v>
      </c>
      <c r="F2702" s="56">
        <v>13</v>
      </c>
      <c r="G2702" s="53"/>
      <c r="H2702" s="53"/>
      <c r="I2702" s="53"/>
      <c r="J2702" s="53"/>
      <c r="K2702" s="57"/>
      <c r="L2702" s="58">
        <f t="shared" si="284"/>
        <v>148.54</v>
      </c>
      <c r="M2702" s="58">
        <f t="shared" si="285"/>
        <v>148.54</v>
      </c>
      <c r="N2702" s="58" t="e">
        <f>IF(F2702&gt;0,ROUND(F2702*#REF!,2),0)</f>
        <v>#REF!</v>
      </c>
      <c r="O2702" s="58">
        <f>IF(J2702&gt;0,ROUND(J2702*#REF!,2),0)</f>
        <v>0</v>
      </c>
      <c r="P2702" s="58" t="e">
        <f t="shared" si="286"/>
        <v>#REF!</v>
      </c>
      <c r="Q2702" s="59" t="s">
        <v>0</v>
      </c>
      <c r="R2702" s="51"/>
      <c r="S2702" s="51"/>
    </row>
    <row r="2703" spans="1:19" ht="21" x14ac:dyDescent="0.35">
      <c r="A2703" s="53">
        <v>40201244</v>
      </c>
      <c r="B2703" s="53" t="s">
        <v>11678</v>
      </c>
      <c r="C2703" s="54" t="s">
        <v>1886</v>
      </c>
      <c r="D2703" s="60">
        <v>1</v>
      </c>
      <c r="E2703" s="60" t="s">
        <v>13</v>
      </c>
      <c r="F2703" s="56">
        <v>11</v>
      </c>
      <c r="G2703" s="53"/>
      <c r="H2703" s="53"/>
      <c r="I2703" s="53"/>
      <c r="J2703" s="53"/>
      <c r="K2703" s="57"/>
      <c r="L2703" s="58">
        <f t="shared" si="284"/>
        <v>148.54</v>
      </c>
      <c r="M2703" s="58">
        <f t="shared" si="285"/>
        <v>148.54</v>
      </c>
      <c r="N2703" s="58" t="e">
        <f>IF(F2703&gt;0,ROUND(F2703*#REF!,2),0)</f>
        <v>#REF!</v>
      </c>
      <c r="O2703" s="58">
        <f>IF(J2703&gt;0,ROUND(J2703*#REF!,2),0)</f>
        <v>0</v>
      </c>
      <c r="P2703" s="58" t="e">
        <f t="shared" si="286"/>
        <v>#REF!</v>
      </c>
      <c r="Q2703" s="59" t="s">
        <v>0</v>
      </c>
      <c r="R2703" s="51"/>
      <c r="S2703" s="51"/>
    </row>
    <row r="2704" spans="1:19" ht="21" x14ac:dyDescent="0.35">
      <c r="A2704" s="53">
        <v>40201252</v>
      </c>
      <c r="B2704" s="53" t="s">
        <v>11679</v>
      </c>
      <c r="C2704" s="54" t="s">
        <v>1885</v>
      </c>
      <c r="D2704" s="60">
        <v>1</v>
      </c>
      <c r="E2704" s="60" t="s">
        <v>281</v>
      </c>
      <c r="F2704" s="56">
        <v>8.7750000000000004</v>
      </c>
      <c r="G2704" s="53"/>
      <c r="H2704" s="53"/>
      <c r="I2704" s="53"/>
      <c r="J2704" s="53"/>
      <c r="K2704" s="57"/>
      <c r="L2704" s="58">
        <f t="shared" si="284"/>
        <v>202.9</v>
      </c>
      <c r="M2704" s="58">
        <f t="shared" si="285"/>
        <v>202.9</v>
      </c>
      <c r="N2704" s="58" t="e">
        <f>IF(F2704&gt;0,ROUND(F2704*#REF!,2),0)</f>
        <v>#REF!</v>
      </c>
      <c r="O2704" s="58">
        <f>IF(J2704&gt;0,ROUND(J2704*#REF!,2),0)</f>
        <v>0</v>
      </c>
      <c r="P2704" s="58" t="e">
        <f t="shared" si="286"/>
        <v>#REF!</v>
      </c>
      <c r="Q2704" s="59" t="s">
        <v>0</v>
      </c>
      <c r="R2704" s="51"/>
      <c r="S2704" s="51"/>
    </row>
    <row r="2705" spans="1:19" ht="21" x14ac:dyDescent="0.35">
      <c r="A2705" s="53">
        <v>40201260</v>
      </c>
      <c r="B2705" s="53" t="s">
        <v>11680</v>
      </c>
      <c r="C2705" s="54" t="s">
        <v>1884</v>
      </c>
      <c r="D2705" s="60">
        <v>1</v>
      </c>
      <c r="E2705" s="60" t="s">
        <v>281</v>
      </c>
      <c r="F2705" s="56">
        <v>4.7119999999999997</v>
      </c>
      <c r="G2705" s="53"/>
      <c r="H2705" s="53"/>
      <c r="I2705" s="53"/>
      <c r="J2705" s="53"/>
      <c r="K2705" s="57"/>
      <c r="L2705" s="58">
        <f t="shared" si="284"/>
        <v>202.9</v>
      </c>
      <c r="M2705" s="58">
        <f t="shared" si="285"/>
        <v>202.9</v>
      </c>
      <c r="N2705" s="58" t="e">
        <f>IF(F2705&gt;0,ROUND(F2705*#REF!,2),0)</f>
        <v>#REF!</v>
      </c>
      <c r="O2705" s="58">
        <f>IF(J2705&gt;0,ROUND(J2705*#REF!,2),0)</f>
        <v>0</v>
      </c>
      <c r="P2705" s="58" t="e">
        <f t="shared" si="286"/>
        <v>#REF!</v>
      </c>
      <c r="Q2705" s="59" t="s">
        <v>0</v>
      </c>
      <c r="R2705" s="51"/>
      <c r="S2705" s="51"/>
    </row>
    <row r="2706" spans="1:19" x14ac:dyDescent="0.35">
      <c r="A2706" s="53">
        <v>40201279</v>
      </c>
      <c r="B2706" s="53" t="s">
        <v>11681</v>
      </c>
      <c r="C2706" s="54" t="s">
        <v>1883</v>
      </c>
      <c r="D2706" s="60">
        <v>1</v>
      </c>
      <c r="E2706" s="60" t="s">
        <v>151</v>
      </c>
      <c r="F2706" s="56">
        <v>105.61</v>
      </c>
      <c r="G2706" s="53"/>
      <c r="H2706" s="53"/>
      <c r="I2706" s="53"/>
      <c r="J2706" s="53"/>
      <c r="K2706" s="57"/>
      <c r="L2706" s="58">
        <f t="shared" si="284"/>
        <v>270.54000000000002</v>
      </c>
      <c r="M2706" s="58">
        <f t="shared" si="285"/>
        <v>270.54000000000002</v>
      </c>
      <c r="N2706" s="58" t="e">
        <f>IF(F2706&gt;0,ROUND(F2706*#REF!,2),0)</f>
        <v>#REF!</v>
      </c>
      <c r="O2706" s="58">
        <f>IF(J2706&gt;0,ROUND(J2706*#REF!,2),0)</f>
        <v>0</v>
      </c>
      <c r="P2706" s="58" t="e">
        <f t="shared" si="286"/>
        <v>#REF!</v>
      </c>
      <c r="Q2706" s="59" t="s">
        <v>0</v>
      </c>
      <c r="R2706" s="51"/>
      <c r="S2706" s="51"/>
    </row>
    <row r="2707" spans="1:19" x14ac:dyDescent="0.35">
      <c r="A2707" s="53">
        <v>40201287</v>
      </c>
      <c r="B2707" s="53" t="s">
        <v>11682</v>
      </c>
      <c r="C2707" s="54" t="s">
        <v>1882</v>
      </c>
      <c r="D2707" s="60">
        <v>1</v>
      </c>
      <c r="E2707" s="60" t="s">
        <v>16</v>
      </c>
      <c r="F2707" s="56">
        <v>13.9</v>
      </c>
      <c r="G2707" s="53"/>
      <c r="H2707" s="53"/>
      <c r="I2707" s="53"/>
      <c r="J2707" s="53"/>
      <c r="K2707" s="57"/>
      <c r="L2707" s="58">
        <f t="shared" si="284"/>
        <v>250.65</v>
      </c>
      <c r="M2707" s="58">
        <f t="shared" si="285"/>
        <v>250.65</v>
      </c>
      <c r="N2707" s="58" t="e">
        <f>IF(F2707&gt;0,ROUND(F2707*#REF!,2),0)</f>
        <v>#REF!</v>
      </c>
      <c r="O2707" s="58">
        <f>IF(J2707&gt;0,ROUND(J2707*#REF!,2),0)</f>
        <v>0</v>
      </c>
      <c r="P2707" s="58" t="e">
        <f t="shared" si="286"/>
        <v>#REF!</v>
      </c>
      <c r="Q2707" s="59" t="s">
        <v>0</v>
      </c>
      <c r="R2707" s="51"/>
      <c r="S2707" s="51"/>
    </row>
    <row r="2708" spans="1:19" ht="21" x14ac:dyDescent="0.35">
      <c r="A2708" s="53">
        <v>40201309</v>
      </c>
      <c r="B2708" s="53" t="s">
        <v>11683</v>
      </c>
      <c r="C2708" s="54" t="s">
        <v>1881</v>
      </c>
      <c r="D2708" s="60">
        <v>1</v>
      </c>
      <c r="E2708" s="60" t="s">
        <v>16</v>
      </c>
      <c r="F2708" s="56">
        <v>14.805999999999999</v>
      </c>
      <c r="G2708" s="53"/>
      <c r="H2708" s="53"/>
      <c r="I2708" s="53"/>
      <c r="J2708" s="53"/>
      <c r="K2708" s="57"/>
      <c r="L2708" s="58">
        <f t="shared" si="284"/>
        <v>250.65</v>
      </c>
      <c r="M2708" s="58">
        <f t="shared" si="285"/>
        <v>250.65</v>
      </c>
      <c r="N2708" s="58" t="e">
        <f>IF(F2708&gt;0,ROUND(F2708*#REF!,2),0)</f>
        <v>#REF!</v>
      </c>
      <c r="O2708" s="58">
        <f>IF(J2708&gt;0,ROUND(J2708*#REF!,2),0)</f>
        <v>0</v>
      </c>
      <c r="P2708" s="58" t="e">
        <f t="shared" si="286"/>
        <v>#REF!</v>
      </c>
      <c r="Q2708" s="59" t="s">
        <v>132</v>
      </c>
      <c r="R2708" s="51"/>
      <c r="S2708" s="51"/>
    </row>
    <row r="2709" spans="1:19" ht="21" x14ac:dyDescent="0.35">
      <c r="A2709" s="53">
        <v>40201317</v>
      </c>
      <c r="B2709" s="53" t="s">
        <v>11684</v>
      </c>
      <c r="C2709" s="54" t="s">
        <v>1880</v>
      </c>
      <c r="D2709" s="60">
        <v>1</v>
      </c>
      <c r="E2709" s="60" t="s">
        <v>110</v>
      </c>
      <c r="F2709" s="56">
        <v>12.585000000000001</v>
      </c>
      <c r="G2709" s="53"/>
      <c r="H2709" s="53"/>
      <c r="I2709" s="53"/>
      <c r="J2709" s="53"/>
      <c r="K2709" s="57"/>
      <c r="L2709" s="58">
        <f t="shared" si="284"/>
        <v>222.81</v>
      </c>
      <c r="M2709" s="58">
        <f t="shared" si="285"/>
        <v>222.81</v>
      </c>
      <c r="N2709" s="58" t="e">
        <f>IF(F2709&gt;0,ROUND(F2709*#REF!,2),0)</f>
        <v>#REF!</v>
      </c>
      <c r="O2709" s="58">
        <f>IF(J2709&gt;0,ROUND(J2709*#REF!,2),0)</f>
        <v>0</v>
      </c>
      <c r="P2709" s="58" t="e">
        <f t="shared" si="286"/>
        <v>#REF!</v>
      </c>
      <c r="Q2709" s="59" t="s">
        <v>0</v>
      </c>
      <c r="R2709" s="51"/>
      <c r="S2709" s="51"/>
    </row>
    <row r="2710" spans="1:19" x14ac:dyDescent="0.35">
      <c r="A2710" s="53">
        <v>40201325</v>
      </c>
      <c r="B2710" s="53" t="s">
        <v>11685</v>
      </c>
      <c r="C2710" s="54" t="s">
        <v>1879</v>
      </c>
      <c r="D2710" s="60">
        <v>1</v>
      </c>
      <c r="E2710" s="60" t="s">
        <v>13</v>
      </c>
      <c r="F2710" s="56">
        <v>7.15</v>
      </c>
      <c r="G2710" s="53"/>
      <c r="H2710" s="53"/>
      <c r="I2710" s="53"/>
      <c r="J2710" s="53"/>
      <c r="K2710" s="57"/>
      <c r="L2710" s="58">
        <f t="shared" si="284"/>
        <v>148.54</v>
      </c>
      <c r="M2710" s="58">
        <f t="shared" si="285"/>
        <v>148.54</v>
      </c>
      <c r="N2710" s="58" t="e">
        <f>IF(F2710&gt;0,ROUND(F2710*#REF!,2),0)</f>
        <v>#REF!</v>
      </c>
      <c r="O2710" s="58">
        <f>IF(J2710&gt;0,ROUND(J2710*#REF!,2),0)</f>
        <v>0</v>
      </c>
      <c r="P2710" s="58" t="e">
        <f t="shared" si="286"/>
        <v>#REF!</v>
      </c>
      <c r="Q2710" s="59" t="s">
        <v>0</v>
      </c>
      <c r="R2710" s="51"/>
      <c r="S2710" s="51"/>
    </row>
    <row r="2711" spans="1:19" ht="21" x14ac:dyDescent="0.35">
      <c r="A2711" s="53">
        <v>40201333</v>
      </c>
      <c r="B2711" s="53" t="s">
        <v>11686</v>
      </c>
      <c r="C2711" s="54" t="s">
        <v>1878</v>
      </c>
      <c r="D2711" s="60">
        <v>1</v>
      </c>
      <c r="E2711" s="60" t="s">
        <v>281</v>
      </c>
      <c r="F2711" s="56">
        <v>13.9</v>
      </c>
      <c r="G2711" s="53"/>
      <c r="H2711" s="53"/>
      <c r="I2711" s="53"/>
      <c r="J2711" s="53"/>
      <c r="K2711" s="57"/>
      <c r="L2711" s="58">
        <f t="shared" si="284"/>
        <v>202.9</v>
      </c>
      <c r="M2711" s="58">
        <f t="shared" si="285"/>
        <v>202.9</v>
      </c>
      <c r="N2711" s="58" t="e">
        <f>IF(F2711&gt;0,ROUND(F2711*#REF!,2),0)</f>
        <v>#REF!</v>
      </c>
      <c r="O2711" s="58">
        <f>IF(J2711&gt;0,ROUND(J2711*#REF!,2),0)</f>
        <v>0</v>
      </c>
      <c r="P2711" s="58" t="e">
        <f t="shared" si="286"/>
        <v>#REF!</v>
      </c>
      <c r="Q2711" s="59" t="s">
        <v>132</v>
      </c>
      <c r="R2711" s="51"/>
      <c r="S2711" s="51"/>
    </row>
    <row r="2712" spans="1:19" ht="31.5" x14ac:dyDescent="0.35">
      <c r="A2712" s="53">
        <v>40201341</v>
      </c>
      <c r="B2712" s="53" t="s">
        <v>11687</v>
      </c>
      <c r="C2712" s="54" t="s">
        <v>1877</v>
      </c>
      <c r="D2712" s="60">
        <v>1</v>
      </c>
      <c r="E2712" s="60" t="s">
        <v>159</v>
      </c>
      <c r="F2712" s="56"/>
      <c r="G2712" s="53"/>
      <c r="H2712" s="53"/>
      <c r="I2712" s="53"/>
      <c r="J2712" s="53"/>
      <c r="K2712" s="57"/>
      <c r="L2712" s="58">
        <f t="shared" si="284"/>
        <v>736.04</v>
      </c>
      <c r="M2712" s="58">
        <f t="shared" si="285"/>
        <v>736.04</v>
      </c>
      <c r="N2712" s="58">
        <f>IF(F2712&gt;0,ROUND(F2712*#REF!,2),0)</f>
        <v>0</v>
      </c>
      <c r="O2712" s="58">
        <f>IF(J2712&gt;0,ROUND(J2712*#REF!,2),0)</f>
        <v>0</v>
      </c>
      <c r="P2712" s="58">
        <f t="shared" si="286"/>
        <v>736.04</v>
      </c>
      <c r="Q2712" s="59" t="s">
        <v>132</v>
      </c>
      <c r="R2712" s="51"/>
      <c r="S2712" s="51"/>
    </row>
    <row r="2713" spans="1:19" ht="31" x14ac:dyDescent="0.35">
      <c r="A2713" s="125" t="s">
        <v>11688</v>
      </c>
      <c r="B2713" s="125"/>
      <c r="C2713" s="125"/>
      <c r="D2713" s="125"/>
      <c r="E2713" s="125"/>
      <c r="F2713" s="125"/>
      <c r="G2713" s="125"/>
      <c r="H2713" s="125"/>
      <c r="I2713" s="125"/>
      <c r="J2713" s="125"/>
      <c r="K2713" s="125"/>
      <c r="L2713" s="125"/>
      <c r="M2713" s="125"/>
      <c r="N2713" s="125"/>
      <c r="O2713" s="125"/>
      <c r="P2713" s="125"/>
      <c r="Q2713" s="52"/>
      <c r="R2713" s="51"/>
      <c r="S2713" s="51"/>
    </row>
    <row r="2714" spans="1:19" ht="21" x14ac:dyDescent="0.35">
      <c r="A2714" s="53">
        <v>40202011</v>
      </c>
      <c r="B2714" s="53" t="s">
        <v>11689</v>
      </c>
      <c r="C2714" s="54" t="s">
        <v>1876</v>
      </c>
      <c r="D2714" s="60">
        <v>1</v>
      </c>
      <c r="E2714" s="60" t="s">
        <v>383</v>
      </c>
      <c r="F2714" s="56"/>
      <c r="G2714" s="53"/>
      <c r="H2714" s="53"/>
      <c r="I2714" s="53"/>
      <c r="J2714" s="53"/>
      <c r="K2714" s="57"/>
      <c r="L2714" s="58">
        <f t="shared" ref="L2714:L2745" si="287">VLOOKUP(E2714,PORTES2021,10,FALSE)</f>
        <v>649.84</v>
      </c>
      <c r="M2714" s="58">
        <f t="shared" si="285"/>
        <v>649.84</v>
      </c>
      <c r="N2714" s="58">
        <f>IF(F2714&gt;0,ROUND(F2714*#REF!,2),0)</f>
        <v>0</v>
      </c>
      <c r="O2714" s="58">
        <f>IF(J2714&gt;0,ROUND(J2714*#REF!,2),0)</f>
        <v>0</v>
      </c>
      <c r="P2714" s="58">
        <f t="shared" si="286"/>
        <v>649.84</v>
      </c>
      <c r="Q2714" s="59" t="s">
        <v>132</v>
      </c>
      <c r="R2714" s="51"/>
      <c r="S2714" s="51"/>
    </row>
    <row r="2715" spans="1:19" ht="21" x14ac:dyDescent="0.35">
      <c r="A2715" s="53">
        <v>40202038</v>
      </c>
      <c r="B2715" s="53" t="s">
        <v>11690</v>
      </c>
      <c r="C2715" s="54" t="s">
        <v>1875</v>
      </c>
      <c r="D2715" s="60">
        <v>1</v>
      </c>
      <c r="E2715" s="60" t="s">
        <v>110</v>
      </c>
      <c r="F2715" s="56">
        <v>15.45</v>
      </c>
      <c r="G2715" s="53"/>
      <c r="H2715" s="53"/>
      <c r="I2715" s="53"/>
      <c r="J2715" s="53"/>
      <c r="K2715" s="57"/>
      <c r="L2715" s="58">
        <f t="shared" si="287"/>
        <v>222.81</v>
      </c>
      <c r="M2715" s="58">
        <f t="shared" si="285"/>
        <v>222.81</v>
      </c>
      <c r="N2715" s="58" t="e">
        <f>IF(F2715&gt;0,ROUND(F2715*#REF!,2),0)</f>
        <v>#REF!</v>
      </c>
      <c r="O2715" s="58">
        <f>IF(J2715&gt;0,ROUND(J2715*#REF!,2),0)</f>
        <v>0</v>
      </c>
      <c r="P2715" s="58" t="e">
        <f t="shared" si="286"/>
        <v>#REF!</v>
      </c>
      <c r="Q2715" s="59" t="s">
        <v>132</v>
      </c>
      <c r="R2715" s="51"/>
      <c r="S2715" s="51"/>
    </row>
    <row r="2716" spans="1:19" x14ac:dyDescent="0.35">
      <c r="A2716" s="53">
        <v>40202046</v>
      </c>
      <c r="B2716" s="53" t="s">
        <v>11691</v>
      </c>
      <c r="C2716" s="54" t="s">
        <v>1874</v>
      </c>
      <c r="D2716" s="60">
        <v>1</v>
      </c>
      <c r="E2716" s="60" t="s">
        <v>224</v>
      </c>
      <c r="F2716" s="56">
        <v>30.41</v>
      </c>
      <c r="G2716" s="53">
        <v>1</v>
      </c>
      <c r="H2716" s="53"/>
      <c r="I2716" s="53"/>
      <c r="J2716" s="53"/>
      <c r="K2716" s="57"/>
      <c r="L2716" s="58">
        <f t="shared" si="287"/>
        <v>338.19</v>
      </c>
      <c r="M2716" s="58">
        <f t="shared" si="285"/>
        <v>338.19</v>
      </c>
      <c r="N2716" s="58" t="e">
        <f>IF(F2716&gt;0,ROUND(F2716*#REF!,2),0)</f>
        <v>#REF!</v>
      </c>
      <c r="O2716" s="58">
        <f>IF(J2716&gt;0,ROUND(J2716*#REF!,2),0)</f>
        <v>0</v>
      </c>
      <c r="P2716" s="58" t="e">
        <f t="shared" si="286"/>
        <v>#REF!</v>
      </c>
      <c r="Q2716" s="59" t="s">
        <v>0</v>
      </c>
      <c r="R2716" s="51"/>
      <c r="S2716" s="51"/>
    </row>
    <row r="2717" spans="1:19" ht="31.5" x14ac:dyDescent="0.35">
      <c r="A2717" s="53">
        <v>40202054</v>
      </c>
      <c r="B2717" s="53" t="s">
        <v>11692</v>
      </c>
      <c r="C2717" s="54" t="s">
        <v>1873</v>
      </c>
      <c r="D2717" s="60">
        <v>1</v>
      </c>
      <c r="E2717" s="60" t="s">
        <v>224</v>
      </c>
      <c r="F2717" s="56">
        <v>8.7750000000000004</v>
      </c>
      <c r="G2717" s="53"/>
      <c r="H2717" s="53"/>
      <c r="I2717" s="53"/>
      <c r="J2717" s="53"/>
      <c r="K2717" s="57"/>
      <c r="L2717" s="58">
        <f t="shared" si="287"/>
        <v>338.19</v>
      </c>
      <c r="M2717" s="58">
        <f t="shared" si="285"/>
        <v>338.19</v>
      </c>
      <c r="N2717" s="58" t="e">
        <f>IF(F2717&gt;0,ROUND(F2717*#REF!,2),0)</f>
        <v>#REF!</v>
      </c>
      <c r="O2717" s="58">
        <f>IF(J2717&gt;0,ROUND(J2717*#REF!,2),0)</f>
        <v>0</v>
      </c>
      <c r="P2717" s="58" t="e">
        <f t="shared" si="286"/>
        <v>#REF!</v>
      </c>
      <c r="Q2717" s="59" t="s">
        <v>0</v>
      </c>
      <c r="R2717" s="51"/>
      <c r="S2717" s="51"/>
    </row>
    <row r="2718" spans="1:19" x14ac:dyDescent="0.35">
      <c r="A2718" s="53">
        <v>40202062</v>
      </c>
      <c r="B2718" s="53" t="s">
        <v>11693</v>
      </c>
      <c r="C2718" s="54" t="s">
        <v>1872</v>
      </c>
      <c r="D2718" s="60">
        <v>1</v>
      </c>
      <c r="E2718" s="60" t="s">
        <v>388</v>
      </c>
      <c r="F2718" s="56">
        <v>9.8350000000000009</v>
      </c>
      <c r="G2718" s="53">
        <v>1</v>
      </c>
      <c r="H2718" s="53"/>
      <c r="I2718" s="53"/>
      <c r="J2718" s="53"/>
      <c r="K2718" s="57"/>
      <c r="L2718" s="58">
        <f t="shared" si="287"/>
        <v>574.25</v>
      </c>
      <c r="M2718" s="58">
        <f t="shared" si="285"/>
        <v>574.25</v>
      </c>
      <c r="N2718" s="58" t="e">
        <f>IF(F2718&gt;0,ROUND(F2718*#REF!,2),0)</f>
        <v>#REF!</v>
      </c>
      <c r="O2718" s="58">
        <f>IF(J2718&gt;0,ROUND(J2718*#REF!,2),0)</f>
        <v>0</v>
      </c>
      <c r="P2718" s="58" t="e">
        <f t="shared" si="286"/>
        <v>#REF!</v>
      </c>
      <c r="Q2718" s="59" t="s">
        <v>0</v>
      </c>
      <c r="R2718" s="51"/>
      <c r="S2718" s="51"/>
    </row>
    <row r="2719" spans="1:19" ht="21" x14ac:dyDescent="0.35">
      <c r="A2719" s="53">
        <v>40202070</v>
      </c>
      <c r="B2719" s="53" t="s">
        <v>11694</v>
      </c>
      <c r="C2719" s="54" t="s">
        <v>1871</v>
      </c>
      <c r="D2719" s="60">
        <v>1</v>
      </c>
      <c r="E2719" s="60" t="s">
        <v>393</v>
      </c>
      <c r="F2719" s="56">
        <v>30.516999999999999</v>
      </c>
      <c r="G2719" s="53">
        <v>1</v>
      </c>
      <c r="H2719" s="53"/>
      <c r="I2719" s="53"/>
      <c r="J2719" s="53"/>
      <c r="K2719" s="57"/>
      <c r="L2719" s="58">
        <f t="shared" si="287"/>
        <v>883.25</v>
      </c>
      <c r="M2719" s="58">
        <f t="shared" si="285"/>
        <v>883.25</v>
      </c>
      <c r="N2719" s="58" t="e">
        <f>IF(F2719&gt;0,ROUND(F2719*#REF!,2),0)</f>
        <v>#REF!</v>
      </c>
      <c r="O2719" s="58">
        <f>IF(J2719&gt;0,ROUND(J2719*#REF!,2),0)</f>
        <v>0</v>
      </c>
      <c r="P2719" s="58" t="e">
        <f t="shared" si="286"/>
        <v>#REF!</v>
      </c>
      <c r="Q2719" s="59" t="s">
        <v>0</v>
      </c>
      <c r="R2719" s="51"/>
      <c r="S2719" s="51"/>
    </row>
    <row r="2720" spans="1:19" ht="21" x14ac:dyDescent="0.35">
      <c r="A2720" s="53">
        <v>40202089</v>
      </c>
      <c r="B2720" s="53" t="s">
        <v>11695</v>
      </c>
      <c r="C2720" s="54" t="s">
        <v>1870</v>
      </c>
      <c r="D2720" s="60">
        <v>1</v>
      </c>
      <c r="E2720" s="60" t="s">
        <v>311</v>
      </c>
      <c r="F2720" s="56">
        <v>7.2329999999999997</v>
      </c>
      <c r="G2720" s="53"/>
      <c r="H2720" s="53"/>
      <c r="I2720" s="53"/>
      <c r="J2720" s="53"/>
      <c r="K2720" s="57"/>
      <c r="L2720" s="58">
        <f t="shared" si="287"/>
        <v>291.76</v>
      </c>
      <c r="M2720" s="58">
        <f t="shared" si="285"/>
        <v>291.76</v>
      </c>
      <c r="N2720" s="58" t="e">
        <f>IF(F2720&gt;0,ROUND(F2720*#REF!,2),0)</f>
        <v>#REF!</v>
      </c>
      <c r="O2720" s="58">
        <f>IF(J2720&gt;0,ROUND(J2720*#REF!,2),0)</f>
        <v>0</v>
      </c>
      <c r="P2720" s="58" t="e">
        <f t="shared" si="286"/>
        <v>#REF!</v>
      </c>
      <c r="Q2720" s="59" t="s">
        <v>0</v>
      </c>
      <c r="R2720" s="51"/>
      <c r="S2720" s="51"/>
    </row>
    <row r="2721" spans="1:19" ht="21" x14ac:dyDescent="0.35">
      <c r="A2721" s="53">
        <v>40202097</v>
      </c>
      <c r="B2721" s="53" t="s">
        <v>11696</v>
      </c>
      <c r="C2721" s="54" t="s">
        <v>1869</v>
      </c>
      <c r="D2721" s="60">
        <v>1</v>
      </c>
      <c r="E2721" s="60" t="s">
        <v>151</v>
      </c>
      <c r="F2721" s="56">
        <v>8.2840000000000007</v>
      </c>
      <c r="G2721" s="53"/>
      <c r="H2721" s="53"/>
      <c r="I2721" s="53"/>
      <c r="J2721" s="53"/>
      <c r="K2721" s="57"/>
      <c r="L2721" s="58">
        <f t="shared" si="287"/>
        <v>270.54000000000002</v>
      </c>
      <c r="M2721" s="58">
        <f t="shared" si="285"/>
        <v>270.54000000000002</v>
      </c>
      <c r="N2721" s="58" t="e">
        <f>IF(F2721&gt;0,ROUND(F2721*#REF!,2),0)</f>
        <v>#REF!</v>
      </c>
      <c r="O2721" s="58">
        <f>IF(J2721&gt;0,ROUND(J2721*#REF!,2),0)</f>
        <v>0</v>
      </c>
      <c r="P2721" s="58" t="e">
        <f t="shared" si="286"/>
        <v>#REF!</v>
      </c>
      <c r="Q2721" s="59" t="s">
        <v>0</v>
      </c>
      <c r="R2721" s="51"/>
      <c r="S2721" s="51"/>
    </row>
    <row r="2722" spans="1:19" ht="21" x14ac:dyDescent="0.35">
      <c r="A2722" s="53">
        <v>40202100</v>
      </c>
      <c r="B2722" s="53" t="s">
        <v>11697</v>
      </c>
      <c r="C2722" s="54" t="s">
        <v>1868</v>
      </c>
      <c r="D2722" s="60">
        <v>1</v>
      </c>
      <c r="E2722" s="60" t="s">
        <v>16</v>
      </c>
      <c r="F2722" s="56">
        <v>13</v>
      </c>
      <c r="G2722" s="53"/>
      <c r="H2722" s="53"/>
      <c r="I2722" s="53"/>
      <c r="J2722" s="53"/>
      <c r="K2722" s="57"/>
      <c r="L2722" s="58">
        <f t="shared" si="287"/>
        <v>250.65</v>
      </c>
      <c r="M2722" s="58">
        <f t="shared" si="285"/>
        <v>250.65</v>
      </c>
      <c r="N2722" s="58" t="e">
        <f>IF(F2722&gt;0,ROUND(F2722*#REF!,2),0)</f>
        <v>#REF!</v>
      </c>
      <c r="O2722" s="58">
        <f>IF(J2722&gt;0,ROUND(J2722*#REF!,2),0)</f>
        <v>0</v>
      </c>
      <c r="P2722" s="58" t="e">
        <f t="shared" si="286"/>
        <v>#REF!</v>
      </c>
      <c r="Q2722" s="59" t="s">
        <v>0</v>
      </c>
      <c r="R2722" s="51"/>
      <c r="S2722" s="51"/>
    </row>
    <row r="2723" spans="1:19" ht="21" x14ac:dyDescent="0.35">
      <c r="A2723" s="53">
        <v>40202119</v>
      </c>
      <c r="B2723" s="53" t="s">
        <v>11698</v>
      </c>
      <c r="C2723" s="54" t="s">
        <v>1867</v>
      </c>
      <c r="D2723" s="60">
        <v>1</v>
      </c>
      <c r="E2723" s="60" t="s">
        <v>396</v>
      </c>
      <c r="F2723" s="56">
        <v>30.516999999999999</v>
      </c>
      <c r="G2723" s="53">
        <v>1</v>
      </c>
      <c r="H2723" s="53"/>
      <c r="I2723" s="53"/>
      <c r="J2723" s="53"/>
      <c r="K2723" s="57"/>
      <c r="L2723" s="58">
        <f t="shared" si="287"/>
        <v>1027.79</v>
      </c>
      <c r="M2723" s="58">
        <f t="shared" si="285"/>
        <v>1027.79</v>
      </c>
      <c r="N2723" s="58" t="e">
        <f>IF(F2723&gt;0,ROUND(F2723*#REF!,2),0)</f>
        <v>#REF!</v>
      </c>
      <c r="O2723" s="58">
        <f>IF(J2723&gt;0,ROUND(J2723*#REF!,2),0)</f>
        <v>0</v>
      </c>
      <c r="P2723" s="58" t="e">
        <f t="shared" si="286"/>
        <v>#REF!</v>
      </c>
      <c r="Q2723" s="59" t="s">
        <v>0</v>
      </c>
      <c r="R2723" s="51"/>
      <c r="S2723" s="51"/>
    </row>
    <row r="2724" spans="1:19" ht="21" x14ac:dyDescent="0.35">
      <c r="A2724" s="53">
        <v>40202127</v>
      </c>
      <c r="B2724" s="53" t="s">
        <v>11699</v>
      </c>
      <c r="C2724" s="54" t="s">
        <v>1866</v>
      </c>
      <c r="D2724" s="60">
        <v>1</v>
      </c>
      <c r="E2724" s="60" t="s">
        <v>407</v>
      </c>
      <c r="F2724" s="56"/>
      <c r="G2724" s="53"/>
      <c r="H2724" s="53"/>
      <c r="I2724" s="53"/>
      <c r="J2724" s="53"/>
      <c r="K2724" s="57"/>
      <c r="L2724" s="58">
        <f t="shared" si="287"/>
        <v>620.66</v>
      </c>
      <c r="M2724" s="58">
        <f t="shared" si="285"/>
        <v>620.66</v>
      </c>
      <c r="N2724" s="58">
        <f>IF(F2724&gt;0,ROUND(F2724*#REF!,2),0)</f>
        <v>0</v>
      </c>
      <c r="O2724" s="58">
        <f>IF(J2724&gt;0,ROUND(J2724*#REF!,2),0)</f>
        <v>0</v>
      </c>
      <c r="P2724" s="58">
        <f t="shared" si="286"/>
        <v>620.66</v>
      </c>
      <c r="Q2724" s="59" t="s">
        <v>0</v>
      </c>
      <c r="R2724" s="51"/>
      <c r="S2724" s="51"/>
    </row>
    <row r="2725" spans="1:19" ht="21" x14ac:dyDescent="0.35">
      <c r="A2725" s="53">
        <v>40202135</v>
      </c>
      <c r="B2725" s="53" t="s">
        <v>11700</v>
      </c>
      <c r="C2725" s="54" t="s">
        <v>1865</v>
      </c>
      <c r="D2725" s="60">
        <v>1</v>
      </c>
      <c r="E2725" s="60" t="s">
        <v>484</v>
      </c>
      <c r="F2725" s="56">
        <v>21.501000000000001</v>
      </c>
      <c r="G2725" s="53"/>
      <c r="H2725" s="53"/>
      <c r="I2725" s="53"/>
      <c r="J2725" s="53"/>
      <c r="K2725" s="57"/>
      <c r="L2725" s="58">
        <f t="shared" si="287"/>
        <v>802.34</v>
      </c>
      <c r="M2725" s="58">
        <f t="shared" si="285"/>
        <v>802.34</v>
      </c>
      <c r="N2725" s="58" t="e">
        <f>IF(F2725&gt;0,ROUND(F2725*#REF!,2),0)</f>
        <v>#REF!</v>
      </c>
      <c r="O2725" s="58">
        <f>IF(J2725&gt;0,ROUND(J2725*#REF!,2),0)</f>
        <v>0</v>
      </c>
      <c r="P2725" s="58" t="e">
        <f t="shared" si="286"/>
        <v>#REF!</v>
      </c>
      <c r="Q2725" s="59" t="s">
        <v>132</v>
      </c>
      <c r="R2725" s="51"/>
      <c r="S2725" s="51"/>
    </row>
    <row r="2726" spans="1:19" ht="21" x14ac:dyDescent="0.35">
      <c r="A2726" s="53">
        <v>40202143</v>
      </c>
      <c r="B2726" s="53" t="s">
        <v>11701</v>
      </c>
      <c r="C2726" s="54" t="s">
        <v>1864</v>
      </c>
      <c r="D2726" s="60">
        <v>1</v>
      </c>
      <c r="E2726" s="60" t="s">
        <v>484</v>
      </c>
      <c r="F2726" s="56">
        <v>9.8350000000000009</v>
      </c>
      <c r="G2726" s="53"/>
      <c r="H2726" s="53"/>
      <c r="I2726" s="53"/>
      <c r="J2726" s="53"/>
      <c r="K2726" s="57"/>
      <c r="L2726" s="58">
        <f t="shared" si="287"/>
        <v>802.34</v>
      </c>
      <c r="M2726" s="58">
        <f t="shared" si="285"/>
        <v>802.34</v>
      </c>
      <c r="N2726" s="58" t="e">
        <f>IF(F2726&gt;0,ROUND(F2726*#REF!,2),0)</f>
        <v>#REF!</v>
      </c>
      <c r="O2726" s="58">
        <f>IF(J2726&gt;0,ROUND(J2726*#REF!,2),0)</f>
        <v>0</v>
      </c>
      <c r="P2726" s="58" t="e">
        <f t="shared" si="286"/>
        <v>#REF!</v>
      </c>
      <c r="Q2726" s="59" t="s">
        <v>0</v>
      </c>
      <c r="R2726" s="51"/>
      <c r="S2726" s="51"/>
    </row>
    <row r="2727" spans="1:19" ht="21" x14ac:dyDescent="0.35">
      <c r="A2727" s="53">
        <v>40202151</v>
      </c>
      <c r="B2727" s="53" t="s">
        <v>11702</v>
      </c>
      <c r="C2727" s="54" t="s">
        <v>1863</v>
      </c>
      <c r="D2727" s="60">
        <v>1</v>
      </c>
      <c r="E2727" s="60" t="s">
        <v>497</v>
      </c>
      <c r="F2727" s="56">
        <v>13</v>
      </c>
      <c r="G2727" s="53"/>
      <c r="H2727" s="53"/>
      <c r="I2727" s="53"/>
      <c r="J2727" s="53"/>
      <c r="K2727" s="57"/>
      <c r="L2727" s="58">
        <f t="shared" si="287"/>
        <v>485.38</v>
      </c>
      <c r="M2727" s="58">
        <f t="shared" si="285"/>
        <v>485.38</v>
      </c>
      <c r="N2727" s="58" t="e">
        <f>IF(F2727&gt;0,ROUND(F2727*#REF!,2),0)</f>
        <v>#REF!</v>
      </c>
      <c r="O2727" s="58">
        <f>IF(J2727&gt;0,ROUND(J2727*#REF!,2),0)</f>
        <v>0</v>
      </c>
      <c r="P2727" s="58" t="e">
        <f t="shared" si="286"/>
        <v>#REF!</v>
      </c>
      <c r="Q2727" s="59" t="s">
        <v>0</v>
      </c>
      <c r="R2727" s="51"/>
      <c r="S2727" s="51"/>
    </row>
    <row r="2728" spans="1:19" ht="21" x14ac:dyDescent="0.35">
      <c r="A2728" s="53">
        <v>40202160</v>
      </c>
      <c r="B2728" s="53" t="s">
        <v>11703</v>
      </c>
      <c r="C2728" s="54" t="s">
        <v>1862</v>
      </c>
      <c r="D2728" s="60">
        <v>1</v>
      </c>
      <c r="E2728" s="60" t="s">
        <v>16</v>
      </c>
      <c r="F2728" s="56">
        <v>18.774999999999999</v>
      </c>
      <c r="G2728" s="53"/>
      <c r="H2728" s="53"/>
      <c r="I2728" s="53"/>
      <c r="J2728" s="53"/>
      <c r="K2728" s="57"/>
      <c r="L2728" s="58">
        <f t="shared" si="287"/>
        <v>250.65</v>
      </c>
      <c r="M2728" s="58">
        <f t="shared" si="285"/>
        <v>250.65</v>
      </c>
      <c r="N2728" s="58" t="e">
        <f>IF(F2728&gt;0,ROUND(F2728*#REF!,2),0)</f>
        <v>#REF!</v>
      </c>
      <c r="O2728" s="58">
        <f>IF(J2728&gt;0,ROUND(J2728*#REF!,2),0)</f>
        <v>0</v>
      </c>
      <c r="P2728" s="58" t="e">
        <f t="shared" si="286"/>
        <v>#REF!</v>
      </c>
      <c r="Q2728" s="59" t="s">
        <v>0</v>
      </c>
      <c r="R2728" s="51"/>
      <c r="S2728" s="51"/>
    </row>
    <row r="2729" spans="1:19" ht="21" x14ac:dyDescent="0.35">
      <c r="A2729" s="53">
        <v>40202178</v>
      </c>
      <c r="B2729" s="53" t="s">
        <v>11704</v>
      </c>
      <c r="C2729" s="54" t="s">
        <v>1861</v>
      </c>
      <c r="D2729" s="60">
        <v>1</v>
      </c>
      <c r="E2729" s="60" t="s">
        <v>224</v>
      </c>
      <c r="F2729" s="56">
        <v>5.2</v>
      </c>
      <c r="G2729" s="53"/>
      <c r="H2729" s="53"/>
      <c r="I2729" s="53"/>
      <c r="J2729" s="53"/>
      <c r="K2729" s="57"/>
      <c r="L2729" s="58">
        <f t="shared" si="287"/>
        <v>338.19</v>
      </c>
      <c r="M2729" s="58">
        <f t="shared" si="285"/>
        <v>338.19</v>
      </c>
      <c r="N2729" s="58" t="e">
        <f>IF(F2729&gt;0,ROUND(F2729*#REF!,2),0)</f>
        <v>#REF!</v>
      </c>
      <c r="O2729" s="58">
        <f>IF(J2729&gt;0,ROUND(J2729*#REF!,2),0)</f>
        <v>0</v>
      </c>
      <c r="P2729" s="58" t="e">
        <f t="shared" si="286"/>
        <v>#REF!</v>
      </c>
      <c r="Q2729" s="59" t="s">
        <v>0</v>
      </c>
      <c r="R2729" s="51"/>
      <c r="S2729" s="51"/>
    </row>
    <row r="2730" spans="1:19" ht="21" x14ac:dyDescent="0.35">
      <c r="A2730" s="53">
        <v>40202186</v>
      </c>
      <c r="B2730" s="53" t="s">
        <v>11705</v>
      </c>
      <c r="C2730" s="54" t="s">
        <v>1860</v>
      </c>
      <c r="D2730" s="60">
        <v>1</v>
      </c>
      <c r="E2730" s="60" t="s">
        <v>311</v>
      </c>
      <c r="F2730" s="56">
        <v>14.805999999999999</v>
      </c>
      <c r="G2730" s="53"/>
      <c r="H2730" s="53"/>
      <c r="I2730" s="53"/>
      <c r="J2730" s="53"/>
      <c r="K2730" s="57"/>
      <c r="L2730" s="58">
        <f t="shared" si="287"/>
        <v>291.76</v>
      </c>
      <c r="M2730" s="58">
        <f t="shared" si="285"/>
        <v>291.76</v>
      </c>
      <c r="N2730" s="58" t="e">
        <f>IF(F2730&gt;0,ROUND(F2730*#REF!,2),0)</f>
        <v>#REF!</v>
      </c>
      <c r="O2730" s="58">
        <f>IF(J2730&gt;0,ROUND(J2730*#REF!,2),0)</f>
        <v>0</v>
      </c>
      <c r="P2730" s="58" t="e">
        <f t="shared" si="286"/>
        <v>#REF!</v>
      </c>
      <c r="Q2730" s="59" t="s">
        <v>0</v>
      </c>
      <c r="R2730" s="51"/>
      <c r="S2730" s="51"/>
    </row>
    <row r="2731" spans="1:19" ht="31.5" x14ac:dyDescent="0.35">
      <c r="A2731" s="53">
        <v>40202194</v>
      </c>
      <c r="B2731" s="53" t="s">
        <v>11706</v>
      </c>
      <c r="C2731" s="54" t="s">
        <v>1859</v>
      </c>
      <c r="D2731" s="60">
        <v>1</v>
      </c>
      <c r="E2731" s="60" t="s">
        <v>224</v>
      </c>
      <c r="F2731" s="56">
        <v>14.805999999999999</v>
      </c>
      <c r="G2731" s="53"/>
      <c r="H2731" s="53"/>
      <c r="I2731" s="53"/>
      <c r="J2731" s="53"/>
      <c r="K2731" s="57"/>
      <c r="L2731" s="58">
        <f t="shared" si="287"/>
        <v>338.19</v>
      </c>
      <c r="M2731" s="58">
        <f t="shared" si="285"/>
        <v>338.19</v>
      </c>
      <c r="N2731" s="58" t="e">
        <f>IF(F2731&gt;0,ROUND(F2731*#REF!,2),0)</f>
        <v>#REF!</v>
      </c>
      <c r="O2731" s="58">
        <f>IF(J2731&gt;0,ROUND(J2731*#REF!,2),0)</f>
        <v>0</v>
      </c>
      <c r="P2731" s="58" t="e">
        <f t="shared" si="286"/>
        <v>#REF!</v>
      </c>
      <c r="Q2731" s="59" t="s">
        <v>0</v>
      </c>
      <c r="R2731" s="51"/>
      <c r="S2731" s="51"/>
    </row>
    <row r="2732" spans="1:19" x14ac:dyDescent="0.35">
      <c r="A2732" s="53">
        <v>40202208</v>
      </c>
      <c r="B2732" s="53" t="s">
        <v>11707</v>
      </c>
      <c r="C2732" s="54" t="s">
        <v>1858</v>
      </c>
      <c r="D2732" s="60">
        <v>1</v>
      </c>
      <c r="E2732" s="60" t="s">
        <v>484</v>
      </c>
      <c r="F2732" s="56">
        <v>7.2329999999999997</v>
      </c>
      <c r="G2732" s="53">
        <v>1</v>
      </c>
      <c r="H2732" s="53"/>
      <c r="I2732" s="53"/>
      <c r="J2732" s="53"/>
      <c r="K2732" s="57"/>
      <c r="L2732" s="58">
        <f t="shared" si="287"/>
        <v>802.34</v>
      </c>
      <c r="M2732" s="58">
        <f t="shared" si="285"/>
        <v>802.34</v>
      </c>
      <c r="N2732" s="58" t="e">
        <f>IF(F2732&gt;0,ROUND(F2732*#REF!,2),0)</f>
        <v>#REF!</v>
      </c>
      <c r="O2732" s="58">
        <f>IF(J2732&gt;0,ROUND(J2732*#REF!,2),0)</f>
        <v>0</v>
      </c>
      <c r="P2732" s="58" t="e">
        <f t="shared" si="286"/>
        <v>#REF!</v>
      </c>
      <c r="Q2732" s="59" t="s">
        <v>0</v>
      </c>
      <c r="R2732" s="51"/>
      <c r="S2732" s="51"/>
    </row>
    <row r="2733" spans="1:19" ht="21" x14ac:dyDescent="0.35">
      <c r="A2733" s="53">
        <v>40202216</v>
      </c>
      <c r="B2733" s="53" t="s">
        <v>11708</v>
      </c>
      <c r="C2733" s="54" t="s">
        <v>1857</v>
      </c>
      <c r="D2733" s="60">
        <v>1</v>
      </c>
      <c r="E2733" s="60" t="s">
        <v>224</v>
      </c>
      <c r="F2733" s="56">
        <v>30.41</v>
      </c>
      <c r="G2733" s="53">
        <v>1</v>
      </c>
      <c r="H2733" s="53"/>
      <c r="I2733" s="53"/>
      <c r="J2733" s="53"/>
      <c r="K2733" s="57"/>
      <c r="L2733" s="58">
        <f t="shared" si="287"/>
        <v>338.19</v>
      </c>
      <c r="M2733" s="58">
        <f t="shared" si="285"/>
        <v>338.19</v>
      </c>
      <c r="N2733" s="58" t="e">
        <f>IF(F2733&gt;0,ROUND(F2733*#REF!,2),0)</f>
        <v>#REF!</v>
      </c>
      <c r="O2733" s="58">
        <f>IF(J2733&gt;0,ROUND(J2733*#REF!,2),0)</f>
        <v>0</v>
      </c>
      <c r="P2733" s="58" t="e">
        <f t="shared" si="286"/>
        <v>#REF!</v>
      </c>
      <c r="Q2733" s="59" t="s">
        <v>0</v>
      </c>
      <c r="R2733" s="51"/>
      <c r="S2733" s="51"/>
    </row>
    <row r="2734" spans="1:19" ht="21" x14ac:dyDescent="0.35">
      <c r="A2734" s="53">
        <v>40202224</v>
      </c>
      <c r="B2734" s="53" t="s">
        <v>11709</v>
      </c>
      <c r="C2734" s="54" t="s">
        <v>1856</v>
      </c>
      <c r="D2734" s="60">
        <v>1</v>
      </c>
      <c r="E2734" s="60" t="s">
        <v>393</v>
      </c>
      <c r="F2734" s="56"/>
      <c r="G2734" s="53">
        <v>1</v>
      </c>
      <c r="H2734" s="53"/>
      <c r="I2734" s="53"/>
      <c r="J2734" s="53"/>
      <c r="K2734" s="57"/>
      <c r="L2734" s="58">
        <f t="shared" si="287"/>
        <v>883.25</v>
      </c>
      <c r="M2734" s="58">
        <f t="shared" si="285"/>
        <v>883.25</v>
      </c>
      <c r="N2734" s="58">
        <f>IF(F2734&gt;0,ROUND(F2734*#REF!,2),0)</f>
        <v>0</v>
      </c>
      <c r="O2734" s="58">
        <f>IF(J2734&gt;0,ROUND(J2734*#REF!,2),0)</f>
        <v>0</v>
      </c>
      <c r="P2734" s="58">
        <f t="shared" si="286"/>
        <v>883.25</v>
      </c>
      <c r="Q2734" s="59" t="s">
        <v>132</v>
      </c>
      <c r="R2734" s="51"/>
      <c r="S2734" s="51"/>
    </row>
    <row r="2735" spans="1:19" ht="21" x14ac:dyDescent="0.35">
      <c r="A2735" s="53">
        <v>40202232</v>
      </c>
      <c r="B2735" s="53" t="s">
        <v>11710</v>
      </c>
      <c r="C2735" s="54" t="s">
        <v>1855</v>
      </c>
      <c r="D2735" s="60">
        <v>1</v>
      </c>
      <c r="E2735" s="60" t="s">
        <v>393</v>
      </c>
      <c r="F2735" s="56"/>
      <c r="G2735" s="53">
        <v>1</v>
      </c>
      <c r="H2735" s="53"/>
      <c r="I2735" s="53"/>
      <c r="J2735" s="53"/>
      <c r="K2735" s="57"/>
      <c r="L2735" s="58">
        <f t="shared" si="287"/>
        <v>883.25</v>
      </c>
      <c r="M2735" s="58">
        <f t="shared" si="285"/>
        <v>883.25</v>
      </c>
      <c r="N2735" s="58">
        <f>IF(F2735&gt;0,ROUND(F2735*#REF!,2),0)</f>
        <v>0</v>
      </c>
      <c r="O2735" s="58">
        <f>IF(J2735&gt;0,ROUND(J2735*#REF!,2),0)</f>
        <v>0</v>
      </c>
      <c r="P2735" s="58">
        <f t="shared" si="286"/>
        <v>883.25</v>
      </c>
      <c r="Q2735" s="59" t="s">
        <v>132</v>
      </c>
      <c r="R2735" s="51"/>
      <c r="S2735" s="51"/>
    </row>
    <row r="2736" spans="1:19" ht="21" x14ac:dyDescent="0.35">
      <c r="A2736" s="53">
        <v>40202240</v>
      </c>
      <c r="B2736" s="53" t="s">
        <v>11711</v>
      </c>
      <c r="C2736" s="54" t="s">
        <v>1854</v>
      </c>
      <c r="D2736" s="60">
        <v>1</v>
      </c>
      <c r="E2736" s="60" t="s">
        <v>393</v>
      </c>
      <c r="F2736" s="56"/>
      <c r="G2736" s="53">
        <v>1</v>
      </c>
      <c r="H2736" s="53"/>
      <c r="I2736" s="53"/>
      <c r="J2736" s="53"/>
      <c r="K2736" s="57"/>
      <c r="L2736" s="58">
        <f t="shared" si="287"/>
        <v>883.25</v>
      </c>
      <c r="M2736" s="58">
        <f t="shared" si="285"/>
        <v>883.25</v>
      </c>
      <c r="N2736" s="58">
        <f>IF(F2736&gt;0,ROUND(F2736*#REF!,2),0)</f>
        <v>0</v>
      </c>
      <c r="O2736" s="58">
        <f>IF(J2736&gt;0,ROUND(J2736*#REF!,2),0)</f>
        <v>0</v>
      </c>
      <c r="P2736" s="58">
        <f t="shared" si="286"/>
        <v>883.25</v>
      </c>
      <c r="Q2736" s="59" t="s">
        <v>132</v>
      </c>
      <c r="R2736" s="51"/>
      <c r="S2736" s="51"/>
    </row>
    <row r="2737" spans="1:19" ht="21" x14ac:dyDescent="0.35">
      <c r="A2737" s="53">
        <v>40202259</v>
      </c>
      <c r="B2737" s="53" t="s">
        <v>11712</v>
      </c>
      <c r="C2737" s="54" t="s">
        <v>1853</v>
      </c>
      <c r="D2737" s="60">
        <v>1</v>
      </c>
      <c r="E2737" s="60" t="s">
        <v>377</v>
      </c>
      <c r="F2737" s="56">
        <v>14.805999999999999</v>
      </c>
      <c r="G2737" s="53"/>
      <c r="H2737" s="53"/>
      <c r="I2737" s="53"/>
      <c r="J2737" s="53"/>
      <c r="K2737" s="57"/>
      <c r="L2737" s="58">
        <f t="shared" si="287"/>
        <v>405.81</v>
      </c>
      <c r="M2737" s="58">
        <f t="shared" si="285"/>
        <v>405.81</v>
      </c>
      <c r="N2737" s="58" t="e">
        <f>IF(F2737&gt;0,ROUND(F2737*#REF!,2),0)</f>
        <v>#REF!</v>
      </c>
      <c r="O2737" s="58">
        <f>IF(J2737&gt;0,ROUND(J2737*#REF!,2),0)</f>
        <v>0</v>
      </c>
      <c r="P2737" s="58" t="e">
        <f t="shared" si="286"/>
        <v>#REF!</v>
      </c>
      <c r="Q2737" s="59" t="s">
        <v>132</v>
      </c>
      <c r="R2737" s="51"/>
      <c r="S2737" s="51"/>
    </row>
    <row r="2738" spans="1:19" x14ac:dyDescent="0.35">
      <c r="A2738" s="53">
        <v>40202267</v>
      </c>
      <c r="B2738" s="53" t="s">
        <v>11713</v>
      </c>
      <c r="C2738" s="54" t="s">
        <v>1852</v>
      </c>
      <c r="D2738" s="60">
        <v>1</v>
      </c>
      <c r="E2738" s="60" t="s">
        <v>484</v>
      </c>
      <c r="F2738" s="56">
        <v>7.2320000000000002</v>
      </c>
      <c r="G2738" s="53">
        <v>1</v>
      </c>
      <c r="H2738" s="53"/>
      <c r="I2738" s="53"/>
      <c r="J2738" s="53"/>
      <c r="K2738" s="57"/>
      <c r="L2738" s="58">
        <f t="shared" si="287"/>
        <v>802.34</v>
      </c>
      <c r="M2738" s="58">
        <f t="shared" si="285"/>
        <v>802.34</v>
      </c>
      <c r="N2738" s="58" t="e">
        <f>IF(F2738&gt;0,ROUND(F2738*#REF!,2),0)</f>
        <v>#REF!</v>
      </c>
      <c r="O2738" s="58">
        <f>IF(J2738&gt;0,ROUND(J2738*#REF!,2),0)</f>
        <v>0</v>
      </c>
      <c r="P2738" s="58" t="e">
        <f t="shared" si="286"/>
        <v>#REF!</v>
      </c>
      <c r="Q2738" s="59" t="s">
        <v>132</v>
      </c>
      <c r="R2738" s="51"/>
      <c r="S2738" s="51"/>
    </row>
    <row r="2739" spans="1:19" x14ac:dyDescent="0.35">
      <c r="A2739" s="53">
        <v>40202283</v>
      </c>
      <c r="B2739" s="53" t="s">
        <v>11714</v>
      </c>
      <c r="C2739" s="54" t="s">
        <v>1851</v>
      </c>
      <c r="D2739" s="60">
        <v>1</v>
      </c>
      <c r="E2739" s="60" t="s">
        <v>224</v>
      </c>
      <c r="F2739" s="56">
        <v>7.2320000000000002</v>
      </c>
      <c r="G2739" s="53">
        <v>1</v>
      </c>
      <c r="H2739" s="53"/>
      <c r="I2739" s="53"/>
      <c r="J2739" s="53"/>
      <c r="K2739" s="57"/>
      <c r="L2739" s="58">
        <f t="shared" si="287"/>
        <v>338.19</v>
      </c>
      <c r="M2739" s="58">
        <f t="shared" si="285"/>
        <v>338.19</v>
      </c>
      <c r="N2739" s="58" t="e">
        <f>IF(F2739&gt;0,ROUND(F2739*#REF!,2),0)</f>
        <v>#REF!</v>
      </c>
      <c r="O2739" s="58">
        <f>IF(J2739&gt;0,ROUND(J2739*#REF!,2),0)</f>
        <v>0</v>
      </c>
      <c r="P2739" s="58" t="e">
        <f t="shared" si="286"/>
        <v>#REF!</v>
      </c>
      <c r="Q2739" s="59" t="s">
        <v>0</v>
      </c>
      <c r="R2739" s="51"/>
      <c r="S2739" s="51"/>
    </row>
    <row r="2740" spans="1:19" ht="21" x14ac:dyDescent="0.35">
      <c r="A2740" s="53">
        <v>40202291</v>
      </c>
      <c r="B2740" s="53" t="s">
        <v>11715</v>
      </c>
      <c r="C2740" s="54" t="s">
        <v>1850</v>
      </c>
      <c r="D2740" s="60">
        <v>1</v>
      </c>
      <c r="E2740" s="60" t="s">
        <v>377</v>
      </c>
      <c r="F2740" s="56">
        <v>7.2320000000000002</v>
      </c>
      <c r="G2740" s="53"/>
      <c r="H2740" s="53"/>
      <c r="I2740" s="53"/>
      <c r="J2740" s="53"/>
      <c r="K2740" s="57"/>
      <c r="L2740" s="58">
        <f t="shared" si="287"/>
        <v>405.81</v>
      </c>
      <c r="M2740" s="58">
        <f t="shared" si="285"/>
        <v>405.81</v>
      </c>
      <c r="N2740" s="58" t="e">
        <f>IF(F2740&gt;0,ROUND(F2740*#REF!,2),0)</f>
        <v>#REF!</v>
      </c>
      <c r="O2740" s="58">
        <f>IF(J2740&gt;0,ROUND(J2740*#REF!,2),0)</f>
        <v>0</v>
      </c>
      <c r="P2740" s="58" t="e">
        <f t="shared" si="286"/>
        <v>#REF!</v>
      </c>
      <c r="Q2740" s="59" t="s">
        <v>0</v>
      </c>
      <c r="R2740" s="51"/>
      <c r="S2740" s="51"/>
    </row>
    <row r="2741" spans="1:19" ht="21" x14ac:dyDescent="0.35">
      <c r="A2741" s="53">
        <v>40202305</v>
      </c>
      <c r="B2741" s="53" t="s">
        <v>11716</v>
      </c>
      <c r="C2741" s="54" t="s">
        <v>1849</v>
      </c>
      <c r="D2741" s="60">
        <v>1</v>
      </c>
      <c r="E2741" s="60" t="s">
        <v>377</v>
      </c>
      <c r="F2741" s="56">
        <v>7.2320000000000002</v>
      </c>
      <c r="G2741" s="53"/>
      <c r="H2741" s="53"/>
      <c r="I2741" s="53"/>
      <c r="J2741" s="53"/>
      <c r="K2741" s="57"/>
      <c r="L2741" s="58">
        <f t="shared" si="287"/>
        <v>405.81</v>
      </c>
      <c r="M2741" s="58">
        <f t="shared" si="285"/>
        <v>405.81</v>
      </c>
      <c r="N2741" s="58" t="e">
        <f>IF(F2741&gt;0,ROUND(F2741*#REF!,2),0)</f>
        <v>#REF!</v>
      </c>
      <c r="O2741" s="58">
        <f>IF(J2741&gt;0,ROUND(J2741*#REF!,2),0)</f>
        <v>0</v>
      </c>
      <c r="P2741" s="58" t="e">
        <f t="shared" si="286"/>
        <v>#REF!</v>
      </c>
      <c r="Q2741" s="59" t="s">
        <v>0</v>
      </c>
      <c r="R2741" s="51"/>
      <c r="S2741" s="51"/>
    </row>
    <row r="2742" spans="1:19" x14ac:dyDescent="0.35">
      <c r="A2742" s="53">
        <v>40202313</v>
      </c>
      <c r="B2742" s="53" t="s">
        <v>11717</v>
      </c>
      <c r="C2742" s="54" t="s">
        <v>1848</v>
      </c>
      <c r="D2742" s="60">
        <v>1</v>
      </c>
      <c r="E2742" s="60" t="s">
        <v>484</v>
      </c>
      <c r="F2742" s="56">
        <v>9.8350000000000009</v>
      </c>
      <c r="G2742" s="53"/>
      <c r="H2742" s="53"/>
      <c r="I2742" s="53"/>
      <c r="J2742" s="53"/>
      <c r="K2742" s="57"/>
      <c r="L2742" s="58">
        <f t="shared" si="287"/>
        <v>802.34</v>
      </c>
      <c r="M2742" s="58">
        <f t="shared" si="285"/>
        <v>802.34</v>
      </c>
      <c r="N2742" s="58" t="e">
        <f>IF(F2742&gt;0,ROUND(F2742*#REF!,2),0)</f>
        <v>#REF!</v>
      </c>
      <c r="O2742" s="58">
        <f>IF(J2742&gt;0,ROUND(J2742*#REF!,2),0)</f>
        <v>0</v>
      </c>
      <c r="P2742" s="58" t="e">
        <f t="shared" si="286"/>
        <v>#REF!</v>
      </c>
      <c r="Q2742" s="59" t="s">
        <v>0</v>
      </c>
      <c r="R2742" s="51"/>
      <c r="S2742" s="51"/>
    </row>
    <row r="2743" spans="1:19" ht="21" x14ac:dyDescent="0.35">
      <c r="A2743" s="53">
        <v>40202330</v>
      </c>
      <c r="B2743" s="53" t="s">
        <v>11718</v>
      </c>
      <c r="C2743" s="54" t="s">
        <v>1847</v>
      </c>
      <c r="D2743" s="60">
        <v>1</v>
      </c>
      <c r="E2743" s="60" t="s">
        <v>133</v>
      </c>
      <c r="F2743" s="56">
        <v>9.8350000000000009</v>
      </c>
      <c r="G2743" s="53"/>
      <c r="H2743" s="53"/>
      <c r="I2743" s="53"/>
      <c r="J2743" s="53"/>
      <c r="K2743" s="57"/>
      <c r="L2743" s="58">
        <f t="shared" si="287"/>
        <v>310.33999999999997</v>
      </c>
      <c r="M2743" s="58">
        <f t="shared" si="285"/>
        <v>310.33999999999997</v>
      </c>
      <c r="N2743" s="58" t="e">
        <f>IF(F2743&gt;0,ROUND(F2743*#REF!,2),0)</f>
        <v>#REF!</v>
      </c>
      <c r="O2743" s="58">
        <f>IF(J2743&gt;0,ROUND(J2743*#REF!,2),0)</f>
        <v>0</v>
      </c>
      <c r="P2743" s="58" t="e">
        <f t="shared" si="286"/>
        <v>#REF!</v>
      </c>
      <c r="Q2743" s="59" t="s">
        <v>0</v>
      </c>
      <c r="R2743" s="51"/>
      <c r="S2743" s="51"/>
    </row>
    <row r="2744" spans="1:19" ht="21" x14ac:dyDescent="0.35">
      <c r="A2744" s="53">
        <v>40202348</v>
      </c>
      <c r="B2744" s="53" t="s">
        <v>11719</v>
      </c>
      <c r="C2744" s="54" t="s">
        <v>1846</v>
      </c>
      <c r="D2744" s="60">
        <v>1</v>
      </c>
      <c r="E2744" s="60" t="s">
        <v>484</v>
      </c>
      <c r="F2744" s="56">
        <v>7.2320000000000002</v>
      </c>
      <c r="G2744" s="53">
        <v>1</v>
      </c>
      <c r="H2744" s="53"/>
      <c r="I2744" s="53"/>
      <c r="J2744" s="53"/>
      <c r="K2744" s="57"/>
      <c r="L2744" s="58">
        <f t="shared" si="287"/>
        <v>802.34</v>
      </c>
      <c r="M2744" s="58">
        <f t="shared" si="285"/>
        <v>802.34</v>
      </c>
      <c r="N2744" s="58" t="e">
        <f>IF(F2744&gt;0,ROUND(F2744*#REF!,2),0)</f>
        <v>#REF!</v>
      </c>
      <c r="O2744" s="58">
        <f>IF(J2744&gt;0,ROUND(J2744*#REF!,2),0)</f>
        <v>0</v>
      </c>
      <c r="P2744" s="58" t="e">
        <f t="shared" si="286"/>
        <v>#REF!</v>
      </c>
      <c r="Q2744" s="59" t="s">
        <v>0</v>
      </c>
      <c r="R2744" s="51"/>
      <c r="S2744" s="51"/>
    </row>
    <row r="2745" spans="1:19" x14ac:dyDescent="0.35">
      <c r="A2745" s="53">
        <v>40202356</v>
      </c>
      <c r="B2745" s="53" t="s">
        <v>11720</v>
      </c>
      <c r="C2745" s="54" t="s">
        <v>1845</v>
      </c>
      <c r="D2745" s="60">
        <v>1</v>
      </c>
      <c r="E2745" s="60" t="s">
        <v>407</v>
      </c>
      <c r="F2745" s="56">
        <v>63.139000000000003</v>
      </c>
      <c r="G2745" s="53">
        <v>1</v>
      </c>
      <c r="H2745" s="53"/>
      <c r="I2745" s="53"/>
      <c r="J2745" s="53"/>
      <c r="K2745" s="57"/>
      <c r="L2745" s="58">
        <f t="shared" si="287"/>
        <v>620.66</v>
      </c>
      <c r="M2745" s="58">
        <f t="shared" ref="M2745:M2781" si="288">ROUND(D2745*L2745,2)</f>
        <v>620.66</v>
      </c>
      <c r="N2745" s="58" t="e">
        <f>IF(F2745&gt;0,ROUND(F2745*#REF!,2),0)</f>
        <v>#REF!</v>
      </c>
      <c r="O2745" s="58">
        <f>IF(J2745&gt;0,ROUND(J2745*#REF!,2),0)</f>
        <v>0</v>
      </c>
      <c r="P2745" s="58" t="e">
        <f t="shared" ref="P2745:P2781" si="289">ROUND(M2745+N2745+O2745,2)</f>
        <v>#REF!</v>
      </c>
      <c r="Q2745" s="59" t="s">
        <v>0</v>
      </c>
      <c r="R2745" s="51"/>
      <c r="S2745" s="51"/>
    </row>
    <row r="2746" spans="1:19" ht="31.5" x14ac:dyDescent="0.35">
      <c r="A2746" s="53">
        <v>40202364</v>
      </c>
      <c r="B2746" s="53" t="s">
        <v>11721</v>
      </c>
      <c r="C2746" s="54" t="s">
        <v>1844</v>
      </c>
      <c r="D2746" s="60">
        <v>1</v>
      </c>
      <c r="E2746" s="60" t="s">
        <v>311</v>
      </c>
      <c r="F2746" s="56">
        <v>16</v>
      </c>
      <c r="G2746" s="53"/>
      <c r="H2746" s="53"/>
      <c r="I2746" s="53"/>
      <c r="J2746" s="53"/>
      <c r="K2746" s="57"/>
      <c r="L2746" s="58">
        <f t="shared" ref="L2746:L2781" si="290">VLOOKUP(E2746,PORTES2021,10,FALSE)</f>
        <v>291.76</v>
      </c>
      <c r="M2746" s="58">
        <f t="shared" si="288"/>
        <v>291.76</v>
      </c>
      <c r="N2746" s="58" t="e">
        <f>IF(F2746&gt;0,ROUND(F2746*#REF!,2),0)</f>
        <v>#REF!</v>
      </c>
      <c r="O2746" s="58">
        <f>IF(J2746&gt;0,ROUND(J2746*#REF!,2),0)</f>
        <v>0</v>
      </c>
      <c r="P2746" s="58" t="e">
        <f t="shared" si="289"/>
        <v>#REF!</v>
      </c>
      <c r="Q2746" s="59" t="s">
        <v>0</v>
      </c>
      <c r="R2746" s="51"/>
      <c r="S2746" s="51"/>
    </row>
    <row r="2747" spans="1:19" ht="31.5" x14ac:dyDescent="0.35">
      <c r="A2747" s="53">
        <v>40202372</v>
      </c>
      <c r="B2747" s="53" t="s">
        <v>11722</v>
      </c>
      <c r="C2747" s="54" t="s">
        <v>1843</v>
      </c>
      <c r="D2747" s="60">
        <v>1</v>
      </c>
      <c r="E2747" s="60" t="s">
        <v>13</v>
      </c>
      <c r="F2747" s="56">
        <v>13</v>
      </c>
      <c r="G2747" s="53"/>
      <c r="H2747" s="53"/>
      <c r="I2747" s="53"/>
      <c r="J2747" s="53"/>
      <c r="K2747" s="57"/>
      <c r="L2747" s="58">
        <f t="shared" si="290"/>
        <v>148.54</v>
      </c>
      <c r="M2747" s="58">
        <f t="shared" si="288"/>
        <v>148.54</v>
      </c>
      <c r="N2747" s="58" t="e">
        <f>IF(F2747&gt;0,ROUND(F2747*#REF!,2),0)</f>
        <v>#REF!</v>
      </c>
      <c r="O2747" s="58">
        <f>IF(J2747&gt;0,ROUND(J2747*#REF!,2),0)</f>
        <v>0</v>
      </c>
      <c r="P2747" s="58" t="e">
        <f t="shared" si="289"/>
        <v>#REF!</v>
      </c>
      <c r="Q2747" s="59" t="s">
        <v>0</v>
      </c>
      <c r="R2747" s="51"/>
      <c r="S2747" s="51"/>
    </row>
    <row r="2748" spans="1:19" ht="31.5" x14ac:dyDescent="0.35">
      <c r="A2748" s="53">
        <v>40202399</v>
      </c>
      <c r="B2748" s="53" t="s">
        <v>11723</v>
      </c>
      <c r="C2748" s="54" t="s">
        <v>1842</v>
      </c>
      <c r="D2748" s="60">
        <v>1</v>
      </c>
      <c r="E2748" s="60" t="s">
        <v>133</v>
      </c>
      <c r="F2748" s="56">
        <v>13</v>
      </c>
      <c r="G2748" s="53"/>
      <c r="H2748" s="53"/>
      <c r="I2748" s="53"/>
      <c r="J2748" s="53"/>
      <c r="K2748" s="57"/>
      <c r="L2748" s="58">
        <f t="shared" si="290"/>
        <v>310.33999999999997</v>
      </c>
      <c r="M2748" s="58">
        <f t="shared" si="288"/>
        <v>310.33999999999997</v>
      </c>
      <c r="N2748" s="58" t="e">
        <f>IF(F2748&gt;0,ROUND(F2748*#REF!,2),0)</f>
        <v>#REF!</v>
      </c>
      <c r="O2748" s="58">
        <f>IF(J2748&gt;0,ROUND(J2748*#REF!,2),0)</f>
        <v>0</v>
      </c>
      <c r="P2748" s="58" t="e">
        <f t="shared" si="289"/>
        <v>#REF!</v>
      </c>
      <c r="Q2748" s="59" t="s">
        <v>0</v>
      </c>
      <c r="R2748" s="51"/>
      <c r="S2748" s="51"/>
    </row>
    <row r="2749" spans="1:19" ht="31.5" x14ac:dyDescent="0.35">
      <c r="A2749" s="53">
        <v>40202429</v>
      </c>
      <c r="B2749" s="53" t="s">
        <v>11724</v>
      </c>
      <c r="C2749" s="54" t="s">
        <v>1841</v>
      </c>
      <c r="D2749" s="60">
        <v>1</v>
      </c>
      <c r="E2749" s="60" t="s">
        <v>16</v>
      </c>
      <c r="F2749" s="56">
        <v>2.78</v>
      </c>
      <c r="G2749" s="53"/>
      <c r="H2749" s="53"/>
      <c r="I2749" s="53"/>
      <c r="J2749" s="53"/>
      <c r="K2749" s="57"/>
      <c r="L2749" s="58">
        <f t="shared" si="290"/>
        <v>250.65</v>
      </c>
      <c r="M2749" s="58">
        <f t="shared" si="288"/>
        <v>250.65</v>
      </c>
      <c r="N2749" s="58" t="e">
        <f>IF(F2749&gt;0,ROUND(F2749*#REF!,2),0)</f>
        <v>#REF!</v>
      </c>
      <c r="O2749" s="58">
        <f>IF(J2749&gt;0,ROUND(J2749*#REF!,2),0)</f>
        <v>0</v>
      </c>
      <c r="P2749" s="58" t="e">
        <f t="shared" si="289"/>
        <v>#REF!</v>
      </c>
      <c r="Q2749" s="59" t="s">
        <v>0</v>
      </c>
      <c r="R2749" s="51"/>
      <c r="S2749" s="51"/>
    </row>
    <row r="2750" spans="1:19" ht="31.5" x14ac:dyDescent="0.35">
      <c r="A2750" s="53">
        <v>40202437</v>
      </c>
      <c r="B2750" s="53" t="s">
        <v>11725</v>
      </c>
      <c r="C2750" s="54" t="s">
        <v>1840</v>
      </c>
      <c r="D2750" s="60">
        <v>1</v>
      </c>
      <c r="E2750" s="60" t="s">
        <v>13</v>
      </c>
      <c r="F2750" s="56">
        <v>5.2</v>
      </c>
      <c r="G2750" s="53"/>
      <c r="H2750" s="53"/>
      <c r="I2750" s="53"/>
      <c r="J2750" s="53"/>
      <c r="K2750" s="57"/>
      <c r="L2750" s="58">
        <f t="shared" si="290"/>
        <v>148.54</v>
      </c>
      <c r="M2750" s="58">
        <f t="shared" si="288"/>
        <v>148.54</v>
      </c>
      <c r="N2750" s="58" t="e">
        <f>IF(F2750&gt;0,ROUND(F2750*#REF!,2),0)</f>
        <v>#REF!</v>
      </c>
      <c r="O2750" s="58">
        <f>IF(J2750&gt;0,ROUND(J2750*#REF!,2),0)</f>
        <v>0</v>
      </c>
      <c r="P2750" s="58" t="e">
        <f t="shared" si="289"/>
        <v>#REF!</v>
      </c>
      <c r="Q2750" s="59" t="s">
        <v>0</v>
      </c>
      <c r="R2750" s="51"/>
      <c r="S2750" s="51"/>
    </row>
    <row r="2751" spans="1:19" ht="31.5" x14ac:dyDescent="0.35">
      <c r="A2751" s="53">
        <v>40202445</v>
      </c>
      <c r="B2751" s="53" t="s">
        <v>11726</v>
      </c>
      <c r="C2751" s="54" t="s">
        <v>1839</v>
      </c>
      <c r="D2751" s="60">
        <v>1</v>
      </c>
      <c r="E2751" s="60" t="s">
        <v>16</v>
      </c>
      <c r="F2751" s="56">
        <v>5.2</v>
      </c>
      <c r="G2751" s="53"/>
      <c r="H2751" s="53"/>
      <c r="I2751" s="53"/>
      <c r="J2751" s="53"/>
      <c r="K2751" s="57"/>
      <c r="L2751" s="58">
        <f t="shared" si="290"/>
        <v>250.65</v>
      </c>
      <c r="M2751" s="58">
        <f t="shared" si="288"/>
        <v>250.65</v>
      </c>
      <c r="N2751" s="58" t="e">
        <f>IF(F2751&gt;0,ROUND(F2751*#REF!,2),0)</f>
        <v>#REF!</v>
      </c>
      <c r="O2751" s="58">
        <f>IF(J2751&gt;0,ROUND(J2751*#REF!,2),0)</f>
        <v>0</v>
      </c>
      <c r="P2751" s="58" t="e">
        <f t="shared" si="289"/>
        <v>#REF!</v>
      </c>
      <c r="Q2751" s="59" t="s">
        <v>0</v>
      </c>
      <c r="R2751" s="51"/>
      <c r="S2751" s="51"/>
    </row>
    <row r="2752" spans="1:19" ht="21" x14ac:dyDescent="0.35">
      <c r="A2752" s="53">
        <v>40202453</v>
      </c>
      <c r="B2752" s="53" t="s">
        <v>11727</v>
      </c>
      <c r="C2752" s="54" t="s">
        <v>1838</v>
      </c>
      <c r="D2752" s="60">
        <v>1</v>
      </c>
      <c r="E2752" s="60" t="s">
        <v>388</v>
      </c>
      <c r="F2752" s="56">
        <v>14.805999999999999</v>
      </c>
      <c r="G2752" s="53"/>
      <c r="H2752" s="53"/>
      <c r="I2752" s="53"/>
      <c r="J2752" s="53"/>
      <c r="K2752" s="57"/>
      <c r="L2752" s="58">
        <f t="shared" si="290"/>
        <v>574.25</v>
      </c>
      <c r="M2752" s="58">
        <f t="shared" si="288"/>
        <v>574.25</v>
      </c>
      <c r="N2752" s="58" t="e">
        <f>IF(F2752&gt;0,ROUND(F2752*#REF!,2),0)</f>
        <v>#REF!</v>
      </c>
      <c r="O2752" s="58">
        <f>IF(J2752&gt;0,ROUND(J2752*#REF!,2),0)</f>
        <v>0</v>
      </c>
      <c r="P2752" s="58" t="e">
        <f t="shared" si="289"/>
        <v>#REF!</v>
      </c>
      <c r="Q2752" s="59" t="s">
        <v>0</v>
      </c>
      <c r="R2752" s="51"/>
      <c r="S2752" s="51"/>
    </row>
    <row r="2753" spans="1:19" x14ac:dyDescent="0.35">
      <c r="A2753" s="53">
        <v>40202470</v>
      </c>
      <c r="B2753" s="53" t="s">
        <v>11728</v>
      </c>
      <c r="C2753" s="54" t="s">
        <v>1837</v>
      </c>
      <c r="D2753" s="60">
        <v>1</v>
      </c>
      <c r="E2753" s="60" t="s">
        <v>484</v>
      </c>
      <c r="F2753" s="56">
        <v>14.805999999999999</v>
      </c>
      <c r="G2753" s="53"/>
      <c r="H2753" s="53"/>
      <c r="I2753" s="53"/>
      <c r="J2753" s="53"/>
      <c r="K2753" s="57"/>
      <c r="L2753" s="58">
        <f t="shared" si="290"/>
        <v>802.34</v>
      </c>
      <c r="M2753" s="58">
        <f t="shared" si="288"/>
        <v>802.34</v>
      </c>
      <c r="N2753" s="58" t="e">
        <f>IF(F2753&gt;0,ROUND(F2753*#REF!,2),0)</f>
        <v>#REF!</v>
      </c>
      <c r="O2753" s="58">
        <f>IF(J2753&gt;0,ROUND(J2753*#REF!,2),0)</f>
        <v>0</v>
      </c>
      <c r="P2753" s="58" t="e">
        <f t="shared" si="289"/>
        <v>#REF!</v>
      </c>
      <c r="Q2753" s="59" t="s">
        <v>0</v>
      </c>
      <c r="R2753" s="51"/>
      <c r="S2753" s="51"/>
    </row>
    <row r="2754" spans="1:19" ht="21" x14ac:dyDescent="0.35">
      <c r="A2754" s="53">
        <v>40202488</v>
      </c>
      <c r="B2754" s="53" t="s">
        <v>11729</v>
      </c>
      <c r="C2754" s="54" t="s">
        <v>1836</v>
      </c>
      <c r="D2754" s="60">
        <v>1</v>
      </c>
      <c r="E2754" s="60" t="s">
        <v>34</v>
      </c>
      <c r="F2754" s="56">
        <v>5.2</v>
      </c>
      <c r="G2754" s="53"/>
      <c r="H2754" s="53"/>
      <c r="I2754" s="53"/>
      <c r="J2754" s="53"/>
      <c r="K2754" s="57"/>
      <c r="L2754" s="58">
        <f t="shared" si="290"/>
        <v>71.62</v>
      </c>
      <c r="M2754" s="58">
        <f t="shared" si="288"/>
        <v>71.62</v>
      </c>
      <c r="N2754" s="58" t="e">
        <f>IF(F2754&gt;0,ROUND(F2754*#REF!,2),0)</f>
        <v>#REF!</v>
      </c>
      <c r="O2754" s="58">
        <f>IF(J2754&gt;0,ROUND(J2754*#REF!,2),0)</f>
        <v>0</v>
      </c>
      <c r="P2754" s="58" t="e">
        <f t="shared" si="289"/>
        <v>#REF!</v>
      </c>
      <c r="Q2754" s="59" t="s">
        <v>0</v>
      </c>
      <c r="R2754" s="51"/>
      <c r="S2754" s="51"/>
    </row>
    <row r="2755" spans="1:19" ht="21" x14ac:dyDescent="0.35">
      <c r="A2755" s="53">
        <v>40202496</v>
      </c>
      <c r="B2755" s="53" t="s">
        <v>11730</v>
      </c>
      <c r="C2755" s="54" t="s">
        <v>1835</v>
      </c>
      <c r="D2755" s="60">
        <v>1</v>
      </c>
      <c r="E2755" s="60" t="s">
        <v>484</v>
      </c>
      <c r="F2755" s="56">
        <v>30.516999999999999</v>
      </c>
      <c r="G2755" s="53">
        <v>1</v>
      </c>
      <c r="H2755" s="53"/>
      <c r="I2755" s="53"/>
      <c r="J2755" s="53"/>
      <c r="K2755" s="57"/>
      <c r="L2755" s="58">
        <f t="shared" si="290"/>
        <v>802.34</v>
      </c>
      <c r="M2755" s="58">
        <f t="shared" si="288"/>
        <v>802.34</v>
      </c>
      <c r="N2755" s="58" t="e">
        <f>IF(F2755&gt;0,ROUND(F2755*#REF!,2),0)</f>
        <v>#REF!</v>
      </c>
      <c r="O2755" s="58">
        <f>IF(J2755&gt;0,ROUND(J2755*#REF!,2),0)</f>
        <v>0</v>
      </c>
      <c r="P2755" s="58" t="e">
        <f t="shared" si="289"/>
        <v>#REF!</v>
      </c>
      <c r="Q2755" s="59" t="s">
        <v>132</v>
      </c>
      <c r="R2755" s="51"/>
      <c r="S2755" s="51"/>
    </row>
    <row r="2756" spans="1:19" ht="21" x14ac:dyDescent="0.35">
      <c r="A2756" s="53">
        <v>40202500</v>
      </c>
      <c r="B2756" s="53" t="s">
        <v>11731</v>
      </c>
      <c r="C2756" s="54" t="s">
        <v>1834</v>
      </c>
      <c r="D2756" s="60">
        <v>1</v>
      </c>
      <c r="E2756" s="60" t="s">
        <v>484</v>
      </c>
      <c r="F2756" s="56">
        <v>30.516999999999999</v>
      </c>
      <c r="G2756" s="53">
        <v>1</v>
      </c>
      <c r="H2756" s="53"/>
      <c r="I2756" s="53"/>
      <c r="J2756" s="53"/>
      <c r="K2756" s="57"/>
      <c r="L2756" s="58">
        <f t="shared" si="290"/>
        <v>802.34</v>
      </c>
      <c r="M2756" s="58">
        <f t="shared" si="288"/>
        <v>802.34</v>
      </c>
      <c r="N2756" s="58" t="e">
        <f>IF(F2756&gt;0,ROUND(F2756*#REF!,2),0)</f>
        <v>#REF!</v>
      </c>
      <c r="O2756" s="58">
        <f>IF(J2756&gt;0,ROUND(J2756*#REF!,2),0)</f>
        <v>0</v>
      </c>
      <c r="P2756" s="58" t="e">
        <f t="shared" si="289"/>
        <v>#REF!</v>
      </c>
      <c r="Q2756" s="59" t="s">
        <v>132</v>
      </c>
      <c r="R2756" s="51"/>
      <c r="S2756" s="51"/>
    </row>
    <row r="2757" spans="1:19" ht="42" x14ac:dyDescent="0.35">
      <c r="A2757" s="53">
        <v>40202518</v>
      </c>
      <c r="B2757" s="53" t="s">
        <v>11732</v>
      </c>
      <c r="C2757" s="54" t="s">
        <v>1833</v>
      </c>
      <c r="D2757" s="60">
        <v>1</v>
      </c>
      <c r="E2757" s="60" t="s">
        <v>393</v>
      </c>
      <c r="F2757" s="56">
        <v>30.516999999999999</v>
      </c>
      <c r="G2757" s="53">
        <v>1</v>
      </c>
      <c r="H2757" s="53"/>
      <c r="I2757" s="53"/>
      <c r="J2757" s="53"/>
      <c r="K2757" s="57"/>
      <c r="L2757" s="58">
        <f t="shared" si="290"/>
        <v>883.25</v>
      </c>
      <c r="M2757" s="58">
        <f t="shared" si="288"/>
        <v>883.25</v>
      </c>
      <c r="N2757" s="58" t="e">
        <f>IF(F2757&gt;0,ROUND(F2757*#REF!,2),0)</f>
        <v>#REF!</v>
      </c>
      <c r="O2757" s="58">
        <f>IF(J2757&gt;0,ROUND(J2757*#REF!,2),0)</f>
        <v>0</v>
      </c>
      <c r="P2757" s="58" t="e">
        <f t="shared" si="289"/>
        <v>#REF!</v>
      </c>
      <c r="Q2757" s="59" t="s">
        <v>132</v>
      </c>
      <c r="R2757" s="51"/>
      <c r="S2757" s="51"/>
    </row>
    <row r="2758" spans="1:19" ht="31.5" x14ac:dyDescent="0.35">
      <c r="A2758" s="53">
        <v>40202526</v>
      </c>
      <c r="B2758" s="53" t="s">
        <v>11733</v>
      </c>
      <c r="C2758" s="54" t="s">
        <v>1832</v>
      </c>
      <c r="D2758" s="60">
        <v>1</v>
      </c>
      <c r="E2758" s="60" t="s">
        <v>396</v>
      </c>
      <c r="F2758" s="56">
        <v>30.516999999999999</v>
      </c>
      <c r="G2758" s="53">
        <v>1</v>
      </c>
      <c r="H2758" s="53"/>
      <c r="I2758" s="53"/>
      <c r="J2758" s="53"/>
      <c r="K2758" s="57"/>
      <c r="L2758" s="58">
        <f t="shared" si="290"/>
        <v>1027.79</v>
      </c>
      <c r="M2758" s="58">
        <f t="shared" si="288"/>
        <v>1027.79</v>
      </c>
      <c r="N2758" s="58" t="e">
        <f>IF(F2758&gt;0,ROUND(F2758*#REF!,2),0)</f>
        <v>#REF!</v>
      </c>
      <c r="O2758" s="58">
        <f>IF(J2758&gt;0,ROUND(J2758*#REF!,2),0)</f>
        <v>0</v>
      </c>
      <c r="P2758" s="58" t="e">
        <f t="shared" si="289"/>
        <v>#REF!</v>
      </c>
      <c r="Q2758" s="59" t="s">
        <v>132</v>
      </c>
      <c r="R2758" s="51"/>
      <c r="S2758" s="51"/>
    </row>
    <row r="2759" spans="1:19" ht="21" x14ac:dyDescent="0.35">
      <c r="A2759" s="53">
        <v>40202534</v>
      </c>
      <c r="B2759" s="53" t="s">
        <v>11734</v>
      </c>
      <c r="C2759" s="54" t="s">
        <v>1831</v>
      </c>
      <c r="D2759" s="60">
        <v>1</v>
      </c>
      <c r="E2759" s="60" t="s">
        <v>133</v>
      </c>
      <c r="F2759" s="56">
        <v>8.2840000000000007</v>
      </c>
      <c r="G2759" s="53"/>
      <c r="H2759" s="53"/>
      <c r="I2759" s="53"/>
      <c r="J2759" s="53"/>
      <c r="K2759" s="57"/>
      <c r="L2759" s="58">
        <f t="shared" si="290"/>
        <v>310.33999999999997</v>
      </c>
      <c r="M2759" s="58">
        <f t="shared" si="288"/>
        <v>310.33999999999997</v>
      </c>
      <c r="N2759" s="58" t="e">
        <f>IF(F2759&gt;0,ROUND(F2759*#REF!,2),0)</f>
        <v>#REF!</v>
      </c>
      <c r="O2759" s="58">
        <f>IF(J2759&gt;0,ROUND(J2759*#REF!,2),0)</f>
        <v>0</v>
      </c>
      <c r="P2759" s="58" t="e">
        <f t="shared" si="289"/>
        <v>#REF!</v>
      </c>
      <c r="Q2759" s="59" t="s">
        <v>0</v>
      </c>
      <c r="R2759" s="51"/>
      <c r="S2759" s="51"/>
    </row>
    <row r="2760" spans="1:19" ht="31.5" x14ac:dyDescent="0.35">
      <c r="A2760" s="53">
        <v>40202542</v>
      </c>
      <c r="B2760" s="53" t="s">
        <v>11735</v>
      </c>
      <c r="C2760" s="54" t="s">
        <v>1830</v>
      </c>
      <c r="D2760" s="60">
        <v>1</v>
      </c>
      <c r="E2760" s="60" t="s">
        <v>484</v>
      </c>
      <c r="F2760" s="56">
        <v>17.408999999999999</v>
      </c>
      <c r="G2760" s="53"/>
      <c r="H2760" s="53"/>
      <c r="I2760" s="53"/>
      <c r="J2760" s="53"/>
      <c r="K2760" s="57"/>
      <c r="L2760" s="58">
        <f t="shared" si="290"/>
        <v>802.34</v>
      </c>
      <c r="M2760" s="58">
        <f t="shared" si="288"/>
        <v>802.34</v>
      </c>
      <c r="N2760" s="58" t="e">
        <f>IF(F2760&gt;0,ROUND(F2760*#REF!,2),0)</f>
        <v>#REF!</v>
      </c>
      <c r="O2760" s="58">
        <f>IF(J2760&gt;0,ROUND(J2760*#REF!,2),0)</f>
        <v>0</v>
      </c>
      <c r="P2760" s="58" t="e">
        <f t="shared" si="289"/>
        <v>#REF!</v>
      </c>
      <c r="Q2760" s="59" t="s">
        <v>0</v>
      </c>
      <c r="R2760" s="51"/>
      <c r="S2760" s="51"/>
    </row>
    <row r="2761" spans="1:19" ht="42" x14ac:dyDescent="0.35">
      <c r="A2761" s="53">
        <v>40202550</v>
      </c>
      <c r="B2761" s="53" t="s">
        <v>11736</v>
      </c>
      <c r="C2761" s="54" t="s">
        <v>1829</v>
      </c>
      <c r="D2761" s="60">
        <v>1</v>
      </c>
      <c r="E2761" s="60" t="s">
        <v>388</v>
      </c>
      <c r="F2761" s="56">
        <v>14.805999999999999</v>
      </c>
      <c r="G2761" s="53"/>
      <c r="H2761" s="53"/>
      <c r="I2761" s="53"/>
      <c r="J2761" s="53"/>
      <c r="K2761" s="57"/>
      <c r="L2761" s="58">
        <f t="shared" si="290"/>
        <v>574.25</v>
      </c>
      <c r="M2761" s="58">
        <f t="shared" si="288"/>
        <v>574.25</v>
      </c>
      <c r="N2761" s="58" t="e">
        <f>IF(F2761&gt;0,ROUND(F2761*#REF!,2),0)</f>
        <v>#REF!</v>
      </c>
      <c r="O2761" s="58">
        <f>IF(J2761&gt;0,ROUND(J2761*#REF!,2),0)</f>
        <v>0</v>
      </c>
      <c r="P2761" s="58" t="e">
        <f t="shared" si="289"/>
        <v>#REF!</v>
      </c>
      <c r="Q2761" s="59" t="s">
        <v>0</v>
      </c>
      <c r="R2761" s="51"/>
      <c r="S2761" s="51"/>
    </row>
    <row r="2762" spans="1:19" ht="21" x14ac:dyDescent="0.35">
      <c r="A2762" s="53">
        <v>40202569</v>
      </c>
      <c r="B2762" s="53" t="s">
        <v>11737</v>
      </c>
      <c r="C2762" s="54" t="s">
        <v>1828</v>
      </c>
      <c r="D2762" s="60">
        <v>1</v>
      </c>
      <c r="E2762" s="60" t="s">
        <v>409</v>
      </c>
      <c r="F2762" s="56">
        <v>25.196999999999999</v>
      </c>
      <c r="G2762" s="53"/>
      <c r="H2762" s="53"/>
      <c r="I2762" s="53"/>
      <c r="J2762" s="53"/>
      <c r="K2762" s="57"/>
      <c r="L2762" s="58">
        <f t="shared" si="290"/>
        <v>438.97</v>
      </c>
      <c r="M2762" s="58">
        <f t="shared" si="288"/>
        <v>438.97</v>
      </c>
      <c r="N2762" s="58" t="e">
        <f>IF(F2762&gt;0,ROUND(F2762*#REF!,2),0)</f>
        <v>#REF!</v>
      </c>
      <c r="O2762" s="58">
        <f>IF(J2762&gt;0,ROUND(J2762*#REF!,2),0)</f>
        <v>0</v>
      </c>
      <c r="P2762" s="58" t="e">
        <f t="shared" si="289"/>
        <v>#REF!</v>
      </c>
      <c r="Q2762" s="59" t="s">
        <v>0</v>
      </c>
      <c r="R2762" s="51"/>
      <c r="S2762" s="51"/>
    </row>
    <row r="2763" spans="1:19" ht="21" x14ac:dyDescent="0.35">
      <c r="A2763" s="53">
        <v>40202577</v>
      </c>
      <c r="B2763" s="53" t="s">
        <v>11738</v>
      </c>
      <c r="C2763" s="54" t="s">
        <v>1827</v>
      </c>
      <c r="D2763" s="60">
        <v>1</v>
      </c>
      <c r="E2763" s="60" t="s">
        <v>224</v>
      </c>
      <c r="F2763" s="56">
        <v>20.225999999999999</v>
      </c>
      <c r="G2763" s="53"/>
      <c r="H2763" s="53"/>
      <c r="I2763" s="53"/>
      <c r="J2763" s="53"/>
      <c r="K2763" s="57"/>
      <c r="L2763" s="58">
        <f t="shared" si="290"/>
        <v>338.19</v>
      </c>
      <c r="M2763" s="58">
        <f t="shared" si="288"/>
        <v>338.19</v>
      </c>
      <c r="N2763" s="58" t="e">
        <f>IF(F2763&gt;0,ROUND(F2763*#REF!,2),0)</f>
        <v>#REF!</v>
      </c>
      <c r="O2763" s="58">
        <f>IF(J2763&gt;0,ROUND(J2763*#REF!,2),0)</f>
        <v>0</v>
      </c>
      <c r="P2763" s="58" t="e">
        <f t="shared" si="289"/>
        <v>#REF!</v>
      </c>
      <c r="Q2763" s="59" t="s">
        <v>0</v>
      </c>
      <c r="R2763" s="51"/>
      <c r="S2763" s="51"/>
    </row>
    <row r="2764" spans="1:19" ht="21" x14ac:dyDescent="0.35">
      <c r="A2764" s="53">
        <v>40202585</v>
      </c>
      <c r="B2764" s="53" t="s">
        <v>11739</v>
      </c>
      <c r="C2764" s="54" t="s">
        <v>1826</v>
      </c>
      <c r="D2764" s="60">
        <v>1</v>
      </c>
      <c r="E2764" s="60" t="s">
        <v>224</v>
      </c>
      <c r="F2764" s="56">
        <v>5.2</v>
      </c>
      <c r="G2764" s="53"/>
      <c r="H2764" s="53"/>
      <c r="I2764" s="53"/>
      <c r="J2764" s="53"/>
      <c r="K2764" s="57"/>
      <c r="L2764" s="58">
        <f t="shared" si="290"/>
        <v>338.19</v>
      </c>
      <c r="M2764" s="58">
        <f t="shared" si="288"/>
        <v>338.19</v>
      </c>
      <c r="N2764" s="58" t="e">
        <f>IF(F2764&gt;0,ROUND(F2764*#REF!,2),0)</f>
        <v>#REF!</v>
      </c>
      <c r="O2764" s="58">
        <f>IF(J2764&gt;0,ROUND(J2764*#REF!,2),0)</f>
        <v>0</v>
      </c>
      <c r="P2764" s="58" t="e">
        <f t="shared" si="289"/>
        <v>#REF!</v>
      </c>
      <c r="Q2764" s="59" t="s">
        <v>0</v>
      </c>
      <c r="R2764" s="51"/>
      <c r="S2764" s="51"/>
    </row>
    <row r="2765" spans="1:19" ht="21" x14ac:dyDescent="0.35">
      <c r="A2765" s="53">
        <v>40202593</v>
      </c>
      <c r="B2765" s="53" t="s">
        <v>11740</v>
      </c>
      <c r="C2765" s="54" t="s">
        <v>1825</v>
      </c>
      <c r="D2765" s="60">
        <v>1</v>
      </c>
      <c r="E2765" s="60" t="s">
        <v>497</v>
      </c>
      <c r="F2765" s="56">
        <v>8.7750000000000004</v>
      </c>
      <c r="G2765" s="53"/>
      <c r="H2765" s="53"/>
      <c r="I2765" s="53"/>
      <c r="J2765" s="53"/>
      <c r="K2765" s="57"/>
      <c r="L2765" s="58">
        <f t="shared" si="290"/>
        <v>485.38</v>
      </c>
      <c r="M2765" s="58">
        <f t="shared" si="288"/>
        <v>485.38</v>
      </c>
      <c r="N2765" s="58" t="e">
        <f>IF(F2765&gt;0,ROUND(F2765*#REF!,2),0)</f>
        <v>#REF!</v>
      </c>
      <c r="O2765" s="58">
        <f>IF(J2765&gt;0,ROUND(J2765*#REF!,2),0)</f>
        <v>0</v>
      </c>
      <c r="P2765" s="58" t="e">
        <f t="shared" si="289"/>
        <v>#REF!</v>
      </c>
      <c r="Q2765" s="59" t="s">
        <v>0</v>
      </c>
      <c r="R2765" s="51"/>
      <c r="S2765" s="51"/>
    </row>
    <row r="2766" spans="1:19" ht="21" x14ac:dyDescent="0.35">
      <c r="A2766" s="53">
        <v>40202607</v>
      </c>
      <c r="B2766" s="53" t="s">
        <v>11741</v>
      </c>
      <c r="C2766" s="54" t="s">
        <v>1824</v>
      </c>
      <c r="D2766" s="60">
        <v>1</v>
      </c>
      <c r="E2766" s="60" t="s">
        <v>224</v>
      </c>
      <c r="F2766" s="56">
        <v>7.2320000000000002</v>
      </c>
      <c r="G2766" s="53"/>
      <c r="H2766" s="53"/>
      <c r="I2766" s="53"/>
      <c r="J2766" s="53"/>
      <c r="K2766" s="57"/>
      <c r="L2766" s="58">
        <f t="shared" si="290"/>
        <v>338.19</v>
      </c>
      <c r="M2766" s="58">
        <f t="shared" si="288"/>
        <v>338.19</v>
      </c>
      <c r="N2766" s="58" t="e">
        <f>IF(F2766&gt;0,ROUND(F2766*#REF!,2),0)</f>
        <v>#REF!</v>
      </c>
      <c r="O2766" s="58">
        <f>IF(J2766&gt;0,ROUND(J2766*#REF!,2),0)</f>
        <v>0</v>
      </c>
      <c r="P2766" s="58" t="e">
        <f t="shared" si="289"/>
        <v>#REF!</v>
      </c>
      <c r="Q2766" s="59" t="s">
        <v>0</v>
      </c>
      <c r="R2766" s="51"/>
      <c r="S2766" s="51"/>
    </row>
    <row r="2767" spans="1:19" ht="31.5" x14ac:dyDescent="0.35">
      <c r="A2767" s="53">
        <v>40202615</v>
      </c>
      <c r="B2767" s="53" t="s">
        <v>11742</v>
      </c>
      <c r="C2767" s="54" t="s">
        <v>1823</v>
      </c>
      <c r="D2767" s="60">
        <v>1</v>
      </c>
      <c r="E2767" s="60" t="s">
        <v>16</v>
      </c>
      <c r="F2767" s="56">
        <v>13.67</v>
      </c>
      <c r="G2767" s="53"/>
      <c r="H2767" s="53"/>
      <c r="I2767" s="53"/>
      <c r="J2767" s="53"/>
      <c r="K2767" s="57"/>
      <c r="L2767" s="58">
        <f t="shared" si="290"/>
        <v>250.65</v>
      </c>
      <c r="M2767" s="58">
        <f t="shared" si="288"/>
        <v>250.65</v>
      </c>
      <c r="N2767" s="58" t="e">
        <f>IF(F2767&gt;0,ROUND(F2767*#REF!,2),0)</f>
        <v>#REF!</v>
      </c>
      <c r="O2767" s="58">
        <f>IF(J2767&gt;0,ROUND(J2767*#REF!,2),0)</f>
        <v>0</v>
      </c>
      <c r="P2767" s="58" t="e">
        <f t="shared" si="289"/>
        <v>#REF!</v>
      </c>
      <c r="Q2767" s="59" t="s">
        <v>0</v>
      </c>
      <c r="R2767" s="51"/>
      <c r="S2767" s="51"/>
    </row>
    <row r="2768" spans="1:19" ht="21" x14ac:dyDescent="0.35">
      <c r="A2768" s="53">
        <v>40202623</v>
      </c>
      <c r="B2768" s="53" t="s">
        <v>11743</v>
      </c>
      <c r="C2768" s="54" t="s">
        <v>1822</v>
      </c>
      <c r="D2768" s="60">
        <v>1</v>
      </c>
      <c r="E2768" s="60" t="s">
        <v>311</v>
      </c>
      <c r="F2768" s="56"/>
      <c r="G2768" s="53"/>
      <c r="H2768" s="53"/>
      <c r="I2768" s="53"/>
      <c r="J2768" s="53"/>
      <c r="K2768" s="57"/>
      <c r="L2768" s="58">
        <f t="shared" si="290"/>
        <v>291.76</v>
      </c>
      <c r="M2768" s="58">
        <f t="shared" si="288"/>
        <v>291.76</v>
      </c>
      <c r="N2768" s="58">
        <f>IF(F2768&gt;0,ROUND(F2768*#REF!,2),0)</f>
        <v>0</v>
      </c>
      <c r="O2768" s="58">
        <f>IF(J2768&gt;0,ROUND(J2768*#REF!,2),0)</f>
        <v>0</v>
      </c>
      <c r="P2768" s="58">
        <f t="shared" si="289"/>
        <v>291.76</v>
      </c>
      <c r="Q2768" s="59" t="s">
        <v>0</v>
      </c>
      <c r="R2768" s="51"/>
      <c r="S2768" s="51"/>
    </row>
    <row r="2769" spans="1:19" ht="21" x14ac:dyDescent="0.35">
      <c r="A2769" s="53">
        <v>40202631</v>
      </c>
      <c r="B2769" s="53" t="s">
        <v>11744</v>
      </c>
      <c r="C2769" s="54" t="s">
        <v>1821</v>
      </c>
      <c r="D2769" s="60">
        <v>1</v>
      </c>
      <c r="E2769" s="60" t="s">
        <v>407</v>
      </c>
      <c r="F2769" s="56">
        <v>8.7750000000000004</v>
      </c>
      <c r="G2769" s="53"/>
      <c r="H2769" s="53"/>
      <c r="I2769" s="53"/>
      <c r="J2769" s="53"/>
      <c r="K2769" s="57"/>
      <c r="L2769" s="58">
        <f t="shared" si="290"/>
        <v>620.66</v>
      </c>
      <c r="M2769" s="58">
        <f t="shared" si="288"/>
        <v>620.66</v>
      </c>
      <c r="N2769" s="58" t="e">
        <f>IF(F2769&gt;0,ROUND(F2769*#REF!,2),0)</f>
        <v>#REF!</v>
      </c>
      <c r="O2769" s="58">
        <f>IF(J2769&gt;0,ROUND(J2769*#REF!,2),0)</f>
        <v>0</v>
      </c>
      <c r="P2769" s="58" t="e">
        <f t="shared" si="289"/>
        <v>#REF!</v>
      </c>
      <c r="Q2769" s="59" t="s">
        <v>0</v>
      </c>
      <c r="R2769" s="51"/>
      <c r="S2769" s="51"/>
    </row>
    <row r="2770" spans="1:19" x14ac:dyDescent="0.35">
      <c r="A2770" s="53">
        <v>40202640</v>
      </c>
      <c r="B2770" s="53" t="s">
        <v>11745</v>
      </c>
      <c r="C2770" s="54" t="s">
        <v>1820</v>
      </c>
      <c r="D2770" s="60">
        <v>1</v>
      </c>
      <c r="E2770" s="60" t="s">
        <v>110</v>
      </c>
      <c r="F2770" s="56">
        <v>2.12</v>
      </c>
      <c r="G2770" s="53"/>
      <c r="H2770" s="53"/>
      <c r="I2770" s="53"/>
      <c r="J2770" s="53"/>
      <c r="K2770" s="57"/>
      <c r="L2770" s="58">
        <f t="shared" si="290"/>
        <v>222.81</v>
      </c>
      <c r="M2770" s="58">
        <f t="shared" si="288"/>
        <v>222.81</v>
      </c>
      <c r="N2770" s="58" t="e">
        <f>IF(F2770&gt;0,ROUND(F2770*#REF!,2),0)</f>
        <v>#REF!</v>
      </c>
      <c r="O2770" s="58">
        <f>IF(J2770&gt;0,ROUND(J2770*#REF!,2),0)</f>
        <v>0</v>
      </c>
      <c r="P2770" s="58" t="e">
        <f t="shared" si="289"/>
        <v>#REF!</v>
      </c>
      <c r="Q2770" s="59" t="s">
        <v>0</v>
      </c>
      <c r="R2770" s="51"/>
      <c r="S2770" s="51"/>
    </row>
    <row r="2771" spans="1:19" ht="21" x14ac:dyDescent="0.35">
      <c r="A2771" s="53">
        <v>40202666</v>
      </c>
      <c r="B2771" s="53" t="s">
        <v>11746</v>
      </c>
      <c r="C2771" s="54" t="s">
        <v>1819</v>
      </c>
      <c r="D2771" s="60">
        <v>1</v>
      </c>
      <c r="E2771" s="60" t="s">
        <v>448</v>
      </c>
      <c r="F2771" s="56">
        <v>15.45</v>
      </c>
      <c r="G2771" s="53"/>
      <c r="H2771" s="53"/>
      <c r="I2771" s="53"/>
      <c r="J2771" s="53"/>
      <c r="K2771" s="57"/>
      <c r="L2771" s="58">
        <f t="shared" si="290"/>
        <v>371.34</v>
      </c>
      <c r="M2771" s="58">
        <f t="shared" si="288"/>
        <v>371.34</v>
      </c>
      <c r="N2771" s="58" t="e">
        <f>IF(F2771&gt;0,ROUND(F2771*#REF!,2),0)</f>
        <v>#REF!</v>
      </c>
      <c r="O2771" s="58">
        <f>IF(J2771&gt;0,ROUND(J2771*#REF!,2),0)</f>
        <v>0</v>
      </c>
      <c r="P2771" s="58" t="e">
        <f t="shared" si="289"/>
        <v>#REF!</v>
      </c>
      <c r="Q2771" s="59" t="s">
        <v>132</v>
      </c>
      <c r="R2771" s="51"/>
      <c r="S2771" s="51"/>
    </row>
    <row r="2772" spans="1:19" ht="21" x14ac:dyDescent="0.35">
      <c r="A2772" s="53">
        <v>40202674</v>
      </c>
      <c r="B2772" s="53" t="s">
        <v>11747</v>
      </c>
      <c r="C2772" s="54" t="s">
        <v>1818</v>
      </c>
      <c r="D2772" s="60">
        <v>1</v>
      </c>
      <c r="E2772" s="60" t="s">
        <v>409</v>
      </c>
      <c r="F2772" s="56">
        <v>17.408999999999999</v>
      </c>
      <c r="G2772" s="53"/>
      <c r="H2772" s="53"/>
      <c r="I2772" s="53"/>
      <c r="J2772" s="53"/>
      <c r="K2772" s="57"/>
      <c r="L2772" s="58">
        <f t="shared" si="290"/>
        <v>438.97</v>
      </c>
      <c r="M2772" s="58">
        <f t="shared" si="288"/>
        <v>438.97</v>
      </c>
      <c r="N2772" s="58" t="e">
        <f>IF(F2772&gt;0,ROUND(F2772*#REF!,2),0)</f>
        <v>#REF!</v>
      </c>
      <c r="O2772" s="58">
        <f>IF(J2772&gt;0,ROUND(J2772*#REF!,2),0)</f>
        <v>0</v>
      </c>
      <c r="P2772" s="58" t="e">
        <f t="shared" si="289"/>
        <v>#REF!</v>
      </c>
      <c r="Q2772" s="59" t="s">
        <v>132</v>
      </c>
      <c r="R2772" s="51"/>
      <c r="S2772" s="51"/>
    </row>
    <row r="2773" spans="1:19" ht="21" x14ac:dyDescent="0.35">
      <c r="A2773" s="53">
        <v>40202682</v>
      </c>
      <c r="B2773" s="53" t="s">
        <v>11748</v>
      </c>
      <c r="C2773" s="54" t="s">
        <v>1817</v>
      </c>
      <c r="D2773" s="60">
        <v>1</v>
      </c>
      <c r="E2773" s="60" t="s">
        <v>281</v>
      </c>
      <c r="F2773" s="56">
        <v>4.0590000000000002</v>
      </c>
      <c r="G2773" s="53"/>
      <c r="H2773" s="53"/>
      <c r="I2773" s="53"/>
      <c r="J2773" s="53"/>
      <c r="K2773" s="57"/>
      <c r="L2773" s="58">
        <f t="shared" si="290"/>
        <v>202.9</v>
      </c>
      <c r="M2773" s="58">
        <f t="shared" si="288"/>
        <v>202.9</v>
      </c>
      <c r="N2773" s="58" t="e">
        <f>IF(F2773&gt;0,ROUND(F2773*#REF!,2),0)</f>
        <v>#REF!</v>
      </c>
      <c r="O2773" s="58">
        <f>IF(J2773&gt;0,ROUND(J2773*#REF!,2),0)</f>
        <v>0</v>
      </c>
      <c r="P2773" s="58" t="e">
        <f t="shared" si="289"/>
        <v>#REF!</v>
      </c>
      <c r="Q2773" s="59" t="s">
        <v>132</v>
      </c>
      <c r="R2773" s="51"/>
      <c r="S2773" s="51"/>
    </row>
    <row r="2774" spans="1:19" ht="21" x14ac:dyDescent="0.35">
      <c r="A2774" s="53">
        <v>40202690</v>
      </c>
      <c r="B2774" s="53" t="s">
        <v>11749</v>
      </c>
      <c r="C2774" s="54" t="s">
        <v>1816</v>
      </c>
      <c r="D2774" s="60">
        <v>1</v>
      </c>
      <c r="E2774" s="60" t="s">
        <v>41</v>
      </c>
      <c r="F2774" s="56">
        <v>4.0590000000000002</v>
      </c>
      <c r="G2774" s="53"/>
      <c r="H2774" s="53"/>
      <c r="I2774" s="53"/>
      <c r="J2774" s="53"/>
      <c r="K2774" s="57"/>
      <c r="L2774" s="58">
        <f t="shared" si="290"/>
        <v>169.74</v>
      </c>
      <c r="M2774" s="58">
        <f t="shared" si="288"/>
        <v>169.74</v>
      </c>
      <c r="N2774" s="58" t="e">
        <f>IF(F2774&gt;0,ROUND(F2774*#REF!,2),0)</f>
        <v>#REF!</v>
      </c>
      <c r="O2774" s="58">
        <f>IF(J2774&gt;0,ROUND(J2774*#REF!,2),0)</f>
        <v>0</v>
      </c>
      <c r="P2774" s="58" t="e">
        <f t="shared" si="289"/>
        <v>#REF!</v>
      </c>
      <c r="Q2774" s="59" t="s">
        <v>132</v>
      </c>
      <c r="R2774" s="51"/>
      <c r="S2774" s="51"/>
    </row>
    <row r="2775" spans="1:19" x14ac:dyDescent="0.35">
      <c r="A2775" s="53">
        <v>40202704</v>
      </c>
      <c r="B2775" s="53" t="s">
        <v>11750</v>
      </c>
      <c r="C2775" s="54" t="s">
        <v>1815</v>
      </c>
      <c r="D2775" s="60">
        <v>1</v>
      </c>
      <c r="E2775" s="60" t="s">
        <v>396</v>
      </c>
      <c r="F2775" s="56">
        <v>17.408999999999999</v>
      </c>
      <c r="G2775" s="53">
        <v>1</v>
      </c>
      <c r="H2775" s="53"/>
      <c r="I2775" s="53"/>
      <c r="J2775" s="53"/>
      <c r="K2775" s="57"/>
      <c r="L2775" s="58">
        <f t="shared" si="290"/>
        <v>1027.79</v>
      </c>
      <c r="M2775" s="58">
        <f t="shared" si="288"/>
        <v>1027.79</v>
      </c>
      <c r="N2775" s="58" t="e">
        <f>IF(F2775&gt;0,ROUND(F2775*#REF!,2),0)</f>
        <v>#REF!</v>
      </c>
      <c r="O2775" s="58">
        <f>IF(J2775&gt;0,ROUND(J2775*#REF!,2),0)</f>
        <v>0</v>
      </c>
      <c r="P2775" s="58" t="e">
        <f t="shared" si="289"/>
        <v>#REF!</v>
      </c>
      <c r="Q2775" s="59" t="s">
        <v>132</v>
      </c>
      <c r="R2775" s="51"/>
      <c r="S2775" s="51"/>
    </row>
    <row r="2776" spans="1:19" ht="21" x14ac:dyDescent="0.35">
      <c r="A2776" s="53">
        <v>40202712</v>
      </c>
      <c r="B2776" s="53" t="s">
        <v>11751</v>
      </c>
      <c r="C2776" s="54" t="s">
        <v>1814</v>
      </c>
      <c r="D2776" s="60">
        <v>1</v>
      </c>
      <c r="E2776" s="60" t="s">
        <v>484</v>
      </c>
      <c r="F2776" s="56">
        <v>17.408999999999999</v>
      </c>
      <c r="G2776" s="53"/>
      <c r="H2776" s="53"/>
      <c r="I2776" s="53"/>
      <c r="J2776" s="53"/>
      <c r="K2776" s="57"/>
      <c r="L2776" s="58">
        <f t="shared" si="290"/>
        <v>802.34</v>
      </c>
      <c r="M2776" s="58">
        <f t="shared" si="288"/>
        <v>802.34</v>
      </c>
      <c r="N2776" s="58" t="e">
        <f>IF(F2776&gt;0,ROUND(F2776*#REF!,2),0)</f>
        <v>#REF!</v>
      </c>
      <c r="O2776" s="58">
        <f>IF(J2776&gt;0,ROUND(J2776*#REF!,2),0)</f>
        <v>0</v>
      </c>
      <c r="P2776" s="58" t="e">
        <f t="shared" si="289"/>
        <v>#REF!</v>
      </c>
      <c r="Q2776" s="59" t="s">
        <v>132</v>
      </c>
      <c r="R2776" s="51"/>
      <c r="S2776" s="51"/>
    </row>
    <row r="2777" spans="1:19" ht="21" x14ac:dyDescent="0.35">
      <c r="A2777" s="53">
        <v>40202720</v>
      </c>
      <c r="B2777" s="53" t="s">
        <v>11752</v>
      </c>
      <c r="C2777" s="54" t="s">
        <v>1813</v>
      </c>
      <c r="D2777" s="60">
        <v>1</v>
      </c>
      <c r="E2777" s="60" t="s">
        <v>4</v>
      </c>
      <c r="F2777" s="56">
        <v>3</v>
      </c>
      <c r="G2777" s="53"/>
      <c r="H2777" s="53"/>
      <c r="I2777" s="53"/>
      <c r="J2777" s="53"/>
      <c r="K2777" s="57"/>
      <c r="L2777" s="58">
        <f t="shared" si="290"/>
        <v>84.88</v>
      </c>
      <c r="M2777" s="58">
        <f t="shared" si="288"/>
        <v>84.88</v>
      </c>
      <c r="N2777" s="58" t="e">
        <f>IF(F2777&gt;0,ROUND(F2777*#REF!,2),0)</f>
        <v>#REF!</v>
      </c>
      <c r="O2777" s="58">
        <f>IF(J2777&gt;0,ROUND(J2777*#REF!,2),0)</f>
        <v>0</v>
      </c>
      <c r="P2777" s="58" t="e">
        <f t="shared" si="289"/>
        <v>#REF!</v>
      </c>
      <c r="Q2777" s="59" t="s">
        <v>132</v>
      </c>
      <c r="R2777" s="51"/>
      <c r="S2777" s="51"/>
    </row>
    <row r="2778" spans="1:19" ht="21" x14ac:dyDescent="0.35">
      <c r="A2778" s="53">
        <v>40202739</v>
      </c>
      <c r="B2778" s="53" t="s">
        <v>11753</v>
      </c>
      <c r="C2778" s="54" t="s">
        <v>1812</v>
      </c>
      <c r="D2778" s="60">
        <v>1</v>
      </c>
      <c r="E2778" s="60" t="s">
        <v>41</v>
      </c>
      <c r="F2778" s="56">
        <v>3</v>
      </c>
      <c r="G2778" s="53"/>
      <c r="H2778" s="53"/>
      <c r="I2778" s="53"/>
      <c r="J2778" s="53"/>
      <c r="K2778" s="57"/>
      <c r="L2778" s="58">
        <f t="shared" si="290"/>
        <v>169.74</v>
      </c>
      <c r="M2778" s="58">
        <f t="shared" si="288"/>
        <v>169.74</v>
      </c>
      <c r="N2778" s="58" t="e">
        <f>IF(F2778&gt;0,ROUND(F2778*#REF!,2),0)</f>
        <v>#REF!</v>
      </c>
      <c r="O2778" s="58">
        <f>IF(J2778&gt;0,ROUND(J2778*#REF!,2),0)</f>
        <v>0</v>
      </c>
      <c r="P2778" s="58" t="e">
        <f t="shared" si="289"/>
        <v>#REF!</v>
      </c>
      <c r="Q2778" s="59" t="s">
        <v>132</v>
      </c>
      <c r="R2778" s="51"/>
      <c r="S2778" s="51"/>
    </row>
    <row r="2779" spans="1:19" ht="31.5" x14ac:dyDescent="0.35">
      <c r="A2779" s="53">
        <v>40202747</v>
      </c>
      <c r="B2779" s="53" t="s">
        <v>11754</v>
      </c>
      <c r="C2779" s="54" t="s">
        <v>1811</v>
      </c>
      <c r="D2779" s="60">
        <v>1</v>
      </c>
      <c r="E2779" s="60" t="s">
        <v>110</v>
      </c>
      <c r="F2779" s="56">
        <v>15.45</v>
      </c>
      <c r="G2779" s="53"/>
      <c r="H2779" s="53"/>
      <c r="I2779" s="53"/>
      <c r="J2779" s="53"/>
      <c r="K2779" s="57"/>
      <c r="L2779" s="58">
        <f t="shared" si="290"/>
        <v>222.81</v>
      </c>
      <c r="M2779" s="58">
        <f t="shared" si="288"/>
        <v>222.81</v>
      </c>
      <c r="N2779" s="58" t="e">
        <f>IF(F2779&gt;0,ROUND(F2779*#REF!,2),0)</f>
        <v>#REF!</v>
      </c>
      <c r="O2779" s="58">
        <f>IF(J2779&gt;0,ROUND(J2779*#REF!,2),0)</f>
        <v>0</v>
      </c>
      <c r="P2779" s="58" t="e">
        <f t="shared" si="289"/>
        <v>#REF!</v>
      </c>
      <c r="Q2779" s="59" t="s">
        <v>132</v>
      </c>
      <c r="R2779" s="51"/>
      <c r="S2779" s="51"/>
    </row>
    <row r="2780" spans="1:19" ht="21" x14ac:dyDescent="0.35">
      <c r="A2780" s="53">
        <v>40202755</v>
      </c>
      <c r="B2780" s="53" t="s">
        <v>11755</v>
      </c>
      <c r="C2780" s="54" t="s">
        <v>1810</v>
      </c>
      <c r="D2780" s="60">
        <v>1</v>
      </c>
      <c r="E2780" s="60" t="s">
        <v>377</v>
      </c>
      <c r="F2780" s="56">
        <v>9.8350000000000009</v>
      </c>
      <c r="G2780" s="53"/>
      <c r="H2780" s="53"/>
      <c r="I2780" s="53"/>
      <c r="J2780" s="53"/>
      <c r="K2780" s="57"/>
      <c r="L2780" s="58">
        <f t="shared" si="290"/>
        <v>405.81</v>
      </c>
      <c r="M2780" s="58">
        <f t="shared" si="288"/>
        <v>405.81</v>
      </c>
      <c r="N2780" s="58" t="e">
        <f>IF(F2780&gt;0,ROUND(F2780*#REF!,2),0)</f>
        <v>#REF!</v>
      </c>
      <c r="O2780" s="58">
        <f>IF(J2780&gt;0,ROUND(J2780*#REF!,2),0)</f>
        <v>0</v>
      </c>
      <c r="P2780" s="58" t="e">
        <f t="shared" si="289"/>
        <v>#REF!</v>
      </c>
      <c r="Q2780" s="59" t="s">
        <v>132</v>
      </c>
      <c r="R2780" s="51"/>
      <c r="S2780" s="51"/>
    </row>
    <row r="2781" spans="1:19" ht="31.5" x14ac:dyDescent="0.35">
      <c r="A2781" s="60">
        <v>40202763</v>
      </c>
      <c r="B2781" s="53" t="s">
        <v>11756</v>
      </c>
      <c r="C2781" s="66" t="s">
        <v>1809</v>
      </c>
      <c r="D2781" s="60">
        <v>1</v>
      </c>
      <c r="E2781" s="60" t="s">
        <v>388</v>
      </c>
      <c r="F2781" s="64">
        <v>52</v>
      </c>
      <c r="G2781" s="60">
        <v>1</v>
      </c>
      <c r="H2781" s="60"/>
      <c r="I2781" s="60"/>
      <c r="J2781" s="60"/>
      <c r="K2781" s="67"/>
      <c r="L2781" s="58">
        <f t="shared" si="290"/>
        <v>574.25</v>
      </c>
      <c r="M2781" s="58">
        <f t="shared" si="288"/>
        <v>574.25</v>
      </c>
      <c r="N2781" s="58" t="e">
        <f>IF(F2781&gt;0,ROUND(F2781*#REF!,2),0)</f>
        <v>#REF!</v>
      </c>
      <c r="O2781" s="58">
        <f>IF(J2781&gt;0,ROUND(J2781*#REF!,2),0)</f>
        <v>0</v>
      </c>
      <c r="P2781" s="58" t="e">
        <f t="shared" si="289"/>
        <v>#REF!</v>
      </c>
      <c r="Q2781" s="59" t="s">
        <v>132</v>
      </c>
      <c r="R2781" s="68"/>
      <c r="S2781" s="68"/>
    </row>
    <row r="2782" spans="1:19" ht="31" x14ac:dyDescent="0.35">
      <c r="A2782" s="124" t="s">
        <v>11757</v>
      </c>
      <c r="B2782" s="124"/>
      <c r="C2782" s="124"/>
      <c r="D2782" s="124"/>
      <c r="E2782" s="124"/>
      <c r="F2782" s="124"/>
      <c r="G2782" s="124"/>
      <c r="H2782" s="124"/>
      <c r="I2782" s="124"/>
      <c r="J2782" s="124"/>
      <c r="K2782" s="124"/>
      <c r="L2782" s="124"/>
      <c r="M2782" s="124"/>
      <c r="N2782" s="124"/>
      <c r="O2782" s="124"/>
      <c r="P2782" s="124"/>
      <c r="Q2782" s="52"/>
      <c r="R2782" s="51"/>
      <c r="S2782" s="51"/>
    </row>
    <row r="2783" spans="1:19" ht="21" x14ac:dyDescent="0.35">
      <c r="A2783" s="53">
        <v>40301010</v>
      </c>
      <c r="B2783" s="53" t="s">
        <v>11758</v>
      </c>
      <c r="C2783" s="54" t="s">
        <v>1808</v>
      </c>
      <c r="D2783" s="60">
        <v>0.1</v>
      </c>
      <c r="E2783" s="60" t="s">
        <v>25</v>
      </c>
      <c r="F2783" s="56">
        <v>3.2669999999999999</v>
      </c>
      <c r="G2783" s="53"/>
      <c r="H2783" s="53"/>
      <c r="I2783" s="53"/>
      <c r="J2783" s="53"/>
      <c r="K2783" s="57"/>
      <c r="L2783" s="58">
        <f t="shared" ref="L2783" si="291">VLOOKUP(E2783,PORTES,6,0)</f>
        <v>11.46</v>
      </c>
      <c r="M2783" s="58">
        <f t="shared" ref="M2783:M2846" si="292">ROUND(D2783*L2783,2)</f>
        <v>1.1499999999999999</v>
      </c>
      <c r="N2783" s="58">
        <f t="shared" ref="N2783:N2814" si="293">IF(F2783&gt;0,ROUND(F2783*UCO_2016,2),0)</f>
        <v>43.09</v>
      </c>
      <c r="O2783" s="58">
        <f>IF(J2783&gt;0,ROUND(J2783*#REF!,2),0)</f>
        <v>0</v>
      </c>
      <c r="P2783" s="58">
        <f t="shared" ref="P2783:P2846" si="294">ROUND(M2783+N2783+O2783,2)</f>
        <v>44.24</v>
      </c>
      <c r="Q2783" s="59" t="s">
        <v>0</v>
      </c>
      <c r="R2783" s="51"/>
      <c r="S2783" s="51"/>
    </row>
    <row r="2784" spans="1:19" x14ac:dyDescent="0.35">
      <c r="A2784" s="53">
        <v>40301028</v>
      </c>
      <c r="B2784" s="53" t="s">
        <v>11759</v>
      </c>
      <c r="C2784" s="54" t="s">
        <v>1807</v>
      </c>
      <c r="D2784" s="60">
        <v>0.1</v>
      </c>
      <c r="E2784" s="60" t="s">
        <v>25</v>
      </c>
      <c r="F2784" s="56">
        <v>1.764</v>
      </c>
      <c r="G2784" s="53"/>
      <c r="H2784" s="53"/>
      <c r="I2784" s="53"/>
      <c r="J2784" s="53"/>
      <c r="K2784" s="57"/>
      <c r="L2784" s="58">
        <f t="shared" ref="L2784:L2814" si="295">VLOOKUP(E2784,PORTES,6,FALSE)</f>
        <v>11.46</v>
      </c>
      <c r="M2784" s="58">
        <f t="shared" si="292"/>
        <v>1.1499999999999999</v>
      </c>
      <c r="N2784" s="58">
        <f t="shared" si="293"/>
        <v>23.27</v>
      </c>
      <c r="O2784" s="58">
        <f>IF(J2784&gt;0,ROUND(J2784*#REF!,2),0)</f>
        <v>0</v>
      </c>
      <c r="P2784" s="58">
        <f t="shared" si="294"/>
        <v>24.42</v>
      </c>
      <c r="Q2784" s="59" t="s">
        <v>0</v>
      </c>
      <c r="R2784" s="51"/>
      <c r="S2784" s="51"/>
    </row>
    <row r="2785" spans="1:19" x14ac:dyDescent="0.35">
      <c r="A2785" s="53">
        <v>40301036</v>
      </c>
      <c r="B2785" s="53" t="s">
        <v>11760</v>
      </c>
      <c r="C2785" s="54" t="s">
        <v>1806</v>
      </c>
      <c r="D2785" s="60">
        <v>0.1</v>
      </c>
      <c r="E2785" s="60" t="s">
        <v>25</v>
      </c>
      <c r="F2785" s="56">
        <v>3.2669999999999999</v>
      </c>
      <c r="G2785" s="53"/>
      <c r="H2785" s="53"/>
      <c r="I2785" s="53"/>
      <c r="J2785" s="53"/>
      <c r="K2785" s="57"/>
      <c r="L2785" s="58">
        <f t="shared" si="295"/>
        <v>11.46</v>
      </c>
      <c r="M2785" s="58">
        <f t="shared" si="292"/>
        <v>1.1499999999999999</v>
      </c>
      <c r="N2785" s="58">
        <f t="shared" si="293"/>
        <v>43.09</v>
      </c>
      <c r="O2785" s="58">
        <f>IF(J2785&gt;0,ROUND(J2785*#REF!,2),0)</f>
        <v>0</v>
      </c>
      <c r="P2785" s="58">
        <f t="shared" si="294"/>
        <v>44.24</v>
      </c>
      <c r="Q2785" s="59" t="s">
        <v>0</v>
      </c>
      <c r="R2785" s="51"/>
      <c r="S2785" s="51"/>
    </row>
    <row r="2786" spans="1:19" ht="21" x14ac:dyDescent="0.35">
      <c r="A2786" s="53">
        <v>40301044</v>
      </c>
      <c r="B2786" s="53" t="s">
        <v>11761</v>
      </c>
      <c r="C2786" s="54" t="s">
        <v>1805</v>
      </c>
      <c r="D2786" s="60">
        <v>0.1</v>
      </c>
      <c r="E2786" s="60" t="s">
        <v>25</v>
      </c>
      <c r="F2786" s="56">
        <v>1.764</v>
      </c>
      <c r="G2786" s="53"/>
      <c r="H2786" s="53"/>
      <c r="I2786" s="53"/>
      <c r="J2786" s="53"/>
      <c r="K2786" s="57"/>
      <c r="L2786" s="58">
        <f t="shared" si="295"/>
        <v>11.46</v>
      </c>
      <c r="M2786" s="58">
        <f t="shared" si="292"/>
        <v>1.1499999999999999</v>
      </c>
      <c r="N2786" s="58">
        <f t="shared" si="293"/>
        <v>23.27</v>
      </c>
      <c r="O2786" s="58">
        <f>IF(J2786&gt;0,ROUND(J2786*#REF!,2),0)</f>
        <v>0</v>
      </c>
      <c r="P2786" s="58">
        <f t="shared" si="294"/>
        <v>24.42</v>
      </c>
      <c r="Q2786" s="59" t="s">
        <v>0</v>
      </c>
      <c r="R2786" s="51"/>
      <c r="S2786" s="51"/>
    </row>
    <row r="2787" spans="1:19" x14ac:dyDescent="0.35">
      <c r="A2787" s="53">
        <v>40301052</v>
      </c>
      <c r="B2787" s="53" t="s">
        <v>11762</v>
      </c>
      <c r="C2787" s="54" t="s">
        <v>1804</v>
      </c>
      <c r="D2787" s="60">
        <v>0.1</v>
      </c>
      <c r="E2787" s="60" t="s">
        <v>25</v>
      </c>
      <c r="F2787" s="56">
        <v>2.097</v>
      </c>
      <c r="G2787" s="53"/>
      <c r="H2787" s="53"/>
      <c r="I2787" s="53"/>
      <c r="J2787" s="53"/>
      <c r="K2787" s="57"/>
      <c r="L2787" s="58">
        <f t="shared" si="295"/>
        <v>11.46</v>
      </c>
      <c r="M2787" s="58">
        <f t="shared" si="292"/>
        <v>1.1499999999999999</v>
      </c>
      <c r="N2787" s="58">
        <f t="shared" si="293"/>
        <v>27.66</v>
      </c>
      <c r="O2787" s="58">
        <f>IF(J2787&gt;0,ROUND(J2787*#REF!,2),0)</f>
        <v>0</v>
      </c>
      <c r="P2787" s="58">
        <f t="shared" si="294"/>
        <v>28.81</v>
      </c>
      <c r="Q2787" s="59" t="s">
        <v>0</v>
      </c>
      <c r="R2787" s="51"/>
      <c r="S2787" s="51"/>
    </row>
    <row r="2788" spans="1:19" ht="21" x14ac:dyDescent="0.35">
      <c r="A2788" s="53">
        <v>40301060</v>
      </c>
      <c r="B2788" s="53" t="s">
        <v>11763</v>
      </c>
      <c r="C2788" s="54" t="s">
        <v>1803</v>
      </c>
      <c r="D2788" s="60">
        <v>0.1</v>
      </c>
      <c r="E2788" s="60" t="s">
        <v>25</v>
      </c>
      <c r="F2788" s="56">
        <v>2.097</v>
      </c>
      <c r="G2788" s="53"/>
      <c r="H2788" s="53"/>
      <c r="I2788" s="53"/>
      <c r="J2788" s="53"/>
      <c r="K2788" s="57"/>
      <c r="L2788" s="58">
        <f t="shared" si="295"/>
        <v>11.46</v>
      </c>
      <c r="M2788" s="58">
        <f t="shared" si="292"/>
        <v>1.1499999999999999</v>
      </c>
      <c r="N2788" s="58">
        <f t="shared" si="293"/>
        <v>27.66</v>
      </c>
      <c r="O2788" s="58">
        <f>IF(J2788&gt;0,ROUND(J2788*#REF!,2),0)</f>
        <v>0</v>
      </c>
      <c r="P2788" s="58">
        <f t="shared" si="294"/>
        <v>28.81</v>
      </c>
      <c r="Q2788" s="59" t="s">
        <v>0</v>
      </c>
      <c r="R2788" s="51"/>
      <c r="S2788" s="51"/>
    </row>
    <row r="2789" spans="1:19" ht="21" x14ac:dyDescent="0.35">
      <c r="A2789" s="53">
        <v>40301079</v>
      </c>
      <c r="B2789" s="53" t="s">
        <v>11764</v>
      </c>
      <c r="C2789" s="54" t="s">
        <v>1802</v>
      </c>
      <c r="D2789" s="60">
        <v>0.1</v>
      </c>
      <c r="E2789" s="60" t="s">
        <v>25</v>
      </c>
      <c r="F2789" s="56">
        <v>1.764</v>
      </c>
      <c r="G2789" s="53"/>
      <c r="H2789" s="53"/>
      <c r="I2789" s="53"/>
      <c r="J2789" s="53"/>
      <c r="K2789" s="57"/>
      <c r="L2789" s="58">
        <f t="shared" si="295"/>
        <v>11.46</v>
      </c>
      <c r="M2789" s="58">
        <f t="shared" si="292"/>
        <v>1.1499999999999999</v>
      </c>
      <c r="N2789" s="58">
        <f t="shared" si="293"/>
        <v>23.27</v>
      </c>
      <c r="O2789" s="58">
        <f>IF(J2789&gt;0,ROUND(J2789*#REF!,2),0)</f>
        <v>0</v>
      </c>
      <c r="P2789" s="58">
        <f t="shared" si="294"/>
        <v>24.42</v>
      </c>
      <c r="Q2789" s="59" t="s">
        <v>0</v>
      </c>
      <c r="R2789" s="51"/>
      <c r="S2789" s="51"/>
    </row>
    <row r="2790" spans="1:19" ht="21" x14ac:dyDescent="0.35">
      <c r="A2790" s="53">
        <v>40301087</v>
      </c>
      <c r="B2790" s="53" t="s">
        <v>11765</v>
      </c>
      <c r="C2790" s="54" t="s">
        <v>1801</v>
      </c>
      <c r="D2790" s="60">
        <v>0.1</v>
      </c>
      <c r="E2790" s="60" t="s">
        <v>25</v>
      </c>
      <c r="F2790" s="56">
        <v>1.764</v>
      </c>
      <c r="G2790" s="53"/>
      <c r="H2790" s="53"/>
      <c r="I2790" s="53"/>
      <c r="J2790" s="53"/>
      <c r="K2790" s="57"/>
      <c r="L2790" s="58">
        <f t="shared" si="295"/>
        <v>11.46</v>
      </c>
      <c r="M2790" s="58">
        <f t="shared" si="292"/>
        <v>1.1499999999999999</v>
      </c>
      <c r="N2790" s="58">
        <f t="shared" si="293"/>
        <v>23.27</v>
      </c>
      <c r="O2790" s="58">
        <f>IF(J2790&gt;0,ROUND(J2790*#REF!,2),0)</f>
        <v>0</v>
      </c>
      <c r="P2790" s="58">
        <f t="shared" si="294"/>
        <v>24.42</v>
      </c>
      <c r="Q2790" s="59" t="s">
        <v>0</v>
      </c>
      <c r="R2790" s="51"/>
      <c r="S2790" s="51"/>
    </row>
    <row r="2791" spans="1:19" ht="21" x14ac:dyDescent="0.35">
      <c r="A2791" s="53">
        <v>40301095</v>
      </c>
      <c r="B2791" s="53" t="s">
        <v>11766</v>
      </c>
      <c r="C2791" s="54" t="s">
        <v>1800</v>
      </c>
      <c r="D2791" s="60">
        <v>0.1</v>
      </c>
      <c r="E2791" s="60" t="s">
        <v>25</v>
      </c>
      <c r="F2791" s="56">
        <v>2.097</v>
      </c>
      <c r="G2791" s="53"/>
      <c r="H2791" s="53"/>
      <c r="I2791" s="53"/>
      <c r="J2791" s="53"/>
      <c r="K2791" s="57"/>
      <c r="L2791" s="58">
        <f t="shared" si="295"/>
        <v>11.46</v>
      </c>
      <c r="M2791" s="58">
        <f t="shared" si="292"/>
        <v>1.1499999999999999</v>
      </c>
      <c r="N2791" s="58">
        <f t="shared" si="293"/>
        <v>27.66</v>
      </c>
      <c r="O2791" s="58">
        <f>IF(J2791&gt;0,ROUND(J2791*#REF!,2),0)</f>
        <v>0</v>
      </c>
      <c r="P2791" s="58">
        <f t="shared" si="294"/>
        <v>28.81</v>
      </c>
      <c r="Q2791" s="59" t="s">
        <v>0</v>
      </c>
      <c r="R2791" s="51"/>
      <c r="S2791" s="51"/>
    </row>
    <row r="2792" spans="1:19" x14ac:dyDescent="0.35">
      <c r="A2792" s="53">
        <v>40301109</v>
      </c>
      <c r="B2792" s="53" t="s">
        <v>11767</v>
      </c>
      <c r="C2792" s="54" t="s">
        <v>1799</v>
      </c>
      <c r="D2792" s="60">
        <v>0.01</v>
      </c>
      <c r="E2792" s="60" t="s">
        <v>25</v>
      </c>
      <c r="F2792" s="56">
        <v>0.72</v>
      </c>
      <c r="G2792" s="53"/>
      <c r="H2792" s="53"/>
      <c r="I2792" s="53"/>
      <c r="J2792" s="53"/>
      <c r="K2792" s="57"/>
      <c r="L2792" s="58">
        <f t="shared" si="295"/>
        <v>11.46</v>
      </c>
      <c r="M2792" s="58">
        <f t="shared" si="292"/>
        <v>0.11</v>
      </c>
      <c r="N2792" s="58">
        <f t="shared" si="293"/>
        <v>9.5</v>
      </c>
      <c r="O2792" s="58">
        <f>IF(J2792&gt;0,ROUND(J2792*#REF!,2),0)</f>
        <v>0</v>
      </c>
      <c r="P2792" s="58">
        <f t="shared" si="294"/>
        <v>9.61</v>
      </c>
      <c r="Q2792" s="59" t="s">
        <v>0</v>
      </c>
      <c r="R2792" s="51"/>
      <c r="S2792" s="51"/>
    </row>
    <row r="2793" spans="1:19" x14ac:dyDescent="0.35">
      <c r="A2793" s="53">
        <v>40301117</v>
      </c>
      <c r="B2793" s="53" t="s">
        <v>11768</v>
      </c>
      <c r="C2793" s="54" t="s">
        <v>1798</v>
      </c>
      <c r="D2793" s="69">
        <v>0.75</v>
      </c>
      <c r="E2793" s="60" t="s">
        <v>25</v>
      </c>
      <c r="F2793" s="56">
        <v>45.234000000000002</v>
      </c>
      <c r="G2793" s="53"/>
      <c r="H2793" s="53"/>
      <c r="I2793" s="53"/>
      <c r="J2793" s="53"/>
      <c r="K2793" s="57"/>
      <c r="L2793" s="58">
        <f t="shared" si="295"/>
        <v>11.46</v>
      </c>
      <c r="M2793" s="58">
        <f t="shared" si="292"/>
        <v>8.6</v>
      </c>
      <c r="N2793" s="58">
        <f t="shared" si="293"/>
        <v>596.64</v>
      </c>
      <c r="O2793" s="58">
        <f>IF(J2793&gt;0,ROUND(J2793*#REF!,2),0)</f>
        <v>0</v>
      </c>
      <c r="P2793" s="58">
        <f t="shared" si="294"/>
        <v>605.24</v>
      </c>
      <c r="Q2793" s="59" t="s">
        <v>0</v>
      </c>
      <c r="R2793" s="51"/>
      <c r="S2793" s="51"/>
    </row>
    <row r="2794" spans="1:19" x14ac:dyDescent="0.35">
      <c r="A2794" s="53">
        <v>40301125</v>
      </c>
      <c r="B2794" s="53" t="s">
        <v>11769</v>
      </c>
      <c r="C2794" s="54" t="s">
        <v>1797</v>
      </c>
      <c r="D2794" s="69">
        <v>0.1</v>
      </c>
      <c r="E2794" s="60" t="s">
        <v>25</v>
      </c>
      <c r="F2794" s="56">
        <v>2.097</v>
      </c>
      <c r="G2794" s="53"/>
      <c r="H2794" s="53"/>
      <c r="I2794" s="53"/>
      <c r="J2794" s="53"/>
      <c r="K2794" s="57"/>
      <c r="L2794" s="58">
        <f t="shared" si="295"/>
        <v>11.46</v>
      </c>
      <c r="M2794" s="58">
        <f t="shared" si="292"/>
        <v>1.1499999999999999</v>
      </c>
      <c r="N2794" s="58">
        <f t="shared" si="293"/>
        <v>27.66</v>
      </c>
      <c r="O2794" s="58">
        <f>IF(J2794&gt;0,ROUND(J2794*#REF!,2),0)</f>
        <v>0</v>
      </c>
      <c r="P2794" s="58">
        <f t="shared" si="294"/>
        <v>28.81</v>
      </c>
      <c r="Q2794" s="59" t="s">
        <v>0</v>
      </c>
      <c r="R2794" s="51"/>
      <c r="S2794" s="51"/>
    </row>
    <row r="2795" spans="1:19" x14ac:dyDescent="0.35">
      <c r="A2795" s="53">
        <v>40301133</v>
      </c>
      <c r="B2795" s="53" t="s">
        <v>11770</v>
      </c>
      <c r="C2795" s="54" t="s">
        <v>1796</v>
      </c>
      <c r="D2795" s="60">
        <v>0.25</v>
      </c>
      <c r="E2795" s="60" t="s">
        <v>25</v>
      </c>
      <c r="F2795" s="56">
        <v>4.5</v>
      </c>
      <c r="G2795" s="53"/>
      <c r="H2795" s="53"/>
      <c r="I2795" s="53"/>
      <c r="J2795" s="53"/>
      <c r="K2795" s="57"/>
      <c r="L2795" s="58">
        <f t="shared" si="295"/>
        <v>11.46</v>
      </c>
      <c r="M2795" s="58">
        <f t="shared" si="292"/>
        <v>2.87</v>
      </c>
      <c r="N2795" s="58">
        <f t="shared" si="293"/>
        <v>59.36</v>
      </c>
      <c r="O2795" s="58">
        <f>IF(J2795&gt;0,ROUND(J2795*#REF!,2),0)</f>
        <v>0</v>
      </c>
      <c r="P2795" s="58">
        <f t="shared" si="294"/>
        <v>62.23</v>
      </c>
      <c r="Q2795" s="59" t="s">
        <v>0</v>
      </c>
      <c r="R2795" s="51"/>
      <c r="S2795" s="51"/>
    </row>
    <row r="2796" spans="1:19" x14ac:dyDescent="0.35">
      <c r="A2796" s="53">
        <v>40301141</v>
      </c>
      <c r="B2796" s="53" t="s">
        <v>11771</v>
      </c>
      <c r="C2796" s="54" t="s">
        <v>1795</v>
      </c>
      <c r="D2796" s="60">
        <v>0.04</v>
      </c>
      <c r="E2796" s="60" t="s">
        <v>25</v>
      </c>
      <c r="F2796" s="56">
        <v>1.0529999999999999</v>
      </c>
      <c r="G2796" s="53"/>
      <c r="H2796" s="53"/>
      <c r="I2796" s="53"/>
      <c r="J2796" s="53"/>
      <c r="K2796" s="57"/>
      <c r="L2796" s="58">
        <f t="shared" si="295"/>
        <v>11.46</v>
      </c>
      <c r="M2796" s="58">
        <f t="shared" si="292"/>
        <v>0.46</v>
      </c>
      <c r="N2796" s="58">
        <f t="shared" si="293"/>
        <v>13.89</v>
      </c>
      <c r="O2796" s="58">
        <f>IF(J2796&gt;0,ROUND(J2796*#REF!,2),0)</f>
        <v>0</v>
      </c>
      <c r="P2796" s="58">
        <f t="shared" si="294"/>
        <v>14.35</v>
      </c>
      <c r="Q2796" s="59" t="s">
        <v>0</v>
      </c>
      <c r="R2796" s="51"/>
      <c r="S2796" s="51"/>
    </row>
    <row r="2797" spans="1:19" x14ac:dyDescent="0.35">
      <c r="A2797" s="53">
        <v>40301150</v>
      </c>
      <c r="B2797" s="53" t="s">
        <v>11772</v>
      </c>
      <c r="C2797" s="54" t="s">
        <v>1794</v>
      </c>
      <c r="D2797" s="60">
        <v>0.01</v>
      </c>
      <c r="E2797" s="60" t="s">
        <v>25</v>
      </c>
      <c r="F2797" s="56">
        <v>0.38700000000000001</v>
      </c>
      <c r="G2797" s="53"/>
      <c r="H2797" s="53"/>
      <c r="I2797" s="53"/>
      <c r="J2797" s="53"/>
      <c r="K2797" s="57"/>
      <c r="L2797" s="58">
        <f t="shared" si="295"/>
        <v>11.46</v>
      </c>
      <c r="M2797" s="58">
        <f t="shared" si="292"/>
        <v>0.11</v>
      </c>
      <c r="N2797" s="58">
        <f t="shared" si="293"/>
        <v>5.0999999999999996</v>
      </c>
      <c r="O2797" s="58">
        <f>IF(J2797&gt;0,ROUND(J2797*#REF!,2),0)</f>
        <v>0</v>
      </c>
      <c r="P2797" s="58">
        <f t="shared" si="294"/>
        <v>5.21</v>
      </c>
      <c r="Q2797" s="59" t="s">
        <v>0</v>
      </c>
      <c r="R2797" s="51"/>
      <c r="S2797" s="51"/>
    </row>
    <row r="2798" spans="1:19" x14ac:dyDescent="0.35">
      <c r="A2798" s="53">
        <v>40301168</v>
      </c>
      <c r="B2798" s="53" t="s">
        <v>11773</v>
      </c>
      <c r="C2798" s="54" t="s">
        <v>1793</v>
      </c>
      <c r="D2798" s="60">
        <v>0.1</v>
      </c>
      <c r="E2798" s="60" t="s">
        <v>25</v>
      </c>
      <c r="F2798" s="56">
        <v>3.2669999999999999</v>
      </c>
      <c r="G2798" s="53"/>
      <c r="H2798" s="53"/>
      <c r="I2798" s="53"/>
      <c r="J2798" s="53"/>
      <c r="K2798" s="57"/>
      <c r="L2798" s="58">
        <f t="shared" si="295"/>
        <v>11.46</v>
      </c>
      <c r="M2798" s="58">
        <f t="shared" si="292"/>
        <v>1.1499999999999999</v>
      </c>
      <c r="N2798" s="58">
        <f t="shared" si="293"/>
        <v>43.09</v>
      </c>
      <c r="O2798" s="58">
        <f>IF(J2798&gt;0,ROUND(J2798*#REF!,2),0)</f>
        <v>0</v>
      </c>
      <c r="P2798" s="58">
        <f t="shared" si="294"/>
        <v>44.24</v>
      </c>
      <c r="Q2798" s="59" t="s">
        <v>0</v>
      </c>
      <c r="R2798" s="51"/>
      <c r="S2798" s="51"/>
    </row>
    <row r="2799" spans="1:19" x14ac:dyDescent="0.35">
      <c r="A2799" s="53">
        <v>40301176</v>
      </c>
      <c r="B2799" s="53" t="s">
        <v>11774</v>
      </c>
      <c r="C2799" s="54" t="s">
        <v>1792</v>
      </c>
      <c r="D2799" s="60">
        <v>0.25</v>
      </c>
      <c r="E2799" s="60" t="s">
        <v>25</v>
      </c>
      <c r="F2799" s="56">
        <v>4.5</v>
      </c>
      <c r="G2799" s="53"/>
      <c r="H2799" s="53"/>
      <c r="I2799" s="53"/>
      <c r="J2799" s="53"/>
      <c r="K2799" s="57"/>
      <c r="L2799" s="58">
        <f t="shared" si="295"/>
        <v>11.46</v>
      </c>
      <c r="M2799" s="58">
        <f t="shared" si="292"/>
        <v>2.87</v>
      </c>
      <c r="N2799" s="58">
        <f t="shared" si="293"/>
        <v>59.36</v>
      </c>
      <c r="O2799" s="58">
        <f>IF(J2799&gt;0,ROUND(J2799*#REF!,2),0)</f>
        <v>0</v>
      </c>
      <c r="P2799" s="58">
        <f t="shared" si="294"/>
        <v>62.23</v>
      </c>
      <c r="Q2799" s="59" t="s">
        <v>0</v>
      </c>
      <c r="R2799" s="51"/>
      <c r="S2799" s="51"/>
    </row>
    <row r="2800" spans="1:19" x14ac:dyDescent="0.35">
      <c r="A2800" s="53">
        <v>40301184</v>
      </c>
      <c r="B2800" s="53" t="s">
        <v>11775</v>
      </c>
      <c r="C2800" s="54" t="s">
        <v>1791</v>
      </c>
      <c r="D2800" s="60">
        <v>0.1</v>
      </c>
      <c r="E2800" s="60" t="s">
        <v>25</v>
      </c>
      <c r="F2800" s="56">
        <v>3.2669999999999999</v>
      </c>
      <c r="G2800" s="53"/>
      <c r="H2800" s="53"/>
      <c r="I2800" s="53"/>
      <c r="J2800" s="53"/>
      <c r="K2800" s="57"/>
      <c r="L2800" s="58">
        <f t="shared" si="295"/>
        <v>11.46</v>
      </c>
      <c r="M2800" s="58">
        <f t="shared" si="292"/>
        <v>1.1499999999999999</v>
      </c>
      <c r="N2800" s="58">
        <f t="shared" si="293"/>
        <v>43.09</v>
      </c>
      <c r="O2800" s="58">
        <f>IF(J2800&gt;0,ROUND(J2800*#REF!,2),0)</f>
        <v>0</v>
      </c>
      <c r="P2800" s="58">
        <f t="shared" si="294"/>
        <v>44.24</v>
      </c>
      <c r="Q2800" s="59" t="s">
        <v>0</v>
      </c>
      <c r="R2800" s="51"/>
      <c r="S2800" s="51"/>
    </row>
    <row r="2801" spans="1:19" ht="21" x14ac:dyDescent="0.35">
      <c r="A2801" s="53">
        <v>40301192</v>
      </c>
      <c r="B2801" s="53" t="s">
        <v>11776</v>
      </c>
      <c r="C2801" s="54" t="s">
        <v>1790</v>
      </c>
      <c r="D2801" s="69">
        <v>0.75</v>
      </c>
      <c r="E2801" s="60" t="s">
        <v>25</v>
      </c>
      <c r="F2801" s="56">
        <v>35</v>
      </c>
      <c r="G2801" s="53"/>
      <c r="H2801" s="53"/>
      <c r="I2801" s="53"/>
      <c r="J2801" s="53"/>
      <c r="K2801" s="57"/>
      <c r="L2801" s="58">
        <f t="shared" si="295"/>
        <v>11.46</v>
      </c>
      <c r="M2801" s="58">
        <f t="shared" si="292"/>
        <v>8.6</v>
      </c>
      <c r="N2801" s="58">
        <f t="shared" si="293"/>
        <v>461.65</v>
      </c>
      <c r="O2801" s="58">
        <f>IF(J2801&gt;0,ROUND(J2801*#REF!,2),0)</f>
        <v>0</v>
      </c>
      <c r="P2801" s="58">
        <f t="shared" si="294"/>
        <v>470.25</v>
      </c>
      <c r="Q2801" s="59" t="s">
        <v>0</v>
      </c>
      <c r="R2801" s="51"/>
      <c r="S2801" s="51"/>
    </row>
    <row r="2802" spans="1:19" x14ac:dyDescent="0.35">
      <c r="A2802" s="53">
        <v>40301206</v>
      </c>
      <c r="B2802" s="53" t="s">
        <v>11777</v>
      </c>
      <c r="C2802" s="54" t="s">
        <v>1789</v>
      </c>
      <c r="D2802" s="69">
        <v>0.75</v>
      </c>
      <c r="E2802" s="60" t="s">
        <v>25</v>
      </c>
      <c r="F2802" s="56">
        <v>29.97</v>
      </c>
      <c r="G2802" s="53"/>
      <c r="H2802" s="53"/>
      <c r="I2802" s="53"/>
      <c r="J2802" s="53"/>
      <c r="K2802" s="57"/>
      <c r="L2802" s="58">
        <f t="shared" si="295"/>
        <v>11.46</v>
      </c>
      <c r="M2802" s="58">
        <f t="shared" si="292"/>
        <v>8.6</v>
      </c>
      <c r="N2802" s="58">
        <f t="shared" si="293"/>
        <v>395.3</v>
      </c>
      <c r="O2802" s="58">
        <f>IF(J2802&gt;0,ROUND(J2802*#REF!,2),0)</f>
        <v>0</v>
      </c>
      <c r="P2802" s="58">
        <f t="shared" si="294"/>
        <v>403.9</v>
      </c>
      <c r="Q2802" s="59" t="s">
        <v>0</v>
      </c>
      <c r="R2802" s="51"/>
      <c r="S2802" s="51"/>
    </row>
    <row r="2803" spans="1:19" ht="21" x14ac:dyDescent="0.35">
      <c r="A2803" s="53">
        <v>40301214</v>
      </c>
      <c r="B2803" s="53" t="s">
        <v>11778</v>
      </c>
      <c r="C2803" s="54" t="s">
        <v>1788</v>
      </c>
      <c r="D2803" s="69">
        <v>0.75</v>
      </c>
      <c r="E2803" s="60" t="s">
        <v>25</v>
      </c>
      <c r="F2803" s="56">
        <v>44.954999999999998</v>
      </c>
      <c r="G2803" s="53"/>
      <c r="H2803" s="53"/>
      <c r="I2803" s="53"/>
      <c r="J2803" s="53"/>
      <c r="K2803" s="57"/>
      <c r="L2803" s="58">
        <f t="shared" si="295"/>
        <v>11.46</v>
      </c>
      <c r="M2803" s="58">
        <f t="shared" si="292"/>
        <v>8.6</v>
      </c>
      <c r="N2803" s="58">
        <f t="shared" si="293"/>
        <v>592.96</v>
      </c>
      <c r="O2803" s="58">
        <f>IF(J2803&gt;0,ROUND(J2803*#REF!,2),0)</f>
        <v>0</v>
      </c>
      <c r="P2803" s="58">
        <f t="shared" si="294"/>
        <v>601.55999999999995</v>
      </c>
      <c r="Q2803" s="59" t="s">
        <v>0</v>
      </c>
      <c r="R2803" s="51"/>
      <c r="S2803" s="51"/>
    </row>
    <row r="2804" spans="1:19" x14ac:dyDescent="0.35">
      <c r="A2804" s="53">
        <v>40301222</v>
      </c>
      <c r="B2804" s="53" t="s">
        <v>11779</v>
      </c>
      <c r="C2804" s="54" t="s">
        <v>1787</v>
      </c>
      <c r="D2804" s="60">
        <v>0.01</v>
      </c>
      <c r="E2804" s="60" t="s">
        <v>25</v>
      </c>
      <c r="F2804" s="56">
        <v>0.38700000000000001</v>
      </c>
      <c r="G2804" s="53"/>
      <c r="H2804" s="53"/>
      <c r="I2804" s="53"/>
      <c r="J2804" s="53"/>
      <c r="K2804" s="57"/>
      <c r="L2804" s="58">
        <f t="shared" si="295"/>
        <v>11.46</v>
      </c>
      <c r="M2804" s="58">
        <f t="shared" si="292"/>
        <v>0.11</v>
      </c>
      <c r="N2804" s="58">
        <f t="shared" si="293"/>
        <v>5.0999999999999996</v>
      </c>
      <c r="O2804" s="58">
        <f>IF(J2804&gt;0,ROUND(J2804*#REF!,2),0)</f>
        <v>0</v>
      </c>
      <c r="P2804" s="58">
        <f t="shared" si="294"/>
        <v>5.21</v>
      </c>
      <c r="Q2804" s="59" t="s">
        <v>0</v>
      </c>
      <c r="R2804" s="51"/>
      <c r="S2804" s="51"/>
    </row>
    <row r="2805" spans="1:19" x14ac:dyDescent="0.35">
      <c r="A2805" s="53">
        <v>40301230</v>
      </c>
      <c r="B2805" s="53" t="s">
        <v>11780</v>
      </c>
      <c r="C2805" s="54" t="s">
        <v>1786</v>
      </c>
      <c r="D2805" s="60">
        <v>0.01</v>
      </c>
      <c r="E2805" s="60" t="s">
        <v>25</v>
      </c>
      <c r="F2805" s="56">
        <v>0.72</v>
      </c>
      <c r="G2805" s="53"/>
      <c r="H2805" s="53"/>
      <c r="I2805" s="53"/>
      <c r="J2805" s="53"/>
      <c r="K2805" s="57"/>
      <c r="L2805" s="58">
        <f t="shared" si="295"/>
        <v>11.46</v>
      </c>
      <c r="M2805" s="58">
        <f t="shared" si="292"/>
        <v>0.11</v>
      </c>
      <c r="N2805" s="58">
        <f t="shared" si="293"/>
        <v>9.5</v>
      </c>
      <c r="O2805" s="58">
        <f>IF(J2805&gt;0,ROUND(J2805*#REF!,2),0)</f>
        <v>0</v>
      </c>
      <c r="P2805" s="58">
        <f t="shared" si="294"/>
        <v>9.61</v>
      </c>
      <c r="Q2805" s="59" t="s">
        <v>0</v>
      </c>
      <c r="R2805" s="51"/>
      <c r="S2805" s="51"/>
    </row>
    <row r="2806" spans="1:19" ht="21" x14ac:dyDescent="0.35">
      <c r="A2806" s="53">
        <v>40301249</v>
      </c>
      <c r="B2806" s="53" t="s">
        <v>11781</v>
      </c>
      <c r="C2806" s="54" t="s">
        <v>1785</v>
      </c>
      <c r="D2806" s="60">
        <v>0.01</v>
      </c>
      <c r="E2806" s="60" t="s">
        <v>25</v>
      </c>
      <c r="F2806" s="56">
        <v>1.17</v>
      </c>
      <c r="G2806" s="53"/>
      <c r="H2806" s="53"/>
      <c r="I2806" s="53"/>
      <c r="J2806" s="53"/>
      <c r="K2806" s="57"/>
      <c r="L2806" s="58">
        <f t="shared" si="295"/>
        <v>11.46</v>
      </c>
      <c r="M2806" s="58">
        <f t="shared" si="292"/>
        <v>0.11</v>
      </c>
      <c r="N2806" s="58">
        <f t="shared" si="293"/>
        <v>15.43</v>
      </c>
      <c r="O2806" s="58">
        <f>IF(J2806&gt;0,ROUND(J2806*#REF!,2),0)</f>
        <v>0</v>
      </c>
      <c r="P2806" s="58">
        <f t="shared" si="294"/>
        <v>15.54</v>
      </c>
      <c r="Q2806" s="59" t="s">
        <v>0</v>
      </c>
      <c r="R2806" s="51"/>
      <c r="S2806" s="51"/>
    </row>
    <row r="2807" spans="1:19" ht="21" x14ac:dyDescent="0.35">
      <c r="A2807" s="53">
        <v>40301257</v>
      </c>
      <c r="B2807" s="53" t="s">
        <v>11782</v>
      </c>
      <c r="C2807" s="54" t="s">
        <v>1784</v>
      </c>
      <c r="D2807" s="60">
        <v>0.01</v>
      </c>
      <c r="E2807" s="60" t="s">
        <v>25</v>
      </c>
      <c r="F2807" s="56">
        <v>1.17</v>
      </c>
      <c r="G2807" s="53"/>
      <c r="H2807" s="53"/>
      <c r="I2807" s="53"/>
      <c r="J2807" s="53"/>
      <c r="K2807" s="57"/>
      <c r="L2807" s="58">
        <f t="shared" si="295"/>
        <v>11.46</v>
      </c>
      <c r="M2807" s="58">
        <f t="shared" si="292"/>
        <v>0.11</v>
      </c>
      <c r="N2807" s="58">
        <f t="shared" si="293"/>
        <v>15.43</v>
      </c>
      <c r="O2807" s="58">
        <f>IF(J2807&gt;0,ROUND(J2807*#REF!,2),0)</f>
        <v>0</v>
      </c>
      <c r="P2807" s="58">
        <f t="shared" si="294"/>
        <v>15.54</v>
      </c>
      <c r="Q2807" s="59" t="s">
        <v>0</v>
      </c>
      <c r="R2807" s="51"/>
      <c r="S2807" s="51"/>
    </row>
    <row r="2808" spans="1:19" x14ac:dyDescent="0.35">
      <c r="A2808" s="53">
        <v>40301265</v>
      </c>
      <c r="B2808" s="53" t="s">
        <v>11783</v>
      </c>
      <c r="C2808" s="54" t="s">
        <v>1783</v>
      </c>
      <c r="D2808" s="60">
        <v>0.01</v>
      </c>
      <c r="E2808" s="60" t="s">
        <v>25</v>
      </c>
      <c r="F2808" s="56">
        <v>1.17</v>
      </c>
      <c r="G2808" s="53"/>
      <c r="H2808" s="53"/>
      <c r="I2808" s="53"/>
      <c r="J2808" s="53"/>
      <c r="K2808" s="57"/>
      <c r="L2808" s="58">
        <f t="shared" si="295"/>
        <v>11.46</v>
      </c>
      <c r="M2808" s="58">
        <f t="shared" si="292"/>
        <v>0.11</v>
      </c>
      <c r="N2808" s="58">
        <f t="shared" si="293"/>
        <v>15.43</v>
      </c>
      <c r="O2808" s="58">
        <f>IF(J2808&gt;0,ROUND(J2808*#REF!,2),0)</f>
        <v>0</v>
      </c>
      <c r="P2808" s="58">
        <f t="shared" si="294"/>
        <v>15.54</v>
      </c>
      <c r="Q2808" s="59" t="s">
        <v>0</v>
      </c>
      <c r="R2808" s="51"/>
      <c r="S2808" s="51"/>
    </row>
    <row r="2809" spans="1:19" x14ac:dyDescent="0.35">
      <c r="A2809" s="53">
        <v>40301273</v>
      </c>
      <c r="B2809" s="53" t="s">
        <v>11784</v>
      </c>
      <c r="C2809" s="54" t="s">
        <v>1782</v>
      </c>
      <c r="D2809" s="69">
        <v>0.1</v>
      </c>
      <c r="E2809" s="60" t="s">
        <v>25</v>
      </c>
      <c r="F2809" s="56">
        <v>3.2669999999999999</v>
      </c>
      <c r="G2809" s="53"/>
      <c r="H2809" s="53"/>
      <c r="I2809" s="53"/>
      <c r="J2809" s="53"/>
      <c r="K2809" s="57"/>
      <c r="L2809" s="58">
        <f t="shared" si="295"/>
        <v>11.46</v>
      </c>
      <c r="M2809" s="58">
        <f t="shared" si="292"/>
        <v>1.1499999999999999</v>
      </c>
      <c r="N2809" s="58">
        <f t="shared" si="293"/>
        <v>43.09</v>
      </c>
      <c r="O2809" s="58">
        <f>IF(J2809&gt;0,ROUND(J2809*#REF!,2),0)</f>
        <v>0</v>
      </c>
      <c r="P2809" s="58">
        <f t="shared" si="294"/>
        <v>44.24</v>
      </c>
      <c r="Q2809" s="59" t="s">
        <v>0</v>
      </c>
      <c r="R2809" s="51"/>
      <c r="S2809" s="51"/>
    </row>
    <row r="2810" spans="1:19" x14ac:dyDescent="0.35">
      <c r="A2810" s="53">
        <v>40301281</v>
      </c>
      <c r="B2810" s="53" t="s">
        <v>11785</v>
      </c>
      <c r="C2810" s="54" t="s">
        <v>1781</v>
      </c>
      <c r="D2810" s="60">
        <v>0.01</v>
      </c>
      <c r="E2810" s="60" t="s">
        <v>25</v>
      </c>
      <c r="F2810" s="56">
        <v>0.72</v>
      </c>
      <c r="G2810" s="53"/>
      <c r="H2810" s="53"/>
      <c r="I2810" s="53"/>
      <c r="J2810" s="53"/>
      <c r="K2810" s="57"/>
      <c r="L2810" s="58">
        <f t="shared" si="295"/>
        <v>11.46</v>
      </c>
      <c r="M2810" s="58">
        <f t="shared" si="292"/>
        <v>0.11</v>
      </c>
      <c r="N2810" s="58">
        <f t="shared" si="293"/>
        <v>9.5</v>
      </c>
      <c r="O2810" s="58">
        <f>IF(J2810&gt;0,ROUND(J2810*#REF!,2),0)</f>
        <v>0</v>
      </c>
      <c r="P2810" s="58">
        <f t="shared" si="294"/>
        <v>9.61</v>
      </c>
      <c r="Q2810" s="59" t="s">
        <v>0</v>
      </c>
      <c r="R2810" s="51"/>
      <c r="S2810" s="51"/>
    </row>
    <row r="2811" spans="1:19" ht="21" x14ac:dyDescent="0.35">
      <c r="A2811" s="53">
        <v>40301290</v>
      </c>
      <c r="B2811" s="53" t="s">
        <v>11786</v>
      </c>
      <c r="C2811" s="54" t="s">
        <v>1780</v>
      </c>
      <c r="D2811" s="60">
        <v>0.75</v>
      </c>
      <c r="E2811" s="60" t="s">
        <v>25</v>
      </c>
      <c r="F2811" s="56">
        <v>20</v>
      </c>
      <c r="G2811" s="53"/>
      <c r="H2811" s="53"/>
      <c r="I2811" s="53"/>
      <c r="J2811" s="53"/>
      <c r="K2811" s="57"/>
      <c r="L2811" s="58">
        <f t="shared" si="295"/>
        <v>11.46</v>
      </c>
      <c r="M2811" s="58">
        <f t="shared" si="292"/>
        <v>8.6</v>
      </c>
      <c r="N2811" s="58">
        <f t="shared" si="293"/>
        <v>263.8</v>
      </c>
      <c r="O2811" s="58">
        <f>IF(J2811&gt;0,ROUND(J2811*#REF!,2),0)</f>
        <v>0</v>
      </c>
      <c r="P2811" s="58">
        <f t="shared" si="294"/>
        <v>272.39999999999998</v>
      </c>
      <c r="Q2811" s="59" t="s">
        <v>0</v>
      </c>
      <c r="R2811" s="51"/>
      <c r="S2811" s="51"/>
    </row>
    <row r="2812" spans="1:19" x14ac:dyDescent="0.35">
      <c r="A2812" s="53">
        <v>40301303</v>
      </c>
      <c r="B2812" s="53" t="s">
        <v>11787</v>
      </c>
      <c r="C2812" s="54" t="s">
        <v>1779</v>
      </c>
      <c r="D2812" s="60">
        <v>0.25</v>
      </c>
      <c r="E2812" s="60" t="s">
        <v>25</v>
      </c>
      <c r="F2812" s="56">
        <v>13.455</v>
      </c>
      <c r="G2812" s="53"/>
      <c r="H2812" s="53"/>
      <c r="I2812" s="53"/>
      <c r="J2812" s="53"/>
      <c r="K2812" s="57"/>
      <c r="L2812" s="58">
        <f t="shared" si="295"/>
        <v>11.46</v>
      </c>
      <c r="M2812" s="58">
        <f t="shared" si="292"/>
        <v>2.87</v>
      </c>
      <c r="N2812" s="58">
        <f t="shared" si="293"/>
        <v>177.47</v>
      </c>
      <c r="O2812" s="58">
        <f>IF(J2812&gt;0,ROUND(J2812*#REF!,2),0)</f>
        <v>0</v>
      </c>
      <c r="P2812" s="58">
        <f t="shared" si="294"/>
        <v>180.34</v>
      </c>
      <c r="Q2812" s="59" t="s">
        <v>0</v>
      </c>
      <c r="R2812" s="51"/>
      <c r="S2812" s="51"/>
    </row>
    <row r="2813" spans="1:19" ht="21" x14ac:dyDescent="0.35">
      <c r="A2813" s="53">
        <v>40301311</v>
      </c>
      <c r="B2813" s="53" t="s">
        <v>11788</v>
      </c>
      <c r="C2813" s="54" t="s">
        <v>1778</v>
      </c>
      <c r="D2813" s="69">
        <v>0.1</v>
      </c>
      <c r="E2813" s="60" t="s">
        <v>25</v>
      </c>
      <c r="F2813" s="56">
        <v>3.2669999999999999</v>
      </c>
      <c r="G2813" s="53"/>
      <c r="H2813" s="53"/>
      <c r="I2813" s="53"/>
      <c r="J2813" s="53"/>
      <c r="K2813" s="57"/>
      <c r="L2813" s="58">
        <f t="shared" si="295"/>
        <v>11.46</v>
      </c>
      <c r="M2813" s="58">
        <f t="shared" si="292"/>
        <v>1.1499999999999999</v>
      </c>
      <c r="N2813" s="58">
        <f t="shared" si="293"/>
        <v>43.09</v>
      </c>
      <c r="O2813" s="58">
        <f>IF(J2813&gt;0,ROUND(J2813*#REF!,2),0)</f>
        <v>0</v>
      </c>
      <c r="P2813" s="58">
        <f t="shared" si="294"/>
        <v>44.24</v>
      </c>
      <c r="Q2813" s="59" t="s">
        <v>0</v>
      </c>
      <c r="R2813" s="51"/>
      <c r="S2813" s="51"/>
    </row>
    <row r="2814" spans="1:19" x14ac:dyDescent="0.35">
      <c r="A2814" s="53">
        <v>40301320</v>
      </c>
      <c r="B2814" s="53" t="s">
        <v>11789</v>
      </c>
      <c r="C2814" s="54" t="s">
        <v>1777</v>
      </c>
      <c r="D2814" s="60">
        <v>0.1</v>
      </c>
      <c r="E2814" s="60" t="s">
        <v>25</v>
      </c>
      <c r="F2814" s="56">
        <v>2.097</v>
      </c>
      <c r="G2814" s="53"/>
      <c r="H2814" s="53"/>
      <c r="I2814" s="53"/>
      <c r="J2814" s="53"/>
      <c r="K2814" s="57"/>
      <c r="L2814" s="58">
        <f t="shared" si="295"/>
        <v>11.46</v>
      </c>
      <c r="M2814" s="58">
        <f t="shared" si="292"/>
        <v>1.1499999999999999</v>
      </c>
      <c r="N2814" s="58">
        <f t="shared" si="293"/>
        <v>27.66</v>
      </c>
      <c r="O2814" s="58">
        <f>IF(J2814&gt;0,ROUND(J2814*#REF!,2),0)</f>
        <v>0</v>
      </c>
      <c r="P2814" s="58">
        <f t="shared" si="294"/>
        <v>28.81</v>
      </c>
      <c r="Q2814" s="59" t="s">
        <v>0</v>
      </c>
      <c r="R2814" s="51"/>
      <c r="S2814" s="51"/>
    </row>
    <row r="2815" spans="1:19" x14ac:dyDescent="0.35">
      <c r="A2815" s="53">
        <v>40301338</v>
      </c>
      <c r="B2815" s="53" t="s">
        <v>11790</v>
      </c>
      <c r="C2815" s="54" t="s">
        <v>1776</v>
      </c>
      <c r="D2815" s="60">
        <v>0.75</v>
      </c>
      <c r="E2815" s="60" t="s">
        <v>25</v>
      </c>
      <c r="F2815" s="56">
        <v>11.385</v>
      </c>
      <c r="G2815" s="53"/>
      <c r="H2815" s="53"/>
      <c r="I2815" s="53"/>
      <c r="J2815" s="53"/>
      <c r="K2815" s="57"/>
      <c r="L2815" s="58">
        <f t="shared" ref="L2815:L2846" si="296">VLOOKUP(E2815,PORTES,6,FALSE)</f>
        <v>11.46</v>
      </c>
      <c r="M2815" s="58">
        <f t="shared" si="292"/>
        <v>8.6</v>
      </c>
      <c r="N2815" s="58">
        <f t="shared" ref="N2815:N2846" si="297">IF(F2815&gt;0,ROUND(F2815*UCO_2016,2),0)</f>
        <v>150.16999999999999</v>
      </c>
      <c r="O2815" s="58">
        <f>IF(J2815&gt;0,ROUND(J2815*#REF!,2),0)</f>
        <v>0</v>
      </c>
      <c r="P2815" s="58">
        <f t="shared" si="294"/>
        <v>158.77000000000001</v>
      </c>
      <c r="Q2815" s="59" t="s">
        <v>0</v>
      </c>
      <c r="R2815" s="51"/>
      <c r="S2815" s="51"/>
    </row>
    <row r="2816" spans="1:19" ht="21" x14ac:dyDescent="0.35">
      <c r="A2816" s="53">
        <v>40301346</v>
      </c>
      <c r="B2816" s="53" t="s">
        <v>11791</v>
      </c>
      <c r="C2816" s="54" t="s">
        <v>1775</v>
      </c>
      <c r="D2816" s="69">
        <v>0.1</v>
      </c>
      <c r="E2816" s="60" t="s">
        <v>25</v>
      </c>
      <c r="F2816" s="56">
        <v>3.2669999999999999</v>
      </c>
      <c r="G2816" s="53"/>
      <c r="H2816" s="53"/>
      <c r="I2816" s="53"/>
      <c r="J2816" s="53"/>
      <c r="K2816" s="57"/>
      <c r="L2816" s="58">
        <f t="shared" si="296"/>
        <v>11.46</v>
      </c>
      <c r="M2816" s="58">
        <f t="shared" si="292"/>
        <v>1.1499999999999999</v>
      </c>
      <c r="N2816" s="58">
        <f t="shared" si="297"/>
        <v>43.09</v>
      </c>
      <c r="O2816" s="58">
        <f>IF(J2816&gt;0,ROUND(J2816*#REF!,2),0)</f>
        <v>0</v>
      </c>
      <c r="P2816" s="58">
        <f t="shared" si="294"/>
        <v>44.24</v>
      </c>
      <c r="Q2816" s="59" t="s">
        <v>0</v>
      </c>
      <c r="R2816" s="51"/>
      <c r="S2816" s="51"/>
    </row>
    <row r="2817" spans="1:19" ht="21" x14ac:dyDescent="0.35">
      <c r="A2817" s="53">
        <v>40301354</v>
      </c>
      <c r="B2817" s="53" t="s">
        <v>11792</v>
      </c>
      <c r="C2817" s="54" t="s">
        <v>1774</v>
      </c>
      <c r="D2817" s="60">
        <v>0.01</v>
      </c>
      <c r="E2817" s="60" t="s">
        <v>25</v>
      </c>
      <c r="F2817" s="56">
        <v>1.764</v>
      </c>
      <c r="G2817" s="53"/>
      <c r="H2817" s="53"/>
      <c r="I2817" s="53"/>
      <c r="J2817" s="53"/>
      <c r="K2817" s="57"/>
      <c r="L2817" s="58">
        <f t="shared" si="296"/>
        <v>11.46</v>
      </c>
      <c r="M2817" s="58">
        <f t="shared" si="292"/>
        <v>0.11</v>
      </c>
      <c r="N2817" s="58">
        <f t="shared" si="297"/>
        <v>23.27</v>
      </c>
      <c r="O2817" s="58">
        <f>IF(J2817&gt;0,ROUND(J2817*#REF!,2),0)</f>
        <v>0</v>
      </c>
      <c r="P2817" s="58">
        <f t="shared" si="294"/>
        <v>23.38</v>
      </c>
      <c r="Q2817" s="59" t="s">
        <v>0</v>
      </c>
      <c r="R2817" s="51"/>
      <c r="S2817" s="51"/>
    </row>
    <row r="2818" spans="1:19" ht="21" x14ac:dyDescent="0.35">
      <c r="A2818" s="53">
        <v>40301362</v>
      </c>
      <c r="B2818" s="53" t="s">
        <v>11793</v>
      </c>
      <c r="C2818" s="54" t="s">
        <v>1773</v>
      </c>
      <c r="D2818" s="60">
        <v>0.01</v>
      </c>
      <c r="E2818" s="60" t="s">
        <v>25</v>
      </c>
      <c r="F2818" s="56">
        <v>1.764</v>
      </c>
      <c r="G2818" s="53"/>
      <c r="H2818" s="53"/>
      <c r="I2818" s="53"/>
      <c r="J2818" s="53"/>
      <c r="K2818" s="57"/>
      <c r="L2818" s="58">
        <f t="shared" si="296"/>
        <v>11.46</v>
      </c>
      <c r="M2818" s="58">
        <f t="shared" si="292"/>
        <v>0.11</v>
      </c>
      <c r="N2818" s="58">
        <f t="shared" si="297"/>
        <v>23.27</v>
      </c>
      <c r="O2818" s="58">
        <f>IF(J2818&gt;0,ROUND(J2818*#REF!,2),0)</f>
        <v>0</v>
      </c>
      <c r="P2818" s="58">
        <f t="shared" si="294"/>
        <v>23.38</v>
      </c>
      <c r="Q2818" s="59" t="s">
        <v>0</v>
      </c>
      <c r="R2818" s="51"/>
      <c r="S2818" s="51"/>
    </row>
    <row r="2819" spans="1:19" ht="21" x14ac:dyDescent="0.35">
      <c r="A2819" s="53">
        <v>40301370</v>
      </c>
      <c r="B2819" s="53" t="s">
        <v>11794</v>
      </c>
      <c r="C2819" s="54" t="s">
        <v>1772</v>
      </c>
      <c r="D2819" s="69">
        <v>0.1</v>
      </c>
      <c r="E2819" s="60" t="s">
        <v>25</v>
      </c>
      <c r="F2819" s="56">
        <v>3.2669999999999999</v>
      </c>
      <c r="G2819" s="53"/>
      <c r="H2819" s="53"/>
      <c r="I2819" s="53"/>
      <c r="J2819" s="53"/>
      <c r="K2819" s="57"/>
      <c r="L2819" s="58">
        <f t="shared" si="296"/>
        <v>11.46</v>
      </c>
      <c r="M2819" s="58">
        <f t="shared" si="292"/>
        <v>1.1499999999999999</v>
      </c>
      <c r="N2819" s="58">
        <f t="shared" si="297"/>
        <v>43.09</v>
      </c>
      <c r="O2819" s="58">
        <f>IF(J2819&gt;0,ROUND(J2819*#REF!,2),0)</f>
        <v>0</v>
      </c>
      <c r="P2819" s="58">
        <f t="shared" si="294"/>
        <v>44.24</v>
      </c>
      <c r="Q2819" s="59" t="s">
        <v>0</v>
      </c>
      <c r="R2819" s="51"/>
      <c r="S2819" s="51"/>
    </row>
    <row r="2820" spans="1:19" x14ac:dyDescent="0.35">
      <c r="A2820" s="53">
        <v>40301389</v>
      </c>
      <c r="B2820" s="53" t="s">
        <v>11795</v>
      </c>
      <c r="C2820" s="54" t="s">
        <v>1771</v>
      </c>
      <c r="D2820" s="60">
        <v>0.25</v>
      </c>
      <c r="E2820" s="60" t="s">
        <v>25</v>
      </c>
      <c r="F2820" s="56">
        <v>1.804</v>
      </c>
      <c r="G2820" s="53"/>
      <c r="H2820" s="53"/>
      <c r="I2820" s="53"/>
      <c r="J2820" s="53"/>
      <c r="K2820" s="57"/>
      <c r="L2820" s="58">
        <f t="shared" si="296"/>
        <v>11.46</v>
      </c>
      <c r="M2820" s="58">
        <f t="shared" si="292"/>
        <v>2.87</v>
      </c>
      <c r="N2820" s="58">
        <f t="shared" si="297"/>
        <v>23.79</v>
      </c>
      <c r="O2820" s="58">
        <f>IF(J2820&gt;0,ROUND(J2820*#REF!,2),0)</f>
        <v>0</v>
      </c>
      <c r="P2820" s="58">
        <f t="shared" si="294"/>
        <v>26.66</v>
      </c>
      <c r="Q2820" s="59" t="s">
        <v>0</v>
      </c>
      <c r="R2820" s="51"/>
      <c r="S2820" s="51"/>
    </row>
    <row r="2821" spans="1:19" ht="21" x14ac:dyDescent="0.35">
      <c r="A2821" s="53">
        <v>40301397</v>
      </c>
      <c r="B2821" s="53" t="s">
        <v>11796</v>
      </c>
      <c r="C2821" s="54" t="s">
        <v>1770</v>
      </c>
      <c r="D2821" s="60">
        <v>0.01</v>
      </c>
      <c r="E2821" s="60" t="s">
        <v>25</v>
      </c>
      <c r="F2821" s="56">
        <v>0.38700000000000001</v>
      </c>
      <c r="G2821" s="53"/>
      <c r="H2821" s="53"/>
      <c r="I2821" s="53"/>
      <c r="J2821" s="53"/>
      <c r="K2821" s="57"/>
      <c r="L2821" s="58">
        <f t="shared" si="296"/>
        <v>11.46</v>
      </c>
      <c r="M2821" s="58">
        <f t="shared" si="292"/>
        <v>0.11</v>
      </c>
      <c r="N2821" s="58">
        <f t="shared" si="297"/>
        <v>5.0999999999999996</v>
      </c>
      <c r="O2821" s="58">
        <f>IF(J2821&gt;0,ROUND(J2821*#REF!,2),0)</f>
        <v>0</v>
      </c>
      <c r="P2821" s="58">
        <f t="shared" si="294"/>
        <v>5.21</v>
      </c>
      <c r="Q2821" s="59" t="s">
        <v>0</v>
      </c>
      <c r="R2821" s="51"/>
      <c r="S2821" s="51"/>
    </row>
    <row r="2822" spans="1:19" x14ac:dyDescent="0.35">
      <c r="A2822" s="53">
        <v>40301400</v>
      </c>
      <c r="B2822" s="53" t="s">
        <v>11797</v>
      </c>
      <c r="C2822" s="54" t="s">
        <v>1769</v>
      </c>
      <c r="D2822" s="60">
        <v>0.01</v>
      </c>
      <c r="E2822" s="60" t="s">
        <v>25</v>
      </c>
      <c r="F2822" s="56">
        <v>0.38700000000000001</v>
      </c>
      <c r="G2822" s="53"/>
      <c r="H2822" s="53"/>
      <c r="I2822" s="53"/>
      <c r="J2822" s="53"/>
      <c r="K2822" s="57"/>
      <c r="L2822" s="58">
        <f t="shared" si="296"/>
        <v>11.46</v>
      </c>
      <c r="M2822" s="58">
        <f t="shared" si="292"/>
        <v>0.11</v>
      </c>
      <c r="N2822" s="58">
        <f t="shared" si="297"/>
        <v>5.0999999999999996</v>
      </c>
      <c r="O2822" s="58">
        <f>IF(J2822&gt;0,ROUND(J2822*#REF!,2),0)</f>
        <v>0</v>
      </c>
      <c r="P2822" s="58">
        <f t="shared" si="294"/>
        <v>5.21</v>
      </c>
      <c r="Q2822" s="59" t="s">
        <v>0</v>
      </c>
      <c r="R2822" s="51"/>
      <c r="S2822" s="51"/>
    </row>
    <row r="2823" spans="1:19" x14ac:dyDescent="0.35">
      <c r="A2823" s="53">
        <v>40301419</v>
      </c>
      <c r="B2823" s="53" t="s">
        <v>11798</v>
      </c>
      <c r="C2823" s="54" t="s">
        <v>1768</v>
      </c>
      <c r="D2823" s="60">
        <v>0.04</v>
      </c>
      <c r="E2823" s="60" t="s">
        <v>25</v>
      </c>
      <c r="F2823" s="56">
        <v>1.0529999999999999</v>
      </c>
      <c r="G2823" s="53"/>
      <c r="H2823" s="53"/>
      <c r="I2823" s="53"/>
      <c r="J2823" s="53"/>
      <c r="K2823" s="57"/>
      <c r="L2823" s="58">
        <f t="shared" si="296"/>
        <v>11.46</v>
      </c>
      <c r="M2823" s="58">
        <f t="shared" si="292"/>
        <v>0.46</v>
      </c>
      <c r="N2823" s="58">
        <f t="shared" si="297"/>
        <v>13.89</v>
      </c>
      <c r="O2823" s="58">
        <f>IF(J2823&gt;0,ROUND(J2823*#REF!,2),0)</f>
        <v>0</v>
      </c>
      <c r="P2823" s="58">
        <f t="shared" si="294"/>
        <v>14.35</v>
      </c>
      <c r="Q2823" s="59" t="s">
        <v>0</v>
      </c>
      <c r="R2823" s="51"/>
      <c r="S2823" s="51"/>
    </row>
    <row r="2824" spans="1:19" ht="21" x14ac:dyDescent="0.35">
      <c r="A2824" s="53">
        <v>40301427</v>
      </c>
      <c r="B2824" s="53" t="s">
        <v>11799</v>
      </c>
      <c r="C2824" s="54" t="s">
        <v>1767</v>
      </c>
      <c r="D2824" s="60">
        <v>0.01</v>
      </c>
      <c r="E2824" s="60" t="s">
        <v>25</v>
      </c>
      <c r="F2824" s="56">
        <v>0.54</v>
      </c>
      <c r="G2824" s="53"/>
      <c r="H2824" s="53"/>
      <c r="I2824" s="53"/>
      <c r="J2824" s="53"/>
      <c r="K2824" s="57"/>
      <c r="L2824" s="58">
        <f t="shared" si="296"/>
        <v>11.46</v>
      </c>
      <c r="M2824" s="58">
        <f t="shared" si="292"/>
        <v>0.11</v>
      </c>
      <c r="N2824" s="58">
        <f t="shared" si="297"/>
        <v>7.12</v>
      </c>
      <c r="O2824" s="58">
        <f>IF(J2824&gt;0,ROUND(J2824*#REF!,2),0)</f>
        <v>0</v>
      </c>
      <c r="P2824" s="58">
        <f t="shared" si="294"/>
        <v>7.23</v>
      </c>
      <c r="Q2824" s="59" t="s">
        <v>0</v>
      </c>
      <c r="R2824" s="51"/>
      <c r="S2824" s="51"/>
    </row>
    <row r="2825" spans="1:19" x14ac:dyDescent="0.35">
      <c r="A2825" s="53">
        <v>40301435</v>
      </c>
      <c r="B2825" s="53" t="s">
        <v>11800</v>
      </c>
      <c r="C2825" s="54" t="s">
        <v>1766</v>
      </c>
      <c r="D2825" s="69">
        <v>0.1</v>
      </c>
      <c r="E2825" s="60" t="s">
        <v>25</v>
      </c>
      <c r="F2825" s="56">
        <v>3.2669999999999999</v>
      </c>
      <c r="G2825" s="53"/>
      <c r="H2825" s="53"/>
      <c r="I2825" s="53"/>
      <c r="J2825" s="53"/>
      <c r="K2825" s="57"/>
      <c r="L2825" s="58">
        <f t="shared" si="296"/>
        <v>11.46</v>
      </c>
      <c r="M2825" s="58">
        <f t="shared" si="292"/>
        <v>1.1499999999999999</v>
      </c>
      <c r="N2825" s="58">
        <f t="shared" si="297"/>
        <v>43.09</v>
      </c>
      <c r="O2825" s="58">
        <f>IF(J2825&gt;0,ROUND(J2825*#REF!,2),0)</f>
        <v>0</v>
      </c>
      <c r="P2825" s="58">
        <f t="shared" si="294"/>
        <v>44.24</v>
      </c>
      <c r="Q2825" s="59" t="s">
        <v>0</v>
      </c>
      <c r="R2825" s="51"/>
      <c r="S2825" s="51"/>
    </row>
    <row r="2826" spans="1:19" x14ac:dyDescent="0.35">
      <c r="A2826" s="53">
        <v>40301443</v>
      </c>
      <c r="B2826" s="53" t="s">
        <v>11801</v>
      </c>
      <c r="C2826" s="54" t="s">
        <v>1765</v>
      </c>
      <c r="D2826" s="60">
        <v>0.25</v>
      </c>
      <c r="E2826" s="60" t="s">
        <v>25</v>
      </c>
      <c r="F2826" s="56">
        <v>4.4550000000000001</v>
      </c>
      <c r="G2826" s="53"/>
      <c r="H2826" s="53"/>
      <c r="I2826" s="53"/>
      <c r="J2826" s="53"/>
      <c r="K2826" s="57"/>
      <c r="L2826" s="58">
        <f t="shared" si="296"/>
        <v>11.46</v>
      </c>
      <c r="M2826" s="58">
        <f t="shared" si="292"/>
        <v>2.87</v>
      </c>
      <c r="N2826" s="58">
        <f t="shared" si="297"/>
        <v>58.76</v>
      </c>
      <c r="O2826" s="58">
        <f>IF(J2826&gt;0,ROUND(J2826*#REF!,2),0)</f>
        <v>0</v>
      </c>
      <c r="P2826" s="58">
        <f t="shared" si="294"/>
        <v>61.63</v>
      </c>
      <c r="Q2826" s="59" t="s">
        <v>0</v>
      </c>
      <c r="R2826" s="51"/>
      <c r="S2826" s="51"/>
    </row>
    <row r="2827" spans="1:19" ht="21" x14ac:dyDescent="0.35">
      <c r="A2827" s="53">
        <v>40301451</v>
      </c>
      <c r="B2827" s="53" t="s">
        <v>11802</v>
      </c>
      <c r="C2827" s="54" t="s">
        <v>1764</v>
      </c>
      <c r="D2827" s="60">
        <v>0.75</v>
      </c>
      <c r="E2827" s="60" t="s">
        <v>25</v>
      </c>
      <c r="F2827" s="56">
        <v>29.97</v>
      </c>
      <c r="G2827" s="53"/>
      <c r="H2827" s="53"/>
      <c r="I2827" s="53"/>
      <c r="J2827" s="53"/>
      <c r="K2827" s="57"/>
      <c r="L2827" s="58">
        <f t="shared" si="296"/>
        <v>11.46</v>
      </c>
      <c r="M2827" s="58">
        <f t="shared" si="292"/>
        <v>8.6</v>
      </c>
      <c r="N2827" s="58">
        <f t="shared" si="297"/>
        <v>395.3</v>
      </c>
      <c r="O2827" s="58">
        <f>IF(J2827&gt;0,ROUND(J2827*#REF!,2),0)</f>
        <v>0</v>
      </c>
      <c r="P2827" s="58">
        <f t="shared" si="294"/>
        <v>403.9</v>
      </c>
      <c r="Q2827" s="59" t="s">
        <v>0</v>
      </c>
      <c r="R2827" s="51"/>
      <c r="S2827" s="51"/>
    </row>
    <row r="2828" spans="1:19" x14ac:dyDescent="0.35">
      <c r="A2828" s="53">
        <v>40301460</v>
      </c>
      <c r="B2828" s="53" t="s">
        <v>11803</v>
      </c>
      <c r="C2828" s="54" t="s">
        <v>1763</v>
      </c>
      <c r="D2828" s="60">
        <v>0.01</v>
      </c>
      <c r="E2828" s="60" t="s">
        <v>25</v>
      </c>
      <c r="F2828" s="56">
        <v>0.54</v>
      </c>
      <c r="G2828" s="53"/>
      <c r="H2828" s="53"/>
      <c r="I2828" s="53"/>
      <c r="J2828" s="53"/>
      <c r="K2828" s="57"/>
      <c r="L2828" s="58">
        <f t="shared" si="296"/>
        <v>11.46</v>
      </c>
      <c r="M2828" s="58">
        <f t="shared" si="292"/>
        <v>0.11</v>
      </c>
      <c r="N2828" s="58">
        <f t="shared" si="297"/>
        <v>7.12</v>
      </c>
      <c r="O2828" s="58">
        <f>IF(J2828&gt;0,ROUND(J2828*#REF!,2),0)</f>
        <v>0</v>
      </c>
      <c r="P2828" s="58">
        <f t="shared" si="294"/>
        <v>7.23</v>
      </c>
      <c r="Q2828" s="59" t="s">
        <v>0</v>
      </c>
      <c r="R2828" s="51"/>
      <c r="S2828" s="51"/>
    </row>
    <row r="2829" spans="1:19" x14ac:dyDescent="0.35">
      <c r="A2829" s="53">
        <v>40301478</v>
      </c>
      <c r="B2829" s="53" t="s">
        <v>11804</v>
      </c>
      <c r="C2829" s="54" t="s">
        <v>1762</v>
      </c>
      <c r="D2829" s="60">
        <v>0.01</v>
      </c>
      <c r="E2829" s="60" t="s">
        <v>25</v>
      </c>
      <c r="F2829" s="56">
        <v>1.17</v>
      </c>
      <c r="G2829" s="53"/>
      <c r="H2829" s="53"/>
      <c r="I2829" s="53"/>
      <c r="J2829" s="53"/>
      <c r="K2829" s="57"/>
      <c r="L2829" s="58">
        <f t="shared" si="296"/>
        <v>11.46</v>
      </c>
      <c r="M2829" s="58">
        <f t="shared" si="292"/>
        <v>0.11</v>
      </c>
      <c r="N2829" s="58">
        <f t="shared" si="297"/>
        <v>15.43</v>
      </c>
      <c r="O2829" s="58">
        <f>IF(J2829&gt;0,ROUND(J2829*#REF!,2),0)</f>
        <v>0</v>
      </c>
      <c r="P2829" s="58">
        <f t="shared" si="294"/>
        <v>15.54</v>
      </c>
      <c r="Q2829" s="59" t="s">
        <v>0</v>
      </c>
      <c r="R2829" s="51"/>
      <c r="S2829" s="51"/>
    </row>
    <row r="2830" spans="1:19" ht="21" x14ac:dyDescent="0.35">
      <c r="A2830" s="53">
        <v>40301486</v>
      </c>
      <c r="B2830" s="53" t="s">
        <v>11805</v>
      </c>
      <c r="C2830" s="54" t="s">
        <v>1761</v>
      </c>
      <c r="D2830" s="60">
        <v>0.25</v>
      </c>
      <c r="E2830" s="60" t="s">
        <v>25</v>
      </c>
      <c r="F2830" s="56">
        <v>4.7969999999999997</v>
      </c>
      <c r="G2830" s="53"/>
      <c r="H2830" s="53"/>
      <c r="I2830" s="53"/>
      <c r="J2830" s="53"/>
      <c r="K2830" s="57"/>
      <c r="L2830" s="58">
        <f t="shared" si="296"/>
        <v>11.46</v>
      </c>
      <c r="M2830" s="58">
        <f t="shared" si="292"/>
        <v>2.87</v>
      </c>
      <c r="N2830" s="58">
        <f t="shared" si="297"/>
        <v>63.27</v>
      </c>
      <c r="O2830" s="58">
        <f>IF(J2830&gt;0,ROUND(J2830*#REF!,2),0)</f>
        <v>0</v>
      </c>
      <c r="P2830" s="58">
        <f t="shared" si="294"/>
        <v>66.14</v>
      </c>
      <c r="Q2830" s="59" t="s">
        <v>0</v>
      </c>
      <c r="R2830" s="51"/>
      <c r="S2830" s="51"/>
    </row>
    <row r="2831" spans="1:19" x14ac:dyDescent="0.35">
      <c r="A2831" s="53">
        <v>40301494</v>
      </c>
      <c r="B2831" s="53" t="s">
        <v>11806</v>
      </c>
      <c r="C2831" s="54" t="s">
        <v>1760</v>
      </c>
      <c r="D2831" s="60">
        <v>0.04</v>
      </c>
      <c r="E2831" s="60" t="s">
        <v>25</v>
      </c>
      <c r="F2831" s="56">
        <v>1.0529999999999999</v>
      </c>
      <c r="G2831" s="53"/>
      <c r="H2831" s="53"/>
      <c r="I2831" s="53"/>
      <c r="J2831" s="53"/>
      <c r="K2831" s="57"/>
      <c r="L2831" s="58">
        <f t="shared" si="296"/>
        <v>11.46</v>
      </c>
      <c r="M2831" s="58">
        <f t="shared" si="292"/>
        <v>0.46</v>
      </c>
      <c r="N2831" s="58">
        <f t="shared" si="297"/>
        <v>13.89</v>
      </c>
      <c r="O2831" s="58">
        <f>IF(J2831&gt;0,ROUND(J2831*#REF!,2),0)</f>
        <v>0</v>
      </c>
      <c r="P2831" s="58">
        <f t="shared" si="294"/>
        <v>14.35</v>
      </c>
      <c r="Q2831" s="59" t="s">
        <v>0</v>
      </c>
      <c r="R2831" s="51"/>
      <c r="S2831" s="51"/>
    </row>
    <row r="2832" spans="1:19" x14ac:dyDescent="0.35">
      <c r="A2832" s="53">
        <v>40301508</v>
      </c>
      <c r="B2832" s="53" t="s">
        <v>11807</v>
      </c>
      <c r="C2832" s="54" t="s">
        <v>1759</v>
      </c>
      <c r="D2832" s="60">
        <v>0.04</v>
      </c>
      <c r="E2832" s="60" t="s">
        <v>25</v>
      </c>
      <c r="F2832" s="56">
        <v>1.0529999999999999</v>
      </c>
      <c r="G2832" s="53"/>
      <c r="H2832" s="53"/>
      <c r="I2832" s="53"/>
      <c r="J2832" s="53"/>
      <c r="K2832" s="57"/>
      <c r="L2832" s="58">
        <f t="shared" si="296"/>
        <v>11.46</v>
      </c>
      <c r="M2832" s="58">
        <f t="shared" si="292"/>
        <v>0.46</v>
      </c>
      <c r="N2832" s="58">
        <f t="shared" si="297"/>
        <v>13.89</v>
      </c>
      <c r="O2832" s="58">
        <f>IF(J2832&gt;0,ROUND(J2832*#REF!,2),0)</f>
        <v>0</v>
      </c>
      <c r="P2832" s="58">
        <f t="shared" si="294"/>
        <v>14.35</v>
      </c>
      <c r="Q2832" s="59" t="s">
        <v>0</v>
      </c>
      <c r="R2832" s="51"/>
      <c r="S2832" s="51"/>
    </row>
    <row r="2833" spans="1:19" x14ac:dyDescent="0.35">
      <c r="A2833" s="53">
        <v>40301516</v>
      </c>
      <c r="B2833" s="53" t="s">
        <v>11808</v>
      </c>
      <c r="C2833" s="54" t="s">
        <v>1758</v>
      </c>
      <c r="D2833" s="60">
        <v>0.04</v>
      </c>
      <c r="E2833" s="60" t="s">
        <v>25</v>
      </c>
      <c r="F2833" s="56">
        <v>1.0529999999999999</v>
      </c>
      <c r="G2833" s="53"/>
      <c r="H2833" s="53"/>
      <c r="I2833" s="53"/>
      <c r="J2833" s="53"/>
      <c r="K2833" s="57"/>
      <c r="L2833" s="58">
        <f t="shared" si="296"/>
        <v>11.46</v>
      </c>
      <c r="M2833" s="58">
        <f t="shared" si="292"/>
        <v>0.46</v>
      </c>
      <c r="N2833" s="58">
        <f t="shared" si="297"/>
        <v>13.89</v>
      </c>
      <c r="O2833" s="58">
        <f>IF(J2833&gt;0,ROUND(J2833*#REF!,2),0)</f>
        <v>0</v>
      </c>
      <c r="P2833" s="58">
        <f t="shared" si="294"/>
        <v>14.35</v>
      </c>
      <c r="Q2833" s="59" t="s">
        <v>0</v>
      </c>
      <c r="R2833" s="51"/>
      <c r="S2833" s="51"/>
    </row>
    <row r="2834" spans="1:19" x14ac:dyDescent="0.35">
      <c r="A2834" s="53">
        <v>40301524</v>
      </c>
      <c r="B2834" s="53" t="s">
        <v>11809</v>
      </c>
      <c r="C2834" s="54" t="s">
        <v>1757</v>
      </c>
      <c r="D2834" s="60">
        <v>0.04</v>
      </c>
      <c r="E2834" s="60" t="s">
        <v>25</v>
      </c>
      <c r="F2834" s="56">
        <v>1.0529999999999999</v>
      </c>
      <c r="G2834" s="53"/>
      <c r="H2834" s="53"/>
      <c r="I2834" s="53"/>
      <c r="J2834" s="53"/>
      <c r="K2834" s="57"/>
      <c r="L2834" s="58">
        <f t="shared" si="296"/>
        <v>11.46</v>
      </c>
      <c r="M2834" s="58">
        <f t="shared" si="292"/>
        <v>0.46</v>
      </c>
      <c r="N2834" s="58">
        <f t="shared" si="297"/>
        <v>13.89</v>
      </c>
      <c r="O2834" s="58">
        <f>IF(J2834&gt;0,ROUND(J2834*#REF!,2),0)</f>
        <v>0</v>
      </c>
      <c r="P2834" s="58">
        <f t="shared" si="294"/>
        <v>14.35</v>
      </c>
      <c r="Q2834" s="59" t="s">
        <v>0</v>
      </c>
      <c r="R2834" s="51"/>
      <c r="S2834" s="51"/>
    </row>
    <row r="2835" spans="1:19" x14ac:dyDescent="0.35">
      <c r="A2835" s="53">
        <v>40301532</v>
      </c>
      <c r="B2835" s="53" t="s">
        <v>11810</v>
      </c>
      <c r="C2835" s="54" t="s">
        <v>1756</v>
      </c>
      <c r="D2835" s="60">
        <v>0.04</v>
      </c>
      <c r="E2835" s="60" t="s">
        <v>25</v>
      </c>
      <c r="F2835" s="56">
        <v>1.0529999999999999</v>
      </c>
      <c r="G2835" s="53"/>
      <c r="H2835" s="53"/>
      <c r="I2835" s="53"/>
      <c r="J2835" s="53"/>
      <c r="K2835" s="57"/>
      <c r="L2835" s="58">
        <f t="shared" si="296"/>
        <v>11.46</v>
      </c>
      <c r="M2835" s="58">
        <f t="shared" si="292"/>
        <v>0.46</v>
      </c>
      <c r="N2835" s="58">
        <f t="shared" si="297"/>
        <v>13.89</v>
      </c>
      <c r="O2835" s="58">
        <f>IF(J2835&gt;0,ROUND(J2835*#REF!,2),0)</f>
        <v>0</v>
      </c>
      <c r="P2835" s="58">
        <f t="shared" si="294"/>
        <v>14.35</v>
      </c>
      <c r="Q2835" s="59" t="s">
        <v>0</v>
      </c>
      <c r="R2835" s="51"/>
      <c r="S2835" s="51"/>
    </row>
    <row r="2836" spans="1:19" x14ac:dyDescent="0.35">
      <c r="A2836" s="53">
        <v>40301540</v>
      </c>
      <c r="B2836" s="53" t="s">
        <v>11811</v>
      </c>
      <c r="C2836" s="54" t="s">
        <v>1755</v>
      </c>
      <c r="D2836" s="60">
        <v>0.1</v>
      </c>
      <c r="E2836" s="60" t="s">
        <v>25</v>
      </c>
      <c r="F2836" s="56">
        <v>3.2669999999999999</v>
      </c>
      <c r="G2836" s="53"/>
      <c r="H2836" s="53"/>
      <c r="I2836" s="53"/>
      <c r="J2836" s="53"/>
      <c r="K2836" s="57"/>
      <c r="L2836" s="58">
        <f t="shared" si="296"/>
        <v>11.46</v>
      </c>
      <c r="M2836" s="58">
        <f t="shared" si="292"/>
        <v>1.1499999999999999</v>
      </c>
      <c r="N2836" s="58">
        <f t="shared" si="297"/>
        <v>43.09</v>
      </c>
      <c r="O2836" s="58">
        <f>IF(J2836&gt;0,ROUND(J2836*#REF!,2),0)</f>
        <v>0</v>
      </c>
      <c r="P2836" s="58">
        <f t="shared" si="294"/>
        <v>44.24</v>
      </c>
      <c r="Q2836" s="59" t="s">
        <v>0</v>
      </c>
      <c r="R2836" s="51"/>
      <c r="S2836" s="51"/>
    </row>
    <row r="2837" spans="1:19" x14ac:dyDescent="0.35">
      <c r="A2837" s="53">
        <v>40301559</v>
      </c>
      <c r="B2837" s="53" t="s">
        <v>11812</v>
      </c>
      <c r="C2837" s="54" t="s">
        <v>1754</v>
      </c>
      <c r="D2837" s="60">
        <v>0.01</v>
      </c>
      <c r="E2837" s="60" t="s">
        <v>25</v>
      </c>
      <c r="F2837" s="56">
        <v>0.38700000000000001</v>
      </c>
      <c r="G2837" s="53"/>
      <c r="H2837" s="53"/>
      <c r="I2837" s="53"/>
      <c r="J2837" s="53"/>
      <c r="K2837" s="57"/>
      <c r="L2837" s="58">
        <f t="shared" si="296"/>
        <v>11.46</v>
      </c>
      <c r="M2837" s="58">
        <f t="shared" si="292"/>
        <v>0.11</v>
      </c>
      <c r="N2837" s="58">
        <f t="shared" si="297"/>
        <v>5.0999999999999996</v>
      </c>
      <c r="O2837" s="58">
        <f>IF(J2837&gt;0,ROUND(J2837*#REF!,2),0)</f>
        <v>0</v>
      </c>
      <c r="P2837" s="58">
        <f t="shared" si="294"/>
        <v>5.21</v>
      </c>
      <c r="Q2837" s="59" t="s">
        <v>0</v>
      </c>
      <c r="R2837" s="51"/>
      <c r="S2837" s="51"/>
    </row>
    <row r="2838" spans="1:19" x14ac:dyDescent="0.35">
      <c r="A2838" s="53">
        <v>40301567</v>
      </c>
      <c r="B2838" s="53" t="s">
        <v>11813</v>
      </c>
      <c r="C2838" s="54" t="s">
        <v>1753</v>
      </c>
      <c r="D2838" s="60">
        <v>0.1</v>
      </c>
      <c r="E2838" s="60" t="s">
        <v>25</v>
      </c>
      <c r="F2838" s="56">
        <v>3.2669999999999999</v>
      </c>
      <c r="G2838" s="53"/>
      <c r="H2838" s="53"/>
      <c r="I2838" s="53"/>
      <c r="J2838" s="53"/>
      <c r="K2838" s="57"/>
      <c r="L2838" s="58">
        <f t="shared" si="296"/>
        <v>11.46</v>
      </c>
      <c r="M2838" s="58">
        <f t="shared" si="292"/>
        <v>1.1499999999999999</v>
      </c>
      <c r="N2838" s="58">
        <f t="shared" si="297"/>
        <v>43.09</v>
      </c>
      <c r="O2838" s="58">
        <f>IF(J2838&gt;0,ROUND(J2838*#REF!,2),0)</f>
        <v>0</v>
      </c>
      <c r="P2838" s="58">
        <f t="shared" si="294"/>
        <v>44.24</v>
      </c>
      <c r="Q2838" s="59" t="s">
        <v>0</v>
      </c>
      <c r="R2838" s="51"/>
      <c r="S2838" s="51"/>
    </row>
    <row r="2839" spans="1:19" x14ac:dyDescent="0.35">
      <c r="A2839" s="53">
        <v>40301575</v>
      </c>
      <c r="B2839" s="53" t="s">
        <v>11814</v>
      </c>
      <c r="C2839" s="54" t="s">
        <v>1752</v>
      </c>
      <c r="D2839" s="69">
        <v>0.75</v>
      </c>
      <c r="E2839" s="60" t="s">
        <v>25</v>
      </c>
      <c r="F2839" s="56">
        <v>11.178000000000001</v>
      </c>
      <c r="G2839" s="53"/>
      <c r="H2839" s="53"/>
      <c r="I2839" s="53"/>
      <c r="J2839" s="53"/>
      <c r="K2839" s="57"/>
      <c r="L2839" s="58">
        <f t="shared" si="296"/>
        <v>11.46</v>
      </c>
      <c r="M2839" s="58">
        <f t="shared" si="292"/>
        <v>8.6</v>
      </c>
      <c r="N2839" s="58">
        <f t="shared" si="297"/>
        <v>147.44</v>
      </c>
      <c r="O2839" s="58">
        <f>IF(J2839&gt;0,ROUND(J2839*#REF!,2),0)</f>
        <v>0</v>
      </c>
      <c r="P2839" s="58">
        <f t="shared" si="294"/>
        <v>156.04</v>
      </c>
      <c r="Q2839" s="59" t="s">
        <v>0</v>
      </c>
      <c r="R2839" s="51"/>
      <c r="S2839" s="51"/>
    </row>
    <row r="2840" spans="1:19" x14ac:dyDescent="0.35">
      <c r="A2840" s="53">
        <v>40301583</v>
      </c>
      <c r="B2840" s="53" t="s">
        <v>11815</v>
      </c>
      <c r="C2840" s="54" t="s">
        <v>1751</v>
      </c>
      <c r="D2840" s="60">
        <v>0.01</v>
      </c>
      <c r="E2840" s="60" t="s">
        <v>25</v>
      </c>
      <c r="F2840" s="56">
        <v>0.54</v>
      </c>
      <c r="G2840" s="53"/>
      <c r="H2840" s="53"/>
      <c r="I2840" s="53"/>
      <c r="J2840" s="53"/>
      <c r="K2840" s="57"/>
      <c r="L2840" s="58">
        <f t="shared" si="296"/>
        <v>11.46</v>
      </c>
      <c r="M2840" s="58">
        <f t="shared" si="292"/>
        <v>0.11</v>
      </c>
      <c r="N2840" s="58">
        <f t="shared" si="297"/>
        <v>7.12</v>
      </c>
      <c r="O2840" s="58">
        <f>IF(J2840&gt;0,ROUND(J2840*#REF!,2),0)</f>
        <v>0</v>
      </c>
      <c r="P2840" s="58">
        <f t="shared" si="294"/>
        <v>7.23</v>
      </c>
      <c r="Q2840" s="59" t="s">
        <v>0</v>
      </c>
      <c r="R2840" s="51"/>
      <c r="S2840" s="51"/>
    </row>
    <row r="2841" spans="1:19" x14ac:dyDescent="0.35">
      <c r="A2841" s="53">
        <v>40301591</v>
      </c>
      <c r="B2841" s="53" t="s">
        <v>11816</v>
      </c>
      <c r="C2841" s="54" t="s">
        <v>1750</v>
      </c>
      <c r="D2841" s="60">
        <v>0.01</v>
      </c>
      <c r="E2841" s="60" t="s">
        <v>25</v>
      </c>
      <c r="F2841" s="56">
        <v>0.72</v>
      </c>
      <c r="G2841" s="53"/>
      <c r="H2841" s="53"/>
      <c r="I2841" s="53"/>
      <c r="J2841" s="53"/>
      <c r="K2841" s="57"/>
      <c r="L2841" s="58">
        <f t="shared" si="296"/>
        <v>11.46</v>
      </c>
      <c r="M2841" s="58">
        <f t="shared" si="292"/>
        <v>0.11</v>
      </c>
      <c r="N2841" s="58">
        <f t="shared" si="297"/>
        <v>9.5</v>
      </c>
      <c r="O2841" s="58">
        <f>IF(J2841&gt;0,ROUND(J2841*#REF!,2),0)</f>
        <v>0</v>
      </c>
      <c r="P2841" s="58">
        <f t="shared" si="294"/>
        <v>9.61</v>
      </c>
      <c r="Q2841" s="59" t="s">
        <v>0</v>
      </c>
      <c r="R2841" s="51"/>
      <c r="S2841" s="51"/>
    </row>
    <row r="2842" spans="1:19" x14ac:dyDescent="0.35">
      <c r="A2842" s="53">
        <v>40301605</v>
      </c>
      <c r="B2842" s="53" t="s">
        <v>11817</v>
      </c>
      <c r="C2842" s="54" t="s">
        <v>1749</v>
      </c>
      <c r="D2842" s="60">
        <v>0.01</v>
      </c>
      <c r="E2842" s="60" t="s">
        <v>25</v>
      </c>
      <c r="F2842" s="56">
        <v>0.38700000000000001</v>
      </c>
      <c r="G2842" s="53"/>
      <c r="H2842" s="53"/>
      <c r="I2842" s="53"/>
      <c r="J2842" s="53"/>
      <c r="K2842" s="57"/>
      <c r="L2842" s="58">
        <f t="shared" si="296"/>
        <v>11.46</v>
      </c>
      <c r="M2842" s="58">
        <f t="shared" si="292"/>
        <v>0.11</v>
      </c>
      <c r="N2842" s="58">
        <f t="shared" si="297"/>
        <v>5.0999999999999996</v>
      </c>
      <c r="O2842" s="58">
        <f>IF(J2842&gt;0,ROUND(J2842*#REF!,2),0)</f>
        <v>0</v>
      </c>
      <c r="P2842" s="58">
        <f t="shared" si="294"/>
        <v>5.21</v>
      </c>
      <c r="Q2842" s="59" t="s">
        <v>0</v>
      </c>
      <c r="R2842" s="51"/>
      <c r="S2842" s="51"/>
    </row>
    <row r="2843" spans="1:19" x14ac:dyDescent="0.35">
      <c r="A2843" s="53">
        <v>40301613</v>
      </c>
      <c r="B2843" s="53" t="s">
        <v>11818</v>
      </c>
      <c r="C2843" s="54" t="s">
        <v>1748</v>
      </c>
      <c r="D2843" s="69">
        <v>0.75</v>
      </c>
      <c r="E2843" s="60" t="s">
        <v>25</v>
      </c>
      <c r="F2843" s="56">
        <v>9.1440000000000001</v>
      </c>
      <c r="G2843" s="53"/>
      <c r="H2843" s="53"/>
      <c r="I2843" s="53"/>
      <c r="J2843" s="53"/>
      <c r="K2843" s="57"/>
      <c r="L2843" s="58">
        <f t="shared" si="296"/>
        <v>11.46</v>
      </c>
      <c r="M2843" s="58">
        <f t="shared" si="292"/>
        <v>8.6</v>
      </c>
      <c r="N2843" s="58">
        <f t="shared" si="297"/>
        <v>120.61</v>
      </c>
      <c r="O2843" s="58">
        <f>IF(J2843&gt;0,ROUND(J2843*#REF!,2),0)</f>
        <v>0</v>
      </c>
      <c r="P2843" s="58">
        <f t="shared" si="294"/>
        <v>129.21</v>
      </c>
      <c r="Q2843" s="59" t="s">
        <v>0</v>
      </c>
      <c r="R2843" s="51"/>
      <c r="S2843" s="51"/>
    </row>
    <row r="2844" spans="1:19" x14ac:dyDescent="0.35">
      <c r="A2844" s="53">
        <v>40301621</v>
      </c>
      <c r="B2844" s="53" t="s">
        <v>11819</v>
      </c>
      <c r="C2844" s="54" t="s">
        <v>1747</v>
      </c>
      <c r="D2844" s="60">
        <v>0.01</v>
      </c>
      <c r="E2844" s="60" t="s">
        <v>25</v>
      </c>
      <c r="F2844" s="56">
        <v>0.72</v>
      </c>
      <c r="G2844" s="53"/>
      <c r="H2844" s="53"/>
      <c r="I2844" s="53"/>
      <c r="J2844" s="53"/>
      <c r="K2844" s="57"/>
      <c r="L2844" s="58">
        <f t="shared" si="296"/>
        <v>11.46</v>
      </c>
      <c r="M2844" s="58">
        <f t="shared" si="292"/>
        <v>0.11</v>
      </c>
      <c r="N2844" s="58">
        <f t="shared" si="297"/>
        <v>9.5</v>
      </c>
      <c r="O2844" s="58">
        <f>IF(J2844&gt;0,ROUND(J2844*#REF!,2),0)</f>
        <v>0</v>
      </c>
      <c r="P2844" s="58">
        <f t="shared" si="294"/>
        <v>9.61</v>
      </c>
      <c r="Q2844" s="59" t="s">
        <v>0</v>
      </c>
      <c r="R2844" s="51"/>
      <c r="S2844" s="51"/>
    </row>
    <row r="2845" spans="1:19" x14ac:dyDescent="0.35">
      <c r="A2845" s="53">
        <v>40301630</v>
      </c>
      <c r="B2845" s="53" t="s">
        <v>11820</v>
      </c>
      <c r="C2845" s="54" t="s">
        <v>1746</v>
      </c>
      <c r="D2845" s="60">
        <v>0.01</v>
      </c>
      <c r="E2845" s="60" t="s">
        <v>25</v>
      </c>
      <c r="F2845" s="56">
        <v>0.38700000000000001</v>
      </c>
      <c r="G2845" s="53"/>
      <c r="H2845" s="53"/>
      <c r="I2845" s="53"/>
      <c r="J2845" s="53"/>
      <c r="K2845" s="57"/>
      <c r="L2845" s="58">
        <f t="shared" si="296"/>
        <v>11.46</v>
      </c>
      <c r="M2845" s="58">
        <f t="shared" si="292"/>
        <v>0.11</v>
      </c>
      <c r="N2845" s="58">
        <f t="shared" si="297"/>
        <v>5.0999999999999996</v>
      </c>
      <c r="O2845" s="58">
        <f>IF(J2845&gt;0,ROUND(J2845*#REF!,2),0)</f>
        <v>0</v>
      </c>
      <c r="P2845" s="58">
        <f t="shared" si="294"/>
        <v>5.21</v>
      </c>
      <c r="Q2845" s="59" t="s">
        <v>0</v>
      </c>
      <c r="R2845" s="51"/>
      <c r="S2845" s="51"/>
    </row>
    <row r="2846" spans="1:19" ht="21" x14ac:dyDescent="0.35">
      <c r="A2846" s="53">
        <v>40301648</v>
      </c>
      <c r="B2846" s="53" t="s">
        <v>11821</v>
      </c>
      <c r="C2846" s="54" t="s">
        <v>1745</v>
      </c>
      <c r="D2846" s="60">
        <v>0.04</v>
      </c>
      <c r="E2846" s="60" t="s">
        <v>25</v>
      </c>
      <c r="F2846" s="56">
        <v>1.0529999999999999</v>
      </c>
      <c r="G2846" s="53"/>
      <c r="H2846" s="53"/>
      <c r="I2846" s="53"/>
      <c r="J2846" s="53"/>
      <c r="K2846" s="57"/>
      <c r="L2846" s="58">
        <f t="shared" si="296"/>
        <v>11.46</v>
      </c>
      <c r="M2846" s="58">
        <f t="shared" si="292"/>
        <v>0.46</v>
      </c>
      <c r="N2846" s="58">
        <f t="shared" si="297"/>
        <v>13.89</v>
      </c>
      <c r="O2846" s="58">
        <f>IF(J2846&gt;0,ROUND(J2846*#REF!,2),0)</f>
        <v>0</v>
      </c>
      <c r="P2846" s="58">
        <f t="shared" si="294"/>
        <v>14.35</v>
      </c>
      <c r="Q2846" s="59" t="s">
        <v>0</v>
      </c>
      <c r="R2846" s="51"/>
      <c r="S2846" s="51"/>
    </row>
    <row r="2847" spans="1:19" ht="21" x14ac:dyDescent="0.35">
      <c r="A2847" s="53">
        <v>40301656</v>
      </c>
      <c r="B2847" s="53" t="s">
        <v>11822</v>
      </c>
      <c r="C2847" s="54" t="s">
        <v>1744</v>
      </c>
      <c r="D2847" s="60">
        <v>0.1</v>
      </c>
      <c r="E2847" s="60" t="s">
        <v>25</v>
      </c>
      <c r="F2847" s="56">
        <v>3.2669999999999999</v>
      </c>
      <c r="G2847" s="53"/>
      <c r="H2847" s="53"/>
      <c r="I2847" s="53"/>
      <c r="J2847" s="53"/>
      <c r="K2847" s="57"/>
      <c r="L2847" s="58">
        <f t="shared" ref="L2847:L2881" si="298">VLOOKUP(E2847,PORTES,6,FALSE)</f>
        <v>11.46</v>
      </c>
      <c r="M2847" s="58">
        <f t="shared" ref="M2847:M2910" si="299">ROUND(D2847*L2847,2)</f>
        <v>1.1499999999999999</v>
      </c>
      <c r="N2847" s="58">
        <f t="shared" ref="N2847:N2881" si="300">IF(F2847&gt;0,ROUND(F2847*UCO_2016,2),0)</f>
        <v>43.09</v>
      </c>
      <c r="O2847" s="58">
        <f>IF(J2847&gt;0,ROUND(J2847*#REF!,2),0)</f>
        <v>0</v>
      </c>
      <c r="P2847" s="58">
        <f t="shared" ref="P2847:P2910" si="301">ROUND(M2847+N2847+O2847,2)</f>
        <v>44.24</v>
      </c>
      <c r="Q2847" s="59" t="s">
        <v>0</v>
      </c>
      <c r="R2847" s="51"/>
      <c r="S2847" s="51"/>
    </row>
    <row r="2848" spans="1:19" ht="21" x14ac:dyDescent="0.35">
      <c r="A2848" s="53">
        <v>40301664</v>
      </c>
      <c r="B2848" s="53" t="s">
        <v>11823</v>
      </c>
      <c r="C2848" s="54" t="s">
        <v>1743</v>
      </c>
      <c r="D2848" s="60">
        <v>0.1</v>
      </c>
      <c r="E2848" s="60" t="s">
        <v>25</v>
      </c>
      <c r="F2848" s="56">
        <v>2.097</v>
      </c>
      <c r="G2848" s="53"/>
      <c r="H2848" s="53"/>
      <c r="I2848" s="53"/>
      <c r="J2848" s="53"/>
      <c r="K2848" s="57"/>
      <c r="L2848" s="58">
        <f t="shared" si="298"/>
        <v>11.46</v>
      </c>
      <c r="M2848" s="58">
        <f t="shared" si="299"/>
        <v>1.1499999999999999</v>
      </c>
      <c r="N2848" s="58">
        <f t="shared" si="300"/>
        <v>27.66</v>
      </c>
      <c r="O2848" s="58">
        <f>IF(J2848&gt;0,ROUND(J2848*#REF!,2),0)</f>
        <v>0</v>
      </c>
      <c r="P2848" s="58">
        <f t="shared" si="301"/>
        <v>28.81</v>
      </c>
      <c r="Q2848" s="59" t="s">
        <v>0</v>
      </c>
      <c r="R2848" s="51"/>
      <c r="S2848" s="51"/>
    </row>
    <row r="2849" spans="1:19" ht="21" x14ac:dyDescent="0.35">
      <c r="A2849" s="53">
        <v>40301672</v>
      </c>
      <c r="B2849" s="53" t="s">
        <v>11824</v>
      </c>
      <c r="C2849" s="54" t="s">
        <v>1742</v>
      </c>
      <c r="D2849" s="69">
        <v>0.1</v>
      </c>
      <c r="E2849" s="60" t="s">
        <v>25</v>
      </c>
      <c r="F2849" s="56">
        <v>3.2669999999999999</v>
      </c>
      <c r="G2849" s="53"/>
      <c r="H2849" s="53"/>
      <c r="I2849" s="53"/>
      <c r="J2849" s="53"/>
      <c r="K2849" s="57"/>
      <c r="L2849" s="58">
        <f t="shared" si="298"/>
        <v>11.46</v>
      </c>
      <c r="M2849" s="58">
        <f t="shared" si="299"/>
        <v>1.1499999999999999</v>
      </c>
      <c r="N2849" s="58">
        <f t="shared" si="300"/>
        <v>43.09</v>
      </c>
      <c r="O2849" s="58">
        <f>IF(J2849&gt;0,ROUND(J2849*#REF!,2),0)</f>
        <v>0</v>
      </c>
      <c r="P2849" s="58">
        <f t="shared" si="301"/>
        <v>44.24</v>
      </c>
      <c r="Q2849" s="59" t="s">
        <v>0</v>
      </c>
      <c r="R2849" s="51"/>
      <c r="S2849" s="51"/>
    </row>
    <row r="2850" spans="1:19" ht="21" x14ac:dyDescent="0.35">
      <c r="A2850" s="53">
        <v>40301680</v>
      </c>
      <c r="B2850" s="53" t="s">
        <v>11825</v>
      </c>
      <c r="C2850" s="54" t="s">
        <v>1741</v>
      </c>
      <c r="D2850" s="69">
        <v>0.1</v>
      </c>
      <c r="E2850" s="60" t="s">
        <v>25</v>
      </c>
      <c r="F2850" s="56">
        <v>1.764</v>
      </c>
      <c r="G2850" s="53"/>
      <c r="H2850" s="53"/>
      <c r="I2850" s="53"/>
      <c r="J2850" s="53"/>
      <c r="K2850" s="57"/>
      <c r="L2850" s="58">
        <f t="shared" si="298"/>
        <v>11.46</v>
      </c>
      <c r="M2850" s="58">
        <f t="shared" si="299"/>
        <v>1.1499999999999999</v>
      </c>
      <c r="N2850" s="58">
        <f t="shared" si="300"/>
        <v>23.27</v>
      </c>
      <c r="O2850" s="58">
        <f>IF(J2850&gt;0,ROUND(J2850*#REF!,2),0)</f>
        <v>0</v>
      </c>
      <c r="P2850" s="58">
        <f t="shared" si="301"/>
        <v>24.42</v>
      </c>
      <c r="Q2850" s="59" t="s">
        <v>0</v>
      </c>
      <c r="R2850" s="51"/>
      <c r="S2850" s="51"/>
    </row>
    <row r="2851" spans="1:19" ht="21" x14ac:dyDescent="0.35">
      <c r="A2851" s="53">
        <v>40301699</v>
      </c>
      <c r="B2851" s="53" t="s">
        <v>11826</v>
      </c>
      <c r="C2851" s="54" t="s">
        <v>1740</v>
      </c>
      <c r="D2851" s="60">
        <v>0.01</v>
      </c>
      <c r="E2851" s="60" t="s">
        <v>25</v>
      </c>
      <c r="F2851" s="56">
        <v>0.72</v>
      </c>
      <c r="G2851" s="53"/>
      <c r="H2851" s="53"/>
      <c r="I2851" s="53"/>
      <c r="J2851" s="53"/>
      <c r="K2851" s="57"/>
      <c r="L2851" s="58">
        <f t="shared" si="298"/>
        <v>11.46</v>
      </c>
      <c r="M2851" s="58">
        <f t="shared" si="299"/>
        <v>0.11</v>
      </c>
      <c r="N2851" s="58">
        <f t="shared" si="300"/>
        <v>9.5</v>
      </c>
      <c r="O2851" s="58">
        <f>IF(J2851&gt;0,ROUND(J2851*#REF!,2),0)</f>
        <v>0</v>
      </c>
      <c r="P2851" s="58">
        <f t="shared" si="301"/>
        <v>9.61</v>
      </c>
      <c r="Q2851" s="59" t="s">
        <v>0</v>
      </c>
      <c r="R2851" s="51"/>
      <c r="S2851" s="51"/>
    </row>
    <row r="2852" spans="1:19" ht="21" x14ac:dyDescent="0.35">
      <c r="A2852" s="53">
        <v>40301702</v>
      </c>
      <c r="B2852" s="53" t="s">
        <v>11827</v>
      </c>
      <c r="C2852" s="54" t="s">
        <v>1739</v>
      </c>
      <c r="D2852" s="60">
        <v>0.01</v>
      </c>
      <c r="E2852" s="60" t="s">
        <v>25</v>
      </c>
      <c r="F2852" s="56">
        <v>0.72</v>
      </c>
      <c r="G2852" s="53"/>
      <c r="H2852" s="53"/>
      <c r="I2852" s="53"/>
      <c r="J2852" s="53"/>
      <c r="K2852" s="57"/>
      <c r="L2852" s="58">
        <f t="shared" si="298"/>
        <v>11.46</v>
      </c>
      <c r="M2852" s="58">
        <f t="shared" si="299"/>
        <v>0.11</v>
      </c>
      <c r="N2852" s="58">
        <f t="shared" si="300"/>
        <v>9.5</v>
      </c>
      <c r="O2852" s="58">
        <f>IF(J2852&gt;0,ROUND(J2852*#REF!,2),0)</f>
        <v>0</v>
      </c>
      <c r="P2852" s="58">
        <f t="shared" si="301"/>
        <v>9.61</v>
      </c>
      <c r="Q2852" s="59" t="s">
        <v>0</v>
      </c>
      <c r="R2852" s="51"/>
      <c r="S2852" s="51"/>
    </row>
    <row r="2853" spans="1:19" ht="21" x14ac:dyDescent="0.35">
      <c r="A2853" s="53">
        <v>40301710</v>
      </c>
      <c r="B2853" s="53" t="s">
        <v>11828</v>
      </c>
      <c r="C2853" s="54" t="s">
        <v>1738</v>
      </c>
      <c r="D2853" s="60">
        <v>0.01</v>
      </c>
      <c r="E2853" s="60" t="s">
        <v>25</v>
      </c>
      <c r="F2853" s="56">
        <v>0.72</v>
      </c>
      <c r="G2853" s="53"/>
      <c r="H2853" s="53"/>
      <c r="I2853" s="53"/>
      <c r="J2853" s="53"/>
      <c r="K2853" s="57"/>
      <c r="L2853" s="58">
        <f t="shared" si="298"/>
        <v>11.46</v>
      </c>
      <c r="M2853" s="58">
        <f t="shared" si="299"/>
        <v>0.11</v>
      </c>
      <c r="N2853" s="58">
        <f t="shared" si="300"/>
        <v>9.5</v>
      </c>
      <c r="O2853" s="58">
        <f>IF(J2853&gt;0,ROUND(J2853*#REF!,2),0)</f>
        <v>0</v>
      </c>
      <c r="P2853" s="58">
        <f t="shared" si="301"/>
        <v>9.61</v>
      </c>
      <c r="Q2853" s="59" t="s">
        <v>0</v>
      </c>
      <c r="R2853" s="51"/>
      <c r="S2853" s="51"/>
    </row>
    <row r="2854" spans="1:19" x14ac:dyDescent="0.35">
      <c r="A2854" s="53">
        <v>40301729</v>
      </c>
      <c r="B2854" s="53" t="s">
        <v>11829</v>
      </c>
      <c r="C2854" s="54" t="s">
        <v>1737</v>
      </c>
      <c r="D2854" s="60">
        <v>0.01</v>
      </c>
      <c r="E2854" s="60" t="s">
        <v>25</v>
      </c>
      <c r="F2854" s="56">
        <v>0.72</v>
      </c>
      <c r="G2854" s="53"/>
      <c r="H2854" s="53"/>
      <c r="I2854" s="53"/>
      <c r="J2854" s="53"/>
      <c r="K2854" s="57"/>
      <c r="L2854" s="58">
        <f t="shared" si="298"/>
        <v>11.46</v>
      </c>
      <c r="M2854" s="58">
        <f t="shared" si="299"/>
        <v>0.11</v>
      </c>
      <c r="N2854" s="58">
        <f t="shared" si="300"/>
        <v>9.5</v>
      </c>
      <c r="O2854" s="58">
        <f>IF(J2854&gt;0,ROUND(J2854*#REF!,2),0)</f>
        <v>0</v>
      </c>
      <c r="P2854" s="58">
        <f t="shared" si="301"/>
        <v>9.61</v>
      </c>
      <c r="Q2854" s="59" t="s">
        <v>0</v>
      </c>
      <c r="R2854" s="51"/>
      <c r="S2854" s="51"/>
    </row>
    <row r="2855" spans="1:19" ht="31.5" x14ac:dyDescent="0.35">
      <c r="A2855" s="53">
        <v>40301737</v>
      </c>
      <c r="B2855" s="53" t="s">
        <v>11830</v>
      </c>
      <c r="C2855" s="54" t="s">
        <v>1736</v>
      </c>
      <c r="D2855" s="60">
        <v>0.1</v>
      </c>
      <c r="E2855" s="60" t="s">
        <v>25</v>
      </c>
      <c r="F2855" s="56">
        <v>3.2669999999999999</v>
      </c>
      <c r="G2855" s="53"/>
      <c r="H2855" s="53"/>
      <c r="I2855" s="53"/>
      <c r="J2855" s="53"/>
      <c r="K2855" s="57"/>
      <c r="L2855" s="58">
        <f t="shared" si="298"/>
        <v>11.46</v>
      </c>
      <c r="M2855" s="58">
        <f t="shared" si="299"/>
        <v>1.1499999999999999</v>
      </c>
      <c r="N2855" s="58">
        <f t="shared" si="300"/>
        <v>43.09</v>
      </c>
      <c r="O2855" s="58">
        <f>IF(J2855&gt;0,ROUND(J2855*#REF!,2),0)</f>
        <v>0</v>
      </c>
      <c r="P2855" s="58">
        <f t="shared" si="301"/>
        <v>44.24</v>
      </c>
      <c r="Q2855" s="59" t="s">
        <v>0</v>
      </c>
      <c r="R2855" s="51"/>
      <c r="S2855" s="51"/>
    </row>
    <row r="2856" spans="1:19" ht="21" x14ac:dyDescent="0.35">
      <c r="A2856" s="53">
        <v>40301745</v>
      </c>
      <c r="B2856" s="53" t="s">
        <v>11831</v>
      </c>
      <c r="C2856" s="54" t="s">
        <v>1735</v>
      </c>
      <c r="D2856" s="60">
        <v>0.1</v>
      </c>
      <c r="E2856" s="60" t="s">
        <v>25</v>
      </c>
      <c r="F2856" s="56">
        <v>3.2669999999999999</v>
      </c>
      <c r="G2856" s="53"/>
      <c r="H2856" s="53"/>
      <c r="I2856" s="53"/>
      <c r="J2856" s="53"/>
      <c r="K2856" s="57"/>
      <c r="L2856" s="58">
        <f t="shared" si="298"/>
        <v>11.46</v>
      </c>
      <c r="M2856" s="58">
        <f t="shared" si="299"/>
        <v>1.1499999999999999</v>
      </c>
      <c r="N2856" s="58">
        <f t="shared" si="300"/>
        <v>43.09</v>
      </c>
      <c r="O2856" s="58">
        <f>IF(J2856&gt;0,ROUND(J2856*#REF!,2),0)</f>
        <v>0</v>
      </c>
      <c r="P2856" s="58">
        <f t="shared" si="301"/>
        <v>44.24</v>
      </c>
      <c r="Q2856" s="59" t="s">
        <v>0</v>
      </c>
      <c r="R2856" s="51"/>
      <c r="S2856" s="51"/>
    </row>
    <row r="2857" spans="1:19" x14ac:dyDescent="0.35">
      <c r="A2857" s="53">
        <v>40301753</v>
      </c>
      <c r="B2857" s="53" t="s">
        <v>11832</v>
      </c>
      <c r="C2857" s="54" t="s">
        <v>1734</v>
      </c>
      <c r="D2857" s="69">
        <v>0.1</v>
      </c>
      <c r="E2857" s="60" t="s">
        <v>25</v>
      </c>
      <c r="F2857" s="56">
        <v>3.2669999999999999</v>
      </c>
      <c r="G2857" s="53"/>
      <c r="H2857" s="53"/>
      <c r="I2857" s="53"/>
      <c r="J2857" s="53"/>
      <c r="K2857" s="57"/>
      <c r="L2857" s="58">
        <f t="shared" si="298"/>
        <v>11.46</v>
      </c>
      <c r="M2857" s="58">
        <f t="shared" si="299"/>
        <v>1.1499999999999999</v>
      </c>
      <c r="N2857" s="58">
        <f t="shared" si="300"/>
        <v>43.09</v>
      </c>
      <c r="O2857" s="58">
        <f>IF(J2857&gt;0,ROUND(J2857*#REF!,2),0)</f>
        <v>0</v>
      </c>
      <c r="P2857" s="58">
        <f t="shared" si="301"/>
        <v>44.24</v>
      </c>
      <c r="Q2857" s="59" t="s">
        <v>0</v>
      </c>
      <c r="R2857" s="51"/>
      <c r="S2857" s="51"/>
    </row>
    <row r="2858" spans="1:19" x14ac:dyDescent="0.35">
      <c r="A2858" s="53">
        <v>40301761</v>
      </c>
      <c r="B2858" s="53" t="s">
        <v>11833</v>
      </c>
      <c r="C2858" s="54" t="s">
        <v>1733</v>
      </c>
      <c r="D2858" s="60">
        <v>0.1</v>
      </c>
      <c r="E2858" s="60" t="s">
        <v>25</v>
      </c>
      <c r="F2858" s="56">
        <v>1.764</v>
      </c>
      <c r="G2858" s="53"/>
      <c r="H2858" s="53"/>
      <c r="I2858" s="53"/>
      <c r="J2858" s="53"/>
      <c r="K2858" s="57"/>
      <c r="L2858" s="58">
        <f t="shared" si="298"/>
        <v>11.46</v>
      </c>
      <c r="M2858" s="58">
        <f t="shared" si="299"/>
        <v>1.1499999999999999</v>
      </c>
      <c r="N2858" s="58">
        <f t="shared" si="300"/>
        <v>23.27</v>
      </c>
      <c r="O2858" s="58">
        <f>IF(J2858&gt;0,ROUND(J2858*#REF!,2),0)</f>
        <v>0</v>
      </c>
      <c r="P2858" s="58">
        <f t="shared" si="301"/>
        <v>24.42</v>
      </c>
      <c r="Q2858" s="59" t="s">
        <v>0</v>
      </c>
      <c r="R2858" s="51"/>
      <c r="S2858" s="51"/>
    </row>
    <row r="2859" spans="1:19" x14ac:dyDescent="0.35">
      <c r="A2859" s="53">
        <v>40301770</v>
      </c>
      <c r="B2859" s="53" t="s">
        <v>11834</v>
      </c>
      <c r="C2859" s="54" t="s">
        <v>1732</v>
      </c>
      <c r="D2859" s="69">
        <v>0.1</v>
      </c>
      <c r="E2859" s="60" t="s">
        <v>25</v>
      </c>
      <c r="F2859" s="56">
        <v>1.764</v>
      </c>
      <c r="G2859" s="53"/>
      <c r="H2859" s="53"/>
      <c r="I2859" s="53"/>
      <c r="J2859" s="53"/>
      <c r="K2859" s="57"/>
      <c r="L2859" s="58">
        <f t="shared" si="298"/>
        <v>11.46</v>
      </c>
      <c r="M2859" s="58">
        <f t="shared" si="299"/>
        <v>1.1499999999999999</v>
      </c>
      <c r="N2859" s="58">
        <f t="shared" si="300"/>
        <v>23.27</v>
      </c>
      <c r="O2859" s="58">
        <f>IF(J2859&gt;0,ROUND(J2859*#REF!,2),0)</f>
        <v>0</v>
      </c>
      <c r="P2859" s="58">
        <f t="shared" si="301"/>
        <v>24.42</v>
      </c>
      <c r="Q2859" s="59" t="s">
        <v>0</v>
      </c>
      <c r="R2859" s="51"/>
      <c r="S2859" s="51"/>
    </row>
    <row r="2860" spans="1:19" x14ac:dyDescent="0.35">
      <c r="A2860" s="53">
        <v>40301788</v>
      </c>
      <c r="B2860" s="53" t="s">
        <v>11835</v>
      </c>
      <c r="C2860" s="54" t="s">
        <v>1731</v>
      </c>
      <c r="D2860" s="69">
        <v>0.1</v>
      </c>
      <c r="E2860" s="60" t="s">
        <v>25</v>
      </c>
      <c r="F2860" s="56">
        <v>1.764</v>
      </c>
      <c r="G2860" s="53"/>
      <c r="H2860" s="53"/>
      <c r="I2860" s="53"/>
      <c r="J2860" s="53"/>
      <c r="K2860" s="57"/>
      <c r="L2860" s="58">
        <f t="shared" si="298"/>
        <v>11.46</v>
      </c>
      <c r="M2860" s="58">
        <f t="shared" si="299"/>
        <v>1.1499999999999999</v>
      </c>
      <c r="N2860" s="58">
        <f t="shared" si="300"/>
        <v>23.27</v>
      </c>
      <c r="O2860" s="58">
        <f>IF(J2860&gt;0,ROUND(J2860*#REF!,2),0)</f>
        <v>0</v>
      </c>
      <c r="P2860" s="58">
        <f t="shared" si="301"/>
        <v>24.42</v>
      </c>
      <c r="Q2860" s="59" t="s">
        <v>0</v>
      </c>
      <c r="R2860" s="51"/>
      <c r="S2860" s="51"/>
    </row>
    <row r="2861" spans="1:19" x14ac:dyDescent="0.35">
      <c r="A2861" s="53">
        <v>40301796</v>
      </c>
      <c r="B2861" s="53" t="s">
        <v>11836</v>
      </c>
      <c r="C2861" s="54" t="s">
        <v>1730</v>
      </c>
      <c r="D2861" s="60">
        <v>0.25</v>
      </c>
      <c r="E2861" s="60" t="s">
        <v>25</v>
      </c>
      <c r="F2861" s="56">
        <v>4.7969999999999997</v>
      </c>
      <c r="G2861" s="53"/>
      <c r="H2861" s="53"/>
      <c r="I2861" s="53"/>
      <c r="J2861" s="53"/>
      <c r="K2861" s="57"/>
      <c r="L2861" s="58">
        <f t="shared" si="298"/>
        <v>11.46</v>
      </c>
      <c r="M2861" s="58">
        <f t="shared" si="299"/>
        <v>2.87</v>
      </c>
      <c r="N2861" s="58">
        <f t="shared" si="300"/>
        <v>63.27</v>
      </c>
      <c r="O2861" s="58">
        <f>IF(J2861&gt;0,ROUND(J2861*#REF!,2),0)</f>
        <v>0</v>
      </c>
      <c r="P2861" s="58">
        <f t="shared" si="301"/>
        <v>66.14</v>
      </c>
      <c r="Q2861" s="59" t="s">
        <v>0</v>
      </c>
      <c r="R2861" s="51"/>
      <c r="S2861" s="51"/>
    </row>
    <row r="2862" spans="1:19" x14ac:dyDescent="0.35">
      <c r="A2862" s="53">
        <v>40301800</v>
      </c>
      <c r="B2862" s="53" t="s">
        <v>11837</v>
      </c>
      <c r="C2862" s="54" t="s">
        <v>1729</v>
      </c>
      <c r="D2862" s="69">
        <v>0.1</v>
      </c>
      <c r="E2862" s="60" t="s">
        <v>25</v>
      </c>
      <c r="F2862" s="56">
        <v>3.2669999999999999</v>
      </c>
      <c r="G2862" s="53"/>
      <c r="H2862" s="53"/>
      <c r="I2862" s="53"/>
      <c r="J2862" s="53"/>
      <c r="K2862" s="57"/>
      <c r="L2862" s="58">
        <f t="shared" si="298"/>
        <v>11.46</v>
      </c>
      <c r="M2862" s="58">
        <f t="shared" si="299"/>
        <v>1.1499999999999999</v>
      </c>
      <c r="N2862" s="58">
        <f t="shared" si="300"/>
        <v>43.09</v>
      </c>
      <c r="O2862" s="58">
        <f>IF(J2862&gt;0,ROUND(J2862*#REF!,2),0)</f>
        <v>0</v>
      </c>
      <c r="P2862" s="58">
        <f t="shared" si="301"/>
        <v>44.24</v>
      </c>
      <c r="Q2862" s="59" t="s">
        <v>0</v>
      </c>
      <c r="R2862" s="51"/>
      <c r="S2862" s="51"/>
    </row>
    <row r="2863" spans="1:19" ht="21" x14ac:dyDescent="0.35">
      <c r="A2863" s="53">
        <v>40301818</v>
      </c>
      <c r="B2863" s="53" t="s">
        <v>11838</v>
      </c>
      <c r="C2863" s="54" t="s">
        <v>1728</v>
      </c>
      <c r="D2863" s="60">
        <v>0.01</v>
      </c>
      <c r="E2863" s="60" t="s">
        <v>25</v>
      </c>
      <c r="F2863" s="56">
        <v>1.0529999999999999</v>
      </c>
      <c r="G2863" s="53"/>
      <c r="H2863" s="53"/>
      <c r="I2863" s="53"/>
      <c r="J2863" s="53"/>
      <c r="K2863" s="57"/>
      <c r="L2863" s="58">
        <f t="shared" si="298"/>
        <v>11.46</v>
      </c>
      <c r="M2863" s="58">
        <f t="shared" si="299"/>
        <v>0.11</v>
      </c>
      <c r="N2863" s="58">
        <f t="shared" si="300"/>
        <v>13.89</v>
      </c>
      <c r="O2863" s="58">
        <f>IF(J2863&gt;0,ROUND(J2863*#REF!,2),0)</f>
        <v>0</v>
      </c>
      <c r="P2863" s="58">
        <f t="shared" si="301"/>
        <v>14</v>
      </c>
      <c r="Q2863" s="59" t="s">
        <v>0</v>
      </c>
      <c r="R2863" s="51"/>
      <c r="S2863" s="51"/>
    </row>
    <row r="2864" spans="1:19" x14ac:dyDescent="0.35">
      <c r="A2864" s="53">
        <v>40301826</v>
      </c>
      <c r="B2864" s="53" t="s">
        <v>11839</v>
      </c>
      <c r="C2864" s="54" t="s">
        <v>1727</v>
      </c>
      <c r="D2864" s="69">
        <v>0.1</v>
      </c>
      <c r="E2864" s="60" t="s">
        <v>25</v>
      </c>
      <c r="F2864" s="56">
        <v>3.2669999999999999</v>
      </c>
      <c r="G2864" s="53"/>
      <c r="H2864" s="53"/>
      <c r="I2864" s="53"/>
      <c r="J2864" s="53"/>
      <c r="K2864" s="57"/>
      <c r="L2864" s="58">
        <f t="shared" si="298"/>
        <v>11.46</v>
      </c>
      <c r="M2864" s="58">
        <f t="shared" si="299"/>
        <v>1.1499999999999999</v>
      </c>
      <c r="N2864" s="58">
        <f t="shared" si="300"/>
        <v>43.09</v>
      </c>
      <c r="O2864" s="58">
        <f>IF(J2864&gt;0,ROUND(J2864*#REF!,2),0)</f>
        <v>0</v>
      </c>
      <c r="P2864" s="58">
        <f t="shared" si="301"/>
        <v>44.24</v>
      </c>
      <c r="Q2864" s="59" t="s">
        <v>0</v>
      </c>
      <c r="R2864" s="51"/>
      <c r="S2864" s="51"/>
    </row>
    <row r="2865" spans="1:19" x14ac:dyDescent="0.35">
      <c r="A2865" s="53">
        <v>40301834</v>
      </c>
      <c r="B2865" s="53" t="s">
        <v>11840</v>
      </c>
      <c r="C2865" s="54" t="s">
        <v>1726</v>
      </c>
      <c r="D2865" s="60">
        <v>0.1</v>
      </c>
      <c r="E2865" s="60" t="s">
        <v>25</v>
      </c>
      <c r="F2865" s="56">
        <v>3.2669999999999999</v>
      </c>
      <c r="G2865" s="53"/>
      <c r="H2865" s="53"/>
      <c r="I2865" s="53"/>
      <c r="J2865" s="53"/>
      <c r="K2865" s="57"/>
      <c r="L2865" s="58">
        <f t="shared" si="298"/>
        <v>11.46</v>
      </c>
      <c r="M2865" s="58">
        <f t="shared" si="299"/>
        <v>1.1499999999999999</v>
      </c>
      <c r="N2865" s="58">
        <f t="shared" si="300"/>
        <v>43.09</v>
      </c>
      <c r="O2865" s="58">
        <f>IF(J2865&gt;0,ROUND(J2865*#REF!,2),0)</f>
        <v>0</v>
      </c>
      <c r="P2865" s="58">
        <f t="shared" si="301"/>
        <v>44.24</v>
      </c>
      <c r="Q2865" s="59" t="s">
        <v>0</v>
      </c>
      <c r="R2865" s="51"/>
      <c r="S2865" s="51"/>
    </row>
    <row r="2866" spans="1:19" x14ac:dyDescent="0.35">
      <c r="A2866" s="53">
        <v>40301842</v>
      </c>
      <c r="B2866" s="53" t="s">
        <v>11841</v>
      </c>
      <c r="C2866" s="54" t="s">
        <v>1725</v>
      </c>
      <c r="D2866" s="60">
        <v>0.01</v>
      </c>
      <c r="E2866" s="60" t="s">
        <v>25</v>
      </c>
      <c r="F2866" s="56">
        <v>0.54</v>
      </c>
      <c r="G2866" s="53"/>
      <c r="H2866" s="53"/>
      <c r="I2866" s="53"/>
      <c r="J2866" s="53"/>
      <c r="K2866" s="57"/>
      <c r="L2866" s="58">
        <f t="shared" si="298"/>
        <v>11.46</v>
      </c>
      <c r="M2866" s="58">
        <f t="shared" si="299"/>
        <v>0.11</v>
      </c>
      <c r="N2866" s="58">
        <f t="shared" si="300"/>
        <v>7.12</v>
      </c>
      <c r="O2866" s="58">
        <f>IF(J2866&gt;0,ROUND(J2866*#REF!,2),0)</f>
        <v>0</v>
      </c>
      <c r="P2866" s="58">
        <f t="shared" si="301"/>
        <v>7.23</v>
      </c>
      <c r="Q2866" s="59" t="s">
        <v>0</v>
      </c>
      <c r="R2866" s="51"/>
      <c r="S2866" s="51"/>
    </row>
    <row r="2867" spans="1:19" x14ac:dyDescent="0.35">
      <c r="A2867" s="53">
        <v>40301850</v>
      </c>
      <c r="B2867" s="53" t="s">
        <v>11842</v>
      </c>
      <c r="C2867" s="54" t="s">
        <v>1724</v>
      </c>
      <c r="D2867" s="60">
        <v>0.1</v>
      </c>
      <c r="E2867" s="60" t="s">
        <v>25</v>
      </c>
      <c r="F2867" s="56">
        <v>2.097</v>
      </c>
      <c r="G2867" s="53"/>
      <c r="H2867" s="53"/>
      <c r="I2867" s="53"/>
      <c r="J2867" s="53"/>
      <c r="K2867" s="57"/>
      <c r="L2867" s="58">
        <f t="shared" si="298"/>
        <v>11.46</v>
      </c>
      <c r="M2867" s="58">
        <f t="shared" si="299"/>
        <v>1.1499999999999999</v>
      </c>
      <c r="N2867" s="58">
        <f t="shared" si="300"/>
        <v>27.66</v>
      </c>
      <c r="O2867" s="58">
        <f>IF(J2867&gt;0,ROUND(J2867*#REF!,2),0)</f>
        <v>0</v>
      </c>
      <c r="P2867" s="58">
        <f t="shared" si="301"/>
        <v>28.81</v>
      </c>
      <c r="Q2867" s="59" t="s">
        <v>0</v>
      </c>
      <c r="R2867" s="51"/>
      <c r="S2867" s="51"/>
    </row>
    <row r="2868" spans="1:19" x14ac:dyDescent="0.35">
      <c r="A2868" s="53">
        <v>40301869</v>
      </c>
      <c r="B2868" s="53" t="s">
        <v>11843</v>
      </c>
      <c r="C2868" s="54" t="s">
        <v>1723</v>
      </c>
      <c r="D2868" s="60">
        <v>0.01</v>
      </c>
      <c r="E2868" s="60" t="s">
        <v>25</v>
      </c>
      <c r="F2868" s="56">
        <v>0.72</v>
      </c>
      <c r="G2868" s="53"/>
      <c r="H2868" s="53"/>
      <c r="I2868" s="53"/>
      <c r="J2868" s="53"/>
      <c r="K2868" s="57"/>
      <c r="L2868" s="58">
        <f t="shared" si="298"/>
        <v>11.46</v>
      </c>
      <c r="M2868" s="58">
        <f t="shared" si="299"/>
        <v>0.11</v>
      </c>
      <c r="N2868" s="58">
        <f t="shared" si="300"/>
        <v>9.5</v>
      </c>
      <c r="O2868" s="58">
        <f>IF(J2868&gt;0,ROUND(J2868*#REF!,2),0)</f>
        <v>0</v>
      </c>
      <c r="P2868" s="58">
        <f t="shared" si="301"/>
        <v>9.61</v>
      </c>
      <c r="Q2868" s="59" t="s">
        <v>0</v>
      </c>
      <c r="R2868" s="51"/>
      <c r="S2868" s="51"/>
    </row>
    <row r="2869" spans="1:19" x14ac:dyDescent="0.35">
      <c r="A2869" s="53">
        <v>40301877</v>
      </c>
      <c r="B2869" s="53" t="s">
        <v>11844</v>
      </c>
      <c r="C2869" s="54" t="s">
        <v>1722</v>
      </c>
      <c r="D2869" s="60">
        <v>0.01</v>
      </c>
      <c r="E2869" s="60" t="s">
        <v>25</v>
      </c>
      <c r="F2869" s="56">
        <v>0.72</v>
      </c>
      <c r="G2869" s="53"/>
      <c r="H2869" s="53"/>
      <c r="I2869" s="53"/>
      <c r="J2869" s="53"/>
      <c r="K2869" s="57"/>
      <c r="L2869" s="58">
        <f t="shared" si="298"/>
        <v>11.46</v>
      </c>
      <c r="M2869" s="58">
        <f t="shared" si="299"/>
        <v>0.11</v>
      </c>
      <c r="N2869" s="58">
        <f t="shared" si="300"/>
        <v>9.5</v>
      </c>
      <c r="O2869" s="58">
        <f>IF(J2869&gt;0,ROUND(J2869*#REF!,2),0)</f>
        <v>0</v>
      </c>
      <c r="P2869" s="58">
        <f t="shared" si="301"/>
        <v>9.61</v>
      </c>
      <c r="Q2869" s="59" t="s">
        <v>0</v>
      </c>
      <c r="R2869" s="51"/>
      <c r="S2869" s="51"/>
    </row>
    <row r="2870" spans="1:19" x14ac:dyDescent="0.35">
      <c r="A2870" s="53">
        <v>40301885</v>
      </c>
      <c r="B2870" s="53" t="s">
        <v>11845</v>
      </c>
      <c r="C2870" s="54" t="s">
        <v>1721</v>
      </c>
      <c r="D2870" s="60">
        <v>0.01</v>
      </c>
      <c r="E2870" s="60" t="s">
        <v>25</v>
      </c>
      <c r="F2870" s="56">
        <v>0.72</v>
      </c>
      <c r="G2870" s="53"/>
      <c r="H2870" s="53"/>
      <c r="I2870" s="53"/>
      <c r="J2870" s="53"/>
      <c r="K2870" s="57"/>
      <c r="L2870" s="58">
        <f t="shared" si="298"/>
        <v>11.46</v>
      </c>
      <c r="M2870" s="58">
        <f t="shared" si="299"/>
        <v>0.11</v>
      </c>
      <c r="N2870" s="58">
        <f t="shared" si="300"/>
        <v>9.5</v>
      </c>
      <c r="O2870" s="58">
        <f>IF(J2870&gt;0,ROUND(J2870*#REF!,2),0)</f>
        <v>0</v>
      </c>
      <c r="P2870" s="58">
        <f t="shared" si="301"/>
        <v>9.61</v>
      </c>
      <c r="Q2870" s="59" t="s">
        <v>0</v>
      </c>
      <c r="R2870" s="51"/>
      <c r="S2870" s="51"/>
    </row>
    <row r="2871" spans="1:19" ht="31.5" x14ac:dyDescent="0.35">
      <c r="A2871" s="53">
        <v>40301893</v>
      </c>
      <c r="B2871" s="53" t="s">
        <v>11846</v>
      </c>
      <c r="C2871" s="54" t="s">
        <v>1720</v>
      </c>
      <c r="D2871" s="69">
        <v>0.1</v>
      </c>
      <c r="E2871" s="60" t="s">
        <v>25</v>
      </c>
      <c r="F2871" s="56">
        <v>3.2669999999999999</v>
      </c>
      <c r="G2871" s="53"/>
      <c r="H2871" s="53"/>
      <c r="I2871" s="53"/>
      <c r="J2871" s="53"/>
      <c r="K2871" s="57"/>
      <c r="L2871" s="58">
        <f t="shared" si="298"/>
        <v>11.46</v>
      </c>
      <c r="M2871" s="58">
        <f t="shared" si="299"/>
        <v>1.1499999999999999</v>
      </c>
      <c r="N2871" s="58">
        <f t="shared" si="300"/>
        <v>43.09</v>
      </c>
      <c r="O2871" s="58">
        <f>IF(J2871&gt;0,ROUND(J2871*#REF!,2),0)</f>
        <v>0</v>
      </c>
      <c r="P2871" s="58">
        <f t="shared" si="301"/>
        <v>44.24</v>
      </c>
      <c r="Q2871" s="59" t="s">
        <v>0</v>
      </c>
      <c r="R2871" s="51"/>
      <c r="S2871" s="51"/>
    </row>
    <row r="2872" spans="1:19" ht="21" x14ac:dyDescent="0.35">
      <c r="A2872" s="53">
        <v>40301907</v>
      </c>
      <c r="B2872" s="53" t="s">
        <v>11847</v>
      </c>
      <c r="C2872" s="54" t="s">
        <v>1719</v>
      </c>
      <c r="D2872" s="69">
        <v>0.1</v>
      </c>
      <c r="E2872" s="60" t="s">
        <v>25</v>
      </c>
      <c r="F2872" s="56">
        <v>3.2669999999999999</v>
      </c>
      <c r="G2872" s="53"/>
      <c r="H2872" s="53"/>
      <c r="I2872" s="53"/>
      <c r="J2872" s="53"/>
      <c r="K2872" s="57"/>
      <c r="L2872" s="58">
        <f t="shared" si="298"/>
        <v>11.46</v>
      </c>
      <c r="M2872" s="58">
        <f t="shared" si="299"/>
        <v>1.1499999999999999</v>
      </c>
      <c r="N2872" s="58">
        <f t="shared" si="300"/>
        <v>43.09</v>
      </c>
      <c r="O2872" s="58">
        <f>IF(J2872&gt;0,ROUND(J2872*#REF!,2),0)</f>
        <v>0</v>
      </c>
      <c r="P2872" s="58">
        <f t="shared" si="301"/>
        <v>44.24</v>
      </c>
      <c r="Q2872" s="59" t="s">
        <v>0</v>
      </c>
      <c r="R2872" s="51"/>
      <c r="S2872" s="51"/>
    </row>
    <row r="2873" spans="1:19" ht="21" x14ac:dyDescent="0.35">
      <c r="A2873" s="53">
        <v>40301915</v>
      </c>
      <c r="B2873" s="53" t="s">
        <v>11848</v>
      </c>
      <c r="C2873" s="54" t="s">
        <v>1718</v>
      </c>
      <c r="D2873" s="60">
        <v>0.01</v>
      </c>
      <c r="E2873" s="60" t="s">
        <v>25</v>
      </c>
      <c r="F2873" s="56">
        <v>0.72</v>
      </c>
      <c r="G2873" s="53"/>
      <c r="H2873" s="53"/>
      <c r="I2873" s="53"/>
      <c r="J2873" s="53"/>
      <c r="K2873" s="57"/>
      <c r="L2873" s="58">
        <f t="shared" si="298"/>
        <v>11.46</v>
      </c>
      <c r="M2873" s="58">
        <f t="shared" si="299"/>
        <v>0.11</v>
      </c>
      <c r="N2873" s="58">
        <f t="shared" si="300"/>
        <v>9.5</v>
      </c>
      <c r="O2873" s="58">
        <f>IF(J2873&gt;0,ROUND(J2873*#REF!,2),0)</f>
        <v>0</v>
      </c>
      <c r="P2873" s="58">
        <f t="shared" si="301"/>
        <v>9.61</v>
      </c>
      <c r="Q2873" s="59" t="s">
        <v>0</v>
      </c>
      <c r="R2873" s="51"/>
      <c r="S2873" s="51"/>
    </row>
    <row r="2874" spans="1:19" x14ac:dyDescent="0.35">
      <c r="A2874" s="53">
        <v>40301923</v>
      </c>
      <c r="B2874" s="53" t="s">
        <v>11849</v>
      </c>
      <c r="C2874" s="54" t="s">
        <v>1717</v>
      </c>
      <c r="D2874" s="60">
        <v>0.01</v>
      </c>
      <c r="E2874" s="60" t="s">
        <v>25</v>
      </c>
      <c r="F2874" s="56">
        <v>0.54</v>
      </c>
      <c r="G2874" s="53"/>
      <c r="H2874" s="53"/>
      <c r="I2874" s="53"/>
      <c r="J2874" s="53"/>
      <c r="K2874" s="57"/>
      <c r="L2874" s="58">
        <f t="shared" si="298"/>
        <v>11.46</v>
      </c>
      <c r="M2874" s="58">
        <f t="shared" si="299"/>
        <v>0.11</v>
      </c>
      <c r="N2874" s="58">
        <f t="shared" si="300"/>
        <v>7.12</v>
      </c>
      <c r="O2874" s="58">
        <f>IF(J2874&gt;0,ROUND(J2874*#REF!,2),0)</f>
        <v>0</v>
      </c>
      <c r="P2874" s="58">
        <f t="shared" si="301"/>
        <v>7.23</v>
      </c>
      <c r="Q2874" s="59" t="s">
        <v>0</v>
      </c>
      <c r="R2874" s="51"/>
      <c r="S2874" s="51"/>
    </row>
    <row r="2875" spans="1:19" x14ac:dyDescent="0.35">
      <c r="A2875" s="53">
        <v>40301931</v>
      </c>
      <c r="B2875" s="53" t="s">
        <v>11850</v>
      </c>
      <c r="C2875" s="54" t="s">
        <v>1716</v>
      </c>
      <c r="D2875" s="60">
        <v>0.01</v>
      </c>
      <c r="E2875" s="60" t="s">
        <v>25</v>
      </c>
      <c r="F2875" s="56">
        <v>0.38700000000000001</v>
      </c>
      <c r="G2875" s="53"/>
      <c r="H2875" s="53"/>
      <c r="I2875" s="53"/>
      <c r="J2875" s="53"/>
      <c r="K2875" s="57"/>
      <c r="L2875" s="58">
        <f t="shared" si="298"/>
        <v>11.46</v>
      </c>
      <c r="M2875" s="58">
        <f t="shared" si="299"/>
        <v>0.11</v>
      </c>
      <c r="N2875" s="58">
        <f t="shared" si="300"/>
        <v>5.0999999999999996</v>
      </c>
      <c r="O2875" s="58">
        <f>IF(J2875&gt;0,ROUND(J2875*#REF!,2),0)</f>
        <v>0</v>
      </c>
      <c r="P2875" s="58">
        <f t="shared" si="301"/>
        <v>5.21</v>
      </c>
      <c r="Q2875" s="59" t="s">
        <v>0</v>
      </c>
      <c r="R2875" s="51"/>
      <c r="S2875" s="51"/>
    </row>
    <row r="2876" spans="1:19" ht="21" x14ac:dyDescent="0.35">
      <c r="A2876" s="53">
        <v>40301940</v>
      </c>
      <c r="B2876" s="53" t="s">
        <v>11851</v>
      </c>
      <c r="C2876" s="54" t="s">
        <v>1715</v>
      </c>
      <c r="D2876" s="60">
        <v>0.01</v>
      </c>
      <c r="E2876" s="60" t="s">
        <v>25</v>
      </c>
      <c r="F2876" s="56">
        <v>0.72</v>
      </c>
      <c r="G2876" s="53"/>
      <c r="H2876" s="53"/>
      <c r="I2876" s="53"/>
      <c r="J2876" s="53"/>
      <c r="K2876" s="57"/>
      <c r="L2876" s="58">
        <f t="shared" si="298"/>
        <v>11.46</v>
      </c>
      <c r="M2876" s="58">
        <f t="shared" si="299"/>
        <v>0.11</v>
      </c>
      <c r="N2876" s="58">
        <f t="shared" si="300"/>
        <v>9.5</v>
      </c>
      <c r="O2876" s="58">
        <f>IF(J2876&gt;0,ROUND(J2876*#REF!,2),0)</f>
        <v>0</v>
      </c>
      <c r="P2876" s="58">
        <f t="shared" si="301"/>
        <v>9.61</v>
      </c>
      <c r="Q2876" s="59" t="s">
        <v>0</v>
      </c>
      <c r="R2876" s="51"/>
      <c r="S2876" s="51"/>
    </row>
    <row r="2877" spans="1:19" ht="21" x14ac:dyDescent="0.35">
      <c r="A2877" s="53">
        <v>40301958</v>
      </c>
      <c r="B2877" s="53" t="s">
        <v>11852</v>
      </c>
      <c r="C2877" s="54" t="s">
        <v>1714</v>
      </c>
      <c r="D2877" s="60">
        <v>0.01</v>
      </c>
      <c r="E2877" s="60" t="s">
        <v>25</v>
      </c>
      <c r="F2877" s="56">
        <v>0.72</v>
      </c>
      <c r="G2877" s="53"/>
      <c r="H2877" s="53"/>
      <c r="I2877" s="53"/>
      <c r="J2877" s="53"/>
      <c r="K2877" s="57"/>
      <c r="L2877" s="58">
        <f t="shared" si="298"/>
        <v>11.46</v>
      </c>
      <c r="M2877" s="58">
        <f t="shared" si="299"/>
        <v>0.11</v>
      </c>
      <c r="N2877" s="58">
        <f t="shared" si="300"/>
        <v>9.5</v>
      </c>
      <c r="O2877" s="58">
        <f>IF(J2877&gt;0,ROUND(J2877*#REF!,2),0)</f>
        <v>0</v>
      </c>
      <c r="P2877" s="58">
        <f t="shared" si="301"/>
        <v>9.61</v>
      </c>
      <c r="Q2877" s="59" t="s">
        <v>0</v>
      </c>
      <c r="R2877" s="51"/>
      <c r="S2877" s="51"/>
    </row>
    <row r="2878" spans="1:19" x14ac:dyDescent="0.35">
      <c r="A2878" s="53">
        <v>40301966</v>
      </c>
      <c r="B2878" s="53" t="s">
        <v>11853</v>
      </c>
      <c r="C2878" s="54" t="s">
        <v>1713</v>
      </c>
      <c r="D2878" s="60">
        <v>0.01</v>
      </c>
      <c r="E2878" s="60" t="s">
        <v>25</v>
      </c>
      <c r="F2878" s="56">
        <v>0.72</v>
      </c>
      <c r="G2878" s="53"/>
      <c r="H2878" s="53"/>
      <c r="I2878" s="53"/>
      <c r="J2878" s="53"/>
      <c r="K2878" s="57"/>
      <c r="L2878" s="58">
        <f t="shared" si="298"/>
        <v>11.46</v>
      </c>
      <c r="M2878" s="58">
        <f t="shared" si="299"/>
        <v>0.11</v>
      </c>
      <c r="N2878" s="58">
        <f t="shared" si="300"/>
        <v>9.5</v>
      </c>
      <c r="O2878" s="58">
        <f>IF(J2878&gt;0,ROUND(J2878*#REF!,2),0)</f>
        <v>0</v>
      </c>
      <c r="P2878" s="58">
        <f t="shared" si="301"/>
        <v>9.61</v>
      </c>
      <c r="Q2878" s="59" t="s">
        <v>0</v>
      </c>
      <c r="R2878" s="51"/>
      <c r="S2878" s="51"/>
    </row>
    <row r="2879" spans="1:19" x14ac:dyDescent="0.35">
      <c r="A2879" s="53">
        <v>40301974</v>
      </c>
      <c r="B2879" s="53" t="s">
        <v>11854</v>
      </c>
      <c r="C2879" s="54" t="s">
        <v>1712</v>
      </c>
      <c r="D2879" s="60">
        <v>0.04</v>
      </c>
      <c r="E2879" s="60" t="s">
        <v>25</v>
      </c>
      <c r="F2879" s="56">
        <v>1.44</v>
      </c>
      <c r="G2879" s="53"/>
      <c r="H2879" s="53"/>
      <c r="I2879" s="53"/>
      <c r="J2879" s="53"/>
      <c r="K2879" s="57"/>
      <c r="L2879" s="58">
        <f t="shared" si="298"/>
        <v>11.46</v>
      </c>
      <c r="M2879" s="58">
        <f t="shared" si="299"/>
        <v>0.46</v>
      </c>
      <c r="N2879" s="58">
        <f t="shared" si="300"/>
        <v>18.989999999999998</v>
      </c>
      <c r="O2879" s="58">
        <f>IF(J2879&gt;0,ROUND(J2879*#REF!,2),0)</f>
        <v>0</v>
      </c>
      <c r="P2879" s="58">
        <f t="shared" si="301"/>
        <v>19.45</v>
      </c>
      <c r="Q2879" s="59" t="s">
        <v>0</v>
      </c>
      <c r="R2879" s="51"/>
      <c r="S2879" s="51"/>
    </row>
    <row r="2880" spans="1:19" ht="21" x14ac:dyDescent="0.35">
      <c r="A2880" s="53">
        <v>40301982</v>
      </c>
      <c r="B2880" s="53" t="s">
        <v>11855</v>
      </c>
      <c r="C2880" s="54" t="s">
        <v>1711</v>
      </c>
      <c r="D2880" s="60">
        <v>0.75</v>
      </c>
      <c r="E2880" s="60" t="s">
        <v>25</v>
      </c>
      <c r="F2880" s="56">
        <v>17.981999999999999</v>
      </c>
      <c r="G2880" s="53"/>
      <c r="H2880" s="53"/>
      <c r="I2880" s="53"/>
      <c r="J2880" s="53"/>
      <c r="K2880" s="57"/>
      <c r="L2880" s="58">
        <f t="shared" si="298"/>
        <v>11.46</v>
      </c>
      <c r="M2880" s="58">
        <f t="shared" si="299"/>
        <v>8.6</v>
      </c>
      <c r="N2880" s="58">
        <f t="shared" si="300"/>
        <v>237.18</v>
      </c>
      <c r="O2880" s="58">
        <f>IF(J2880&gt;0,ROUND(J2880*#REF!,2),0)</f>
        <v>0</v>
      </c>
      <c r="P2880" s="58">
        <f t="shared" si="301"/>
        <v>245.78</v>
      </c>
      <c r="Q2880" s="59" t="s">
        <v>0</v>
      </c>
      <c r="R2880" s="51"/>
      <c r="S2880" s="51"/>
    </row>
    <row r="2881" spans="1:19" ht="21" x14ac:dyDescent="0.35">
      <c r="A2881" s="53">
        <v>40301990</v>
      </c>
      <c r="B2881" s="53" t="s">
        <v>11856</v>
      </c>
      <c r="C2881" s="54" t="s">
        <v>1710</v>
      </c>
      <c r="D2881" s="60">
        <v>0.01</v>
      </c>
      <c r="E2881" s="60" t="s">
        <v>25</v>
      </c>
      <c r="F2881" s="56">
        <v>0.72</v>
      </c>
      <c r="G2881" s="53"/>
      <c r="H2881" s="53"/>
      <c r="I2881" s="53"/>
      <c r="J2881" s="53"/>
      <c r="K2881" s="57"/>
      <c r="L2881" s="58">
        <f t="shared" si="298"/>
        <v>11.46</v>
      </c>
      <c r="M2881" s="58">
        <f t="shared" si="299"/>
        <v>0.11</v>
      </c>
      <c r="N2881" s="58">
        <f t="shared" si="300"/>
        <v>9.5</v>
      </c>
      <c r="O2881" s="58">
        <f>IF(J2881&gt;0,ROUND(J2881*#REF!,2),0)</f>
        <v>0</v>
      </c>
      <c r="P2881" s="58">
        <f t="shared" si="301"/>
        <v>9.61</v>
      </c>
      <c r="Q2881" s="59" t="s">
        <v>0</v>
      </c>
      <c r="R2881" s="51"/>
      <c r="S2881" s="51"/>
    </row>
    <row r="2882" spans="1:19" ht="31" x14ac:dyDescent="0.35">
      <c r="A2882" s="125" t="s">
        <v>11857</v>
      </c>
      <c r="B2882" s="125"/>
      <c r="C2882" s="125"/>
      <c r="D2882" s="125"/>
      <c r="E2882" s="125"/>
      <c r="F2882" s="125"/>
      <c r="G2882" s="125"/>
      <c r="H2882" s="125"/>
      <c r="I2882" s="125"/>
      <c r="J2882" s="125"/>
      <c r="K2882" s="125"/>
      <c r="L2882" s="125"/>
      <c r="M2882" s="125"/>
      <c r="N2882" s="125"/>
      <c r="O2882" s="125"/>
      <c r="P2882" s="125"/>
      <c r="Q2882" s="52"/>
      <c r="R2882" s="51"/>
      <c r="S2882" s="51"/>
    </row>
    <row r="2883" spans="1:19" ht="21" x14ac:dyDescent="0.35">
      <c r="A2883" s="53">
        <v>40302016</v>
      </c>
      <c r="B2883" s="53" t="s">
        <v>11858</v>
      </c>
      <c r="C2883" s="54" t="s">
        <v>1709</v>
      </c>
      <c r="D2883" s="60">
        <v>0.1</v>
      </c>
      <c r="E2883" s="60" t="s">
        <v>25</v>
      </c>
      <c r="F2883" s="56">
        <v>1.764</v>
      </c>
      <c r="G2883" s="53"/>
      <c r="H2883" s="53"/>
      <c r="I2883" s="53"/>
      <c r="J2883" s="53"/>
      <c r="K2883" s="57"/>
      <c r="L2883" s="58">
        <f t="shared" ref="L2883:L2914" si="302">VLOOKUP(E2883,PORTES,6,FALSE)</f>
        <v>11.46</v>
      </c>
      <c r="M2883" s="58">
        <f t="shared" si="299"/>
        <v>1.1499999999999999</v>
      </c>
      <c r="N2883" s="58">
        <f t="shared" ref="N2883:N2914" si="303">IF(F2883&gt;0,ROUND(F2883*UCO_2016,2),0)</f>
        <v>23.27</v>
      </c>
      <c r="O2883" s="58">
        <f>IF(J2883&gt;0,ROUND(J2883*#REF!,2),0)</f>
        <v>0</v>
      </c>
      <c r="P2883" s="58">
        <f t="shared" si="301"/>
        <v>24.42</v>
      </c>
      <c r="Q2883" s="59" t="s">
        <v>0</v>
      </c>
      <c r="R2883" s="51"/>
      <c r="S2883" s="51"/>
    </row>
    <row r="2884" spans="1:19" ht="42" x14ac:dyDescent="0.35">
      <c r="A2884" s="53">
        <v>40302024</v>
      </c>
      <c r="B2884" s="53" t="s">
        <v>11859</v>
      </c>
      <c r="C2884" s="54" t="s">
        <v>1708</v>
      </c>
      <c r="D2884" s="60">
        <v>0.1</v>
      </c>
      <c r="E2884" s="60" t="s">
        <v>25</v>
      </c>
      <c r="F2884" s="56">
        <v>2.097</v>
      </c>
      <c r="G2884" s="53"/>
      <c r="H2884" s="53"/>
      <c r="I2884" s="53"/>
      <c r="J2884" s="53"/>
      <c r="K2884" s="57"/>
      <c r="L2884" s="58">
        <f t="shared" si="302"/>
        <v>11.46</v>
      </c>
      <c r="M2884" s="58">
        <f t="shared" si="299"/>
        <v>1.1499999999999999</v>
      </c>
      <c r="N2884" s="58">
        <f t="shared" si="303"/>
        <v>27.66</v>
      </c>
      <c r="O2884" s="58">
        <f>IF(J2884&gt;0,ROUND(J2884*#REF!,2),0)</f>
        <v>0</v>
      </c>
      <c r="P2884" s="58">
        <f t="shared" si="301"/>
        <v>28.81</v>
      </c>
      <c r="Q2884" s="59" t="s">
        <v>0</v>
      </c>
      <c r="R2884" s="51"/>
      <c r="S2884" s="51"/>
    </row>
    <row r="2885" spans="1:19" ht="21" x14ac:dyDescent="0.35">
      <c r="A2885" s="53">
        <v>40302032</v>
      </c>
      <c r="B2885" s="53" t="s">
        <v>11860</v>
      </c>
      <c r="C2885" s="54" t="s">
        <v>1707</v>
      </c>
      <c r="D2885" s="60">
        <v>0.04</v>
      </c>
      <c r="E2885" s="60" t="s">
        <v>25</v>
      </c>
      <c r="F2885" s="56">
        <v>0.54</v>
      </c>
      <c r="G2885" s="53"/>
      <c r="H2885" s="53"/>
      <c r="I2885" s="53"/>
      <c r="J2885" s="53"/>
      <c r="K2885" s="57"/>
      <c r="L2885" s="58">
        <f t="shared" si="302"/>
        <v>11.46</v>
      </c>
      <c r="M2885" s="58">
        <f t="shared" si="299"/>
        <v>0.46</v>
      </c>
      <c r="N2885" s="58">
        <f t="shared" si="303"/>
        <v>7.12</v>
      </c>
      <c r="O2885" s="58">
        <f>IF(J2885&gt;0,ROUND(J2885*#REF!,2),0)</f>
        <v>0</v>
      </c>
      <c r="P2885" s="58">
        <f t="shared" si="301"/>
        <v>7.58</v>
      </c>
      <c r="Q2885" s="59" t="s">
        <v>0</v>
      </c>
      <c r="R2885" s="51"/>
      <c r="S2885" s="51"/>
    </row>
    <row r="2886" spans="1:19" x14ac:dyDescent="0.35">
      <c r="A2886" s="53">
        <v>40302040</v>
      </c>
      <c r="B2886" s="53" t="s">
        <v>11861</v>
      </c>
      <c r="C2886" s="54" t="s">
        <v>1706</v>
      </c>
      <c r="D2886" s="60">
        <v>0.01</v>
      </c>
      <c r="E2886" s="60" t="s">
        <v>25</v>
      </c>
      <c r="F2886" s="56">
        <v>0.38700000000000001</v>
      </c>
      <c r="G2886" s="53"/>
      <c r="H2886" s="53"/>
      <c r="I2886" s="53"/>
      <c r="J2886" s="53"/>
      <c r="K2886" s="57"/>
      <c r="L2886" s="58">
        <f t="shared" si="302"/>
        <v>11.46</v>
      </c>
      <c r="M2886" s="58">
        <f t="shared" si="299"/>
        <v>0.11</v>
      </c>
      <c r="N2886" s="58">
        <f t="shared" si="303"/>
        <v>5.0999999999999996</v>
      </c>
      <c r="O2886" s="58">
        <f>IF(J2886&gt;0,ROUND(J2886*#REF!,2),0)</f>
        <v>0</v>
      </c>
      <c r="P2886" s="58">
        <f t="shared" si="301"/>
        <v>5.21</v>
      </c>
      <c r="Q2886" s="59" t="s">
        <v>0</v>
      </c>
      <c r="R2886" s="51"/>
      <c r="S2886" s="51"/>
    </row>
    <row r="2887" spans="1:19" ht="21" x14ac:dyDescent="0.35">
      <c r="A2887" s="53">
        <v>40302059</v>
      </c>
      <c r="B2887" s="53" t="s">
        <v>11862</v>
      </c>
      <c r="C2887" s="54" t="s">
        <v>1705</v>
      </c>
      <c r="D2887" s="60">
        <v>0.01</v>
      </c>
      <c r="E2887" s="60" t="s">
        <v>25</v>
      </c>
      <c r="F2887" s="56">
        <v>1.35</v>
      </c>
      <c r="G2887" s="53"/>
      <c r="H2887" s="53"/>
      <c r="I2887" s="53"/>
      <c r="J2887" s="53"/>
      <c r="K2887" s="57"/>
      <c r="L2887" s="58">
        <f t="shared" si="302"/>
        <v>11.46</v>
      </c>
      <c r="M2887" s="58">
        <f t="shared" si="299"/>
        <v>0.11</v>
      </c>
      <c r="N2887" s="58">
        <f t="shared" si="303"/>
        <v>17.809999999999999</v>
      </c>
      <c r="O2887" s="58">
        <f>IF(J2887&gt;0,ROUND(J2887*#REF!,2),0)</f>
        <v>0</v>
      </c>
      <c r="P2887" s="58">
        <f t="shared" si="301"/>
        <v>17.920000000000002</v>
      </c>
      <c r="Q2887" s="59" t="s">
        <v>0</v>
      </c>
      <c r="R2887" s="51"/>
      <c r="S2887" s="51"/>
    </row>
    <row r="2888" spans="1:19" x14ac:dyDescent="0.35">
      <c r="A2888" s="53">
        <v>40302067</v>
      </c>
      <c r="B2888" s="53" t="s">
        <v>11863</v>
      </c>
      <c r="C2888" s="54" t="s">
        <v>1704</v>
      </c>
      <c r="D2888" s="60">
        <v>0.01</v>
      </c>
      <c r="E2888" s="60" t="s">
        <v>25</v>
      </c>
      <c r="F2888" s="56">
        <v>1.17</v>
      </c>
      <c r="G2888" s="53"/>
      <c r="H2888" s="53"/>
      <c r="I2888" s="53"/>
      <c r="J2888" s="53"/>
      <c r="K2888" s="57"/>
      <c r="L2888" s="58">
        <f t="shared" si="302"/>
        <v>11.46</v>
      </c>
      <c r="M2888" s="58">
        <f t="shared" si="299"/>
        <v>0.11</v>
      </c>
      <c r="N2888" s="58">
        <f t="shared" si="303"/>
        <v>15.43</v>
      </c>
      <c r="O2888" s="58">
        <f>IF(J2888&gt;0,ROUND(J2888*#REF!,2),0)</f>
        <v>0</v>
      </c>
      <c r="P2888" s="58">
        <f t="shared" si="301"/>
        <v>15.54</v>
      </c>
      <c r="Q2888" s="59" t="s">
        <v>0</v>
      </c>
      <c r="R2888" s="51"/>
      <c r="S2888" s="51"/>
    </row>
    <row r="2889" spans="1:19" ht="21" x14ac:dyDescent="0.35">
      <c r="A2889" s="53">
        <v>40302075</v>
      </c>
      <c r="B2889" s="53" t="s">
        <v>11864</v>
      </c>
      <c r="C2889" s="54" t="s">
        <v>1703</v>
      </c>
      <c r="D2889" s="69">
        <v>0.1</v>
      </c>
      <c r="E2889" s="60" t="s">
        <v>25</v>
      </c>
      <c r="F2889" s="56">
        <v>1.764</v>
      </c>
      <c r="G2889" s="53"/>
      <c r="H2889" s="53"/>
      <c r="I2889" s="53"/>
      <c r="J2889" s="53"/>
      <c r="K2889" s="57"/>
      <c r="L2889" s="58">
        <f t="shared" si="302"/>
        <v>11.46</v>
      </c>
      <c r="M2889" s="58">
        <f t="shared" si="299"/>
        <v>1.1499999999999999</v>
      </c>
      <c r="N2889" s="58">
        <f t="shared" si="303"/>
        <v>23.27</v>
      </c>
      <c r="O2889" s="58">
        <f>IF(J2889&gt;0,ROUND(J2889*#REF!,2),0)</f>
        <v>0</v>
      </c>
      <c r="P2889" s="58">
        <f t="shared" si="301"/>
        <v>24.42</v>
      </c>
      <c r="Q2889" s="59" t="s">
        <v>0</v>
      </c>
      <c r="R2889" s="51"/>
      <c r="S2889" s="51"/>
    </row>
    <row r="2890" spans="1:19" ht="21" x14ac:dyDescent="0.35">
      <c r="A2890" s="53">
        <v>40302083</v>
      </c>
      <c r="B2890" s="53" t="s">
        <v>11865</v>
      </c>
      <c r="C2890" s="54" t="s">
        <v>1702</v>
      </c>
      <c r="D2890" s="60">
        <v>0.04</v>
      </c>
      <c r="E2890" s="60" t="s">
        <v>25</v>
      </c>
      <c r="F2890" s="56">
        <v>1.0529999999999999</v>
      </c>
      <c r="G2890" s="53"/>
      <c r="H2890" s="53"/>
      <c r="I2890" s="53"/>
      <c r="J2890" s="53"/>
      <c r="K2890" s="57"/>
      <c r="L2890" s="58">
        <f t="shared" si="302"/>
        <v>11.46</v>
      </c>
      <c r="M2890" s="58">
        <f t="shared" si="299"/>
        <v>0.46</v>
      </c>
      <c r="N2890" s="58">
        <f t="shared" si="303"/>
        <v>13.89</v>
      </c>
      <c r="O2890" s="58">
        <f>IF(J2890&gt;0,ROUND(J2890*#REF!,2),0)</f>
        <v>0</v>
      </c>
      <c r="P2890" s="58">
        <f t="shared" si="301"/>
        <v>14.35</v>
      </c>
      <c r="Q2890" s="59" t="s">
        <v>0</v>
      </c>
      <c r="R2890" s="51"/>
      <c r="S2890" s="51"/>
    </row>
    <row r="2891" spans="1:19" x14ac:dyDescent="0.35">
      <c r="A2891" s="53">
        <v>40302091</v>
      </c>
      <c r="B2891" s="53" t="s">
        <v>11866</v>
      </c>
      <c r="C2891" s="54" t="s">
        <v>1701</v>
      </c>
      <c r="D2891" s="60">
        <v>0.75</v>
      </c>
      <c r="E2891" s="60" t="s">
        <v>25</v>
      </c>
      <c r="F2891" s="56">
        <v>27.684000000000001</v>
      </c>
      <c r="G2891" s="53"/>
      <c r="H2891" s="53"/>
      <c r="I2891" s="53"/>
      <c r="J2891" s="53"/>
      <c r="K2891" s="57"/>
      <c r="L2891" s="58">
        <f t="shared" si="302"/>
        <v>11.46</v>
      </c>
      <c r="M2891" s="58">
        <f t="shared" si="299"/>
        <v>8.6</v>
      </c>
      <c r="N2891" s="58">
        <f t="shared" si="303"/>
        <v>365.15</v>
      </c>
      <c r="O2891" s="58">
        <f>IF(J2891&gt;0,ROUND(J2891*#REF!,2),0)</f>
        <v>0</v>
      </c>
      <c r="P2891" s="58">
        <f t="shared" si="301"/>
        <v>373.75</v>
      </c>
      <c r="Q2891" s="59" t="s">
        <v>0</v>
      </c>
      <c r="R2891" s="51"/>
      <c r="S2891" s="51"/>
    </row>
    <row r="2892" spans="1:19" x14ac:dyDescent="0.35">
      <c r="A2892" s="53">
        <v>40302105</v>
      </c>
      <c r="B2892" s="53" t="s">
        <v>11867</v>
      </c>
      <c r="C2892" s="54" t="s">
        <v>1700</v>
      </c>
      <c r="D2892" s="60">
        <v>0.1</v>
      </c>
      <c r="E2892" s="60" t="s">
        <v>25</v>
      </c>
      <c r="F2892" s="56">
        <v>2.097</v>
      </c>
      <c r="G2892" s="53"/>
      <c r="H2892" s="53"/>
      <c r="I2892" s="53"/>
      <c r="J2892" s="53"/>
      <c r="K2892" s="57"/>
      <c r="L2892" s="58">
        <f t="shared" si="302"/>
        <v>11.46</v>
      </c>
      <c r="M2892" s="58">
        <f t="shared" si="299"/>
        <v>1.1499999999999999</v>
      </c>
      <c r="N2892" s="58">
        <f t="shared" si="303"/>
        <v>27.66</v>
      </c>
      <c r="O2892" s="58">
        <f>IF(J2892&gt;0,ROUND(J2892*#REF!,2),0)</f>
        <v>0</v>
      </c>
      <c r="P2892" s="58">
        <f t="shared" si="301"/>
        <v>28.81</v>
      </c>
      <c r="Q2892" s="59" t="s">
        <v>0</v>
      </c>
      <c r="R2892" s="51"/>
      <c r="S2892" s="51"/>
    </row>
    <row r="2893" spans="1:19" x14ac:dyDescent="0.35">
      <c r="A2893" s="53">
        <v>40302113</v>
      </c>
      <c r="B2893" s="53" t="s">
        <v>11868</v>
      </c>
      <c r="C2893" s="54" t="s">
        <v>1699</v>
      </c>
      <c r="D2893" s="60">
        <v>0.1</v>
      </c>
      <c r="E2893" s="60" t="s">
        <v>25</v>
      </c>
      <c r="F2893" s="56">
        <v>3.2669999999999999</v>
      </c>
      <c r="G2893" s="53"/>
      <c r="H2893" s="53"/>
      <c r="I2893" s="53"/>
      <c r="J2893" s="53"/>
      <c r="K2893" s="57"/>
      <c r="L2893" s="58">
        <f t="shared" si="302"/>
        <v>11.46</v>
      </c>
      <c r="M2893" s="58">
        <f t="shared" si="299"/>
        <v>1.1499999999999999</v>
      </c>
      <c r="N2893" s="58">
        <f t="shared" si="303"/>
        <v>43.09</v>
      </c>
      <c r="O2893" s="58">
        <f>IF(J2893&gt;0,ROUND(J2893*#REF!,2),0)</f>
        <v>0</v>
      </c>
      <c r="P2893" s="58">
        <f t="shared" si="301"/>
        <v>44.24</v>
      </c>
      <c r="Q2893" s="59" t="s">
        <v>0</v>
      </c>
      <c r="R2893" s="51"/>
      <c r="S2893" s="51"/>
    </row>
    <row r="2894" spans="1:19" ht="21" x14ac:dyDescent="0.35">
      <c r="A2894" s="53">
        <v>40302121</v>
      </c>
      <c r="B2894" s="53" t="s">
        <v>11869</v>
      </c>
      <c r="C2894" s="54" t="s">
        <v>1698</v>
      </c>
      <c r="D2894" s="69">
        <v>0.1</v>
      </c>
      <c r="E2894" s="60" t="s">
        <v>25</v>
      </c>
      <c r="F2894" s="56">
        <v>3.2669999999999999</v>
      </c>
      <c r="G2894" s="53"/>
      <c r="H2894" s="53"/>
      <c r="I2894" s="53"/>
      <c r="J2894" s="53"/>
      <c r="K2894" s="57"/>
      <c r="L2894" s="58">
        <f t="shared" si="302"/>
        <v>11.46</v>
      </c>
      <c r="M2894" s="58">
        <f t="shared" si="299"/>
        <v>1.1499999999999999</v>
      </c>
      <c r="N2894" s="58">
        <f t="shared" si="303"/>
        <v>43.09</v>
      </c>
      <c r="O2894" s="58">
        <f>IF(J2894&gt;0,ROUND(J2894*#REF!,2),0)</f>
        <v>0</v>
      </c>
      <c r="P2894" s="58">
        <f t="shared" si="301"/>
        <v>44.24</v>
      </c>
      <c r="Q2894" s="59" t="s">
        <v>0</v>
      </c>
      <c r="R2894" s="51"/>
      <c r="S2894" s="51"/>
    </row>
    <row r="2895" spans="1:19" ht="21" x14ac:dyDescent="0.35">
      <c r="A2895" s="53">
        <v>40302130</v>
      </c>
      <c r="B2895" s="53" t="s">
        <v>11870</v>
      </c>
      <c r="C2895" s="54" t="s">
        <v>1697</v>
      </c>
      <c r="D2895" s="60">
        <v>0.1</v>
      </c>
      <c r="E2895" s="60" t="s">
        <v>25</v>
      </c>
      <c r="F2895" s="56">
        <v>3.2669999999999999</v>
      </c>
      <c r="G2895" s="53"/>
      <c r="H2895" s="53"/>
      <c r="I2895" s="53"/>
      <c r="J2895" s="53"/>
      <c r="K2895" s="57"/>
      <c r="L2895" s="58">
        <f t="shared" si="302"/>
        <v>11.46</v>
      </c>
      <c r="M2895" s="58">
        <f t="shared" si="299"/>
        <v>1.1499999999999999</v>
      </c>
      <c r="N2895" s="58">
        <f t="shared" si="303"/>
        <v>43.09</v>
      </c>
      <c r="O2895" s="58">
        <f>IF(J2895&gt;0,ROUND(J2895*#REF!,2),0)</f>
        <v>0</v>
      </c>
      <c r="P2895" s="58">
        <f t="shared" si="301"/>
        <v>44.24</v>
      </c>
      <c r="Q2895" s="59" t="s">
        <v>0</v>
      </c>
      <c r="R2895" s="51"/>
      <c r="S2895" s="51"/>
    </row>
    <row r="2896" spans="1:19" ht="21" x14ac:dyDescent="0.35">
      <c r="A2896" s="53">
        <v>40302148</v>
      </c>
      <c r="B2896" s="53" t="s">
        <v>11871</v>
      </c>
      <c r="C2896" s="54" t="s">
        <v>1696</v>
      </c>
      <c r="D2896" s="60">
        <v>0.01</v>
      </c>
      <c r="E2896" s="60" t="s">
        <v>25</v>
      </c>
      <c r="F2896" s="56">
        <v>0.72</v>
      </c>
      <c r="G2896" s="53"/>
      <c r="H2896" s="53"/>
      <c r="I2896" s="53"/>
      <c r="J2896" s="53"/>
      <c r="K2896" s="57"/>
      <c r="L2896" s="58">
        <f t="shared" si="302"/>
        <v>11.46</v>
      </c>
      <c r="M2896" s="58">
        <f t="shared" si="299"/>
        <v>0.11</v>
      </c>
      <c r="N2896" s="58">
        <f t="shared" si="303"/>
        <v>9.5</v>
      </c>
      <c r="O2896" s="58">
        <f>IF(J2896&gt;0,ROUND(J2896*#REF!,2),0)</f>
        <v>0</v>
      </c>
      <c r="P2896" s="58">
        <f t="shared" si="301"/>
        <v>9.61</v>
      </c>
      <c r="Q2896" s="59" t="s">
        <v>0</v>
      </c>
      <c r="R2896" s="51"/>
      <c r="S2896" s="51"/>
    </row>
    <row r="2897" spans="1:19" x14ac:dyDescent="0.35">
      <c r="A2897" s="53">
        <v>40302156</v>
      </c>
      <c r="B2897" s="53" t="s">
        <v>11872</v>
      </c>
      <c r="C2897" s="54" t="s">
        <v>1695</v>
      </c>
      <c r="D2897" s="60">
        <v>0.1</v>
      </c>
      <c r="E2897" s="60" t="s">
        <v>25</v>
      </c>
      <c r="F2897" s="56">
        <v>3.2669999999999999</v>
      </c>
      <c r="G2897" s="53"/>
      <c r="H2897" s="53"/>
      <c r="I2897" s="53"/>
      <c r="J2897" s="53"/>
      <c r="K2897" s="57"/>
      <c r="L2897" s="58">
        <f t="shared" si="302"/>
        <v>11.46</v>
      </c>
      <c r="M2897" s="58">
        <f t="shared" si="299"/>
        <v>1.1499999999999999</v>
      </c>
      <c r="N2897" s="58">
        <f t="shared" si="303"/>
        <v>43.09</v>
      </c>
      <c r="O2897" s="58">
        <f>IF(J2897&gt;0,ROUND(J2897*#REF!,2),0)</f>
        <v>0</v>
      </c>
      <c r="P2897" s="58">
        <f t="shared" si="301"/>
        <v>44.24</v>
      </c>
      <c r="Q2897" s="59" t="s">
        <v>0</v>
      </c>
      <c r="R2897" s="51"/>
      <c r="S2897" s="51"/>
    </row>
    <row r="2898" spans="1:19" x14ac:dyDescent="0.35">
      <c r="A2898" s="53">
        <v>40302164</v>
      </c>
      <c r="B2898" s="53" t="s">
        <v>11873</v>
      </c>
      <c r="C2898" s="54" t="s">
        <v>1694</v>
      </c>
      <c r="D2898" s="69">
        <v>0.1</v>
      </c>
      <c r="E2898" s="60" t="s">
        <v>25</v>
      </c>
      <c r="F2898" s="56">
        <v>2.097</v>
      </c>
      <c r="G2898" s="53"/>
      <c r="H2898" s="53"/>
      <c r="I2898" s="53"/>
      <c r="J2898" s="53"/>
      <c r="K2898" s="57"/>
      <c r="L2898" s="58">
        <f t="shared" si="302"/>
        <v>11.46</v>
      </c>
      <c r="M2898" s="58">
        <f t="shared" si="299"/>
        <v>1.1499999999999999</v>
      </c>
      <c r="N2898" s="58">
        <f t="shared" si="303"/>
        <v>27.66</v>
      </c>
      <c r="O2898" s="58">
        <f>IF(J2898&gt;0,ROUND(J2898*#REF!,2),0)</f>
        <v>0</v>
      </c>
      <c r="P2898" s="58">
        <f t="shared" si="301"/>
        <v>28.81</v>
      </c>
      <c r="Q2898" s="59" t="s">
        <v>0</v>
      </c>
      <c r="R2898" s="51"/>
      <c r="S2898" s="51"/>
    </row>
    <row r="2899" spans="1:19" ht="21" x14ac:dyDescent="0.35">
      <c r="A2899" s="53">
        <v>40302172</v>
      </c>
      <c r="B2899" s="53" t="s">
        <v>11874</v>
      </c>
      <c r="C2899" s="54" t="s">
        <v>1693</v>
      </c>
      <c r="D2899" s="60">
        <v>0.01</v>
      </c>
      <c r="E2899" s="60" t="s">
        <v>25</v>
      </c>
      <c r="F2899" s="56">
        <v>0.72</v>
      </c>
      <c r="G2899" s="53"/>
      <c r="H2899" s="53"/>
      <c r="I2899" s="53"/>
      <c r="J2899" s="53"/>
      <c r="K2899" s="57"/>
      <c r="L2899" s="58">
        <f t="shared" si="302"/>
        <v>11.46</v>
      </c>
      <c r="M2899" s="58">
        <f t="shared" si="299"/>
        <v>0.11</v>
      </c>
      <c r="N2899" s="58">
        <f t="shared" si="303"/>
        <v>9.5</v>
      </c>
      <c r="O2899" s="58">
        <f>IF(J2899&gt;0,ROUND(J2899*#REF!,2),0)</f>
        <v>0</v>
      </c>
      <c r="P2899" s="58">
        <f t="shared" si="301"/>
        <v>9.61</v>
      </c>
      <c r="Q2899" s="59" t="s">
        <v>0</v>
      </c>
      <c r="R2899" s="51"/>
      <c r="S2899" s="51"/>
    </row>
    <row r="2900" spans="1:19" x14ac:dyDescent="0.35">
      <c r="A2900" s="53">
        <v>40302180</v>
      </c>
      <c r="B2900" s="53" t="s">
        <v>11875</v>
      </c>
      <c r="C2900" s="54" t="s">
        <v>1692</v>
      </c>
      <c r="D2900" s="69">
        <v>0.1</v>
      </c>
      <c r="E2900" s="60" t="s">
        <v>25</v>
      </c>
      <c r="F2900" s="56">
        <v>3.2669999999999999</v>
      </c>
      <c r="G2900" s="53"/>
      <c r="H2900" s="53"/>
      <c r="I2900" s="53"/>
      <c r="J2900" s="53"/>
      <c r="K2900" s="57"/>
      <c r="L2900" s="58">
        <f t="shared" si="302"/>
        <v>11.46</v>
      </c>
      <c r="M2900" s="58">
        <f t="shared" si="299"/>
        <v>1.1499999999999999</v>
      </c>
      <c r="N2900" s="58">
        <f t="shared" si="303"/>
        <v>43.09</v>
      </c>
      <c r="O2900" s="58">
        <f>IF(J2900&gt;0,ROUND(J2900*#REF!,2),0)</f>
        <v>0</v>
      </c>
      <c r="P2900" s="58">
        <f t="shared" si="301"/>
        <v>44.24</v>
      </c>
      <c r="Q2900" s="59" t="s">
        <v>0</v>
      </c>
      <c r="R2900" s="51"/>
      <c r="S2900" s="51"/>
    </row>
    <row r="2901" spans="1:19" x14ac:dyDescent="0.35">
      <c r="A2901" s="53">
        <v>40302199</v>
      </c>
      <c r="B2901" s="53" t="s">
        <v>11876</v>
      </c>
      <c r="C2901" s="54" t="s">
        <v>1691</v>
      </c>
      <c r="D2901" s="60">
        <v>0.01</v>
      </c>
      <c r="E2901" s="60" t="s">
        <v>25</v>
      </c>
      <c r="F2901" s="56">
        <v>0.72</v>
      </c>
      <c r="G2901" s="53"/>
      <c r="H2901" s="53"/>
      <c r="I2901" s="53"/>
      <c r="J2901" s="53"/>
      <c r="K2901" s="57"/>
      <c r="L2901" s="58">
        <f t="shared" si="302"/>
        <v>11.46</v>
      </c>
      <c r="M2901" s="58">
        <f t="shared" si="299"/>
        <v>0.11</v>
      </c>
      <c r="N2901" s="58">
        <f t="shared" si="303"/>
        <v>9.5</v>
      </c>
      <c r="O2901" s="58">
        <f>IF(J2901&gt;0,ROUND(J2901*#REF!,2),0)</f>
        <v>0</v>
      </c>
      <c r="P2901" s="58">
        <f t="shared" si="301"/>
        <v>9.61</v>
      </c>
      <c r="Q2901" s="59" t="s">
        <v>0</v>
      </c>
      <c r="R2901" s="51"/>
      <c r="S2901" s="51"/>
    </row>
    <row r="2902" spans="1:19" x14ac:dyDescent="0.35">
      <c r="A2902" s="53">
        <v>40302202</v>
      </c>
      <c r="B2902" s="53" t="s">
        <v>11877</v>
      </c>
      <c r="C2902" s="54" t="s">
        <v>1690</v>
      </c>
      <c r="D2902" s="60">
        <v>0.1</v>
      </c>
      <c r="E2902" s="60" t="s">
        <v>25</v>
      </c>
      <c r="F2902" s="56">
        <v>1.764</v>
      </c>
      <c r="G2902" s="53"/>
      <c r="H2902" s="53"/>
      <c r="I2902" s="53"/>
      <c r="J2902" s="53"/>
      <c r="K2902" s="57"/>
      <c r="L2902" s="58">
        <f t="shared" si="302"/>
        <v>11.46</v>
      </c>
      <c r="M2902" s="58">
        <f t="shared" si="299"/>
        <v>1.1499999999999999</v>
      </c>
      <c r="N2902" s="58">
        <f t="shared" si="303"/>
        <v>23.27</v>
      </c>
      <c r="O2902" s="58">
        <f>IF(J2902&gt;0,ROUND(J2902*#REF!,2),0)</f>
        <v>0</v>
      </c>
      <c r="P2902" s="58">
        <f t="shared" si="301"/>
        <v>24.42</v>
      </c>
      <c r="Q2902" s="59" t="s">
        <v>0</v>
      </c>
      <c r="R2902" s="51"/>
      <c r="S2902" s="51"/>
    </row>
    <row r="2903" spans="1:19" ht="21" x14ac:dyDescent="0.35">
      <c r="A2903" s="53">
        <v>40302210</v>
      </c>
      <c r="B2903" s="53" t="s">
        <v>11878</v>
      </c>
      <c r="C2903" s="54" t="s">
        <v>1689</v>
      </c>
      <c r="D2903" s="60">
        <v>0.01</v>
      </c>
      <c r="E2903" s="60" t="s">
        <v>25</v>
      </c>
      <c r="F2903" s="56">
        <v>1.764</v>
      </c>
      <c r="G2903" s="53"/>
      <c r="H2903" s="53"/>
      <c r="I2903" s="53"/>
      <c r="J2903" s="53"/>
      <c r="K2903" s="57"/>
      <c r="L2903" s="58">
        <f t="shared" si="302"/>
        <v>11.46</v>
      </c>
      <c r="M2903" s="58">
        <f t="shared" si="299"/>
        <v>0.11</v>
      </c>
      <c r="N2903" s="58">
        <f t="shared" si="303"/>
        <v>23.27</v>
      </c>
      <c r="O2903" s="58">
        <f>IF(J2903&gt;0,ROUND(J2903*#REF!,2),0)</f>
        <v>0</v>
      </c>
      <c r="P2903" s="58">
        <f t="shared" si="301"/>
        <v>23.38</v>
      </c>
      <c r="Q2903" s="59" t="s">
        <v>0</v>
      </c>
      <c r="R2903" s="51"/>
      <c r="S2903" s="51"/>
    </row>
    <row r="2904" spans="1:19" x14ac:dyDescent="0.35">
      <c r="A2904" s="53">
        <v>40302229</v>
      </c>
      <c r="B2904" s="53" t="s">
        <v>11879</v>
      </c>
      <c r="C2904" s="54" t="s">
        <v>1688</v>
      </c>
      <c r="D2904" s="60">
        <v>0.01</v>
      </c>
      <c r="E2904" s="60" t="s">
        <v>25</v>
      </c>
      <c r="F2904" s="56">
        <v>0.54</v>
      </c>
      <c r="G2904" s="53"/>
      <c r="H2904" s="53"/>
      <c r="I2904" s="53"/>
      <c r="J2904" s="53"/>
      <c r="K2904" s="57"/>
      <c r="L2904" s="58">
        <f t="shared" si="302"/>
        <v>11.46</v>
      </c>
      <c r="M2904" s="58">
        <f t="shared" si="299"/>
        <v>0.11</v>
      </c>
      <c r="N2904" s="58">
        <f t="shared" si="303"/>
        <v>7.12</v>
      </c>
      <c r="O2904" s="58">
        <f>IF(J2904&gt;0,ROUND(J2904*#REF!,2),0)</f>
        <v>0</v>
      </c>
      <c r="P2904" s="58">
        <f t="shared" si="301"/>
        <v>7.23</v>
      </c>
      <c r="Q2904" s="59" t="s">
        <v>0</v>
      </c>
      <c r="R2904" s="51"/>
      <c r="S2904" s="51"/>
    </row>
    <row r="2905" spans="1:19" x14ac:dyDescent="0.35">
      <c r="A2905" s="53">
        <v>40302237</v>
      </c>
      <c r="B2905" s="53" t="s">
        <v>11880</v>
      </c>
      <c r="C2905" s="54" t="s">
        <v>1687</v>
      </c>
      <c r="D2905" s="60">
        <v>0.01</v>
      </c>
      <c r="E2905" s="60" t="s">
        <v>25</v>
      </c>
      <c r="F2905" s="56">
        <v>0.38700000000000001</v>
      </c>
      <c r="G2905" s="53"/>
      <c r="H2905" s="53"/>
      <c r="I2905" s="53"/>
      <c r="J2905" s="53"/>
      <c r="K2905" s="57"/>
      <c r="L2905" s="58">
        <f t="shared" si="302"/>
        <v>11.46</v>
      </c>
      <c r="M2905" s="58">
        <f t="shared" si="299"/>
        <v>0.11</v>
      </c>
      <c r="N2905" s="58">
        <f t="shared" si="303"/>
        <v>5.0999999999999996</v>
      </c>
      <c r="O2905" s="58">
        <f>IF(J2905&gt;0,ROUND(J2905*#REF!,2),0)</f>
        <v>0</v>
      </c>
      <c r="P2905" s="58">
        <f t="shared" si="301"/>
        <v>5.21</v>
      </c>
      <c r="Q2905" s="59" t="s">
        <v>0</v>
      </c>
      <c r="R2905" s="51"/>
      <c r="S2905" s="51"/>
    </row>
    <row r="2906" spans="1:19" x14ac:dyDescent="0.35">
      <c r="A2906" s="53">
        <v>40302245</v>
      </c>
      <c r="B2906" s="53" t="s">
        <v>11881</v>
      </c>
      <c r="C2906" s="54" t="s">
        <v>1686</v>
      </c>
      <c r="D2906" s="69">
        <v>0.1</v>
      </c>
      <c r="E2906" s="60" t="s">
        <v>25</v>
      </c>
      <c r="F2906" s="56">
        <v>3.2669999999999999</v>
      </c>
      <c r="G2906" s="53"/>
      <c r="H2906" s="53"/>
      <c r="I2906" s="53"/>
      <c r="J2906" s="53"/>
      <c r="K2906" s="57"/>
      <c r="L2906" s="58">
        <f t="shared" si="302"/>
        <v>11.46</v>
      </c>
      <c r="M2906" s="58">
        <f t="shared" si="299"/>
        <v>1.1499999999999999</v>
      </c>
      <c r="N2906" s="58">
        <f t="shared" si="303"/>
        <v>43.09</v>
      </c>
      <c r="O2906" s="58">
        <f>IF(J2906&gt;0,ROUND(J2906*#REF!,2),0)</f>
        <v>0</v>
      </c>
      <c r="P2906" s="58">
        <f t="shared" si="301"/>
        <v>44.24</v>
      </c>
      <c r="Q2906" s="59" t="s">
        <v>0</v>
      </c>
      <c r="R2906" s="51"/>
      <c r="S2906" s="51"/>
    </row>
    <row r="2907" spans="1:19" x14ac:dyDescent="0.35">
      <c r="A2907" s="53">
        <v>40302253</v>
      </c>
      <c r="B2907" s="53" t="s">
        <v>11882</v>
      </c>
      <c r="C2907" s="54" t="s">
        <v>1685</v>
      </c>
      <c r="D2907" s="60">
        <v>0.1</v>
      </c>
      <c r="E2907" s="60" t="s">
        <v>25</v>
      </c>
      <c r="F2907" s="56">
        <v>2.097</v>
      </c>
      <c r="G2907" s="53"/>
      <c r="H2907" s="53"/>
      <c r="I2907" s="53"/>
      <c r="J2907" s="53"/>
      <c r="K2907" s="57"/>
      <c r="L2907" s="58">
        <f t="shared" si="302"/>
        <v>11.46</v>
      </c>
      <c r="M2907" s="58">
        <f t="shared" si="299"/>
        <v>1.1499999999999999</v>
      </c>
      <c r="N2907" s="58">
        <f t="shared" si="303"/>
        <v>27.66</v>
      </c>
      <c r="O2907" s="58">
        <f>IF(J2907&gt;0,ROUND(J2907*#REF!,2),0)</f>
        <v>0</v>
      </c>
      <c r="P2907" s="58">
        <f t="shared" si="301"/>
        <v>28.81</v>
      </c>
      <c r="Q2907" s="59" t="s">
        <v>0</v>
      </c>
      <c r="R2907" s="51"/>
      <c r="S2907" s="51"/>
    </row>
    <row r="2908" spans="1:19" x14ac:dyDescent="0.35">
      <c r="A2908" s="53">
        <v>40302261</v>
      </c>
      <c r="B2908" s="53" t="s">
        <v>11883</v>
      </c>
      <c r="C2908" s="54" t="s">
        <v>1684</v>
      </c>
      <c r="D2908" s="60">
        <v>0.1</v>
      </c>
      <c r="E2908" s="60" t="s">
        <v>25</v>
      </c>
      <c r="F2908" s="56">
        <v>2.097</v>
      </c>
      <c r="G2908" s="53"/>
      <c r="H2908" s="53"/>
      <c r="I2908" s="53"/>
      <c r="J2908" s="53"/>
      <c r="K2908" s="57"/>
      <c r="L2908" s="58">
        <f t="shared" si="302"/>
        <v>11.46</v>
      </c>
      <c r="M2908" s="58">
        <f t="shared" si="299"/>
        <v>1.1499999999999999</v>
      </c>
      <c r="N2908" s="58">
        <f t="shared" si="303"/>
        <v>27.66</v>
      </c>
      <c r="O2908" s="58">
        <f>IF(J2908&gt;0,ROUND(J2908*#REF!,2),0)</f>
        <v>0</v>
      </c>
      <c r="P2908" s="58">
        <f t="shared" si="301"/>
        <v>28.81</v>
      </c>
      <c r="Q2908" s="59" t="s">
        <v>0</v>
      </c>
      <c r="R2908" s="51"/>
      <c r="S2908" s="51"/>
    </row>
    <row r="2909" spans="1:19" x14ac:dyDescent="0.35">
      <c r="A2909" s="53">
        <v>40302270</v>
      </c>
      <c r="B2909" s="53" t="s">
        <v>11884</v>
      </c>
      <c r="C2909" s="54" t="s">
        <v>1683</v>
      </c>
      <c r="D2909" s="60">
        <v>0.01</v>
      </c>
      <c r="E2909" s="60" t="s">
        <v>25</v>
      </c>
      <c r="F2909" s="56">
        <v>1.0529999999999999</v>
      </c>
      <c r="G2909" s="53"/>
      <c r="H2909" s="53"/>
      <c r="I2909" s="53"/>
      <c r="J2909" s="53"/>
      <c r="K2909" s="57"/>
      <c r="L2909" s="58">
        <f t="shared" si="302"/>
        <v>11.46</v>
      </c>
      <c r="M2909" s="58">
        <f t="shared" si="299"/>
        <v>0.11</v>
      </c>
      <c r="N2909" s="58">
        <f t="shared" si="303"/>
        <v>13.89</v>
      </c>
      <c r="O2909" s="58">
        <f>IF(J2909&gt;0,ROUND(J2909*#REF!,2),0)</f>
        <v>0</v>
      </c>
      <c r="P2909" s="58">
        <f t="shared" si="301"/>
        <v>14</v>
      </c>
      <c r="Q2909" s="59" t="s">
        <v>0</v>
      </c>
      <c r="R2909" s="51"/>
      <c r="S2909" s="51"/>
    </row>
    <row r="2910" spans="1:19" x14ac:dyDescent="0.35">
      <c r="A2910" s="53">
        <v>40302288</v>
      </c>
      <c r="B2910" s="53" t="s">
        <v>11885</v>
      </c>
      <c r="C2910" s="54" t="s">
        <v>1682</v>
      </c>
      <c r="D2910" s="60">
        <v>0.1</v>
      </c>
      <c r="E2910" s="60" t="s">
        <v>25</v>
      </c>
      <c r="F2910" s="56">
        <v>3.2669999999999999</v>
      </c>
      <c r="G2910" s="53"/>
      <c r="H2910" s="53"/>
      <c r="I2910" s="53"/>
      <c r="J2910" s="53"/>
      <c r="K2910" s="57"/>
      <c r="L2910" s="58">
        <f t="shared" si="302"/>
        <v>11.46</v>
      </c>
      <c r="M2910" s="58">
        <f t="shared" si="299"/>
        <v>1.1499999999999999</v>
      </c>
      <c r="N2910" s="58">
        <f t="shared" si="303"/>
        <v>43.09</v>
      </c>
      <c r="O2910" s="58">
        <f>IF(J2910&gt;0,ROUND(J2910*#REF!,2),0)</f>
        <v>0</v>
      </c>
      <c r="P2910" s="58">
        <f t="shared" si="301"/>
        <v>44.24</v>
      </c>
      <c r="Q2910" s="59" t="s">
        <v>0</v>
      </c>
      <c r="R2910" s="51"/>
      <c r="S2910" s="51"/>
    </row>
    <row r="2911" spans="1:19" x14ac:dyDescent="0.35">
      <c r="A2911" s="53">
        <v>40302296</v>
      </c>
      <c r="B2911" s="53" t="s">
        <v>11886</v>
      </c>
      <c r="C2911" s="54" t="s">
        <v>1681</v>
      </c>
      <c r="D2911" s="60">
        <v>0.01</v>
      </c>
      <c r="E2911" s="60" t="s">
        <v>25</v>
      </c>
      <c r="F2911" s="56">
        <v>8.9909999999999997</v>
      </c>
      <c r="G2911" s="53"/>
      <c r="H2911" s="53"/>
      <c r="I2911" s="53"/>
      <c r="J2911" s="53"/>
      <c r="K2911" s="57"/>
      <c r="L2911" s="58">
        <f t="shared" si="302"/>
        <v>11.46</v>
      </c>
      <c r="M2911" s="58">
        <f t="shared" ref="M2911:M2974" si="304">ROUND(D2911*L2911,2)</f>
        <v>0.11</v>
      </c>
      <c r="N2911" s="58">
        <f t="shared" si="303"/>
        <v>118.59</v>
      </c>
      <c r="O2911" s="58">
        <f>IF(J2911&gt;0,ROUND(J2911*#REF!,2),0)</f>
        <v>0</v>
      </c>
      <c r="P2911" s="58">
        <f t="shared" ref="P2911:P2974" si="305">ROUND(M2911+N2911+O2911,2)</f>
        <v>118.7</v>
      </c>
      <c r="Q2911" s="59" t="s">
        <v>0</v>
      </c>
      <c r="R2911" s="51"/>
      <c r="S2911" s="51"/>
    </row>
    <row r="2912" spans="1:19" ht="21" x14ac:dyDescent="0.35">
      <c r="A2912" s="53">
        <v>40302300</v>
      </c>
      <c r="B2912" s="53" t="s">
        <v>11887</v>
      </c>
      <c r="C2912" s="54" t="s">
        <v>1680</v>
      </c>
      <c r="D2912" s="60">
        <v>0.1</v>
      </c>
      <c r="E2912" s="60" t="s">
        <v>25</v>
      </c>
      <c r="F2912" s="56">
        <v>2.0390000000000001</v>
      </c>
      <c r="G2912" s="53"/>
      <c r="H2912" s="53"/>
      <c r="I2912" s="53"/>
      <c r="J2912" s="53"/>
      <c r="K2912" s="57"/>
      <c r="L2912" s="58">
        <f t="shared" si="302"/>
        <v>11.46</v>
      </c>
      <c r="M2912" s="58">
        <f t="shared" si="304"/>
        <v>1.1499999999999999</v>
      </c>
      <c r="N2912" s="58">
        <f t="shared" si="303"/>
        <v>26.89</v>
      </c>
      <c r="O2912" s="58">
        <f>IF(J2912&gt;0,ROUND(J2912*#REF!,2),0)</f>
        <v>0</v>
      </c>
      <c r="P2912" s="58">
        <f t="shared" si="305"/>
        <v>28.04</v>
      </c>
      <c r="Q2912" s="59" t="s">
        <v>0</v>
      </c>
      <c r="R2912" s="51"/>
      <c r="S2912" s="51"/>
    </row>
    <row r="2913" spans="1:19" x14ac:dyDescent="0.35">
      <c r="A2913" s="53">
        <v>40302318</v>
      </c>
      <c r="B2913" s="53" t="s">
        <v>11888</v>
      </c>
      <c r="C2913" s="54" t="s">
        <v>1679</v>
      </c>
      <c r="D2913" s="60">
        <v>0.01</v>
      </c>
      <c r="E2913" s="60" t="s">
        <v>25</v>
      </c>
      <c r="F2913" s="56">
        <v>0.38700000000000001</v>
      </c>
      <c r="G2913" s="53"/>
      <c r="H2913" s="53"/>
      <c r="I2913" s="53"/>
      <c r="J2913" s="53"/>
      <c r="K2913" s="57"/>
      <c r="L2913" s="58">
        <f t="shared" si="302"/>
        <v>11.46</v>
      </c>
      <c r="M2913" s="58">
        <f t="shared" si="304"/>
        <v>0.11</v>
      </c>
      <c r="N2913" s="58">
        <f t="shared" si="303"/>
        <v>5.0999999999999996</v>
      </c>
      <c r="O2913" s="58">
        <f>IF(J2913&gt;0,ROUND(J2913*#REF!,2),0)</f>
        <v>0</v>
      </c>
      <c r="P2913" s="58">
        <f t="shared" si="305"/>
        <v>5.21</v>
      </c>
      <c r="Q2913" s="59" t="s">
        <v>0</v>
      </c>
      <c r="R2913" s="51"/>
      <c r="S2913" s="51"/>
    </row>
    <row r="2914" spans="1:19" x14ac:dyDescent="0.35">
      <c r="A2914" s="53">
        <v>40302326</v>
      </c>
      <c r="B2914" s="53" t="s">
        <v>11889</v>
      </c>
      <c r="C2914" s="54" t="s">
        <v>1678</v>
      </c>
      <c r="D2914" s="69">
        <v>0.1</v>
      </c>
      <c r="E2914" s="60" t="s">
        <v>25</v>
      </c>
      <c r="F2914" s="56">
        <v>2.097</v>
      </c>
      <c r="G2914" s="53"/>
      <c r="H2914" s="53"/>
      <c r="I2914" s="53"/>
      <c r="J2914" s="53"/>
      <c r="K2914" s="57"/>
      <c r="L2914" s="58">
        <f t="shared" si="302"/>
        <v>11.46</v>
      </c>
      <c r="M2914" s="58">
        <f t="shared" si="304"/>
        <v>1.1499999999999999</v>
      </c>
      <c r="N2914" s="58">
        <f t="shared" si="303"/>
        <v>27.66</v>
      </c>
      <c r="O2914" s="58">
        <f>IF(J2914&gt;0,ROUND(J2914*#REF!,2),0)</f>
        <v>0</v>
      </c>
      <c r="P2914" s="58">
        <f t="shared" si="305"/>
        <v>28.81</v>
      </c>
      <c r="Q2914" s="59" t="s">
        <v>0</v>
      </c>
      <c r="R2914" s="51"/>
      <c r="S2914" s="51"/>
    </row>
    <row r="2915" spans="1:19" x14ac:dyDescent="0.35">
      <c r="A2915" s="53">
        <v>40302334</v>
      </c>
      <c r="B2915" s="53" t="s">
        <v>11890</v>
      </c>
      <c r="C2915" s="54" t="s">
        <v>1677</v>
      </c>
      <c r="D2915" s="60">
        <v>0.1</v>
      </c>
      <c r="E2915" s="60" t="s">
        <v>25</v>
      </c>
      <c r="F2915" s="56">
        <v>3.2669999999999999</v>
      </c>
      <c r="G2915" s="53"/>
      <c r="H2915" s="53"/>
      <c r="I2915" s="53"/>
      <c r="J2915" s="53"/>
      <c r="K2915" s="57"/>
      <c r="L2915" s="58">
        <f t="shared" ref="L2915:L2946" si="306">VLOOKUP(E2915,PORTES,6,FALSE)</f>
        <v>11.46</v>
      </c>
      <c r="M2915" s="58">
        <f t="shared" si="304"/>
        <v>1.1499999999999999</v>
      </c>
      <c r="N2915" s="58">
        <f t="shared" ref="N2915:N2946" si="307">IF(F2915&gt;0,ROUND(F2915*UCO_2016,2),0)</f>
        <v>43.09</v>
      </c>
      <c r="O2915" s="58">
        <f>IF(J2915&gt;0,ROUND(J2915*#REF!,2),0)</f>
        <v>0</v>
      </c>
      <c r="P2915" s="58">
        <f t="shared" si="305"/>
        <v>44.24</v>
      </c>
      <c r="Q2915" s="59" t="s">
        <v>0</v>
      </c>
      <c r="R2915" s="51"/>
      <c r="S2915" s="51"/>
    </row>
    <row r="2916" spans="1:19" x14ac:dyDescent="0.35">
      <c r="A2916" s="53">
        <v>40302342</v>
      </c>
      <c r="B2916" s="53" t="s">
        <v>11891</v>
      </c>
      <c r="C2916" s="54" t="s">
        <v>1676</v>
      </c>
      <c r="D2916" s="60">
        <v>0.1</v>
      </c>
      <c r="E2916" s="60" t="s">
        <v>25</v>
      </c>
      <c r="F2916" s="56">
        <v>3.2669999999999999</v>
      </c>
      <c r="G2916" s="53"/>
      <c r="H2916" s="53"/>
      <c r="I2916" s="53"/>
      <c r="J2916" s="53"/>
      <c r="K2916" s="57"/>
      <c r="L2916" s="58">
        <f t="shared" si="306"/>
        <v>11.46</v>
      </c>
      <c r="M2916" s="58">
        <f t="shared" si="304"/>
        <v>1.1499999999999999</v>
      </c>
      <c r="N2916" s="58">
        <f t="shared" si="307"/>
        <v>43.09</v>
      </c>
      <c r="O2916" s="58">
        <f>IF(J2916&gt;0,ROUND(J2916*#REF!,2),0)</f>
        <v>0</v>
      </c>
      <c r="P2916" s="58">
        <f t="shared" si="305"/>
        <v>44.24</v>
      </c>
      <c r="Q2916" s="59" t="s">
        <v>0</v>
      </c>
      <c r="R2916" s="51"/>
      <c r="S2916" s="51"/>
    </row>
    <row r="2917" spans="1:19" x14ac:dyDescent="0.35">
      <c r="A2917" s="53">
        <v>40302350</v>
      </c>
      <c r="B2917" s="53" t="s">
        <v>11892</v>
      </c>
      <c r="C2917" s="54" t="s">
        <v>1675</v>
      </c>
      <c r="D2917" s="69">
        <v>0.1</v>
      </c>
      <c r="E2917" s="60" t="s">
        <v>25</v>
      </c>
      <c r="F2917" s="56">
        <v>3.2669999999999999</v>
      </c>
      <c r="G2917" s="53"/>
      <c r="H2917" s="53"/>
      <c r="I2917" s="53"/>
      <c r="J2917" s="53"/>
      <c r="K2917" s="57"/>
      <c r="L2917" s="58">
        <f t="shared" si="306"/>
        <v>11.46</v>
      </c>
      <c r="M2917" s="58">
        <f t="shared" si="304"/>
        <v>1.1499999999999999</v>
      </c>
      <c r="N2917" s="58">
        <f t="shared" si="307"/>
        <v>43.09</v>
      </c>
      <c r="O2917" s="58">
        <f>IF(J2917&gt;0,ROUND(J2917*#REF!,2),0)</f>
        <v>0</v>
      </c>
      <c r="P2917" s="58">
        <f t="shared" si="305"/>
        <v>44.24</v>
      </c>
      <c r="Q2917" s="59" t="s">
        <v>0</v>
      </c>
      <c r="R2917" s="51"/>
      <c r="S2917" s="51"/>
    </row>
    <row r="2918" spans="1:19" ht="21" x14ac:dyDescent="0.35">
      <c r="A2918" s="53">
        <v>40302369</v>
      </c>
      <c r="B2918" s="53" t="s">
        <v>11893</v>
      </c>
      <c r="C2918" s="54" t="s">
        <v>1674</v>
      </c>
      <c r="D2918" s="69">
        <v>0.1</v>
      </c>
      <c r="E2918" s="60" t="s">
        <v>25</v>
      </c>
      <c r="F2918" s="56">
        <v>4.05</v>
      </c>
      <c r="G2918" s="53"/>
      <c r="H2918" s="53"/>
      <c r="I2918" s="53"/>
      <c r="J2918" s="53"/>
      <c r="K2918" s="57"/>
      <c r="L2918" s="58">
        <f t="shared" si="306"/>
        <v>11.46</v>
      </c>
      <c r="M2918" s="58">
        <f t="shared" si="304"/>
        <v>1.1499999999999999</v>
      </c>
      <c r="N2918" s="58">
        <f t="shared" si="307"/>
        <v>53.42</v>
      </c>
      <c r="O2918" s="58">
        <f>IF(J2918&gt;0,ROUND(J2918*#REF!,2),0)</f>
        <v>0</v>
      </c>
      <c r="P2918" s="58">
        <f t="shared" si="305"/>
        <v>54.57</v>
      </c>
      <c r="Q2918" s="59" t="s">
        <v>0</v>
      </c>
      <c r="R2918" s="51"/>
      <c r="S2918" s="51"/>
    </row>
    <row r="2919" spans="1:19" x14ac:dyDescent="0.35">
      <c r="A2919" s="53">
        <v>40302377</v>
      </c>
      <c r="B2919" s="53" t="s">
        <v>11894</v>
      </c>
      <c r="C2919" s="54" t="s">
        <v>1673</v>
      </c>
      <c r="D2919" s="60">
        <v>0.01</v>
      </c>
      <c r="E2919" s="60" t="s">
        <v>25</v>
      </c>
      <c r="F2919" s="56">
        <v>0.38700000000000001</v>
      </c>
      <c r="G2919" s="53"/>
      <c r="H2919" s="53"/>
      <c r="I2919" s="53"/>
      <c r="J2919" s="53"/>
      <c r="K2919" s="57"/>
      <c r="L2919" s="58">
        <f t="shared" si="306"/>
        <v>11.46</v>
      </c>
      <c r="M2919" s="58">
        <f t="shared" si="304"/>
        <v>0.11</v>
      </c>
      <c r="N2919" s="58">
        <f t="shared" si="307"/>
        <v>5.0999999999999996</v>
      </c>
      <c r="O2919" s="58">
        <f>IF(J2919&gt;0,ROUND(J2919*#REF!,2),0)</f>
        <v>0</v>
      </c>
      <c r="P2919" s="58">
        <f t="shared" si="305"/>
        <v>5.21</v>
      </c>
      <c r="Q2919" s="59" t="s">
        <v>0</v>
      </c>
      <c r="R2919" s="51"/>
      <c r="S2919" s="51"/>
    </row>
    <row r="2920" spans="1:19" ht="21" x14ac:dyDescent="0.35">
      <c r="A2920" s="53">
        <v>40302385</v>
      </c>
      <c r="B2920" s="53" t="s">
        <v>11895</v>
      </c>
      <c r="C2920" s="54" t="s">
        <v>1672</v>
      </c>
      <c r="D2920" s="60">
        <v>0.01</v>
      </c>
      <c r="E2920" s="60" t="s">
        <v>25</v>
      </c>
      <c r="F2920" s="56">
        <v>0.54</v>
      </c>
      <c r="G2920" s="53"/>
      <c r="H2920" s="53"/>
      <c r="I2920" s="53"/>
      <c r="J2920" s="53"/>
      <c r="K2920" s="57"/>
      <c r="L2920" s="58">
        <f t="shared" si="306"/>
        <v>11.46</v>
      </c>
      <c r="M2920" s="58">
        <f t="shared" si="304"/>
        <v>0.11</v>
      </c>
      <c r="N2920" s="58">
        <f t="shared" si="307"/>
        <v>7.12</v>
      </c>
      <c r="O2920" s="58">
        <f>IF(J2920&gt;0,ROUND(J2920*#REF!,2),0)</f>
        <v>0</v>
      </c>
      <c r="P2920" s="58">
        <f t="shared" si="305"/>
        <v>7.23</v>
      </c>
      <c r="Q2920" s="59" t="s">
        <v>0</v>
      </c>
      <c r="R2920" s="51"/>
      <c r="S2920" s="51"/>
    </row>
    <row r="2921" spans="1:19" x14ac:dyDescent="0.35">
      <c r="A2921" s="53">
        <v>40302393</v>
      </c>
      <c r="B2921" s="53" t="s">
        <v>11896</v>
      </c>
      <c r="C2921" s="54" t="s">
        <v>1671</v>
      </c>
      <c r="D2921" s="69">
        <v>0.1</v>
      </c>
      <c r="E2921" s="60" t="s">
        <v>25</v>
      </c>
      <c r="F2921" s="56">
        <v>3.2669999999999999</v>
      </c>
      <c r="G2921" s="53"/>
      <c r="H2921" s="53"/>
      <c r="I2921" s="53"/>
      <c r="J2921" s="53"/>
      <c r="K2921" s="57"/>
      <c r="L2921" s="58">
        <f t="shared" si="306"/>
        <v>11.46</v>
      </c>
      <c r="M2921" s="58">
        <f t="shared" si="304"/>
        <v>1.1499999999999999</v>
      </c>
      <c r="N2921" s="58">
        <f t="shared" si="307"/>
        <v>43.09</v>
      </c>
      <c r="O2921" s="58">
        <f>IF(J2921&gt;0,ROUND(J2921*#REF!,2),0)</f>
        <v>0</v>
      </c>
      <c r="P2921" s="58">
        <f t="shared" si="305"/>
        <v>44.24</v>
      </c>
      <c r="Q2921" s="59" t="s">
        <v>0</v>
      </c>
      <c r="R2921" s="51"/>
      <c r="S2921" s="51"/>
    </row>
    <row r="2922" spans="1:19" ht="21" x14ac:dyDescent="0.35">
      <c r="A2922" s="53">
        <v>40302407</v>
      </c>
      <c r="B2922" s="53" t="s">
        <v>11897</v>
      </c>
      <c r="C2922" s="54" t="s">
        <v>1670</v>
      </c>
      <c r="D2922" s="60">
        <v>0.01</v>
      </c>
      <c r="E2922" s="60" t="s">
        <v>25</v>
      </c>
      <c r="F2922" s="56">
        <v>0.38700000000000001</v>
      </c>
      <c r="G2922" s="53"/>
      <c r="H2922" s="53"/>
      <c r="I2922" s="53"/>
      <c r="J2922" s="53"/>
      <c r="K2922" s="57"/>
      <c r="L2922" s="58">
        <f t="shared" si="306"/>
        <v>11.46</v>
      </c>
      <c r="M2922" s="58">
        <f t="shared" si="304"/>
        <v>0.11</v>
      </c>
      <c r="N2922" s="58">
        <f t="shared" si="307"/>
        <v>5.0999999999999996</v>
      </c>
      <c r="O2922" s="58">
        <f>IF(J2922&gt;0,ROUND(J2922*#REF!,2),0)</f>
        <v>0</v>
      </c>
      <c r="P2922" s="58">
        <f t="shared" si="305"/>
        <v>5.21</v>
      </c>
      <c r="Q2922" s="59" t="s">
        <v>0</v>
      </c>
      <c r="R2922" s="51"/>
      <c r="S2922" s="51"/>
    </row>
    <row r="2923" spans="1:19" x14ac:dyDescent="0.35">
      <c r="A2923" s="53">
        <v>40302415</v>
      </c>
      <c r="B2923" s="53" t="s">
        <v>11898</v>
      </c>
      <c r="C2923" s="54" t="s">
        <v>1669</v>
      </c>
      <c r="D2923" s="60">
        <v>0.1</v>
      </c>
      <c r="E2923" s="60" t="s">
        <v>25</v>
      </c>
      <c r="F2923" s="56">
        <v>2.097</v>
      </c>
      <c r="G2923" s="53"/>
      <c r="H2923" s="53"/>
      <c r="I2923" s="53"/>
      <c r="J2923" s="53"/>
      <c r="K2923" s="57"/>
      <c r="L2923" s="58">
        <f t="shared" si="306"/>
        <v>11.46</v>
      </c>
      <c r="M2923" s="58">
        <f t="shared" si="304"/>
        <v>1.1499999999999999</v>
      </c>
      <c r="N2923" s="58">
        <f t="shared" si="307"/>
        <v>27.66</v>
      </c>
      <c r="O2923" s="58">
        <f>IF(J2923&gt;0,ROUND(J2923*#REF!,2),0)</f>
        <v>0</v>
      </c>
      <c r="P2923" s="58">
        <f t="shared" si="305"/>
        <v>28.81</v>
      </c>
      <c r="Q2923" s="59" t="s">
        <v>0</v>
      </c>
      <c r="R2923" s="51"/>
      <c r="S2923" s="51"/>
    </row>
    <row r="2924" spans="1:19" x14ac:dyDescent="0.35">
      <c r="A2924" s="53">
        <v>40302423</v>
      </c>
      <c r="B2924" s="53" t="s">
        <v>11899</v>
      </c>
      <c r="C2924" s="54" t="s">
        <v>1668</v>
      </c>
      <c r="D2924" s="60">
        <v>0.01</v>
      </c>
      <c r="E2924" s="60" t="s">
        <v>25</v>
      </c>
      <c r="F2924" s="56">
        <v>0.38700000000000001</v>
      </c>
      <c r="G2924" s="53"/>
      <c r="H2924" s="53"/>
      <c r="I2924" s="53"/>
      <c r="J2924" s="53"/>
      <c r="K2924" s="57"/>
      <c r="L2924" s="58">
        <f t="shared" si="306"/>
        <v>11.46</v>
      </c>
      <c r="M2924" s="58">
        <f t="shared" si="304"/>
        <v>0.11</v>
      </c>
      <c r="N2924" s="58">
        <f t="shared" si="307"/>
        <v>5.0999999999999996</v>
      </c>
      <c r="O2924" s="58">
        <f>IF(J2924&gt;0,ROUND(J2924*#REF!,2),0)</f>
        <v>0</v>
      </c>
      <c r="P2924" s="58">
        <f t="shared" si="305"/>
        <v>5.21</v>
      </c>
      <c r="Q2924" s="59" t="s">
        <v>0</v>
      </c>
      <c r="R2924" s="51"/>
      <c r="S2924" s="51"/>
    </row>
    <row r="2925" spans="1:19" x14ac:dyDescent="0.35">
      <c r="A2925" s="53">
        <v>40302431</v>
      </c>
      <c r="B2925" s="53" t="s">
        <v>11900</v>
      </c>
      <c r="C2925" s="54" t="s">
        <v>1667</v>
      </c>
      <c r="D2925" s="60">
        <v>0.75</v>
      </c>
      <c r="E2925" s="60" t="s">
        <v>25</v>
      </c>
      <c r="F2925" s="56">
        <v>28.475999999999999</v>
      </c>
      <c r="G2925" s="53"/>
      <c r="H2925" s="53"/>
      <c r="I2925" s="53"/>
      <c r="J2925" s="53"/>
      <c r="K2925" s="57"/>
      <c r="L2925" s="58">
        <f t="shared" si="306"/>
        <v>11.46</v>
      </c>
      <c r="M2925" s="58">
        <f t="shared" si="304"/>
        <v>8.6</v>
      </c>
      <c r="N2925" s="58">
        <f t="shared" si="307"/>
        <v>375.6</v>
      </c>
      <c r="O2925" s="58">
        <f>IF(J2925&gt;0,ROUND(J2925*#REF!,2),0)</f>
        <v>0</v>
      </c>
      <c r="P2925" s="58">
        <f t="shared" si="305"/>
        <v>384.2</v>
      </c>
      <c r="Q2925" s="59" t="s">
        <v>0</v>
      </c>
      <c r="R2925" s="51"/>
      <c r="S2925" s="51"/>
    </row>
    <row r="2926" spans="1:19" ht="21" x14ac:dyDescent="0.35">
      <c r="A2926" s="53">
        <v>40302440</v>
      </c>
      <c r="B2926" s="53" t="s">
        <v>11901</v>
      </c>
      <c r="C2926" s="54" t="s">
        <v>1666</v>
      </c>
      <c r="D2926" s="69">
        <v>0.1</v>
      </c>
      <c r="E2926" s="60" t="s">
        <v>25</v>
      </c>
      <c r="F2926" s="56">
        <v>2.0390000000000001</v>
      </c>
      <c r="G2926" s="53"/>
      <c r="H2926" s="53"/>
      <c r="I2926" s="53"/>
      <c r="J2926" s="53"/>
      <c r="K2926" s="57"/>
      <c r="L2926" s="58">
        <f t="shared" si="306"/>
        <v>11.46</v>
      </c>
      <c r="M2926" s="58">
        <f t="shared" si="304"/>
        <v>1.1499999999999999</v>
      </c>
      <c r="N2926" s="58">
        <f t="shared" si="307"/>
        <v>26.89</v>
      </c>
      <c r="O2926" s="58">
        <f>IF(J2926&gt;0,ROUND(J2926*#REF!,2),0)</f>
        <v>0</v>
      </c>
      <c r="P2926" s="58">
        <f t="shared" si="305"/>
        <v>28.04</v>
      </c>
      <c r="Q2926" s="59" t="s">
        <v>0</v>
      </c>
      <c r="R2926" s="51"/>
      <c r="S2926" s="51"/>
    </row>
    <row r="2927" spans="1:19" x14ac:dyDescent="0.35">
      <c r="A2927" s="53">
        <v>40302458</v>
      </c>
      <c r="B2927" s="53" t="s">
        <v>11902</v>
      </c>
      <c r="C2927" s="54" t="s">
        <v>1665</v>
      </c>
      <c r="D2927" s="69">
        <v>0.5</v>
      </c>
      <c r="E2927" s="60" t="s">
        <v>25</v>
      </c>
      <c r="F2927" s="56">
        <v>15.587999999999999</v>
      </c>
      <c r="G2927" s="53"/>
      <c r="H2927" s="53"/>
      <c r="I2927" s="53"/>
      <c r="J2927" s="53"/>
      <c r="K2927" s="57"/>
      <c r="L2927" s="58">
        <f t="shared" si="306"/>
        <v>11.46</v>
      </c>
      <c r="M2927" s="58">
        <f t="shared" si="304"/>
        <v>5.73</v>
      </c>
      <c r="N2927" s="58">
        <f t="shared" si="307"/>
        <v>205.61</v>
      </c>
      <c r="O2927" s="58">
        <f>IF(J2927&gt;0,ROUND(J2927*#REF!,2),0)</f>
        <v>0</v>
      </c>
      <c r="P2927" s="58">
        <f t="shared" si="305"/>
        <v>211.34</v>
      </c>
      <c r="Q2927" s="59" t="s">
        <v>0</v>
      </c>
      <c r="R2927" s="51"/>
      <c r="S2927" s="51"/>
    </row>
    <row r="2928" spans="1:19" x14ac:dyDescent="0.35">
      <c r="A2928" s="53">
        <v>40302466</v>
      </c>
      <c r="B2928" s="53" t="s">
        <v>11903</v>
      </c>
      <c r="C2928" s="54" t="s">
        <v>1664</v>
      </c>
      <c r="D2928" s="60">
        <v>0.1</v>
      </c>
      <c r="E2928" s="60" t="s">
        <v>25</v>
      </c>
      <c r="F2928" s="56">
        <v>3.2669999999999999</v>
      </c>
      <c r="G2928" s="53"/>
      <c r="H2928" s="53"/>
      <c r="I2928" s="53"/>
      <c r="J2928" s="53"/>
      <c r="K2928" s="57"/>
      <c r="L2928" s="58">
        <f t="shared" si="306"/>
        <v>11.46</v>
      </c>
      <c r="M2928" s="58">
        <f t="shared" si="304"/>
        <v>1.1499999999999999</v>
      </c>
      <c r="N2928" s="58">
        <f t="shared" si="307"/>
        <v>43.09</v>
      </c>
      <c r="O2928" s="58">
        <f>IF(J2928&gt;0,ROUND(J2928*#REF!,2),0)</f>
        <v>0</v>
      </c>
      <c r="P2928" s="58">
        <f t="shared" si="305"/>
        <v>44.24</v>
      </c>
      <c r="Q2928" s="59" t="s">
        <v>0</v>
      </c>
      <c r="R2928" s="51"/>
      <c r="S2928" s="51"/>
    </row>
    <row r="2929" spans="1:19" x14ac:dyDescent="0.35">
      <c r="A2929" s="53">
        <v>40302474</v>
      </c>
      <c r="B2929" s="53" t="s">
        <v>11904</v>
      </c>
      <c r="C2929" s="54" t="s">
        <v>1663</v>
      </c>
      <c r="D2929" s="69">
        <v>0.1</v>
      </c>
      <c r="E2929" s="60" t="s">
        <v>25</v>
      </c>
      <c r="F2929" s="56">
        <v>3.2669999999999999</v>
      </c>
      <c r="G2929" s="53"/>
      <c r="H2929" s="53"/>
      <c r="I2929" s="53"/>
      <c r="J2929" s="53"/>
      <c r="K2929" s="57"/>
      <c r="L2929" s="58">
        <f t="shared" si="306"/>
        <v>11.46</v>
      </c>
      <c r="M2929" s="58">
        <f t="shared" si="304"/>
        <v>1.1499999999999999</v>
      </c>
      <c r="N2929" s="58">
        <f t="shared" si="307"/>
        <v>43.09</v>
      </c>
      <c r="O2929" s="58">
        <f>IF(J2929&gt;0,ROUND(J2929*#REF!,2),0)</f>
        <v>0</v>
      </c>
      <c r="P2929" s="58">
        <f t="shared" si="305"/>
        <v>44.24</v>
      </c>
      <c r="Q2929" s="59" t="s">
        <v>0</v>
      </c>
      <c r="R2929" s="51"/>
      <c r="S2929" s="51"/>
    </row>
    <row r="2930" spans="1:19" ht="31.5" x14ac:dyDescent="0.35">
      <c r="A2930" s="53">
        <v>40302482</v>
      </c>
      <c r="B2930" s="53" t="s">
        <v>11905</v>
      </c>
      <c r="C2930" s="54" t="s">
        <v>1662</v>
      </c>
      <c r="D2930" s="60">
        <v>1</v>
      </c>
      <c r="E2930" s="60" t="s">
        <v>25</v>
      </c>
      <c r="F2930" s="56">
        <v>2.097</v>
      </c>
      <c r="G2930" s="53"/>
      <c r="H2930" s="53"/>
      <c r="I2930" s="53"/>
      <c r="J2930" s="53"/>
      <c r="K2930" s="57"/>
      <c r="L2930" s="58">
        <f t="shared" si="306"/>
        <v>11.46</v>
      </c>
      <c r="M2930" s="58">
        <f t="shared" si="304"/>
        <v>11.46</v>
      </c>
      <c r="N2930" s="58">
        <f t="shared" si="307"/>
        <v>27.66</v>
      </c>
      <c r="O2930" s="58">
        <f>IF(J2930&gt;0,ROUND(J2930*#REF!,2),0)</f>
        <v>0</v>
      </c>
      <c r="P2930" s="58">
        <f t="shared" si="305"/>
        <v>39.119999999999997</v>
      </c>
      <c r="Q2930" s="59" t="s">
        <v>0</v>
      </c>
      <c r="R2930" s="51"/>
      <c r="S2930" s="51"/>
    </row>
    <row r="2931" spans="1:19" x14ac:dyDescent="0.35">
      <c r="A2931" s="53">
        <v>40302490</v>
      </c>
      <c r="B2931" s="53" t="s">
        <v>11906</v>
      </c>
      <c r="C2931" s="54" t="s">
        <v>1661</v>
      </c>
      <c r="D2931" s="69">
        <v>0.1</v>
      </c>
      <c r="E2931" s="60" t="s">
        <v>25</v>
      </c>
      <c r="F2931" s="56">
        <v>3.2669999999999999</v>
      </c>
      <c r="G2931" s="53"/>
      <c r="H2931" s="53"/>
      <c r="I2931" s="53"/>
      <c r="J2931" s="53"/>
      <c r="K2931" s="57"/>
      <c r="L2931" s="58">
        <f t="shared" si="306"/>
        <v>11.46</v>
      </c>
      <c r="M2931" s="58">
        <f t="shared" si="304"/>
        <v>1.1499999999999999</v>
      </c>
      <c r="N2931" s="58">
        <f t="shared" si="307"/>
        <v>43.09</v>
      </c>
      <c r="O2931" s="58">
        <f>IF(J2931&gt;0,ROUND(J2931*#REF!,2),0)</f>
        <v>0</v>
      </c>
      <c r="P2931" s="58">
        <f t="shared" si="305"/>
        <v>44.24</v>
      </c>
      <c r="Q2931" s="59" t="s">
        <v>0</v>
      </c>
      <c r="R2931" s="51"/>
      <c r="S2931" s="51"/>
    </row>
    <row r="2932" spans="1:19" ht="31.5" x14ac:dyDescent="0.35">
      <c r="A2932" s="53">
        <v>40302504</v>
      </c>
      <c r="B2932" s="53" t="s">
        <v>11907</v>
      </c>
      <c r="C2932" s="54" t="s">
        <v>1660</v>
      </c>
      <c r="D2932" s="60">
        <v>0.01</v>
      </c>
      <c r="E2932" s="60" t="s">
        <v>25</v>
      </c>
      <c r="F2932" s="56">
        <v>0.72</v>
      </c>
      <c r="G2932" s="53"/>
      <c r="H2932" s="53"/>
      <c r="I2932" s="53"/>
      <c r="J2932" s="53"/>
      <c r="K2932" s="57"/>
      <c r="L2932" s="58">
        <f t="shared" si="306"/>
        <v>11.46</v>
      </c>
      <c r="M2932" s="58">
        <f t="shared" si="304"/>
        <v>0.11</v>
      </c>
      <c r="N2932" s="58">
        <f t="shared" si="307"/>
        <v>9.5</v>
      </c>
      <c r="O2932" s="58">
        <f>IF(J2932&gt;0,ROUND(J2932*#REF!,2),0)</f>
        <v>0</v>
      </c>
      <c r="P2932" s="58">
        <f t="shared" si="305"/>
        <v>9.61</v>
      </c>
      <c r="Q2932" s="59" t="s">
        <v>0</v>
      </c>
      <c r="R2932" s="51"/>
      <c r="S2932" s="51"/>
    </row>
    <row r="2933" spans="1:19" ht="31.5" x14ac:dyDescent="0.35">
      <c r="A2933" s="53">
        <v>40302512</v>
      </c>
      <c r="B2933" s="53" t="s">
        <v>11908</v>
      </c>
      <c r="C2933" s="54" t="s">
        <v>1659</v>
      </c>
      <c r="D2933" s="60">
        <v>0.01</v>
      </c>
      <c r="E2933" s="60" t="s">
        <v>25</v>
      </c>
      <c r="F2933" s="56">
        <v>0.72</v>
      </c>
      <c r="G2933" s="53"/>
      <c r="H2933" s="53"/>
      <c r="I2933" s="53"/>
      <c r="J2933" s="53"/>
      <c r="K2933" s="57"/>
      <c r="L2933" s="58">
        <f t="shared" si="306"/>
        <v>11.46</v>
      </c>
      <c r="M2933" s="58">
        <f t="shared" si="304"/>
        <v>0.11</v>
      </c>
      <c r="N2933" s="58">
        <f t="shared" si="307"/>
        <v>9.5</v>
      </c>
      <c r="O2933" s="58">
        <f>IF(J2933&gt;0,ROUND(J2933*#REF!,2),0)</f>
        <v>0</v>
      </c>
      <c r="P2933" s="58">
        <f t="shared" si="305"/>
        <v>9.61</v>
      </c>
      <c r="Q2933" s="59" t="s">
        <v>0</v>
      </c>
      <c r="R2933" s="51"/>
      <c r="S2933" s="51"/>
    </row>
    <row r="2934" spans="1:19" x14ac:dyDescent="0.35">
      <c r="A2934" s="53">
        <v>40302520</v>
      </c>
      <c r="B2934" s="53" t="s">
        <v>11909</v>
      </c>
      <c r="C2934" s="54" t="s">
        <v>1658</v>
      </c>
      <c r="D2934" s="60">
        <v>0.01</v>
      </c>
      <c r="E2934" s="60" t="s">
        <v>25</v>
      </c>
      <c r="F2934" s="56">
        <v>1.413</v>
      </c>
      <c r="G2934" s="53"/>
      <c r="H2934" s="53"/>
      <c r="I2934" s="53"/>
      <c r="J2934" s="53"/>
      <c r="K2934" s="57"/>
      <c r="L2934" s="58">
        <f t="shared" si="306"/>
        <v>11.46</v>
      </c>
      <c r="M2934" s="58">
        <f t="shared" si="304"/>
        <v>0.11</v>
      </c>
      <c r="N2934" s="58">
        <f t="shared" si="307"/>
        <v>18.64</v>
      </c>
      <c r="O2934" s="58">
        <f>IF(J2934&gt;0,ROUND(J2934*#REF!,2),0)</f>
        <v>0</v>
      </c>
      <c r="P2934" s="58">
        <f t="shared" si="305"/>
        <v>18.75</v>
      </c>
      <c r="Q2934" s="59" t="s">
        <v>0</v>
      </c>
      <c r="R2934" s="51"/>
      <c r="S2934" s="51"/>
    </row>
    <row r="2935" spans="1:19" x14ac:dyDescent="0.35">
      <c r="A2935" s="53">
        <v>40302539</v>
      </c>
      <c r="B2935" s="53" t="s">
        <v>11910</v>
      </c>
      <c r="C2935" s="54" t="s">
        <v>1657</v>
      </c>
      <c r="D2935" s="60">
        <v>0.25</v>
      </c>
      <c r="E2935" s="60" t="s">
        <v>25</v>
      </c>
      <c r="F2935" s="56">
        <v>4.7969999999999997</v>
      </c>
      <c r="G2935" s="53"/>
      <c r="H2935" s="53"/>
      <c r="I2935" s="53"/>
      <c r="J2935" s="53"/>
      <c r="K2935" s="57"/>
      <c r="L2935" s="58">
        <f t="shared" si="306"/>
        <v>11.46</v>
      </c>
      <c r="M2935" s="58">
        <f t="shared" si="304"/>
        <v>2.87</v>
      </c>
      <c r="N2935" s="58">
        <f t="shared" si="307"/>
        <v>63.27</v>
      </c>
      <c r="O2935" s="58">
        <f>IF(J2935&gt;0,ROUND(J2935*#REF!,2),0)</f>
        <v>0</v>
      </c>
      <c r="P2935" s="58">
        <f t="shared" si="305"/>
        <v>66.14</v>
      </c>
      <c r="Q2935" s="59" t="s">
        <v>0</v>
      </c>
      <c r="R2935" s="51"/>
      <c r="S2935" s="51"/>
    </row>
    <row r="2936" spans="1:19" x14ac:dyDescent="0.35">
      <c r="A2936" s="53">
        <v>40302547</v>
      </c>
      <c r="B2936" s="53" t="s">
        <v>11911</v>
      </c>
      <c r="C2936" s="54" t="s">
        <v>1656</v>
      </c>
      <c r="D2936" s="60">
        <v>0.01</v>
      </c>
      <c r="E2936" s="60" t="s">
        <v>25</v>
      </c>
      <c r="F2936" s="56">
        <v>0.54</v>
      </c>
      <c r="G2936" s="53"/>
      <c r="H2936" s="53"/>
      <c r="I2936" s="53"/>
      <c r="J2936" s="53"/>
      <c r="K2936" s="57"/>
      <c r="L2936" s="58">
        <f t="shared" si="306"/>
        <v>11.46</v>
      </c>
      <c r="M2936" s="58">
        <f t="shared" si="304"/>
        <v>0.11</v>
      </c>
      <c r="N2936" s="58">
        <f t="shared" si="307"/>
        <v>7.12</v>
      </c>
      <c r="O2936" s="58">
        <f>IF(J2936&gt;0,ROUND(J2936*#REF!,2),0)</f>
        <v>0</v>
      </c>
      <c r="P2936" s="58">
        <f t="shared" si="305"/>
        <v>7.23</v>
      </c>
      <c r="Q2936" s="59" t="s">
        <v>0</v>
      </c>
      <c r="R2936" s="51"/>
      <c r="S2936" s="51"/>
    </row>
    <row r="2937" spans="1:19" x14ac:dyDescent="0.35">
      <c r="A2937" s="53">
        <v>40302555</v>
      </c>
      <c r="B2937" s="53" t="s">
        <v>11912</v>
      </c>
      <c r="C2937" s="54" t="s">
        <v>1655</v>
      </c>
      <c r="D2937" s="69">
        <v>0.1</v>
      </c>
      <c r="E2937" s="60" t="s">
        <v>25</v>
      </c>
      <c r="F2937" s="56">
        <v>3.2669999999999999</v>
      </c>
      <c r="G2937" s="53"/>
      <c r="H2937" s="53"/>
      <c r="I2937" s="53"/>
      <c r="J2937" s="53"/>
      <c r="K2937" s="57"/>
      <c r="L2937" s="58">
        <f t="shared" si="306"/>
        <v>11.46</v>
      </c>
      <c r="M2937" s="58">
        <f t="shared" si="304"/>
        <v>1.1499999999999999</v>
      </c>
      <c r="N2937" s="58">
        <f t="shared" si="307"/>
        <v>43.09</v>
      </c>
      <c r="O2937" s="58">
        <f>IF(J2937&gt;0,ROUND(J2937*#REF!,2),0)</f>
        <v>0</v>
      </c>
      <c r="P2937" s="58">
        <f t="shared" si="305"/>
        <v>44.24</v>
      </c>
      <c r="Q2937" s="59" t="s">
        <v>0</v>
      </c>
      <c r="R2937" s="51"/>
      <c r="S2937" s="51"/>
    </row>
    <row r="2938" spans="1:19" ht="21" x14ac:dyDescent="0.35">
      <c r="A2938" s="53">
        <v>40302563</v>
      </c>
      <c r="B2938" s="53" t="s">
        <v>11913</v>
      </c>
      <c r="C2938" s="54" t="s">
        <v>1654</v>
      </c>
      <c r="D2938" s="60">
        <v>0.01</v>
      </c>
      <c r="E2938" s="60" t="s">
        <v>25</v>
      </c>
      <c r="F2938" s="56">
        <v>1.413</v>
      </c>
      <c r="G2938" s="53"/>
      <c r="H2938" s="53"/>
      <c r="I2938" s="53"/>
      <c r="J2938" s="53"/>
      <c r="K2938" s="57"/>
      <c r="L2938" s="58">
        <f t="shared" si="306"/>
        <v>11.46</v>
      </c>
      <c r="M2938" s="58">
        <f t="shared" si="304"/>
        <v>0.11</v>
      </c>
      <c r="N2938" s="58">
        <f t="shared" si="307"/>
        <v>18.64</v>
      </c>
      <c r="O2938" s="58">
        <f>IF(J2938&gt;0,ROUND(J2938*#REF!,2),0)</f>
        <v>0</v>
      </c>
      <c r="P2938" s="58">
        <f t="shared" si="305"/>
        <v>18.75</v>
      </c>
      <c r="Q2938" s="59" t="s">
        <v>0</v>
      </c>
      <c r="R2938" s="51"/>
      <c r="S2938" s="51"/>
    </row>
    <row r="2939" spans="1:19" x14ac:dyDescent="0.35">
      <c r="A2939" s="53">
        <v>40302571</v>
      </c>
      <c r="B2939" s="53" t="s">
        <v>11914</v>
      </c>
      <c r="C2939" s="54" t="s">
        <v>1653</v>
      </c>
      <c r="D2939" s="60">
        <v>0.1</v>
      </c>
      <c r="E2939" s="60" t="s">
        <v>25</v>
      </c>
      <c r="F2939" s="56">
        <v>3.2669999999999999</v>
      </c>
      <c r="G2939" s="53"/>
      <c r="H2939" s="53"/>
      <c r="I2939" s="53"/>
      <c r="J2939" s="53"/>
      <c r="K2939" s="57"/>
      <c r="L2939" s="58">
        <f t="shared" si="306"/>
        <v>11.46</v>
      </c>
      <c r="M2939" s="58">
        <f t="shared" si="304"/>
        <v>1.1499999999999999</v>
      </c>
      <c r="N2939" s="58">
        <f t="shared" si="307"/>
        <v>43.09</v>
      </c>
      <c r="O2939" s="58">
        <f>IF(J2939&gt;0,ROUND(J2939*#REF!,2),0)</f>
        <v>0</v>
      </c>
      <c r="P2939" s="58">
        <f t="shared" si="305"/>
        <v>44.24</v>
      </c>
      <c r="Q2939" s="59" t="s">
        <v>0</v>
      </c>
      <c r="R2939" s="51"/>
      <c r="S2939" s="51"/>
    </row>
    <row r="2940" spans="1:19" x14ac:dyDescent="0.35">
      <c r="A2940" s="53">
        <v>40302580</v>
      </c>
      <c r="B2940" s="53" t="s">
        <v>11915</v>
      </c>
      <c r="C2940" s="54" t="s">
        <v>1652</v>
      </c>
      <c r="D2940" s="60">
        <v>0.01</v>
      </c>
      <c r="E2940" s="60" t="s">
        <v>25</v>
      </c>
      <c r="F2940" s="56">
        <v>0.38700000000000001</v>
      </c>
      <c r="G2940" s="53"/>
      <c r="H2940" s="53"/>
      <c r="I2940" s="53"/>
      <c r="J2940" s="53"/>
      <c r="K2940" s="57"/>
      <c r="L2940" s="58">
        <f t="shared" si="306"/>
        <v>11.46</v>
      </c>
      <c r="M2940" s="58">
        <f t="shared" si="304"/>
        <v>0.11</v>
      </c>
      <c r="N2940" s="58">
        <f t="shared" si="307"/>
        <v>5.0999999999999996</v>
      </c>
      <c r="O2940" s="58">
        <f>IF(J2940&gt;0,ROUND(J2940*#REF!,2),0)</f>
        <v>0</v>
      </c>
      <c r="P2940" s="58">
        <f t="shared" si="305"/>
        <v>5.21</v>
      </c>
      <c r="Q2940" s="59" t="s">
        <v>0</v>
      </c>
      <c r="R2940" s="51"/>
      <c r="S2940" s="51"/>
    </row>
    <row r="2941" spans="1:19" x14ac:dyDescent="0.35">
      <c r="A2941" s="53">
        <v>40302598</v>
      </c>
      <c r="B2941" s="53" t="s">
        <v>11916</v>
      </c>
      <c r="C2941" s="54" t="s">
        <v>1651</v>
      </c>
      <c r="D2941" s="60">
        <v>0.01</v>
      </c>
      <c r="E2941" s="60" t="s">
        <v>25</v>
      </c>
      <c r="F2941" s="56">
        <v>0.38700000000000001</v>
      </c>
      <c r="G2941" s="53"/>
      <c r="H2941" s="53"/>
      <c r="I2941" s="53"/>
      <c r="J2941" s="53"/>
      <c r="K2941" s="57"/>
      <c r="L2941" s="58">
        <f t="shared" si="306"/>
        <v>11.46</v>
      </c>
      <c r="M2941" s="58">
        <f t="shared" si="304"/>
        <v>0.11</v>
      </c>
      <c r="N2941" s="58">
        <f t="shared" si="307"/>
        <v>5.0999999999999996</v>
      </c>
      <c r="O2941" s="58">
        <f>IF(J2941&gt;0,ROUND(J2941*#REF!,2),0)</f>
        <v>0</v>
      </c>
      <c r="P2941" s="58">
        <f t="shared" si="305"/>
        <v>5.21</v>
      </c>
      <c r="Q2941" s="59" t="s">
        <v>0</v>
      </c>
      <c r="R2941" s="51"/>
      <c r="S2941" s="51"/>
    </row>
    <row r="2942" spans="1:19" x14ac:dyDescent="0.35">
      <c r="A2942" s="53">
        <v>40302601</v>
      </c>
      <c r="B2942" s="53" t="s">
        <v>11917</v>
      </c>
      <c r="C2942" s="54" t="s">
        <v>1650</v>
      </c>
      <c r="D2942" s="60">
        <v>0.01</v>
      </c>
      <c r="E2942" s="60" t="s">
        <v>25</v>
      </c>
      <c r="F2942" s="56">
        <v>8.9909999999999997</v>
      </c>
      <c r="G2942" s="53"/>
      <c r="H2942" s="53"/>
      <c r="I2942" s="53"/>
      <c r="J2942" s="53"/>
      <c r="K2942" s="57"/>
      <c r="L2942" s="58">
        <f t="shared" si="306"/>
        <v>11.46</v>
      </c>
      <c r="M2942" s="58">
        <f t="shared" si="304"/>
        <v>0.11</v>
      </c>
      <c r="N2942" s="58">
        <f t="shared" si="307"/>
        <v>118.59</v>
      </c>
      <c r="O2942" s="58">
        <f>IF(J2942&gt;0,ROUND(J2942*#REF!,2),0)</f>
        <v>0</v>
      </c>
      <c r="P2942" s="58">
        <f t="shared" si="305"/>
        <v>118.7</v>
      </c>
      <c r="Q2942" s="59" t="s">
        <v>0</v>
      </c>
      <c r="R2942" s="51"/>
      <c r="S2942" s="51"/>
    </row>
    <row r="2943" spans="1:19" x14ac:dyDescent="0.35">
      <c r="A2943" s="53">
        <v>40302610</v>
      </c>
      <c r="B2943" s="53" t="s">
        <v>11918</v>
      </c>
      <c r="C2943" s="54" t="s">
        <v>1649</v>
      </c>
      <c r="D2943" s="60">
        <v>0.01</v>
      </c>
      <c r="E2943" s="60" t="s">
        <v>25</v>
      </c>
      <c r="F2943" s="56">
        <v>8.9909999999999997</v>
      </c>
      <c r="G2943" s="53"/>
      <c r="H2943" s="53"/>
      <c r="I2943" s="53"/>
      <c r="J2943" s="53"/>
      <c r="K2943" s="57"/>
      <c r="L2943" s="58">
        <f t="shared" si="306"/>
        <v>11.46</v>
      </c>
      <c r="M2943" s="58">
        <f t="shared" si="304"/>
        <v>0.11</v>
      </c>
      <c r="N2943" s="58">
        <f t="shared" si="307"/>
        <v>118.59</v>
      </c>
      <c r="O2943" s="58">
        <f>IF(J2943&gt;0,ROUND(J2943*#REF!,2),0)</f>
        <v>0</v>
      </c>
      <c r="P2943" s="58">
        <f t="shared" si="305"/>
        <v>118.7</v>
      </c>
      <c r="Q2943" s="59" t="s">
        <v>0</v>
      </c>
      <c r="R2943" s="51"/>
      <c r="S2943" s="51"/>
    </row>
    <row r="2944" spans="1:19" x14ac:dyDescent="0.35">
      <c r="A2944" s="53">
        <v>40302628</v>
      </c>
      <c r="B2944" s="53" t="s">
        <v>11919</v>
      </c>
      <c r="C2944" s="54" t="s">
        <v>1648</v>
      </c>
      <c r="D2944" s="69">
        <v>0.1</v>
      </c>
      <c r="E2944" s="60" t="s">
        <v>25</v>
      </c>
      <c r="F2944" s="56">
        <v>2.097</v>
      </c>
      <c r="G2944" s="53"/>
      <c r="H2944" s="53"/>
      <c r="I2944" s="53"/>
      <c r="J2944" s="53"/>
      <c r="K2944" s="57"/>
      <c r="L2944" s="58">
        <f t="shared" si="306"/>
        <v>11.46</v>
      </c>
      <c r="M2944" s="58">
        <f t="shared" si="304"/>
        <v>1.1499999999999999</v>
      </c>
      <c r="N2944" s="58">
        <f t="shared" si="307"/>
        <v>27.66</v>
      </c>
      <c r="O2944" s="58">
        <f>IF(J2944&gt;0,ROUND(J2944*#REF!,2),0)</f>
        <v>0</v>
      </c>
      <c r="P2944" s="58">
        <f t="shared" si="305"/>
        <v>28.81</v>
      </c>
      <c r="Q2944" s="59" t="s">
        <v>0</v>
      </c>
      <c r="R2944" s="51"/>
      <c r="S2944" s="51"/>
    </row>
    <row r="2945" spans="1:19" x14ac:dyDescent="0.35">
      <c r="A2945" s="53">
        <v>40302636</v>
      </c>
      <c r="B2945" s="53" t="s">
        <v>11920</v>
      </c>
      <c r="C2945" s="54" t="s">
        <v>1647</v>
      </c>
      <c r="D2945" s="60">
        <v>0.01</v>
      </c>
      <c r="E2945" s="60" t="s">
        <v>25</v>
      </c>
      <c r="F2945" s="56">
        <v>0.70199999999999996</v>
      </c>
      <c r="G2945" s="53"/>
      <c r="H2945" s="53"/>
      <c r="I2945" s="53"/>
      <c r="J2945" s="53"/>
      <c r="K2945" s="57"/>
      <c r="L2945" s="58">
        <f t="shared" si="306"/>
        <v>11.46</v>
      </c>
      <c r="M2945" s="58">
        <f t="shared" si="304"/>
        <v>0.11</v>
      </c>
      <c r="N2945" s="58">
        <f t="shared" si="307"/>
        <v>9.26</v>
      </c>
      <c r="O2945" s="58">
        <f>IF(J2945&gt;0,ROUND(J2945*#REF!,2),0)</f>
        <v>0</v>
      </c>
      <c r="P2945" s="58">
        <f t="shared" si="305"/>
        <v>9.3699999999999992</v>
      </c>
      <c r="Q2945" s="59" t="s">
        <v>0</v>
      </c>
      <c r="R2945" s="51"/>
      <c r="S2945" s="51"/>
    </row>
    <row r="2946" spans="1:19" x14ac:dyDescent="0.35">
      <c r="A2946" s="53">
        <v>40302644</v>
      </c>
      <c r="B2946" s="53" t="s">
        <v>11921</v>
      </c>
      <c r="C2946" s="54" t="s">
        <v>1646</v>
      </c>
      <c r="D2946" s="69">
        <v>0.1</v>
      </c>
      <c r="E2946" s="60" t="s">
        <v>25</v>
      </c>
      <c r="F2946" s="56">
        <v>2.097</v>
      </c>
      <c r="G2946" s="53"/>
      <c r="H2946" s="53"/>
      <c r="I2946" s="53"/>
      <c r="J2946" s="53"/>
      <c r="K2946" s="57"/>
      <c r="L2946" s="58">
        <f t="shared" si="306"/>
        <v>11.46</v>
      </c>
      <c r="M2946" s="58">
        <f t="shared" si="304"/>
        <v>1.1499999999999999</v>
      </c>
      <c r="N2946" s="58">
        <f t="shared" si="307"/>
        <v>27.66</v>
      </c>
      <c r="O2946" s="58">
        <f>IF(J2946&gt;0,ROUND(J2946*#REF!,2),0)</f>
        <v>0</v>
      </c>
      <c r="P2946" s="58">
        <f t="shared" si="305"/>
        <v>28.81</v>
      </c>
      <c r="Q2946" s="59" t="s">
        <v>0</v>
      </c>
      <c r="R2946" s="51"/>
      <c r="S2946" s="51"/>
    </row>
    <row r="2947" spans="1:19" x14ac:dyDescent="0.35">
      <c r="A2947" s="53">
        <v>40302652</v>
      </c>
      <c r="B2947" s="53" t="s">
        <v>11922</v>
      </c>
      <c r="C2947" s="54" t="s">
        <v>1645</v>
      </c>
      <c r="D2947" s="60">
        <v>0.1</v>
      </c>
      <c r="E2947" s="60" t="s">
        <v>25</v>
      </c>
      <c r="F2947" s="56">
        <v>1.764</v>
      </c>
      <c r="G2947" s="53"/>
      <c r="H2947" s="53"/>
      <c r="I2947" s="53"/>
      <c r="J2947" s="53"/>
      <c r="K2947" s="57"/>
      <c r="L2947" s="58">
        <f t="shared" ref="L2947:L2965" si="308">VLOOKUP(E2947,PORTES,6,FALSE)</f>
        <v>11.46</v>
      </c>
      <c r="M2947" s="58">
        <f t="shared" si="304"/>
        <v>1.1499999999999999</v>
      </c>
      <c r="N2947" s="58">
        <f t="shared" ref="N2947:N2965" si="309">IF(F2947&gt;0,ROUND(F2947*UCO_2016,2),0)</f>
        <v>23.27</v>
      </c>
      <c r="O2947" s="58">
        <f>IF(J2947&gt;0,ROUND(J2947*#REF!,2),0)</f>
        <v>0</v>
      </c>
      <c r="P2947" s="58">
        <f t="shared" si="305"/>
        <v>24.42</v>
      </c>
      <c r="Q2947" s="59" t="s">
        <v>0</v>
      </c>
      <c r="R2947" s="51"/>
      <c r="S2947" s="51"/>
    </row>
    <row r="2948" spans="1:19" x14ac:dyDescent="0.35">
      <c r="A2948" s="53">
        <v>40302679</v>
      </c>
      <c r="B2948" s="53" t="s">
        <v>11923</v>
      </c>
      <c r="C2948" s="54" t="s">
        <v>1644</v>
      </c>
      <c r="D2948" s="69">
        <v>0.1</v>
      </c>
      <c r="E2948" s="60" t="s">
        <v>25</v>
      </c>
      <c r="F2948" s="56">
        <v>1.764</v>
      </c>
      <c r="G2948" s="53"/>
      <c r="H2948" s="53"/>
      <c r="I2948" s="53"/>
      <c r="J2948" s="53"/>
      <c r="K2948" s="57"/>
      <c r="L2948" s="58">
        <f t="shared" si="308"/>
        <v>11.46</v>
      </c>
      <c r="M2948" s="58">
        <f t="shared" si="304"/>
        <v>1.1499999999999999</v>
      </c>
      <c r="N2948" s="58">
        <f t="shared" si="309"/>
        <v>23.27</v>
      </c>
      <c r="O2948" s="58">
        <f>IF(J2948&gt;0,ROUND(J2948*#REF!,2),0)</f>
        <v>0</v>
      </c>
      <c r="P2948" s="58">
        <f t="shared" si="305"/>
        <v>24.42</v>
      </c>
      <c r="Q2948" s="59" t="s">
        <v>0</v>
      </c>
      <c r="R2948" s="51"/>
      <c r="S2948" s="51"/>
    </row>
    <row r="2949" spans="1:19" x14ac:dyDescent="0.35">
      <c r="A2949" s="53">
        <v>40302687</v>
      </c>
      <c r="B2949" s="53" t="s">
        <v>11924</v>
      </c>
      <c r="C2949" s="54" t="s">
        <v>1643</v>
      </c>
      <c r="D2949" s="69">
        <v>0.5</v>
      </c>
      <c r="E2949" s="60" t="s">
        <v>25</v>
      </c>
      <c r="F2949" s="56">
        <v>14.742000000000001</v>
      </c>
      <c r="G2949" s="53"/>
      <c r="H2949" s="53"/>
      <c r="I2949" s="53"/>
      <c r="J2949" s="53"/>
      <c r="K2949" s="57"/>
      <c r="L2949" s="58">
        <f t="shared" si="308"/>
        <v>11.46</v>
      </c>
      <c r="M2949" s="58">
        <f t="shared" si="304"/>
        <v>5.73</v>
      </c>
      <c r="N2949" s="58">
        <f t="shared" si="309"/>
        <v>194.45</v>
      </c>
      <c r="O2949" s="58">
        <f>IF(J2949&gt;0,ROUND(J2949*#REF!,2),0)</f>
        <v>0</v>
      </c>
      <c r="P2949" s="58">
        <f t="shared" si="305"/>
        <v>200.18</v>
      </c>
      <c r="Q2949" s="59" t="s">
        <v>0</v>
      </c>
      <c r="R2949" s="51"/>
      <c r="S2949" s="51"/>
    </row>
    <row r="2950" spans="1:19" x14ac:dyDescent="0.35">
      <c r="A2950" s="53">
        <v>40302695</v>
      </c>
      <c r="B2950" s="53" t="s">
        <v>11925</v>
      </c>
      <c r="C2950" s="54" t="s">
        <v>1642</v>
      </c>
      <c r="D2950" s="60">
        <v>0.01</v>
      </c>
      <c r="E2950" s="60" t="s">
        <v>25</v>
      </c>
      <c r="F2950" s="56">
        <v>0.72</v>
      </c>
      <c r="G2950" s="53"/>
      <c r="H2950" s="53"/>
      <c r="I2950" s="53"/>
      <c r="J2950" s="53"/>
      <c r="K2950" s="57"/>
      <c r="L2950" s="58">
        <f t="shared" si="308"/>
        <v>11.46</v>
      </c>
      <c r="M2950" s="58">
        <f t="shared" si="304"/>
        <v>0.11</v>
      </c>
      <c r="N2950" s="58">
        <f t="shared" si="309"/>
        <v>9.5</v>
      </c>
      <c r="O2950" s="58">
        <f>IF(J2950&gt;0,ROUND(J2950*#REF!,2),0)</f>
        <v>0</v>
      </c>
      <c r="P2950" s="58">
        <f t="shared" si="305"/>
        <v>9.61</v>
      </c>
      <c r="Q2950" s="59" t="s">
        <v>0</v>
      </c>
      <c r="R2950" s="51"/>
      <c r="S2950" s="51"/>
    </row>
    <row r="2951" spans="1:19" ht="21" x14ac:dyDescent="0.35">
      <c r="A2951" s="53">
        <v>40302709</v>
      </c>
      <c r="B2951" s="53" t="s">
        <v>11926</v>
      </c>
      <c r="C2951" s="54" t="s">
        <v>1641</v>
      </c>
      <c r="D2951" s="69">
        <v>0.1</v>
      </c>
      <c r="E2951" s="60" t="s">
        <v>25</v>
      </c>
      <c r="F2951" s="56">
        <v>1.506</v>
      </c>
      <c r="G2951" s="53"/>
      <c r="H2951" s="53"/>
      <c r="I2951" s="53"/>
      <c r="J2951" s="53"/>
      <c r="K2951" s="57"/>
      <c r="L2951" s="58">
        <f t="shared" si="308"/>
        <v>11.46</v>
      </c>
      <c r="M2951" s="58">
        <f t="shared" si="304"/>
        <v>1.1499999999999999</v>
      </c>
      <c r="N2951" s="58">
        <f t="shared" si="309"/>
        <v>19.86</v>
      </c>
      <c r="O2951" s="58">
        <f>IF(J2951&gt;0,ROUND(J2951*#REF!,2),0)</f>
        <v>0</v>
      </c>
      <c r="P2951" s="58">
        <f t="shared" si="305"/>
        <v>21.01</v>
      </c>
      <c r="Q2951" s="59" t="s">
        <v>0</v>
      </c>
      <c r="R2951" s="51"/>
      <c r="S2951" s="51"/>
    </row>
    <row r="2952" spans="1:19" ht="21" x14ac:dyDescent="0.35">
      <c r="A2952" s="53">
        <v>40302717</v>
      </c>
      <c r="B2952" s="53" t="s">
        <v>11927</v>
      </c>
      <c r="C2952" s="54" t="s">
        <v>1640</v>
      </c>
      <c r="D2952" s="60">
        <v>0.1</v>
      </c>
      <c r="E2952" s="60" t="s">
        <v>25</v>
      </c>
      <c r="F2952" s="56">
        <v>3.2669999999999999</v>
      </c>
      <c r="G2952" s="53"/>
      <c r="H2952" s="53"/>
      <c r="I2952" s="53"/>
      <c r="J2952" s="53"/>
      <c r="K2952" s="57"/>
      <c r="L2952" s="58">
        <f t="shared" si="308"/>
        <v>11.46</v>
      </c>
      <c r="M2952" s="58">
        <f t="shared" si="304"/>
        <v>1.1499999999999999</v>
      </c>
      <c r="N2952" s="58">
        <f t="shared" si="309"/>
        <v>43.09</v>
      </c>
      <c r="O2952" s="58">
        <f>IF(J2952&gt;0,ROUND(J2952*#REF!,2),0)</f>
        <v>0</v>
      </c>
      <c r="P2952" s="58">
        <f t="shared" si="305"/>
        <v>44.24</v>
      </c>
      <c r="Q2952" s="59" t="s">
        <v>0</v>
      </c>
      <c r="R2952" s="51"/>
      <c r="S2952" s="51"/>
    </row>
    <row r="2953" spans="1:19" x14ac:dyDescent="0.35">
      <c r="A2953" s="53">
        <v>40302725</v>
      </c>
      <c r="B2953" s="53" t="s">
        <v>11928</v>
      </c>
      <c r="C2953" s="54" t="s">
        <v>1639</v>
      </c>
      <c r="D2953" s="69">
        <v>0.1</v>
      </c>
      <c r="E2953" s="60" t="s">
        <v>25</v>
      </c>
      <c r="F2953" s="56">
        <v>3.2669999999999999</v>
      </c>
      <c r="G2953" s="53"/>
      <c r="H2953" s="53"/>
      <c r="I2953" s="53"/>
      <c r="J2953" s="53"/>
      <c r="K2953" s="57"/>
      <c r="L2953" s="58">
        <f t="shared" si="308"/>
        <v>11.46</v>
      </c>
      <c r="M2953" s="58">
        <f t="shared" si="304"/>
        <v>1.1499999999999999</v>
      </c>
      <c r="N2953" s="58">
        <f t="shared" si="309"/>
        <v>43.09</v>
      </c>
      <c r="O2953" s="58">
        <f>IF(J2953&gt;0,ROUND(J2953*#REF!,2),0)</f>
        <v>0</v>
      </c>
      <c r="P2953" s="58">
        <f t="shared" si="305"/>
        <v>44.24</v>
      </c>
      <c r="Q2953" s="59" t="s">
        <v>0</v>
      </c>
      <c r="R2953" s="51"/>
      <c r="S2953" s="51"/>
    </row>
    <row r="2954" spans="1:19" ht="21" x14ac:dyDescent="0.35">
      <c r="A2954" s="53">
        <v>40302733</v>
      </c>
      <c r="B2954" s="53" t="s">
        <v>11929</v>
      </c>
      <c r="C2954" s="54" t="s">
        <v>1638</v>
      </c>
      <c r="D2954" s="69">
        <v>0.1</v>
      </c>
      <c r="E2954" s="60" t="s">
        <v>25</v>
      </c>
      <c r="F2954" s="56">
        <v>3.2669999999999999</v>
      </c>
      <c r="G2954" s="53"/>
      <c r="H2954" s="53"/>
      <c r="I2954" s="53"/>
      <c r="J2954" s="53"/>
      <c r="K2954" s="57"/>
      <c r="L2954" s="58">
        <f t="shared" si="308"/>
        <v>11.46</v>
      </c>
      <c r="M2954" s="58">
        <f t="shared" si="304"/>
        <v>1.1499999999999999</v>
      </c>
      <c r="N2954" s="58">
        <f t="shared" si="309"/>
        <v>43.09</v>
      </c>
      <c r="O2954" s="58">
        <f>IF(J2954&gt;0,ROUND(J2954*#REF!,2),0)</f>
        <v>0</v>
      </c>
      <c r="P2954" s="58">
        <f t="shared" si="305"/>
        <v>44.24</v>
      </c>
      <c r="Q2954" s="59" t="s">
        <v>0</v>
      </c>
      <c r="R2954" s="51"/>
      <c r="S2954" s="51"/>
    </row>
    <row r="2955" spans="1:19" ht="21" x14ac:dyDescent="0.35">
      <c r="A2955" s="53">
        <v>40302741</v>
      </c>
      <c r="B2955" s="53" t="s">
        <v>11930</v>
      </c>
      <c r="C2955" s="54" t="s">
        <v>1637</v>
      </c>
      <c r="D2955" s="60">
        <v>0.75</v>
      </c>
      <c r="E2955" s="60" t="s">
        <v>25</v>
      </c>
      <c r="F2955" s="56">
        <v>27.684000000000001</v>
      </c>
      <c r="G2955" s="53"/>
      <c r="H2955" s="53"/>
      <c r="I2955" s="53"/>
      <c r="J2955" s="53"/>
      <c r="K2955" s="57"/>
      <c r="L2955" s="58">
        <f t="shared" si="308"/>
        <v>11.46</v>
      </c>
      <c r="M2955" s="58">
        <f t="shared" si="304"/>
        <v>8.6</v>
      </c>
      <c r="N2955" s="58">
        <f t="shared" si="309"/>
        <v>365.15</v>
      </c>
      <c r="O2955" s="58">
        <f>IF(J2955&gt;0,ROUND(J2955*#REF!,2),0)</f>
        <v>0</v>
      </c>
      <c r="P2955" s="58">
        <f t="shared" si="305"/>
        <v>373.75</v>
      </c>
      <c r="Q2955" s="59" t="s">
        <v>0</v>
      </c>
      <c r="R2955" s="51"/>
      <c r="S2955" s="51"/>
    </row>
    <row r="2956" spans="1:19" ht="42" x14ac:dyDescent="0.35">
      <c r="A2956" s="53">
        <v>40302750</v>
      </c>
      <c r="B2956" s="53" t="s">
        <v>11931</v>
      </c>
      <c r="C2956" s="54" t="s">
        <v>1636</v>
      </c>
      <c r="D2956" s="69">
        <v>0.1</v>
      </c>
      <c r="E2956" s="60" t="s">
        <v>25</v>
      </c>
      <c r="F2956" s="56">
        <v>3.2669999999999999</v>
      </c>
      <c r="G2956" s="53"/>
      <c r="H2956" s="53"/>
      <c r="I2956" s="53"/>
      <c r="J2956" s="53"/>
      <c r="K2956" s="57"/>
      <c r="L2956" s="58">
        <f t="shared" si="308"/>
        <v>11.46</v>
      </c>
      <c r="M2956" s="58">
        <f t="shared" si="304"/>
        <v>1.1499999999999999</v>
      </c>
      <c r="N2956" s="58">
        <f t="shared" si="309"/>
        <v>43.09</v>
      </c>
      <c r="O2956" s="58">
        <f>IF(J2956&gt;0,ROUND(J2956*#REF!,2),0)</f>
        <v>0</v>
      </c>
      <c r="P2956" s="58">
        <f t="shared" si="305"/>
        <v>44.24</v>
      </c>
      <c r="Q2956" s="59" t="s">
        <v>0</v>
      </c>
      <c r="R2956" s="51"/>
      <c r="S2956" s="51"/>
    </row>
    <row r="2957" spans="1:19" x14ac:dyDescent="0.35">
      <c r="A2957" s="53">
        <v>40302768</v>
      </c>
      <c r="B2957" s="53" t="s">
        <v>11932</v>
      </c>
      <c r="C2957" s="54" t="s">
        <v>1635</v>
      </c>
      <c r="D2957" s="60">
        <v>1</v>
      </c>
      <c r="E2957" s="60" t="s">
        <v>20</v>
      </c>
      <c r="F2957" s="56">
        <v>7.4340000000000002</v>
      </c>
      <c r="G2957" s="53"/>
      <c r="H2957" s="53"/>
      <c r="I2957" s="53"/>
      <c r="J2957" s="53"/>
      <c r="K2957" s="57"/>
      <c r="L2957" s="58">
        <f t="shared" si="308"/>
        <v>34.4</v>
      </c>
      <c r="M2957" s="58">
        <f t="shared" si="304"/>
        <v>34.4</v>
      </c>
      <c r="N2957" s="58">
        <f t="shared" si="309"/>
        <v>98.05</v>
      </c>
      <c r="O2957" s="58">
        <f>IF(J2957&gt;0,ROUND(J2957*#REF!,2),0)</f>
        <v>0</v>
      </c>
      <c r="P2957" s="58">
        <f t="shared" si="305"/>
        <v>132.44999999999999</v>
      </c>
      <c r="Q2957" s="59" t="s">
        <v>0</v>
      </c>
      <c r="R2957" s="51"/>
      <c r="S2957" s="51"/>
    </row>
    <row r="2958" spans="1:19" ht="21" x14ac:dyDescent="0.35">
      <c r="A2958" s="53">
        <v>40302776</v>
      </c>
      <c r="B2958" s="53" t="s">
        <v>11933</v>
      </c>
      <c r="C2958" s="54" t="s">
        <v>1634</v>
      </c>
      <c r="D2958" s="69">
        <v>0.1</v>
      </c>
      <c r="E2958" s="60" t="s">
        <v>25</v>
      </c>
      <c r="F2958" s="56">
        <v>8.0909999999999993</v>
      </c>
      <c r="G2958" s="53"/>
      <c r="H2958" s="53"/>
      <c r="I2958" s="53"/>
      <c r="J2958" s="53"/>
      <c r="K2958" s="57"/>
      <c r="L2958" s="58">
        <f t="shared" si="308"/>
        <v>11.46</v>
      </c>
      <c r="M2958" s="58">
        <f t="shared" si="304"/>
        <v>1.1499999999999999</v>
      </c>
      <c r="N2958" s="58">
        <f t="shared" si="309"/>
        <v>106.72</v>
      </c>
      <c r="O2958" s="58">
        <f>IF(J2958&gt;0,ROUND(J2958*#REF!,2),0)</f>
        <v>0</v>
      </c>
      <c r="P2958" s="58">
        <f t="shared" si="305"/>
        <v>107.87</v>
      </c>
      <c r="Q2958" s="59" t="s">
        <v>0</v>
      </c>
      <c r="R2958" s="51"/>
      <c r="S2958" s="51"/>
    </row>
    <row r="2959" spans="1:19" x14ac:dyDescent="0.35">
      <c r="A2959" s="53">
        <v>40302784</v>
      </c>
      <c r="B2959" s="53" t="s">
        <v>11934</v>
      </c>
      <c r="C2959" s="54" t="s">
        <v>1633</v>
      </c>
      <c r="D2959" s="60">
        <v>0.01</v>
      </c>
      <c r="E2959" s="60" t="s">
        <v>25</v>
      </c>
      <c r="F2959" s="56">
        <v>22.24</v>
      </c>
      <c r="G2959" s="53"/>
      <c r="H2959" s="53"/>
      <c r="I2959" s="53"/>
      <c r="J2959" s="53"/>
      <c r="K2959" s="57"/>
      <c r="L2959" s="58">
        <f t="shared" si="308"/>
        <v>11.46</v>
      </c>
      <c r="M2959" s="58">
        <f t="shared" si="304"/>
        <v>0.11</v>
      </c>
      <c r="N2959" s="58">
        <f t="shared" si="309"/>
        <v>293.35000000000002</v>
      </c>
      <c r="O2959" s="58">
        <f>IF(J2959&gt;0,ROUND(J2959*#REF!,2),0)</f>
        <v>0</v>
      </c>
      <c r="P2959" s="58">
        <f t="shared" si="305"/>
        <v>293.45999999999998</v>
      </c>
      <c r="Q2959" s="59" t="s">
        <v>0</v>
      </c>
      <c r="R2959" s="51"/>
      <c r="S2959" s="51"/>
    </row>
    <row r="2960" spans="1:19" x14ac:dyDescent="0.35">
      <c r="A2960" s="53">
        <v>40302792</v>
      </c>
      <c r="B2960" s="53" t="s">
        <v>11935</v>
      </c>
      <c r="C2960" s="54" t="s">
        <v>1632</v>
      </c>
      <c r="D2960" s="60">
        <v>0.01</v>
      </c>
      <c r="E2960" s="60" t="s">
        <v>25</v>
      </c>
      <c r="F2960" s="56">
        <v>33.619999999999997</v>
      </c>
      <c r="G2960" s="53"/>
      <c r="H2960" s="53"/>
      <c r="I2960" s="53"/>
      <c r="J2960" s="53"/>
      <c r="K2960" s="57"/>
      <c r="L2960" s="58">
        <f t="shared" si="308"/>
        <v>11.46</v>
      </c>
      <c r="M2960" s="58">
        <f t="shared" si="304"/>
        <v>0.11</v>
      </c>
      <c r="N2960" s="58">
        <f t="shared" si="309"/>
        <v>443.45</v>
      </c>
      <c r="O2960" s="58">
        <f>IF(J2960&gt;0,ROUND(J2960*#REF!,2),0)</f>
        <v>0</v>
      </c>
      <c r="P2960" s="58">
        <f t="shared" si="305"/>
        <v>443.56</v>
      </c>
      <c r="Q2960" s="59" t="s">
        <v>0</v>
      </c>
      <c r="R2960" s="51"/>
      <c r="S2960" s="51"/>
    </row>
    <row r="2961" spans="1:19" x14ac:dyDescent="0.35">
      <c r="A2961" s="53">
        <v>40302806</v>
      </c>
      <c r="B2961" s="53" t="s">
        <v>11936</v>
      </c>
      <c r="C2961" s="54" t="s">
        <v>1631</v>
      </c>
      <c r="D2961" s="60">
        <v>0.01</v>
      </c>
      <c r="E2961" s="60" t="s">
        <v>25</v>
      </c>
      <c r="F2961" s="56">
        <v>33.619999999999997</v>
      </c>
      <c r="G2961" s="53"/>
      <c r="H2961" s="53"/>
      <c r="I2961" s="53"/>
      <c r="J2961" s="53"/>
      <c r="K2961" s="57"/>
      <c r="L2961" s="58">
        <f t="shared" si="308"/>
        <v>11.46</v>
      </c>
      <c r="M2961" s="58">
        <f t="shared" si="304"/>
        <v>0.11</v>
      </c>
      <c r="N2961" s="58">
        <f t="shared" si="309"/>
        <v>443.45</v>
      </c>
      <c r="O2961" s="58">
        <f>IF(J2961&gt;0,ROUND(J2961*#REF!,2),0)</f>
        <v>0</v>
      </c>
      <c r="P2961" s="58">
        <f t="shared" si="305"/>
        <v>443.56</v>
      </c>
      <c r="Q2961" s="59" t="s">
        <v>0</v>
      </c>
      <c r="R2961" s="51"/>
      <c r="S2961" s="51"/>
    </row>
    <row r="2962" spans="1:19" x14ac:dyDescent="0.35">
      <c r="A2962" s="53">
        <v>40302814</v>
      </c>
      <c r="B2962" s="53" t="s">
        <v>11937</v>
      </c>
      <c r="C2962" s="54" t="s">
        <v>1630</v>
      </c>
      <c r="D2962" s="60">
        <v>0.01</v>
      </c>
      <c r="E2962" s="60" t="s">
        <v>25</v>
      </c>
      <c r="F2962" s="56">
        <v>9.9410000000000007</v>
      </c>
      <c r="G2962" s="53"/>
      <c r="H2962" s="53"/>
      <c r="I2962" s="53"/>
      <c r="J2962" s="53"/>
      <c r="K2962" s="57"/>
      <c r="L2962" s="58">
        <f t="shared" si="308"/>
        <v>11.46</v>
      </c>
      <c r="M2962" s="58">
        <f t="shared" si="304"/>
        <v>0.11</v>
      </c>
      <c r="N2962" s="58">
        <f t="shared" si="309"/>
        <v>131.12</v>
      </c>
      <c r="O2962" s="58">
        <f>IF(J2962&gt;0,ROUND(J2962*#REF!,2),0)</f>
        <v>0</v>
      </c>
      <c r="P2962" s="58">
        <f t="shared" si="305"/>
        <v>131.22999999999999</v>
      </c>
      <c r="Q2962" s="59" t="s">
        <v>0</v>
      </c>
      <c r="R2962" s="51"/>
      <c r="S2962" s="51"/>
    </row>
    <row r="2963" spans="1:19" x14ac:dyDescent="0.35">
      <c r="A2963" s="53">
        <v>40302822</v>
      </c>
      <c r="B2963" s="53" t="s">
        <v>11938</v>
      </c>
      <c r="C2963" s="54" t="s">
        <v>1629</v>
      </c>
      <c r="D2963" s="60">
        <v>0.01</v>
      </c>
      <c r="E2963" s="60" t="s">
        <v>25</v>
      </c>
      <c r="F2963" s="56">
        <v>3.3220000000000001</v>
      </c>
      <c r="G2963" s="53"/>
      <c r="H2963" s="53"/>
      <c r="I2963" s="53"/>
      <c r="J2963" s="53"/>
      <c r="K2963" s="57"/>
      <c r="L2963" s="58">
        <f t="shared" si="308"/>
        <v>11.46</v>
      </c>
      <c r="M2963" s="58">
        <f t="shared" si="304"/>
        <v>0.11</v>
      </c>
      <c r="N2963" s="58">
        <f t="shared" si="309"/>
        <v>43.82</v>
      </c>
      <c r="O2963" s="58">
        <f>IF(J2963&gt;0,ROUND(J2963*#REF!,2),0)</f>
        <v>0</v>
      </c>
      <c r="P2963" s="58">
        <f t="shared" si="305"/>
        <v>43.93</v>
      </c>
      <c r="Q2963" s="59" t="s">
        <v>0</v>
      </c>
      <c r="R2963" s="51"/>
      <c r="S2963" s="51"/>
    </row>
    <row r="2964" spans="1:19" ht="21" x14ac:dyDescent="0.35">
      <c r="A2964" s="53">
        <v>40302830</v>
      </c>
      <c r="B2964" s="53" t="s">
        <v>11939</v>
      </c>
      <c r="C2964" s="54" t="s">
        <v>1628</v>
      </c>
      <c r="D2964" s="60">
        <v>0.01</v>
      </c>
      <c r="E2964" s="60" t="s">
        <v>25</v>
      </c>
      <c r="F2964" s="56">
        <v>1.796</v>
      </c>
      <c r="G2964" s="53"/>
      <c r="H2964" s="53"/>
      <c r="I2964" s="53"/>
      <c r="J2964" s="53"/>
      <c r="K2964" s="57"/>
      <c r="L2964" s="58">
        <f t="shared" si="308"/>
        <v>11.46</v>
      </c>
      <c r="M2964" s="58">
        <f t="shared" si="304"/>
        <v>0.11</v>
      </c>
      <c r="N2964" s="58">
        <f t="shared" si="309"/>
        <v>23.69</v>
      </c>
      <c r="O2964" s="58">
        <f>IF(J2964&gt;0,ROUND(J2964*#REF!,2),0)</f>
        <v>0</v>
      </c>
      <c r="P2964" s="58">
        <f t="shared" si="305"/>
        <v>23.8</v>
      </c>
      <c r="Q2964" s="59" t="s">
        <v>0</v>
      </c>
      <c r="R2964" s="51"/>
      <c r="S2964" s="51"/>
    </row>
    <row r="2965" spans="1:19" x14ac:dyDescent="0.35">
      <c r="A2965" s="53">
        <v>40302849</v>
      </c>
      <c r="B2965" s="53" t="s">
        <v>11940</v>
      </c>
      <c r="C2965" s="54" t="s">
        <v>1627</v>
      </c>
      <c r="D2965" s="60">
        <v>0.01</v>
      </c>
      <c r="E2965" s="60" t="s">
        <v>25</v>
      </c>
      <c r="F2965" s="56">
        <v>56.292000000000002</v>
      </c>
      <c r="G2965" s="53"/>
      <c r="H2965" s="53"/>
      <c r="I2965" s="53"/>
      <c r="J2965" s="53"/>
      <c r="K2965" s="57"/>
      <c r="L2965" s="58">
        <f t="shared" si="308"/>
        <v>11.46</v>
      </c>
      <c r="M2965" s="58">
        <f t="shared" si="304"/>
        <v>0.11</v>
      </c>
      <c r="N2965" s="58">
        <f t="shared" si="309"/>
        <v>742.49</v>
      </c>
      <c r="O2965" s="58">
        <f>IF(J2965&gt;0,ROUND(J2965*#REF!,2),0)</f>
        <v>0</v>
      </c>
      <c r="P2965" s="58">
        <f t="shared" si="305"/>
        <v>742.6</v>
      </c>
      <c r="Q2965" s="59" t="s">
        <v>0</v>
      </c>
      <c r="R2965" s="51"/>
      <c r="S2965" s="51"/>
    </row>
    <row r="2966" spans="1:19" ht="31" x14ac:dyDescent="0.35">
      <c r="A2966" s="125" t="s">
        <v>11941</v>
      </c>
      <c r="B2966" s="125"/>
      <c r="C2966" s="125"/>
      <c r="D2966" s="125"/>
      <c r="E2966" s="125"/>
      <c r="F2966" s="125"/>
      <c r="G2966" s="125"/>
      <c r="H2966" s="125"/>
      <c r="I2966" s="125"/>
      <c r="J2966" s="125"/>
      <c r="K2966" s="125"/>
      <c r="L2966" s="125"/>
      <c r="M2966" s="125"/>
      <c r="N2966" s="125"/>
      <c r="O2966" s="125"/>
      <c r="P2966" s="125"/>
      <c r="Q2966" s="52"/>
      <c r="R2966" s="51"/>
      <c r="S2966" s="51"/>
    </row>
    <row r="2967" spans="1:19" ht="21" x14ac:dyDescent="0.35">
      <c r="A2967" s="53">
        <v>40303012</v>
      </c>
      <c r="B2967" s="53" t="s">
        <v>11942</v>
      </c>
      <c r="C2967" s="54" t="s">
        <v>1626</v>
      </c>
      <c r="D2967" s="60">
        <v>0.01</v>
      </c>
      <c r="E2967" s="60" t="s">
        <v>25</v>
      </c>
      <c r="F2967" s="56">
        <v>1.413</v>
      </c>
      <c r="G2967" s="53"/>
      <c r="H2967" s="53"/>
      <c r="I2967" s="53"/>
      <c r="J2967" s="53"/>
      <c r="K2967" s="57"/>
      <c r="L2967" s="58">
        <f t="shared" ref="L2967:L2984" si="310">VLOOKUP(E2967,PORTES,6,FALSE)</f>
        <v>11.46</v>
      </c>
      <c r="M2967" s="58">
        <f t="shared" si="304"/>
        <v>0.11</v>
      </c>
      <c r="N2967" s="58">
        <f t="shared" ref="N2967:N2984" si="311">IF(F2967&gt;0,ROUND(F2967*UCO_2016,2),0)</f>
        <v>18.64</v>
      </c>
      <c r="O2967" s="58">
        <f>IF(J2967&gt;0,ROUND(J2967*#REF!,2),0)</f>
        <v>0</v>
      </c>
      <c r="P2967" s="58">
        <f t="shared" si="305"/>
        <v>18.75</v>
      </c>
      <c r="Q2967" s="59" t="s">
        <v>0</v>
      </c>
      <c r="R2967" s="51"/>
      <c r="S2967" s="51"/>
    </row>
    <row r="2968" spans="1:19" x14ac:dyDescent="0.35">
      <c r="A2968" s="53">
        <v>40303020</v>
      </c>
      <c r="B2968" s="53" t="s">
        <v>11943</v>
      </c>
      <c r="C2968" s="54" t="s">
        <v>1625</v>
      </c>
      <c r="D2968" s="60">
        <v>0.04</v>
      </c>
      <c r="E2968" s="60" t="s">
        <v>25</v>
      </c>
      <c r="F2968" s="56">
        <v>0.42299999999999999</v>
      </c>
      <c r="G2968" s="53"/>
      <c r="H2968" s="53"/>
      <c r="I2968" s="53"/>
      <c r="J2968" s="53"/>
      <c r="K2968" s="57"/>
      <c r="L2968" s="58">
        <f t="shared" si="310"/>
        <v>11.46</v>
      </c>
      <c r="M2968" s="58">
        <f t="shared" si="304"/>
        <v>0.46</v>
      </c>
      <c r="N2968" s="58">
        <f t="shared" si="311"/>
        <v>5.58</v>
      </c>
      <c r="O2968" s="58">
        <f>IF(J2968&gt;0,ROUND(J2968*#REF!,2),0)</f>
        <v>0</v>
      </c>
      <c r="P2968" s="58">
        <f t="shared" si="305"/>
        <v>6.04</v>
      </c>
      <c r="Q2968" s="59" t="s">
        <v>0</v>
      </c>
      <c r="R2968" s="51"/>
      <c r="S2968" s="51"/>
    </row>
    <row r="2969" spans="1:19" ht="42" x14ac:dyDescent="0.35">
      <c r="A2969" s="53">
        <v>40303039</v>
      </c>
      <c r="B2969" s="53" t="s">
        <v>11944</v>
      </c>
      <c r="C2969" s="54" t="s">
        <v>1624</v>
      </c>
      <c r="D2969" s="60">
        <v>0.04</v>
      </c>
      <c r="E2969" s="60" t="s">
        <v>25</v>
      </c>
      <c r="F2969" s="56">
        <v>1.5840000000000001</v>
      </c>
      <c r="G2969" s="53"/>
      <c r="H2969" s="53"/>
      <c r="I2969" s="53"/>
      <c r="J2969" s="53"/>
      <c r="K2969" s="57"/>
      <c r="L2969" s="58">
        <f t="shared" si="310"/>
        <v>11.46</v>
      </c>
      <c r="M2969" s="58">
        <f t="shared" si="304"/>
        <v>0.46</v>
      </c>
      <c r="N2969" s="58">
        <f t="shared" si="311"/>
        <v>20.89</v>
      </c>
      <c r="O2969" s="58">
        <f>IF(J2969&gt;0,ROUND(J2969*#REF!,2),0)</f>
        <v>0</v>
      </c>
      <c r="P2969" s="58">
        <f t="shared" si="305"/>
        <v>21.35</v>
      </c>
      <c r="Q2969" s="59" t="s">
        <v>0</v>
      </c>
      <c r="R2969" s="51"/>
      <c r="S2969" s="51"/>
    </row>
    <row r="2970" spans="1:19" x14ac:dyDescent="0.35">
      <c r="A2970" s="53">
        <v>40303047</v>
      </c>
      <c r="B2970" s="53" t="s">
        <v>11945</v>
      </c>
      <c r="C2970" s="54" t="s">
        <v>1623</v>
      </c>
      <c r="D2970" s="60">
        <v>0.04</v>
      </c>
      <c r="E2970" s="60" t="s">
        <v>25</v>
      </c>
      <c r="F2970" s="56">
        <v>0.42299999999999999</v>
      </c>
      <c r="G2970" s="53"/>
      <c r="H2970" s="53"/>
      <c r="I2970" s="53"/>
      <c r="J2970" s="53"/>
      <c r="K2970" s="57"/>
      <c r="L2970" s="58">
        <f t="shared" si="310"/>
        <v>11.46</v>
      </c>
      <c r="M2970" s="58">
        <f t="shared" si="304"/>
        <v>0.46</v>
      </c>
      <c r="N2970" s="58">
        <f t="shared" si="311"/>
        <v>5.58</v>
      </c>
      <c r="O2970" s="58">
        <f>IF(J2970&gt;0,ROUND(J2970*#REF!,2),0)</f>
        <v>0</v>
      </c>
      <c r="P2970" s="58">
        <f t="shared" si="305"/>
        <v>6.04</v>
      </c>
      <c r="Q2970" s="59" t="s">
        <v>0</v>
      </c>
      <c r="R2970" s="51"/>
      <c r="S2970" s="51"/>
    </row>
    <row r="2971" spans="1:19" x14ac:dyDescent="0.35">
      <c r="A2971" s="53">
        <v>40303055</v>
      </c>
      <c r="B2971" s="53" t="s">
        <v>11946</v>
      </c>
      <c r="C2971" s="54" t="s">
        <v>1622</v>
      </c>
      <c r="D2971" s="60">
        <v>0.04</v>
      </c>
      <c r="E2971" s="60" t="s">
        <v>25</v>
      </c>
      <c r="F2971" s="56">
        <v>2.7269999999999999</v>
      </c>
      <c r="G2971" s="53"/>
      <c r="H2971" s="53"/>
      <c r="I2971" s="53"/>
      <c r="J2971" s="53"/>
      <c r="K2971" s="57"/>
      <c r="L2971" s="58">
        <f t="shared" si="310"/>
        <v>11.46</v>
      </c>
      <c r="M2971" s="58">
        <f t="shared" si="304"/>
        <v>0.46</v>
      </c>
      <c r="N2971" s="58">
        <f t="shared" si="311"/>
        <v>35.97</v>
      </c>
      <c r="O2971" s="58">
        <f>IF(J2971&gt;0,ROUND(J2971*#REF!,2),0)</f>
        <v>0</v>
      </c>
      <c r="P2971" s="58">
        <f t="shared" si="305"/>
        <v>36.43</v>
      </c>
      <c r="Q2971" s="59" t="s">
        <v>0</v>
      </c>
      <c r="R2971" s="51"/>
      <c r="S2971" s="51"/>
    </row>
    <row r="2972" spans="1:19" ht="21" x14ac:dyDescent="0.35">
      <c r="A2972" s="53">
        <v>40303063</v>
      </c>
      <c r="B2972" s="53" t="s">
        <v>11947</v>
      </c>
      <c r="C2972" s="54" t="s">
        <v>1621</v>
      </c>
      <c r="D2972" s="60">
        <v>0.04</v>
      </c>
      <c r="E2972" s="60" t="s">
        <v>25</v>
      </c>
      <c r="F2972" s="56">
        <v>0.65700000000000003</v>
      </c>
      <c r="G2972" s="53"/>
      <c r="H2972" s="53"/>
      <c r="I2972" s="53"/>
      <c r="J2972" s="53"/>
      <c r="K2972" s="57"/>
      <c r="L2972" s="58">
        <f t="shared" si="310"/>
        <v>11.46</v>
      </c>
      <c r="M2972" s="58">
        <f t="shared" si="304"/>
        <v>0.46</v>
      </c>
      <c r="N2972" s="58">
        <f t="shared" si="311"/>
        <v>8.67</v>
      </c>
      <c r="O2972" s="58">
        <f>IF(J2972&gt;0,ROUND(J2972*#REF!,2),0)</f>
        <v>0</v>
      </c>
      <c r="P2972" s="58">
        <f t="shared" si="305"/>
        <v>9.1300000000000008</v>
      </c>
      <c r="Q2972" s="59" t="s">
        <v>0</v>
      </c>
      <c r="R2972" s="51"/>
      <c r="S2972" s="51"/>
    </row>
    <row r="2973" spans="1:19" ht="21" x14ac:dyDescent="0.35">
      <c r="A2973" s="53">
        <v>40303071</v>
      </c>
      <c r="B2973" s="53" t="s">
        <v>11948</v>
      </c>
      <c r="C2973" s="54" t="s">
        <v>1620</v>
      </c>
      <c r="D2973" s="60">
        <v>0.04</v>
      </c>
      <c r="E2973" s="60" t="s">
        <v>25</v>
      </c>
      <c r="F2973" s="56">
        <v>0.42299999999999999</v>
      </c>
      <c r="G2973" s="53"/>
      <c r="H2973" s="53"/>
      <c r="I2973" s="53"/>
      <c r="J2973" s="53"/>
      <c r="K2973" s="57"/>
      <c r="L2973" s="58">
        <f t="shared" si="310"/>
        <v>11.46</v>
      </c>
      <c r="M2973" s="58">
        <f t="shared" si="304"/>
        <v>0.46</v>
      </c>
      <c r="N2973" s="58">
        <f t="shared" si="311"/>
        <v>5.58</v>
      </c>
      <c r="O2973" s="58">
        <f>IF(J2973&gt;0,ROUND(J2973*#REF!,2),0)</f>
        <v>0</v>
      </c>
      <c r="P2973" s="58">
        <f t="shared" si="305"/>
        <v>6.04</v>
      </c>
      <c r="Q2973" s="59" t="s">
        <v>0</v>
      </c>
      <c r="R2973" s="51"/>
      <c r="S2973" s="51"/>
    </row>
    <row r="2974" spans="1:19" x14ac:dyDescent="0.35">
      <c r="A2974" s="53">
        <v>40303080</v>
      </c>
      <c r="B2974" s="53" t="s">
        <v>11949</v>
      </c>
      <c r="C2974" s="54" t="s">
        <v>1619</v>
      </c>
      <c r="D2974" s="60">
        <v>0.04</v>
      </c>
      <c r="E2974" s="60" t="s">
        <v>25</v>
      </c>
      <c r="F2974" s="56">
        <v>0.65700000000000003</v>
      </c>
      <c r="G2974" s="53"/>
      <c r="H2974" s="53"/>
      <c r="I2974" s="53"/>
      <c r="J2974" s="53"/>
      <c r="K2974" s="57"/>
      <c r="L2974" s="58">
        <f t="shared" si="310"/>
        <v>11.46</v>
      </c>
      <c r="M2974" s="58">
        <f t="shared" si="304"/>
        <v>0.46</v>
      </c>
      <c r="N2974" s="58">
        <f t="shared" si="311"/>
        <v>8.67</v>
      </c>
      <c r="O2974" s="58">
        <f>IF(J2974&gt;0,ROUND(J2974*#REF!,2),0)</f>
        <v>0</v>
      </c>
      <c r="P2974" s="58">
        <f t="shared" si="305"/>
        <v>9.1300000000000008</v>
      </c>
      <c r="Q2974" s="59" t="s">
        <v>0</v>
      </c>
      <c r="R2974" s="51"/>
      <c r="S2974" s="51"/>
    </row>
    <row r="2975" spans="1:19" ht="21" x14ac:dyDescent="0.35">
      <c r="A2975" s="53">
        <v>40303098</v>
      </c>
      <c r="B2975" s="53" t="s">
        <v>11950</v>
      </c>
      <c r="C2975" s="54" t="s">
        <v>1618</v>
      </c>
      <c r="D2975" s="60">
        <v>0.04</v>
      </c>
      <c r="E2975" s="60" t="s">
        <v>25</v>
      </c>
      <c r="F2975" s="56">
        <v>0.42299999999999999</v>
      </c>
      <c r="G2975" s="53"/>
      <c r="H2975" s="53"/>
      <c r="I2975" s="53"/>
      <c r="J2975" s="53"/>
      <c r="K2975" s="57"/>
      <c r="L2975" s="58">
        <f t="shared" si="310"/>
        <v>11.46</v>
      </c>
      <c r="M2975" s="58">
        <f t="shared" ref="M2975:M2984" si="312">ROUND(D2975*L2975,2)</f>
        <v>0.46</v>
      </c>
      <c r="N2975" s="58">
        <f t="shared" si="311"/>
        <v>5.58</v>
      </c>
      <c r="O2975" s="58">
        <f>IF(J2975&gt;0,ROUND(J2975*#REF!,2),0)</f>
        <v>0</v>
      </c>
      <c r="P2975" s="58">
        <f t="shared" ref="P2975:P3038" si="313">ROUND(M2975+N2975+O2975,2)</f>
        <v>6.04</v>
      </c>
      <c r="Q2975" s="59" t="s">
        <v>0</v>
      </c>
      <c r="R2975" s="51"/>
      <c r="S2975" s="51"/>
    </row>
    <row r="2976" spans="1:19" x14ac:dyDescent="0.35">
      <c r="A2976" s="53">
        <v>40303101</v>
      </c>
      <c r="B2976" s="53" t="s">
        <v>11951</v>
      </c>
      <c r="C2976" s="54" t="s">
        <v>1617</v>
      </c>
      <c r="D2976" s="60">
        <v>0.04</v>
      </c>
      <c r="E2976" s="60" t="s">
        <v>25</v>
      </c>
      <c r="F2976" s="56">
        <v>0.42299999999999999</v>
      </c>
      <c r="G2976" s="53"/>
      <c r="H2976" s="53"/>
      <c r="I2976" s="53"/>
      <c r="J2976" s="53"/>
      <c r="K2976" s="57"/>
      <c r="L2976" s="58">
        <f t="shared" si="310"/>
        <v>11.46</v>
      </c>
      <c r="M2976" s="58">
        <f t="shared" si="312"/>
        <v>0.46</v>
      </c>
      <c r="N2976" s="58">
        <f t="shared" si="311"/>
        <v>5.58</v>
      </c>
      <c r="O2976" s="58">
        <f>IF(J2976&gt;0,ROUND(J2976*#REF!,2),0)</f>
        <v>0</v>
      </c>
      <c r="P2976" s="58">
        <f t="shared" si="313"/>
        <v>6.04</v>
      </c>
      <c r="Q2976" s="59" t="s">
        <v>0</v>
      </c>
      <c r="R2976" s="51"/>
      <c r="S2976" s="51"/>
    </row>
    <row r="2977" spans="1:19" x14ac:dyDescent="0.35">
      <c r="A2977" s="53">
        <v>40303110</v>
      </c>
      <c r="B2977" s="53" t="s">
        <v>11952</v>
      </c>
      <c r="C2977" s="54" t="s">
        <v>1616</v>
      </c>
      <c r="D2977" s="60">
        <v>0.04</v>
      </c>
      <c r="E2977" s="60" t="s">
        <v>25</v>
      </c>
      <c r="F2977" s="56">
        <v>0.92700000000000005</v>
      </c>
      <c r="G2977" s="53"/>
      <c r="H2977" s="53"/>
      <c r="I2977" s="53"/>
      <c r="J2977" s="53"/>
      <c r="K2977" s="57"/>
      <c r="L2977" s="58">
        <f t="shared" si="310"/>
        <v>11.46</v>
      </c>
      <c r="M2977" s="58">
        <f t="shared" si="312"/>
        <v>0.46</v>
      </c>
      <c r="N2977" s="58">
        <f t="shared" si="311"/>
        <v>12.23</v>
      </c>
      <c r="O2977" s="58">
        <f>IF(J2977&gt;0,ROUND(J2977*#REF!,2),0)</f>
        <v>0</v>
      </c>
      <c r="P2977" s="58">
        <f t="shared" si="313"/>
        <v>12.69</v>
      </c>
      <c r="Q2977" s="59" t="s">
        <v>0</v>
      </c>
      <c r="R2977" s="51"/>
      <c r="S2977" s="51"/>
    </row>
    <row r="2978" spans="1:19" ht="31.5" x14ac:dyDescent="0.35">
      <c r="A2978" s="53">
        <v>40303128</v>
      </c>
      <c r="B2978" s="53" t="s">
        <v>11953</v>
      </c>
      <c r="C2978" s="54" t="s">
        <v>1615</v>
      </c>
      <c r="D2978" s="60">
        <v>0.04</v>
      </c>
      <c r="E2978" s="60" t="s">
        <v>25</v>
      </c>
      <c r="F2978" s="56">
        <v>0.92700000000000005</v>
      </c>
      <c r="G2978" s="53"/>
      <c r="H2978" s="53"/>
      <c r="I2978" s="53"/>
      <c r="J2978" s="53"/>
      <c r="K2978" s="57"/>
      <c r="L2978" s="58">
        <f t="shared" si="310"/>
        <v>11.46</v>
      </c>
      <c r="M2978" s="58">
        <f t="shared" si="312"/>
        <v>0.46</v>
      </c>
      <c r="N2978" s="58">
        <f t="shared" si="311"/>
        <v>12.23</v>
      </c>
      <c r="O2978" s="58">
        <f>IF(J2978&gt;0,ROUND(J2978*#REF!,2),0)</f>
        <v>0</v>
      </c>
      <c r="P2978" s="58">
        <f t="shared" si="313"/>
        <v>12.69</v>
      </c>
      <c r="Q2978" s="59" t="s">
        <v>0</v>
      </c>
      <c r="R2978" s="51"/>
      <c r="S2978" s="51"/>
    </row>
    <row r="2979" spans="1:19" ht="21" x14ac:dyDescent="0.35">
      <c r="A2979" s="53">
        <v>40303136</v>
      </c>
      <c r="B2979" s="53" t="s">
        <v>11954</v>
      </c>
      <c r="C2979" s="54" t="s">
        <v>1614</v>
      </c>
      <c r="D2979" s="60">
        <v>0.04</v>
      </c>
      <c r="E2979" s="60" t="s">
        <v>25</v>
      </c>
      <c r="F2979" s="56">
        <v>0.92700000000000005</v>
      </c>
      <c r="G2979" s="53"/>
      <c r="H2979" s="53"/>
      <c r="I2979" s="53"/>
      <c r="J2979" s="53"/>
      <c r="K2979" s="57"/>
      <c r="L2979" s="58">
        <f t="shared" si="310"/>
        <v>11.46</v>
      </c>
      <c r="M2979" s="58">
        <f t="shared" si="312"/>
        <v>0.46</v>
      </c>
      <c r="N2979" s="58">
        <f t="shared" si="311"/>
        <v>12.23</v>
      </c>
      <c r="O2979" s="58">
        <f>IF(J2979&gt;0,ROUND(J2979*#REF!,2),0)</f>
        <v>0</v>
      </c>
      <c r="P2979" s="58">
        <f t="shared" si="313"/>
        <v>12.69</v>
      </c>
      <c r="Q2979" s="59" t="s">
        <v>0</v>
      </c>
      <c r="R2979" s="51"/>
      <c r="S2979" s="51"/>
    </row>
    <row r="2980" spans="1:19" ht="31.5" x14ac:dyDescent="0.35">
      <c r="A2980" s="53">
        <v>40303144</v>
      </c>
      <c r="B2980" s="53" t="s">
        <v>11955</v>
      </c>
      <c r="C2980" s="54" t="s">
        <v>1613</v>
      </c>
      <c r="D2980" s="60">
        <v>0.04</v>
      </c>
      <c r="E2980" s="60" t="s">
        <v>25</v>
      </c>
      <c r="F2980" s="56">
        <v>0.92700000000000005</v>
      </c>
      <c r="G2980" s="53"/>
      <c r="H2980" s="53"/>
      <c r="I2980" s="53"/>
      <c r="J2980" s="53"/>
      <c r="K2980" s="57"/>
      <c r="L2980" s="58">
        <f t="shared" si="310"/>
        <v>11.46</v>
      </c>
      <c r="M2980" s="58">
        <f t="shared" si="312"/>
        <v>0.46</v>
      </c>
      <c r="N2980" s="58">
        <f t="shared" si="311"/>
        <v>12.23</v>
      </c>
      <c r="O2980" s="58">
        <f>IF(J2980&gt;0,ROUND(J2980*#REF!,2),0)</f>
        <v>0</v>
      </c>
      <c r="P2980" s="58">
        <f t="shared" si="313"/>
        <v>12.69</v>
      </c>
      <c r="Q2980" s="59" t="s">
        <v>0</v>
      </c>
      <c r="R2980" s="51"/>
      <c r="S2980" s="51"/>
    </row>
    <row r="2981" spans="1:19" ht="21" x14ac:dyDescent="0.35">
      <c r="A2981" s="53">
        <v>40303152</v>
      </c>
      <c r="B2981" s="53" t="s">
        <v>11956</v>
      </c>
      <c r="C2981" s="54" t="s">
        <v>1612</v>
      </c>
      <c r="D2981" s="60">
        <v>0.04</v>
      </c>
      <c r="E2981" s="60" t="s">
        <v>25</v>
      </c>
      <c r="F2981" s="56">
        <v>0.42299999999999999</v>
      </c>
      <c r="G2981" s="53"/>
      <c r="H2981" s="53"/>
      <c r="I2981" s="53"/>
      <c r="J2981" s="53"/>
      <c r="K2981" s="57"/>
      <c r="L2981" s="58">
        <f t="shared" si="310"/>
        <v>11.46</v>
      </c>
      <c r="M2981" s="58">
        <f t="shared" si="312"/>
        <v>0.46</v>
      </c>
      <c r="N2981" s="58">
        <f t="shared" si="311"/>
        <v>5.58</v>
      </c>
      <c r="O2981" s="58">
        <f>IF(J2981&gt;0,ROUND(J2981*#REF!,2),0)</f>
        <v>0</v>
      </c>
      <c r="P2981" s="58">
        <f t="shared" si="313"/>
        <v>6.04</v>
      </c>
      <c r="Q2981" s="59" t="s">
        <v>0</v>
      </c>
      <c r="R2981" s="51"/>
      <c r="S2981" s="51"/>
    </row>
    <row r="2982" spans="1:19" ht="21" x14ac:dyDescent="0.35">
      <c r="A2982" s="53">
        <v>40303160</v>
      </c>
      <c r="B2982" s="53" t="s">
        <v>11957</v>
      </c>
      <c r="C2982" s="54" t="s">
        <v>1611</v>
      </c>
      <c r="D2982" s="60">
        <v>0.04</v>
      </c>
      <c r="E2982" s="60" t="s">
        <v>25</v>
      </c>
      <c r="F2982" s="56">
        <v>0.42299999999999999</v>
      </c>
      <c r="G2982" s="53"/>
      <c r="H2982" s="53"/>
      <c r="I2982" s="53"/>
      <c r="J2982" s="53"/>
      <c r="K2982" s="57"/>
      <c r="L2982" s="58">
        <f t="shared" si="310"/>
        <v>11.46</v>
      </c>
      <c r="M2982" s="58">
        <f t="shared" si="312"/>
        <v>0.46</v>
      </c>
      <c r="N2982" s="58">
        <f t="shared" si="311"/>
        <v>5.58</v>
      </c>
      <c r="O2982" s="58">
        <f>IF(J2982&gt;0,ROUND(J2982*#REF!,2),0)</f>
        <v>0</v>
      </c>
      <c r="P2982" s="58">
        <f t="shared" si="313"/>
        <v>6.04</v>
      </c>
      <c r="Q2982" s="59" t="s">
        <v>0</v>
      </c>
      <c r="R2982" s="51"/>
      <c r="S2982" s="51"/>
    </row>
    <row r="2983" spans="1:19" ht="21" x14ac:dyDescent="0.35">
      <c r="A2983" s="53">
        <v>40303179</v>
      </c>
      <c r="B2983" s="53" t="s">
        <v>11958</v>
      </c>
      <c r="C2983" s="54" t="s">
        <v>1610</v>
      </c>
      <c r="D2983" s="60">
        <v>0.04</v>
      </c>
      <c r="E2983" s="60" t="s">
        <v>25</v>
      </c>
      <c r="F2983" s="56">
        <v>2.7269999999999999</v>
      </c>
      <c r="G2983" s="53"/>
      <c r="H2983" s="53"/>
      <c r="I2983" s="53"/>
      <c r="J2983" s="53"/>
      <c r="K2983" s="57"/>
      <c r="L2983" s="58">
        <f t="shared" si="310"/>
        <v>11.46</v>
      </c>
      <c r="M2983" s="58">
        <f t="shared" si="312"/>
        <v>0.46</v>
      </c>
      <c r="N2983" s="58">
        <f t="shared" si="311"/>
        <v>35.97</v>
      </c>
      <c r="O2983" s="58">
        <f>IF(J2983&gt;0,ROUND(J2983*#REF!,2),0)</f>
        <v>0</v>
      </c>
      <c r="P2983" s="58">
        <f t="shared" si="313"/>
        <v>36.43</v>
      </c>
      <c r="Q2983" s="59" t="s">
        <v>0</v>
      </c>
      <c r="R2983" s="51"/>
      <c r="S2983" s="51"/>
    </row>
    <row r="2984" spans="1:19" ht="21" x14ac:dyDescent="0.35">
      <c r="A2984" s="53">
        <v>40303187</v>
      </c>
      <c r="B2984" s="53" t="s">
        <v>11959</v>
      </c>
      <c r="C2984" s="54" t="s">
        <v>1609</v>
      </c>
      <c r="D2984" s="60">
        <v>0.04</v>
      </c>
      <c r="E2984" s="60" t="s">
        <v>25</v>
      </c>
      <c r="F2984" s="56">
        <v>0.42299999999999999</v>
      </c>
      <c r="G2984" s="53"/>
      <c r="H2984" s="53"/>
      <c r="I2984" s="53"/>
      <c r="J2984" s="53"/>
      <c r="K2984" s="57"/>
      <c r="L2984" s="58">
        <f t="shared" si="310"/>
        <v>11.46</v>
      </c>
      <c r="M2984" s="58">
        <f t="shared" si="312"/>
        <v>0.46</v>
      </c>
      <c r="N2984" s="58">
        <f t="shared" si="311"/>
        <v>5.58</v>
      </c>
      <c r="O2984" s="58">
        <f>IF(J2984&gt;0,ROUND(J2984*#REF!,2),0)</f>
        <v>0</v>
      </c>
      <c r="P2984" s="58">
        <f t="shared" si="313"/>
        <v>6.04</v>
      </c>
      <c r="Q2984" s="59" t="s">
        <v>0</v>
      </c>
      <c r="R2984" s="51"/>
      <c r="S2984" s="51"/>
    </row>
    <row r="2985" spans="1:19" ht="31" x14ac:dyDescent="0.35">
      <c r="A2985" s="125" t="s">
        <v>11960</v>
      </c>
      <c r="B2985" s="125"/>
      <c r="C2985" s="125"/>
      <c r="D2985" s="125"/>
      <c r="E2985" s="125"/>
      <c r="F2985" s="125"/>
      <c r="G2985" s="125"/>
      <c r="H2985" s="125"/>
      <c r="I2985" s="125"/>
      <c r="J2985" s="125"/>
      <c r="K2985" s="125"/>
      <c r="L2985" s="125"/>
      <c r="M2985" s="125"/>
      <c r="N2985" s="125"/>
      <c r="O2985" s="125"/>
      <c r="P2985" s="125"/>
      <c r="Q2985" s="52"/>
      <c r="R2985" s="51"/>
      <c r="S2985" s="51"/>
    </row>
    <row r="2986" spans="1:19" x14ac:dyDescent="0.35">
      <c r="A2986" s="53">
        <v>40304019</v>
      </c>
      <c r="B2986" s="53" t="s">
        <v>11961</v>
      </c>
      <c r="C2986" s="54" t="s">
        <v>1608</v>
      </c>
      <c r="D2986" s="60">
        <v>0.04</v>
      </c>
      <c r="E2986" s="60" t="s">
        <v>25</v>
      </c>
      <c r="F2986" s="56">
        <v>1.8540000000000001</v>
      </c>
      <c r="G2986" s="53"/>
      <c r="H2986" s="53"/>
      <c r="I2986" s="53"/>
      <c r="J2986" s="53"/>
      <c r="K2986" s="57"/>
      <c r="L2986" s="58">
        <f t="shared" ref="L2986:L3017" si="314">VLOOKUP(E2986,PORTES,6,FALSE)</f>
        <v>11.46</v>
      </c>
      <c r="M2986" s="58">
        <f t="shared" ref="M2986:M3049" si="315">ROUND(D2986*L2986,2)</f>
        <v>0.46</v>
      </c>
      <c r="N2986" s="58">
        <f t="shared" ref="N2986:N3017" si="316">IF(F2986&gt;0,ROUND(F2986*UCO_2016,2),0)</f>
        <v>24.45</v>
      </c>
      <c r="O2986" s="58">
        <f>IF(J2986&gt;0,ROUND(J2986*#REF!,2),0)</f>
        <v>0</v>
      </c>
      <c r="P2986" s="58">
        <f t="shared" si="313"/>
        <v>24.91</v>
      </c>
      <c r="Q2986" s="59" t="s">
        <v>0</v>
      </c>
      <c r="R2986" s="51"/>
      <c r="S2986" s="51"/>
    </row>
    <row r="2987" spans="1:19" ht="21" x14ac:dyDescent="0.35">
      <c r="A2987" s="53">
        <v>40304027</v>
      </c>
      <c r="B2987" s="53" t="s">
        <v>11962</v>
      </c>
      <c r="C2987" s="54" t="s">
        <v>1607</v>
      </c>
      <c r="D2987" s="60">
        <v>0.01</v>
      </c>
      <c r="E2987" s="60" t="s">
        <v>25</v>
      </c>
      <c r="F2987" s="56">
        <v>1.35</v>
      </c>
      <c r="G2987" s="53"/>
      <c r="H2987" s="53"/>
      <c r="I2987" s="53"/>
      <c r="J2987" s="53"/>
      <c r="K2987" s="57"/>
      <c r="L2987" s="58">
        <f t="shared" si="314"/>
        <v>11.46</v>
      </c>
      <c r="M2987" s="58">
        <f t="shared" si="315"/>
        <v>0.11</v>
      </c>
      <c r="N2987" s="58">
        <f t="shared" si="316"/>
        <v>17.809999999999999</v>
      </c>
      <c r="O2987" s="58">
        <f>IF(J2987&gt;0,ROUND(J2987*#REF!,2),0)</f>
        <v>0</v>
      </c>
      <c r="P2987" s="58">
        <f t="shared" si="313"/>
        <v>17.920000000000002</v>
      </c>
      <c r="Q2987" s="59" t="s">
        <v>0</v>
      </c>
      <c r="R2987" s="51"/>
      <c r="S2987" s="51"/>
    </row>
    <row r="2988" spans="1:19" ht="21" x14ac:dyDescent="0.35">
      <c r="A2988" s="53">
        <v>40304035</v>
      </c>
      <c r="B2988" s="53" t="s">
        <v>11963</v>
      </c>
      <c r="C2988" s="54" t="s">
        <v>1606</v>
      </c>
      <c r="D2988" s="60">
        <v>0.75</v>
      </c>
      <c r="E2988" s="60" t="s">
        <v>25</v>
      </c>
      <c r="F2988" s="56">
        <v>3.6539999999999999</v>
      </c>
      <c r="G2988" s="53"/>
      <c r="H2988" s="53"/>
      <c r="I2988" s="53"/>
      <c r="J2988" s="53"/>
      <c r="K2988" s="57"/>
      <c r="L2988" s="58">
        <f t="shared" si="314"/>
        <v>11.46</v>
      </c>
      <c r="M2988" s="58">
        <f t="shared" si="315"/>
        <v>8.6</v>
      </c>
      <c r="N2988" s="58">
        <f t="shared" si="316"/>
        <v>48.2</v>
      </c>
      <c r="O2988" s="58">
        <f>IF(J2988&gt;0,ROUND(J2988*#REF!,2),0)</f>
        <v>0</v>
      </c>
      <c r="P2988" s="58">
        <f t="shared" si="313"/>
        <v>56.8</v>
      </c>
      <c r="Q2988" s="59" t="s">
        <v>0</v>
      </c>
      <c r="R2988" s="51"/>
      <c r="S2988" s="51"/>
    </row>
    <row r="2989" spans="1:19" ht="21" x14ac:dyDescent="0.35">
      <c r="A2989" s="53">
        <v>40304043</v>
      </c>
      <c r="B2989" s="53" t="s">
        <v>11964</v>
      </c>
      <c r="C2989" s="54" t="s">
        <v>1605</v>
      </c>
      <c r="D2989" s="60">
        <v>0.1</v>
      </c>
      <c r="E2989" s="60" t="s">
        <v>25</v>
      </c>
      <c r="F2989" s="56">
        <v>3.2040000000000002</v>
      </c>
      <c r="G2989" s="53"/>
      <c r="H2989" s="53"/>
      <c r="I2989" s="53"/>
      <c r="J2989" s="53"/>
      <c r="K2989" s="57"/>
      <c r="L2989" s="58">
        <f t="shared" si="314"/>
        <v>11.46</v>
      </c>
      <c r="M2989" s="58">
        <f t="shared" si="315"/>
        <v>1.1499999999999999</v>
      </c>
      <c r="N2989" s="58">
        <f t="shared" si="316"/>
        <v>42.26</v>
      </c>
      <c r="O2989" s="58">
        <f>IF(J2989&gt;0,ROUND(J2989*#REF!,2),0)</f>
        <v>0</v>
      </c>
      <c r="P2989" s="58">
        <f t="shared" si="313"/>
        <v>43.41</v>
      </c>
      <c r="Q2989" s="59" t="s">
        <v>0</v>
      </c>
      <c r="R2989" s="51"/>
      <c r="S2989" s="51"/>
    </row>
    <row r="2990" spans="1:19" ht="42" x14ac:dyDescent="0.35">
      <c r="A2990" s="53">
        <v>40304051</v>
      </c>
      <c r="B2990" s="53" t="s">
        <v>11965</v>
      </c>
      <c r="C2990" s="54" t="s">
        <v>1604</v>
      </c>
      <c r="D2990" s="60">
        <v>0.04</v>
      </c>
      <c r="E2990" s="60" t="s">
        <v>25</v>
      </c>
      <c r="F2990" s="56">
        <v>0.83699999999999997</v>
      </c>
      <c r="G2990" s="53"/>
      <c r="H2990" s="53"/>
      <c r="I2990" s="53"/>
      <c r="J2990" s="53"/>
      <c r="K2990" s="57"/>
      <c r="L2990" s="58">
        <f t="shared" si="314"/>
        <v>11.46</v>
      </c>
      <c r="M2990" s="58">
        <f t="shared" si="315"/>
        <v>0.46</v>
      </c>
      <c r="N2990" s="58">
        <f t="shared" si="316"/>
        <v>11.04</v>
      </c>
      <c r="O2990" s="58">
        <f>IF(J2990&gt;0,ROUND(J2990*#REF!,2),0)</f>
        <v>0</v>
      </c>
      <c r="P2990" s="58">
        <f t="shared" si="313"/>
        <v>11.5</v>
      </c>
      <c r="Q2990" s="59" t="s">
        <v>0</v>
      </c>
      <c r="R2990" s="51"/>
      <c r="S2990" s="51"/>
    </row>
    <row r="2991" spans="1:19" x14ac:dyDescent="0.35">
      <c r="A2991" s="53">
        <v>40304060</v>
      </c>
      <c r="B2991" s="53" t="s">
        <v>11966</v>
      </c>
      <c r="C2991" s="54" t="s">
        <v>1603</v>
      </c>
      <c r="D2991" s="60">
        <v>0.04</v>
      </c>
      <c r="E2991" s="60" t="s">
        <v>25</v>
      </c>
      <c r="F2991" s="56">
        <v>3.6539999999999999</v>
      </c>
      <c r="G2991" s="53"/>
      <c r="H2991" s="53"/>
      <c r="I2991" s="53"/>
      <c r="J2991" s="53"/>
      <c r="K2991" s="57"/>
      <c r="L2991" s="58">
        <f t="shared" si="314"/>
        <v>11.46</v>
      </c>
      <c r="M2991" s="58">
        <f t="shared" si="315"/>
        <v>0.46</v>
      </c>
      <c r="N2991" s="58">
        <f t="shared" si="316"/>
        <v>48.2</v>
      </c>
      <c r="O2991" s="58">
        <f>IF(J2991&gt;0,ROUND(J2991*#REF!,2),0)</f>
        <v>0</v>
      </c>
      <c r="P2991" s="58">
        <f t="shared" si="313"/>
        <v>48.66</v>
      </c>
      <c r="Q2991" s="59" t="s">
        <v>0</v>
      </c>
      <c r="R2991" s="51"/>
      <c r="S2991" s="51"/>
    </row>
    <row r="2992" spans="1:19" ht="21" x14ac:dyDescent="0.35">
      <c r="A2992" s="53">
        <v>40304078</v>
      </c>
      <c r="B2992" s="53" t="s">
        <v>11967</v>
      </c>
      <c r="C2992" s="54" t="s">
        <v>1602</v>
      </c>
      <c r="D2992" s="69">
        <v>0.5</v>
      </c>
      <c r="E2992" s="60" t="s">
        <v>25</v>
      </c>
      <c r="F2992" s="56">
        <v>14.742000000000001</v>
      </c>
      <c r="G2992" s="53"/>
      <c r="H2992" s="53"/>
      <c r="I2992" s="53"/>
      <c r="J2992" s="53"/>
      <c r="K2992" s="57"/>
      <c r="L2992" s="58">
        <f t="shared" si="314"/>
        <v>11.46</v>
      </c>
      <c r="M2992" s="58">
        <f t="shared" si="315"/>
        <v>5.73</v>
      </c>
      <c r="N2992" s="58">
        <f t="shared" si="316"/>
        <v>194.45</v>
      </c>
      <c r="O2992" s="58">
        <f>IF(J2992&gt;0,ROUND(J2992*#REF!,2),0)</f>
        <v>0</v>
      </c>
      <c r="P2992" s="58">
        <f t="shared" si="313"/>
        <v>200.18</v>
      </c>
      <c r="Q2992" s="59" t="s">
        <v>0</v>
      </c>
      <c r="R2992" s="51"/>
      <c r="S2992" s="51"/>
    </row>
    <row r="2993" spans="1:19" ht="31.5" x14ac:dyDescent="0.35">
      <c r="A2993" s="53">
        <v>40304086</v>
      </c>
      <c r="B2993" s="53" t="s">
        <v>11968</v>
      </c>
      <c r="C2993" s="54" t="s">
        <v>1601</v>
      </c>
      <c r="D2993" s="60">
        <v>0.1</v>
      </c>
      <c r="E2993" s="60" t="s">
        <v>25</v>
      </c>
      <c r="F2993" s="56">
        <v>7.4340000000000002</v>
      </c>
      <c r="G2993" s="53"/>
      <c r="H2993" s="53"/>
      <c r="I2993" s="53"/>
      <c r="J2993" s="53"/>
      <c r="K2993" s="57"/>
      <c r="L2993" s="58">
        <f t="shared" si="314"/>
        <v>11.46</v>
      </c>
      <c r="M2993" s="58">
        <f t="shared" si="315"/>
        <v>1.1499999999999999</v>
      </c>
      <c r="N2993" s="58">
        <f t="shared" si="316"/>
        <v>98.05</v>
      </c>
      <c r="O2993" s="58">
        <f>IF(J2993&gt;0,ROUND(J2993*#REF!,2),0)</f>
        <v>0</v>
      </c>
      <c r="P2993" s="58">
        <f t="shared" si="313"/>
        <v>99.2</v>
      </c>
      <c r="Q2993" s="59" t="s">
        <v>0</v>
      </c>
      <c r="R2993" s="51"/>
      <c r="S2993" s="51"/>
    </row>
    <row r="2994" spans="1:19" ht="42" x14ac:dyDescent="0.35">
      <c r="A2994" s="53">
        <v>40304094</v>
      </c>
      <c r="B2994" s="53" t="s">
        <v>11969</v>
      </c>
      <c r="C2994" s="54" t="s">
        <v>1600</v>
      </c>
      <c r="D2994" s="60">
        <v>0.1</v>
      </c>
      <c r="E2994" s="60" t="s">
        <v>25</v>
      </c>
      <c r="F2994" s="56">
        <v>1.35</v>
      </c>
      <c r="G2994" s="53"/>
      <c r="H2994" s="53"/>
      <c r="I2994" s="53"/>
      <c r="J2994" s="53"/>
      <c r="K2994" s="57"/>
      <c r="L2994" s="58">
        <f t="shared" si="314"/>
        <v>11.46</v>
      </c>
      <c r="M2994" s="58">
        <f t="shared" si="315"/>
        <v>1.1499999999999999</v>
      </c>
      <c r="N2994" s="58">
        <f t="shared" si="316"/>
        <v>17.809999999999999</v>
      </c>
      <c r="O2994" s="58">
        <f>IF(J2994&gt;0,ROUND(J2994*#REF!,2),0)</f>
        <v>0</v>
      </c>
      <c r="P2994" s="58">
        <f t="shared" si="313"/>
        <v>18.96</v>
      </c>
      <c r="Q2994" s="59" t="s">
        <v>0</v>
      </c>
      <c r="R2994" s="51"/>
      <c r="S2994" s="51"/>
    </row>
    <row r="2995" spans="1:19" x14ac:dyDescent="0.35">
      <c r="A2995" s="53">
        <v>40304108</v>
      </c>
      <c r="B2995" s="53" t="s">
        <v>11970</v>
      </c>
      <c r="C2995" s="54" t="s">
        <v>1599</v>
      </c>
      <c r="D2995" s="60">
        <v>0.01</v>
      </c>
      <c r="E2995" s="60" t="s">
        <v>25</v>
      </c>
      <c r="F2995" s="56">
        <v>0.63</v>
      </c>
      <c r="G2995" s="53"/>
      <c r="H2995" s="53"/>
      <c r="I2995" s="53"/>
      <c r="J2995" s="53"/>
      <c r="K2995" s="57"/>
      <c r="L2995" s="58">
        <f t="shared" si="314"/>
        <v>11.46</v>
      </c>
      <c r="M2995" s="58">
        <f t="shared" si="315"/>
        <v>0.11</v>
      </c>
      <c r="N2995" s="58">
        <f t="shared" si="316"/>
        <v>8.31</v>
      </c>
      <c r="O2995" s="58">
        <f>IF(J2995&gt;0,ROUND(J2995*#REF!,2),0)</f>
        <v>0</v>
      </c>
      <c r="P2995" s="58">
        <f t="shared" si="313"/>
        <v>8.42</v>
      </c>
      <c r="Q2995" s="59" t="s">
        <v>0</v>
      </c>
      <c r="R2995" s="51"/>
      <c r="S2995" s="51"/>
    </row>
    <row r="2996" spans="1:19" ht="115.5" x14ac:dyDescent="0.35">
      <c r="A2996" s="53">
        <v>40304116</v>
      </c>
      <c r="B2996" s="53" t="s">
        <v>11971</v>
      </c>
      <c r="C2996" s="54" t="s">
        <v>1598</v>
      </c>
      <c r="D2996" s="60">
        <v>0.1</v>
      </c>
      <c r="E2996" s="60" t="s">
        <v>25</v>
      </c>
      <c r="F2996" s="56">
        <v>1.35</v>
      </c>
      <c r="G2996" s="53"/>
      <c r="H2996" s="53"/>
      <c r="I2996" s="53"/>
      <c r="J2996" s="53"/>
      <c r="K2996" s="57"/>
      <c r="L2996" s="58">
        <f t="shared" si="314"/>
        <v>11.46</v>
      </c>
      <c r="M2996" s="58">
        <f t="shared" si="315"/>
        <v>1.1499999999999999</v>
      </c>
      <c r="N2996" s="58">
        <f t="shared" si="316"/>
        <v>17.809999999999999</v>
      </c>
      <c r="O2996" s="58">
        <f>IF(J2996&gt;0,ROUND(J2996*#REF!,2),0)</f>
        <v>0</v>
      </c>
      <c r="P2996" s="58">
        <f t="shared" si="313"/>
        <v>18.96</v>
      </c>
      <c r="Q2996" s="59" t="s">
        <v>0</v>
      </c>
      <c r="R2996" s="51"/>
      <c r="S2996" s="51"/>
    </row>
    <row r="2997" spans="1:19" x14ac:dyDescent="0.35">
      <c r="A2997" s="53">
        <v>40304132</v>
      </c>
      <c r="B2997" s="53" t="s">
        <v>11972</v>
      </c>
      <c r="C2997" s="54" t="s">
        <v>1597</v>
      </c>
      <c r="D2997" s="60">
        <v>0.04</v>
      </c>
      <c r="E2997" s="60" t="s">
        <v>25</v>
      </c>
      <c r="F2997" s="56">
        <v>0.38700000000000001</v>
      </c>
      <c r="G2997" s="53"/>
      <c r="H2997" s="53"/>
      <c r="I2997" s="53"/>
      <c r="J2997" s="53"/>
      <c r="K2997" s="57"/>
      <c r="L2997" s="58">
        <f t="shared" si="314"/>
        <v>11.46</v>
      </c>
      <c r="M2997" s="58">
        <f t="shared" si="315"/>
        <v>0.46</v>
      </c>
      <c r="N2997" s="58">
        <f t="shared" si="316"/>
        <v>5.0999999999999996</v>
      </c>
      <c r="O2997" s="58">
        <f>IF(J2997&gt;0,ROUND(J2997*#REF!,2),0)</f>
        <v>0</v>
      </c>
      <c r="P2997" s="58">
        <f t="shared" si="313"/>
        <v>5.56</v>
      </c>
      <c r="Q2997" s="59" t="s">
        <v>0</v>
      </c>
      <c r="R2997" s="51"/>
      <c r="S2997" s="51"/>
    </row>
    <row r="2998" spans="1:19" x14ac:dyDescent="0.35">
      <c r="A2998" s="53">
        <v>40304140</v>
      </c>
      <c r="B2998" s="53" t="s">
        <v>11973</v>
      </c>
      <c r="C2998" s="54" t="s">
        <v>1596</v>
      </c>
      <c r="D2998" s="69">
        <v>0.1</v>
      </c>
      <c r="E2998" s="60" t="s">
        <v>25</v>
      </c>
      <c r="F2998" s="56">
        <v>5.0039999999999996</v>
      </c>
      <c r="G2998" s="53"/>
      <c r="H2998" s="53"/>
      <c r="I2998" s="53"/>
      <c r="J2998" s="53"/>
      <c r="K2998" s="57"/>
      <c r="L2998" s="58">
        <f t="shared" si="314"/>
        <v>11.46</v>
      </c>
      <c r="M2998" s="58">
        <f t="shared" si="315"/>
        <v>1.1499999999999999</v>
      </c>
      <c r="N2998" s="58">
        <f t="shared" si="316"/>
        <v>66</v>
      </c>
      <c r="O2998" s="58">
        <f>IF(J2998&gt;0,ROUND(J2998*#REF!,2),0)</f>
        <v>0</v>
      </c>
      <c r="P2998" s="58">
        <f t="shared" si="313"/>
        <v>67.150000000000006</v>
      </c>
      <c r="Q2998" s="59" t="s">
        <v>0</v>
      </c>
      <c r="R2998" s="51"/>
      <c r="S2998" s="51"/>
    </row>
    <row r="2999" spans="1:19" x14ac:dyDescent="0.35">
      <c r="A2999" s="53">
        <v>40304159</v>
      </c>
      <c r="B2999" s="53" t="s">
        <v>11974</v>
      </c>
      <c r="C2999" s="54" t="s">
        <v>1595</v>
      </c>
      <c r="D2999" s="69">
        <v>0.1</v>
      </c>
      <c r="E2999" s="60" t="s">
        <v>25</v>
      </c>
      <c r="F2999" s="56">
        <v>5.0039999999999996</v>
      </c>
      <c r="G2999" s="53"/>
      <c r="H2999" s="53"/>
      <c r="I2999" s="53"/>
      <c r="J2999" s="53"/>
      <c r="K2999" s="57"/>
      <c r="L2999" s="58">
        <f t="shared" si="314"/>
        <v>11.46</v>
      </c>
      <c r="M2999" s="58">
        <f t="shared" si="315"/>
        <v>1.1499999999999999</v>
      </c>
      <c r="N2999" s="58">
        <f t="shared" si="316"/>
        <v>66</v>
      </c>
      <c r="O2999" s="58">
        <f>IF(J2999&gt;0,ROUND(J2999*#REF!,2),0)</f>
        <v>0</v>
      </c>
      <c r="P2999" s="58">
        <f t="shared" si="313"/>
        <v>67.150000000000006</v>
      </c>
      <c r="Q2999" s="59" t="s">
        <v>0</v>
      </c>
      <c r="R2999" s="51"/>
      <c r="S2999" s="51"/>
    </row>
    <row r="3000" spans="1:19" x14ac:dyDescent="0.35">
      <c r="A3000" s="53">
        <v>40304167</v>
      </c>
      <c r="B3000" s="53" t="s">
        <v>11975</v>
      </c>
      <c r="C3000" s="54" t="s">
        <v>1594</v>
      </c>
      <c r="D3000" s="69">
        <v>0.1</v>
      </c>
      <c r="E3000" s="60" t="s">
        <v>25</v>
      </c>
      <c r="F3000" s="56">
        <v>5.0039999999999996</v>
      </c>
      <c r="G3000" s="53"/>
      <c r="H3000" s="53"/>
      <c r="I3000" s="53"/>
      <c r="J3000" s="53"/>
      <c r="K3000" s="57"/>
      <c r="L3000" s="58">
        <f t="shared" si="314"/>
        <v>11.46</v>
      </c>
      <c r="M3000" s="58">
        <f t="shared" si="315"/>
        <v>1.1499999999999999</v>
      </c>
      <c r="N3000" s="58">
        <f t="shared" si="316"/>
        <v>66</v>
      </c>
      <c r="O3000" s="58">
        <f>IF(J3000&gt;0,ROUND(J3000*#REF!,2),0)</f>
        <v>0</v>
      </c>
      <c r="P3000" s="58">
        <f t="shared" si="313"/>
        <v>67.150000000000006</v>
      </c>
      <c r="Q3000" s="59" t="s">
        <v>0</v>
      </c>
      <c r="R3000" s="51"/>
      <c r="S3000" s="51"/>
    </row>
    <row r="3001" spans="1:19" x14ac:dyDescent="0.35">
      <c r="A3001" s="53">
        <v>40304175</v>
      </c>
      <c r="B3001" s="53" t="s">
        <v>11976</v>
      </c>
      <c r="C3001" s="54" t="s">
        <v>1593</v>
      </c>
      <c r="D3001" s="60">
        <v>0.1</v>
      </c>
      <c r="E3001" s="60" t="s">
        <v>25</v>
      </c>
      <c r="F3001" s="56">
        <v>5.0039999999999996</v>
      </c>
      <c r="G3001" s="53"/>
      <c r="H3001" s="53"/>
      <c r="I3001" s="53"/>
      <c r="J3001" s="53"/>
      <c r="K3001" s="57"/>
      <c r="L3001" s="58">
        <f t="shared" si="314"/>
        <v>11.46</v>
      </c>
      <c r="M3001" s="58">
        <f t="shared" si="315"/>
        <v>1.1499999999999999</v>
      </c>
      <c r="N3001" s="58">
        <f t="shared" si="316"/>
        <v>66</v>
      </c>
      <c r="O3001" s="58">
        <f>IF(J3001&gt;0,ROUND(J3001*#REF!,2),0)</f>
        <v>0</v>
      </c>
      <c r="P3001" s="58">
        <f t="shared" si="313"/>
        <v>67.150000000000006</v>
      </c>
      <c r="Q3001" s="59" t="s">
        <v>0</v>
      </c>
      <c r="R3001" s="51"/>
      <c r="S3001" s="51"/>
    </row>
    <row r="3002" spans="1:19" x14ac:dyDescent="0.35">
      <c r="A3002" s="53">
        <v>40304183</v>
      </c>
      <c r="B3002" s="53" t="s">
        <v>11977</v>
      </c>
      <c r="C3002" s="54" t="s">
        <v>1592</v>
      </c>
      <c r="D3002" s="69">
        <v>0.1</v>
      </c>
      <c r="E3002" s="60" t="s">
        <v>25</v>
      </c>
      <c r="F3002" s="56">
        <v>5.0039999999999996</v>
      </c>
      <c r="G3002" s="53"/>
      <c r="H3002" s="53"/>
      <c r="I3002" s="53"/>
      <c r="J3002" s="53"/>
      <c r="K3002" s="57"/>
      <c r="L3002" s="58">
        <f t="shared" si="314"/>
        <v>11.46</v>
      </c>
      <c r="M3002" s="58">
        <f t="shared" si="315"/>
        <v>1.1499999999999999</v>
      </c>
      <c r="N3002" s="58">
        <f t="shared" si="316"/>
        <v>66</v>
      </c>
      <c r="O3002" s="58">
        <f>IF(J3002&gt;0,ROUND(J3002*#REF!,2),0)</f>
        <v>0</v>
      </c>
      <c r="P3002" s="58">
        <f t="shared" si="313"/>
        <v>67.150000000000006</v>
      </c>
      <c r="Q3002" s="59" t="s">
        <v>0</v>
      </c>
      <c r="R3002" s="51"/>
      <c r="S3002" s="51"/>
    </row>
    <row r="3003" spans="1:19" ht="21" x14ac:dyDescent="0.35">
      <c r="A3003" s="53">
        <v>40304191</v>
      </c>
      <c r="B3003" s="53" t="s">
        <v>11978</v>
      </c>
      <c r="C3003" s="54" t="s">
        <v>1591</v>
      </c>
      <c r="D3003" s="69">
        <v>0.1</v>
      </c>
      <c r="E3003" s="60" t="s">
        <v>25</v>
      </c>
      <c r="F3003" s="56">
        <v>11.385</v>
      </c>
      <c r="G3003" s="53"/>
      <c r="H3003" s="53"/>
      <c r="I3003" s="53"/>
      <c r="J3003" s="53"/>
      <c r="K3003" s="57"/>
      <c r="L3003" s="58">
        <f t="shared" si="314"/>
        <v>11.46</v>
      </c>
      <c r="M3003" s="58">
        <f t="shared" si="315"/>
        <v>1.1499999999999999</v>
      </c>
      <c r="N3003" s="58">
        <f t="shared" si="316"/>
        <v>150.16999999999999</v>
      </c>
      <c r="O3003" s="58">
        <f>IF(J3003&gt;0,ROUND(J3003*#REF!,2),0)</f>
        <v>0</v>
      </c>
      <c r="P3003" s="58">
        <f t="shared" si="313"/>
        <v>151.32</v>
      </c>
      <c r="Q3003" s="59" t="s">
        <v>0</v>
      </c>
      <c r="R3003" s="51"/>
      <c r="S3003" s="51"/>
    </row>
    <row r="3004" spans="1:19" x14ac:dyDescent="0.35">
      <c r="A3004" s="53">
        <v>40304205</v>
      </c>
      <c r="B3004" s="53" t="s">
        <v>11979</v>
      </c>
      <c r="C3004" s="54" t="s">
        <v>1590</v>
      </c>
      <c r="D3004" s="69">
        <v>0.1</v>
      </c>
      <c r="E3004" s="60" t="s">
        <v>25</v>
      </c>
      <c r="F3004" s="56">
        <v>11.385</v>
      </c>
      <c r="G3004" s="53"/>
      <c r="H3004" s="53"/>
      <c r="I3004" s="53"/>
      <c r="J3004" s="53"/>
      <c r="K3004" s="57"/>
      <c r="L3004" s="58">
        <f t="shared" si="314"/>
        <v>11.46</v>
      </c>
      <c r="M3004" s="58">
        <f t="shared" si="315"/>
        <v>1.1499999999999999</v>
      </c>
      <c r="N3004" s="58">
        <f t="shared" si="316"/>
        <v>150.16999999999999</v>
      </c>
      <c r="O3004" s="58">
        <f>IF(J3004&gt;0,ROUND(J3004*#REF!,2),0)</f>
        <v>0</v>
      </c>
      <c r="P3004" s="58">
        <f t="shared" si="313"/>
        <v>151.32</v>
      </c>
      <c r="Q3004" s="59" t="s">
        <v>0</v>
      </c>
      <c r="R3004" s="51"/>
      <c r="S3004" s="51"/>
    </row>
    <row r="3005" spans="1:19" x14ac:dyDescent="0.35">
      <c r="A3005" s="53">
        <v>40304213</v>
      </c>
      <c r="B3005" s="53" t="s">
        <v>11980</v>
      </c>
      <c r="C3005" s="54" t="s">
        <v>1589</v>
      </c>
      <c r="D3005" s="69">
        <v>0.1</v>
      </c>
      <c r="E3005" s="60" t="s">
        <v>25</v>
      </c>
      <c r="F3005" s="56">
        <v>5.0039999999999996</v>
      </c>
      <c r="G3005" s="53"/>
      <c r="H3005" s="53"/>
      <c r="I3005" s="53"/>
      <c r="J3005" s="53"/>
      <c r="K3005" s="57"/>
      <c r="L3005" s="58">
        <f t="shared" si="314"/>
        <v>11.46</v>
      </c>
      <c r="M3005" s="58">
        <f t="shared" si="315"/>
        <v>1.1499999999999999</v>
      </c>
      <c r="N3005" s="58">
        <f t="shared" si="316"/>
        <v>66</v>
      </c>
      <c r="O3005" s="58">
        <f>IF(J3005&gt;0,ROUND(J3005*#REF!,2),0)</f>
        <v>0</v>
      </c>
      <c r="P3005" s="58">
        <f t="shared" si="313"/>
        <v>67.150000000000006</v>
      </c>
      <c r="Q3005" s="59" t="s">
        <v>0</v>
      </c>
      <c r="R3005" s="51"/>
      <c r="S3005" s="51"/>
    </row>
    <row r="3006" spans="1:19" x14ac:dyDescent="0.35">
      <c r="A3006" s="53">
        <v>40304221</v>
      </c>
      <c r="B3006" s="53" t="s">
        <v>11981</v>
      </c>
      <c r="C3006" s="54" t="s">
        <v>1588</v>
      </c>
      <c r="D3006" s="69">
        <v>0.1</v>
      </c>
      <c r="E3006" s="60" t="s">
        <v>25</v>
      </c>
      <c r="F3006" s="56">
        <v>5.0039999999999996</v>
      </c>
      <c r="G3006" s="53"/>
      <c r="H3006" s="53"/>
      <c r="I3006" s="53"/>
      <c r="J3006" s="53"/>
      <c r="K3006" s="57"/>
      <c r="L3006" s="58">
        <f t="shared" si="314"/>
        <v>11.46</v>
      </c>
      <c r="M3006" s="58">
        <f t="shared" si="315"/>
        <v>1.1499999999999999</v>
      </c>
      <c r="N3006" s="58">
        <f t="shared" si="316"/>
        <v>66</v>
      </c>
      <c r="O3006" s="58">
        <f>IF(J3006&gt;0,ROUND(J3006*#REF!,2),0)</f>
        <v>0</v>
      </c>
      <c r="P3006" s="58">
        <f t="shared" si="313"/>
        <v>67.150000000000006</v>
      </c>
      <c r="Q3006" s="59" t="s">
        <v>0</v>
      </c>
      <c r="R3006" s="51"/>
      <c r="S3006" s="51"/>
    </row>
    <row r="3007" spans="1:19" x14ac:dyDescent="0.35">
      <c r="A3007" s="53">
        <v>40304230</v>
      </c>
      <c r="B3007" s="53" t="s">
        <v>11982</v>
      </c>
      <c r="C3007" s="54" t="s">
        <v>1587</v>
      </c>
      <c r="D3007" s="69">
        <v>0.1</v>
      </c>
      <c r="E3007" s="60" t="s">
        <v>25</v>
      </c>
      <c r="F3007" s="56">
        <v>5.0039999999999996</v>
      </c>
      <c r="G3007" s="53"/>
      <c r="H3007" s="53"/>
      <c r="I3007" s="53"/>
      <c r="J3007" s="53"/>
      <c r="K3007" s="57"/>
      <c r="L3007" s="58">
        <f t="shared" si="314"/>
        <v>11.46</v>
      </c>
      <c r="M3007" s="58">
        <f t="shared" si="315"/>
        <v>1.1499999999999999</v>
      </c>
      <c r="N3007" s="58">
        <f t="shared" si="316"/>
        <v>66</v>
      </c>
      <c r="O3007" s="58">
        <f>IF(J3007&gt;0,ROUND(J3007*#REF!,2),0)</f>
        <v>0</v>
      </c>
      <c r="P3007" s="58">
        <f t="shared" si="313"/>
        <v>67.150000000000006</v>
      </c>
      <c r="Q3007" s="59" t="s">
        <v>0</v>
      </c>
      <c r="R3007" s="51"/>
      <c r="S3007" s="51"/>
    </row>
    <row r="3008" spans="1:19" x14ac:dyDescent="0.35">
      <c r="A3008" s="53">
        <v>40304248</v>
      </c>
      <c r="B3008" s="53" t="s">
        <v>11983</v>
      </c>
      <c r="C3008" s="54" t="s">
        <v>1586</v>
      </c>
      <c r="D3008" s="69">
        <v>0.1</v>
      </c>
      <c r="E3008" s="60" t="s">
        <v>25</v>
      </c>
      <c r="F3008" s="56">
        <v>4.6260000000000003</v>
      </c>
      <c r="G3008" s="53"/>
      <c r="H3008" s="53"/>
      <c r="I3008" s="53"/>
      <c r="J3008" s="53"/>
      <c r="K3008" s="57"/>
      <c r="L3008" s="58">
        <f t="shared" si="314"/>
        <v>11.46</v>
      </c>
      <c r="M3008" s="58">
        <f t="shared" si="315"/>
        <v>1.1499999999999999</v>
      </c>
      <c r="N3008" s="58">
        <f t="shared" si="316"/>
        <v>61.02</v>
      </c>
      <c r="O3008" s="58">
        <f>IF(J3008&gt;0,ROUND(J3008*#REF!,2),0)</f>
        <v>0</v>
      </c>
      <c r="P3008" s="58">
        <f t="shared" si="313"/>
        <v>62.17</v>
      </c>
      <c r="Q3008" s="59" t="s">
        <v>0</v>
      </c>
      <c r="R3008" s="51"/>
      <c r="S3008" s="51"/>
    </row>
    <row r="3009" spans="1:19" ht="31.5" x14ac:dyDescent="0.35">
      <c r="A3009" s="53">
        <v>40304256</v>
      </c>
      <c r="B3009" s="53" t="s">
        <v>11984</v>
      </c>
      <c r="C3009" s="54" t="s">
        <v>1585</v>
      </c>
      <c r="D3009" s="69">
        <v>0.1</v>
      </c>
      <c r="E3009" s="60" t="s">
        <v>25</v>
      </c>
      <c r="F3009" s="56">
        <v>3.2040000000000002</v>
      </c>
      <c r="G3009" s="53"/>
      <c r="H3009" s="53"/>
      <c r="I3009" s="53"/>
      <c r="J3009" s="53"/>
      <c r="K3009" s="57"/>
      <c r="L3009" s="58">
        <f t="shared" si="314"/>
        <v>11.46</v>
      </c>
      <c r="M3009" s="58">
        <f t="shared" si="315"/>
        <v>1.1499999999999999</v>
      </c>
      <c r="N3009" s="58">
        <f t="shared" si="316"/>
        <v>42.26</v>
      </c>
      <c r="O3009" s="58">
        <f>IF(J3009&gt;0,ROUND(J3009*#REF!,2),0)</f>
        <v>0</v>
      </c>
      <c r="P3009" s="58">
        <f t="shared" si="313"/>
        <v>43.41</v>
      </c>
      <c r="Q3009" s="59" t="s">
        <v>0</v>
      </c>
      <c r="R3009" s="51"/>
      <c r="S3009" s="51"/>
    </row>
    <row r="3010" spans="1:19" x14ac:dyDescent="0.35">
      <c r="A3010" s="53">
        <v>40304264</v>
      </c>
      <c r="B3010" s="53" t="s">
        <v>11985</v>
      </c>
      <c r="C3010" s="54" t="s">
        <v>1584</v>
      </c>
      <c r="D3010" s="60">
        <v>0.01</v>
      </c>
      <c r="E3010" s="60" t="s">
        <v>25</v>
      </c>
      <c r="F3010" s="56">
        <v>0.56699999999999995</v>
      </c>
      <c r="G3010" s="53"/>
      <c r="H3010" s="53"/>
      <c r="I3010" s="53"/>
      <c r="J3010" s="53"/>
      <c r="K3010" s="57"/>
      <c r="L3010" s="58">
        <f t="shared" si="314"/>
        <v>11.46</v>
      </c>
      <c r="M3010" s="58">
        <f t="shared" si="315"/>
        <v>0.11</v>
      </c>
      <c r="N3010" s="58">
        <f t="shared" si="316"/>
        <v>7.48</v>
      </c>
      <c r="O3010" s="58">
        <f>IF(J3010&gt;0,ROUND(J3010*#REF!,2),0)</f>
        <v>0</v>
      </c>
      <c r="P3010" s="58">
        <f t="shared" si="313"/>
        <v>7.59</v>
      </c>
      <c r="Q3010" s="59" t="s">
        <v>0</v>
      </c>
      <c r="R3010" s="51"/>
      <c r="S3010" s="51"/>
    </row>
    <row r="3011" spans="1:19" x14ac:dyDescent="0.35">
      <c r="A3011" s="53">
        <v>40304272</v>
      </c>
      <c r="B3011" s="53" t="s">
        <v>11986</v>
      </c>
      <c r="C3011" s="54" t="s">
        <v>1583</v>
      </c>
      <c r="D3011" s="60">
        <v>0.04</v>
      </c>
      <c r="E3011" s="60" t="s">
        <v>25</v>
      </c>
      <c r="F3011" s="56">
        <v>0.38700000000000001</v>
      </c>
      <c r="G3011" s="53"/>
      <c r="H3011" s="53"/>
      <c r="I3011" s="53"/>
      <c r="J3011" s="53"/>
      <c r="K3011" s="57"/>
      <c r="L3011" s="58">
        <f t="shared" si="314"/>
        <v>11.46</v>
      </c>
      <c r="M3011" s="58">
        <f t="shared" si="315"/>
        <v>0.46</v>
      </c>
      <c r="N3011" s="58">
        <f t="shared" si="316"/>
        <v>5.0999999999999996</v>
      </c>
      <c r="O3011" s="58">
        <f>IF(J3011&gt;0,ROUND(J3011*#REF!,2),0)</f>
        <v>0</v>
      </c>
      <c r="P3011" s="58">
        <f t="shared" si="313"/>
        <v>5.56</v>
      </c>
      <c r="Q3011" s="59" t="s">
        <v>0</v>
      </c>
      <c r="R3011" s="51"/>
      <c r="S3011" s="51"/>
    </row>
    <row r="3012" spans="1:19" ht="21" x14ac:dyDescent="0.35">
      <c r="A3012" s="53">
        <v>40304280</v>
      </c>
      <c r="B3012" s="53" t="s">
        <v>11987</v>
      </c>
      <c r="C3012" s="54" t="s">
        <v>1582</v>
      </c>
      <c r="D3012" s="60">
        <v>0.01</v>
      </c>
      <c r="E3012" s="60" t="s">
        <v>25</v>
      </c>
      <c r="F3012" s="56">
        <v>0.81</v>
      </c>
      <c r="G3012" s="53"/>
      <c r="H3012" s="53"/>
      <c r="I3012" s="53"/>
      <c r="J3012" s="53"/>
      <c r="K3012" s="57"/>
      <c r="L3012" s="58">
        <f t="shared" si="314"/>
        <v>11.46</v>
      </c>
      <c r="M3012" s="58">
        <f t="shared" si="315"/>
        <v>0.11</v>
      </c>
      <c r="N3012" s="58">
        <f t="shared" si="316"/>
        <v>10.68</v>
      </c>
      <c r="O3012" s="58">
        <f>IF(J3012&gt;0,ROUND(J3012*#REF!,2),0)</f>
        <v>0</v>
      </c>
      <c r="P3012" s="58">
        <f t="shared" si="313"/>
        <v>10.79</v>
      </c>
      <c r="Q3012" s="59" t="s">
        <v>0</v>
      </c>
      <c r="R3012" s="51"/>
      <c r="S3012" s="51"/>
    </row>
    <row r="3013" spans="1:19" ht="21" x14ac:dyDescent="0.35">
      <c r="A3013" s="53">
        <v>40304299</v>
      </c>
      <c r="B3013" s="53" t="s">
        <v>11988</v>
      </c>
      <c r="C3013" s="54" t="s">
        <v>1581</v>
      </c>
      <c r="D3013" s="60">
        <v>0.01</v>
      </c>
      <c r="E3013" s="60" t="s">
        <v>25</v>
      </c>
      <c r="F3013" s="56">
        <v>0.63</v>
      </c>
      <c r="G3013" s="53"/>
      <c r="H3013" s="53"/>
      <c r="I3013" s="53"/>
      <c r="J3013" s="53"/>
      <c r="K3013" s="57"/>
      <c r="L3013" s="58">
        <f t="shared" si="314"/>
        <v>11.46</v>
      </c>
      <c r="M3013" s="58">
        <f t="shared" si="315"/>
        <v>0.11</v>
      </c>
      <c r="N3013" s="58">
        <f t="shared" si="316"/>
        <v>8.31</v>
      </c>
      <c r="O3013" s="58">
        <f>IF(J3013&gt;0,ROUND(J3013*#REF!,2),0)</f>
        <v>0</v>
      </c>
      <c r="P3013" s="58">
        <f t="shared" si="313"/>
        <v>8.42</v>
      </c>
      <c r="Q3013" s="59" t="s">
        <v>0</v>
      </c>
      <c r="R3013" s="51"/>
      <c r="S3013" s="51"/>
    </row>
    <row r="3014" spans="1:19" x14ac:dyDescent="0.35">
      <c r="A3014" s="53">
        <v>40304302</v>
      </c>
      <c r="B3014" s="53" t="s">
        <v>11989</v>
      </c>
      <c r="C3014" s="54" t="s">
        <v>1580</v>
      </c>
      <c r="D3014" s="60">
        <v>0.01</v>
      </c>
      <c r="E3014" s="60" t="s">
        <v>25</v>
      </c>
      <c r="F3014" s="56">
        <v>0.63</v>
      </c>
      <c r="G3014" s="53"/>
      <c r="H3014" s="53"/>
      <c r="I3014" s="53"/>
      <c r="J3014" s="53"/>
      <c r="K3014" s="57"/>
      <c r="L3014" s="58">
        <f t="shared" si="314"/>
        <v>11.46</v>
      </c>
      <c r="M3014" s="58">
        <f t="shared" si="315"/>
        <v>0.11</v>
      </c>
      <c r="N3014" s="58">
        <f t="shared" si="316"/>
        <v>8.31</v>
      </c>
      <c r="O3014" s="58">
        <f>IF(J3014&gt;0,ROUND(J3014*#REF!,2),0)</f>
        <v>0</v>
      </c>
      <c r="P3014" s="58">
        <f t="shared" si="313"/>
        <v>8.42</v>
      </c>
      <c r="Q3014" s="59" t="s">
        <v>0</v>
      </c>
      <c r="R3014" s="51"/>
      <c r="S3014" s="51"/>
    </row>
    <row r="3015" spans="1:19" x14ac:dyDescent="0.35">
      <c r="A3015" s="53">
        <v>40304310</v>
      </c>
      <c r="B3015" s="53" t="s">
        <v>11990</v>
      </c>
      <c r="C3015" s="54" t="s">
        <v>1579</v>
      </c>
      <c r="D3015" s="60">
        <v>0.04</v>
      </c>
      <c r="E3015" s="60" t="s">
        <v>25</v>
      </c>
      <c r="F3015" s="56">
        <v>0.38700000000000001</v>
      </c>
      <c r="G3015" s="53"/>
      <c r="H3015" s="53"/>
      <c r="I3015" s="53"/>
      <c r="J3015" s="53"/>
      <c r="K3015" s="57"/>
      <c r="L3015" s="58">
        <f t="shared" si="314"/>
        <v>11.46</v>
      </c>
      <c r="M3015" s="58">
        <f t="shared" si="315"/>
        <v>0.46</v>
      </c>
      <c r="N3015" s="58">
        <f t="shared" si="316"/>
        <v>5.0999999999999996</v>
      </c>
      <c r="O3015" s="58">
        <f>IF(J3015&gt;0,ROUND(J3015*#REF!,2),0)</f>
        <v>0</v>
      </c>
      <c r="P3015" s="58">
        <f t="shared" si="313"/>
        <v>5.56</v>
      </c>
      <c r="Q3015" s="59" t="s">
        <v>0</v>
      </c>
      <c r="R3015" s="51"/>
      <c r="S3015" s="51"/>
    </row>
    <row r="3016" spans="1:19" x14ac:dyDescent="0.35">
      <c r="A3016" s="53">
        <v>40304329</v>
      </c>
      <c r="B3016" s="53" t="s">
        <v>11991</v>
      </c>
      <c r="C3016" s="54" t="s">
        <v>1578</v>
      </c>
      <c r="D3016" s="60">
        <v>0.04</v>
      </c>
      <c r="E3016" s="60" t="s">
        <v>25</v>
      </c>
      <c r="F3016" s="56">
        <v>0.38700000000000001</v>
      </c>
      <c r="G3016" s="53"/>
      <c r="H3016" s="53"/>
      <c r="I3016" s="53"/>
      <c r="J3016" s="53"/>
      <c r="K3016" s="57"/>
      <c r="L3016" s="58">
        <f t="shared" si="314"/>
        <v>11.46</v>
      </c>
      <c r="M3016" s="58">
        <f t="shared" si="315"/>
        <v>0.46</v>
      </c>
      <c r="N3016" s="58">
        <f t="shared" si="316"/>
        <v>5.0999999999999996</v>
      </c>
      <c r="O3016" s="58">
        <f>IF(J3016&gt;0,ROUND(J3016*#REF!,2),0)</f>
        <v>0</v>
      </c>
      <c r="P3016" s="58">
        <f t="shared" si="313"/>
        <v>5.56</v>
      </c>
      <c r="Q3016" s="59" t="s">
        <v>0</v>
      </c>
      <c r="R3016" s="51"/>
      <c r="S3016" s="51"/>
    </row>
    <row r="3017" spans="1:19" x14ac:dyDescent="0.35">
      <c r="A3017" s="53">
        <v>40304337</v>
      </c>
      <c r="B3017" s="53" t="s">
        <v>11992</v>
      </c>
      <c r="C3017" s="54" t="s">
        <v>1577</v>
      </c>
      <c r="D3017" s="60">
        <v>0.01</v>
      </c>
      <c r="E3017" s="60" t="s">
        <v>25</v>
      </c>
      <c r="F3017" s="56">
        <v>0.63</v>
      </c>
      <c r="G3017" s="53"/>
      <c r="H3017" s="53"/>
      <c r="I3017" s="53"/>
      <c r="J3017" s="53"/>
      <c r="K3017" s="57"/>
      <c r="L3017" s="58">
        <f t="shared" si="314"/>
        <v>11.46</v>
      </c>
      <c r="M3017" s="58">
        <f t="shared" si="315"/>
        <v>0.11</v>
      </c>
      <c r="N3017" s="58">
        <f t="shared" si="316"/>
        <v>8.31</v>
      </c>
      <c r="O3017" s="58">
        <f>IF(J3017&gt;0,ROUND(J3017*#REF!,2),0)</f>
        <v>0</v>
      </c>
      <c r="P3017" s="58">
        <f t="shared" si="313"/>
        <v>8.42</v>
      </c>
      <c r="Q3017" s="59" t="s">
        <v>0</v>
      </c>
      <c r="R3017" s="51"/>
      <c r="S3017" s="51"/>
    </row>
    <row r="3018" spans="1:19" x14ac:dyDescent="0.35">
      <c r="A3018" s="53">
        <v>40304345</v>
      </c>
      <c r="B3018" s="53" t="s">
        <v>11993</v>
      </c>
      <c r="C3018" s="54" t="s">
        <v>1576</v>
      </c>
      <c r="D3018" s="60">
        <v>0.01</v>
      </c>
      <c r="E3018" s="60" t="s">
        <v>25</v>
      </c>
      <c r="F3018" s="56">
        <v>0.63</v>
      </c>
      <c r="G3018" s="53"/>
      <c r="H3018" s="53"/>
      <c r="I3018" s="53"/>
      <c r="J3018" s="53"/>
      <c r="K3018" s="57"/>
      <c r="L3018" s="58">
        <f t="shared" ref="L3018:L3049" si="317">VLOOKUP(E3018,PORTES,6,FALSE)</f>
        <v>11.46</v>
      </c>
      <c r="M3018" s="58">
        <f t="shared" si="315"/>
        <v>0.11</v>
      </c>
      <c r="N3018" s="58">
        <f t="shared" ref="N3018:N3049" si="318">IF(F3018&gt;0,ROUND(F3018*UCO_2016,2),0)</f>
        <v>8.31</v>
      </c>
      <c r="O3018" s="58">
        <f>IF(J3018&gt;0,ROUND(J3018*#REF!,2),0)</f>
        <v>0</v>
      </c>
      <c r="P3018" s="58">
        <f t="shared" si="313"/>
        <v>8.42</v>
      </c>
      <c r="Q3018" s="59" t="s">
        <v>0</v>
      </c>
      <c r="R3018" s="51"/>
      <c r="S3018" s="51"/>
    </row>
    <row r="3019" spans="1:19" ht="21" x14ac:dyDescent="0.35">
      <c r="A3019" s="53">
        <v>40304353</v>
      </c>
      <c r="B3019" s="53" t="s">
        <v>11994</v>
      </c>
      <c r="C3019" s="54" t="s">
        <v>1575</v>
      </c>
      <c r="D3019" s="60">
        <v>0.1</v>
      </c>
      <c r="E3019" s="60" t="s">
        <v>25</v>
      </c>
      <c r="F3019" s="56">
        <v>2.097</v>
      </c>
      <c r="G3019" s="53"/>
      <c r="H3019" s="53"/>
      <c r="I3019" s="53"/>
      <c r="J3019" s="53"/>
      <c r="K3019" s="57"/>
      <c r="L3019" s="58">
        <f t="shared" si="317"/>
        <v>11.46</v>
      </c>
      <c r="M3019" s="58">
        <f t="shared" si="315"/>
        <v>1.1499999999999999</v>
      </c>
      <c r="N3019" s="58">
        <f t="shared" si="318"/>
        <v>27.66</v>
      </c>
      <c r="O3019" s="58">
        <f>IF(J3019&gt;0,ROUND(J3019*#REF!,2),0)</f>
        <v>0</v>
      </c>
      <c r="P3019" s="58">
        <f t="shared" si="313"/>
        <v>28.81</v>
      </c>
      <c r="Q3019" s="59" t="s">
        <v>0</v>
      </c>
      <c r="R3019" s="51"/>
      <c r="S3019" s="51"/>
    </row>
    <row r="3020" spans="1:19" ht="42" x14ac:dyDescent="0.35">
      <c r="A3020" s="53">
        <v>40304361</v>
      </c>
      <c r="B3020" s="53" t="s">
        <v>11995</v>
      </c>
      <c r="C3020" s="54" t="s">
        <v>1574</v>
      </c>
      <c r="D3020" s="60">
        <v>0.01</v>
      </c>
      <c r="E3020" s="60" t="s">
        <v>25</v>
      </c>
      <c r="F3020" s="56">
        <v>0.87</v>
      </c>
      <c r="G3020" s="53"/>
      <c r="H3020" s="53"/>
      <c r="I3020" s="53"/>
      <c r="J3020" s="53"/>
      <c r="K3020" s="57"/>
      <c r="L3020" s="58">
        <f t="shared" si="317"/>
        <v>11.46</v>
      </c>
      <c r="M3020" s="58">
        <f t="shared" si="315"/>
        <v>0.11</v>
      </c>
      <c r="N3020" s="58">
        <f t="shared" si="318"/>
        <v>11.48</v>
      </c>
      <c r="O3020" s="58">
        <f>IF(J3020&gt;0,ROUND(J3020*#REF!,2),0)</f>
        <v>0</v>
      </c>
      <c r="P3020" s="58">
        <f t="shared" si="313"/>
        <v>11.59</v>
      </c>
      <c r="Q3020" s="59" t="s">
        <v>0</v>
      </c>
      <c r="R3020" s="51"/>
      <c r="S3020" s="51"/>
    </row>
    <row r="3021" spans="1:19" ht="21" x14ac:dyDescent="0.35">
      <c r="A3021" s="53">
        <v>40304370</v>
      </c>
      <c r="B3021" s="53" t="s">
        <v>11996</v>
      </c>
      <c r="C3021" s="54" t="s">
        <v>1573</v>
      </c>
      <c r="D3021" s="60">
        <v>0.01</v>
      </c>
      <c r="E3021" s="60" t="s">
        <v>25</v>
      </c>
      <c r="F3021" s="56">
        <v>0.38700000000000001</v>
      </c>
      <c r="G3021" s="53"/>
      <c r="H3021" s="53"/>
      <c r="I3021" s="53"/>
      <c r="J3021" s="53"/>
      <c r="K3021" s="57"/>
      <c r="L3021" s="58">
        <f t="shared" si="317"/>
        <v>11.46</v>
      </c>
      <c r="M3021" s="58">
        <f t="shared" si="315"/>
        <v>0.11</v>
      </c>
      <c r="N3021" s="58">
        <f t="shared" si="318"/>
        <v>5.0999999999999996</v>
      </c>
      <c r="O3021" s="58">
        <f>IF(J3021&gt;0,ROUND(J3021*#REF!,2),0)</f>
        <v>0</v>
      </c>
      <c r="P3021" s="58">
        <f t="shared" si="313"/>
        <v>5.21</v>
      </c>
      <c r="Q3021" s="59" t="s">
        <v>0</v>
      </c>
      <c r="R3021" s="51"/>
      <c r="S3021" s="51"/>
    </row>
    <row r="3022" spans="1:19" ht="21" x14ac:dyDescent="0.35">
      <c r="A3022" s="53">
        <v>40304388</v>
      </c>
      <c r="B3022" s="53" t="s">
        <v>11997</v>
      </c>
      <c r="C3022" s="54" t="s">
        <v>1572</v>
      </c>
      <c r="D3022" s="60">
        <v>0.01</v>
      </c>
      <c r="E3022" s="60" t="s">
        <v>25</v>
      </c>
      <c r="F3022" s="56">
        <v>1.1659999999999999</v>
      </c>
      <c r="G3022" s="53"/>
      <c r="H3022" s="53"/>
      <c r="I3022" s="53"/>
      <c r="J3022" s="53"/>
      <c r="K3022" s="57"/>
      <c r="L3022" s="58">
        <f t="shared" si="317"/>
        <v>11.46</v>
      </c>
      <c r="M3022" s="58">
        <f t="shared" si="315"/>
        <v>0.11</v>
      </c>
      <c r="N3022" s="58">
        <f t="shared" si="318"/>
        <v>15.38</v>
      </c>
      <c r="O3022" s="58">
        <f>IF(J3022&gt;0,ROUND(J3022*#REF!,2),0)</f>
        <v>0</v>
      </c>
      <c r="P3022" s="58">
        <f t="shared" si="313"/>
        <v>15.49</v>
      </c>
      <c r="Q3022" s="59" t="s">
        <v>0</v>
      </c>
      <c r="R3022" s="51"/>
      <c r="S3022" s="51"/>
    </row>
    <row r="3023" spans="1:19" x14ac:dyDescent="0.35">
      <c r="A3023" s="53">
        <v>40304396</v>
      </c>
      <c r="B3023" s="53" t="s">
        <v>11998</v>
      </c>
      <c r="C3023" s="54" t="s">
        <v>1571</v>
      </c>
      <c r="D3023" s="69">
        <v>0.1</v>
      </c>
      <c r="E3023" s="60" t="s">
        <v>25</v>
      </c>
      <c r="F3023" s="56">
        <v>3.2040000000000002</v>
      </c>
      <c r="G3023" s="53"/>
      <c r="H3023" s="53"/>
      <c r="I3023" s="53"/>
      <c r="J3023" s="53"/>
      <c r="K3023" s="57"/>
      <c r="L3023" s="58">
        <f t="shared" si="317"/>
        <v>11.46</v>
      </c>
      <c r="M3023" s="58">
        <f t="shared" si="315"/>
        <v>1.1499999999999999</v>
      </c>
      <c r="N3023" s="58">
        <f t="shared" si="318"/>
        <v>42.26</v>
      </c>
      <c r="O3023" s="58">
        <f>IF(J3023&gt;0,ROUND(J3023*#REF!,2),0)</f>
        <v>0</v>
      </c>
      <c r="P3023" s="58">
        <f t="shared" si="313"/>
        <v>43.41</v>
      </c>
      <c r="Q3023" s="59" t="s">
        <v>0</v>
      </c>
      <c r="R3023" s="51"/>
      <c r="S3023" s="51"/>
    </row>
    <row r="3024" spans="1:19" ht="21" x14ac:dyDescent="0.35">
      <c r="A3024" s="53">
        <v>40304400</v>
      </c>
      <c r="B3024" s="53" t="s">
        <v>11999</v>
      </c>
      <c r="C3024" s="54" t="s">
        <v>1570</v>
      </c>
      <c r="D3024" s="69">
        <v>0.5</v>
      </c>
      <c r="E3024" s="60" t="s">
        <v>25</v>
      </c>
      <c r="F3024" s="56">
        <v>12.686</v>
      </c>
      <c r="G3024" s="53"/>
      <c r="H3024" s="53"/>
      <c r="I3024" s="53"/>
      <c r="J3024" s="53"/>
      <c r="K3024" s="57"/>
      <c r="L3024" s="58">
        <f t="shared" si="317"/>
        <v>11.46</v>
      </c>
      <c r="M3024" s="58">
        <f t="shared" si="315"/>
        <v>5.73</v>
      </c>
      <c r="N3024" s="58">
        <f t="shared" si="318"/>
        <v>167.33</v>
      </c>
      <c r="O3024" s="58">
        <f>IF(J3024&gt;0,ROUND(J3024*#REF!,2),0)</f>
        <v>0</v>
      </c>
      <c r="P3024" s="58">
        <f t="shared" si="313"/>
        <v>173.06</v>
      </c>
      <c r="Q3024" s="59" t="s">
        <v>0</v>
      </c>
      <c r="R3024" s="51"/>
      <c r="S3024" s="51"/>
    </row>
    <row r="3025" spans="1:19" x14ac:dyDescent="0.35">
      <c r="A3025" s="53">
        <v>40304418</v>
      </c>
      <c r="B3025" s="53" t="s">
        <v>12000</v>
      </c>
      <c r="C3025" s="54" t="s">
        <v>1569</v>
      </c>
      <c r="D3025" s="60">
        <v>0.01</v>
      </c>
      <c r="E3025" s="60" t="s">
        <v>25</v>
      </c>
      <c r="F3025" s="56">
        <v>0.63</v>
      </c>
      <c r="G3025" s="53"/>
      <c r="H3025" s="53"/>
      <c r="I3025" s="53"/>
      <c r="J3025" s="53"/>
      <c r="K3025" s="57"/>
      <c r="L3025" s="58">
        <f t="shared" si="317"/>
        <v>11.46</v>
      </c>
      <c r="M3025" s="58">
        <f t="shared" si="315"/>
        <v>0.11</v>
      </c>
      <c r="N3025" s="58">
        <f t="shared" si="318"/>
        <v>8.31</v>
      </c>
      <c r="O3025" s="58">
        <f>IF(J3025&gt;0,ROUND(J3025*#REF!,2),0)</f>
        <v>0</v>
      </c>
      <c r="P3025" s="58">
        <f t="shared" si="313"/>
        <v>8.42</v>
      </c>
      <c r="Q3025" s="59" t="s">
        <v>0</v>
      </c>
      <c r="R3025" s="51"/>
      <c r="S3025" s="51"/>
    </row>
    <row r="3026" spans="1:19" ht="21" x14ac:dyDescent="0.35">
      <c r="A3026" s="53">
        <v>40304434</v>
      </c>
      <c r="B3026" s="53" t="s">
        <v>12001</v>
      </c>
      <c r="C3026" s="54" t="s">
        <v>1568</v>
      </c>
      <c r="D3026" s="60">
        <v>0.01</v>
      </c>
      <c r="E3026" s="60" t="s">
        <v>25</v>
      </c>
      <c r="F3026" s="56">
        <v>0.83699999999999997</v>
      </c>
      <c r="G3026" s="53"/>
      <c r="H3026" s="53"/>
      <c r="I3026" s="53"/>
      <c r="J3026" s="53"/>
      <c r="K3026" s="57"/>
      <c r="L3026" s="58">
        <f t="shared" si="317"/>
        <v>11.46</v>
      </c>
      <c r="M3026" s="58">
        <f t="shared" si="315"/>
        <v>0.11</v>
      </c>
      <c r="N3026" s="58">
        <f t="shared" si="318"/>
        <v>11.04</v>
      </c>
      <c r="O3026" s="58">
        <f>IF(J3026&gt;0,ROUND(J3026*#REF!,2),0)</f>
        <v>0</v>
      </c>
      <c r="P3026" s="58">
        <f t="shared" si="313"/>
        <v>11.15</v>
      </c>
      <c r="Q3026" s="59" t="s">
        <v>0</v>
      </c>
      <c r="R3026" s="51"/>
      <c r="S3026" s="51"/>
    </row>
    <row r="3027" spans="1:19" ht="21" x14ac:dyDescent="0.35">
      <c r="A3027" s="53">
        <v>40304450</v>
      </c>
      <c r="B3027" s="53" t="s">
        <v>12002</v>
      </c>
      <c r="C3027" s="54" t="s">
        <v>1567</v>
      </c>
      <c r="D3027" s="60">
        <v>0.01</v>
      </c>
      <c r="E3027" s="60" t="s">
        <v>25</v>
      </c>
      <c r="F3027" s="56">
        <v>5.5439999999999996</v>
      </c>
      <c r="G3027" s="53"/>
      <c r="H3027" s="53"/>
      <c r="I3027" s="53"/>
      <c r="J3027" s="53"/>
      <c r="K3027" s="57"/>
      <c r="L3027" s="58">
        <f t="shared" si="317"/>
        <v>11.46</v>
      </c>
      <c r="M3027" s="58">
        <f t="shared" si="315"/>
        <v>0.11</v>
      </c>
      <c r="N3027" s="58">
        <f t="shared" si="318"/>
        <v>73.13</v>
      </c>
      <c r="O3027" s="58">
        <f>IF(J3027&gt;0,ROUND(J3027*#REF!,2),0)</f>
        <v>0</v>
      </c>
      <c r="P3027" s="58">
        <f t="shared" si="313"/>
        <v>73.239999999999995</v>
      </c>
      <c r="Q3027" s="59" t="s">
        <v>0</v>
      </c>
      <c r="R3027" s="51"/>
      <c r="S3027" s="51"/>
    </row>
    <row r="3028" spans="1:19" x14ac:dyDescent="0.35">
      <c r="A3028" s="53">
        <v>40304469</v>
      </c>
      <c r="B3028" s="53" t="s">
        <v>12003</v>
      </c>
      <c r="C3028" s="54" t="s">
        <v>1566</v>
      </c>
      <c r="D3028" s="60">
        <v>0.01</v>
      </c>
      <c r="E3028" s="60" t="s">
        <v>25</v>
      </c>
      <c r="F3028" s="56">
        <v>8.0909999999999993</v>
      </c>
      <c r="G3028" s="53"/>
      <c r="H3028" s="53"/>
      <c r="I3028" s="53"/>
      <c r="J3028" s="53"/>
      <c r="K3028" s="57"/>
      <c r="L3028" s="58">
        <f t="shared" si="317"/>
        <v>11.46</v>
      </c>
      <c r="M3028" s="58">
        <f t="shared" si="315"/>
        <v>0.11</v>
      </c>
      <c r="N3028" s="58">
        <f t="shared" si="318"/>
        <v>106.72</v>
      </c>
      <c r="O3028" s="58">
        <f>IF(J3028&gt;0,ROUND(J3028*#REF!,2),0)</f>
        <v>0</v>
      </c>
      <c r="P3028" s="58">
        <f t="shared" si="313"/>
        <v>106.83</v>
      </c>
      <c r="Q3028" s="59" t="s">
        <v>0</v>
      </c>
      <c r="R3028" s="51"/>
      <c r="S3028" s="51"/>
    </row>
    <row r="3029" spans="1:19" x14ac:dyDescent="0.35">
      <c r="A3029" s="53">
        <v>40304477</v>
      </c>
      <c r="B3029" s="53" t="s">
        <v>12004</v>
      </c>
      <c r="C3029" s="54" t="s">
        <v>1565</v>
      </c>
      <c r="D3029" s="60">
        <v>0.04</v>
      </c>
      <c r="E3029" s="60" t="s">
        <v>25</v>
      </c>
      <c r="F3029" s="56">
        <v>0.38700000000000001</v>
      </c>
      <c r="G3029" s="53"/>
      <c r="H3029" s="53"/>
      <c r="I3029" s="53"/>
      <c r="J3029" s="53"/>
      <c r="K3029" s="57"/>
      <c r="L3029" s="58">
        <f t="shared" si="317"/>
        <v>11.46</v>
      </c>
      <c r="M3029" s="58">
        <f t="shared" si="315"/>
        <v>0.46</v>
      </c>
      <c r="N3029" s="58">
        <f t="shared" si="318"/>
        <v>5.0999999999999996</v>
      </c>
      <c r="O3029" s="58">
        <f>IF(J3029&gt;0,ROUND(J3029*#REF!,2),0)</f>
        <v>0</v>
      </c>
      <c r="P3029" s="58">
        <f t="shared" si="313"/>
        <v>5.56</v>
      </c>
      <c r="Q3029" s="59" t="s">
        <v>0</v>
      </c>
      <c r="R3029" s="51"/>
      <c r="S3029" s="51"/>
    </row>
    <row r="3030" spans="1:19" ht="21" x14ac:dyDescent="0.35">
      <c r="A3030" s="53">
        <v>40304485</v>
      </c>
      <c r="B3030" s="53" t="s">
        <v>12005</v>
      </c>
      <c r="C3030" s="54" t="s">
        <v>1564</v>
      </c>
      <c r="D3030" s="60">
        <v>1</v>
      </c>
      <c r="E3030" s="60" t="s">
        <v>25</v>
      </c>
      <c r="F3030" s="56">
        <v>8.27</v>
      </c>
      <c r="G3030" s="53"/>
      <c r="H3030" s="53"/>
      <c r="I3030" s="53"/>
      <c r="J3030" s="53"/>
      <c r="K3030" s="57"/>
      <c r="L3030" s="58">
        <f t="shared" si="317"/>
        <v>11.46</v>
      </c>
      <c r="M3030" s="58">
        <f t="shared" si="315"/>
        <v>11.46</v>
      </c>
      <c r="N3030" s="58">
        <f t="shared" si="318"/>
        <v>109.08</v>
      </c>
      <c r="O3030" s="58">
        <f>IF(J3030&gt;0,ROUND(J3030*#REF!,2),0)</f>
        <v>0</v>
      </c>
      <c r="P3030" s="58">
        <f t="shared" si="313"/>
        <v>120.54</v>
      </c>
      <c r="Q3030" s="59" t="s">
        <v>0</v>
      </c>
      <c r="R3030" s="51"/>
      <c r="S3030" s="51"/>
    </row>
    <row r="3031" spans="1:19" ht="21" x14ac:dyDescent="0.35">
      <c r="A3031" s="53">
        <v>40304493</v>
      </c>
      <c r="B3031" s="53" t="s">
        <v>12006</v>
      </c>
      <c r="C3031" s="54" t="s">
        <v>1563</v>
      </c>
      <c r="D3031" s="69">
        <v>0.1</v>
      </c>
      <c r="E3031" s="60" t="s">
        <v>25</v>
      </c>
      <c r="F3031" s="56">
        <v>5.0039999999999996</v>
      </c>
      <c r="G3031" s="53"/>
      <c r="H3031" s="53"/>
      <c r="I3031" s="53"/>
      <c r="J3031" s="53"/>
      <c r="K3031" s="57"/>
      <c r="L3031" s="58">
        <f t="shared" si="317"/>
        <v>11.46</v>
      </c>
      <c r="M3031" s="58">
        <f t="shared" si="315"/>
        <v>1.1499999999999999</v>
      </c>
      <c r="N3031" s="58">
        <f t="shared" si="318"/>
        <v>66</v>
      </c>
      <c r="O3031" s="58">
        <f>IF(J3031&gt;0,ROUND(J3031*#REF!,2),0)</f>
        <v>0</v>
      </c>
      <c r="P3031" s="58">
        <f t="shared" si="313"/>
        <v>67.150000000000006</v>
      </c>
      <c r="Q3031" s="59" t="s">
        <v>0</v>
      </c>
      <c r="R3031" s="51"/>
      <c r="S3031" s="51"/>
    </row>
    <row r="3032" spans="1:19" x14ac:dyDescent="0.35">
      <c r="A3032" s="53">
        <v>40304507</v>
      </c>
      <c r="B3032" s="53" t="s">
        <v>12007</v>
      </c>
      <c r="C3032" s="54" t="s">
        <v>1562</v>
      </c>
      <c r="D3032" s="69">
        <v>0.1</v>
      </c>
      <c r="E3032" s="60" t="s">
        <v>25</v>
      </c>
      <c r="F3032" s="56">
        <v>5.5439999999999996</v>
      </c>
      <c r="G3032" s="53"/>
      <c r="H3032" s="53"/>
      <c r="I3032" s="53"/>
      <c r="J3032" s="53"/>
      <c r="K3032" s="57"/>
      <c r="L3032" s="58">
        <f t="shared" si="317"/>
        <v>11.46</v>
      </c>
      <c r="M3032" s="58">
        <f t="shared" si="315"/>
        <v>1.1499999999999999</v>
      </c>
      <c r="N3032" s="58">
        <f t="shared" si="318"/>
        <v>73.13</v>
      </c>
      <c r="O3032" s="58">
        <f>IF(J3032&gt;0,ROUND(J3032*#REF!,2),0)</f>
        <v>0</v>
      </c>
      <c r="P3032" s="58">
        <f t="shared" si="313"/>
        <v>74.28</v>
      </c>
      <c r="Q3032" s="59" t="s">
        <v>0</v>
      </c>
      <c r="R3032" s="51"/>
      <c r="S3032" s="51"/>
    </row>
    <row r="3033" spans="1:19" x14ac:dyDescent="0.35">
      <c r="A3033" s="53">
        <v>40304515</v>
      </c>
      <c r="B3033" s="53" t="s">
        <v>12008</v>
      </c>
      <c r="C3033" s="54" t="s">
        <v>1561</v>
      </c>
      <c r="D3033" s="69">
        <v>0.1</v>
      </c>
      <c r="E3033" s="60" t="s">
        <v>25</v>
      </c>
      <c r="F3033" s="56">
        <v>8.0909999999999993</v>
      </c>
      <c r="G3033" s="53"/>
      <c r="H3033" s="53"/>
      <c r="I3033" s="53"/>
      <c r="J3033" s="53"/>
      <c r="K3033" s="57"/>
      <c r="L3033" s="58">
        <f t="shared" si="317"/>
        <v>11.46</v>
      </c>
      <c r="M3033" s="58">
        <f t="shared" si="315"/>
        <v>1.1499999999999999</v>
      </c>
      <c r="N3033" s="58">
        <f t="shared" si="318"/>
        <v>106.72</v>
      </c>
      <c r="O3033" s="58">
        <f>IF(J3033&gt;0,ROUND(J3033*#REF!,2),0)</f>
        <v>0</v>
      </c>
      <c r="P3033" s="58">
        <f t="shared" si="313"/>
        <v>107.87</v>
      </c>
      <c r="Q3033" s="59" t="s">
        <v>0</v>
      </c>
      <c r="R3033" s="51"/>
      <c r="S3033" s="51"/>
    </row>
    <row r="3034" spans="1:19" ht="21" x14ac:dyDescent="0.35">
      <c r="A3034" s="53">
        <v>40304523</v>
      </c>
      <c r="B3034" s="53" t="s">
        <v>12009</v>
      </c>
      <c r="C3034" s="54" t="s">
        <v>1560</v>
      </c>
      <c r="D3034" s="60">
        <v>0.04</v>
      </c>
      <c r="E3034" s="60" t="s">
        <v>25</v>
      </c>
      <c r="F3034" s="56">
        <v>1.44</v>
      </c>
      <c r="G3034" s="53"/>
      <c r="H3034" s="53"/>
      <c r="I3034" s="53"/>
      <c r="J3034" s="53"/>
      <c r="K3034" s="57"/>
      <c r="L3034" s="58">
        <f t="shared" si="317"/>
        <v>11.46</v>
      </c>
      <c r="M3034" s="58">
        <f t="shared" si="315"/>
        <v>0.46</v>
      </c>
      <c r="N3034" s="58">
        <f t="shared" si="318"/>
        <v>18.989999999999998</v>
      </c>
      <c r="O3034" s="58">
        <f>IF(J3034&gt;0,ROUND(J3034*#REF!,2),0)</f>
        <v>0</v>
      </c>
      <c r="P3034" s="58">
        <f t="shared" si="313"/>
        <v>19.45</v>
      </c>
      <c r="Q3034" s="59" t="s">
        <v>0</v>
      </c>
      <c r="R3034" s="51"/>
      <c r="S3034" s="51"/>
    </row>
    <row r="3035" spans="1:19" x14ac:dyDescent="0.35">
      <c r="A3035" s="53">
        <v>40304531</v>
      </c>
      <c r="B3035" s="53" t="s">
        <v>12010</v>
      </c>
      <c r="C3035" s="54" t="s">
        <v>1559</v>
      </c>
      <c r="D3035" s="60">
        <v>0.01</v>
      </c>
      <c r="E3035" s="60" t="s">
        <v>25</v>
      </c>
      <c r="F3035" s="56">
        <v>0.27</v>
      </c>
      <c r="G3035" s="53"/>
      <c r="H3035" s="53"/>
      <c r="I3035" s="53"/>
      <c r="J3035" s="53"/>
      <c r="K3035" s="57"/>
      <c r="L3035" s="58">
        <f t="shared" si="317"/>
        <v>11.46</v>
      </c>
      <c r="M3035" s="58">
        <f t="shared" si="315"/>
        <v>0.11</v>
      </c>
      <c r="N3035" s="58">
        <f t="shared" si="318"/>
        <v>3.56</v>
      </c>
      <c r="O3035" s="58">
        <f>IF(J3035&gt;0,ROUND(J3035*#REF!,2),0)</f>
        <v>0</v>
      </c>
      <c r="P3035" s="58">
        <f t="shared" si="313"/>
        <v>3.67</v>
      </c>
      <c r="Q3035" s="59" t="s">
        <v>0</v>
      </c>
      <c r="R3035" s="51"/>
      <c r="S3035" s="51"/>
    </row>
    <row r="3036" spans="1:19" x14ac:dyDescent="0.35">
      <c r="A3036" s="53">
        <v>40304540</v>
      </c>
      <c r="B3036" s="53" t="s">
        <v>12011</v>
      </c>
      <c r="C3036" s="54" t="s">
        <v>1558</v>
      </c>
      <c r="D3036" s="60">
        <v>0.01</v>
      </c>
      <c r="E3036" s="60" t="s">
        <v>25</v>
      </c>
      <c r="F3036" s="56">
        <v>0.56699999999999995</v>
      </c>
      <c r="G3036" s="53"/>
      <c r="H3036" s="53"/>
      <c r="I3036" s="53"/>
      <c r="J3036" s="53"/>
      <c r="K3036" s="57"/>
      <c r="L3036" s="58">
        <f t="shared" si="317"/>
        <v>11.46</v>
      </c>
      <c r="M3036" s="58">
        <f t="shared" si="315"/>
        <v>0.11</v>
      </c>
      <c r="N3036" s="58">
        <f t="shared" si="318"/>
        <v>7.48</v>
      </c>
      <c r="O3036" s="58">
        <f>IF(J3036&gt;0,ROUND(J3036*#REF!,2),0)</f>
        <v>0</v>
      </c>
      <c r="P3036" s="58">
        <f t="shared" si="313"/>
        <v>7.59</v>
      </c>
      <c r="Q3036" s="59" t="s">
        <v>0</v>
      </c>
      <c r="R3036" s="51"/>
      <c r="S3036" s="51"/>
    </row>
    <row r="3037" spans="1:19" x14ac:dyDescent="0.35">
      <c r="A3037" s="53">
        <v>40304558</v>
      </c>
      <c r="B3037" s="53" t="s">
        <v>12012</v>
      </c>
      <c r="C3037" s="54" t="s">
        <v>1557</v>
      </c>
      <c r="D3037" s="60">
        <v>0.01</v>
      </c>
      <c r="E3037" s="60" t="s">
        <v>25</v>
      </c>
      <c r="F3037" s="56">
        <v>0.56699999999999995</v>
      </c>
      <c r="G3037" s="53"/>
      <c r="H3037" s="53"/>
      <c r="I3037" s="53"/>
      <c r="J3037" s="53"/>
      <c r="K3037" s="57"/>
      <c r="L3037" s="58">
        <f t="shared" si="317"/>
        <v>11.46</v>
      </c>
      <c r="M3037" s="58">
        <f t="shared" si="315"/>
        <v>0.11</v>
      </c>
      <c r="N3037" s="58">
        <f t="shared" si="318"/>
        <v>7.48</v>
      </c>
      <c r="O3037" s="58">
        <f>IF(J3037&gt;0,ROUND(J3037*#REF!,2),0)</f>
        <v>0</v>
      </c>
      <c r="P3037" s="58">
        <f t="shared" si="313"/>
        <v>7.59</v>
      </c>
      <c r="Q3037" s="59" t="s">
        <v>0</v>
      </c>
      <c r="R3037" s="51"/>
      <c r="S3037" s="51"/>
    </row>
    <row r="3038" spans="1:19" x14ac:dyDescent="0.35">
      <c r="A3038" s="53">
        <v>40304566</v>
      </c>
      <c r="B3038" s="53" t="s">
        <v>12013</v>
      </c>
      <c r="C3038" s="54" t="s">
        <v>1556</v>
      </c>
      <c r="D3038" s="60">
        <v>0.01</v>
      </c>
      <c r="E3038" s="60" t="s">
        <v>25</v>
      </c>
      <c r="F3038" s="56">
        <v>0.27</v>
      </c>
      <c r="G3038" s="53"/>
      <c r="H3038" s="53"/>
      <c r="I3038" s="53"/>
      <c r="J3038" s="53"/>
      <c r="K3038" s="57"/>
      <c r="L3038" s="58">
        <f t="shared" si="317"/>
        <v>11.46</v>
      </c>
      <c r="M3038" s="58">
        <f t="shared" si="315"/>
        <v>0.11</v>
      </c>
      <c r="N3038" s="58">
        <f t="shared" si="318"/>
        <v>3.56</v>
      </c>
      <c r="O3038" s="58">
        <f>IF(J3038&gt;0,ROUND(J3038*#REF!,2),0)</f>
        <v>0</v>
      </c>
      <c r="P3038" s="58">
        <f t="shared" si="313"/>
        <v>3.67</v>
      </c>
      <c r="Q3038" s="59" t="s">
        <v>0</v>
      </c>
      <c r="R3038" s="51"/>
      <c r="S3038" s="51"/>
    </row>
    <row r="3039" spans="1:19" ht="21" x14ac:dyDescent="0.35">
      <c r="A3039" s="53">
        <v>40304574</v>
      </c>
      <c r="B3039" s="53" t="s">
        <v>12014</v>
      </c>
      <c r="C3039" s="54" t="s">
        <v>1555</v>
      </c>
      <c r="D3039" s="60">
        <v>0.25</v>
      </c>
      <c r="E3039" s="60" t="s">
        <v>25</v>
      </c>
      <c r="F3039" s="56">
        <v>9.2170000000000005</v>
      </c>
      <c r="G3039" s="53"/>
      <c r="H3039" s="53"/>
      <c r="I3039" s="53"/>
      <c r="J3039" s="53"/>
      <c r="K3039" s="57"/>
      <c r="L3039" s="58">
        <f t="shared" si="317"/>
        <v>11.46</v>
      </c>
      <c r="M3039" s="58">
        <f t="shared" si="315"/>
        <v>2.87</v>
      </c>
      <c r="N3039" s="58">
        <f t="shared" si="318"/>
        <v>121.57</v>
      </c>
      <c r="O3039" s="58">
        <f>IF(J3039&gt;0,ROUND(J3039*#REF!,2),0)</f>
        <v>0</v>
      </c>
      <c r="P3039" s="58">
        <f t="shared" ref="P3039:P3076" si="319">ROUND(M3039+N3039+O3039,2)</f>
        <v>124.44</v>
      </c>
      <c r="Q3039" s="59" t="s">
        <v>0</v>
      </c>
      <c r="R3039" s="51"/>
      <c r="S3039" s="51"/>
    </row>
    <row r="3040" spans="1:19" ht="21" x14ac:dyDescent="0.35">
      <c r="A3040" s="53">
        <v>40304582</v>
      </c>
      <c r="B3040" s="53" t="s">
        <v>12015</v>
      </c>
      <c r="C3040" s="54" t="s">
        <v>1554</v>
      </c>
      <c r="D3040" s="60">
        <v>0.01</v>
      </c>
      <c r="E3040" s="60" t="s">
        <v>25</v>
      </c>
      <c r="F3040" s="56">
        <v>0.27</v>
      </c>
      <c r="G3040" s="53"/>
      <c r="H3040" s="53"/>
      <c r="I3040" s="53"/>
      <c r="J3040" s="53"/>
      <c r="K3040" s="57"/>
      <c r="L3040" s="58">
        <f t="shared" si="317"/>
        <v>11.46</v>
      </c>
      <c r="M3040" s="58">
        <f t="shared" si="315"/>
        <v>0.11</v>
      </c>
      <c r="N3040" s="58">
        <f t="shared" si="318"/>
        <v>3.56</v>
      </c>
      <c r="O3040" s="58">
        <f>IF(J3040&gt;0,ROUND(J3040*#REF!,2),0)</f>
        <v>0</v>
      </c>
      <c r="P3040" s="58">
        <f t="shared" si="319"/>
        <v>3.67</v>
      </c>
      <c r="Q3040" s="59" t="s">
        <v>0</v>
      </c>
      <c r="R3040" s="51"/>
      <c r="S3040" s="51"/>
    </row>
    <row r="3041" spans="1:19" ht="21" x14ac:dyDescent="0.35">
      <c r="A3041" s="53">
        <v>40304590</v>
      </c>
      <c r="B3041" s="53" t="s">
        <v>12016</v>
      </c>
      <c r="C3041" s="54" t="s">
        <v>1553</v>
      </c>
      <c r="D3041" s="60">
        <v>0.01</v>
      </c>
      <c r="E3041" s="60" t="s">
        <v>25</v>
      </c>
      <c r="F3041" s="56">
        <v>0.56699999999999995</v>
      </c>
      <c r="G3041" s="53"/>
      <c r="H3041" s="53"/>
      <c r="I3041" s="53"/>
      <c r="J3041" s="53"/>
      <c r="K3041" s="57"/>
      <c r="L3041" s="58">
        <f t="shared" si="317"/>
        <v>11.46</v>
      </c>
      <c r="M3041" s="58">
        <f t="shared" si="315"/>
        <v>0.11</v>
      </c>
      <c r="N3041" s="58">
        <f t="shared" si="318"/>
        <v>7.48</v>
      </c>
      <c r="O3041" s="58">
        <f>IF(J3041&gt;0,ROUND(J3041*#REF!,2),0)</f>
        <v>0</v>
      </c>
      <c r="P3041" s="58">
        <f t="shared" si="319"/>
        <v>7.59</v>
      </c>
      <c r="Q3041" s="59" t="s">
        <v>0</v>
      </c>
      <c r="R3041" s="51"/>
      <c r="S3041" s="51"/>
    </row>
    <row r="3042" spans="1:19" ht="21" x14ac:dyDescent="0.35">
      <c r="A3042" s="53">
        <v>40304604</v>
      </c>
      <c r="B3042" s="53" t="s">
        <v>12017</v>
      </c>
      <c r="C3042" s="54" t="s">
        <v>1552</v>
      </c>
      <c r="D3042" s="60">
        <v>0.01</v>
      </c>
      <c r="E3042" s="60" t="s">
        <v>25</v>
      </c>
      <c r="F3042" s="56">
        <v>0.81</v>
      </c>
      <c r="G3042" s="53"/>
      <c r="H3042" s="53"/>
      <c r="I3042" s="53"/>
      <c r="J3042" s="53"/>
      <c r="K3042" s="57"/>
      <c r="L3042" s="58">
        <f t="shared" si="317"/>
        <v>11.46</v>
      </c>
      <c r="M3042" s="58">
        <f t="shared" si="315"/>
        <v>0.11</v>
      </c>
      <c r="N3042" s="58">
        <f t="shared" si="318"/>
        <v>10.68</v>
      </c>
      <c r="O3042" s="58">
        <f>IF(J3042&gt;0,ROUND(J3042*#REF!,2),0)</f>
        <v>0</v>
      </c>
      <c r="P3042" s="58">
        <f t="shared" si="319"/>
        <v>10.79</v>
      </c>
      <c r="Q3042" s="59" t="s">
        <v>0</v>
      </c>
      <c r="R3042" s="51"/>
      <c r="S3042" s="51"/>
    </row>
    <row r="3043" spans="1:19" ht="21" x14ac:dyDescent="0.35">
      <c r="A3043" s="53">
        <v>40304612</v>
      </c>
      <c r="B3043" s="53" t="s">
        <v>12018</v>
      </c>
      <c r="C3043" s="54" t="s">
        <v>1551</v>
      </c>
      <c r="D3043" s="60">
        <v>0.75</v>
      </c>
      <c r="E3043" s="60" t="s">
        <v>25</v>
      </c>
      <c r="F3043" s="56">
        <v>1.5029999999999999</v>
      </c>
      <c r="G3043" s="53"/>
      <c r="H3043" s="53"/>
      <c r="I3043" s="53"/>
      <c r="J3043" s="53"/>
      <c r="K3043" s="57"/>
      <c r="L3043" s="58">
        <f t="shared" si="317"/>
        <v>11.46</v>
      </c>
      <c r="M3043" s="58">
        <f t="shared" si="315"/>
        <v>8.6</v>
      </c>
      <c r="N3043" s="58">
        <f t="shared" si="318"/>
        <v>19.82</v>
      </c>
      <c r="O3043" s="58">
        <f>IF(J3043&gt;0,ROUND(J3043*#REF!,2),0)</f>
        <v>0</v>
      </c>
      <c r="P3043" s="58">
        <f t="shared" si="319"/>
        <v>28.42</v>
      </c>
      <c r="Q3043" s="59" t="s">
        <v>0</v>
      </c>
      <c r="R3043" s="51"/>
      <c r="S3043" s="51"/>
    </row>
    <row r="3044" spans="1:19" ht="21" x14ac:dyDescent="0.35">
      <c r="A3044" s="53">
        <v>40304620</v>
      </c>
      <c r="B3044" s="53" t="s">
        <v>12019</v>
      </c>
      <c r="C3044" s="54" t="s">
        <v>1550</v>
      </c>
      <c r="D3044" s="60">
        <v>0.01</v>
      </c>
      <c r="E3044" s="60" t="s">
        <v>25</v>
      </c>
      <c r="F3044" s="56">
        <v>0.81</v>
      </c>
      <c r="G3044" s="53"/>
      <c r="H3044" s="53"/>
      <c r="I3044" s="53"/>
      <c r="J3044" s="53"/>
      <c r="K3044" s="57"/>
      <c r="L3044" s="58">
        <f t="shared" si="317"/>
        <v>11.46</v>
      </c>
      <c r="M3044" s="58">
        <f t="shared" si="315"/>
        <v>0.11</v>
      </c>
      <c r="N3044" s="58">
        <f t="shared" si="318"/>
        <v>10.68</v>
      </c>
      <c r="O3044" s="58">
        <f>IF(J3044&gt;0,ROUND(J3044*#REF!,2),0)</f>
        <v>0</v>
      </c>
      <c r="P3044" s="58">
        <f t="shared" si="319"/>
        <v>10.79</v>
      </c>
      <c r="Q3044" s="59" t="s">
        <v>0</v>
      </c>
      <c r="R3044" s="51"/>
      <c r="S3044" s="51"/>
    </row>
    <row r="3045" spans="1:19" ht="21" x14ac:dyDescent="0.35">
      <c r="A3045" s="53">
        <v>40304639</v>
      </c>
      <c r="B3045" s="53" t="s">
        <v>12020</v>
      </c>
      <c r="C3045" s="54" t="s">
        <v>1549</v>
      </c>
      <c r="D3045" s="60">
        <v>0.01</v>
      </c>
      <c r="E3045" s="60" t="s">
        <v>25</v>
      </c>
      <c r="F3045" s="56">
        <v>0.56699999999999995</v>
      </c>
      <c r="G3045" s="53"/>
      <c r="H3045" s="53"/>
      <c r="I3045" s="53"/>
      <c r="J3045" s="53"/>
      <c r="K3045" s="57"/>
      <c r="L3045" s="58">
        <f t="shared" si="317"/>
        <v>11.46</v>
      </c>
      <c r="M3045" s="58">
        <f t="shared" si="315"/>
        <v>0.11</v>
      </c>
      <c r="N3045" s="58">
        <f t="shared" si="318"/>
        <v>7.48</v>
      </c>
      <c r="O3045" s="58">
        <f>IF(J3045&gt;0,ROUND(J3045*#REF!,2),0)</f>
        <v>0</v>
      </c>
      <c r="P3045" s="58">
        <f t="shared" si="319"/>
        <v>7.59</v>
      </c>
      <c r="Q3045" s="59" t="s">
        <v>0</v>
      </c>
      <c r="R3045" s="51"/>
      <c r="S3045" s="51"/>
    </row>
    <row r="3046" spans="1:19" x14ac:dyDescent="0.35">
      <c r="A3046" s="53">
        <v>40304647</v>
      </c>
      <c r="B3046" s="53" t="s">
        <v>12021</v>
      </c>
      <c r="C3046" s="54" t="s">
        <v>1548</v>
      </c>
      <c r="D3046" s="60">
        <v>0.04</v>
      </c>
      <c r="E3046" s="60" t="s">
        <v>25</v>
      </c>
      <c r="F3046" s="56">
        <v>0.38700000000000001</v>
      </c>
      <c r="G3046" s="53"/>
      <c r="H3046" s="53"/>
      <c r="I3046" s="53"/>
      <c r="J3046" s="53"/>
      <c r="K3046" s="57"/>
      <c r="L3046" s="58">
        <f t="shared" si="317"/>
        <v>11.46</v>
      </c>
      <c r="M3046" s="58">
        <f t="shared" si="315"/>
        <v>0.46</v>
      </c>
      <c r="N3046" s="58">
        <f t="shared" si="318"/>
        <v>5.0999999999999996</v>
      </c>
      <c r="O3046" s="58">
        <f>IF(J3046&gt;0,ROUND(J3046*#REF!,2),0)</f>
        <v>0</v>
      </c>
      <c r="P3046" s="58">
        <f t="shared" si="319"/>
        <v>5.56</v>
      </c>
      <c r="Q3046" s="59" t="s">
        <v>0</v>
      </c>
      <c r="R3046" s="51"/>
      <c r="S3046" s="51"/>
    </row>
    <row r="3047" spans="1:19" ht="21" x14ac:dyDescent="0.35">
      <c r="A3047" s="53">
        <v>40304655</v>
      </c>
      <c r="B3047" s="53" t="s">
        <v>12022</v>
      </c>
      <c r="C3047" s="54" t="s">
        <v>1547</v>
      </c>
      <c r="D3047" s="69">
        <v>0.1</v>
      </c>
      <c r="E3047" s="60" t="s">
        <v>25</v>
      </c>
      <c r="F3047" s="56">
        <v>8.0909999999999993</v>
      </c>
      <c r="G3047" s="53"/>
      <c r="H3047" s="53"/>
      <c r="I3047" s="53"/>
      <c r="J3047" s="53"/>
      <c r="K3047" s="57"/>
      <c r="L3047" s="58">
        <f t="shared" si="317"/>
        <v>11.46</v>
      </c>
      <c r="M3047" s="58">
        <f t="shared" si="315"/>
        <v>1.1499999999999999</v>
      </c>
      <c r="N3047" s="58">
        <f t="shared" si="318"/>
        <v>106.72</v>
      </c>
      <c r="O3047" s="58">
        <f>IF(J3047&gt;0,ROUND(J3047*#REF!,2),0)</f>
        <v>0</v>
      </c>
      <c r="P3047" s="58">
        <f t="shared" si="319"/>
        <v>107.87</v>
      </c>
      <c r="Q3047" s="59" t="s">
        <v>0</v>
      </c>
      <c r="R3047" s="51"/>
      <c r="S3047" s="51"/>
    </row>
    <row r="3048" spans="1:19" ht="21" x14ac:dyDescent="0.35">
      <c r="A3048" s="53">
        <v>40304663</v>
      </c>
      <c r="B3048" s="53" t="s">
        <v>12023</v>
      </c>
      <c r="C3048" s="54" t="s">
        <v>1546</v>
      </c>
      <c r="D3048" s="60">
        <v>0.25</v>
      </c>
      <c r="E3048" s="60" t="s">
        <v>25</v>
      </c>
      <c r="F3048" s="56">
        <v>10.188000000000001</v>
      </c>
      <c r="G3048" s="53"/>
      <c r="H3048" s="53"/>
      <c r="I3048" s="53"/>
      <c r="J3048" s="53"/>
      <c r="K3048" s="57"/>
      <c r="L3048" s="58">
        <f t="shared" si="317"/>
        <v>11.46</v>
      </c>
      <c r="M3048" s="58">
        <f t="shared" si="315"/>
        <v>2.87</v>
      </c>
      <c r="N3048" s="58">
        <f t="shared" si="318"/>
        <v>134.38</v>
      </c>
      <c r="O3048" s="58">
        <f>IF(J3048&gt;0,ROUND(J3048*#REF!,2),0)</f>
        <v>0</v>
      </c>
      <c r="P3048" s="58">
        <f t="shared" si="319"/>
        <v>137.25</v>
      </c>
      <c r="Q3048" s="59" t="s">
        <v>0</v>
      </c>
      <c r="R3048" s="51"/>
      <c r="S3048" s="51"/>
    </row>
    <row r="3049" spans="1:19" ht="21" x14ac:dyDescent="0.35">
      <c r="A3049" s="53">
        <v>40304671</v>
      </c>
      <c r="B3049" s="53" t="s">
        <v>12024</v>
      </c>
      <c r="C3049" s="54" t="s">
        <v>1545</v>
      </c>
      <c r="D3049" s="60">
        <v>0.5</v>
      </c>
      <c r="E3049" s="60" t="s">
        <v>25</v>
      </c>
      <c r="F3049" s="56">
        <v>14.984999999999999</v>
      </c>
      <c r="G3049" s="53"/>
      <c r="H3049" s="53"/>
      <c r="I3049" s="53"/>
      <c r="J3049" s="53"/>
      <c r="K3049" s="57"/>
      <c r="L3049" s="58">
        <f t="shared" si="317"/>
        <v>11.46</v>
      </c>
      <c r="M3049" s="58">
        <f t="shared" si="315"/>
        <v>5.73</v>
      </c>
      <c r="N3049" s="58">
        <f t="shared" si="318"/>
        <v>197.65</v>
      </c>
      <c r="O3049" s="58">
        <f>IF(J3049&gt;0,ROUND(J3049*#REF!,2),0)</f>
        <v>0</v>
      </c>
      <c r="P3049" s="58">
        <f t="shared" si="319"/>
        <v>203.38</v>
      </c>
      <c r="Q3049" s="59" t="s">
        <v>0</v>
      </c>
      <c r="R3049" s="51"/>
      <c r="S3049" s="51"/>
    </row>
    <row r="3050" spans="1:19" x14ac:dyDescent="0.35">
      <c r="A3050" s="53">
        <v>40304680</v>
      </c>
      <c r="B3050" s="53" t="s">
        <v>12025</v>
      </c>
      <c r="C3050" s="54" t="s">
        <v>1544</v>
      </c>
      <c r="D3050" s="60">
        <v>0.1</v>
      </c>
      <c r="E3050" s="60" t="s">
        <v>25</v>
      </c>
      <c r="F3050" s="56">
        <v>5.0039999999999996</v>
      </c>
      <c r="G3050" s="53"/>
      <c r="H3050" s="53"/>
      <c r="I3050" s="53"/>
      <c r="J3050" s="53"/>
      <c r="K3050" s="57"/>
      <c r="L3050" s="58">
        <f t="shared" ref="L3050:L3076" si="320">VLOOKUP(E3050,PORTES,6,FALSE)</f>
        <v>11.46</v>
      </c>
      <c r="M3050" s="58">
        <f t="shared" ref="M3050:M3076" si="321">ROUND(D3050*L3050,2)</f>
        <v>1.1499999999999999</v>
      </c>
      <c r="N3050" s="58">
        <f t="shared" ref="N3050:N3076" si="322">IF(F3050&gt;0,ROUND(F3050*UCO_2016,2),0)</f>
        <v>66</v>
      </c>
      <c r="O3050" s="58">
        <f>IF(J3050&gt;0,ROUND(J3050*#REF!,2),0)</f>
        <v>0</v>
      </c>
      <c r="P3050" s="58">
        <f t="shared" si="319"/>
        <v>67.150000000000006</v>
      </c>
      <c r="Q3050" s="59" t="s">
        <v>0</v>
      </c>
      <c r="R3050" s="51"/>
      <c r="S3050" s="51"/>
    </row>
    <row r="3051" spans="1:19" ht="21" x14ac:dyDescent="0.35">
      <c r="A3051" s="53">
        <v>40304698</v>
      </c>
      <c r="B3051" s="53" t="s">
        <v>12026</v>
      </c>
      <c r="C3051" s="54" t="s">
        <v>1543</v>
      </c>
      <c r="D3051" s="60">
        <v>0.1</v>
      </c>
      <c r="E3051" s="60" t="s">
        <v>25</v>
      </c>
      <c r="F3051" s="56">
        <v>5.0039999999999996</v>
      </c>
      <c r="G3051" s="53"/>
      <c r="H3051" s="53"/>
      <c r="I3051" s="53"/>
      <c r="J3051" s="53"/>
      <c r="K3051" s="57"/>
      <c r="L3051" s="58">
        <f t="shared" si="320"/>
        <v>11.46</v>
      </c>
      <c r="M3051" s="58">
        <f t="shared" si="321"/>
        <v>1.1499999999999999</v>
      </c>
      <c r="N3051" s="58">
        <f t="shared" si="322"/>
        <v>66</v>
      </c>
      <c r="O3051" s="58">
        <f>IF(J3051&gt;0,ROUND(J3051*#REF!,2),0)</f>
        <v>0</v>
      </c>
      <c r="P3051" s="58">
        <f t="shared" si="319"/>
        <v>67.150000000000006</v>
      </c>
      <c r="Q3051" s="59" t="s">
        <v>0</v>
      </c>
      <c r="R3051" s="51"/>
      <c r="S3051" s="51"/>
    </row>
    <row r="3052" spans="1:19" ht="21" x14ac:dyDescent="0.35">
      <c r="A3052" s="53">
        <v>40304701</v>
      </c>
      <c r="B3052" s="53" t="s">
        <v>12027</v>
      </c>
      <c r="C3052" s="54" t="s">
        <v>1542</v>
      </c>
      <c r="D3052" s="69">
        <v>0.75</v>
      </c>
      <c r="E3052" s="60" t="s">
        <v>25</v>
      </c>
      <c r="F3052" s="56">
        <v>24.065999999999999</v>
      </c>
      <c r="G3052" s="53"/>
      <c r="H3052" s="53"/>
      <c r="I3052" s="53"/>
      <c r="J3052" s="53"/>
      <c r="K3052" s="57"/>
      <c r="L3052" s="58">
        <f t="shared" si="320"/>
        <v>11.46</v>
      </c>
      <c r="M3052" s="58">
        <f t="shared" si="321"/>
        <v>8.6</v>
      </c>
      <c r="N3052" s="58">
        <f t="shared" si="322"/>
        <v>317.43</v>
      </c>
      <c r="O3052" s="58">
        <f>IF(J3052&gt;0,ROUND(J3052*#REF!,2),0)</f>
        <v>0</v>
      </c>
      <c r="P3052" s="58">
        <f t="shared" si="319"/>
        <v>326.02999999999997</v>
      </c>
      <c r="Q3052" s="59" t="s">
        <v>0</v>
      </c>
      <c r="R3052" s="51"/>
      <c r="S3052" s="51"/>
    </row>
    <row r="3053" spans="1:19" ht="31.5" x14ac:dyDescent="0.35">
      <c r="A3053" s="53">
        <v>40304710</v>
      </c>
      <c r="B3053" s="53" t="s">
        <v>12028</v>
      </c>
      <c r="C3053" s="54" t="s">
        <v>1541</v>
      </c>
      <c r="D3053" s="69">
        <v>0.5</v>
      </c>
      <c r="E3053" s="60" t="s">
        <v>25</v>
      </c>
      <c r="F3053" s="56">
        <v>21.276</v>
      </c>
      <c r="G3053" s="53"/>
      <c r="H3053" s="53"/>
      <c r="I3053" s="53"/>
      <c r="J3053" s="53"/>
      <c r="K3053" s="57"/>
      <c r="L3053" s="58">
        <f t="shared" si="320"/>
        <v>11.46</v>
      </c>
      <c r="M3053" s="58">
        <f t="shared" si="321"/>
        <v>5.73</v>
      </c>
      <c r="N3053" s="58">
        <f t="shared" si="322"/>
        <v>280.63</v>
      </c>
      <c r="O3053" s="58">
        <f>IF(J3053&gt;0,ROUND(J3053*#REF!,2),0)</f>
        <v>0</v>
      </c>
      <c r="P3053" s="58">
        <f t="shared" si="319"/>
        <v>286.36</v>
      </c>
      <c r="Q3053" s="59" t="s">
        <v>0</v>
      </c>
      <c r="R3053" s="51"/>
      <c r="S3053" s="51"/>
    </row>
    <row r="3054" spans="1:19" ht="31.5" x14ac:dyDescent="0.35">
      <c r="A3054" s="53">
        <v>40304728</v>
      </c>
      <c r="B3054" s="53" t="s">
        <v>12029</v>
      </c>
      <c r="C3054" s="54" t="s">
        <v>1540</v>
      </c>
      <c r="D3054" s="60">
        <v>0.75</v>
      </c>
      <c r="E3054" s="60" t="s">
        <v>25</v>
      </c>
      <c r="F3054" s="56">
        <v>48.491999999999997</v>
      </c>
      <c r="G3054" s="53"/>
      <c r="H3054" s="53"/>
      <c r="I3054" s="53"/>
      <c r="J3054" s="53"/>
      <c r="K3054" s="57"/>
      <c r="L3054" s="58">
        <f t="shared" si="320"/>
        <v>11.46</v>
      </c>
      <c r="M3054" s="58">
        <f t="shared" si="321"/>
        <v>8.6</v>
      </c>
      <c r="N3054" s="58">
        <f t="shared" si="322"/>
        <v>639.61</v>
      </c>
      <c r="O3054" s="58">
        <f>IF(J3054&gt;0,ROUND(J3054*#REF!,2),0)</f>
        <v>0</v>
      </c>
      <c r="P3054" s="58">
        <f t="shared" si="319"/>
        <v>648.21</v>
      </c>
      <c r="Q3054" s="59" t="s">
        <v>0</v>
      </c>
      <c r="R3054" s="51"/>
      <c r="S3054" s="51"/>
    </row>
    <row r="3055" spans="1:19" ht="31.5" x14ac:dyDescent="0.35">
      <c r="A3055" s="53">
        <v>40304736</v>
      </c>
      <c r="B3055" s="53" t="s">
        <v>12030</v>
      </c>
      <c r="C3055" s="54" t="s">
        <v>1539</v>
      </c>
      <c r="D3055" s="60">
        <v>0.5</v>
      </c>
      <c r="E3055" s="60" t="s">
        <v>25</v>
      </c>
      <c r="F3055" s="56">
        <v>15.372</v>
      </c>
      <c r="G3055" s="53"/>
      <c r="H3055" s="53"/>
      <c r="I3055" s="53"/>
      <c r="J3055" s="53"/>
      <c r="K3055" s="57"/>
      <c r="L3055" s="58">
        <f t="shared" si="320"/>
        <v>11.46</v>
      </c>
      <c r="M3055" s="58">
        <f t="shared" si="321"/>
        <v>5.73</v>
      </c>
      <c r="N3055" s="58">
        <f t="shared" si="322"/>
        <v>202.76</v>
      </c>
      <c r="O3055" s="58">
        <f>IF(J3055&gt;0,ROUND(J3055*#REF!,2),0)</f>
        <v>0</v>
      </c>
      <c r="P3055" s="58">
        <f t="shared" si="319"/>
        <v>208.49</v>
      </c>
      <c r="Q3055" s="59" t="s">
        <v>0</v>
      </c>
      <c r="R3055" s="51"/>
      <c r="S3055" s="51"/>
    </row>
    <row r="3056" spans="1:19" ht="21" x14ac:dyDescent="0.35">
      <c r="A3056" s="53">
        <v>40304744</v>
      </c>
      <c r="B3056" s="53" t="s">
        <v>12031</v>
      </c>
      <c r="C3056" s="54" t="s">
        <v>1538</v>
      </c>
      <c r="D3056" s="60">
        <v>0.5</v>
      </c>
      <c r="E3056" s="60" t="s">
        <v>25</v>
      </c>
      <c r="F3056" s="56">
        <v>15.372</v>
      </c>
      <c r="G3056" s="53"/>
      <c r="H3056" s="53"/>
      <c r="I3056" s="53"/>
      <c r="J3056" s="53"/>
      <c r="K3056" s="57"/>
      <c r="L3056" s="58">
        <f t="shared" si="320"/>
        <v>11.46</v>
      </c>
      <c r="M3056" s="58">
        <f t="shared" si="321"/>
        <v>5.73</v>
      </c>
      <c r="N3056" s="58">
        <f t="shared" si="322"/>
        <v>202.76</v>
      </c>
      <c r="O3056" s="58">
        <f>IF(J3056&gt;0,ROUND(J3056*#REF!,2),0)</f>
        <v>0</v>
      </c>
      <c r="P3056" s="58">
        <f t="shared" si="319"/>
        <v>208.49</v>
      </c>
      <c r="Q3056" s="59" t="s">
        <v>0</v>
      </c>
      <c r="R3056" s="51"/>
      <c r="S3056" s="51"/>
    </row>
    <row r="3057" spans="1:19" x14ac:dyDescent="0.35">
      <c r="A3057" s="53">
        <v>40304752</v>
      </c>
      <c r="B3057" s="53" t="s">
        <v>12032</v>
      </c>
      <c r="C3057" s="54" t="s">
        <v>1537</v>
      </c>
      <c r="D3057" s="60">
        <v>0.5</v>
      </c>
      <c r="E3057" s="60" t="s">
        <v>25</v>
      </c>
      <c r="F3057" s="56">
        <v>11.385</v>
      </c>
      <c r="G3057" s="53"/>
      <c r="H3057" s="53"/>
      <c r="I3057" s="53"/>
      <c r="J3057" s="53"/>
      <c r="K3057" s="57"/>
      <c r="L3057" s="58">
        <f t="shared" si="320"/>
        <v>11.46</v>
      </c>
      <c r="M3057" s="58">
        <f t="shared" si="321"/>
        <v>5.73</v>
      </c>
      <c r="N3057" s="58">
        <f t="shared" si="322"/>
        <v>150.16999999999999</v>
      </c>
      <c r="O3057" s="58">
        <f>IF(J3057&gt;0,ROUND(J3057*#REF!,2),0)</f>
        <v>0</v>
      </c>
      <c r="P3057" s="58">
        <f t="shared" si="319"/>
        <v>155.9</v>
      </c>
      <c r="Q3057" s="59" t="s">
        <v>0</v>
      </c>
      <c r="R3057" s="51"/>
      <c r="S3057" s="51"/>
    </row>
    <row r="3058" spans="1:19" ht="21" x14ac:dyDescent="0.35">
      <c r="A3058" s="53">
        <v>40304760</v>
      </c>
      <c r="B3058" s="53" t="s">
        <v>12033</v>
      </c>
      <c r="C3058" s="54" t="s">
        <v>1536</v>
      </c>
      <c r="D3058" s="60">
        <v>0.5</v>
      </c>
      <c r="E3058" s="60" t="s">
        <v>25</v>
      </c>
      <c r="F3058" s="56">
        <v>11.25</v>
      </c>
      <c r="G3058" s="53"/>
      <c r="H3058" s="53"/>
      <c r="I3058" s="53"/>
      <c r="J3058" s="53"/>
      <c r="K3058" s="57"/>
      <c r="L3058" s="58">
        <f t="shared" si="320"/>
        <v>11.46</v>
      </c>
      <c r="M3058" s="58">
        <f t="shared" si="321"/>
        <v>5.73</v>
      </c>
      <c r="N3058" s="58">
        <f t="shared" si="322"/>
        <v>148.38999999999999</v>
      </c>
      <c r="O3058" s="58">
        <f>IF(J3058&gt;0,ROUND(J3058*#REF!,2),0)</f>
        <v>0</v>
      </c>
      <c r="P3058" s="58">
        <f t="shared" si="319"/>
        <v>154.12</v>
      </c>
      <c r="Q3058" s="59" t="s">
        <v>0</v>
      </c>
      <c r="R3058" s="51"/>
      <c r="S3058" s="51"/>
    </row>
    <row r="3059" spans="1:19" ht="21" x14ac:dyDescent="0.35">
      <c r="A3059" s="53">
        <v>40304779</v>
      </c>
      <c r="B3059" s="53" t="s">
        <v>12034</v>
      </c>
      <c r="C3059" s="54" t="s">
        <v>1535</v>
      </c>
      <c r="D3059" s="69">
        <v>0.1</v>
      </c>
      <c r="E3059" s="60" t="s">
        <v>25</v>
      </c>
      <c r="F3059" s="56">
        <v>5.5439999999999996</v>
      </c>
      <c r="G3059" s="53"/>
      <c r="H3059" s="53"/>
      <c r="I3059" s="53"/>
      <c r="J3059" s="53"/>
      <c r="K3059" s="57"/>
      <c r="L3059" s="58">
        <f t="shared" si="320"/>
        <v>11.46</v>
      </c>
      <c r="M3059" s="58">
        <f t="shared" si="321"/>
        <v>1.1499999999999999</v>
      </c>
      <c r="N3059" s="58">
        <f t="shared" si="322"/>
        <v>73.13</v>
      </c>
      <c r="O3059" s="58">
        <f>IF(J3059&gt;0,ROUND(J3059*#REF!,2),0)</f>
        <v>0</v>
      </c>
      <c r="P3059" s="58">
        <f t="shared" si="319"/>
        <v>74.28</v>
      </c>
      <c r="Q3059" s="59" t="s">
        <v>0</v>
      </c>
      <c r="R3059" s="51"/>
      <c r="S3059" s="51"/>
    </row>
    <row r="3060" spans="1:19" x14ac:dyDescent="0.35">
      <c r="A3060" s="53">
        <v>40304787</v>
      </c>
      <c r="B3060" s="53" t="s">
        <v>12035</v>
      </c>
      <c r="C3060" s="54" t="s">
        <v>1534</v>
      </c>
      <c r="D3060" s="69">
        <v>0.5</v>
      </c>
      <c r="E3060" s="60" t="s">
        <v>25</v>
      </c>
      <c r="F3060" s="56">
        <v>14.742000000000001</v>
      </c>
      <c r="G3060" s="53"/>
      <c r="H3060" s="53"/>
      <c r="I3060" s="53"/>
      <c r="J3060" s="53"/>
      <c r="K3060" s="57"/>
      <c r="L3060" s="58">
        <f t="shared" si="320"/>
        <v>11.46</v>
      </c>
      <c r="M3060" s="58">
        <f t="shared" si="321"/>
        <v>5.73</v>
      </c>
      <c r="N3060" s="58">
        <f t="shared" si="322"/>
        <v>194.45</v>
      </c>
      <c r="O3060" s="58">
        <f>IF(J3060&gt;0,ROUND(J3060*#REF!,2),0)</f>
        <v>0</v>
      </c>
      <c r="P3060" s="58">
        <f t="shared" si="319"/>
        <v>200.18</v>
      </c>
      <c r="Q3060" s="59" t="s">
        <v>0</v>
      </c>
      <c r="R3060" s="51"/>
      <c r="S3060" s="51"/>
    </row>
    <row r="3061" spans="1:19" x14ac:dyDescent="0.35">
      <c r="A3061" s="53">
        <v>40304795</v>
      </c>
      <c r="B3061" s="53" t="s">
        <v>12036</v>
      </c>
      <c r="C3061" s="54" t="s">
        <v>1533</v>
      </c>
      <c r="D3061" s="60">
        <v>0.04</v>
      </c>
      <c r="E3061" s="60" t="s">
        <v>25</v>
      </c>
      <c r="F3061" s="56">
        <v>1.17</v>
      </c>
      <c r="G3061" s="53"/>
      <c r="H3061" s="53"/>
      <c r="I3061" s="53"/>
      <c r="J3061" s="53"/>
      <c r="K3061" s="57"/>
      <c r="L3061" s="58">
        <f t="shared" si="320"/>
        <v>11.46</v>
      </c>
      <c r="M3061" s="58">
        <f t="shared" si="321"/>
        <v>0.46</v>
      </c>
      <c r="N3061" s="58">
        <f t="shared" si="322"/>
        <v>15.43</v>
      </c>
      <c r="O3061" s="58">
        <f>IF(J3061&gt;0,ROUND(J3061*#REF!,2),0)</f>
        <v>0</v>
      </c>
      <c r="P3061" s="58">
        <f t="shared" si="319"/>
        <v>15.89</v>
      </c>
      <c r="Q3061" s="59" t="s">
        <v>0</v>
      </c>
      <c r="R3061" s="51"/>
      <c r="S3061" s="51"/>
    </row>
    <row r="3062" spans="1:19" x14ac:dyDescent="0.35">
      <c r="A3062" s="53">
        <v>40304809</v>
      </c>
      <c r="B3062" s="53" t="s">
        <v>12037</v>
      </c>
      <c r="C3062" s="54" t="s">
        <v>1532</v>
      </c>
      <c r="D3062" s="60">
        <v>0.01</v>
      </c>
      <c r="E3062" s="60" t="s">
        <v>25</v>
      </c>
      <c r="F3062" s="56">
        <v>1.35</v>
      </c>
      <c r="G3062" s="53"/>
      <c r="H3062" s="53"/>
      <c r="I3062" s="53"/>
      <c r="J3062" s="53"/>
      <c r="K3062" s="57"/>
      <c r="L3062" s="58">
        <f t="shared" si="320"/>
        <v>11.46</v>
      </c>
      <c r="M3062" s="58">
        <f t="shared" si="321"/>
        <v>0.11</v>
      </c>
      <c r="N3062" s="58">
        <f t="shared" si="322"/>
        <v>17.809999999999999</v>
      </c>
      <c r="O3062" s="58">
        <f>IF(J3062&gt;0,ROUND(J3062*#REF!,2),0)</f>
        <v>0</v>
      </c>
      <c r="P3062" s="58">
        <f t="shared" si="319"/>
        <v>17.920000000000002</v>
      </c>
      <c r="Q3062" s="59" t="s">
        <v>0</v>
      </c>
      <c r="R3062" s="51"/>
      <c r="S3062" s="51"/>
    </row>
    <row r="3063" spans="1:19" ht="21" x14ac:dyDescent="0.35">
      <c r="A3063" s="53">
        <v>40304817</v>
      </c>
      <c r="B3063" s="53" t="s">
        <v>12038</v>
      </c>
      <c r="C3063" s="54" t="s">
        <v>1531</v>
      </c>
      <c r="D3063" s="60">
        <v>0.01</v>
      </c>
      <c r="E3063" s="60" t="s">
        <v>25</v>
      </c>
      <c r="F3063" s="56">
        <v>1.036</v>
      </c>
      <c r="G3063" s="53"/>
      <c r="H3063" s="53"/>
      <c r="I3063" s="53"/>
      <c r="J3063" s="53"/>
      <c r="K3063" s="57"/>
      <c r="L3063" s="58">
        <f t="shared" si="320"/>
        <v>11.46</v>
      </c>
      <c r="M3063" s="58">
        <f t="shared" si="321"/>
        <v>0.11</v>
      </c>
      <c r="N3063" s="58">
        <f t="shared" si="322"/>
        <v>13.66</v>
      </c>
      <c r="O3063" s="58">
        <f>IF(J3063&gt;0,ROUND(J3063*#REF!,2),0)</f>
        <v>0</v>
      </c>
      <c r="P3063" s="58">
        <f t="shared" si="319"/>
        <v>13.77</v>
      </c>
      <c r="Q3063" s="59" t="s">
        <v>0</v>
      </c>
      <c r="R3063" s="51"/>
      <c r="S3063" s="51"/>
    </row>
    <row r="3064" spans="1:19" x14ac:dyDescent="0.35">
      <c r="A3064" s="53">
        <v>40304825</v>
      </c>
      <c r="B3064" s="53" t="s">
        <v>12039</v>
      </c>
      <c r="C3064" s="54" t="s">
        <v>1530</v>
      </c>
      <c r="D3064" s="69">
        <v>0.1</v>
      </c>
      <c r="E3064" s="60" t="s">
        <v>25</v>
      </c>
      <c r="F3064" s="56">
        <v>3.4740000000000002</v>
      </c>
      <c r="G3064" s="53"/>
      <c r="H3064" s="53"/>
      <c r="I3064" s="53"/>
      <c r="J3064" s="53"/>
      <c r="K3064" s="57"/>
      <c r="L3064" s="58">
        <f t="shared" si="320"/>
        <v>11.46</v>
      </c>
      <c r="M3064" s="58">
        <f t="shared" si="321"/>
        <v>1.1499999999999999</v>
      </c>
      <c r="N3064" s="58">
        <f t="shared" si="322"/>
        <v>45.82</v>
      </c>
      <c r="O3064" s="58">
        <f>IF(J3064&gt;0,ROUND(J3064*#REF!,2),0)</f>
        <v>0</v>
      </c>
      <c r="P3064" s="58">
        <f t="shared" si="319"/>
        <v>46.97</v>
      </c>
      <c r="Q3064" s="59" t="s">
        <v>0</v>
      </c>
      <c r="R3064" s="51"/>
      <c r="S3064" s="51"/>
    </row>
    <row r="3065" spans="1:19" ht="21" x14ac:dyDescent="0.35">
      <c r="A3065" s="53">
        <v>40304833</v>
      </c>
      <c r="B3065" s="53" t="s">
        <v>12040</v>
      </c>
      <c r="C3065" s="54" t="s">
        <v>1529</v>
      </c>
      <c r="D3065" s="60">
        <v>0.01</v>
      </c>
      <c r="E3065" s="60" t="s">
        <v>25</v>
      </c>
      <c r="F3065" s="56">
        <v>0.51400000000000001</v>
      </c>
      <c r="G3065" s="53"/>
      <c r="H3065" s="53"/>
      <c r="I3065" s="53"/>
      <c r="J3065" s="53"/>
      <c r="K3065" s="57"/>
      <c r="L3065" s="58">
        <f t="shared" si="320"/>
        <v>11.46</v>
      </c>
      <c r="M3065" s="58">
        <f t="shared" si="321"/>
        <v>0.11</v>
      </c>
      <c r="N3065" s="58">
        <f t="shared" si="322"/>
        <v>6.78</v>
      </c>
      <c r="O3065" s="58">
        <f>IF(J3065&gt;0,ROUND(J3065*#REF!,2),0)</f>
        <v>0</v>
      </c>
      <c r="P3065" s="58">
        <f t="shared" si="319"/>
        <v>6.89</v>
      </c>
      <c r="Q3065" s="59" t="s">
        <v>0</v>
      </c>
      <c r="R3065" s="51"/>
      <c r="S3065" s="51"/>
    </row>
    <row r="3066" spans="1:19" ht="21" x14ac:dyDescent="0.35">
      <c r="A3066" s="53">
        <v>40304841</v>
      </c>
      <c r="B3066" s="53" t="s">
        <v>12041</v>
      </c>
      <c r="C3066" s="54" t="s">
        <v>1528</v>
      </c>
      <c r="D3066" s="60">
        <v>0.01</v>
      </c>
      <c r="E3066" s="60" t="s">
        <v>25</v>
      </c>
      <c r="F3066" s="56">
        <v>0.56699999999999995</v>
      </c>
      <c r="G3066" s="53"/>
      <c r="H3066" s="53"/>
      <c r="I3066" s="53"/>
      <c r="J3066" s="53"/>
      <c r="K3066" s="57"/>
      <c r="L3066" s="58">
        <f t="shared" si="320"/>
        <v>11.46</v>
      </c>
      <c r="M3066" s="58">
        <f t="shared" si="321"/>
        <v>0.11</v>
      </c>
      <c r="N3066" s="58">
        <f t="shared" si="322"/>
        <v>7.48</v>
      </c>
      <c r="O3066" s="58">
        <f>IF(J3066&gt;0,ROUND(J3066*#REF!,2),0)</f>
        <v>0</v>
      </c>
      <c r="P3066" s="58">
        <f t="shared" si="319"/>
        <v>7.59</v>
      </c>
      <c r="Q3066" s="59" t="s">
        <v>0</v>
      </c>
      <c r="R3066" s="51"/>
      <c r="S3066" s="51"/>
    </row>
    <row r="3067" spans="1:19" ht="52.5" x14ac:dyDescent="0.35">
      <c r="A3067" s="53">
        <v>40304850</v>
      </c>
      <c r="B3067" s="53" t="s">
        <v>12042</v>
      </c>
      <c r="C3067" s="54" t="s">
        <v>1527</v>
      </c>
      <c r="D3067" s="60">
        <v>0.1</v>
      </c>
      <c r="E3067" s="60" t="s">
        <v>25</v>
      </c>
      <c r="F3067" s="56">
        <v>2.8</v>
      </c>
      <c r="G3067" s="53"/>
      <c r="H3067" s="53"/>
      <c r="I3067" s="53"/>
      <c r="J3067" s="53"/>
      <c r="K3067" s="57"/>
      <c r="L3067" s="58">
        <f t="shared" si="320"/>
        <v>11.46</v>
      </c>
      <c r="M3067" s="58">
        <f t="shared" si="321"/>
        <v>1.1499999999999999</v>
      </c>
      <c r="N3067" s="58">
        <f t="shared" si="322"/>
        <v>36.93</v>
      </c>
      <c r="O3067" s="58">
        <f>IF(J3067&gt;0,ROUND(J3067*#REF!,2),0)</f>
        <v>0</v>
      </c>
      <c r="P3067" s="58">
        <f t="shared" si="319"/>
        <v>38.08</v>
      </c>
      <c r="Q3067" s="59" t="s">
        <v>0</v>
      </c>
      <c r="R3067" s="51"/>
      <c r="S3067" s="51"/>
    </row>
    <row r="3068" spans="1:19" x14ac:dyDescent="0.35">
      <c r="A3068" s="53">
        <v>40304868</v>
      </c>
      <c r="B3068" s="53" t="s">
        <v>12043</v>
      </c>
      <c r="C3068" s="54" t="s">
        <v>1526</v>
      </c>
      <c r="D3068" s="60">
        <v>0.04</v>
      </c>
      <c r="E3068" s="60" t="s">
        <v>25</v>
      </c>
      <c r="F3068" s="56">
        <v>1.8</v>
      </c>
      <c r="G3068" s="53"/>
      <c r="H3068" s="53"/>
      <c r="I3068" s="53"/>
      <c r="J3068" s="53"/>
      <c r="K3068" s="57"/>
      <c r="L3068" s="58">
        <f t="shared" si="320"/>
        <v>11.46</v>
      </c>
      <c r="M3068" s="58">
        <f t="shared" si="321"/>
        <v>0.46</v>
      </c>
      <c r="N3068" s="58">
        <f t="shared" si="322"/>
        <v>23.74</v>
      </c>
      <c r="O3068" s="58">
        <f>IF(J3068&gt;0,ROUND(J3068*#REF!,2),0)</f>
        <v>0</v>
      </c>
      <c r="P3068" s="58">
        <f t="shared" si="319"/>
        <v>24.2</v>
      </c>
      <c r="Q3068" s="59" t="s">
        <v>0</v>
      </c>
      <c r="R3068" s="51"/>
      <c r="S3068" s="51"/>
    </row>
    <row r="3069" spans="1:19" ht="21" x14ac:dyDescent="0.35">
      <c r="A3069" s="53">
        <v>40304876</v>
      </c>
      <c r="B3069" s="53" t="s">
        <v>12044</v>
      </c>
      <c r="C3069" s="54" t="s">
        <v>1525</v>
      </c>
      <c r="D3069" s="60">
        <v>0.01</v>
      </c>
      <c r="E3069" s="60" t="s">
        <v>25</v>
      </c>
      <c r="F3069" s="56">
        <v>0.48799999999999999</v>
      </c>
      <c r="G3069" s="53"/>
      <c r="H3069" s="53"/>
      <c r="I3069" s="53"/>
      <c r="J3069" s="53"/>
      <c r="K3069" s="57"/>
      <c r="L3069" s="58">
        <f t="shared" si="320"/>
        <v>11.46</v>
      </c>
      <c r="M3069" s="58">
        <f t="shared" si="321"/>
        <v>0.11</v>
      </c>
      <c r="N3069" s="58">
        <f t="shared" si="322"/>
        <v>6.44</v>
      </c>
      <c r="O3069" s="58">
        <f>IF(J3069&gt;0,ROUND(J3069*#REF!,2),0)</f>
        <v>0</v>
      </c>
      <c r="P3069" s="58">
        <f t="shared" si="319"/>
        <v>6.55</v>
      </c>
      <c r="Q3069" s="59" t="s">
        <v>0</v>
      </c>
      <c r="R3069" s="51"/>
      <c r="S3069" s="51"/>
    </row>
    <row r="3070" spans="1:19" x14ac:dyDescent="0.35">
      <c r="A3070" s="53">
        <v>40304884</v>
      </c>
      <c r="B3070" s="53" t="s">
        <v>12045</v>
      </c>
      <c r="C3070" s="54" t="s">
        <v>1524</v>
      </c>
      <c r="D3070" s="60">
        <v>0.04</v>
      </c>
      <c r="E3070" s="60" t="s">
        <v>25</v>
      </c>
      <c r="F3070" s="56">
        <v>1.8540000000000001</v>
      </c>
      <c r="G3070" s="53"/>
      <c r="H3070" s="53"/>
      <c r="I3070" s="53"/>
      <c r="J3070" s="53"/>
      <c r="K3070" s="57"/>
      <c r="L3070" s="58">
        <f t="shared" si="320"/>
        <v>11.46</v>
      </c>
      <c r="M3070" s="58">
        <f t="shared" si="321"/>
        <v>0.46</v>
      </c>
      <c r="N3070" s="58">
        <f t="shared" si="322"/>
        <v>24.45</v>
      </c>
      <c r="O3070" s="58">
        <f>IF(J3070&gt;0,ROUND(J3070*#REF!,2),0)</f>
        <v>0</v>
      </c>
      <c r="P3070" s="58">
        <f t="shared" si="319"/>
        <v>24.91</v>
      </c>
      <c r="Q3070" s="59" t="s">
        <v>0</v>
      </c>
      <c r="R3070" s="51"/>
      <c r="S3070" s="51"/>
    </row>
    <row r="3071" spans="1:19" x14ac:dyDescent="0.35">
      <c r="A3071" s="53">
        <v>40304892</v>
      </c>
      <c r="B3071" s="53" t="s">
        <v>12046</v>
      </c>
      <c r="C3071" s="54" t="s">
        <v>1523</v>
      </c>
      <c r="D3071" s="60">
        <v>0.1</v>
      </c>
      <c r="E3071" s="60" t="s">
        <v>25</v>
      </c>
      <c r="F3071" s="56">
        <v>5.0039999999999996</v>
      </c>
      <c r="G3071" s="53"/>
      <c r="H3071" s="53"/>
      <c r="I3071" s="53"/>
      <c r="J3071" s="53"/>
      <c r="K3071" s="57"/>
      <c r="L3071" s="58">
        <f t="shared" si="320"/>
        <v>11.46</v>
      </c>
      <c r="M3071" s="58">
        <f t="shared" si="321"/>
        <v>1.1499999999999999</v>
      </c>
      <c r="N3071" s="58">
        <f t="shared" si="322"/>
        <v>66</v>
      </c>
      <c r="O3071" s="58">
        <f>IF(J3071&gt;0,ROUND(J3071*#REF!,2),0)</f>
        <v>0</v>
      </c>
      <c r="P3071" s="58">
        <f t="shared" si="319"/>
        <v>67.150000000000006</v>
      </c>
      <c r="Q3071" s="59" t="s">
        <v>0</v>
      </c>
      <c r="R3071" s="51"/>
      <c r="S3071" s="51"/>
    </row>
    <row r="3072" spans="1:19" x14ac:dyDescent="0.35">
      <c r="A3072" s="53">
        <v>40304906</v>
      </c>
      <c r="B3072" s="53" t="s">
        <v>12047</v>
      </c>
      <c r="C3072" s="54" t="s">
        <v>1522</v>
      </c>
      <c r="D3072" s="69">
        <v>0.1</v>
      </c>
      <c r="E3072" s="60" t="s">
        <v>25</v>
      </c>
      <c r="F3072" s="56">
        <v>8.0909999999999993</v>
      </c>
      <c r="G3072" s="53"/>
      <c r="H3072" s="53"/>
      <c r="I3072" s="53"/>
      <c r="J3072" s="53"/>
      <c r="K3072" s="57"/>
      <c r="L3072" s="58">
        <f t="shared" si="320"/>
        <v>11.46</v>
      </c>
      <c r="M3072" s="58">
        <f t="shared" si="321"/>
        <v>1.1499999999999999</v>
      </c>
      <c r="N3072" s="58">
        <f t="shared" si="322"/>
        <v>106.72</v>
      </c>
      <c r="O3072" s="58">
        <f>IF(J3072&gt;0,ROUND(J3072*#REF!,2),0)</f>
        <v>0</v>
      </c>
      <c r="P3072" s="58">
        <f t="shared" si="319"/>
        <v>107.87</v>
      </c>
      <c r="Q3072" s="59" t="s">
        <v>0</v>
      </c>
      <c r="R3072" s="51"/>
      <c r="S3072" s="51"/>
    </row>
    <row r="3073" spans="1:19" ht="21" x14ac:dyDescent="0.35">
      <c r="A3073" s="53">
        <v>40304914</v>
      </c>
      <c r="B3073" s="53" t="s">
        <v>12048</v>
      </c>
      <c r="C3073" s="54" t="s">
        <v>1521</v>
      </c>
      <c r="D3073" s="60">
        <v>0.01</v>
      </c>
      <c r="E3073" s="60" t="s">
        <v>25</v>
      </c>
      <c r="F3073" s="56">
        <v>0.27</v>
      </c>
      <c r="G3073" s="53"/>
      <c r="H3073" s="53"/>
      <c r="I3073" s="53"/>
      <c r="J3073" s="53"/>
      <c r="K3073" s="57"/>
      <c r="L3073" s="58">
        <f t="shared" si="320"/>
        <v>11.46</v>
      </c>
      <c r="M3073" s="58">
        <f t="shared" si="321"/>
        <v>0.11</v>
      </c>
      <c r="N3073" s="58">
        <f t="shared" si="322"/>
        <v>3.56</v>
      </c>
      <c r="O3073" s="58">
        <f>IF(J3073&gt;0,ROUND(J3073*#REF!,2),0)</f>
        <v>0</v>
      </c>
      <c r="P3073" s="58">
        <f t="shared" si="319"/>
        <v>3.67</v>
      </c>
      <c r="Q3073" s="59" t="s">
        <v>0</v>
      </c>
      <c r="R3073" s="51"/>
      <c r="S3073" s="51"/>
    </row>
    <row r="3074" spans="1:19" ht="52.5" x14ac:dyDescent="0.35">
      <c r="A3074" s="53">
        <v>40304922</v>
      </c>
      <c r="B3074" s="53" t="s">
        <v>12049</v>
      </c>
      <c r="C3074" s="54" t="s">
        <v>1520</v>
      </c>
      <c r="D3074" s="60">
        <v>0.01</v>
      </c>
      <c r="E3074" s="60" t="s">
        <v>25</v>
      </c>
      <c r="F3074" s="56">
        <v>2.484</v>
      </c>
      <c r="G3074" s="53"/>
      <c r="H3074" s="53"/>
      <c r="I3074" s="53"/>
      <c r="J3074" s="53"/>
      <c r="K3074" s="57"/>
      <c r="L3074" s="58">
        <f t="shared" si="320"/>
        <v>11.46</v>
      </c>
      <c r="M3074" s="58">
        <f t="shared" si="321"/>
        <v>0.11</v>
      </c>
      <c r="N3074" s="58">
        <f t="shared" si="322"/>
        <v>32.76</v>
      </c>
      <c r="O3074" s="58">
        <f>IF(J3074&gt;0,ROUND(J3074*#REF!,2),0)</f>
        <v>0</v>
      </c>
      <c r="P3074" s="58">
        <f t="shared" si="319"/>
        <v>32.869999999999997</v>
      </c>
      <c r="Q3074" s="59" t="s">
        <v>0</v>
      </c>
      <c r="R3074" s="51"/>
      <c r="S3074" s="51"/>
    </row>
    <row r="3075" spans="1:19" ht="21" x14ac:dyDescent="0.35">
      <c r="A3075" s="53">
        <v>40304930</v>
      </c>
      <c r="B3075" s="53" t="s">
        <v>12050</v>
      </c>
      <c r="C3075" s="54" t="s">
        <v>1519</v>
      </c>
      <c r="D3075" s="60">
        <v>1</v>
      </c>
      <c r="E3075" s="60" t="s">
        <v>25</v>
      </c>
      <c r="F3075" s="56">
        <v>8.27</v>
      </c>
      <c r="G3075" s="53"/>
      <c r="H3075" s="53"/>
      <c r="I3075" s="53"/>
      <c r="J3075" s="53"/>
      <c r="K3075" s="57"/>
      <c r="L3075" s="58">
        <f t="shared" si="320"/>
        <v>11.46</v>
      </c>
      <c r="M3075" s="58">
        <f t="shared" si="321"/>
        <v>11.46</v>
      </c>
      <c r="N3075" s="58">
        <f t="shared" si="322"/>
        <v>109.08</v>
      </c>
      <c r="O3075" s="58">
        <f>IF(J3075&gt;0,ROUND(J3075*#REF!,2),0)</f>
        <v>0</v>
      </c>
      <c r="P3075" s="58">
        <f t="shared" si="319"/>
        <v>120.54</v>
      </c>
      <c r="Q3075" s="59" t="s">
        <v>0</v>
      </c>
      <c r="R3075" s="51"/>
      <c r="S3075" s="51"/>
    </row>
    <row r="3076" spans="1:19" ht="21" x14ac:dyDescent="0.35">
      <c r="A3076" s="53">
        <v>40304949</v>
      </c>
      <c r="B3076" s="53" t="s">
        <v>12051</v>
      </c>
      <c r="C3076" s="54" t="s">
        <v>1518</v>
      </c>
      <c r="D3076" s="60">
        <v>1</v>
      </c>
      <c r="E3076" s="60" t="s">
        <v>25</v>
      </c>
      <c r="F3076" s="56">
        <v>8.27</v>
      </c>
      <c r="G3076" s="53"/>
      <c r="H3076" s="53"/>
      <c r="I3076" s="53"/>
      <c r="J3076" s="53"/>
      <c r="K3076" s="57"/>
      <c r="L3076" s="58">
        <f t="shared" si="320"/>
        <v>11.46</v>
      </c>
      <c r="M3076" s="58">
        <f t="shared" si="321"/>
        <v>11.46</v>
      </c>
      <c r="N3076" s="58">
        <f t="shared" si="322"/>
        <v>109.08</v>
      </c>
      <c r="O3076" s="58">
        <f>IF(J3076&gt;0,ROUND(J3076*#REF!,2),0)</f>
        <v>0</v>
      </c>
      <c r="P3076" s="58">
        <f t="shared" si="319"/>
        <v>120.54</v>
      </c>
      <c r="Q3076" s="59" t="s">
        <v>0</v>
      </c>
      <c r="R3076" s="51"/>
      <c r="S3076" s="51"/>
    </row>
    <row r="3077" spans="1:19" ht="31" x14ac:dyDescent="0.35">
      <c r="A3077" s="124" t="s">
        <v>12052</v>
      </c>
      <c r="B3077" s="124"/>
      <c r="C3077" s="124"/>
      <c r="D3077" s="124"/>
      <c r="E3077" s="124"/>
      <c r="F3077" s="124"/>
      <c r="G3077" s="124"/>
      <c r="H3077" s="124"/>
      <c r="I3077" s="124"/>
      <c r="J3077" s="124"/>
      <c r="K3077" s="124"/>
      <c r="L3077" s="124"/>
      <c r="M3077" s="124"/>
      <c r="N3077" s="124"/>
      <c r="O3077" s="124"/>
      <c r="P3077" s="124"/>
      <c r="Q3077" s="52"/>
      <c r="R3077" s="51"/>
      <c r="S3077" s="51"/>
    </row>
    <row r="3078" spans="1:19" ht="21" x14ac:dyDescent="0.35">
      <c r="A3078" s="53">
        <v>40305015</v>
      </c>
      <c r="B3078" s="53" t="s">
        <v>12053</v>
      </c>
      <c r="C3078" s="54" t="s">
        <v>1517</v>
      </c>
      <c r="D3078" s="60">
        <v>0.1</v>
      </c>
      <c r="E3078" s="60" t="s">
        <v>25</v>
      </c>
      <c r="F3078" s="56">
        <v>5.33</v>
      </c>
      <c r="G3078" s="53"/>
      <c r="H3078" s="53"/>
      <c r="I3078" s="53"/>
      <c r="J3078" s="53"/>
      <c r="K3078" s="57"/>
      <c r="L3078" s="58">
        <f t="shared" ref="L3078:L3118" si="323">VLOOKUP(E3078,PORTES,6,FALSE)</f>
        <v>11.46</v>
      </c>
      <c r="M3078" s="58">
        <f t="shared" ref="M3078:M3118" si="324">ROUND(D3078*L3078,2)</f>
        <v>1.1499999999999999</v>
      </c>
      <c r="N3078" s="58">
        <f t="shared" ref="N3078:N3118" si="325">IF(F3078&gt;0,ROUND(F3078*UCO_2016,2),0)</f>
        <v>70.3</v>
      </c>
      <c r="O3078" s="58">
        <f>IF(J3078&gt;0,ROUND(J3078*#REF!,2),0)</f>
        <v>0</v>
      </c>
      <c r="P3078" s="58">
        <f t="shared" ref="P3078:P3118" si="326">ROUND(M3078+N3078+O3078,2)</f>
        <v>71.45</v>
      </c>
      <c r="Q3078" s="59" t="s">
        <v>0</v>
      </c>
      <c r="R3078" s="51"/>
      <c r="S3078" s="51"/>
    </row>
    <row r="3079" spans="1:19" ht="21" x14ac:dyDescent="0.35">
      <c r="A3079" s="53">
        <v>40305040</v>
      </c>
      <c r="B3079" s="53" t="s">
        <v>12054</v>
      </c>
      <c r="C3079" s="54" t="s">
        <v>1516</v>
      </c>
      <c r="D3079" s="60">
        <v>0.04</v>
      </c>
      <c r="E3079" s="60" t="s">
        <v>25</v>
      </c>
      <c r="F3079" s="56">
        <v>1.67</v>
      </c>
      <c r="G3079" s="53"/>
      <c r="H3079" s="53"/>
      <c r="I3079" s="53"/>
      <c r="J3079" s="53"/>
      <c r="K3079" s="57"/>
      <c r="L3079" s="58">
        <f t="shared" si="323"/>
        <v>11.46</v>
      </c>
      <c r="M3079" s="58">
        <f t="shared" si="324"/>
        <v>0.46</v>
      </c>
      <c r="N3079" s="58">
        <f t="shared" si="325"/>
        <v>22.03</v>
      </c>
      <c r="O3079" s="58">
        <f>IF(J3079&gt;0,ROUND(J3079*#REF!,2),0)</f>
        <v>0</v>
      </c>
      <c r="P3079" s="58">
        <f t="shared" si="326"/>
        <v>22.49</v>
      </c>
      <c r="Q3079" s="59" t="s">
        <v>0</v>
      </c>
      <c r="R3079" s="51"/>
      <c r="S3079" s="51"/>
    </row>
    <row r="3080" spans="1:19" x14ac:dyDescent="0.35">
      <c r="A3080" s="53">
        <v>40305058</v>
      </c>
      <c r="B3080" s="53" t="s">
        <v>12055</v>
      </c>
      <c r="C3080" s="54" t="s">
        <v>1515</v>
      </c>
      <c r="D3080" s="60">
        <v>0.04</v>
      </c>
      <c r="E3080" s="60" t="s">
        <v>25</v>
      </c>
      <c r="F3080" s="56">
        <v>2.33</v>
      </c>
      <c r="G3080" s="53"/>
      <c r="H3080" s="53"/>
      <c r="I3080" s="53"/>
      <c r="J3080" s="53"/>
      <c r="K3080" s="57"/>
      <c r="L3080" s="58">
        <f t="shared" si="323"/>
        <v>11.46</v>
      </c>
      <c r="M3080" s="58">
        <f t="shared" si="324"/>
        <v>0.46</v>
      </c>
      <c r="N3080" s="58">
        <f t="shared" si="325"/>
        <v>30.73</v>
      </c>
      <c r="O3080" s="58">
        <f>IF(J3080&gt;0,ROUND(J3080*#REF!,2),0)</f>
        <v>0</v>
      </c>
      <c r="P3080" s="58">
        <f t="shared" si="326"/>
        <v>31.19</v>
      </c>
      <c r="Q3080" s="59" t="s">
        <v>0</v>
      </c>
      <c r="R3080" s="51"/>
      <c r="S3080" s="51"/>
    </row>
    <row r="3081" spans="1:19" ht="21" x14ac:dyDescent="0.35">
      <c r="A3081" s="53">
        <v>40305066</v>
      </c>
      <c r="B3081" s="53" t="s">
        <v>12056</v>
      </c>
      <c r="C3081" s="54" t="s">
        <v>1514</v>
      </c>
      <c r="D3081" s="60">
        <v>0.04</v>
      </c>
      <c r="E3081" s="60" t="s">
        <v>25</v>
      </c>
      <c r="F3081" s="56">
        <v>2.33</v>
      </c>
      <c r="G3081" s="53"/>
      <c r="H3081" s="53"/>
      <c r="I3081" s="53"/>
      <c r="J3081" s="53"/>
      <c r="K3081" s="57"/>
      <c r="L3081" s="58">
        <f t="shared" si="323"/>
        <v>11.46</v>
      </c>
      <c r="M3081" s="58">
        <f t="shared" si="324"/>
        <v>0.46</v>
      </c>
      <c r="N3081" s="58">
        <f t="shared" si="325"/>
        <v>30.73</v>
      </c>
      <c r="O3081" s="58">
        <f>IF(J3081&gt;0,ROUND(J3081*#REF!,2),0)</f>
        <v>0</v>
      </c>
      <c r="P3081" s="58">
        <f t="shared" si="326"/>
        <v>31.19</v>
      </c>
      <c r="Q3081" s="59" t="s">
        <v>0</v>
      </c>
      <c r="R3081" s="51"/>
      <c r="S3081" s="51"/>
    </row>
    <row r="3082" spans="1:19" ht="21" x14ac:dyDescent="0.35">
      <c r="A3082" s="53">
        <v>40305074</v>
      </c>
      <c r="B3082" s="53" t="s">
        <v>12057</v>
      </c>
      <c r="C3082" s="54" t="s">
        <v>1513</v>
      </c>
      <c r="D3082" s="60">
        <v>0.04</v>
      </c>
      <c r="E3082" s="60" t="s">
        <v>25</v>
      </c>
      <c r="F3082" s="56">
        <v>1.67</v>
      </c>
      <c r="G3082" s="53"/>
      <c r="H3082" s="53"/>
      <c r="I3082" s="53"/>
      <c r="J3082" s="53"/>
      <c r="K3082" s="57"/>
      <c r="L3082" s="58">
        <f t="shared" si="323"/>
        <v>11.46</v>
      </c>
      <c r="M3082" s="58">
        <f t="shared" si="324"/>
        <v>0.46</v>
      </c>
      <c r="N3082" s="58">
        <f t="shared" si="325"/>
        <v>22.03</v>
      </c>
      <c r="O3082" s="58">
        <f>IF(J3082&gt;0,ROUND(J3082*#REF!,2),0)</f>
        <v>0</v>
      </c>
      <c r="P3082" s="58">
        <f t="shared" si="326"/>
        <v>22.49</v>
      </c>
      <c r="Q3082" s="59" t="s">
        <v>0</v>
      </c>
      <c r="R3082" s="51"/>
      <c r="S3082" s="51"/>
    </row>
    <row r="3083" spans="1:19" ht="21" x14ac:dyDescent="0.35">
      <c r="A3083" s="53">
        <v>40305082</v>
      </c>
      <c r="B3083" s="53" t="s">
        <v>12058</v>
      </c>
      <c r="C3083" s="54" t="s">
        <v>1512</v>
      </c>
      <c r="D3083" s="60">
        <v>0.04</v>
      </c>
      <c r="E3083" s="60" t="s">
        <v>25</v>
      </c>
      <c r="F3083" s="56">
        <v>1.67</v>
      </c>
      <c r="G3083" s="53"/>
      <c r="H3083" s="53"/>
      <c r="I3083" s="53"/>
      <c r="J3083" s="53"/>
      <c r="K3083" s="57"/>
      <c r="L3083" s="58">
        <f t="shared" si="323"/>
        <v>11.46</v>
      </c>
      <c r="M3083" s="58">
        <f t="shared" si="324"/>
        <v>0.46</v>
      </c>
      <c r="N3083" s="58">
        <f t="shared" si="325"/>
        <v>22.03</v>
      </c>
      <c r="O3083" s="58">
        <f>IF(J3083&gt;0,ROUND(J3083*#REF!,2),0)</f>
        <v>0</v>
      </c>
      <c r="P3083" s="58">
        <f t="shared" si="326"/>
        <v>22.49</v>
      </c>
      <c r="Q3083" s="59" t="s">
        <v>0</v>
      </c>
      <c r="R3083" s="51"/>
      <c r="S3083" s="51"/>
    </row>
    <row r="3084" spans="1:19" ht="21" x14ac:dyDescent="0.35">
      <c r="A3084" s="53">
        <v>40305090</v>
      </c>
      <c r="B3084" s="53" t="s">
        <v>12059</v>
      </c>
      <c r="C3084" s="54" t="s">
        <v>1511</v>
      </c>
      <c r="D3084" s="60">
        <v>0.1</v>
      </c>
      <c r="E3084" s="60" t="s">
        <v>25</v>
      </c>
      <c r="F3084" s="56">
        <v>10.99</v>
      </c>
      <c r="G3084" s="53"/>
      <c r="H3084" s="53"/>
      <c r="I3084" s="53"/>
      <c r="J3084" s="53"/>
      <c r="K3084" s="57"/>
      <c r="L3084" s="58">
        <f t="shared" si="323"/>
        <v>11.46</v>
      </c>
      <c r="M3084" s="58">
        <f t="shared" si="324"/>
        <v>1.1499999999999999</v>
      </c>
      <c r="N3084" s="58">
        <f t="shared" si="325"/>
        <v>144.96</v>
      </c>
      <c r="O3084" s="58">
        <f>IF(J3084&gt;0,ROUND(J3084*#REF!,2),0)</f>
        <v>0</v>
      </c>
      <c r="P3084" s="58">
        <f t="shared" si="326"/>
        <v>146.11000000000001</v>
      </c>
      <c r="Q3084" s="59" t="s">
        <v>0</v>
      </c>
      <c r="R3084" s="51"/>
      <c r="S3084" s="51"/>
    </row>
    <row r="3085" spans="1:19" ht="21" x14ac:dyDescent="0.35">
      <c r="A3085" s="53">
        <v>40305112</v>
      </c>
      <c r="B3085" s="53" t="s">
        <v>12060</v>
      </c>
      <c r="C3085" s="54" t="s">
        <v>1510</v>
      </c>
      <c r="D3085" s="60">
        <v>0.04</v>
      </c>
      <c r="E3085" s="60" t="s">
        <v>25</v>
      </c>
      <c r="F3085" s="56">
        <v>2.33</v>
      </c>
      <c r="G3085" s="53"/>
      <c r="H3085" s="53"/>
      <c r="I3085" s="53"/>
      <c r="J3085" s="53"/>
      <c r="K3085" s="57"/>
      <c r="L3085" s="58">
        <f t="shared" si="323"/>
        <v>11.46</v>
      </c>
      <c r="M3085" s="58">
        <f t="shared" si="324"/>
        <v>0.46</v>
      </c>
      <c r="N3085" s="58">
        <f t="shared" si="325"/>
        <v>30.73</v>
      </c>
      <c r="O3085" s="58">
        <f>IF(J3085&gt;0,ROUND(J3085*#REF!,2),0)</f>
        <v>0</v>
      </c>
      <c r="P3085" s="58">
        <f t="shared" si="326"/>
        <v>31.19</v>
      </c>
      <c r="Q3085" s="59" t="s">
        <v>0</v>
      </c>
      <c r="R3085" s="51"/>
      <c r="S3085" s="51"/>
    </row>
    <row r="3086" spans="1:19" x14ac:dyDescent="0.35">
      <c r="A3086" s="53">
        <v>40305120</v>
      </c>
      <c r="B3086" s="53" t="s">
        <v>12061</v>
      </c>
      <c r="C3086" s="54" t="s">
        <v>1509</v>
      </c>
      <c r="D3086" s="60">
        <v>0.04</v>
      </c>
      <c r="E3086" s="60" t="s">
        <v>25</v>
      </c>
      <c r="F3086" s="56">
        <v>2.33</v>
      </c>
      <c r="G3086" s="53"/>
      <c r="H3086" s="53"/>
      <c r="I3086" s="53"/>
      <c r="J3086" s="53"/>
      <c r="K3086" s="57"/>
      <c r="L3086" s="58">
        <f t="shared" si="323"/>
        <v>11.46</v>
      </c>
      <c r="M3086" s="58">
        <f t="shared" si="324"/>
        <v>0.46</v>
      </c>
      <c r="N3086" s="58">
        <f t="shared" si="325"/>
        <v>30.73</v>
      </c>
      <c r="O3086" s="58">
        <f>IF(J3086&gt;0,ROUND(J3086*#REF!,2),0)</f>
        <v>0</v>
      </c>
      <c r="P3086" s="58">
        <f t="shared" si="326"/>
        <v>31.19</v>
      </c>
      <c r="Q3086" s="59" t="s">
        <v>0</v>
      </c>
      <c r="R3086" s="51"/>
      <c r="S3086" s="51"/>
    </row>
    <row r="3087" spans="1:19" x14ac:dyDescent="0.35">
      <c r="A3087" s="53">
        <v>40305163</v>
      </c>
      <c r="B3087" s="53" t="s">
        <v>12062</v>
      </c>
      <c r="C3087" s="54" t="s">
        <v>1508</v>
      </c>
      <c r="D3087" s="69">
        <v>0.1</v>
      </c>
      <c r="E3087" s="60" t="s">
        <v>25</v>
      </c>
      <c r="F3087" s="56">
        <v>2.33</v>
      </c>
      <c r="G3087" s="53"/>
      <c r="H3087" s="53"/>
      <c r="I3087" s="53"/>
      <c r="J3087" s="53"/>
      <c r="K3087" s="57"/>
      <c r="L3087" s="58">
        <f t="shared" si="323"/>
        <v>11.46</v>
      </c>
      <c r="M3087" s="58">
        <f t="shared" si="324"/>
        <v>1.1499999999999999</v>
      </c>
      <c r="N3087" s="58">
        <f t="shared" si="325"/>
        <v>30.73</v>
      </c>
      <c r="O3087" s="58">
        <f>IF(J3087&gt;0,ROUND(J3087*#REF!,2),0)</f>
        <v>0</v>
      </c>
      <c r="P3087" s="58">
        <f t="shared" si="326"/>
        <v>31.88</v>
      </c>
      <c r="Q3087" s="59" t="s">
        <v>0</v>
      </c>
      <c r="R3087" s="51"/>
      <c r="S3087" s="51"/>
    </row>
    <row r="3088" spans="1:19" x14ac:dyDescent="0.35">
      <c r="A3088" s="53">
        <v>40305210</v>
      </c>
      <c r="B3088" s="53" t="s">
        <v>12063</v>
      </c>
      <c r="C3088" s="54" t="s">
        <v>1507</v>
      </c>
      <c r="D3088" s="60">
        <v>0.01</v>
      </c>
      <c r="E3088" s="60" t="s">
        <v>25</v>
      </c>
      <c r="F3088" s="56">
        <v>2.33</v>
      </c>
      <c r="G3088" s="53"/>
      <c r="H3088" s="53"/>
      <c r="I3088" s="53"/>
      <c r="J3088" s="53"/>
      <c r="K3088" s="57"/>
      <c r="L3088" s="58">
        <f t="shared" si="323"/>
        <v>11.46</v>
      </c>
      <c r="M3088" s="58">
        <f t="shared" si="324"/>
        <v>0.11</v>
      </c>
      <c r="N3088" s="58">
        <f t="shared" si="325"/>
        <v>30.73</v>
      </c>
      <c r="O3088" s="58">
        <f>IF(J3088&gt;0,ROUND(J3088*#REF!,2),0)</f>
        <v>0</v>
      </c>
      <c r="P3088" s="58">
        <f t="shared" si="326"/>
        <v>30.84</v>
      </c>
      <c r="Q3088" s="59" t="s">
        <v>0</v>
      </c>
      <c r="R3088" s="51"/>
      <c r="S3088" s="51"/>
    </row>
    <row r="3089" spans="1:19" ht="21" x14ac:dyDescent="0.35">
      <c r="A3089" s="53">
        <v>40305228</v>
      </c>
      <c r="B3089" s="53" t="s">
        <v>12064</v>
      </c>
      <c r="C3089" s="54" t="s">
        <v>1506</v>
      </c>
      <c r="D3089" s="60">
        <v>1</v>
      </c>
      <c r="E3089" s="60" t="s">
        <v>25</v>
      </c>
      <c r="F3089" s="56">
        <v>2.33</v>
      </c>
      <c r="G3089" s="53"/>
      <c r="H3089" s="53"/>
      <c r="I3089" s="53"/>
      <c r="J3089" s="53"/>
      <c r="K3089" s="57"/>
      <c r="L3089" s="58">
        <f t="shared" si="323"/>
        <v>11.46</v>
      </c>
      <c r="M3089" s="58">
        <f t="shared" si="324"/>
        <v>11.46</v>
      </c>
      <c r="N3089" s="58">
        <f t="shared" si="325"/>
        <v>30.73</v>
      </c>
      <c r="O3089" s="58">
        <f>IF(J3089&gt;0,ROUND(J3089*#REF!,2),0)</f>
        <v>0</v>
      </c>
      <c r="P3089" s="58">
        <f t="shared" si="326"/>
        <v>42.19</v>
      </c>
      <c r="Q3089" s="59" t="s">
        <v>0</v>
      </c>
      <c r="R3089" s="51"/>
      <c r="S3089" s="51"/>
    </row>
    <row r="3090" spans="1:19" ht="21" x14ac:dyDescent="0.35">
      <c r="A3090" s="53">
        <v>40305236</v>
      </c>
      <c r="B3090" s="53" t="s">
        <v>12065</v>
      </c>
      <c r="C3090" s="54" t="s">
        <v>1505</v>
      </c>
      <c r="D3090" s="60">
        <v>1</v>
      </c>
      <c r="E3090" s="60" t="s">
        <v>25</v>
      </c>
      <c r="F3090" s="56">
        <v>10.99</v>
      </c>
      <c r="G3090" s="53"/>
      <c r="H3090" s="53"/>
      <c r="I3090" s="53"/>
      <c r="J3090" s="53"/>
      <c r="K3090" s="57"/>
      <c r="L3090" s="58">
        <f t="shared" si="323"/>
        <v>11.46</v>
      </c>
      <c r="M3090" s="58">
        <f t="shared" si="324"/>
        <v>11.46</v>
      </c>
      <c r="N3090" s="58">
        <f t="shared" si="325"/>
        <v>144.96</v>
      </c>
      <c r="O3090" s="58">
        <f>IF(J3090&gt;0,ROUND(J3090*#REF!,2),0)</f>
        <v>0</v>
      </c>
      <c r="P3090" s="58">
        <f t="shared" si="326"/>
        <v>156.41999999999999</v>
      </c>
      <c r="Q3090" s="59" t="s">
        <v>0</v>
      </c>
      <c r="R3090" s="51"/>
      <c r="S3090" s="51"/>
    </row>
    <row r="3091" spans="1:19" ht="21" x14ac:dyDescent="0.35">
      <c r="A3091" s="53">
        <v>40305279</v>
      </c>
      <c r="B3091" s="53" t="s">
        <v>12066</v>
      </c>
      <c r="C3091" s="54" t="s">
        <v>1504</v>
      </c>
      <c r="D3091" s="69">
        <v>0.5</v>
      </c>
      <c r="E3091" s="60" t="s">
        <v>25</v>
      </c>
      <c r="F3091" s="56">
        <v>18.71</v>
      </c>
      <c r="G3091" s="53"/>
      <c r="H3091" s="53"/>
      <c r="I3091" s="53"/>
      <c r="J3091" s="53"/>
      <c r="K3091" s="57"/>
      <c r="L3091" s="58">
        <f t="shared" si="323"/>
        <v>11.46</v>
      </c>
      <c r="M3091" s="58">
        <f t="shared" si="324"/>
        <v>5.73</v>
      </c>
      <c r="N3091" s="58">
        <f t="shared" si="325"/>
        <v>246.78</v>
      </c>
      <c r="O3091" s="58">
        <f>IF(J3091&gt;0,ROUND(J3091*#REF!,2),0)</f>
        <v>0</v>
      </c>
      <c r="P3091" s="58">
        <f t="shared" si="326"/>
        <v>252.51</v>
      </c>
      <c r="Q3091" s="59" t="s">
        <v>0</v>
      </c>
      <c r="R3091" s="51"/>
      <c r="S3091" s="51"/>
    </row>
    <row r="3092" spans="1:19" ht="21" x14ac:dyDescent="0.35">
      <c r="A3092" s="53">
        <v>40305287</v>
      </c>
      <c r="B3092" s="53" t="s">
        <v>12067</v>
      </c>
      <c r="C3092" s="54" t="s">
        <v>1503</v>
      </c>
      <c r="D3092" s="60">
        <v>1</v>
      </c>
      <c r="E3092" s="60" t="s">
        <v>25</v>
      </c>
      <c r="F3092" s="56">
        <v>5.33</v>
      </c>
      <c r="G3092" s="53"/>
      <c r="H3092" s="53"/>
      <c r="I3092" s="53"/>
      <c r="J3092" s="53"/>
      <c r="K3092" s="57"/>
      <c r="L3092" s="58">
        <f t="shared" si="323"/>
        <v>11.46</v>
      </c>
      <c r="M3092" s="58">
        <f t="shared" si="324"/>
        <v>11.46</v>
      </c>
      <c r="N3092" s="58">
        <f t="shared" si="325"/>
        <v>70.3</v>
      </c>
      <c r="O3092" s="58">
        <f>IF(J3092&gt;0,ROUND(J3092*#REF!,2),0)</f>
        <v>0</v>
      </c>
      <c r="P3092" s="58">
        <f t="shared" si="326"/>
        <v>81.760000000000005</v>
      </c>
      <c r="Q3092" s="59" t="s">
        <v>0</v>
      </c>
      <c r="R3092" s="51"/>
      <c r="S3092" s="51"/>
    </row>
    <row r="3093" spans="1:19" x14ac:dyDescent="0.35">
      <c r="A3093" s="53">
        <v>40305295</v>
      </c>
      <c r="B3093" s="53" t="s">
        <v>12068</v>
      </c>
      <c r="C3093" s="54" t="s">
        <v>1502</v>
      </c>
      <c r="D3093" s="69">
        <v>0.1</v>
      </c>
      <c r="E3093" s="60" t="s">
        <v>25</v>
      </c>
      <c r="F3093" s="56">
        <v>5.33</v>
      </c>
      <c r="G3093" s="53"/>
      <c r="H3093" s="53"/>
      <c r="I3093" s="53"/>
      <c r="J3093" s="53"/>
      <c r="K3093" s="57"/>
      <c r="L3093" s="58">
        <f t="shared" si="323"/>
        <v>11.46</v>
      </c>
      <c r="M3093" s="58">
        <f t="shared" si="324"/>
        <v>1.1499999999999999</v>
      </c>
      <c r="N3093" s="58">
        <f t="shared" si="325"/>
        <v>70.3</v>
      </c>
      <c r="O3093" s="58">
        <f>IF(J3093&gt;0,ROUND(J3093*#REF!,2),0)</f>
        <v>0</v>
      </c>
      <c r="P3093" s="58">
        <f t="shared" si="326"/>
        <v>71.45</v>
      </c>
      <c r="Q3093" s="59" t="s">
        <v>0</v>
      </c>
      <c r="R3093" s="51"/>
      <c r="S3093" s="51"/>
    </row>
    <row r="3094" spans="1:19" ht="21" x14ac:dyDescent="0.35">
      <c r="A3094" s="53">
        <v>40305341</v>
      </c>
      <c r="B3094" s="53" t="s">
        <v>12069</v>
      </c>
      <c r="C3094" s="54" t="s">
        <v>1501</v>
      </c>
      <c r="D3094" s="60">
        <v>0.25</v>
      </c>
      <c r="E3094" s="60" t="s">
        <v>25</v>
      </c>
      <c r="F3094" s="56">
        <v>6.66</v>
      </c>
      <c r="G3094" s="53"/>
      <c r="H3094" s="53"/>
      <c r="I3094" s="53"/>
      <c r="J3094" s="53"/>
      <c r="K3094" s="57"/>
      <c r="L3094" s="58">
        <f t="shared" si="323"/>
        <v>11.46</v>
      </c>
      <c r="M3094" s="58">
        <f t="shared" si="324"/>
        <v>2.87</v>
      </c>
      <c r="N3094" s="58">
        <f t="shared" si="325"/>
        <v>87.85</v>
      </c>
      <c r="O3094" s="58">
        <f>IF(J3094&gt;0,ROUND(J3094*#REF!,2),0)</f>
        <v>0</v>
      </c>
      <c r="P3094" s="58">
        <f t="shared" si="326"/>
        <v>90.72</v>
      </c>
      <c r="Q3094" s="59" t="s">
        <v>0</v>
      </c>
      <c r="R3094" s="51"/>
      <c r="S3094" s="51"/>
    </row>
    <row r="3095" spans="1:19" x14ac:dyDescent="0.35">
      <c r="A3095" s="53">
        <v>40305368</v>
      </c>
      <c r="B3095" s="53" t="s">
        <v>12070</v>
      </c>
      <c r="C3095" s="54" t="s">
        <v>1500</v>
      </c>
      <c r="D3095" s="69">
        <v>0.1</v>
      </c>
      <c r="E3095" s="60" t="s">
        <v>25</v>
      </c>
      <c r="F3095" s="56">
        <v>4</v>
      </c>
      <c r="G3095" s="53"/>
      <c r="H3095" s="53"/>
      <c r="I3095" s="53"/>
      <c r="J3095" s="53"/>
      <c r="K3095" s="57"/>
      <c r="L3095" s="58">
        <f t="shared" si="323"/>
        <v>11.46</v>
      </c>
      <c r="M3095" s="58">
        <f t="shared" si="324"/>
        <v>1.1499999999999999</v>
      </c>
      <c r="N3095" s="58">
        <f t="shared" si="325"/>
        <v>52.76</v>
      </c>
      <c r="O3095" s="58">
        <f>IF(J3095&gt;0,ROUND(J3095*#REF!,2),0)</f>
        <v>0</v>
      </c>
      <c r="P3095" s="58">
        <f t="shared" si="326"/>
        <v>53.91</v>
      </c>
      <c r="Q3095" s="59" t="s">
        <v>0</v>
      </c>
      <c r="R3095" s="51"/>
      <c r="S3095" s="51"/>
    </row>
    <row r="3096" spans="1:19" ht="21" x14ac:dyDescent="0.35">
      <c r="A3096" s="53">
        <v>40305384</v>
      </c>
      <c r="B3096" s="53" t="s">
        <v>12071</v>
      </c>
      <c r="C3096" s="54" t="s">
        <v>1499</v>
      </c>
      <c r="D3096" s="69">
        <v>0.1</v>
      </c>
      <c r="E3096" s="60" t="s">
        <v>25</v>
      </c>
      <c r="F3096" s="56">
        <v>4</v>
      </c>
      <c r="G3096" s="53"/>
      <c r="H3096" s="53"/>
      <c r="I3096" s="53"/>
      <c r="J3096" s="53"/>
      <c r="K3096" s="57"/>
      <c r="L3096" s="58">
        <f t="shared" si="323"/>
        <v>11.46</v>
      </c>
      <c r="M3096" s="58">
        <f t="shared" si="324"/>
        <v>1.1499999999999999</v>
      </c>
      <c r="N3096" s="58">
        <f t="shared" si="325"/>
        <v>52.76</v>
      </c>
      <c r="O3096" s="58">
        <f>IF(J3096&gt;0,ROUND(J3096*#REF!,2),0)</f>
        <v>0</v>
      </c>
      <c r="P3096" s="58">
        <f t="shared" si="326"/>
        <v>53.91</v>
      </c>
      <c r="Q3096" s="59" t="s">
        <v>0</v>
      </c>
      <c r="R3096" s="51"/>
      <c r="S3096" s="51"/>
    </row>
    <row r="3097" spans="1:19" ht="31.5" x14ac:dyDescent="0.35">
      <c r="A3097" s="53">
        <v>40305406</v>
      </c>
      <c r="B3097" s="53" t="s">
        <v>12072</v>
      </c>
      <c r="C3097" s="54" t="s">
        <v>1498</v>
      </c>
      <c r="D3097" s="60">
        <v>0.1</v>
      </c>
      <c r="E3097" s="60" t="s">
        <v>25</v>
      </c>
      <c r="F3097" s="56">
        <v>5.33</v>
      </c>
      <c r="G3097" s="53"/>
      <c r="H3097" s="53"/>
      <c r="I3097" s="53"/>
      <c r="J3097" s="53"/>
      <c r="K3097" s="57"/>
      <c r="L3097" s="58">
        <f t="shared" si="323"/>
        <v>11.46</v>
      </c>
      <c r="M3097" s="58">
        <f t="shared" si="324"/>
        <v>1.1499999999999999</v>
      </c>
      <c r="N3097" s="58">
        <f t="shared" si="325"/>
        <v>70.3</v>
      </c>
      <c r="O3097" s="58">
        <f>IF(J3097&gt;0,ROUND(J3097*#REF!,2),0)</f>
        <v>0</v>
      </c>
      <c r="P3097" s="58">
        <f t="shared" si="326"/>
        <v>71.45</v>
      </c>
      <c r="Q3097" s="59" t="s">
        <v>0</v>
      </c>
      <c r="R3097" s="51"/>
      <c r="S3097" s="51"/>
    </row>
    <row r="3098" spans="1:19" x14ac:dyDescent="0.35">
      <c r="A3098" s="53">
        <v>40305422</v>
      </c>
      <c r="B3098" s="53" t="s">
        <v>12073</v>
      </c>
      <c r="C3098" s="54" t="s">
        <v>1497</v>
      </c>
      <c r="D3098" s="60">
        <v>0.1</v>
      </c>
      <c r="E3098" s="60" t="s">
        <v>25</v>
      </c>
      <c r="F3098" s="56">
        <v>5.33</v>
      </c>
      <c r="G3098" s="53"/>
      <c r="H3098" s="53"/>
      <c r="I3098" s="53"/>
      <c r="J3098" s="53"/>
      <c r="K3098" s="57"/>
      <c r="L3098" s="58">
        <f t="shared" si="323"/>
        <v>11.46</v>
      </c>
      <c r="M3098" s="58">
        <f t="shared" si="324"/>
        <v>1.1499999999999999</v>
      </c>
      <c r="N3098" s="58">
        <f t="shared" si="325"/>
        <v>70.3</v>
      </c>
      <c r="O3098" s="58">
        <f>IF(J3098&gt;0,ROUND(J3098*#REF!,2),0)</f>
        <v>0</v>
      </c>
      <c r="P3098" s="58">
        <f t="shared" si="326"/>
        <v>71.45</v>
      </c>
      <c r="Q3098" s="59" t="s">
        <v>0</v>
      </c>
      <c r="R3098" s="51"/>
      <c r="S3098" s="51"/>
    </row>
    <row r="3099" spans="1:19" ht="21" x14ac:dyDescent="0.35">
      <c r="A3099" s="53">
        <v>40305449</v>
      </c>
      <c r="B3099" s="53" t="s">
        <v>12074</v>
      </c>
      <c r="C3099" s="54" t="s">
        <v>1496</v>
      </c>
      <c r="D3099" s="60">
        <v>0.25</v>
      </c>
      <c r="E3099" s="60" t="s">
        <v>25</v>
      </c>
      <c r="F3099" s="56">
        <v>6.66</v>
      </c>
      <c r="G3099" s="53"/>
      <c r="H3099" s="53"/>
      <c r="I3099" s="53"/>
      <c r="J3099" s="53"/>
      <c r="K3099" s="57"/>
      <c r="L3099" s="58">
        <f t="shared" si="323"/>
        <v>11.46</v>
      </c>
      <c r="M3099" s="58">
        <f t="shared" si="324"/>
        <v>2.87</v>
      </c>
      <c r="N3099" s="58">
        <f t="shared" si="325"/>
        <v>87.85</v>
      </c>
      <c r="O3099" s="58">
        <f>IF(J3099&gt;0,ROUND(J3099*#REF!,2),0)</f>
        <v>0</v>
      </c>
      <c r="P3099" s="58">
        <f t="shared" si="326"/>
        <v>90.72</v>
      </c>
      <c r="Q3099" s="59" t="s">
        <v>0</v>
      </c>
      <c r="R3099" s="51"/>
      <c r="S3099" s="51"/>
    </row>
    <row r="3100" spans="1:19" ht="21" x14ac:dyDescent="0.35">
      <c r="A3100" s="53">
        <v>40305465</v>
      </c>
      <c r="B3100" s="53" t="s">
        <v>12075</v>
      </c>
      <c r="C3100" s="54" t="s">
        <v>1495</v>
      </c>
      <c r="D3100" s="60">
        <v>0.25</v>
      </c>
      <c r="E3100" s="60" t="s">
        <v>25</v>
      </c>
      <c r="F3100" s="56">
        <v>6.66</v>
      </c>
      <c r="G3100" s="53"/>
      <c r="H3100" s="53"/>
      <c r="I3100" s="53"/>
      <c r="J3100" s="53"/>
      <c r="K3100" s="57"/>
      <c r="L3100" s="58">
        <f t="shared" si="323"/>
        <v>11.46</v>
      </c>
      <c r="M3100" s="58">
        <f t="shared" si="324"/>
        <v>2.87</v>
      </c>
      <c r="N3100" s="58">
        <f t="shared" si="325"/>
        <v>87.85</v>
      </c>
      <c r="O3100" s="58">
        <f>IF(J3100&gt;0,ROUND(J3100*#REF!,2),0)</f>
        <v>0</v>
      </c>
      <c r="P3100" s="58">
        <f t="shared" si="326"/>
        <v>90.72</v>
      </c>
      <c r="Q3100" s="59" t="s">
        <v>0</v>
      </c>
      <c r="R3100" s="51"/>
      <c r="S3100" s="51"/>
    </row>
    <row r="3101" spans="1:19" x14ac:dyDescent="0.35">
      <c r="A3101" s="53">
        <v>40305490</v>
      </c>
      <c r="B3101" s="53" t="s">
        <v>12076</v>
      </c>
      <c r="C3101" s="54" t="s">
        <v>1494</v>
      </c>
      <c r="D3101" s="60">
        <v>1</v>
      </c>
      <c r="E3101" s="60" t="s">
        <v>25</v>
      </c>
      <c r="F3101" s="56">
        <v>5.33</v>
      </c>
      <c r="G3101" s="53"/>
      <c r="H3101" s="53"/>
      <c r="I3101" s="53"/>
      <c r="J3101" s="53"/>
      <c r="K3101" s="57"/>
      <c r="L3101" s="58">
        <f t="shared" si="323"/>
        <v>11.46</v>
      </c>
      <c r="M3101" s="58">
        <f t="shared" si="324"/>
        <v>11.46</v>
      </c>
      <c r="N3101" s="58">
        <f t="shared" si="325"/>
        <v>70.3</v>
      </c>
      <c r="O3101" s="58">
        <f>IF(J3101&gt;0,ROUND(J3101*#REF!,2),0)</f>
        <v>0</v>
      </c>
      <c r="P3101" s="58">
        <f t="shared" si="326"/>
        <v>81.760000000000005</v>
      </c>
      <c r="Q3101" s="59" t="s">
        <v>0</v>
      </c>
      <c r="R3101" s="51"/>
      <c r="S3101" s="51"/>
    </row>
    <row r="3102" spans="1:19" x14ac:dyDescent="0.35">
      <c r="A3102" s="53">
        <v>40305503</v>
      </c>
      <c r="B3102" s="53" t="s">
        <v>12077</v>
      </c>
      <c r="C3102" s="54" t="s">
        <v>1493</v>
      </c>
      <c r="D3102" s="60">
        <v>0.04</v>
      </c>
      <c r="E3102" s="60" t="s">
        <v>25</v>
      </c>
      <c r="F3102" s="56">
        <v>1.67</v>
      </c>
      <c r="G3102" s="53"/>
      <c r="H3102" s="53"/>
      <c r="I3102" s="53"/>
      <c r="J3102" s="53"/>
      <c r="K3102" s="57"/>
      <c r="L3102" s="58">
        <f t="shared" si="323"/>
        <v>11.46</v>
      </c>
      <c r="M3102" s="58">
        <f t="shared" si="324"/>
        <v>0.46</v>
      </c>
      <c r="N3102" s="58">
        <f t="shared" si="325"/>
        <v>22.03</v>
      </c>
      <c r="O3102" s="58">
        <f>IF(J3102&gt;0,ROUND(J3102*#REF!,2),0)</f>
        <v>0</v>
      </c>
      <c r="P3102" s="58">
        <f t="shared" si="326"/>
        <v>22.49</v>
      </c>
      <c r="Q3102" s="59" t="s">
        <v>0</v>
      </c>
      <c r="R3102" s="51"/>
      <c r="S3102" s="51"/>
    </row>
    <row r="3103" spans="1:19" x14ac:dyDescent="0.35">
      <c r="A3103" s="53">
        <v>40305511</v>
      </c>
      <c r="B3103" s="53" t="s">
        <v>12078</v>
      </c>
      <c r="C3103" s="54" t="s">
        <v>1492</v>
      </c>
      <c r="D3103" s="60">
        <v>0.04</v>
      </c>
      <c r="E3103" s="60" t="s">
        <v>25</v>
      </c>
      <c r="F3103" s="56">
        <v>1.67</v>
      </c>
      <c r="G3103" s="53"/>
      <c r="H3103" s="53"/>
      <c r="I3103" s="53"/>
      <c r="J3103" s="53"/>
      <c r="K3103" s="57"/>
      <c r="L3103" s="58">
        <f t="shared" si="323"/>
        <v>11.46</v>
      </c>
      <c r="M3103" s="58">
        <f t="shared" si="324"/>
        <v>0.46</v>
      </c>
      <c r="N3103" s="58">
        <f t="shared" si="325"/>
        <v>22.03</v>
      </c>
      <c r="O3103" s="58">
        <f>IF(J3103&gt;0,ROUND(J3103*#REF!,2),0)</f>
        <v>0</v>
      </c>
      <c r="P3103" s="58">
        <f t="shared" si="326"/>
        <v>22.49</v>
      </c>
      <c r="Q3103" s="59" t="s">
        <v>0</v>
      </c>
      <c r="R3103" s="51"/>
      <c r="S3103" s="51"/>
    </row>
    <row r="3104" spans="1:19" ht="31.5" x14ac:dyDescent="0.35">
      <c r="A3104" s="53">
        <v>40305546</v>
      </c>
      <c r="B3104" s="53" t="s">
        <v>12079</v>
      </c>
      <c r="C3104" s="54" t="s">
        <v>1491</v>
      </c>
      <c r="D3104" s="60">
        <v>1</v>
      </c>
      <c r="E3104" s="60" t="s">
        <v>34</v>
      </c>
      <c r="F3104" s="56">
        <v>1.67</v>
      </c>
      <c r="G3104" s="53"/>
      <c r="H3104" s="53"/>
      <c r="I3104" s="53"/>
      <c r="J3104" s="53"/>
      <c r="K3104" s="57"/>
      <c r="L3104" s="58">
        <f t="shared" si="323"/>
        <v>61.92</v>
      </c>
      <c r="M3104" s="58">
        <f t="shared" si="324"/>
        <v>61.92</v>
      </c>
      <c r="N3104" s="58">
        <f t="shared" si="325"/>
        <v>22.03</v>
      </c>
      <c r="O3104" s="58">
        <f>IF(J3104&gt;0,ROUND(J3104*#REF!,2),0)</f>
        <v>0</v>
      </c>
      <c r="P3104" s="58">
        <f t="shared" si="326"/>
        <v>83.95</v>
      </c>
      <c r="Q3104" s="59" t="s">
        <v>0</v>
      </c>
      <c r="R3104" s="51"/>
      <c r="S3104" s="51"/>
    </row>
    <row r="3105" spans="1:19" ht="31.5" x14ac:dyDescent="0.35">
      <c r="A3105" s="53">
        <v>40305554</v>
      </c>
      <c r="B3105" s="53" t="s">
        <v>12080</v>
      </c>
      <c r="C3105" s="54" t="s">
        <v>1490</v>
      </c>
      <c r="D3105" s="60">
        <v>1</v>
      </c>
      <c r="E3105" s="60" t="s">
        <v>34</v>
      </c>
      <c r="F3105" s="56">
        <v>1.67</v>
      </c>
      <c r="G3105" s="53"/>
      <c r="H3105" s="53"/>
      <c r="I3105" s="53"/>
      <c r="J3105" s="53"/>
      <c r="K3105" s="57"/>
      <c r="L3105" s="58">
        <f t="shared" si="323"/>
        <v>61.92</v>
      </c>
      <c r="M3105" s="58">
        <f t="shared" si="324"/>
        <v>61.92</v>
      </c>
      <c r="N3105" s="58">
        <f t="shared" si="325"/>
        <v>22.03</v>
      </c>
      <c r="O3105" s="58">
        <f>IF(J3105&gt;0,ROUND(J3105*#REF!,2),0)</f>
        <v>0</v>
      </c>
      <c r="P3105" s="58">
        <f t="shared" si="326"/>
        <v>83.95</v>
      </c>
      <c r="Q3105" s="59" t="s">
        <v>0</v>
      </c>
      <c r="R3105" s="51"/>
      <c r="S3105" s="51"/>
    </row>
    <row r="3106" spans="1:19" ht="31.5" x14ac:dyDescent="0.35">
      <c r="A3106" s="53">
        <v>40305562</v>
      </c>
      <c r="B3106" s="53" t="s">
        <v>12081</v>
      </c>
      <c r="C3106" s="54" t="s">
        <v>1489</v>
      </c>
      <c r="D3106" s="60">
        <v>1</v>
      </c>
      <c r="E3106" s="60" t="s">
        <v>34</v>
      </c>
      <c r="F3106" s="56">
        <v>1.67</v>
      </c>
      <c r="G3106" s="53"/>
      <c r="H3106" s="53"/>
      <c r="I3106" s="53"/>
      <c r="J3106" s="53"/>
      <c r="K3106" s="57"/>
      <c r="L3106" s="58">
        <f t="shared" si="323"/>
        <v>61.92</v>
      </c>
      <c r="M3106" s="58">
        <f t="shared" si="324"/>
        <v>61.92</v>
      </c>
      <c r="N3106" s="58">
        <f t="shared" si="325"/>
        <v>22.03</v>
      </c>
      <c r="O3106" s="58">
        <f>IF(J3106&gt;0,ROUND(J3106*#REF!,2),0)</f>
        <v>0</v>
      </c>
      <c r="P3106" s="58">
        <f t="shared" si="326"/>
        <v>83.95</v>
      </c>
      <c r="Q3106" s="59" t="s">
        <v>0</v>
      </c>
      <c r="R3106" s="51"/>
      <c r="S3106" s="51"/>
    </row>
    <row r="3107" spans="1:19" ht="31.5" x14ac:dyDescent="0.35">
      <c r="A3107" s="53">
        <v>40305570</v>
      </c>
      <c r="B3107" s="53" t="s">
        <v>12082</v>
      </c>
      <c r="C3107" s="54" t="s">
        <v>1488</v>
      </c>
      <c r="D3107" s="60">
        <v>1</v>
      </c>
      <c r="E3107" s="60" t="s">
        <v>34</v>
      </c>
      <c r="F3107" s="56">
        <v>1.57</v>
      </c>
      <c r="G3107" s="53"/>
      <c r="H3107" s="53"/>
      <c r="I3107" s="53"/>
      <c r="J3107" s="53"/>
      <c r="K3107" s="57"/>
      <c r="L3107" s="58">
        <f t="shared" si="323"/>
        <v>61.92</v>
      </c>
      <c r="M3107" s="58">
        <f t="shared" si="324"/>
        <v>61.92</v>
      </c>
      <c r="N3107" s="58">
        <f t="shared" si="325"/>
        <v>20.71</v>
      </c>
      <c r="O3107" s="58">
        <f>IF(J3107&gt;0,ROUND(J3107*#REF!,2),0)</f>
        <v>0</v>
      </c>
      <c r="P3107" s="58">
        <f t="shared" si="326"/>
        <v>82.63</v>
      </c>
      <c r="Q3107" s="59" t="s">
        <v>0</v>
      </c>
      <c r="R3107" s="51"/>
      <c r="S3107" s="51"/>
    </row>
    <row r="3108" spans="1:19" ht="31.5" x14ac:dyDescent="0.35">
      <c r="A3108" s="53">
        <v>40305589</v>
      </c>
      <c r="B3108" s="53" t="s">
        <v>12083</v>
      </c>
      <c r="C3108" s="54" t="s">
        <v>1487</v>
      </c>
      <c r="D3108" s="60">
        <v>0.25</v>
      </c>
      <c r="E3108" s="60" t="s">
        <v>25</v>
      </c>
      <c r="F3108" s="56">
        <v>6.66</v>
      </c>
      <c r="G3108" s="53"/>
      <c r="H3108" s="53"/>
      <c r="I3108" s="53"/>
      <c r="J3108" s="53"/>
      <c r="K3108" s="57"/>
      <c r="L3108" s="58">
        <f t="shared" si="323"/>
        <v>11.46</v>
      </c>
      <c r="M3108" s="58">
        <f t="shared" si="324"/>
        <v>2.87</v>
      </c>
      <c r="N3108" s="58">
        <f t="shared" si="325"/>
        <v>87.85</v>
      </c>
      <c r="O3108" s="58">
        <f>IF(J3108&gt;0,ROUND(J3108*#REF!,2),0)</f>
        <v>0</v>
      </c>
      <c r="P3108" s="58">
        <f t="shared" si="326"/>
        <v>90.72</v>
      </c>
      <c r="Q3108" s="59" t="s">
        <v>0</v>
      </c>
      <c r="R3108" s="51"/>
      <c r="S3108" s="51"/>
    </row>
    <row r="3109" spans="1:19" ht="21" x14ac:dyDescent="0.35">
      <c r="A3109" s="53">
        <v>40305597</v>
      </c>
      <c r="B3109" s="53" t="s">
        <v>12084</v>
      </c>
      <c r="C3109" s="54" t="s">
        <v>1486</v>
      </c>
      <c r="D3109" s="60">
        <v>0.04</v>
      </c>
      <c r="E3109" s="60" t="s">
        <v>25</v>
      </c>
      <c r="F3109" s="56">
        <v>1.8</v>
      </c>
      <c r="G3109" s="53"/>
      <c r="H3109" s="53"/>
      <c r="I3109" s="53"/>
      <c r="J3109" s="53"/>
      <c r="K3109" s="57"/>
      <c r="L3109" s="58">
        <f t="shared" si="323"/>
        <v>11.46</v>
      </c>
      <c r="M3109" s="58">
        <f t="shared" si="324"/>
        <v>0.46</v>
      </c>
      <c r="N3109" s="58">
        <f t="shared" si="325"/>
        <v>23.74</v>
      </c>
      <c r="O3109" s="58">
        <f>IF(J3109&gt;0,ROUND(J3109*#REF!,2),0)</f>
        <v>0</v>
      </c>
      <c r="P3109" s="58">
        <f t="shared" si="326"/>
        <v>24.2</v>
      </c>
      <c r="Q3109" s="59" t="s">
        <v>0</v>
      </c>
      <c r="R3109" s="51"/>
      <c r="S3109" s="51"/>
    </row>
    <row r="3110" spans="1:19" x14ac:dyDescent="0.35">
      <c r="A3110" s="53">
        <v>40305600</v>
      </c>
      <c r="B3110" s="53" t="s">
        <v>12085</v>
      </c>
      <c r="C3110" s="54" t="s">
        <v>1485</v>
      </c>
      <c r="D3110" s="60">
        <v>0.01</v>
      </c>
      <c r="E3110" s="60" t="s">
        <v>25</v>
      </c>
      <c r="F3110" s="56">
        <v>2.0409999999999999</v>
      </c>
      <c r="G3110" s="53"/>
      <c r="H3110" s="53"/>
      <c r="I3110" s="53"/>
      <c r="J3110" s="53"/>
      <c r="K3110" s="57"/>
      <c r="L3110" s="58">
        <f t="shared" si="323"/>
        <v>11.46</v>
      </c>
      <c r="M3110" s="58">
        <f t="shared" si="324"/>
        <v>0.11</v>
      </c>
      <c r="N3110" s="58">
        <f t="shared" si="325"/>
        <v>26.92</v>
      </c>
      <c r="O3110" s="58">
        <f>IF(J3110&gt;0,ROUND(J3110*#REF!,2),0)</f>
        <v>0</v>
      </c>
      <c r="P3110" s="58">
        <f t="shared" si="326"/>
        <v>27.03</v>
      </c>
      <c r="Q3110" s="59" t="s">
        <v>0</v>
      </c>
      <c r="R3110" s="51"/>
      <c r="S3110" s="51"/>
    </row>
    <row r="3111" spans="1:19" ht="21" x14ac:dyDescent="0.35">
      <c r="A3111" s="53">
        <v>40305619</v>
      </c>
      <c r="B3111" s="53" t="s">
        <v>12086</v>
      </c>
      <c r="C3111" s="54" t="s">
        <v>1484</v>
      </c>
      <c r="D3111" s="60">
        <v>0.1</v>
      </c>
      <c r="E3111" s="60" t="s">
        <v>25</v>
      </c>
      <c r="F3111" s="56">
        <v>5.33</v>
      </c>
      <c r="G3111" s="53"/>
      <c r="H3111" s="53"/>
      <c r="I3111" s="53"/>
      <c r="J3111" s="53"/>
      <c r="K3111" s="57"/>
      <c r="L3111" s="58">
        <f t="shared" si="323"/>
        <v>11.46</v>
      </c>
      <c r="M3111" s="58">
        <f t="shared" si="324"/>
        <v>1.1499999999999999</v>
      </c>
      <c r="N3111" s="58">
        <f t="shared" si="325"/>
        <v>70.3</v>
      </c>
      <c r="O3111" s="58">
        <f>IF(J3111&gt;0,ROUND(J3111*#REF!,2),0)</f>
        <v>0</v>
      </c>
      <c r="P3111" s="58">
        <f t="shared" si="326"/>
        <v>71.45</v>
      </c>
      <c r="Q3111" s="59" t="s">
        <v>0</v>
      </c>
      <c r="R3111" s="51"/>
      <c r="S3111" s="51"/>
    </row>
    <row r="3112" spans="1:19" ht="21" x14ac:dyDescent="0.35">
      <c r="A3112" s="53">
        <v>40305627</v>
      </c>
      <c r="B3112" s="53" t="s">
        <v>12087</v>
      </c>
      <c r="C3112" s="54" t="s">
        <v>1483</v>
      </c>
      <c r="D3112" s="60">
        <v>0.01</v>
      </c>
      <c r="E3112" s="60" t="s">
        <v>25</v>
      </c>
      <c r="F3112" s="56">
        <v>6.1230000000000002</v>
      </c>
      <c r="G3112" s="53"/>
      <c r="H3112" s="53"/>
      <c r="I3112" s="53"/>
      <c r="J3112" s="53"/>
      <c r="K3112" s="57"/>
      <c r="L3112" s="58">
        <f t="shared" si="323"/>
        <v>11.46</v>
      </c>
      <c r="M3112" s="58">
        <f t="shared" si="324"/>
        <v>0.11</v>
      </c>
      <c r="N3112" s="58">
        <f t="shared" si="325"/>
        <v>80.760000000000005</v>
      </c>
      <c r="O3112" s="58">
        <f>IF(J3112&gt;0,ROUND(J3112*#REF!,2),0)</f>
        <v>0</v>
      </c>
      <c r="P3112" s="58">
        <f t="shared" si="326"/>
        <v>80.87</v>
      </c>
      <c r="Q3112" s="59" t="s">
        <v>0</v>
      </c>
      <c r="R3112" s="51"/>
      <c r="S3112" s="51"/>
    </row>
    <row r="3113" spans="1:19" ht="21" x14ac:dyDescent="0.35">
      <c r="A3113" s="53">
        <v>40305635</v>
      </c>
      <c r="B3113" s="53" t="s">
        <v>12088</v>
      </c>
      <c r="C3113" s="54" t="s">
        <v>1482</v>
      </c>
      <c r="D3113" s="60">
        <v>0.1</v>
      </c>
      <c r="E3113" s="60" t="s">
        <v>25</v>
      </c>
      <c r="F3113" s="56">
        <v>5.33</v>
      </c>
      <c r="G3113" s="53"/>
      <c r="H3113" s="53"/>
      <c r="I3113" s="53"/>
      <c r="J3113" s="53"/>
      <c r="K3113" s="57"/>
      <c r="L3113" s="58">
        <f t="shared" si="323"/>
        <v>11.46</v>
      </c>
      <c r="M3113" s="58">
        <f t="shared" si="324"/>
        <v>1.1499999999999999</v>
      </c>
      <c r="N3113" s="58">
        <f t="shared" si="325"/>
        <v>70.3</v>
      </c>
      <c r="O3113" s="58">
        <f>IF(J3113&gt;0,ROUND(J3113*#REF!,2),0)</f>
        <v>0</v>
      </c>
      <c r="P3113" s="58">
        <f t="shared" si="326"/>
        <v>71.45</v>
      </c>
      <c r="Q3113" s="59" t="s">
        <v>0</v>
      </c>
      <c r="R3113" s="51"/>
      <c r="S3113" s="51"/>
    </row>
    <row r="3114" spans="1:19" ht="21" x14ac:dyDescent="0.35">
      <c r="A3114" s="53">
        <v>40305740</v>
      </c>
      <c r="B3114" s="53" t="s">
        <v>12089</v>
      </c>
      <c r="C3114" s="54" t="s">
        <v>1481</v>
      </c>
      <c r="D3114" s="60">
        <v>0.25</v>
      </c>
      <c r="E3114" s="60" t="s">
        <v>25</v>
      </c>
      <c r="F3114" s="56">
        <v>5.9939999999999998</v>
      </c>
      <c r="G3114" s="53"/>
      <c r="H3114" s="53"/>
      <c r="I3114" s="53"/>
      <c r="J3114" s="53"/>
      <c r="K3114" s="57"/>
      <c r="L3114" s="58">
        <f t="shared" si="323"/>
        <v>11.46</v>
      </c>
      <c r="M3114" s="58">
        <f t="shared" si="324"/>
        <v>2.87</v>
      </c>
      <c r="N3114" s="58">
        <f t="shared" si="325"/>
        <v>79.06</v>
      </c>
      <c r="O3114" s="58">
        <f>IF(J3114&gt;0,ROUND(J3114*#REF!,2),0)</f>
        <v>0</v>
      </c>
      <c r="P3114" s="58">
        <f t="shared" si="326"/>
        <v>81.93</v>
      </c>
      <c r="Q3114" s="59" t="s">
        <v>0</v>
      </c>
      <c r="R3114" s="51"/>
      <c r="S3114" s="51"/>
    </row>
    <row r="3115" spans="1:19" ht="31.5" x14ac:dyDescent="0.35">
      <c r="A3115" s="53">
        <v>40305759</v>
      </c>
      <c r="B3115" s="53" t="s">
        <v>12090</v>
      </c>
      <c r="C3115" s="54" t="s">
        <v>1480</v>
      </c>
      <c r="D3115" s="60">
        <v>0.01</v>
      </c>
      <c r="E3115" s="60" t="s">
        <v>25</v>
      </c>
      <c r="F3115" s="56">
        <v>1.67</v>
      </c>
      <c r="G3115" s="53"/>
      <c r="H3115" s="53"/>
      <c r="I3115" s="53"/>
      <c r="J3115" s="53"/>
      <c r="K3115" s="57"/>
      <c r="L3115" s="58">
        <f t="shared" si="323"/>
        <v>11.46</v>
      </c>
      <c r="M3115" s="58">
        <f t="shared" si="324"/>
        <v>0.11</v>
      </c>
      <c r="N3115" s="58">
        <f t="shared" si="325"/>
        <v>22.03</v>
      </c>
      <c r="O3115" s="58">
        <f>IF(J3115&gt;0,ROUND(J3115*#REF!,2),0)</f>
        <v>0</v>
      </c>
      <c r="P3115" s="58">
        <f t="shared" si="326"/>
        <v>22.14</v>
      </c>
      <c r="Q3115" s="59" t="s">
        <v>0</v>
      </c>
      <c r="R3115" s="51"/>
      <c r="S3115" s="51"/>
    </row>
    <row r="3116" spans="1:19" ht="31.5" x14ac:dyDescent="0.35">
      <c r="A3116" s="53">
        <v>40305767</v>
      </c>
      <c r="B3116" s="53" t="s">
        <v>12091</v>
      </c>
      <c r="C3116" s="54" t="s">
        <v>1479</v>
      </c>
      <c r="D3116" s="60">
        <v>0.01</v>
      </c>
      <c r="E3116" s="60" t="s">
        <v>25</v>
      </c>
      <c r="F3116" s="56">
        <v>2.0409999999999999</v>
      </c>
      <c r="G3116" s="53"/>
      <c r="H3116" s="53"/>
      <c r="I3116" s="53"/>
      <c r="J3116" s="53"/>
      <c r="K3116" s="57"/>
      <c r="L3116" s="58">
        <f t="shared" si="323"/>
        <v>11.46</v>
      </c>
      <c r="M3116" s="58">
        <f t="shared" si="324"/>
        <v>0.11</v>
      </c>
      <c r="N3116" s="58">
        <f t="shared" si="325"/>
        <v>26.92</v>
      </c>
      <c r="O3116" s="58">
        <f>IF(J3116&gt;0,ROUND(J3116*#REF!,2),0)</f>
        <v>0</v>
      </c>
      <c r="P3116" s="58">
        <f t="shared" si="326"/>
        <v>27.03</v>
      </c>
      <c r="Q3116" s="59" t="s">
        <v>0</v>
      </c>
      <c r="R3116" s="51"/>
      <c r="S3116" s="51"/>
    </row>
    <row r="3117" spans="1:19" x14ac:dyDescent="0.35">
      <c r="A3117" s="53">
        <v>40305775</v>
      </c>
      <c r="B3117" s="53" t="s">
        <v>12092</v>
      </c>
      <c r="C3117" s="54" t="s">
        <v>1478</v>
      </c>
      <c r="D3117" s="60">
        <v>0.1</v>
      </c>
      <c r="E3117" s="60" t="s">
        <v>25</v>
      </c>
      <c r="F3117" s="56">
        <v>6.93</v>
      </c>
      <c r="G3117" s="53"/>
      <c r="H3117" s="53"/>
      <c r="I3117" s="53"/>
      <c r="J3117" s="53"/>
      <c r="K3117" s="57"/>
      <c r="L3117" s="58">
        <f t="shared" si="323"/>
        <v>11.46</v>
      </c>
      <c r="M3117" s="58">
        <f t="shared" si="324"/>
        <v>1.1499999999999999</v>
      </c>
      <c r="N3117" s="58">
        <f t="shared" si="325"/>
        <v>91.41</v>
      </c>
      <c r="O3117" s="58">
        <f>IF(J3117&gt;0,ROUND(J3117*#REF!,2),0)</f>
        <v>0</v>
      </c>
      <c r="P3117" s="58">
        <f t="shared" si="326"/>
        <v>92.56</v>
      </c>
      <c r="Q3117" s="59" t="s">
        <v>0</v>
      </c>
      <c r="R3117" s="51"/>
      <c r="S3117" s="51"/>
    </row>
    <row r="3118" spans="1:19" ht="21" x14ac:dyDescent="0.35">
      <c r="A3118" s="53">
        <v>40305783</v>
      </c>
      <c r="B3118" s="53" t="s">
        <v>12093</v>
      </c>
      <c r="C3118" s="54" t="s">
        <v>1477</v>
      </c>
      <c r="D3118" s="60">
        <v>0.25</v>
      </c>
      <c r="E3118" s="60" t="s">
        <v>25</v>
      </c>
      <c r="F3118" s="56">
        <v>5.9939999999999998</v>
      </c>
      <c r="G3118" s="53"/>
      <c r="H3118" s="53"/>
      <c r="I3118" s="53"/>
      <c r="J3118" s="53"/>
      <c r="K3118" s="57"/>
      <c r="L3118" s="58">
        <f t="shared" si="323"/>
        <v>11.46</v>
      </c>
      <c r="M3118" s="58">
        <f t="shared" si="324"/>
        <v>2.87</v>
      </c>
      <c r="N3118" s="58">
        <f t="shared" si="325"/>
        <v>79.06</v>
      </c>
      <c r="O3118" s="58">
        <f>IF(J3118&gt;0,ROUND(J3118*#REF!,2),0)</f>
        <v>0</v>
      </c>
      <c r="P3118" s="58">
        <f t="shared" si="326"/>
        <v>81.93</v>
      </c>
      <c r="Q3118" s="59" t="s">
        <v>0</v>
      </c>
      <c r="R3118" s="51"/>
      <c r="S3118" s="51"/>
    </row>
    <row r="3119" spans="1:19" ht="31" x14ac:dyDescent="0.35">
      <c r="A3119" s="124" t="s">
        <v>12094</v>
      </c>
      <c r="B3119" s="124"/>
      <c r="C3119" s="124"/>
      <c r="D3119" s="124"/>
      <c r="E3119" s="124"/>
      <c r="F3119" s="124"/>
      <c r="G3119" s="124"/>
      <c r="H3119" s="124"/>
      <c r="I3119" s="124"/>
      <c r="J3119" s="124"/>
      <c r="K3119" s="124"/>
      <c r="L3119" s="124"/>
      <c r="M3119" s="124"/>
      <c r="N3119" s="124"/>
      <c r="O3119" s="124"/>
      <c r="P3119" s="124"/>
      <c r="Q3119" s="52"/>
      <c r="R3119" s="51"/>
      <c r="S3119" s="51"/>
    </row>
    <row r="3120" spans="1:19" x14ac:dyDescent="0.35">
      <c r="A3120" s="53">
        <v>40306011</v>
      </c>
      <c r="B3120" s="53" t="s">
        <v>12095</v>
      </c>
      <c r="C3120" s="54" t="s">
        <v>1476</v>
      </c>
      <c r="D3120" s="60">
        <v>0.04</v>
      </c>
      <c r="E3120" s="60" t="s">
        <v>25</v>
      </c>
      <c r="F3120" s="56">
        <v>1.8</v>
      </c>
      <c r="G3120" s="53"/>
      <c r="H3120" s="53"/>
      <c r="I3120" s="53"/>
      <c r="J3120" s="53"/>
      <c r="K3120" s="57"/>
      <c r="L3120" s="58">
        <f t="shared" ref="L3120:L3183" si="327">VLOOKUP(E3120,PORTES,6,FALSE)</f>
        <v>11.46</v>
      </c>
      <c r="M3120" s="58">
        <f t="shared" ref="M3120:M3183" si="328">ROUND(D3120*L3120,2)</f>
        <v>0.46</v>
      </c>
      <c r="N3120" s="58">
        <f t="shared" ref="N3120:N3183" si="329">IF(F3120&gt;0,ROUND(F3120*UCO_2016,2),0)</f>
        <v>23.74</v>
      </c>
      <c r="O3120" s="58">
        <f>IF(J3120&gt;0,ROUND(J3120*#REF!,2),0)</f>
        <v>0</v>
      </c>
      <c r="P3120" s="58">
        <f t="shared" ref="P3120:P3183" si="330">ROUND(M3120+N3120+O3120,2)</f>
        <v>24.2</v>
      </c>
      <c r="Q3120" s="59" t="s">
        <v>0</v>
      </c>
      <c r="R3120" s="51"/>
      <c r="S3120" s="51"/>
    </row>
    <row r="3121" spans="1:19" x14ac:dyDescent="0.35">
      <c r="A3121" s="53">
        <v>40306020</v>
      </c>
      <c r="B3121" s="53" t="s">
        <v>12096</v>
      </c>
      <c r="C3121" s="54" t="s">
        <v>1475</v>
      </c>
      <c r="D3121" s="60">
        <v>0.04</v>
      </c>
      <c r="E3121" s="60" t="s">
        <v>25</v>
      </c>
      <c r="F3121" s="56">
        <v>2.484</v>
      </c>
      <c r="G3121" s="53"/>
      <c r="H3121" s="53"/>
      <c r="I3121" s="53"/>
      <c r="J3121" s="53"/>
      <c r="K3121" s="57"/>
      <c r="L3121" s="58">
        <f t="shared" si="327"/>
        <v>11.46</v>
      </c>
      <c r="M3121" s="58">
        <f t="shared" si="328"/>
        <v>0.46</v>
      </c>
      <c r="N3121" s="58">
        <f t="shared" si="329"/>
        <v>32.76</v>
      </c>
      <c r="O3121" s="58">
        <f>IF(J3121&gt;0,ROUND(J3121*#REF!,2),0)</f>
        <v>0</v>
      </c>
      <c r="P3121" s="58">
        <f t="shared" si="330"/>
        <v>33.22</v>
      </c>
      <c r="Q3121" s="59" t="s">
        <v>0</v>
      </c>
      <c r="R3121" s="51"/>
      <c r="S3121" s="51"/>
    </row>
    <row r="3122" spans="1:19" ht="21" x14ac:dyDescent="0.35">
      <c r="A3122" s="53">
        <v>40306046</v>
      </c>
      <c r="B3122" s="53" t="s">
        <v>12097</v>
      </c>
      <c r="C3122" s="54" t="s">
        <v>1474</v>
      </c>
      <c r="D3122" s="60">
        <v>0.04</v>
      </c>
      <c r="E3122" s="60" t="s">
        <v>25</v>
      </c>
      <c r="F3122" s="56">
        <v>2.484</v>
      </c>
      <c r="G3122" s="53"/>
      <c r="H3122" s="53"/>
      <c r="I3122" s="53"/>
      <c r="J3122" s="53"/>
      <c r="K3122" s="57"/>
      <c r="L3122" s="58">
        <f t="shared" si="327"/>
        <v>11.46</v>
      </c>
      <c r="M3122" s="58">
        <f t="shared" si="328"/>
        <v>0.46</v>
      </c>
      <c r="N3122" s="58">
        <f t="shared" si="329"/>
        <v>32.76</v>
      </c>
      <c r="O3122" s="58">
        <f>IF(J3122&gt;0,ROUND(J3122*#REF!,2),0)</f>
        <v>0</v>
      </c>
      <c r="P3122" s="58">
        <f t="shared" si="330"/>
        <v>33.22</v>
      </c>
      <c r="Q3122" s="59" t="s">
        <v>0</v>
      </c>
      <c r="R3122" s="51"/>
      <c r="S3122" s="51"/>
    </row>
    <row r="3123" spans="1:19" x14ac:dyDescent="0.35">
      <c r="A3123" s="53">
        <v>40306054</v>
      </c>
      <c r="B3123" s="53" t="s">
        <v>12098</v>
      </c>
      <c r="C3123" s="54" t="s">
        <v>1473</v>
      </c>
      <c r="D3123" s="69">
        <v>0.1</v>
      </c>
      <c r="E3123" s="60" t="s">
        <v>25</v>
      </c>
      <c r="F3123" s="56">
        <v>5.0940000000000003</v>
      </c>
      <c r="G3123" s="53"/>
      <c r="H3123" s="53"/>
      <c r="I3123" s="53"/>
      <c r="J3123" s="53"/>
      <c r="K3123" s="57"/>
      <c r="L3123" s="58">
        <f t="shared" si="327"/>
        <v>11.46</v>
      </c>
      <c r="M3123" s="58">
        <f t="shared" si="328"/>
        <v>1.1499999999999999</v>
      </c>
      <c r="N3123" s="58">
        <f t="shared" si="329"/>
        <v>67.19</v>
      </c>
      <c r="O3123" s="58">
        <f>IF(J3123&gt;0,ROUND(J3123*#REF!,2),0)</f>
        <v>0</v>
      </c>
      <c r="P3123" s="58">
        <f t="shared" si="330"/>
        <v>68.34</v>
      </c>
      <c r="Q3123" s="59" t="s">
        <v>0</v>
      </c>
      <c r="R3123" s="51"/>
      <c r="S3123" s="51"/>
    </row>
    <row r="3124" spans="1:19" ht="21" x14ac:dyDescent="0.35">
      <c r="A3124" s="53">
        <v>40306062</v>
      </c>
      <c r="B3124" s="53" t="s">
        <v>12099</v>
      </c>
      <c r="C3124" s="54" t="s">
        <v>1472</v>
      </c>
      <c r="D3124" s="60">
        <v>0.04</v>
      </c>
      <c r="E3124" s="60" t="s">
        <v>25</v>
      </c>
      <c r="F3124" s="56">
        <v>1.413</v>
      </c>
      <c r="G3124" s="53"/>
      <c r="H3124" s="53"/>
      <c r="I3124" s="53"/>
      <c r="J3124" s="53"/>
      <c r="K3124" s="57"/>
      <c r="L3124" s="58">
        <f t="shared" si="327"/>
        <v>11.46</v>
      </c>
      <c r="M3124" s="58">
        <f t="shared" si="328"/>
        <v>0.46</v>
      </c>
      <c r="N3124" s="58">
        <f t="shared" si="329"/>
        <v>18.64</v>
      </c>
      <c r="O3124" s="58">
        <f>IF(J3124&gt;0,ROUND(J3124*#REF!,2),0)</f>
        <v>0</v>
      </c>
      <c r="P3124" s="58">
        <f t="shared" si="330"/>
        <v>19.100000000000001</v>
      </c>
      <c r="Q3124" s="59" t="s">
        <v>0</v>
      </c>
      <c r="R3124" s="51"/>
      <c r="S3124" s="51"/>
    </row>
    <row r="3125" spans="1:19" x14ac:dyDescent="0.35">
      <c r="A3125" s="53">
        <v>40306070</v>
      </c>
      <c r="B3125" s="53" t="s">
        <v>12100</v>
      </c>
      <c r="C3125" s="54" t="s">
        <v>1471</v>
      </c>
      <c r="D3125" s="60">
        <v>0.04</v>
      </c>
      <c r="E3125" s="60" t="s">
        <v>25</v>
      </c>
      <c r="F3125" s="56">
        <v>1.8</v>
      </c>
      <c r="G3125" s="53"/>
      <c r="H3125" s="53"/>
      <c r="I3125" s="53"/>
      <c r="J3125" s="53"/>
      <c r="K3125" s="57"/>
      <c r="L3125" s="58">
        <f t="shared" si="327"/>
        <v>11.46</v>
      </c>
      <c r="M3125" s="58">
        <f t="shared" si="328"/>
        <v>0.46</v>
      </c>
      <c r="N3125" s="58">
        <f t="shared" si="329"/>
        <v>23.74</v>
      </c>
      <c r="O3125" s="58">
        <f>IF(J3125&gt;0,ROUND(J3125*#REF!,2),0)</f>
        <v>0</v>
      </c>
      <c r="P3125" s="58">
        <f t="shared" si="330"/>
        <v>24.2</v>
      </c>
      <c r="Q3125" s="59" t="s">
        <v>0</v>
      </c>
      <c r="R3125" s="51"/>
      <c r="S3125" s="51"/>
    </row>
    <row r="3126" spans="1:19" x14ac:dyDescent="0.35">
      <c r="A3126" s="53">
        <v>40306089</v>
      </c>
      <c r="B3126" s="53" t="s">
        <v>12101</v>
      </c>
      <c r="C3126" s="54" t="s">
        <v>1470</v>
      </c>
      <c r="D3126" s="60">
        <v>0.04</v>
      </c>
      <c r="E3126" s="60" t="s">
        <v>25</v>
      </c>
      <c r="F3126" s="56">
        <v>1.8</v>
      </c>
      <c r="G3126" s="53"/>
      <c r="H3126" s="53"/>
      <c r="I3126" s="53"/>
      <c r="J3126" s="53"/>
      <c r="K3126" s="57"/>
      <c r="L3126" s="58">
        <f t="shared" si="327"/>
        <v>11.46</v>
      </c>
      <c r="M3126" s="58">
        <f t="shared" si="328"/>
        <v>0.46</v>
      </c>
      <c r="N3126" s="58">
        <f t="shared" si="329"/>
        <v>23.74</v>
      </c>
      <c r="O3126" s="58">
        <f>IF(J3126&gt;0,ROUND(J3126*#REF!,2),0)</f>
        <v>0</v>
      </c>
      <c r="P3126" s="58">
        <f t="shared" si="330"/>
        <v>24.2</v>
      </c>
      <c r="Q3126" s="59" t="s">
        <v>0</v>
      </c>
      <c r="R3126" s="51"/>
      <c r="S3126" s="51"/>
    </row>
    <row r="3127" spans="1:19" x14ac:dyDescent="0.35">
      <c r="A3127" s="53">
        <v>40306097</v>
      </c>
      <c r="B3127" s="53" t="s">
        <v>12102</v>
      </c>
      <c r="C3127" s="54" t="s">
        <v>1469</v>
      </c>
      <c r="D3127" s="60">
        <v>0.1</v>
      </c>
      <c r="E3127" s="60" t="s">
        <v>25</v>
      </c>
      <c r="F3127" s="56">
        <v>2.8439999999999999</v>
      </c>
      <c r="G3127" s="53"/>
      <c r="H3127" s="53"/>
      <c r="I3127" s="53"/>
      <c r="J3127" s="53"/>
      <c r="K3127" s="57"/>
      <c r="L3127" s="58">
        <f t="shared" si="327"/>
        <v>11.46</v>
      </c>
      <c r="M3127" s="58">
        <f t="shared" si="328"/>
        <v>1.1499999999999999</v>
      </c>
      <c r="N3127" s="58">
        <f t="shared" si="329"/>
        <v>37.51</v>
      </c>
      <c r="O3127" s="58">
        <f>IF(J3127&gt;0,ROUND(J3127*#REF!,2),0)</f>
        <v>0</v>
      </c>
      <c r="P3127" s="58">
        <f t="shared" si="330"/>
        <v>38.659999999999997</v>
      </c>
      <c r="Q3127" s="59" t="s">
        <v>0</v>
      </c>
      <c r="R3127" s="51"/>
      <c r="S3127" s="51"/>
    </row>
    <row r="3128" spans="1:19" x14ac:dyDescent="0.35">
      <c r="A3128" s="53">
        <v>40306100</v>
      </c>
      <c r="B3128" s="53" t="s">
        <v>12103</v>
      </c>
      <c r="C3128" s="54" t="s">
        <v>1468</v>
      </c>
      <c r="D3128" s="60">
        <v>0.04</v>
      </c>
      <c r="E3128" s="60" t="s">
        <v>25</v>
      </c>
      <c r="F3128" s="56">
        <v>1.8</v>
      </c>
      <c r="G3128" s="53"/>
      <c r="H3128" s="53"/>
      <c r="I3128" s="53"/>
      <c r="J3128" s="53"/>
      <c r="K3128" s="57"/>
      <c r="L3128" s="58">
        <f t="shared" si="327"/>
        <v>11.46</v>
      </c>
      <c r="M3128" s="58">
        <f t="shared" si="328"/>
        <v>0.46</v>
      </c>
      <c r="N3128" s="58">
        <f t="shared" si="329"/>
        <v>23.74</v>
      </c>
      <c r="O3128" s="58">
        <f>IF(J3128&gt;0,ROUND(J3128*#REF!,2),0)</f>
        <v>0</v>
      </c>
      <c r="P3128" s="58">
        <f t="shared" si="330"/>
        <v>24.2</v>
      </c>
      <c r="Q3128" s="59" t="s">
        <v>0</v>
      </c>
      <c r="R3128" s="51"/>
      <c r="S3128" s="51"/>
    </row>
    <row r="3129" spans="1:19" x14ac:dyDescent="0.35">
      <c r="A3129" s="53">
        <v>40306119</v>
      </c>
      <c r="B3129" s="53" t="s">
        <v>12104</v>
      </c>
      <c r="C3129" s="54" t="s">
        <v>1467</v>
      </c>
      <c r="D3129" s="60">
        <v>0.04</v>
      </c>
      <c r="E3129" s="60" t="s">
        <v>25</v>
      </c>
      <c r="F3129" s="56">
        <v>1.8</v>
      </c>
      <c r="G3129" s="53"/>
      <c r="H3129" s="53"/>
      <c r="I3129" s="53"/>
      <c r="J3129" s="53"/>
      <c r="K3129" s="57"/>
      <c r="L3129" s="58">
        <f t="shared" si="327"/>
        <v>11.46</v>
      </c>
      <c r="M3129" s="58">
        <f t="shared" si="328"/>
        <v>0.46</v>
      </c>
      <c r="N3129" s="58">
        <f t="shared" si="329"/>
        <v>23.74</v>
      </c>
      <c r="O3129" s="58">
        <f>IF(J3129&gt;0,ROUND(J3129*#REF!,2),0)</f>
        <v>0</v>
      </c>
      <c r="P3129" s="58">
        <f t="shared" si="330"/>
        <v>24.2</v>
      </c>
      <c r="Q3129" s="59" t="s">
        <v>0</v>
      </c>
      <c r="R3129" s="51"/>
      <c r="S3129" s="51"/>
    </row>
    <row r="3130" spans="1:19" x14ac:dyDescent="0.35">
      <c r="A3130" s="53">
        <v>40306127</v>
      </c>
      <c r="B3130" s="53" t="s">
        <v>12105</v>
      </c>
      <c r="C3130" s="54" t="s">
        <v>1466</v>
      </c>
      <c r="D3130" s="60">
        <v>0.04</v>
      </c>
      <c r="E3130" s="60" t="s">
        <v>25</v>
      </c>
      <c r="F3130" s="56">
        <v>1.8</v>
      </c>
      <c r="G3130" s="53"/>
      <c r="H3130" s="53"/>
      <c r="I3130" s="53"/>
      <c r="J3130" s="53"/>
      <c r="K3130" s="57"/>
      <c r="L3130" s="58">
        <f t="shared" si="327"/>
        <v>11.46</v>
      </c>
      <c r="M3130" s="58">
        <f t="shared" si="328"/>
        <v>0.46</v>
      </c>
      <c r="N3130" s="58">
        <f t="shared" si="329"/>
        <v>23.74</v>
      </c>
      <c r="O3130" s="58">
        <f>IF(J3130&gt;0,ROUND(J3130*#REF!,2),0)</f>
        <v>0</v>
      </c>
      <c r="P3130" s="58">
        <f t="shared" si="330"/>
        <v>24.2</v>
      </c>
      <c r="Q3130" s="59" t="s">
        <v>0</v>
      </c>
      <c r="R3130" s="51"/>
      <c r="S3130" s="51"/>
    </row>
    <row r="3131" spans="1:19" x14ac:dyDescent="0.35">
      <c r="A3131" s="53">
        <v>40306135</v>
      </c>
      <c r="B3131" s="53" t="s">
        <v>12106</v>
      </c>
      <c r="C3131" s="54" t="s">
        <v>1465</v>
      </c>
      <c r="D3131" s="60">
        <v>0.04</v>
      </c>
      <c r="E3131" s="60" t="s">
        <v>25</v>
      </c>
      <c r="F3131" s="56">
        <v>2.484</v>
      </c>
      <c r="G3131" s="53"/>
      <c r="H3131" s="53"/>
      <c r="I3131" s="53"/>
      <c r="J3131" s="53"/>
      <c r="K3131" s="57"/>
      <c r="L3131" s="58">
        <f t="shared" si="327"/>
        <v>11.46</v>
      </c>
      <c r="M3131" s="58">
        <f t="shared" si="328"/>
        <v>0.46</v>
      </c>
      <c r="N3131" s="58">
        <f t="shared" si="329"/>
        <v>32.76</v>
      </c>
      <c r="O3131" s="58">
        <f>IF(J3131&gt;0,ROUND(J3131*#REF!,2),0)</f>
        <v>0</v>
      </c>
      <c r="P3131" s="58">
        <f t="shared" si="330"/>
        <v>33.22</v>
      </c>
      <c r="Q3131" s="59" t="s">
        <v>0</v>
      </c>
      <c r="R3131" s="51"/>
      <c r="S3131" s="51"/>
    </row>
    <row r="3132" spans="1:19" x14ac:dyDescent="0.35">
      <c r="A3132" s="53">
        <v>40306143</v>
      </c>
      <c r="B3132" s="53" t="s">
        <v>12107</v>
      </c>
      <c r="C3132" s="54" t="s">
        <v>1464</v>
      </c>
      <c r="D3132" s="60">
        <v>0.04</v>
      </c>
      <c r="E3132" s="60" t="s">
        <v>25</v>
      </c>
      <c r="F3132" s="56">
        <v>1.8</v>
      </c>
      <c r="G3132" s="53"/>
      <c r="H3132" s="53"/>
      <c r="I3132" s="53"/>
      <c r="J3132" s="53"/>
      <c r="K3132" s="57"/>
      <c r="L3132" s="58">
        <f t="shared" si="327"/>
        <v>11.46</v>
      </c>
      <c r="M3132" s="58">
        <f t="shared" si="328"/>
        <v>0.46</v>
      </c>
      <c r="N3132" s="58">
        <f t="shared" si="329"/>
        <v>23.74</v>
      </c>
      <c r="O3132" s="58">
        <f>IF(J3132&gt;0,ROUND(J3132*#REF!,2),0)</f>
        <v>0</v>
      </c>
      <c r="P3132" s="58">
        <f t="shared" si="330"/>
        <v>24.2</v>
      </c>
      <c r="Q3132" s="59" t="s">
        <v>0</v>
      </c>
      <c r="R3132" s="51"/>
      <c r="S3132" s="51"/>
    </row>
    <row r="3133" spans="1:19" x14ac:dyDescent="0.35">
      <c r="A3133" s="53">
        <v>40306151</v>
      </c>
      <c r="B3133" s="53" t="s">
        <v>12108</v>
      </c>
      <c r="C3133" s="54" t="s">
        <v>1463</v>
      </c>
      <c r="D3133" s="60">
        <v>0.04</v>
      </c>
      <c r="E3133" s="60" t="s">
        <v>25</v>
      </c>
      <c r="F3133" s="56">
        <v>2.484</v>
      </c>
      <c r="G3133" s="53"/>
      <c r="H3133" s="53"/>
      <c r="I3133" s="53"/>
      <c r="J3133" s="53"/>
      <c r="K3133" s="57"/>
      <c r="L3133" s="58">
        <f t="shared" si="327"/>
        <v>11.46</v>
      </c>
      <c r="M3133" s="58">
        <f t="shared" si="328"/>
        <v>0.46</v>
      </c>
      <c r="N3133" s="58">
        <f t="shared" si="329"/>
        <v>32.76</v>
      </c>
      <c r="O3133" s="58">
        <f>IF(J3133&gt;0,ROUND(J3133*#REF!,2),0)</f>
        <v>0</v>
      </c>
      <c r="P3133" s="58">
        <f t="shared" si="330"/>
        <v>33.22</v>
      </c>
      <c r="Q3133" s="59" t="s">
        <v>0</v>
      </c>
      <c r="R3133" s="51"/>
      <c r="S3133" s="51"/>
    </row>
    <row r="3134" spans="1:19" x14ac:dyDescent="0.35">
      <c r="A3134" s="53">
        <v>40306160</v>
      </c>
      <c r="B3134" s="53" t="s">
        <v>12109</v>
      </c>
      <c r="C3134" s="54" t="s">
        <v>1462</v>
      </c>
      <c r="D3134" s="60">
        <v>0.04</v>
      </c>
      <c r="E3134" s="60" t="s">
        <v>25</v>
      </c>
      <c r="F3134" s="56">
        <v>1.17</v>
      </c>
      <c r="G3134" s="53"/>
      <c r="H3134" s="53"/>
      <c r="I3134" s="53"/>
      <c r="J3134" s="53"/>
      <c r="K3134" s="57"/>
      <c r="L3134" s="58">
        <f t="shared" si="327"/>
        <v>11.46</v>
      </c>
      <c r="M3134" s="58">
        <f t="shared" si="328"/>
        <v>0.46</v>
      </c>
      <c r="N3134" s="58">
        <f t="shared" si="329"/>
        <v>15.43</v>
      </c>
      <c r="O3134" s="58">
        <f>IF(J3134&gt;0,ROUND(J3134*#REF!,2),0)</f>
        <v>0</v>
      </c>
      <c r="P3134" s="58">
        <f t="shared" si="330"/>
        <v>15.89</v>
      </c>
      <c r="Q3134" s="59" t="s">
        <v>0</v>
      </c>
      <c r="R3134" s="51"/>
      <c r="S3134" s="51"/>
    </row>
    <row r="3135" spans="1:19" ht="21" x14ac:dyDescent="0.35">
      <c r="A3135" s="53">
        <v>40306178</v>
      </c>
      <c r="B3135" s="53" t="s">
        <v>12110</v>
      </c>
      <c r="C3135" s="54" t="s">
        <v>1461</v>
      </c>
      <c r="D3135" s="60">
        <v>0.04</v>
      </c>
      <c r="E3135" s="60" t="s">
        <v>25</v>
      </c>
      <c r="F3135" s="56">
        <v>1.17</v>
      </c>
      <c r="G3135" s="53"/>
      <c r="H3135" s="53"/>
      <c r="I3135" s="53"/>
      <c r="J3135" s="53"/>
      <c r="K3135" s="57"/>
      <c r="L3135" s="58">
        <f t="shared" si="327"/>
        <v>11.46</v>
      </c>
      <c r="M3135" s="58">
        <f t="shared" si="328"/>
        <v>0.46</v>
      </c>
      <c r="N3135" s="58">
        <f t="shared" si="329"/>
        <v>15.43</v>
      </c>
      <c r="O3135" s="58">
        <f>IF(J3135&gt;0,ROUND(J3135*#REF!,2),0)</f>
        <v>0</v>
      </c>
      <c r="P3135" s="58">
        <f t="shared" si="330"/>
        <v>15.89</v>
      </c>
      <c r="Q3135" s="59" t="s">
        <v>0</v>
      </c>
      <c r="R3135" s="51"/>
      <c r="S3135" s="51"/>
    </row>
    <row r="3136" spans="1:19" ht="21" x14ac:dyDescent="0.35">
      <c r="A3136" s="53">
        <v>40306186</v>
      </c>
      <c r="B3136" s="53" t="s">
        <v>12111</v>
      </c>
      <c r="C3136" s="54" t="s">
        <v>1460</v>
      </c>
      <c r="D3136" s="60">
        <v>0.5</v>
      </c>
      <c r="E3136" s="60" t="s">
        <v>25</v>
      </c>
      <c r="F3136" s="56">
        <v>21.789000000000001</v>
      </c>
      <c r="G3136" s="53"/>
      <c r="H3136" s="53"/>
      <c r="I3136" s="53"/>
      <c r="J3136" s="53"/>
      <c r="K3136" s="57"/>
      <c r="L3136" s="58">
        <f t="shared" si="327"/>
        <v>11.46</v>
      </c>
      <c r="M3136" s="58">
        <f t="shared" si="328"/>
        <v>5.73</v>
      </c>
      <c r="N3136" s="58">
        <f t="shared" si="329"/>
        <v>287.39999999999998</v>
      </c>
      <c r="O3136" s="58">
        <f>IF(J3136&gt;0,ROUND(J3136*#REF!,2),0)</f>
        <v>0</v>
      </c>
      <c r="P3136" s="58">
        <f t="shared" si="330"/>
        <v>293.13</v>
      </c>
      <c r="Q3136" s="59" t="s">
        <v>0</v>
      </c>
      <c r="R3136" s="51"/>
      <c r="S3136" s="51"/>
    </row>
    <row r="3137" spans="1:19" ht="21" x14ac:dyDescent="0.35">
      <c r="A3137" s="53">
        <v>40306194</v>
      </c>
      <c r="B3137" s="53" t="s">
        <v>12112</v>
      </c>
      <c r="C3137" s="54" t="s">
        <v>1459</v>
      </c>
      <c r="D3137" s="60">
        <v>0.1</v>
      </c>
      <c r="E3137" s="60" t="s">
        <v>25</v>
      </c>
      <c r="F3137" s="56">
        <v>3.294</v>
      </c>
      <c r="G3137" s="53"/>
      <c r="H3137" s="53"/>
      <c r="I3137" s="53"/>
      <c r="J3137" s="53"/>
      <c r="K3137" s="57"/>
      <c r="L3137" s="58">
        <f t="shared" si="327"/>
        <v>11.46</v>
      </c>
      <c r="M3137" s="58">
        <f t="shared" si="328"/>
        <v>1.1499999999999999</v>
      </c>
      <c r="N3137" s="58">
        <f t="shared" si="329"/>
        <v>43.45</v>
      </c>
      <c r="O3137" s="58">
        <f>IF(J3137&gt;0,ROUND(J3137*#REF!,2),0)</f>
        <v>0</v>
      </c>
      <c r="P3137" s="58">
        <f t="shared" si="330"/>
        <v>44.6</v>
      </c>
      <c r="Q3137" s="59" t="s">
        <v>0</v>
      </c>
      <c r="R3137" s="51"/>
      <c r="S3137" s="51"/>
    </row>
    <row r="3138" spans="1:19" ht="21" x14ac:dyDescent="0.35">
      <c r="A3138" s="53">
        <v>40306208</v>
      </c>
      <c r="B3138" s="53" t="s">
        <v>12113</v>
      </c>
      <c r="C3138" s="54" t="s">
        <v>1458</v>
      </c>
      <c r="D3138" s="69">
        <v>0.1</v>
      </c>
      <c r="E3138" s="60" t="s">
        <v>25</v>
      </c>
      <c r="F3138" s="56">
        <v>2.8439999999999999</v>
      </c>
      <c r="G3138" s="53"/>
      <c r="H3138" s="53"/>
      <c r="I3138" s="53"/>
      <c r="J3138" s="53"/>
      <c r="K3138" s="57"/>
      <c r="L3138" s="58">
        <f t="shared" si="327"/>
        <v>11.46</v>
      </c>
      <c r="M3138" s="58">
        <f t="shared" si="328"/>
        <v>1.1499999999999999</v>
      </c>
      <c r="N3138" s="58">
        <f t="shared" si="329"/>
        <v>37.51</v>
      </c>
      <c r="O3138" s="58">
        <f>IF(J3138&gt;0,ROUND(J3138*#REF!,2),0)</f>
        <v>0</v>
      </c>
      <c r="P3138" s="58">
        <f t="shared" si="330"/>
        <v>38.659999999999997</v>
      </c>
      <c r="Q3138" s="59" t="s">
        <v>0</v>
      </c>
      <c r="R3138" s="51"/>
      <c r="S3138" s="51"/>
    </row>
    <row r="3139" spans="1:19" ht="21" x14ac:dyDescent="0.35">
      <c r="A3139" s="53">
        <v>40306216</v>
      </c>
      <c r="B3139" s="53" t="s">
        <v>12114</v>
      </c>
      <c r="C3139" s="54" t="s">
        <v>1457</v>
      </c>
      <c r="D3139" s="60">
        <v>0.04</v>
      </c>
      <c r="E3139" s="60" t="s">
        <v>25</v>
      </c>
      <c r="F3139" s="56">
        <v>1.8</v>
      </c>
      <c r="G3139" s="53"/>
      <c r="H3139" s="53"/>
      <c r="I3139" s="53"/>
      <c r="J3139" s="53"/>
      <c r="K3139" s="57"/>
      <c r="L3139" s="58">
        <f t="shared" si="327"/>
        <v>11.46</v>
      </c>
      <c r="M3139" s="58">
        <f t="shared" si="328"/>
        <v>0.46</v>
      </c>
      <c r="N3139" s="58">
        <f t="shared" si="329"/>
        <v>23.74</v>
      </c>
      <c r="O3139" s="58">
        <f>IF(J3139&gt;0,ROUND(J3139*#REF!,2),0)</f>
        <v>0</v>
      </c>
      <c r="P3139" s="58">
        <f t="shared" si="330"/>
        <v>24.2</v>
      </c>
      <c r="Q3139" s="59" t="s">
        <v>0</v>
      </c>
      <c r="R3139" s="51"/>
      <c r="S3139" s="51"/>
    </row>
    <row r="3140" spans="1:19" ht="21" x14ac:dyDescent="0.35">
      <c r="A3140" s="53">
        <v>40306224</v>
      </c>
      <c r="B3140" s="53" t="s">
        <v>12115</v>
      </c>
      <c r="C3140" s="54" t="s">
        <v>1456</v>
      </c>
      <c r="D3140" s="60">
        <v>0.04</v>
      </c>
      <c r="E3140" s="60" t="s">
        <v>25</v>
      </c>
      <c r="F3140" s="56">
        <v>2.484</v>
      </c>
      <c r="G3140" s="53"/>
      <c r="H3140" s="53"/>
      <c r="I3140" s="53"/>
      <c r="J3140" s="53"/>
      <c r="K3140" s="57"/>
      <c r="L3140" s="58">
        <f t="shared" si="327"/>
        <v>11.46</v>
      </c>
      <c r="M3140" s="58">
        <f t="shared" si="328"/>
        <v>0.46</v>
      </c>
      <c r="N3140" s="58">
        <f t="shared" si="329"/>
        <v>32.76</v>
      </c>
      <c r="O3140" s="58">
        <f>IF(J3140&gt;0,ROUND(J3140*#REF!,2),0)</f>
        <v>0</v>
      </c>
      <c r="P3140" s="58">
        <f t="shared" si="330"/>
        <v>33.22</v>
      </c>
      <c r="Q3140" s="59" t="s">
        <v>0</v>
      </c>
      <c r="R3140" s="51"/>
      <c r="S3140" s="51"/>
    </row>
    <row r="3141" spans="1:19" ht="21" x14ac:dyDescent="0.35">
      <c r="A3141" s="53">
        <v>40306232</v>
      </c>
      <c r="B3141" s="53" t="s">
        <v>12116</v>
      </c>
      <c r="C3141" s="54" t="s">
        <v>1455</v>
      </c>
      <c r="D3141" s="60">
        <v>0.04</v>
      </c>
      <c r="E3141" s="60" t="s">
        <v>25</v>
      </c>
      <c r="F3141" s="56">
        <v>1.8</v>
      </c>
      <c r="G3141" s="53"/>
      <c r="H3141" s="53"/>
      <c r="I3141" s="53"/>
      <c r="J3141" s="53"/>
      <c r="K3141" s="57"/>
      <c r="L3141" s="58">
        <f t="shared" si="327"/>
        <v>11.46</v>
      </c>
      <c r="M3141" s="58">
        <f t="shared" si="328"/>
        <v>0.46</v>
      </c>
      <c r="N3141" s="58">
        <f t="shared" si="329"/>
        <v>23.74</v>
      </c>
      <c r="O3141" s="58">
        <f>IF(J3141&gt;0,ROUND(J3141*#REF!,2),0)</f>
        <v>0</v>
      </c>
      <c r="P3141" s="58">
        <f t="shared" si="330"/>
        <v>24.2</v>
      </c>
      <c r="Q3141" s="59" t="s">
        <v>0</v>
      </c>
      <c r="R3141" s="51"/>
      <c r="S3141" s="51"/>
    </row>
    <row r="3142" spans="1:19" ht="21" x14ac:dyDescent="0.35">
      <c r="A3142" s="53">
        <v>40306240</v>
      </c>
      <c r="B3142" s="53" t="s">
        <v>12117</v>
      </c>
      <c r="C3142" s="54" t="s">
        <v>1454</v>
      </c>
      <c r="D3142" s="60">
        <v>0.04</v>
      </c>
      <c r="E3142" s="60" t="s">
        <v>25</v>
      </c>
      <c r="F3142" s="56">
        <v>2.484</v>
      </c>
      <c r="G3142" s="53"/>
      <c r="H3142" s="53"/>
      <c r="I3142" s="53"/>
      <c r="J3142" s="53"/>
      <c r="K3142" s="57"/>
      <c r="L3142" s="58">
        <f t="shared" si="327"/>
        <v>11.46</v>
      </c>
      <c r="M3142" s="58">
        <f t="shared" si="328"/>
        <v>0.46</v>
      </c>
      <c r="N3142" s="58">
        <f t="shared" si="329"/>
        <v>32.76</v>
      </c>
      <c r="O3142" s="58">
        <f>IF(J3142&gt;0,ROUND(J3142*#REF!,2),0)</f>
        <v>0</v>
      </c>
      <c r="P3142" s="58">
        <f t="shared" si="330"/>
        <v>33.22</v>
      </c>
      <c r="Q3142" s="59" t="s">
        <v>0</v>
      </c>
      <c r="R3142" s="51"/>
      <c r="S3142" s="51"/>
    </row>
    <row r="3143" spans="1:19" ht="21" x14ac:dyDescent="0.35">
      <c r="A3143" s="53">
        <v>40306259</v>
      </c>
      <c r="B3143" s="53" t="s">
        <v>12118</v>
      </c>
      <c r="C3143" s="54" t="s">
        <v>1453</v>
      </c>
      <c r="D3143" s="60">
        <v>0.1</v>
      </c>
      <c r="E3143" s="60" t="s">
        <v>25</v>
      </c>
      <c r="F3143" s="56">
        <v>3.294</v>
      </c>
      <c r="G3143" s="53"/>
      <c r="H3143" s="53"/>
      <c r="I3143" s="53"/>
      <c r="J3143" s="53"/>
      <c r="K3143" s="57"/>
      <c r="L3143" s="58">
        <f t="shared" si="327"/>
        <v>11.46</v>
      </c>
      <c r="M3143" s="58">
        <f t="shared" si="328"/>
        <v>1.1499999999999999</v>
      </c>
      <c r="N3143" s="58">
        <f t="shared" si="329"/>
        <v>43.45</v>
      </c>
      <c r="O3143" s="58">
        <f>IF(J3143&gt;0,ROUND(J3143*#REF!,2),0)</f>
        <v>0</v>
      </c>
      <c r="P3143" s="58">
        <f t="shared" si="330"/>
        <v>44.6</v>
      </c>
      <c r="Q3143" s="59" t="s">
        <v>0</v>
      </c>
      <c r="R3143" s="51"/>
      <c r="S3143" s="51"/>
    </row>
    <row r="3144" spans="1:19" ht="21" x14ac:dyDescent="0.35">
      <c r="A3144" s="53">
        <v>40306267</v>
      </c>
      <c r="B3144" s="53" t="s">
        <v>12119</v>
      </c>
      <c r="C3144" s="54" t="s">
        <v>1452</v>
      </c>
      <c r="D3144" s="60">
        <v>0.04</v>
      </c>
      <c r="E3144" s="60" t="s">
        <v>25</v>
      </c>
      <c r="F3144" s="56">
        <v>1.35</v>
      </c>
      <c r="G3144" s="53"/>
      <c r="H3144" s="53"/>
      <c r="I3144" s="53"/>
      <c r="J3144" s="53"/>
      <c r="K3144" s="57"/>
      <c r="L3144" s="58">
        <f t="shared" si="327"/>
        <v>11.46</v>
      </c>
      <c r="M3144" s="58">
        <f t="shared" si="328"/>
        <v>0.46</v>
      </c>
      <c r="N3144" s="58">
        <f t="shared" si="329"/>
        <v>17.809999999999999</v>
      </c>
      <c r="O3144" s="58">
        <f>IF(J3144&gt;0,ROUND(J3144*#REF!,2),0)</f>
        <v>0</v>
      </c>
      <c r="P3144" s="58">
        <f t="shared" si="330"/>
        <v>18.27</v>
      </c>
      <c r="Q3144" s="59" t="s">
        <v>0</v>
      </c>
      <c r="R3144" s="51"/>
      <c r="S3144" s="51"/>
    </row>
    <row r="3145" spans="1:19" ht="21" x14ac:dyDescent="0.35">
      <c r="A3145" s="53">
        <v>40306275</v>
      </c>
      <c r="B3145" s="53" t="s">
        <v>12120</v>
      </c>
      <c r="C3145" s="54" t="s">
        <v>1451</v>
      </c>
      <c r="D3145" s="60">
        <v>0.04</v>
      </c>
      <c r="E3145" s="60" t="s">
        <v>25</v>
      </c>
      <c r="F3145" s="56">
        <v>1.35</v>
      </c>
      <c r="G3145" s="53"/>
      <c r="H3145" s="53"/>
      <c r="I3145" s="53"/>
      <c r="J3145" s="53"/>
      <c r="K3145" s="57"/>
      <c r="L3145" s="58">
        <f t="shared" si="327"/>
        <v>11.46</v>
      </c>
      <c r="M3145" s="58">
        <f t="shared" si="328"/>
        <v>0.46</v>
      </c>
      <c r="N3145" s="58">
        <f t="shared" si="329"/>
        <v>17.809999999999999</v>
      </c>
      <c r="O3145" s="58">
        <f>IF(J3145&gt;0,ROUND(J3145*#REF!,2),0)</f>
        <v>0</v>
      </c>
      <c r="P3145" s="58">
        <f t="shared" si="330"/>
        <v>18.27</v>
      </c>
      <c r="Q3145" s="59" t="s">
        <v>0</v>
      </c>
      <c r="R3145" s="51"/>
      <c r="S3145" s="51"/>
    </row>
    <row r="3146" spans="1:19" ht="21" x14ac:dyDescent="0.35">
      <c r="A3146" s="53">
        <v>40306283</v>
      </c>
      <c r="B3146" s="53" t="s">
        <v>12121</v>
      </c>
      <c r="C3146" s="54" t="s">
        <v>1450</v>
      </c>
      <c r="D3146" s="69">
        <v>0.1</v>
      </c>
      <c r="E3146" s="60" t="s">
        <v>25</v>
      </c>
      <c r="F3146" s="56">
        <v>4.05</v>
      </c>
      <c r="G3146" s="53"/>
      <c r="H3146" s="53"/>
      <c r="I3146" s="53"/>
      <c r="J3146" s="53"/>
      <c r="K3146" s="57"/>
      <c r="L3146" s="58">
        <f t="shared" si="327"/>
        <v>11.46</v>
      </c>
      <c r="M3146" s="58">
        <f t="shared" si="328"/>
        <v>1.1499999999999999</v>
      </c>
      <c r="N3146" s="58">
        <f t="shared" si="329"/>
        <v>53.42</v>
      </c>
      <c r="O3146" s="58">
        <f>IF(J3146&gt;0,ROUND(J3146*#REF!,2),0)</f>
        <v>0</v>
      </c>
      <c r="P3146" s="58">
        <f t="shared" si="330"/>
        <v>54.57</v>
      </c>
      <c r="Q3146" s="59" t="s">
        <v>0</v>
      </c>
      <c r="R3146" s="51"/>
      <c r="S3146" s="51"/>
    </row>
    <row r="3147" spans="1:19" ht="21" x14ac:dyDescent="0.35">
      <c r="A3147" s="53">
        <v>40306291</v>
      </c>
      <c r="B3147" s="53" t="s">
        <v>12122</v>
      </c>
      <c r="C3147" s="54" t="s">
        <v>1449</v>
      </c>
      <c r="D3147" s="60">
        <v>0.04</v>
      </c>
      <c r="E3147" s="60" t="s">
        <v>25</v>
      </c>
      <c r="F3147" s="56">
        <v>1.8</v>
      </c>
      <c r="G3147" s="53"/>
      <c r="H3147" s="53"/>
      <c r="I3147" s="53"/>
      <c r="J3147" s="53"/>
      <c r="K3147" s="57"/>
      <c r="L3147" s="58">
        <f t="shared" si="327"/>
        <v>11.46</v>
      </c>
      <c r="M3147" s="58">
        <f t="shared" si="328"/>
        <v>0.46</v>
      </c>
      <c r="N3147" s="58">
        <f t="shared" si="329"/>
        <v>23.74</v>
      </c>
      <c r="O3147" s="58">
        <f>IF(J3147&gt;0,ROUND(J3147*#REF!,2),0)</f>
        <v>0</v>
      </c>
      <c r="P3147" s="58">
        <f t="shared" si="330"/>
        <v>24.2</v>
      </c>
      <c r="Q3147" s="59" t="s">
        <v>0</v>
      </c>
      <c r="R3147" s="51"/>
      <c r="S3147" s="51"/>
    </row>
    <row r="3148" spans="1:19" ht="21" x14ac:dyDescent="0.35">
      <c r="A3148" s="53">
        <v>40306305</v>
      </c>
      <c r="B3148" s="53" t="s">
        <v>12123</v>
      </c>
      <c r="C3148" s="54" t="s">
        <v>1448</v>
      </c>
      <c r="D3148" s="60">
        <v>0.04</v>
      </c>
      <c r="E3148" s="60" t="s">
        <v>25</v>
      </c>
      <c r="F3148" s="56">
        <v>2.484</v>
      </c>
      <c r="G3148" s="53"/>
      <c r="H3148" s="53"/>
      <c r="I3148" s="53"/>
      <c r="J3148" s="53"/>
      <c r="K3148" s="57"/>
      <c r="L3148" s="58">
        <f t="shared" si="327"/>
        <v>11.46</v>
      </c>
      <c r="M3148" s="58">
        <f t="shared" si="328"/>
        <v>0.46</v>
      </c>
      <c r="N3148" s="58">
        <f t="shared" si="329"/>
        <v>32.76</v>
      </c>
      <c r="O3148" s="58">
        <f>IF(J3148&gt;0,ROUND(J3148*#REF!,2),0)</f>
        <v>0</v>
      </c>
      <c r="P3148" s="58">
        <f t="shared" si="330"/>
        <v>33.22</v>
      </c>
      <c r="Q3148" s="59" t="s">
        <v>0</v>
      </c>
      <c r="R3148" s="51"/>
      <c r="S3148" s="51"/>
    </row>
    <row r="3149" spans="1:19" ht="21" x14ac:dyDescent="0.35">
      <c r="A3149" s="53">
        <v>40306313</v>
      </c>
      <c r="B3149" s="53" t="s">
        <v>12124</v>
      </c>
      <c r="C3149" s="54" t="s">
        <v>1447</v>
      </c>
      <c r="D3149" s="60">
        <v>0.04</v>
      </c>
      <c r="E3149" s="60" t="s">
        <v>25</v>
      </c>
      <c r="F3149" s="56">
        <v>1.8</v>
      </c>
      <c r="G3149" s="53"/>
      <c r="H3149" s="53"/>
      <c r="I3149" s="53"/>
      <c r="J3149" s="53"/>
      <c r="K3149" s="57"/>
      <c r="L3149" s="58">
        <f t="shared" si="327"/>
        <v>11.46</v>
      </c>
      <c r="M3149" s="58">
        <f t="shared" si="328"/>
        <v>0.46</v>
      </c>
      <c r="N3149" s="58">
        <f t="shared" si="329"/>
        <v>23.74</v>
      </c>
      <c r="O3149" s="58">
        <f>IF(J3149&gt;0,ROUND(J3149*#REF!,2),0)</f>
        <v>0</v>
      </c>
      <c r="P3149" s="58">
        <f t="shared" si="330"/>
        <v>24.2</v>
      </c>
      <c r="Q3149" s="59" t="s">
        <v>0</v>
      </c>
      <c r="R3149" s="51"/>
      <c r="S3149" s="51"/>
    </row>
    <row r="3150" spans="1:19" ht="21" x14ac:dyDescent="0.35">
      <c r="A3150" s="53">
        <v>40306321</v>
      </c>
      <c r="B3150" s="53" t="s">
        <v>12125</v>
      </c>
      <c r="C3150" s="54" t="s">
        <v>1446</v>
      </c>
      <c r="D3150" s="60">
        <v>0.04</v>
      </c>
      <c r="E3150" s="60" t="s">
        <v>25</v>
      </c>
      <c r="F3150" s="56">
        <v>2.484</v>
      </c>
      <c r="G3150" s="53"/>
      <c r="H3150" s="53"/>
      <c r="I3150" s="53"/>
      <c r="J3150" s="53"/>
      <c r="K3150" s="57"/>
      <c r="L3150" s="58">
        <f t="shared" si="327"/>
        <v>11.46</v>
      </c>
      <c r="M3150" s="58">
        <f t="shared" si="328"/>
        <v>0.46</v>
      </c>
      <c r="N3150" s="58">
        <f t="shared" si="329"/>
        <v>32.76</v>
      </c>
      <c r="O3150" s="58">
        <f>IF(J3150&gt;0,ROUND(J3150*#REF!,2),0)</f>
        <v>0</v>
      </c>
      <c r="P3150" s="58">
        <f t="shared" si="330"/>
        <v>33.22</v>
      </c>
      <c r="Q3150" s="59" t="s">
        <v>0</v>
      </c>
      <c r="R3150" s="51"/>
      <c r="S3150" s="51"/>
    </row>
    <row r="3151" spans="1:19" x14ac:dyDescent="0.35">
      <c r="A3151" s="53">
        <v>40306330</v>
      </c>
      <c r="B3151" s="53" t="s">
        <v>12126</v>
      </c>
      <c r="C3151" s="54" t="s">
        <v>1445</v>
      </c>
      <c r="D3151" s="60">
        <v>0.04</v>
      </c>
      <c r="E3151" s="60" t="s">
        <v>25</v>
      </c>
      <c r="F3151" s="56">
        <v>2.484</v>
      </c>
      <c r="G3151" s="53"/>
      <c r="H3151" s="53"/>
      <c r="I3151" s="53"/>
      <c r="J3151" s="53"/>
      <c r="K3151" s="57"/>
      <c r="L3151" s="58">
        <f t="shared" si="327"/>
        <v>11.46</v>
      </c>
      <c r="M3151" s="58">
        <f t="shared" si="328"/>
        <v>0.46</v>
      </c>
      <c r="N3151" s="58">
        <f t="shared" si="329"/>
        <v>32.76</v>
      </c>
      <c r="O3151" s="58">
        <f>IF(J3151&gt;0,ROUND(J3151*#REF!,2),0)</f>
        <v>0</v>
      </c>
      <c r="P3151" s="58">
        <f t="shared" si="330"/>
        <v>33.22</v>
      </c>
      <c r="Q3151" s="59" t="s">
        <v>0</v>
      </c>
      <c r="R3151" s="51"/>
      <c r="S3151" s="51"/>
    </row>
    <row r="3152" spans="1:19" x14ac:dyDescent="0.35">
      <c r="A3152" s="53">
        <v>40306348</v>
      </c>
      <c r="B3152" s="53" t="s">
        <v>12127</v>
      </c>
      <c r="C3152" s="54" t="s">
        <v>1444</v>
      </c>
      <c r="D3152" s="60">
        <v>0.04</v>
      </c>
      <c r="E3152" s="60" t="s">
        <v>25</v>
      </c>
      <c r="F3152" s="56">
        <v>2.484</v>
      </c>
      <c r="G3152" s="53"/>
      <c r="H3152" s="53"/>
      <c r="I3152" s="53"/>
      <c r="J3152" s="53"/>
      <c r="K3152" s="57"/>
      <c r="L3152" s="58">
        <f t="shared" si="327"/>
        <v>11.46</v>
      </c>
      <c r="M3152" s="58">
        <f t="shared" si="328"/>
        <v>0.46</v>
      </c>
      <c r="N3152" s="58">
        <f t="shared" si="329"/>
        <v>32.76</v>
      </c>
      <c r="O3152" s="58">
        <f>IF(J3152&gt;0,ROUND(J3152*#REF!,2),0)</f>
        <v>0</v>
      </c>
      <c r="P3152" s="58">
        <f t="shared" si="330"/>
        <v>33.22</v>
      </c>
      <c r="Q3152" s="59" t="s">
        <v>0</v>
      </c>
      <c r="R3152" s="51"/>
      <c r="S3152" s="51"/>
    </row>
    <row r="3153" spans="1:19" x14ac:dyDescent="0.35">
      <c r="A3153" s="53">
        <v>40306356</v>
      </c>
      <c r="B3153" s="53" t="s">
        <v>12128</v>
      </c>
      <c r="C3153" s="54" t="s">
        <v>1443</v>
      </c>
      <c r="D3153" s="60">
        <v>0.04</v>
      </c>
      <c r="E3153" s="60" t="s">
        <v>25</v>
      </c>
      <c r="F3153" s="56">
        <v>1.413</v>
      </c>
      <c r="G3153" s="53"/>
      <c r="H3153" s="53"/>
      <c r="I3153" s="53"/>
      <c r="J3153" s="53"/>
      <c r="K3153" s="57"/>
      <c r="L3153" s="58">
        <f t="shared" si="327"/>
        <v>11.46</v>
      </c>
      <c r="M3153" s="58">
        <f t="shared" si="328"/>
        <v>0.46</v>
      </c>
      <c r="N3153" s="58">
        <f t="shared" si="329"/>
        <v>18.64</v>
      </c>
      <c r="O3153" s="58">
        <f>IF(J3153&gt;0,ROUND(J3153*#REF!,2),0)</f>
        <v>0</v>
      </c>
      <c r="P3153" s="58">
        <f t="shared" si="330"/>
        <v>19.100000000000001</v>
      </c>
      <c r="Q3153" s="59" t="s">
        <v>0</v>
      </c>
      <c r="R3153" s="51"/>
      <c r="S3153" s="51"/>
    </row>
    <row r="3154" spans="1:19" x14ac:dyDescent="0.35">
      <c r="A3154" s="53">
        <v>40306364</v>
      </c>
      <c r="B3154" s="53" t="s">
        <v>12129</v>
      </c>
      <c r="C3154" s="54" t="s">
        <v>1442</v>
      </c>
      <c r="D3154" s="60">
        <v>0.04</v>
      </c>
      <c r="E3154" s="60" t="s">
        <v>25</v>
      </c>
      <c r="F3154" s="56">
        <v>2.1869999999999998</v>
      </c>
      <c r="G3154" s="53"/>
      <c r="H3154" s="53"/>
      <c r="I3154" s="53"/>
      <c r="J3154" s="53"/>
      <c r="K3154" s="57"/>
      <c r="L3154" s="58">
        <f t="shared" si="327"/>
        <v>11.46</v>
      </c>
      <c r="M3154" s="58">
        <f t="shared" si="328"/>
        <v>0.46</v>
      </c>
      <c r="N3154" s="58">
        <f t="shared" si="329"/>
        <v>28.85</v>
      </c>
      <c r="O3154" s="58">
        <f>IF(J3154&gt;0,ROUND(J3154*#REF!,2),0)</f>
        <v>0</v>
      </c>
      <c r="P3154" s="58">
        <f t="shared" si="330"/>
        <v>29.31</v>
      </c>
      <c r="Q3154" s="59" t="s">
        <v>0</v>
      </c>
      <c r="R3154" s="51"/>
      <c r="S3154" s="51"/>
    </row>
    <row r="3155" spans="1:19" x14ac:dyDescent="0.35">
      <c r="A3155" s="53">
        <v>40306372</v>
      </c>
      <c r="B3155" s="53" t="s">
        <v>12130</v>
      </c>
      <c r="C3155" s="54" t="s">
        <v>1441</v>
      </c>
      <c r="D3155" s="60">
        <v>0.04</v>
      </c>
      <c r="E3155" s="60" t="s">
        <v>25</v>
      </c>
      <c r="F3155" s="56">
        <v>1.8</v>
      </c>
      <c r="G3155" s="53"/>
      <c r="H3155" s="53"/>
      <c r="I3155" s="53"/>
      <c r="J3155" s="53"/>
      <c r="K3155" s="57"/>
      <c r="L3155" s="58">
        <f t="shared" si="327"/>
        <v>11.46</v>
      </c>
      <c r="M3155" s="58">
        <f t="shared" si="328"/>
        <v>0.46</v>
      </c>
      <c r="N3155" s="58">
        <f t="shared" si="329"/>
        <v>23.74</v>
      </c>
      <c r="O3155" s="58">
        <f>IF(J3155&gt;0,ROUND(J3155*#REF!,2),0)</f>
        <v>0</v>
      </c>
      <c r="P3155" s="58">
        <f t="shared" si="330"/>
        <v>24.2</v>
      </c>
      <c r="Q3155" s="59" t="s">
        <v>0</v>
      </c>
      <c r="R3155" s="51"/>
      <c r="S3155" s="51"/>
    </row>
    <row r="3156" spans="1:19" x14ac:dyDescent="0.35">
      <c r="A3156" s="53">
        <v>40306380</v>
      </c>
      <c r="B3156" s="53" t="s">
        <v>12131</v>
      </c>
      <c r="C3156" s="54" t="s">
        <v>1440</v>
      </c>
      <c r="D3156" s="60">
        <v>0.04</v>
      </c>
      <c r="E3156" s="60" t="s">
        <v>25</v>
      </c>
      <c r="F3156" s="56">
        <v>1.8</v>
      </c>
      <c r="G3156" s="53"/>
      <c r="H3156" s="53"/>
      <c r="I3156" s="53"/>
      <c r="J3156" s="53"/>
      <c r="K3156" s="57"/>
      <c r="L3156" s="58">
        <f t="shared" si="327"/>
        <v>11.46</v>
      </c>
      <c r="M3156" s="58">
        <f t="shared" si="328"/>
        <v>0.46</v>
      </c>
      <c r="N3156" s="58">
        <f t="shared" si="329"/>
        <v>23.74</v>
      </c>
      <c r="O3156" s="58">
        <f>IF(J3156&gt;0,ROUND(J3156*#REF!,2),0)</f>
        <v>0</v>
      </c>
      <c r="P3156" s="58">
        <f t="shared" si="330"/>
        <v>24.2</v>
      </c>
      <c r="Q3156" s="59" t="s">
        <v>0</v>
      </c>
      <c r="R3156" s="51"/>
      <c r="S3156" s="51"/>
    </row>
    <row r="3157" spans="1:19" x14ac:dyDescent="0.35">
      <c r="A3157" s="53">
        <v>40306399</v>
      </c>
      <c r="B3157" s="53" t="s">
        <v>12132</v>
      </c>
      <c r="C3157" s="54" t="s">
        <v>1439</v>
      </c>
      <c r="D3157" s="60">
        <v>0.04</v>
      </c>
      <c r="E3157" s="60" t="s">
        <v>25</v>
      </c>
      <c r="F3157" s="56">
        <v>1.8</v>
      </c>
      <c r="G3157" s="53"/>
      <c r="H3157" s="53"/>
      <c r="I3157" s="53"/>
      <c r="J3157" s="53"/>
      <c r="K3157" s="57"/>
      <c r="L3157" s="58">
        <f t="shared" si="327"/>
        <v>11.46</v>
      </c>
      <c r="M3157" s="58">
        <f t="shared" si="328"/>
        <v>0.46</v>
      </c>
      <c r="N3157" s="58">
        <f t="shared" si="329"/>
        <v>23.74</v>
      </c>
      <c r="O3157" s="58">
        <f>IF(J3157&gt;0,ROUND(J3157*#REF!,2),0)</f>
        <v>0</v>
      </c>
      <c r="P3157" s="58">
        <f t="shared" si="330"/>
        <v>24.2</v>
      </c>
      <c r="Q3157" s="59" t="s">
        <v>0</v>
      </c>
      <c r="R3157" s="51"/>
      <c r="S3157" s="51"/>
    </row>
    <row r="3158" spans="1:19" ht="21" x14ac:dyDescent="0.35">
      <c r="A3158" s="53">
        <v>40306402</v>
      </c>
      <c r="B3158" s="53" t="s">
        <v>12133</v>
      </c>
      <c r="C3158" s="54" t="s">
        <v>1438</v>
      </c>
      <c r="D3158" s="60">
        <v>0.04</v>
      </c>
      <c r="E3158" s="60" t="s">
        <v>25</v>
      </c>
      <c r="F3158" s="56">
        <v>2.484</v>
      </c>
      <c r="G3158" s="53"/>
      <c r="H3158" s="53"/>
      <c r="I3158" s="53"/>
      <c r="J3158" s="53"/>
      <c r="K3158" s="57"/>
      <c r="L3158" s="58">
        <f t="shared" si="327"/>
        <v>11.46</v>
      </c>
      <c r="M3158" s="58">
        <f t="shared" si="328"/>
        <v>0.46</v>
      </c>
      <c r="N3158" s="58">
        <f t="shared" si="329"/>
        <v>32.76</v>
      </c>
      <c r="O3158" s="58">
        <f>IF(J3158&gt;0,ROUND(J3158*#REF!,2),0)</f>
        <v>0</v>
      </c>
      <c r="P3158" s="58">
        <f t="shared" si="330"/>
        <v>33.22</v>
      </c>
      <c r="Q3158" s="59" t="s">
        <v>0</v>
      </c>
      <c r="R3158" s="51"/>
      <c r="S3158" s="51"/>
    </row>
    <row r="3159" spans="1:19" ht="21" x14ac:dyDescent="0.35">
      <c r="A3159" s="53">
        <v>40306410</v>
      </c>
      <c r="B3159" s="53" t="s">
        <v>12134</v>
      </c>
      <c r="C3159" s="54" t="s">
        <v>1437</v>
      </c>
      <c r="D3159" s="60">
        <v>0.04</v>
      </c>
      <c r="E3159" s="60" t="s">
        <v>25</v>
      </c>
      <c r="F3159" s="56">
        <v>2.484</v>
      </c>
      <c r="G3159" s="53"/>
      <c r="H3159" s="53"/>
      <c r="I3159" s="53"/>
      <c r="J3159" s="53"/>
      <c r="K3159" s="57"/>
      <c r="L3159" s="58">
        <f t="shared" si="327"/>
        <v>11.46</v>
      </c>
      <c r="M3159" s="58">
        <f t="shared" si="328"/>
        <v>0.46</v>
      </c>
      <c r="N3159" s="58">
        <f t="shared" si="329"/>
        <v>32.76</v>
      </c>
      <c r="O3159" s="58">
        <f>IF(J3159&gt;0,ROUND(J3159*#REF!,2),0)</f>
        <v>0</v>
      </c>
      <c r="P3159" s="58">
        <f t="shared" si="330"/>
        <v>33.22</v>
      </c>
      <c r="Q3159" s="59" t="s">
        <v>0</v>
      </c>
      <c r="R3159" s="51"/>
      <c r="S3159" s="51"/>
    </row>
    <row r="3160" spans="1:19" x14ac:dyDescent="0.35">
      <c r="A3160" s="53">
        <v>40306429</v>
      </c>
      <c r="B3160" s="53" t="s">
        <v>12135</v>
      </c>
      <c r="C3160" s="54" t="s">
        <v>1436</v>
      </c>
      <c r="D3160" s="60">
        <v>0.04</v>
      </c>
      <c r="E3160" s="60" t="s">
        <v>25</v>
      </c>
      <c r="F3160" s="56">
        <v>1.8</v>
      </c>
      <c r="G3160" s="53"/>
      <c r="H3160" s="53"/>
      <c r="I3160" s="53"/>
      <c r="J3160" s="53"/>
      <c r="K3160" s="57"/>
      <c r="L3160" s="58">
        <f t="shared" si="327"/>
        <v>11.46</v>
      </c>
      <c r="M3160" s="58">
        <f t="shared" si="328"/>
        <v>0.46</v>
      </c>
      <c r="N3160" s="58">
        <f t="shared" si="329"/>
        <v>23.74</v>
      </c>
      <c r="O3160" s="58">
        <f>IF(J3160&gt;0,ROUND(J3160*#REF!,2),0)</f>
        <v>0</v>
      </c>
      <c r="P3160" s="58">
        <f t="shared" si="330"/>
        <v>24.2</v>
      </c>
      <c r="Q3160" s="59" t="s">
        <v>0</v>
      </c>
      <c r="R3160" s="51"/>
      <c r="S3160" s="51"/>
    </row>
    <row r="3161" spans="1:19" ht="21" x14ac:dyDescent="0.35">
      <c r="A3161" s="53">
        <v>40306437</v>
      </c>
      <c r="B3161" s="53" t="s">
        <v>12136</v>
      </c>
      <c r="C3161" s="54" t="s">
        <v>1435</v>
      </c>
      <c r="D3161" s="60">
        <v>0.04</v>
      </c>
      <c r="E3161" s="60" t="s">
        <v>25</v>
      </c>
      <c r="F3161" s="56">
        <v>3.13</v>
      </c>
      <c r="G3161" s="53"/>
      <c r="H3161" s="53"/>
      <c r="I3161" s="53"/>
      <c r="J3161" s="53"/>
      <c r="K3161" s="57"/>
      <c r="L3161" s="58">
        <f t="shared" si="327"/>
        <v>11.46</v>
      </c>
      <c r="M3161" s="58">
        <f t="shared" si="328"/>
        <v>0.46</v>
      </c>
      <c r="N3161" s="58">
        <f t="shared" si="329"/>
        <v>41.28</v>
      </c>
      <c r="O3161" s="58">
        <f>IF(J3161&gt;0,ROUND(J3161*#REF!,2),0)</f>
        <v>0</v>
      </c>
      <c r="P3161" s="58">
        <f t="shared" si="330"/>
        <v>41.74</v>
      </c>
      <c r="Q3161" s="59" t="s">
        <v>0</v>
      </c>
      <c r="R3161" s="51"/>
      <c r="S3161" s="51"/>
    </row>
    <row r="3162" spans="1:19" x14ac:dyDescent="0.35">
      <c r="A3162" s="53">
        <v>40306445</v>
      </c>
      <c r="B3162" s="53" t="s">
        <v>12137</v>
      </c>
      <c r="C3162" s="54" t="s">
        <v>1434</v>
      </c>
      <c r="D3162" s="60">
        <v>0.04</v>
      </c>
      <c r="E3162" s="60" t="s">
        <v>25</v>
      </c>
      <c r="F3162" s="56">
        <v>1.17</v>
      </c>
      <c r="G3162" s="53"/>
      <c r="H3162" s="53"/>
      <c r="I3162" s="53"/>
      <c r="J3162" s="53"/>
      <c r="K3162" s="57"/>
      <c r="L3162" s="58">
        <f t="shared" si="327"/>
        <v>11.46</v>
      </c>
      <c r="M3162" s="58">
        <f t="shared" si="328"/>
        <v>0.46</v>
      </c>
      <c r="N3162" s="58">
        <f t="shared" si="329"/>
        <v>15.43</v>
      </c>
      <c r="O3162" s="58">
        <f>IF(J3162&gt;0,ROUND(J3162*#REF!,2),0)</f>
        <v>0</v>
      </c>
      <c r="P3162" s="58">
        <f t="shared" si="330"/>
        <v>15.89</v>
      </c>
      <c r="Q3162" s="59" t="s">
        <v>0</v>
      </c>
      <c r="R3162" s="51"/>
      <c r="S3162" s="51"/>
    </row>
    <row r="3163" spans="1:19" x14ac:dyDescent="0.35">
      <c r="A3163" s="53">
        <v>40306453</v>
      </c>
      <c r="B3163" s="53" t="s">
        <v>12138</v>
      </c>
      <c r="C3163" s="54" t="s">
        <v>1433</v>
      </c>
      <c r="D3163" s="60">
        <v>0.04</v>
      </c>
      <c r="E3163" s="60" t="s">
        <v>25</v>
      </c>
      <c r="F3163" s="56">
        <v>2.1869999999999998</v>
      </c>
      <c r="G3163" s="53"/>
      <c r="H3163" s="53"/>
      <c r="I3163" s="53"/>
      <c r="J3163" s="53"/>
      <c r="K3163" s="57"/>
      <c r="L3163" s="58">
        <f t="shared" si="327"/>
        <v>11.46</v>
      </c>
      <c r="M3163" s="58">
        <f t="shared" si="328"/>
        <v>0.46</v>
      </c>
      <c r="N3163" s="58">
        <f t="shared" si="329"/>
        <v>28.85</v>
      </c>
      <c r="O3163" s="58">
        <f>IF(J3163&gt;0,ROUND(J3163*#REF!,2),0)</f>
        <v>0</v>
      </c>
      <c r="P3163" s="58">
        <f t="shared" si="330"/>
        <v>29.31</v>
      </c>
      <c r="Q3163" s="59" t="s">
        <v>0</v>
      </c>
      <c r="R3163" s="51"/>
      <c r="S3163" s="51"/>
    </row>
    <row r="3164" spans="1:19" ht="42" x14ac:dyDescent="0.35">
      <c r="A3164" s="53">
        <v>40306461</v>
      </c>
      <c r="B3164" s="53" t="s">
        <v>12139</v>
      </c>
      <c r="C3164" s="54" t="s">
        <v>1432</v>
      </c>
      <c r="D3164" s="69">
        <v>0.1</v>
      </c>
      <c r="E3164" s="60" t="s">
        <v>25</v>
      </c>
      <c r="F3164" s="56">
        <v>3.294</v>
      </c>
      <c r="G3164" s="53"/>
      <c r="H3164" s="53"/>
      <c r="I3164" s="53"/>
      <c r="J3164" s="53"/>
      <c r="K3164" s="57"/>
      <c r="L3164" s="58">
        <f t="shared" si="327"/>
        <v>11.46</v>
      </c>
      <c r="M3164" s="58">
        <f t="shared" si="328"/>
        <v>1.1499999999999999</v>
      </c>
      <c r="N3164" s="58">
        <f t="shared" si="329"/>
        <v>43.45</v>
      </c>
      <c r="O3164" s="58">
        <f>IF(J3164&gt;0,ROUND(J3164*#REF!,2),0)</f>
        <v>0</v>
      </c>
      <c r="P3164" s="58">
        <f t="shared" si="330"/>
        <v>44.6</v>
      </c>
      <c r="Q3164" s="59" t="s">
        <v>0</v>
      </c>
      <c r="R3164" s="51"/>
      <c r="S3164" s="51"/>
    </row>
    <row r="3165" spans="1:19" x14ac:dyDescent="0.35">
      <c r="A3165" s="53">
        <v>40306470</v>
      </c>
      <c r="B3165" s="53" t="s">
        <v>12140</v>
      </c>
      <c r="C3165" s="54" t="s">
        <v>1431</v>
      </c>
      <c r="D3165" s="69">
        <v>0.1</v>
      </c>
      <c r="E3165" s="60" t="s">
        <v>25</v>
      </c>
      <c r="F3165" s="56">
        <v>3.294</v>
      </c>
      <c r="G3165" s="53"/>
      <c r="H3165" s="53"/>
      <c r="I3165" s="53"/>
      <c r="J3165" s="53"/>
      <c r="K3165" s="57"/>
      <c r="L3165" s="58">
        <f t="shared" si="327"/>
        <v>11.46</v>
      </c>
      <c r="M3165" s="58">
        <f t="shared" si="328"/>
        <v>1.1499999999999999</v>
      </c>
      <c r="N3165" s="58">
        <f t="shared" si="329"/>
        <v>43.45</v>
      </c>
      <c r="O3165" s="58">
        <f>IF(J3165&gt;0,ROUND(J3165*#REF!,2),0)</f>
        <v>0</v>
      </c>
      <c r="P3165" s="58">
        <f t="shared" si="330"/>
        <v>44.6</v>
      </c>
      <c r="Q3165" s="59" t="s">
        <v>0</v>
      </c>
      <c r="R3165" s="51"/>
      <c r="S3165" s="51"/>
    </row>
    <row r="3166" spans="1:19" ht="21" x14ac:dyDescent="0.35">
      <c r="A3166" s="53">
        <v>40306488</v>
      </c>
      <c r="B3166" s="53" t="s">
        <v>12141</v>
      </c>
      <c r="C3166" s="54" t="s">
        <v>1430</v>
      </c>
      <c r="D3166" s="60">
        <v>0.04</v>
      </c>
      <c r="E3166" s="60" t="s">
        <v>25</v>
      </c>
      <c r="F3166" s="56">
        <v>1.44</v>
      </c>
      <c r="G3166" s="53"/>
      <c r="H3166" s="53"/>
      <c r="I3166" s="53"/>
      <c r="J3166" s="53"/>
      <c r="K3166" s="57"/>
      <c r="L3166" s="58">
        <f t="shared" si="327"/>
        <v>11.46</v>
      </c>
      <c r="M3166" s="58">
        <f t="shared" si="328"/>
        <v>0.46</v>
      </c>
      <c r="N3166" s="58">
        <f t="shared" si="329"/>
        <v>18.989999999999998</v>
      </c>
      <c r="O3166" s="58">
        <f>IF(J3166&gt;0,ROUND(J3166*#REF!,2),0)</f>
        <v>0</v>
      </c>
      <c r="P3166" s="58">
        <f t="shared" si="330"/>
        <v>19.45</v>
      </c>
      <c r="Q3166" s="59" t="s">
        <v>0</v>
      </c>
      <c r="R3166" s="51"/>
      <c r="S3166" s="51"/>
    </row>
    <row r="3167" spans="1:19" x14ac:dyDescent="0.35">
      <c r="A3167" s="53">
        <v>40306496</v>
      </c>
      <c r="B3167" s="53" t="s">
        <v>12142</v>
      </c>
      <c r="C3167" s="54" t="s">
        <v>1429</v>
      </c>
      <c r="D3167" s="60">
        <v>0.04</v>
      </c>
      <c r="E3167" s="60" t="s">
        <v>25</v>
      </c>
      <c r="F3167" s="56">
        <v>1.8</v>
      </c>
      <c r="G3167" s="53"/>
      <c r="H3167" s="53"/>
      <c r="I3167" s="53"/>
      <c r="J3167" s="53"/>
      <c r="K3167" s="57"/>
      <c r="L3167" s="58">
        <f t="shared" si="327"/>
        <v>11.46</v>
      </c>
      <c r="M3167" s="58">
        <f t="shared" si="328"/>
        <v>0.46</v>
      </c>
      <c r="N3167" s="58">
        <f t="shared" si="329"/>
        <v>23.74</v>
      </c>
      <c r="O3167" s="58">
        <f>IF(J3167&gt;0,ROUND(J3167*#REF!,2),0)</f>
        <v>0</v>
      </c>
      <c r="P3167" s="58">
        <f t="shared" si="330"/>
        <v>24.2</v>
      </c>
      <c r="Q3167" s="59" t="s">
        <v>0</v>
      </c>
      <c r="R3167" s="51"/>
      <c r="S3167" s="51"/>
    </row>
    <row r="3168" spans="1:19" x14ac:dyDescent="0.35">
      <c r="A3168" s="53">
        <v>40306500</v>
      </c>
      <c r="B3168" s="53" t="s">
        <v>12143</v>
      </c>
      <c r="C3168" s="54" t="s">
        <v>1428</v>
      </c>
      <c r="D3168" s="60">
        <v>0.04</v>
      </c>
      <c r="E3168" s="60" t="s">
        <v>25</v>
      </c>
      <c r="F3168" s="56">
        <v>1.8</v>
      </c>
      <c r="G3168" s="53"/>
      <c r="H3168" s="53"/>
      <c r="I3168" s="53"/>
      <c r="J3168" s="53"/>
      <c r="K3168" s="57"/>
      <c r="L3168" s="58">
        <f t="shared" si="327"/>
        <v>11.46</v>
      </c>
      <c r="M3168" s="58">
        <f t="shared" si="328"/>
        <v>0.46</v>
      </c>
      <c r="N3168" s="58">
        <f t="shared" si="329"/>
        <v>23.74</v>
      </c>
      <c r="O3168" s="58">
        <f>IF(J3168&gt;0,ROUND(J3168*#REF!,2),0)</f>
        <v>0</v>
      </c>
      <c r="P3168" s="58">
        <f t="shared" si="330"/>
        <v>24.2</v>
      </c>
      <c r="Q3168" s="59" t="s">
        <v>0</v>
      </c>
      <c r="R3168" s="51"/>
      <c r="S3168" s="51"/>
    </row>
    <row r="3169" spans="1:19" x14ac:dyDescent="0.35">
      <c r="A3169" s="53">
        <v>40306518</v>
      </c>
      <c r="B3169" s="53" t="s">
        <v>12144</v>
      </c>
      <c r="C3169" s="54" t="s">
        <v>1427</v>
      </c>
      <c r="D3169" s="60">
        <v>0.04</v>
      </c>
      <c r="E3169" s="60" t="s">
        <v>25</v>
      </c>
      <c r="F3169" s="56">
        <v>2.1869999999999998</v>
      </c>
      <c r="G3169" s="53"/>
      <c r="H3169" s="53"/>
      <c r="I3169" s="53"/>
      <c r="J3169" s="53"/>
      <c r="K3169" s="57"/>
      <c r="L3169" s="58">
        <f t="shared" si="327"/>
        <v>11.46</v>
      </c>
      <c r="M3169" s="58">
        <f t="shared" si="328"/>
        <v>0.46</v>
      </c>
      <c r="N3169" s="58">
        <f t="shared" si="329"/>
        <v>28.85</v>
      </c>
      <c r="O3169" s="58">
        <f>IF(J3169&gt;0,ROUND(J3169*#REF!,2),0)</f>
        <v>0</v>
      </c>
      <c r="P3169" s="58">
        <f t="shared" si="330"/>
        <v>29.31</v>
      </c>
      <c r="Q3169" s="59" t="s">
        <v>0</v>
      </c>
      <c r="R3169" s="51"/>
      <c r="S3169" s="51"/>
    </row>
    <row r="3170" spans="1:19" x14ac:dyDescent="0.35">
      <c r="A3170" s="53">
        <v>40306526</v>
      </c>
      <c r="B3170" s="53" t="s">
        <v>12145</v>
      </c>
      <c r="C3170" s="54" t="s">
        <v>1426</v>
      </c>
      <c r="D3170" s="60">
        <v>0.01</v>
      </c>
      <c r="E3170" s="60" t="s">
        <v>25</v>
      </c>
      <c r="F3170" s="56">
        <v>0.72</v>
      </c>
      <c r="G3170" s="53"/>
      <c r="H3170" s="53"/>
      <c r="I3170" s="53"/>
      <c r="J3170" s="53"/>
      <c r="K3170" s="57"/>
      <c r="L3170" s="58">
        <f t="shared" si="327"/>
        <v>11.46</v>
      </c>
      <c r="M3170" s="58">
        <f t="shared" si="328"/>
        <v>0.11</v>
      </c>
      <c r="N3170" s="58">
        <f t="shared" si="329"/>
        <v>9.5</v>
      </c>
      <c r="O3170" s="58">
        <f>IF(J3170&gt;0,ROUND(J3170*#REF!,2),0)</f>
        <v>0</v>
      </c>
      <c r="P3170" s="58">
        <f t="shared" si="330"/>
        <v>9.61</v>
      </c>
      <c r="Q3170" s="59" t="s">
        <v>0</v>
      </c>
      <c r="R3170" s="51"/>
      <c r="S3170" s="51"/>
    </row>
    <row r="3171" spans="1:19" x14ac:dyDescent="0.35">
      <c r="A3171" s="53">
        <v>40306534</v>
      </c>
      <c r="B3171" s="53" t="s">
        <v>12146</v>
      </c>
      <c r="C3171" s="54" t="s">
        <v>1425</v>
      </c>
      <c r="D3171" s="69">
        <v>0.1</v>
      </c>
      <c r="E3171" s="60" t="s">
        <v>25</v>
      </c>
      <c r="F3171" s="56">
        <v>3.294</v>
      </c>
      <c r="G3171" s="53"/>
      <c r="H3171" s="53"/>
      <c r="I3171" s="53"/>
      <c r="J3171" s="53"/>
      <c r="K3171" s="57"/>
      <c r="L3171" s="58">
        <f t="shared" si="327"/>
        <v>11.46</v>
      </c>
      <c r="M3171" s="58">
        <f t="shared" si="328"/>
        <v>1.1499999999999999</v>
      </c>
      <c r="N3171" s="58">
        <f t="shared" si="329"/>
        <v>43.45</v>
      </c>
      <c r="O3171" s="58">
        <f>IF(J3171&gt;0,ROUND(J3171*#REF!,2),0)</f>
        <v>0</v>
      </c>
      <c r="P3171" s="58">
        <f t="shared" si="330"/>
        <v>44.6</v>
      </c>
      <c r="Q3171" s="59" t="s">
        <v>0</v>
      </c>
      <c r="R3171" s="51"/>
      <c r="S3171" s="51"/>
    </row>
    <row r="3172" spans="1:19" x14ac:dyDescent="0.35">
      <c r="A3172" s="53">
        <v>40306542</v>
      </c>
      <c r="B3172" s="53" t="s">
        <v>12147</v>
      </c>
      <c r="C3172" s="54" t="s">
        <v>1424</v>
      </c>
      <c r="D3172" s="69">
        <v>0.1</v>
      </c>
      <c r="E3172" s="60" t="s">
        <v>25</v>
      </c>
      <c r="F3172" s="56">
        <v>3.294</v>
      </c>
      <c r="G3172" s="53"/>
      <c r="H3172" s="53"/>
      <c r="I3172" s="53"/>
      <c r="J3172" s="53"/>
      <c r="K3172" s="57"/>
      <c r="L3172" s="58">
        <f t="shared" si="327"/>
        <v>11.46</v>
      </c>
      <c r="M3172" s="58">
        <f t="shared" si="328"/>
        <v>1.1499999999999999</v>
      </c>
      <c r="N3172" s="58">
        <f t="shared" si="329"/>
        <v>43.45</v>
      </c>
      <c r="O3172" s="58">
        <f>IF(J3172&gt;0,ROUND(J3172*#REF!,2),0)</f>
        <v>0</v>
      </c>
      <c r="P3172" s="58">
        <f t="shared" si="330"/>
        <v>44.6</v>
      </c>
      <c r="Q3172" s="59" t="s">
        <v>0</v>
      </c>
      <c r="R3172" s="51"/>
      <c r="S3172" s="51"/>
    </row>
    <row r="3173" spans="1:19" x14ac:dyDescent="0.35">
      <c r="A3173" s="53">
        <v>40306550</v>
      </c>
      <c r="B3173" s="53" t="s">
        <v>12148</v>
      </c>
      <c r="C3173" s="54" t="s">
        <v>1423</v>
      </c>
      <c r="D3173" s="69">
        <v>0.1</v>
      </c>
      <c r="E3173" s="60" t="s">
        <v>25</v>
      </c>
      <c r="F3173" s="56">
        <v>3.294</v>
      </c>
      <c r="G3173" s="53"/>
      <c r="H3173" s="53"/>
      <c r="I3173" s="53"/>
      <c r="J3173" s="53"/>
      <c r="K3173" s="57"/>
      <c r="L3173" s="58">
        <f t="shared" si="327"/>
        <v>11.46</v>
      </c>
      <c r="M3173" s="58">
        <f t="shared" si="328"/>
        <v>1.1499999999999999</v>
      </c>
      <c r="N3173" s="58">
        <f t="shared" si="329"/>
        <v>43.45</v>
      </c>
      <c r="O3173" s="58">
        <f>IF(J3173&gt;0,ROUND(J3173*#REF!,2),0)</f>
        <v>0</v>
      </c>
      <c r="P3173" s="58">
        <f t="shared" si="330"/>
        <v>44.6</v>
      </c>
      <c r="Q3173" s="59" t="s">
        <v>0</v>
      </c>
      <c r="R3173" s="51"/>
      <c r="S3173" s="51"/>
    </row>
    <row r="3174" spans="1:19" x14ac:dyDescent="0.35">
      <c r="A3174" s="53">
        <v>40306569</v>
      </c>
      <c r="B3174" s="53" t="s">
        <v>12149</v>
      </c>
      <c r="C3174" s="54" t="s">
        <v>1422</v>
      </c>
      <c r="D3174" s="69">
        <v>0.1</v>
      </c>
      <c r="E3174" s="60" t="s">
        <v>25</v>
      </c>
      <c r="F3174" s="56">
        <v>4.7969999999999997</v>
      </c>
      <c r="G3174" s="53"/>
      <c r="H3174" s="53"/>
      <c r="I3174" s="53"/>
      <c r="J3174" s="53"/>
      <c r="K3174" s="57"/>
      <c r="L3174" s="58">
        <f t="shared" si="327"/>
        <v>11.46</v>
      </c>
      <c r="M3174" s="58">
        <f t="shared" si="328"/>
        <v>1.1499999999999999</v>
      </c>
      <c r="N3174" s="58">
        <f t="shared" si="329"/>
        <v>63.27</v>
      </c>
      <c r="O3174" s="58">
        <f>IF(J3174&gt;0,ROUND(J3174*#REF!,2),0)</f>
        <v>0</v>
      </c>
      <c r="P3174" s="58">
        <f t="shared" si="330"/>
        <v>64.42</v>
      </c>
      <c r="Q3174" s="59" t="s">
        <v>0</v>
      </c>
      <c r="R3174" s="51"/>
      <c r="S3174" s="51"/>
    </row>
    <row r="3175" spans="1:19" x14ac:dyDescent="0.35">
      <c r="A3175" s="53">
        <v>40306577</v>
      </c>
      <c r="B3175" s="53" t="s">
        <v>12150</v>
      </c>
      <c r="C3175" s="54" t="s">
        <v>1421</v>
      </c>
      <c r="D3175" s="69">
        <v>0.1</v>
      </c>
      <c r="E3175" s="60" t="s">
        <v>25</v>
      </c>
      <c r="F3175" s="56">
        <v>4.7969999999999997</v>
      </c>
      <c r="G3175" s="53"/>
      <c r="H3175" s="53"/>
      <c r="I3175" s="53"/>
      <c r="J3175" s="53"/>
      <c r="K3175" s="57"/>
      <c r="L3175" s="58">
        <f t="shared" si="327"/>
        <v>11.46</v>
      </c>
      <c r="M3175" s="58">
        <f t="shared" si="328"/>
        <v>1.1499999999999999</v>
      </c>
      <c r="N3175" s="58">
        <f t="shared" si="329"/>
        <v>63.27</v>
      </c>
      <c r="O3175" s="58">
        <f>IF(J3175&gt;0,ROUND(J3175*#REF!,2),0)</f>
        <v>0</v>
      </c>
      <c r="P3175" s="58">
        <f t="shared" si="330"/>
        <v>64.42</v>
      </c>
      <c r="Q3175" s="59" t="s">
        <v>0</v>
      </c>
      <c r="R3175" s="51"/>
      <c r="S3175" s="51"/>
    </row>
    <row r="3176" spans="1:19" x14ac:dyDescent="0.35">
      <c r="A3176" s="53">
        <v>40306585</v>
      </c>
      <c r="B3176" s="53" t="s">
        <v>12151</v>
      </c>
      <c r="C3176" s="54" t="s">
        <v>1420</v>
      </c>
      <c r="D3176" s="69">
        <v>0.1</v>
      </c>
      <c r="E3176" s="60" t="s">
        <v>25</v>
      </c>
      <c r="F3176" s="56">
        <v>13.815</v>
      </c>
      <c r="G3176" s="53"/>
      <c r="H3176" s="53"/>
      <c r="I3176" s="53"/>
      <c r="J3176" s="53"/>
      <c r="K3176" s="57"/>
      <c r="L3176" s="58">
        <f t="shared" si="327"/>
        <v>11.46</v>
      </c>
      <c r="M3176" s="58">
        <f t="shared" si="328"/>
        <v>1.1499999999999999</v>
      </c>
      <c r="N3176" s="58">
        <f t="shared" si="329"/>
        <v>182.22</v>
      </c>
      <c r="O3176" s="58">
        <f>IF(J3176&gt;0,ROUND(J3176*#REF!,2),0)</f>
        <v>0</v>
      </c>
      <c r="P3176" s="58">
        <f t="shared" si="330"/>
        <v>183.37</v>
      </c>
      <c r="Q3176" s="59" t="s">
        <v>0</v>
      </c>
      <c r="R3176" s="51"/>
      <c r="S3176" s="51"/>
    </row>
    <row r="3177" spans="1:19" x14ac:dyDescent="0.35">
      <c r="A3177" s="53">
        <v>40306593</v>
      </c>
      <c r="B3177" s="53" t="s">
        <v>12152</v>
      </c>
      <c r="C3177" s="54" t="s">
        <v>1419</v>
      </c>
      <c r="D3177" s="69">
        <v>0.1</v>
      </c>
      <c r="E3177" s="60" t="s">
        <v>25</v>
      </c>
      <c r="F3177" s="56">
        <v>4.7969999999999997</v>
      </c>
      <c r="G3177" s="53"/>
      <c r="H3177" s="53"/>
      <c r="I3177" s="53"/>
      <c r="J3177" s="53"/>
      <c r="K3177" s="57"/>
      <c r="L3177" s="58">
        <f t="shared" si="327"/>
        <v>11.46</v>
      </c>
      <c r="M3177" s="58">
        <f t="shared" si="328"/>
        <v>1.1499999999999999</v>
      </c>
      <c r="N3177" s="58">
        <f t="shared" si="329"/>
        <v>63.27</v>
      </c>
      <c r="O3177" s="58">
        <f>IF(J3177&gt;0,ROUND(J3177*#REF!,2),0)</f>
        <v>0</v>
      </c>
      <c r="P3177" s="58">
        <f t="shared" si="330"/>
        <v>64.42</v>
      </c>
      <c r="Q3177" s="59" t="s">
        <v>0</v>
      </c>
      <c r="R3177" s="51"/>
      <c r="S3177" s="51"/>
    </row>
    <row r="3178" spans="1:19" x14ac:dyDescent="0.35">
      <c r="A3178" s="53">
        <v>40306607</v>
      </c>
      <c r="B3178" s="53" t="s">
        <v>12153</v>
      </c>
      <c r="C3178" s="54" t="s">
        <v>1418</v>
      </c>
      <c r="D3178" s="69">
        <v>0.1</v>
      </c>
      <c r="E3178" s="60" t="s">
        <v>25</v>
      </c>
      <c r="F3178" s="56">
        <v>5.0940000000000003</v>
      </c>
      <c r="G3178" s="53"/>
      <c r="H3178" s="53"/>
      <c r="I3178" s="53"/>
      <c r="J3178" s="53"/>
      <c r="K3178" s="57"/>
      <c r="L3178" s="58">
        <f t="shared" si="327"/>
        <v>11.46</v>
      </c>
      <c r="M3178" s="58">
        <f t="shared" si="328"/>
        <v>1.1499999999999999</v>
      </c>
      <c r="N3178" s="58">
        <f t="shared" si="329"/>
        <v>67.19</v>
      </c>
      <c r="O3178" s="58">
        <f>IF(J3178&gt;0,ROUND(J3178*#REF!,2),0)</f>
        <v>0</v>
      </c>
      <c r="P3178" s="58">
        <f t="shared" si="330"/>
        <v>68.34</v>
      </c>
      <c r="Q3178" s="59" t="s">
        <v>0</v>
      </c>
      <c r="R3178" s="51"/>
      <c r="S3178" s="51"/>
    </row>
    <row r="3179" spans="1:19" x14ac:dyDescent="0.35">
      <c r="A3179" s="53">
        <v>40306615</v>
      </c>
      <c r="B3179" s="53" t="s">
        <v>12154</v>
      </c>
      <c r="C3179" s="54" t="s">
        <v>1417</v>
      </c>
      <c r="D3179" s="60">
        <v>0.04</v>
      </c>
      <c r="E3179" s="60" t="s">
        <v>25</v>
      </c>
      <c r="F3179" s="56">
        <v>1.8</v>
      </c>
      <c r="G3179" s="53"/>
      <c r="H3179" s="53"/>
      <c r="I3179" s="53"/>
      <c r="J3179" s="53"/>
      <c r="K3179" s="57"/>
      <c r="L3179" s="58">
        <f t="shared" si="327"/>
        <v>11.46</v>
      </c>
      <c r="M3179" s="58">
        <f t="shared" si="328"/>
        <v>0.46</v>
      </c>
      <c r="N3179" s="58">
        <f t="shared" si="329"/>
        <v>23.74</v>
      </c>
      <c r="O3179" s="58">
        <f>IF(J3179&gt;0,ROUND(J3179*#REF!,2),0)</f>
        <v>0</v>
      </c>
      <c r="P3179" s="58">
        <f t="shared" si="330"/>
        <v>24.2</v>
      </c>
      <c r="Q3179" s="59" t="s">
        <v>0</v>
      </c>
      <c r="R3179" s="51"/>
      <c r="S3179" s="51"/>
    </row>
    <row r="3180" spans="1:19" x14ac:dyDescent="0.35">
      <c r="A3180" s="53">
        <v>40306623</v>
      </c>
      <c r="B3180" s="53" t="s">
        <v>12155</v>
      </c>
      <c r="C3180" s="54" t="s">
        <v>1416</v>
      </c>
      <c r="D3180" s="60">
        <v>0.04</v>
      </c>
      <c r="E3180" s="60" t="s">
        <v>25</v>
      </c>
      <c r="F3180" s="56">
        <v>2.1869999999999998</v>
      </c>
      <c r="G3180" s="53"/>
      <c r="H3180" s="53"/>
      <c r="I3180" s="53"/>
      <c r="J3180" s="53"/>
      <c r="K3180" s="57"/>
      <c r="L3180" s="58">
        <f t="shared" si="327"/>
        <v>11.46</v>
      </c>
      <c r="M3180" s="58">
        <f t="shared" si="328"/>
        <v>0.46</v>
      </c>
      <c r="N3180" s="58">
        <f t="shared" si="329"/>
        <v>28.85</v>
      </c>
      <c r="O3180" s="58">
        <f>IF(J3180&gt;0,ROUND(J3180*#REF!,2),0)</f>
        <v>0</v>
      </c>
      <c r="P3180" s="58">
        <f t="shared" si="330"/>
        <v>29.31</v>
      </c>
      <c r="Q3180" s="59" t="s">
        <v>0</v>
      </c>
      <c r="R3180" s="51"/>
      <c r="S3180" s="51"/>
    </row>
    <row r="3181" spans="1:19" x14ac:dyDescent="0.35">
      <c r="A3181" s="53">
        <v>40306631</v>
      </c>
      <c r="B3181" s="53" t="s">
        <v>12156</v>
      </c>
      <c r="C3181" s="54" t="s">
        <v>1415</v>
      </c>
      <c r="D3181" s="60">
        <v>0.04</v>
      </c>
      <c r="E3181" s="60" t="s">
        <v>25</v>
      </c>
      <c r="F3181" s="56">
        <v>2.1869999999999998</v>
      </c>
      <c r="G3181" s="53"/>
      <c r="H3181" s="53"/>
      <c r="I3181" s="53"/>
      <c r="J3181" s="53"/>
      <c r="K3181" s="57"/>
      <c r="L3181" s="58">
        <f t="shared" si="327"/>
        <v>11.46</v>
      </c>
      <c r="M3181" s="58">
        <f t="shared" si="328"/>
        <v>0.46</v>
      </c>
      <c r="N3181" s="58">
        <f t="shared" si="329"/>
        <v>28.85</v>
      </c>
      <c r="O3181" s="58">
        <f>IF(J3181&gt;0,ROUND(J3181*#REF!,2),0)</f>
        <v>0</v>
      </c>
      <c r="P3181" s="58">
        <f t="shared" si="330"/>
        <v>29.31</v>
      </c>
      <c r="Q3181" s="59" t="s">
        <v>0</v>
      </c>
      <c r="R3181" s="51"/>
      <c r="S3181" s="51"/>
    </row>
    <row r="3182" spans="1:19" x14ac:dyDescent="0.35">
      <c r="A3182" s="53">
        <v>40306640</v>
      </c>
      <c r="B3182" s="53" t="s">
        <v>12157</v>
      </c>
      <c r="C3182" s="54" t="s">
        <v>1414</v>
      </c>
      <c r="D3182" s="60">
        <v>0.1</v>
      </c>
      <c r="E3182" s="60" t="s">
        <v>25</v>
      </c>
      <c r="F3182" s="56">
        <v>2.8439999999999999</v>
      </c>
      <c r="G3182" s="53"/>
      <c r="H3182" s="53"/>
      <c r="I3182" s="53"/>
      <c r="J3182" s="53"/>
      <c r="K3182" s="57"/>
      <c r="L3182" s="58">
        <f t="shared" si="327"/>
        <v>11.46</v>
      </c>
      <c r="M3182" s="58">
        <f t="shared" si="328"/>
        <v>1.1499999999999999</v>
      </c>
      <c r="N3182" s="58">
        <f t="shared" si="329"/>
        <v>37.51</v>
      </c>
      <c r="O3182" s="58">
        <f>IF(J3182&gt;0,ROUND(J3182*#REF!,2),0)</f>
        <v>0</v>
      </c>
      <c r="P3182" s="58">
        <f t="shared" si="330"/>
        <v>38.659999999999997</v>
      </c>
      <c r="Q3182" s="59" t="s">
        <v>0</v>
      </c>
      <c r="R3182" s="51"/>
      <c r="S3182" s="51"/>
    </row>
    <row r="3183" spans="1:19" ht="21" x14ac:dyDescent="0.35">
      <c r="A3183" s="53">
        <v>40306658</v>
      </c>
      <c r="B3183" s="53" t="s">
        <v>12158</v>
      </c>
      <c r="C3183" s="54" t="s">
        <v>1413</v>
      </c>
      <c r="D3183" s="60">
        <v>4.0000000000000001E-3</v>
      </c>
      <c r="E3183" s="60" t="s">
        <v>25</v>
      </c>
      <c r="F3183" s="56">
        <v>2.1869999999999998</v>
      </c>
      <c r="G3183" s="53"/>
      <c r="H3183" s="53"/>
      <c r="I3183" s="53"/>
      <c r="J3183" s="53"/>
      <c r="K3183" s="57"/>
      <c r="L3183" s="58">
        <f t="shared" si="327"/>
        <v>11.46</v>
      </c>
      <c r="M3183" s="58">
        <f t="shared" si="328"/>
        <v>0.05</v>
      </c>
      <c r="N3183" s="58">
        <f t="shared" si="329"/>
        <v>28.85</v>
      </c>
      <c r="O3183" s="58">
        <f>IF(J3183&gt;0,ROUND(J3183*#REF!,2),0)</f>
        <v>0</v>
      </c>
      <c r="P3183" s="58">
        <f t="shared" si="330"/>
        <v>28.9</v>
      </c>
      <c r="Q3183" s="59" t="s">
        <v>0</v>
      </c>
      <c r="R3183" s="51"/>
      <c r="S3183" s="51"/>
    </row>
    <row r="3184" spans="1:19" x14ac:dyDescent="0.35">
      <c r="A3184" s="53">
        <v>40306666</v>
      </c>
      <c r="B3184" s="53" t="s">
        <v>12159</v>
      </c>
      <c r="C3184" s="54" t="s">
        <v>1412</v>
      </c>
      <c r="D3184" s="60">
        <v>0.01</v>
      </c>
      <c r="E3184" s="60" t="s">
        <v>25</v>
      </c>
      <c r="F3184" s="56">
        <v>1.8</v>
      </c>
      <c r="G3184" s="53"/>
      <c r="H3184" s="53"/>
      <c r="I3184" s="53"/>
      <c r="J3184" s="53"/>
      <c r="K3184" s="57"/>
      <c r="L3184" s="58">
        <f t="shared" ref="L3184:L3247" si="331">VLOOKUP(E3184,PORTES,6,FALSE)</f>
        <v>11.46</v>
      </c>
      <c r="M3184" s="58">
        <f t="shared" ref="M3184:M3247" si="332">ROUND(D3184*L3184,2)</f>
        <v>0.11</v>
      </c>
      <c r="N3184" s="58">
        <f t="shared" ref="N3184:N3247" si="333">IF(F3184&gt;0,ROUND(F3184*UCO_2016,2),0)</f>
        <v>23.74</v>
      </c>
      <c r="O3184" s="58">
        <f>IF(J3184&gt;0,ROUND(J3184*#REF!,2),0)</f>
        <v>0</v>
      </c>
      <c r="P3184" s="58">
        <f t="shared" ref="P3184:P3247" si="334">ROUND(M3184+N3184+O3184,2)</f>
        <v>23.85</v>
      </c>
      <c r="Q3184" s="59" t="s">
        <v>0</v>
      </c>
      <c r="R3184" s="51"/>
      <c r="S3184" s="51"/>
    </row>
    <row r="3185" spans="1:19" x14ac:dyDescent="0.35">
      <c r="A3185" s="53">
        <v>40306674</v>
      </c>
      <c r="B3185" s="53" t="s">
        <v>12160</v>
      </c>
      <c r="C3185" s="54" t="s">
        <v>1411</v>
      </c>
      <c r="D3185" s="60">
        <v>0.01</v>
      </c>
      <c r="E3185" s="60" t="s">
        <v>25</v>
      </c>
      <c r="F3185" s="56">
        <v>2.1869999999999998</v>
      </c>
      <c r="G3185" s="53"/>
      <c r="H3185" s="53"/>
      <c r="I3185" s="53"/>
      <c r="J3185" s="53"/>
      <c r="K3185" s="57"/>
      <c r="L3185" s="58">
        <f t="shared" si="331"/>
        <v>11.46</v>
      </c>
      <c r="M3185" s="58">
        <f t="shared" si="332"/>
        <v>0.11</v>
      </c>
      <c r="N3185" s="58">
        <f t="shared" si="333"/>
        <v>28.85</v>
      </c>
      <c r="O3185" s="58">
        <f>IF(J3185&gt;0,ROUND(J3185*#REF!,2),0)</f>
        <v>0</v>
      </c>
      <c r="P3185" s="58">
        <f t="shared" si="334"/>
        <v>28.96</v>
      </c>
      <c r="Q3185" s="59" t="s">
        <v>0</v>
      </c>
      <c r="R3185" s="51"/>
      <c r="S3185" s="51"/>
    </row>
    <row r="3186" spans="1:19" ht="21" x14ac:dyDescent="0.35">
      <c r="A3186" s="53">
        <v>40306682</v>
      </c>
      <c r="B3186" s="53" t="s">
        <v>12161</v>
      </c>
      <c r="C3186" s="54" t="s">
        <v>1410</v>
      </c>
      <c r="D3186" s="60">
        <v>0.04</v>
      </c>
      <c r="E3186" s="60" t="s">
        <v>25</v>
      </c>
      <c r="F3186" s="56">
        <v>2.484</v>
      </c>
      <c r="G3186" s="53"/>
      <c r="H3186" s="53"/>
      <c r="I3186" s="53"/>
      <c r="J3186" s="53"/>
      <c r="K3186" s="57"/>
      <c r="L3186" s="58">
        <f t="shared" si="331"/>
        <v>11.46</v>
      </c>
      <c r="M3186" s="58">
        <f t="shared" si="332"/>
        <v>0.46</v>
      </c>
      <c r="N3186" s="58">
        <f t="shared" si="333"/>
        <v>32.76</v>
      </c>
      <c r="O3186" s="58">
        <f>IF(J3186&gt;0,ROUND(J3186*#REF!,2),0)</f>
        <v>0</v>
      </c>
      <c r="P3186" s="58">
        <f t="shared" si="334"/>
        <v>33.22</v>
      </c>
      <c r="Q3186" s="59" t="s">
        <v>0</v>
      </c>
      <c r="R3186" s="51"/>
      <c r="S3186" s="51"/>
    </row>
    <row r="3187" spans="1:19" x14ac:dyDescent="0.35">
      <c r="A3187" s="53">
        <v>40306690</v>
      </c>
      <c r="B3187" s="53" t="s">
        <v>12162</v>
      </c>
      <c r="C3187" s="54" t="s">
        <v>1409</v>
      </c>
      <c r="D3187" s="60">
        <v>0.1</v>
      </c>
      <c r="E3187" s="60" t="s">
        <v>25</v>
      </c>
      <c r="F3187" s="56">
        <v>3.294</v>
      </c>
      <c r="G3187" s="53"/>
      <c r="H3187" s="53"/>
      <c r="I3187" s="53"/>
      <c r="J3187" s="53"/>
      <c r="K3187" s="57"/>
      <c r="L3187" s="58">
        <f t="shared" si="331"/>
        <v>11.46</v>
      </c>
      <c r="M3187" s="58">
        <f t="shared" si="332"/>
        <v>1.1499999999999999</v>
      </c>
      <c r="N3187" s="58">
        <f t="shared" si="333"/>
        <v>43.45</v>
      </c>
      <c r="O3187" s="58">
        <f>IF(J3187&gt;0,ROUND(J3187*#REF!,2),0)</f>
        <v>0</v>
      </c>
      <c r="P3187" s="58">
        <f t="shared" si="334"/>
        <v>44.6</v>
      </c>
      <c r="Q3187" s="59" t="s">
        <v>0</v>
      </c>
      <c r="R3187" s="51"/>
      <c r="S3187" s="51"/>
    </row>
    <row r="3188" spans="1:19" x14ac:dyDescent="0.35">
      <c r="A3188" s="53">
        <v>40306704</v>
      </c>
      <c r="B3188" s="53" t="s">
        <v>12163</v>
      </c>
      <c r="C3188" s="54" t="s">
        <v>1408</v>
      </c>
      <c r="D3188" s="60">
        <v>0.01</v>
      </c>
      <c r="E3188" s="60" t="s">
        <v>25</v>
      </c>
      <c r="F3188" s="56">
        <v>1.413</v>
      </c>
      <c r="G3188" s="53"/>
      <c r="H3188" s="53"/>
      <c r="I3188" s="53"/>
      <c r="J3188" s="53"/>
      <c r="K3188" s="57"/>
      <c r="L3188" s="58">
        <f t="shared" si="331"/>
        <v>11.46</v>
      </c>
      <c r="M3188" s="58">
        <f t="shared" si="332"/>
        <v>0.11</v>
      </c>
      <c r="N3188" s="58">
        <f t="shared" si="333"/>
        <v>18.64</v>
      </c>
      <c r="O3188" s="58">
        <f>IF(J3188&gt;0,ROUND(J3188*#REF!,2),0)</f>
        <v>0</v>
      </c>
      <c r="P3188" s="58">
        <f t="shared" si="334"/>
        <v>18.75</v>
      </c>
      <c r="Q3188" s="59" t="s">
        <v>0</v>
      </c>
      <c r="R3188" s="51"/>
      <c r="S3188" s="51"/>
    </row>
    <row r="3189" spans="1:19" x14ac:dyDescent="0.35">
      <c r="A3189" s="53">
        <v>40306712</v>
      </c>
      <c r="B3189" s="53" t="s">
        <v>12164</v>
      </c>
      <c r="C3189" s="54" t="s">
        <v>1407</v>
      </c>
      <c r="D3189" s="60">
        <v>0.01</v>
      </c>
      <c r="E3189" s="60" t="s">
        <v>25</v>
      </c>
      <c r="F3189" s="56">
        <v>1.413</v>
      </c>
      <c r="G3189" s="53"/>
      <c r="H3189" s="53"/>
      <c r="I3189" s="53"/>
      <c r="J3189" s="53"/>
      <c r="K3189" s="57"/>
      <c r="L3189" s="58">
        <f t="shared" si="331"/>
        <v>11.46</v>
      </c>
      <c r="M3189" s="58">
        <f t="shared" si="332"/>
        <v>0.11</v>
      </c>
      <c r="N3189" s="58">
        <f t="shared" si="333"/>
        <v>18.64</v>
      </c>
      <c r="O3189" s="58">
        <f>IF(J3189&gt;0,ROUND(J3189*#REF!,2),0)</f>
        <v>0</v>
      </c>
      <c r="P3189" s="58">
        <f t="shared" si="334"/>
        <v>18.75</v>
      </c>
      <c r="Q3189" s="59" t="s">
        <v>0</v>
      </c>
      <c r="R3189" s="51"/>
      <c r="S3189" s="51"/>
    </row>
    <row r="3190" spans="1:19" x14ac:dyDescent="0.35">
      <c r="A3190" s="53">
        <v>40306720</v>
      </c>
      <c r="B3190" s="53" t="s">
        <v>12165</v>
      </c>
      <c r="C3190" s="54" t="s">
        <v>1406</v>
      </c>
      <c r="D3190" s="60">
        <v>0.1</v>
      </c>
      <c r="E3190" s="60" t="s">
        <v>25</v>
      </c>
      <c r="F3190" s="56">
        <v>3.294</v>
      </c>
      <c r="G3190" s="53"/>
      <c r="H3190" s="53"/>
      <c r="I3190" s="53"/>
      <c r="J3190" s="53"/>
      <c r="K3190" s="57"/>
      <c r="L3190" s="58">
        <f t="shared" si="331"/>
        <v>11.46</v>
      </c>
      <c r="M3190" s="58">
        <f t="shared" si="332"/>
        <v>1.1499999999999999</v>
      </c>
      <c r="N3190" s="58">
        <f t="shared" si="333"/>
        <v>43.45</v>
      </c>
      <c r="O3190" s="58">
        <f>IF(J3190&gt;0,ROUND(J3190*#REF!,2),0)</f>
        <v>0</v>
      </c>
      <c r="P3190" s="58">
        <f t="shared" si="334"/>
        <v>44.6</v>
      </c>
      <c r="Q3190" s="59" t="s">
        <v>0</v>
      </c>
      <c r="R3190" s="51"/>
      <c r="S3190" s="51"/>
    </row>
    <row r="3191" spans="1:19" ht="21" x14ac:dyDescent="0.35">
      <c r="A3191" s="53">
        <v>40306739</v>
      </c>
      <c r="B3191" s="53" t="s">
        <v>12166</v>
      </c>
      <c r="C3191" s="54" t="s">
        <v>1405</v>
      </c>
      <c r="D3191" s="60">
        <v>0.04</v>
      </c>
      <c r="E3191" s="60" t="s">
        <v>25</v>
      </c>
      <c r="F3191" s="56">
        <v>1.413</v>
      </c>
      <c r="G3191" s="53"/>
      <c r="H3191" s="53"/>
      <c r="I3191" s="53"/>
      <c r="J3191" s="53"/>
      <c r="K3191" s="57"/>
      <c r="L3191" s="58">
        <f t="shared" si="331"/>
        <v>11.46</v>
      </c>
      <c r="M3191" s="58">
        <f t="shared" si="332"/>
        <v>0.46</v>
      </c>
      <c r="N3191" s="58">
        <f t="shared" si="333"/>
        <v>18.64</v>
      </c>
      <c r="O3191" s="58">
        <f>IF(J3191&gt;0,ROUND(J3191*#REF!,2),0)</f>
        <v>0</v>
      </c>
      <c r="P3191" s="58">
        <f t="shared" si="334"/>
        <v>19.100000000000001</v>
      </c>
      <c r="Q3191" s="59" t="s">
        <v>0</v>
      </c>
      <c r="R3191" s="51"/>
      <c r="S3191" s="51"/>
    </row>
    <row r="3192" spans="1:19" ht="21" x14ac:dyDescent="0.35">
      <c r="A3192" s="53">
        <v>40306747</v>
      </c>
      <c r="B3192" s="53" t="s">
        <v>12167</v>
      </c>
      <c r="C3192" s="54" t="s">
        <v>1404</v>
      </c>
      <c r="D3192" s="60">
        <v>0.01</v>
      </c>
      <c r="E3192" s="60" t="s">
        <v>25</v>
      </c>
      <c r="F3192" s="56">
        <v>1.17</v>
      </c>
      <c r="G3192" s="53"/>
      <c r="H3192" s="53"/>
      <c r="I3192" s="53"/>
      <c r="J3192" s="53"/>
      <c r="K3192" s="57"/>
      <c r="L3192" s="58">
        <f t="shared" si="331"/>
        <v>11.46</v>
      </c>
      <c r="M3192" s="58">
        <f t="shared" si="332"/>
        <v>0.11</v>
      </c>
      <c r="N3192" s="58">
        <f t="shared" si="333"/>
        <v>15.43</v>
      </c>
      <c r="O3192" s="58">
        <f>IF(J3192&gt;0,ROUND(J3192*#REF!,2),0)</f>
        <v>0</v>
      </c>
      <c r="P3192" s="58">
        <f t="shared" si="334"/>
        <v>15.54</v>
      </c>
      <c r="Q3192" s="59" t="s">
        <v>0</v>
      </c>
      <c r="R3192" s="51"/>
      <c r="S3192" s="51"/>
    </row>
    <row r="3193" spans="1:19" ht="21" x14ac:dyDescent="0.35">
      <c r="A3193" s="53">
        <v>40306755</v>
      </c>
      <c r="B3193" s="53" t="s">
        <v>12168</v>
      </c>
      <c r="C3193" s="54" t="s">
        <v>1403</v>
      </c>
      <c r="D3193" s="60">
        <v>0.04</v>
      </c>
      <c r="E3193" s="60" t="s">
        <v>25</v>
      </c>
      <c r="F3193" s="56">
        <v>1.17</v>
      </c>
      <c r="G3193" s="53"/>
      <c r="H3193" s="53"/>
      <c r="I3193" s="53"/>
      <c r="J3193" s="53"/>
      <c r="K3193" s="57"/>
      <c r="L3193" s="58">
        <f t="shared" si="331"/>
        <v>11.46</v>
      </c>
      <c r="M3193" s="58">
        <f t="shared" si="332"/>
        <v>0.46</v>
      </c>
      <c r="N3193" s="58">
        <f t="shared" si="333"/>
        <v>15.43</v>
      </c>
      <c r="O3193" s="58">
        <f>IF(J3193&gt;0,ROUND(J3193*#REF!,2),0)</f>
        <v>0</v>
      </c>
      <c r="P3193" s="58">
        <f t="shared" si="334"/>
        <v>15.89</v>
      </c>
      <c r="Q3193" s="59" t="s">
        <v>0</v>
      </c>
      <c r="R3193" s="51"/>
      <c r="S3193" s="51"/>
    </row>
    <row r="3194" spans="1:19" ht="21" x14ac:dyDescent="0.35">
      <c r="A3194" s="53">
        <v>40306763</v>
      </c>
      <c r="B3194" s="53" t="s">
        <v>12169</v>
      </c>
      <c r="C3194" s="54" t="s">
        <v>1402</v>
      </c>
      <c r="D3194" s="60">
        <v>0.01</v>
      </c>
      <c r="E3194" s="60" t="s">
        <v>25</v>
      </c>
      <c r="F3194" s="56">
        <v>0.72</v>
      </c>
      <c r="G3194" s="53"/>
      <c r="H3194" s="53"/>
      <c r="I3194" s="53"/>
      <c r="J3194" s="53"/>
      <c r="K3194" s="57"/>
      <c r="L3194" s="58">
        <f t="shared" si="331"/>
        <v>11.46</v>
      </c>
      <c r="M3194" s="58">
        <f t="shared" si="332"/>
        <v>0.11</v>
      </c>
      <c r="N3194" s="58">
        <f t="shared" si="333"/>
        <v>9.5</v>
      </c>
      <c r="O3194" s="58">
        <f>IF(J3194&gt;0,ROUND(J3194*#REF!,2),0)</f>
        <v>0</v>
      </c>
      <c r="P3194" s="58">
        <f t="shared" si="334"/>
        <v>9.61</v>
      </c>
      <c r="Q3194" s="59" t="s">
        <v>0</v>
      </c>
      <c r="R3194" s="51"/>
      <c r="S3194" s="51"/>
    </row>
    <row r="3195" spans="1:19" ht="31.5" x14ac:dyDescent="0.35">
      <c r="A3195" s="53">
        <v>40306771</v>
      </c>
      <c r="B3195" s="53" t="s">
        <v>12170</v>
      </c>
      <c r="C3195" s="54" t="s">
        <v>1401</v>
      </c>
      <c r="D3195" s="60">
        <v>0.5</v>
      </c>
      <c r="E3195" s="60" t="s">
        <v>25</v>
      </c>
      <c r="F3195" s="56">
        <v>5.9939999999999998</v>
      </c>
      <c r="G3195" s="53"/>
      <c r="H3195" s="53"/>
      <c r="I3195" s="53"/>
      <c r="J3195" s="53"/>
      <c r="K3195" s="57"/>
      <c r="L3195" s="58">
        <f t="shared" si="331"/>
        <v>11.46</v>
      </c>
      <c r="M3195" s="58">
        <f t="shared" si="332"/>
        <v>5.73</v>
      </c>
      <c r="N3195" s="58">
        <f t="shared" si="333"/>
        <v>79.06</v>
      </c>
      <c r="O3195" s="58">
        <f>IF(J3195&gt;0,ROUND(J3195*#REF!,2),0)</f>
        <v>0</v>
      </c>
      <c r="P3195" s="58">
        <f t="shared" si="334"/>
        <v>84.79</v>
      </c>
      <c r="Q3195" s="59" t="s">
        <v>0</v>
      </c>
      <c r="R3195" s="51"/>
      <c r="S3195" s="51"/>
    </row>
    <row r="3196" spans="1:19" ht="31.5" x14ac:dyDescent="0.35">
      <c r="A3196" s="53">
        <v>40306780</v>
      </c>
      <c r="B3196" s="53" t="s">
        <v>12171</v>
      </c>
      <c r="C3196" s="54" t="s">
        <v>1400</v>
      </c>
      <c r="D3196" s="60">
        <v>0.25</v>
      </c>
      <c r="E3196" s="60" t="s">
        <v>25</v>
      </c>
      <c r="F3196" s="56">
        <v>4.7969999999999997</v>
      </c>
      <c r="G3196" s="53"/>
      <c r="H3196" s="53"/>
      <c r="I3196" s="53"/>
      <c r="J3196" s="53"/>
      <c r="K3196" s="57"/>
      <c r="L3196" s="58">
        <f t="shared" si="331"/>
        <v>11.46</v>
      </c>
      <c r="M3196" s="58">
        <f t="shared" si="332"/>
        <v>2.87</v>
      </c>
      <c r="N3196" s="58">
        <f t="shared" si="333"/>
        <v>63.27</v>
      </c>
      <c r="O3196" s="58">
        <f>IF(J3196&gt;0,ROUND(J3196*#REF!,2),0)</f>
        <v>0</v>
      </c>
      <c r="P3196" s="58">
        <f t="shared" si="334"/>
        <v>66.14</v>
      </c>
      <c r="Q3196" s="59" t="s">
        <v>0</v>
      </c>
      <c r="R3196" s="51"/>
      <c r="S3196" s="51"/>
    </row>
    <row r="3197" spans="1:19" ht="21" x14ac:dyDescent="0.35">
      <c r="A3197" s="53">
        <v>40306798</v>
      </c>
      <c r="B3197" s="53" t="s">
        <v>12172</v>
      </c>
      <c r="C3197" s="54" t="s">
        <v>1399</v>
      </c>
      <c r="D3197" s="69">
        <v>0.1</v>
      </c>
      <c r="E3197" s="60" t="s">
        <v>25</v>
      </c>
      <c r="F3197" s="56">
        <v>2.8439999999999999</v>
      </c>
      <c r="G3197" s="53"/>
      <c r="H3197" s="53"/>
      <c r="I3197" s="53"/>
      <c r="J3197" s="53"/>
      <c r="K3197" s="57"/>
      <c r="L3197" s="58">
        <f t="shared" si="331"/>
        <v>11.46</v>
      </c>
      <c r="M3197" s="58">
        <f t="shared" si="332"/>
        <v>1.1499999999999999</v>
      </c>
      <c r="N3197" s="58">
        <f t="shared" si="333"/>
        <v>37.51</v>
      </c>
      <c r="O3197" s="58">
        <f>IF(J3197&gt;0,ROUND(J3197*#REF!,2),0)</f>
        <v>0</v>
      </c>
      <c r="P3197" s="58">
        <f t="shared" si="334"/>
        <v>38.659999999999997</v>
      </c>
      <c r="Q3197" s="59" t="s">
        <v>0</v>
      </c>
      <c r="R3197" s="51"/>
      <c r="S3197" s="51"/>
    </row>
    <row r="3198" spans="1:19" x14ac:dyDescent="0.35">
      <c r="A3198" s="53">
        <v>40306801</v>
      </c>
      <c r="B3198" s="53" t="s">
        <v>12173</v>
      </c>
      <c r="C3198" s="54" t="s">
        <v>1398</v>
      </c>
      <c r="D3198" s="60">
        <v>0.25</v>
      </c>
      <c r="E3198" s="60" t="s">
        <v>25</v>
      </c>
      <c r="F3198" s="56">
        <v>7.4969999999999999</v>
      </c>
      <c r="G3198" s="53"/>
      <c r="H3198" s="53"/>
      <c r="I3198" s="53"/>
      <c r="J3198" s="53"/>
      <c r="K3198" s="57"/>
      <c r="L3198" s="58">
        <f t="shared" si="331"/>
        <v>11.46</v>
      </c>
      <c r="M3198" s="58">
        <f t="shared" si="332"/>
        <v>2.87</v>
      </c>
      <c r="N3198" s="58">
        <f t="shared" si="333"/>
        <v>98.89</v>
      </c>
      <c r="O3198" s="58">
        <f>IF(J3198&gt;0,ROUND(J3198*#REF!,2),0)</f>
        <v>0</v>
      </c>
      <c r="P3198" s="58">
        <f t="shared" si="334"/>
        <v>101.76</v>
      </c>
      <c r="Q3198" s="59" t="s">
        <v>0</v>
      </c>
      <c r="R3198" s="51"/>
      <c r="S3198" s="51"/>
    </row>
    <row r="3199" spans="1:19" ht="21" x14ac:dyDescent="0.35">
      <c r="A3199" s="53">
        <v>40306810</v>
      </c>
      <c r="B3199" s="53" t="s">
        <v>12174</v>
      </c>
      <c r="C3199" s="54" t="s">
        <v>1397</v>
      </c>
      <c r="D3199" s="60">
        <v>0.01</v>
      </c>
      <c r="E3199" s="60" t="s">
        <v>25</v>
      </c>
      <c r="F3199" s="56">
        <v>1.17</v>
      </c>
      <c r="G3199" s="53"/>
      <c r="H3199" s="53"/>
      <c r="I3199" s="53"/>
      <c r="J3199" s="53"/>
      <c r="K3199" s="57"/>
      <c r="L3199" s="58">
        <f t="shared" si="331"/>
        <v>11.46</v>
      </c>
      <c r="M3199" s="58">
        <f t="shared" si="332"/>
        <v>0.11</v>
      </c>
      <c r="N3199" s="58">
        <f t="shared" si="333"/>
        <v>15.43</v>
      </c>
      <c r="O3199" s="58">
        <f>IF(J3199&gt;0,ROUND(J3199*#REF!,2),0)</f>
        <v>0</v>
      </c>
      <c r="P3199" s="58">
        <f t="shared" si="334"/>
        <v>15.54</v>
      </c>
      <c r="Q3199" s="59" t="s">
        <v>0</v>
      </c>
      <c r="R3199" s="51"/>
      <c r="S3199" s="51"/>
    </row>
    <row r="3200" spans="1:19" x14ac:dyDescent="0.35">
      <c r="A3200" s="53">
        <v>40306828</v>
      </c>
      <c r="B3200" s="53" t="s">
        <v>12175</v>
      </c>
      <c r="C3200" s="54" t="s">
        <v>1396</v>
      </c>
      <c r="D3200" s="60">
        <v>0.04</v>
      </c>
      <c r="E3200" s="60" t="s">
        <v>25</v>
      </c>
      <c r="F3200" s="56">
        <v>0.72</v>
      </c>
      <c r="G3200" s="53"/>
      <c r="H3200" s="53"/>
      <c r="I3200" s="53"/>
      <c r="J3200" s="53"/>
      <c r="K3200" s="57"/>
      <c r="L3200" s="58">
        <f t="shared" si="331"/>
        <v>11.46</v>
      </c>
      <c r="M3200" s="58">
        <f t="shared" si="332"/>
        <v>0.46</v>
      </c>
      <c r="N3200" s="58">
        <f t="shared" si="333"/>
        <v>9.5</v>
      </c>
      <c r="O3200" s="58">
        <f>IF(J3200&gt;0,ROUND(J3200*#REF!,2),0)</f>
        <v>0</v>
      </c>
      <c r="P3200" s="58">
        <f t="shared" si="334"/>
        <v>9.9600000000000009</v>
      </c>
      <c r="Q3200" s="59" t="s">
        <v>0</v>
      </c>
      <c r="R3200" s="51"/>
      <c r="S3200" s="51"/>
    </row>
    <row r="3201" spans="1:19" x14ac:dyDescent="0.35">
      <c r="A3201" s="53">
        <v>40306836</v>
      </c>
      <c r="B3201" s="53" t="s">
        <v>12176</v>
      </c>
      <c r="C3201" s="54" t="s">
        <v>1395</v>
      </c>
      <c r="D3201" s="60">
        <v>0.01</v>
      </c>
      <c r="E3201" s="60" t="s">
        <v>25</v>
      </c>
      <c r="F3201" s="56">
        <v>1.17</v>
      </c>
      <c r="G3201" s="53"/>
      <c r="H3201" s="53"/>
      <c r="I3201" s="53"/>
      <c r="J3201" s="53"/>
      <c r="K3201" s="57"/>
      <c r="L3201" s="58">
        <f t="shared" si="331"/>
        <v>11.46</v>
      </c>
      <c r="M3201" s="58">
        <f t="shared" si="332"/>
        <v>0.11</v>
      </c>
      <c r="N3201" s="58">
        <f t="shared" si="333"/>
        <v>15.43</v>
      </c>
      <c r="O3201" s="58">
        <f>IF(J3201&gt;0,ROUND(J3201*#REF!,2),0)</f>
        <v>0</v>
      </c>
      <c r="P3201" s="58">
        <f t="shared" si="334"/>
        <v>15.54</v>
      </c>
      <c r="Q3201" s="59" t="s">
        <v>0</v>
      </c>
      <c r="R3201" s="51"/>
      <c r="S3201" s="51"/>
    </row>
    <row r="3202" spans="1:19" x14ac:dyDescent="0.35">
      <c r="A3202" s="53">
        <v>40306844</v>
      </c>
      <c r="B3202" s="53" t="s">
        <v>12177</v>
      </c>
      <c r="C3202" s="54" t="s">
        <v>1394</v>
      </c>
      <c r="D3202" s="60">
        <v>0.04</v>
      </c>
      <c r="E3202" s="60" t="s">
        <v>25</v>
      </c>
      <c r="F3202" s="56">
        <v>0.72</v>
      </c>
      <c r="G3202" s="53"/>
      <c r="H3202" s="53"/>
      <c r="I3202" s="53"/>
      <c r="J3202" s="53"/>
      <c r="K3202" s="57"/>
      <c r="L3202" s="58">
        <f t="shared" si="331"/>
        <v>11.46</v>
      </c>
      <c r="M3202" s="58">
        <f t="shared" si="332"/>
        <v>0.46</v>
      </c>
      <c r="N3202" s="58">
        <f t="shared" si="333"/>
        <v>9.5</v>
      </c>
      <c r="O3202" s="58">
        <f>IF(J3202&gt;0,ROUND(J3202*#REF!,2),0)</f>
        <v>0</v>
      </c>
      <c r="P3202" s="58">
        <f t="shared" si="334"/>
        <v>9.9600000000000009</v>
      </c>
      <c r="Q3202" s="59" t="s">
        <v>0</v>
      </c>
      <c r="R3202" s="51"/>
      <c r="S3202" s="51"/>
    </row>
    <row r="3203" spans="1:19" ht="21" x14ac:dyDescent="0.35">
      <c r="A3203" s="53">
        <v>40306852</v>
      </c>
      <c r="B3203" s="53" t="s">
        <v>12178</v>
      </c>
      <c r="C3203" s="54" t="s">
        <v>1393</v>
      </c>
      <c r="D3203" s="60">
        <v>0.04</v>
      </c>
      <c r="E3203" s="60" t="s">
        <v>25</v>
      </c>
      <c r="F3203" s="56">
        <v>1.17</v>
      </c>
      <c r="G3203" s="53"/>
      <c r="H3203" s="53"/>
      <c r="I3203" s="53"/>
      <c r="J3203" s="53"/>
      <c r="K3203" s="57"/>
      <c r="L3203" s="58">
        <f t="shared" si="331"/>
        <v>11.46</v>
      </c>
      <c r="M3203" s="58">
        <f t="shared" si="332"/>
        <v>0.46</v>
      </c>
      <c r="N3203" s="58">
        <f t="shared" si="333"/>
        <v>15.43</v>
      </c>
      <c r="O3203" s="58">
        <f>IF(J3203&gt;0,ROUND(J3203*#REF!,2),0)</f>
        <v>0</v>
      </c>
      <c r="P3203" s="58">
        <f t="shared" si="334"/>
        <v>15.89</v>
      </c>
      <c r="Q3203" s="59" t="s">
        <v>0</v>
      </c>
      <c r="R3203" s="51"/>
      <c r="S3203" s="51"/>
    </row>
    <row r="3204" spans="1:19" ht="31.5" x14ac:dyDescent="0.35">
      <c r="A3204" s="53">
        <v>40306860</v>
      </c>
      <c r="B3204" s="53" t="s">
        <v>12179</v>
      </c>
      <c r="C3204" s="54" t="s">
        <v>1392</v>
      </c>
      <c r="D3204" s="60">
        <v>0.01</v>
      </c>
      <c r="E3204" s="60" t="s">
        <v>25</v>
      </c>
      <c r="F3204" s="56">
        <v>1.17</v>
      </c>
      <c r="G3204" s="53"/>
      <c r="H3204" s="53"/>
      <c r="I3204" s="53"/>
      <c r="J3204" s="53"/>
      <c r="K3204" s="57"/>
      <c r="L3204" s="58">
        <f t="shared" si="331"/>
        <v>11.46</v>
      </c>
      <c r="M3204" s="58">
        <f t="shared" si="332"/>
        <v>0.11</v>
      </c>
      <c r="N3204" s="58">
        <f t="shared" si="333"/>
        <v>15.43</v>
      </c>
      <c r="O3204" s="58">
        <f>IF(J3204&gt;0,ROUND(J3204*#REF!,2),0)</f>
        <v>0</v>
      </c>
      <c r="P3204" s="58">
        <f t="shared" si="334"/>
        <v>15.54</v>
      </c>
      <c r="Q3204" s="59" t="s">
        <v>0</v>
      </c>
      <c r="R3204" s="51"/>
      <c r="S3204" s="51"/>
    </row>
    <row r="3205" spans="1:19" ht="21" x14ac:dyDescent="0.35">
      <c r="A3205" s="53">
        <v>40306879</v>
      </c>
      <c r="B3205" s="53" t="s">
        <v>12180</v>
      </c>
      <c r="C3205" s="54" t="s">
        <v>1391</v>
      </c>
      <c r="D3205" s="60">
        <v>0.04</v>
      </c>
      <c r="E3205" s="60" t="s">
        <v>25</v>
      </c>
      <c r="F3205" s="56">
        <v>1.8</v>
      </c>
      <c r="G3205" s="53"/>
      <c r="H3205" s="53"/>
      <c r="I3205" s="53"/>
      <c r="J3205" s="53"/>
      <c r="K3205" s="57"/>
      <c r="L3205" s="58">
        <f t="shared" si="331"/>
        <v>11.46</v>
      </c>
      <c r="M3205" s="58">
        <f t="shared" si="332"/>
        <v>0.46</v>
      </c>
      <c r="N3205" s="58">
        <f t="shared" si="333"/>
        <v>23.74</v>
      </c>
      <c r="O3205" s="58">
        <f>IF(J3205&gt;0,ROUND(J3205*#REF!,2),0)</f>
        <v>0</v>
      </c>
      <c r="P3205" s="58">
        <f t="shared" si="334"/>
        <v>24.2</v>
      </c>
      <c r="Q3205" s="59" t="s">
        <v>0</v>
      </c>
      <c r="R3205" s="51"/>
      <c r="S3205" s="51"/>
    </row>
    <row r="3206" spans="1:19" x14ac:dyDescent="0.35">
      <c r="A3206" s="53">
        <v>40306887</v>
      </c>
      <c r="B3206" s="53" t="s">
        <v>12181</v>
      </c>
      <c r="C3206" s="54" t="s">
        <v>1390</v>
      </c>
      <c r="D3206" s="69">
        <v>0.5</v>
      </c>
      <c r="E3206" s="60" t="s">
        <v>25</v>
      </c>
      <c r="F3206" s="56">
        <v>36.173000000000002</v>
      </c>
      <c r="G3206" s="53"/>
      <c r="H3206" s="53"/>
      <c r="I3206" s="53"/>
      <c r="J3206" s="53"/>
      <c r="K3206" s="57"/>
      <c r="L3206" s="58">
        <f t="shared" si="331"/>
        <v>11.46</v>
      </c>
      <c r="M3206" s="58">
        <f t="shared" si="332"/>
        <v>5.73</v>
      </c>
      <c r="N3206" s="58">
        <f t="shared" si="333"/>
        <v>477.12</v>
      </c>
      <c r="O3206" s="58">
        <f>IF(J3206&gt;0,ROUND(J3206*#REF!,2),0)</f>
        <v>0</v>
      </c>
      <c r="P3206" s="58">
        <f t="shared" si="334"/>
        <v>482.85</v>
      </c>
      <c r="Q3206" s="59" t="s">
        <v>0</v>
      </c>
      <c r="R3206" s="51"/>
      <c r="S3206" s="51"/>
    </row>
    <row r="3207" spans="1:19" x14ac:dyDescent="0.35">
      <c r="A3207" s="53">
        <v>40306895</v>
      </c>
      <c r="B3207" s="53" t="s">
        <v>12182</v>
      </c>
      <c r="C3207" s="54" t="s">
        <v>1389</v>
      </c>
      <c r="D3207" s="60">
        <v>0.04</v>
      </c>
      <c r="E3207" s="60" t="s">
        <v>25</v>
      </c>
      <c r="F3207" s="56">
        <v>1.8</v>
      </c>
      <c r="G3207" s="53"/>
      <c r="H3207" s="53"/>
      <c r="I3207" s="53"/>
      <c r="J3207" s="53"/>
      <c r="K3207" s="57"/>
      <c r="L3207" s="58">
        <f t="shared" si="331"/>
        <v>11.46</v>
      </c>
      <c r="M3207" s="58">
        <f t="shared" si="332"/>
        <v>0.46</v>
      </c>
      <c r="N3207" s="58">
        <f t="shared" si="333"/>
        <v>23.74</v>
      </c>
      <c r="O3207" s="58">
        <f>IF(J3207&gt;0,ROUND(J3207*#REF!,2),0)</f>
        <v>0</v>
      </c>
      <c r="P3207" s="58">
        <f t="shared" si="334"/>
        <v>24.2</v>
      </c>
      <c r="Q3207" s="59" t="s">
        <v>0</v>
      </c>
      <c r="R3207" s="51"/>
      <c r="S3207" s="51"/>
    </row>
    <row r="3208" spans="1:19" ht="21" x14ac:dyDescent="0.35">
      <c r="A3208" s="53">
        <v>40306909</v>
      </c>
      <c r="B3208" s="53" t="s">
        <v>12183</v>
      </c>
      <c r="C3208" s="54" t="s">
        <v>1388</v>
      </c>
      <c r="D3208" s="60">
        <v>0.25</v>
      </c>
      <c r="E3208" s="60" t="s">
        <v>25</v>
      </c>
      <c r="F3208" s="56">
        <v>12.590999999999999</v>
      </c>
      <c r="G3208" s="53"/>
      <c r="H3208" s="53"/>
      <c r="I3208" s="53"/>
      <c r="J3208" s="53"/>
      <c r="K3208" s="57"/>
      <c r="L3208" s="58">
        <f t="shared" si="331"/>
        <v>11.46</v>
      </c>
      <c r="M3208" s="58">
        <f t="shared" si="332"/>
        <v>2.87</v>
      </c>
      <c r="N3208" s="58">
        <f t="shared" si="333"/>
        <v>166.08</v>
      </c>
      <c r="O3208" s="58">
        <f>IF(J3208&gt;0,ROUND(J3208*#REF!,2),0)</f>
        <v>0</v>
      </c>
      <c r="P3208" s="58">
        <f t="shared" si="334"/>
        <v>168.95</v>
      </c>
      <c r="Q3208" s="59" t="s">
        <v>0</v>
      </c>
      <c r="R3208" s="51"/>
      <c r="S3208" s="51"/>
    </row>
    <row r="3209" spans="1:19" ht="21" x14ac:dyDescent="0.35">
      <c r="A3209" s="53">
        <v>40306917</v>
      </c>
      <c r="B3209" s="53" t="s">
        <v>12184</v>
      </c>
      <c r="C3209" s="54" t="s">
        <v>1387</v>
      </c>
      <c r="D3209" s="60">
        <v>0.1</v>
      </c>
      <c r="E3209" s="60" t="s">
        <v>25</v>
      </c>
      <c r="F3209" s="56">
        <v>2.8439999999999999</v>
      </c>
      <c r="G3209" s="53"/>
      <c r="H3209" s="53"/>
      <c r="I3209" s="53"/>
      <c r="J3209" s="53"/>
      <c r="K3209" s="57"/>
      <c r="L3209" s="58">
        <f t="shared" si="331"/>
        <v>11.46</v>
      </c>
      <c r="M3209" s="58">
        <f t="shared" si="332"/>
        <v>1.1499999999999999</v>
      </c>
      <c r="N3209" s="58">
        <f t="shared" si="333"/>
        <v>37.51</v>
      </c>
      <c r="O3209" s="58">
        <f>IF(J3209&gt;0,ROUND(J3209*#REF!,2),0)</f>
        <v>0</v>
      </c>
      <c r="P3209" s="58">
        <f t="shared" si="334"/>
        <v>38.659999999999997</v>
      </c>
      <c r="Q3209" s="59" t="s">
        <v>0</v>
      </c>
      <c r="R3209" s="51"/>
      <c r="S3209" s="51"/>
    </row>
    <row r="3210" spans="1:19" ht="21" x14ac:dyDescent="0.35">
      <c r="A3210" s="53">
        <v>40306925</v>
      </c>
      <c r="B3210" s="53" t="s">
        <v>12185</v>
      </c>
      <c r="C3210" s="54" t="s">
        <v>1386</v>
      </c>
      <c r="D3210" s="60">
        <v>0.1</v>
      </c>
      <c r="E3210" s="60" t="s">
        <v>25</v>
      </c>
      <c r="F3210" s="56">
        <v>3.294</v>
      </c>
      <c r="G3210" s="53"/>
      <c r="H3210" s="53"/>
      <c r="I3210" s="53"/>
      <c r="J3210" s="53"/>
      <c r="K3210" s="57"/>
      <c r="L3210" s="58">
        <f t="shared" si="331"/>
        <v>11.46</v>
      </c>
      <c r="M3210" s="58">
        <f t="shared" si="332"/>
        <v>1.1499999999999999</v>
      </c>
      <c r="N3210" s="58">
        <f t="shared" si="333"/>
        <v>43.45</v>
      </c>
      <c r="O3210" s="58">
        <f>IF(J3210&gt;0,ROUND(J3210*#REF!,2),0)</f>
        <v>0</v>
      </c>
      <c r="P3210" s="58">
        <f t="shared" si="334"/>
        <v>44.6</v>
      </c>
      <c r="Q3210" s="59" t="s">
        <v>0</v>
      </c>
      <c r="R3210" s="51"/>
      <c r="S3210" s="51"/>
    </row>
    <row r="3211" spans="1:19" ht="21" x14ac:dyDescent="0.35">
      <c r="A3211" s="53">
        <v>40306933</v>
      </c>
      <c r="B3211" s="53" t="s">
        <v>12186</v>
      </c>
      <c r="C3211" s="54" t="s">
        <v>1385</v>
      </c>
      <c r="D3211" s="60">
        <v>0.04</v>
      </c>
      <c r="E3211" s="60" t="s">
        <v>25</v>
      </c>
      <c r="F3211" s="56">
        <v>1.8</v>
      </c>
      <c r="G3211" s="53"/>
      <c r="H3211" s="53"/>
      <c r="I3211" s="53"/>
      <c r="J3211" s="53"/>
      <c r="K3211" s="57"/>
      <c r="L3211" s="58">
        <f t="shared" si="331"/>
        <v>11.46</v>
      </c>
      <c r="M3211" s="58">
        <f t="shared" si="332"/>
        <v>0.46</v>
      </c>
      <c r="N3211" s="58">
        <f t="shared" si="333"/>
        <v>23.74</v>
      </c>
      <c r="O3211" s="58">
        <f>IF(J3211&gt;0,ROUND(J3211*#REF!,2),0)</f>
        <v>0</v>
      </c>
      <c r="P3211" s="58">
        <f t="shared" si="334"/>
        <v>24.2</v>
      </c>
      <c r="Q3211" s="59" t="s">
        <v>0</v>
      </c>
      <c r="R3211" s="51"/>
      <c r="S3211" s="51"/>
    </row>
    <row r="3212" spans="1:19" ht="21" x14ac:dyDescent="0.35">
      <c r="A3212" s="53">
        <v>40306941</v>
      </c>
      <c r="B3212" s="53" t="s">
        <v>12187</v>
      </c>
      <c r="C3212" s="54" t="s">
        <v>1384</v>
      </c>
      <c r="D3212" s="60">
        <v>0.04</v>
      </c>
      <c r="E3212" s="60" t="s">
        <v>25</v>
      </c>
      <c r="F3212" s="56">
        <v>2.1869999999999998</v>
      </c>
      <c r="G3212" s="53"/>
      <c r="H3212" s="53"/>
      <c r="I3212" s="53"/>
      <c r="J3212" s="53"/>
      <c r="K3212" s="57"/>
      <c r="L3212" s="58">
        <f t="shared" si="331"/>
        <v>11.46</v>
      </c>
      <c r="M3212" s="58">
        <f t="shared" si="332"/>
        <v>0.46</v>
      </c>
      <c r="N3212" s="58">
        <f t="shared" si="333"/>
        <v>28.85</v>
      </c>
      <c r="O3212" s="58">
        <f>IF(J3212&gt;0,ROUND(J3212*#REF!,2),0)</f>
        <v>0</v>
      </c>
      <c r="P3212" s="58">
        <f t="shared" si="334"/>
        <v>29.31</v>
      </c>
      <c r="Q3212" s="59" t="s">
        <v>0</v>
      </c>
      <c r="R3212" s="51"/>
      <c r="S3212" s="51"/>
    </row>
    <row r="3213" spans="1:19" ht="31.5" x14ac:dyDescent="0.35">
      <c r="A3213" s="53">
        <v>40306950</v>
      </c>
      <c r="B3213" s="53" t="s">
        <v>12188</v>
      </c>
      <c r="C3213" s="54" t="s">
        <v>1383</v>
      </c>
      <c r="D3213" s="60">
        <v>0.04</v>
      </c>
      <c r="E3213" s="60" t="s">
        <v>25</v>
      </c>
      <c r="F3213" s="56">
        <v>1.8</v>
      </c>
      <c r="G3213" s="53"/>
      <c r="H3213" s="53"/>
      <c r="I3213" s="53"/>
      <c r="J3213" s="53"/>
      <c r="K3213" s="57"/>
      <c r="L3213" s="58">
        <f t="shared" si="331"/>
        <v>11.46</v>
      </c>
      <c r="M3213" s="58">
        <f t="shared" si="332"/>
        <v>0.46</v>
      </c>
      <c r="N3213" s="58">
        <f t="shared" si="333"/>
        <v>23.74</v>
      </c>
      <c r="O3213" s="58">
        <f>IF(J3213&gt;0,ROUND(J3213*#REF!,2),0)</f>
        <v>0</v>
      </c>
      <c r="P3213" s="58">
        <f t="shared" si="334"/>
        <v>24.2</v>
      </c>
      <c r="Q3213" s="59" t="s">
        <v>0</v>
      </c>
      <c r="R3213" s="51"/>
      <c r="S3213" s="51"/>
    </row>
    <row r="3214" spans="1:19" ht="31.5" x14ac:dyDescent="0.35">
      <c r="A3214" s="53">
        <v>40306968</v>
      </c>
      <c r="B3214" s="53" t="s">
        <v>12189</v>
      </c>
      <c r="C3214" s="54" t="s">
        <v>1382</v>
      </c>
      <c r="D3214" s="60">
        <v>0.04</v>
      </c>
      <c r="E3214" s="60" t="s">
        <v>25</v>
      </c>
      <c r="F3214" s="56">
        <v>2.1869999999999998</v>
      </c>
      <c r="G3214" s="53"/>
      <c r="H3214" s="53"/>
      <c r="I3214" s="53"/>
      <c r="J3214" s="53"/>
      <c r="K3214" s="57"/>
      <c r="L3214" s="58">
        <f t="shared" si="331"/>
        <v>11.46</v>
      </c>
      <c r="M3214" s="58">
        <f t="shared" si="332"/>
        <v>0.46</v>
      </c>
      <c r="N3214" s="58">
        <f t="shared" si="333"/>
        <v>28.85</v>
      </c>
      <c r="O3214" s="58">
        <f>IF(J3214&gt;0,ROUND(J3214*#REF!,2),0)</f>
        <v>0</v>
      </c>
      <c r="P3214" s="58">
        <f t="shared" si="334"/>
        <v>29.31</v>
      </c>
      <c r="Q3214" s="59" t="s">
        <v>0</v>
      </c>
      <c r="R3214" s="51"/>
      <c r="S3214" s="51"/>
    </row>
    <row r="3215" spans="1:19" ht="21" x14ac:dyDescent="0.35">
      <c r="A3215" s="53">
        <v>40306976</v>
      </c>
      <c r="B3215" s="53" t="s">
        <v>12190</v>
      </c>
      <c r="C3215" s="54" t="s">
        <v>1381</v>
      </c>
      <c r="D3215" s="60">
        <v>0.04</v>
      </c>
      <c r="E3215" s="60" t="s">
        <v>25</v>
      </c>
      <c r="F3215" s="56">
        <v>1.8</v>
      </c>
      <c r="G3215" s="53"/>
      <c r="H3215" s="53"/>
      <c r="I3215" s="53"/>
      <c r="J3215" s="53"/>
      <c r="K3215" s="57"/>
      <c r="L3215" s="58">
        <f t="shared" si="331"/>
        <v>11.46</v>
      </c>
      <c r="M3215" s="58">
        <f t="shared" si="332"/>
        <v>0.46</v>
      </c>
      <c r="N3215" s="58">
        <f t="shared" si="333"/>
        <v>23.74</v>
      </c>
      <c r="O3215" s="58">
        <f>IF(J3215&gt;0,ROUND(J3215*#REF!,2),0)</f>
        <v>0</v>
      </c>
      <c r="P3215" s="58">
        <f t="shared" si="334"/>
        <v>24.2</v>
      </c>
      <c r="Q3215" s="59" t="s">
        <v>0</v>
      </c>
      <c r="R3215" s="51"/>
      <c r="S3215" s="51"/>
    </row>
    <row r="3216" spans="1:19" ht="21" x14ac:dyDescent="0.35">
      <c r="A3216" s="53">
        <v>40306984</v>
      </c>
      <c r="B3216" s="53" t="s">
        <v>12191</v>
      </c>
      <c r="C3216" s="54" t="s">
        <v>1380</v>
      </c>
      <c r="D3216" s="60">
        <v>0.04</v>
      </c>
      <c r="E3216" s="60" t="s">
        <v>25</v>
      </c>
      <c r="F3216" s="56">
        <v>1.8</v>
      </c>
      <c r="G3216" s="53"/>
      <c r="H3216" s="53"/>
      <c r="I3216" s="53"/>
      <c r="J3216" s="53"/>
      <c r="K3216" s="57"/>
      <c r="L3216" s="58">
        <f t="shared" si="331"/>
        <v>11.46</v>
      </c>
      <c r="M3216" s="58">
        <f t="shared" si="332"/>
        <v>0.46</v>
      </c>
      <c r="N3216" s="58">
        <f t="shared" si="333"/>
        <v>23.74</v>
      </c>
      <c r="O3216" s="58">
        <f>IF(J3216&gt;0,ROUND(J3216*#REF!,2),0)</f>
        <v>0</v>
      </c>
      <c r="P3216" s="58">
        <f t="shared" si="334"/>
        <v>24.2</v>
      </c>
      <c r="Q3216" s="59" t="s">
        <v>0</v>
      </c>
      <c r="R3216" s="51"/>
      <c r="S3216" s="51"/>
    </row>
    <row r="3217" spans="1:19" ht="31.5" x14ac:dyDescent="0.35">
      <c r="A3217" s="53">
        <v>40306992</v>
      </c>
      <c r="B3217" s="53" t="s">
        <v>12192</v>
      </c>
      <c r="C3217" s="54" t="s">
        <v>1379</v>
      </c>
      <c r="D3217" s="60">
        <v>0.04</v>
      </c>
      <c r="E3217" s="60" t="s">
        <v>25</v>
      </c>
      <c r="F3217" s="56">
        <v>1.8</v>
      </c>
      <c r="G3217" s="53"/>
      <c r="H3217" s="53"/>
      <c r="I3217" s="53"/>
      <c r="J3217" s="53"/>
      <c r="K3217" s="57"/>
      <c r="L3217" s="58">
        <f t="shared" si="331"/>
        <v>11.46</v>
      </c>
      <c r="M3217" s="58">
        <f t="shared" si="332"/>
        <v>0.46</v>
      </c>
      <c r="N3217" s="58">
        <f t="shared" si="333"/>
        <v>23.74</v>
      </c>
      <c r="O3217" s="58">
        <f>IF(J3217&gt;0,ROUND(J3217*#REF!,2),0)</f>
        <v>0</v>
      </c>
      <c r="P3217" s="58">
        <f t="shared" si="334"/>
        <v>24.2</v>
      </c>
      <c r="Q3217" s="59" t="s">
        <v>0</v>
      </c>
      <c r="R3217" s="51"/>
      <c r="S3217" s="51"/>
    </row>
    <row r="3218" spans="1:19" ht="31.5" x14ac:dyDescent="0.35">
      <c r="A3218" s="53">
        <v>40307018</v>
      </c>
      <c r="B3218" s="53" t="s">
        <v>12193</v>
      </c>
      <c r="C3218" s="54" t="s">
        <v>1378</v>
      </c>
      <c r="D3218" s="60">
        <v>0.04</v>
      </c>
      <c r="E3218" s="60" t="s">
        <v>25</v>
      </c>
      <c r="F3218" s="56">
        <v>2.6</v>
      </c>
      <c r="G3218" s="53"/>
      <c r="H3218" s="53"/>
      <c r="I3218" s="53"/>
      <c r="J3218" s="53"/>
      <c r="K3218" s="57"/>
      <c r="L3218" s="58">
        <f t="shared" si="331"/>
        <v>11.46</v>
      </c>
      <c r="M3218" s="58">
        <f t="shared" si="332"/>
        <v>0.46</v>
      </c>
      <c r="N3218" s="58">
        <f t="shared" si="333"/>
        <v>34.29</v>
      </c>
      <c r="O3218" s="58">
        <f>IF(J3218&gt;0,ROUND(J3218*#REF!,2),0)</f>
        <v>0</v>
      </c>
      <c r="P3218" s="58">
        <f t="shared" si="334"/>
        <v>34.75</v>
      </c>
      <c r="Q3218" s="59" t="s">
        <v>0</v>
      </c>
      <c r="R3218" s="51"/>
      <c r="S3218" s="51"/>
    </row>
    <row r="3219" spans="1:19" ht="21" x14ac:dyDescent="0.35">
      <c r="A3219" s="53">
        <v>40307026</v>
      </c>
      <c r="B3219" s="53" t="s">
        <v>12194</v>
      </c>
      <c r="C3219" s="54" t="s">
        <v>1377</v>
      </c>
      <c r="D3219" s="60">
        <v>0.04</v>
      </c>
      <c r="E3219" s="60" t="s">
        <v>25</v>
      </c>
      <c r="F3219" s="56">
        <v>2.484</v>
      </c>
      <c r="G3219" s="53"/>
      <c r="H3219" s="53"/>
      <c r="I3219" s="53"/>
      <c r="J3219" s="53"/>
      <c r="K3219" s="57"/>
      <c r="L3219" s="58">
        <f t="shared" si="331"/>
        <v>11.46</v>
      </c>
      <c r="M3219" s="58">
        <f t="shared" si="332"/>
        <v>0.46</v>
      </c>
      <c r="N3219" s="58">
        <f t="shared" si="333"/>
        <v>32.76</v>
      </c>
      <c r="O3219" s="58">
        <f>IF(J3219&gt;0,ROUND(J3219*#REF!,2),0)</f>
        <v>0</v>
      </c>
      <c r="P3219" s="58">
        <f t="shared" si="334"/>
        <v>33.22</v>
      </c>
      <c r="Q3219" s="59" t="s">
        <v>0</v>
      </c>
      <c r="R3219" s="51"/>
      <c r="S3219" s="51"/>
    </row>
    <row r="3220" spans="1:19" ht="21" x14ac:dyDescent="0.35">
      <c r="A3220" s="53">
        <v>40307034</v>
      </c>
      <c r="B3220" s="53" t="s">
        <v>12195</v>
      </c>
      <c r="C3220" s="54" t="s">
        <v>1376</v>
      </c>
      <c r="D3220" s="69">
        <v>0.1</v>
      </c>
      <c r="E3220" s="60" t="s">
        <v>25</v>
      </c>
      <c r="F3220" s="56">
        <v>3.294</v>
      </c>
      <c r="G3220" s="53"/>
      <c r="H3220" s="53"/>
      <c r="I3220" s="53"/>
      <c r="J3220" s="53"/>
      <c r="K3220" s="57"/>
      <c r="L3220" s="58">
        <f t="shared" si="331"/>
        <v>11.46</v>
      </c>
      <c r="M3220" s="58">
        <f t="shared" si="332"/>
        <v>1.1499999999999999</v>
      </c>
      <c r="N3220" s="58">
        <f t="shared" si="333"/>
        <v>43.45</v>
      </c>
      <c r="O3220" s="58">
        <f>IF(J3220&gt;0,ROUND(J3220*#REF!,2),0)</f>
        <v>0</v>
      </c>
      <c r="P3220" s="58">
        <f t="shared" si="334"/>
        <v>44.6</v>
      </c>
      <c r="Q3220" s="59" t="s">
        <v>0</v>
      </c>
      <c r="R3220" s="51"/>
      <c r="S3220" s="51"/>
    </row>
    <row r="3221" spans="1:19" ht="21" x14ac:dyDescent="0.35">
      <c r="A3221" s="53">
        <v>40307042</v>
      </c>
      <c r="B3221" s="53" t="s">
        <v>12196</v>
      </c>
      <c r="C3221" s="54" t="s">
        <v>1375</v>
      </c>
      <c r="D3221" s="69">
        <v>0.5</v>
      </c>
      <c r="E3221" s="60" t="s">
        <v>25</v>
      </c>
      <c r="F3221" s="56">
        <v>15.435</v>
      </c>
      <c r="G3221" s="53"/>
      <c r="H3221" s="53"/>
      <c r="I3221" s="53"/>
      <c r="J3221" s="53"/>
      <c r="K3221" s="57"/>
      <c r="L3221" s="58">
        <f t="shared" si="331"/>
        <v>11.46</v>
      </c>
      <c r="M3221" s="58">
        <f t="shared" si="332"/>
        <v>5.73</v>
      </c>
      <c r="N3221" s="58">
        <f t="shared" si="333"/>
        <v>203.59</v>
      </c>
      <c r="O3221" s="58">
        <f>IF(J3221&gt;0,ROUND(J3221*#REF!,2),0)</f>
        <v>0</v>
      </c>
      <c r="P3221" s="58">
        <f t="shared" si="334"/>
        <v>209.32</v>
      </c>
      <c r="Q3221" s="59" t="s">
        <v>0</v>
      </c>
      <c r="R3221" s="51"/>
      <c r="S3221" s="51"/>
    </row>
    <row r="3222" spans="1:19" ht="21" x14ac:dyDescent="0.35">
      <c r="A3222" s="53">
        <v>40307050</v>
      </c>
      <c r="B3222" s="53" t="s">
        <v>12197</v>
      </c>
      <c r="C3222" s="54" t="s">
        <v>1374</v>
      </c>
      <c r="D3222" s="69">
        <v>0.1</v>
      </c>
      <c r="E3222" s="60" t="s">
        <v>25</v>
      </c>
      <c r="F3222" s="56">
        <v>4.05</v>
      </c>
      <c r="G3222" s="53"/>
      <c r="H3222" s="53"/>
      <c r="I3222" s="53"/>
      <c r="J3222" s="53"/>
      <c r="K3222" s="57"/>
      <c r="L3222" s="58">
        <f t="shared" si="331"/>
        <v>11.46</v>
      </c>
      <c r="M3222" s="58">
        <f t="shared" si="332"/>
        <v>1.1499999999999999</v>
      </c>
      <c r="N3222" s="58">
        <f t="shared" si="333"/>
        <v>53.42</v>
      </c>
      <c r="O3222" s="58">
        <f>IF(J3222&gt;0,ROUND(J3222*#REF!,2),0)</f>
        <v>0</v>
      </c>
      <c r="P3222" s="58">
        <f t="shared" si="334"/>
        <v>54.57</v>
      </c>
      <c r="Q3222" s="59" t="s">
        <v>0</v>
      </c>
      <c r="R3222" s="51"/>
      <c r="S3222" s="51"/>
    </row>
    <row r="3223" spans="1:19" ht="21" x14ac:dyDescent="0.35">
      <c r="A3223" s="53">
        <v>40307069</v>
      </c>
      <c r="B3223" s="53" t="s">
        <v>12198</v>
      </c>
      <c r="C3223" s="54" t="s">
        <v>1373</v>
      </c>
      <c r="D3223" s="69">
        <v>0.1</v>
      </c>
      <c r="E3223" s="60" t="s">
        <v>25</v>
      </c>
      <c r="F3223" s="56">
        <v>3.96</v>
      </c>
      <c r="G3223" s="53"/>
      <c r="H3223" s="53"/>
      <c r="I3223" s="53"/>
      <c r="J3223" s="53"/>
      <c r="K3223" s="57"/>
      <c r="L3223" s="58">
        <f t="shared" si="331"/>
        <v>11.46</v>
      </c>
      <c r="M3223" s="58">
        <f t="shared" si="332"/>
        <v>1.1499999999999999</v>
      </c>
      <c r="N3223" s="58">
        <f t="shared" si="333"/>
        <v>52.23</v>
      </c>
      <c r="O3223" s="58">
        <f>IF(J3223&gt;0,ROUND(J3223*#REF!,2),0)</f>
        <v>0</v>
      </c>
      <c r="P3223" s="58">
        <f t="shared" si="334"/>
        <v>53.38</v>
      </c>
      <c r="Q3223" s="59" t="s">
        <v>0</v>
      </c>
      <c r="R3223" s="51"/>
      <c r="S3223" s="51"/>
    </row>
    <row r="3224" spans="1:19" ht="21" x14ac:dyDescent="0.35">
      <c r="A3224" s="53">
        <v>40307077</v>
      </c>
      <c r="B3224" s="53" t="s">
        <v>12199</v>
      </c>
      <c r="C3224" s="54" t="s">
        <v>1372</v>
      </c>
      <c r="D3224" s="60">
        <v>0.1</v>
      </c>
      <c r="E3224" s="60" t="s">
        <v>25</v>
      </c>
      <c r="F3224" s="56">
        <v>3.96</v>
      </c>
      <c r="G3224" s="53"/>
      <c r="H3224" s="53"/>
      <c r="I3224" s="53"/>
      <c r="J3224" s="53"/>
      <c r="K3224" s="57"/>
      <c r="L3224" s="58">
        <f t="shared" si="331"/>
        <v>11.46</v>
      </c>
      <c r="M3224" s="58">
        <f t="shared" si="332"/>
        <v>1.1499999999999999</v>
      </c>
      <c r="N3224" s="58">
        <f t="shared" si="333"/>
        <v>52.23</v>
      </c>
      <c r="O3224" s="58">
        <f>IF(J3224&gt;0,ROUND(J3224*#REF!,2),0)</f>
        <v>0</v>
      </c>
      <c r="P3224" s="58">
        <f t="shared" si="334"/>
        <v>53.38</v>
      </c>
      <c r="Q3224" s="59" t="s">
        <v>0</v>
      </c>
      <c r="R3224" s="51"/>
      <c r="S3224" s="51"/>
    </row>
    <row r="3225" spans="1:19" x14ac:dyDescent="0.35">
      <c r="A3225" s="53">
        <v>40307085</v>
      </c>
      <c r="B3225" s="53" t="s">
        <v>12200</v>
      </c>
      <c r="C3225" s="54" t="s">
        <v>1371</v>
      </c>
      <c r="D3225" s="60">
        <v>0.04</v>
      </c>
      <c r="E3225" s="60" t="s">
        <v>25</v>
      </c>
      <c r="F3225" s="56">
        <v>1.8</v>
      </c>
      <c r="G3225" s="53"/>
      <c r="H3225" s="53"/>
      <c r="I3225" s="53"/>
      <c r="J3225" s="53"/>
      <c r="K3225" s="57"/>
      <c r="L3225" s="58">
        <f t="shared" si="331"/>
        <v>11.46</v>
      </c>
      <c r="M3225" s="58">
        <f t="shared" si="332"/>
        <v>0.46</v>
      </c>
      <c r="N3225" s="58">
        <f t="shared" si="333"/>
        <v>23.74</v>
      </c>
      <c r="O3225" s="58">
        <f>IF(J3225&gt;0,ROUND(J3225*#REF!,2),0)</f>
        <v>0</v>
      </c>
      <c r="P3225" s="58">
        <f t="shared" si="334"/>
        <v>24.2</v>
      </c>
      <c r="Q3225" s="59" t="s">
        <v>0</v>
      </c>
      <c r="R3225" s="51"/>
      <c r="S3225" s="51"/>
    </row>
    <row r="3226" spans="1:19" x14ac:dyDescent="0.35">
      <c r="A3226" s="53">
        <v>40307093</v>
      </c>
      <c r="B3226" s="53" t="s">
        <v>12201</v>
      </c>
      <c r="C3226" s="54" t="s">
        <v>1370</v>
      </c>
      <c r="D3226" s="60">
        <v>0.04</v>
      </c>
      <c r="E3226" s="60" t="s">
        <v>25</v>
      </c>
      <c r="F3226" s="56">
        <v>2.1869999999999998</v>
      </c>
      <c r="G3226" s="53"/>
      <c r="H3226" s="53"/>
      <c r="I3226" s="53"/>
      <c r="J3226" s="53"/>
      <c r="K3226" s="57"/>
      <c r="L3226" s="58">
        <f t="shared" si="331"/>
        <v>11.46</v>
      </c>
      <c r="M3226" s="58">
        <f t="shared" si="332"/>
        <v>0.46</v>
      </c>
      <c r="N3226" s="58">
        <f t="shared" si="333"/>
        <v>28.85</v>
      </c>
      <c r="O3226" s="58">
        <f>IF(J3226&gt;0,ROUND(J3226*#REF!,2),0)</f>
        <v>0</v>
      </c>
      <c r="P3226" s="58">
        <f t="shared" si="334"/>
        <v>29.31</v>
      </c>
      <c r="Q3226" s="59" t="s">
        <v>0</v>
      </c>
      <c r="R3226" s="51"/>
      <c r="S3226" s="51"/>
    </row>
    <row r="3227" spans="1:19" ht="21" x14ac:dyDescent="0.35">
      <c r="A3227" s="53">
        <v>40307107</v>
      </c>
      <c r="B3227" s="53" t="s">
        <v>12202</v>
      </c>
      <c r="C3227" s="54" t="s">
        <v>1369</v>
      </c>
      <c r="D3227" s="60">
        <v>0.04</v>
      </c>
      <c r="E3227" s="60" t="s">
        <v>25</v>
      </c>
      <c r="F3227" s="56">
        <v>1.8</v>
      </c>
      <c r="G3227" s="53"/>
      <c r="H3227" s="53"/>
      <c r="I3227" s="53"/>
      <c r="J3227" s="53"/>
      <c r="K3227" s="57"/>
      <c r="L3227" s="58">
        <f t="shared" si="331"/>
        <v>11.46</v>
      </c>
      <c r="M3227" s="58">
        <f t="shared" si="332"/>
        <v>0.46</v>
      </c>
      <c r="N3227" s="58">
        <f t="shared" si="333"/>
        <v>23.74</v>
      </c>
      <c r="O3227" s="58">
        <f>IF(J3227&gt;0,ROUND(J3227*#REF!,2),0)</f>
        <v>0</v>
      </c>
      <c r="P3227" s="58">
        <f t="shared" si="334"/>
        <v>24.2</v>
      </c>
      <c r="Q3227" s="59" t="s">
        <v>0</v>
      </c>
      <c r="R3227" s="51"/>
      <c r="S3227" s="51"/>
    </row>
    <row r="3228" spans="1:19" ht="21" x14ac:dyDescent="0.35">
      <c r="A3228" s="53">
        <v>40307115</v>
      </c>
      <c r="B3228" s="53" t="s">
        <v>12203</v>
      </c>
      <c r="C3228" s="54" t="s">
        <v>1368</v>
      </c>
      <c r="D3228" s="60">
        <v>0.04</v>
      </c>
      <c r="E3228" s="60" t="s">
        <v>25</v>
      </c>
      <c r="F3228" s="56">
        <v>2.1869999999999998</v>
      </c>
      <c r="G3228" s="53"/>
      <c r="H3228" s="53"/>
      <c r="I3228" s="53"/>
      <c r="J3228" s="53"/>
      <c r="K3228" s="57"/>
      <c r="L3228" s="58">
        <f t="shared" si="331"/>
        <v>11.46</v>
      </c>
      <c r="M3228" s="58">
        <f t="shared" si="332"/>
        <v>0.46</v>
      </c>
      <c r="N3228" s="58">
        <f t="shared" si="333"/>
        <v>28.85</v>
      </c>
      <c r="O3228" s="58">
        <f>IF(J3228&gt;0,ROUND(J3228*#REF!,2),0)</f>
        <v>0</v>
      </c>
      <c r="P3228" s="58">
        <f t="shared" si="334"/>
        <v>29.31</v>
      </c>
      <c r="Q3228" s="59" t="s">
        <v>0</v>
      </c>
      <c r="R3228" s="51"/>
      <c r="S3228" s="51"/>
    </row>
    <row r="3229" spans="1:19" ht="63" x14ac:dyDescent="0.35">
      <c r="A3229" s="53">
        <v>40307123</v>
      </c>
      <c r="B3229" s="53" t="s">
        <v>12204</v>
      </c>
      <c r="C3229" s="54" t="s">
        <v>1367</v>
      </c>
      <c r="D3229" s="60">
        <v>0.04</v>
      </c>
      <c r="E3229" s="60" t="s">
        <v>25</v>
      </c>
      <c r="F3229" s="56">
        <v>0.72</v>
      </c>
      <c r="G3229" s="53"/>
      <c r="H3229" s="53"/>
      <c r="I3229" s="53"/>
      <c r="J3229" s="53"/>
      <c r="K3229" s="57"/>
      <c r="L3229" s="58">
        <f t="shared" si="331"/>
        <v>11.46</v>
      </c>
      <c r="M3229" s="58">
        <f t="shared" si="332"/>
        <v>0.46</v>
      </c>
      <c r="N3229" s="58">
        <f t="shared" si="333"/>
        <v>9.5</v>
      </c>
      <c r="O3229" s="58">
        <f>IF(J3229&gt;0,ROUND(J3229*#REF!,2),0)</f>
        <v>0</v>
      </c>
      <c r="P3229" s="58">
        <f t="shared" si="334"/>
        <v>9.9600000000000009</v>
      </c>
      <c r="Q3229" s="59" t="s">
        <v>0</v>
      </c>
      <c r="R3229" s="51"/>
      <c r="S3229" s="51"/>
    </row>
    <row r="3230" spans="1:19" x14ac:dyDescent="0.35">
      <c r="A3230" s="53">
        <v>40307131</v>
      </c>
      <c r="B3230" s="53" t="s">
        <v>12205</v>
      </c>
      <c r="C3230" s="54" t="s">
        <v>1366</v>
      </c>
      <c r="D3230" s="60">
        <v>0.1</v>
      </c>
      <c r="E3230" s="60" t="s">
        <v>25</v>
      </c>
      <c r="F3230" s="56">
        <v>3.294</v>
      </c>
      <c r="G3230" s="53"/>
      <c r="H3230" s="53"/>
      <c r="I3230" s="53"/>
      <c r="J3230" s="53"/>
      <c r="K3230" s="57"/>
      <c r="L3230" s="58">
        <f t="shared" si="331"/>
        <v>11.46</v>
      </c>
      <c r="M3230" s="58">
        <f t="shared" si="332"/>
        <v>1.1499999999999999</v>
      </c>
      <c r="N3230" s="58">
        <f t="shared" si="333"/>
        <v>43.45</v>
      </c>
      <c r="O3230" s="58">
        <f>IF(J3230&gt;0,ROUND(J3230*#REF!,2),0)</f>
        <v>0</v>
      </c>
      <c r="P3230" s="58">
        <f t="shared" si="334"/>
        <v>44.6</v>
      </c>
      <c r="Q3230" s="59" t="s">
        <v>0</v>
      </c>
      <c r="R3230" s="51"/>
      <c r="S3230" s="51"/>
    </row>
    <row r="3231" spans="1:19" x14ac:dyDescent="0.35">
      <c r="A3231" s="53">
        <v>40307140</v>
      </c>
      <c r="B3231" s="53" t="s">
        <v>12206</v>
      </c>
      <c r="C3231" s="54" t="s">
        <v>1365</v>
      </c>
      <c r="D3231" s="60">
        <v>0.25</v>
      </c>
      <c r="E3231" s="60" t="s">
        <v>25</v>
      </c>
      <c r="F3231" s="56">
        <v>6.8940000000000001</v>
      </c>
      <c r="G3231" s="53"/>
      <c r="H3231" s="53"/>
      <c r="I3231" s="53"/>
      <c r="J3231" s="53"/>
      <c r="K3231" s="57"/>
      <c r="L3231" s="58">
        <f t="shared" si="331"/>
        <v>11.46</v>
      </c>
      <c r="M3231" s="58">
        <f t="shared" si="332"/>
        <v>2.87</v>
      </c>
      <c r="N3231" s="58">
        <f t="shared" si="333"/>
        <v>90.93</v>
      </c>
      <c r="O3231" s="58">
        <f>IF(J3231&gt;0,ROUND(J3231*#REF!,2),0)</f>
        <v>0</v>
      </c>
      <c r="P3231" s="58">
        <f t="shared" si="334"/>
        <v>93.8</v>
      </c>
      <c r="Q3231" s="59" t="s">
        <v>0</v>
      </c>
      <c r="R3231" s="51"/>
      <c r="S3231" s="51"/>
    </row>
    <row r="3232" spans="1:19" ht="21" x14ac:dyDescent="0.35">
      <c r="A3232" s="53">
        <v>40307158</v>
      </c>
      <c r="B3232" s="53" t="s">
        <v>12207</v>
      </c>
      <c r="C3232" s="54" t="s">
        <v>1364</v>
      </c>
      <c r="D3232" s="60">
        <v>0.04</v>
      </c>
      <c r="E3232" s="60" t="s">
        <v>25</v>
      </c>
      <c r="F3232" s="56">
        <v>1.8</v>
      </c>
      <c r="G3232" s="53"/>
      <c r="H3232" s="53"/>
      <c r="I3232" s="53"/>
      <c r="J3232" s="53"/>
      <c r="K3232" s="57"/>
      <c r="L3232" s="58">
        <f t="shared" si="331"/>
        <v>11.46</v>
      </c>
      <c r="M3232" s="58">
        <f t="shared" si="332"/>
        <v>0.46</v>
      </c>
      <c r="N3232" s="58">
        <f t="shared" si="333"/>
        <v>23.74</v>
      </c>
      <c r="O3232" s="58">
        <f>IF(J3232&gt;0,ROUND(J3232*#REF!,2),0)</f>
        <v>0</v>
      </c>
      <c r="P3232" s="58">
        <f t="shared" si="334"/>
        <v>24.2</v>
      </c>
      <c r="Q3232" s="59" t="s">
        <v>0</v>
      </c>
      <c r="R3232" s="51"/>
      <c r="S3232" s="51"/>
    </row>
    <row r="3233" spans="1:19" x14ac:dyDescent="0.35">
      <c r="A3233" s="53">
        <v>40307166</v>
      </c>
      <c r="B3233" s="53" t="s">
        <v>12208</v>
      </c>
      <c r="C3233" s="54" t="s">
        <v>1363</v>
      </c>
      <c r="D3233" s="60">
        <v>0.25</v>
      </c>
      <c r="E3233" s="60" t="s">
        <v>25</v>
      </c>
      <c r="F3233" s="56">
        <v>4.7969999999999997</v>
      </c>
      <c r="G3233" s="53"/>
      <c r="H3233" s="53"/>
      <c r="I3233" s="53"/>
      <c r="J3233" s="53"/>
      <c r="K3233" s="57"/>
      <c r="L3233" s="58">
        <f t="shared" si="331"/>
        <v>11.46</v>
      </c>
      <c r="M3233" s="58">
        <f t="shared" si="332"/>
        <v>2.87</v>
      </c>
      <c r="N3233" s="58">
        <f t="shared" si="333"/>
        <v>63.27</v>
      </c>
      <c r="O3233" s="58">
        <f>IF(J3233&gt;0,ROUND(J3233*#REF!,2),0)</f>
        <v>0</v>
      </c>
      <c r="P3233" s="58">
        <f t="shared" si="334"/>
        <v>66.14</v>
      </c>
      <c r="Q3233" s="59" t="s">
        <v>0</v>
      </c>
      <c r="R3233" s="51"/>
      <c r="S3233" s="51"/>
    </row>
    <row r="3234" spans="1:19" ht="21" x14ac:dyDescent="0.35">
      <c r="A3234" s="53">
        <v>40307174</v>
      </c>
      <c r="B3234" s="53" t="s">
        <v>12209</v>
      </c>
      <c r="C3234" s="54" t="s">
        <v>1362</v>
      </c>
      <c r="D3234" s="60">
        <v>0.25</v>
      </c>
      <c r="E3234" s="60" t="s">
        <v>25</v>
      </c>
      <c r="F3234" s="56">
        <v>2.8439999999999999</v>
      </c>
      <c r="G3234" s="53"/>
      <c r="H3234" s="53"/>
      <c r="I3234" s="53"/>
      <c r="J3234" s="53"/>
      <c r="K3234" s="57"/>
      <c r="L3234" s="58">
        <f t="shared" si="331"/>
        <v>11.46</v>
      </c>
      <c r="M3234" s="58">
        <f t="shared" si="332"/>
        <v>2.87</v>
      </c>
      <c r="N3234" s="58">
        <f t="shared" si="333"/>
        <v>37.51</v>
      </c>
      <c r="O3234" s="58">
        <f>IF(J3234&gt;0,ROUND(J3234*#REF!,2),0)</f>
        <v>0</v>
      </c>
      <c r="P3234" s="58">
        <f t="shared" si="334"/>
        <v>40.380000000000003</v>
      </c>
      <c r="Q3234" s="59" t="s">
        <v>0</v>
      </c>
      <c r="R3234" s="51"/>
      <c r="S3234" s="51"/>
    </row>
    <row r="3235" spans="1:19" ht="31.5" x14ac:dyDescent="0.35">
      <c r="A3235" s="53">
        <v>40307182</v>
      </c>
      <c r="B3235" s="53" t="s">
        <v>12210</v>
      </c>
      <c r="C3235" s="54" t="s">
        <v>1361</v>
      </c>
      <c r="D3235" s="60">
        <v>0.1</v>
      </c>
      <c r="E3235" s="60" t="s">
        <v>25</v>
      </c>
      <c r="F3235" s="56">
        <v>3.294</v>
      </c>
      <c r="G3235" s="53"/>
      <c r="H3235" s="53"/>
      <c r="I3235" s="53"/>
      <c r="J3235" s="53"/>
      <c r="K3235" s="57"/>
      <c r="L3235" s="58">
        <f t="shared" si="331"/>
        <v>11.46</v>
      </c>
      <c r="M3235" s="58">
        <f t="shared" si="332"/>
        <v>1.1499999999999999</v>
      </c>
      <c r="N3235" s="58">
        <f t="shared" si="333"/>
        <v>43.45</v>
      </c>
      <c r="O3235" s="58">
        <f>IF(J3235&gt;0,ROUND(J3235*#REF!,2),0)</f>
        <v>0</v>
      </c>
      <c r="P3235" s="58">
        <f t="shared" si="334"/>
        <v>44.6</v>
      </c>
      <c r="Q3235" s="59" t="s">
        <v>0</v>
      </c>
      <c r="R3235" s="51"/>
      <c r="S3235" s="51"/>
    </row>
    <row r="3236" spans="1:19" x14ac:dyDescent="0.35">
      <c r="A3236" s="53">
        <v>40307190</v>
      </c>
      <c r="B3236" s="53" t="s">
        <v>12211</v>
      </c>
      <c r="C3236" s="54" t="s">
        <v>1360</v>
      </c>
      <c r="D3236" s="60">
        <v>0.25</v>
      </c>
      <c r="E3236" s="60" t="s">
        <v>25</v>
      </c>
      <c r="F3236" s="56">
        <v>21.852</v>
      </c>
      <c r="G3236" s="53"/>
      <c r="H3236" s="53"/>
      <c r="I3236" s="53"/>
      <c r="J3236" s="53"/>
      <c r="K3236" s="57"/>
      <c r="L3236" s="58">
        <f t="shared" si="331"/>
        <v>11.46</v>
      </c>
      <c r="M3236" s="58">
        <f t="shared" si="332"/>
        <v>2.87</v>
      </c>
      <c r="N3236" s="58">
        <f t="shared" si="333"/>
        <v>288.23</v>
      </c>
      <c r="O3236" s="58">
        <f>IF(J3236&gt;0,ROUND(J3236*#REF!,2),0)</f>
        <v>0</v>
      </c>
      <c r="P3236" s="58">
        <f t="shared" si="334"/>
        <v>291.10000000000002</v>
      </c>
      <c r="Q3236" s="59" t="s">
        <v>0</v>
      </c>
      <c r="R3236" s="51"/>
      <c r="S3236" s="51"/>
    </row>
    <row r="3237" spans="1:19" x14ac:dyDescent="0.35">
      <c r="A3237" s="53">
        <v>40307204</v>
      </c>
      <c r="B3237" s="53" t="s">
        <v>12212</v>
      </c>
      <c r="C3237" s="54" t="s">
        <v>1359</v>
      </c>
      <c r="D3237" s="60">
        <v>0.25</v>
      </c>
      <c r="E3237" s="60" t="s">
        <v>25</v>
      </c>
      <c r="F3237" s="56">
        <v>23.526</v>
      </c>
      <c r="G3237" s="53"/>
      <c r="H3237" s="53"/>
      <c r="I3237" s="53"/>
      <c r="J3237" s="53"/>
      <c r="K3237" s="57"/>
      <c r="L3237" s="58">
        <f t="shared" si="331"/>
        <v>11.46</v>
      </c>
      <c r="M3237" s="58">
        <f t="shared" si="332"/>
        <v>2.87</v>
      </c>
      <c r="N3237" s="58">
        <f t="shared" si="333"/>
        <v>310.31</v>
      </c>
      <c r="O3237" s="58">
        <f>IF(J3237&gt;0,ROUND(J3237*#REF!,2),0)</f>
        <v>0</v>
      </c>
      <c r="P3237" s="58">
        <f t="shared" si="334"/>
        <v>313.18</v>
      </c>
      <c r="Q3237" s="59" t="s">
        <v>0</v>
      </c>
      <c r="R3237" s="51"/>
      <c r="S3237" s="51"/>
    </row>
    <row r="3238" spans="1:19" ht="21" x14ac:dyDescent="0.35">
      <c r="A3238" s="53">
        <v>40307212</v>
      </c>
      <c r="B3238" s="53" t="s">
        <v>12213</v>
      </c>
      <c r="C3238" s="54" t="s">
        <v>1358</v>
      </c>
      <c r="D3238" s="60">
        <v>0.1</v>
      </c>
      <c r="E3238" s="60" t="s">
        <v>25</v>
      </c>
      <c r="F3238" s="56">
        <v>4.05</v>
      </c>
      <c r="G3238" s="53"/>
      <c r="H3238" s="53"/>
      <c r="I3238" s="53"/>
      <c r="J3238" s="53"/>
      <c r="K3238" s="57"/>
      <c r="L3238" s="58">
        <f t="shared" si="331"/>
        <v>11.46</v>
      </c>
      <c r="M3238" s="58">
        <f t="shared" si="332"/>
        <v>1.1499999999999999</v>
      </c>
      <c r="N3238" s="58">
        <f t="shared" si="333"/>
        <v>53.42</v>
      </c>
      <c r="O3238" s="58">
        <f>IF(J3238&gt;0,ROUND(J3238*#REF!,2),0)</f>
        <v>0</v>
      </c>
      <c r="P3238" s="58">
        <f t="shared" si="334"/>
        <v>54.57</v>
      </c>
      <c r="Q3238" s="59" t="s">
        <v>0</v>
      </c>
      <c r="R3238" s="51"/>
      <c r="S3238" s="51"/>
    </row>
    <row r="3239" spans="1:19" x14ac:dyDescent="0.35">
      <c r="A3239" s="53">
        <v>40307220</v>
      </c>
      <c r="B3239" s="53" t="s">
        <v>12214</v>
      </c>
      <c r="C3239" s="54" t="s">
        <v>1357</v>
      </c>
      <c r="D3239" s="60">
        <v>0.01</v>
      </c>
      <c r="E3239" s="60" t="s">
        <v>25</v>
      </c>
      <c r="F3239" s="56">
        <v>1.17</v>
      </c>
      <c r="G3239" s="53"/>
      <c r="H3239" s="53"/>
      <c r="I3239" s="53"/>
      <c r="J3239" s="53"/>
      <c r="K3239" s="57"/>
      <c r="L3239" s="58">
        <f t="shared" si="331"/>
        <v>11.46</v>
      </c>
      <c r="M3239" s="58">
        <f t="shared" si="332"/>
        <v>0.11</v>
      </c>
      <c r="N3239" s="58">
        <f t="shared" si="333"/>
        <v>15.43</v>
      </c>
      <c r="O3239" s="58">
        <f>IF(J3239&gt;0,ROUND(J3239*#REF!,2),0)</f>
        <v>0</v>
      </c>
      <c r="P3239" s="58">
        <f t="shared" si="334"/>
        <v>15.54</v>
      </c>
      <c r="Q3239" s="59" t="s">
        <v>0</v>
      </c>
      <c r="R3239" s="51"/>
      <c r="S3239" s="51"/>
    </row>
    <row r="3240" spans="1:19" x14ac:dyDescent="0.35">
      <c r="A3240" s="53">
        <v>40307239</v>
      </c>
      <c r="B3240" s="53" t="s">
        <v>12215</v>
      </c>
      <c r="C3240" s="54" t="s">
        <v>1356</v>
      </c>
      <c r="D3240" s="60">
        <v>0.04</v>
      </c>
      <c r="E3240" s="60" t="s">
        <v>25</v>
      </c>
      <c r="F3240" s="56">
        <v>1.413</v>
      </c>
      <c r="G3240" s="53"/>
      <c r="H3240" s="53"/>
      <c r="I3240" s="53"/>
      <c r="J3240" s="53"/>
      <c r="K3240" s="57"/>
      <c r="L3240" s="58">
        <f t="shared" si="331"/>
        <v>11.46</v>
      </c>
      <c r="M3240" s="58">
        <f t="shared" si="332"/>
        <v>0.46</v>
      </c>
      <c r="N3240" s="58">
        <f t="shared" si="333"/>
        <v>18.64</v>
      </c>
      <c r="O3240" s="58">
        <f>IF(J3240&gt;0,ROUND(J3240*#REF!,2),0)</f>
        <v>0</v>
      </c>
      <c r="P3240" s="58">
        <f t="shared" si="334"/>
        <v>19.100000000000001</v>
      </c>
      <c r="Q3240" s="59" t="s">
        <v>0</v>
      </c>
      <c r="R3240" s="51"/>
      <c r="S3240" s="51"/>
    </row>
    <row r="3241" spans="1:19" x14ac:dyDescent="0.35">
      <c r="A3241" s="53">
        <v>40307247</v>
      </c>
      <c r="B3241" s="53" t="s">
        <v>12216</v>
      </c>
      <c r="C3241" s="54" t="s">
        <v>1355</v>
      </c>
      <c r="D3241" s="60">
        <v>0.01</v>
      </c>
      <c r="E3241" s="60" t="s">
        <v>25</v>
      </c>
      <c r="F3241" s="56">
        <v>2.484</v>
      </c>
      <c r="G3241" s="53"/>
      <c r="H3241" s="53"/>
      <c r="I3241" s="53"/>
      <c r="J3241" s="53"/>
      <c r="K3241" s="57"/>
      <c r="L3241" s="58">
        <f t="shared" si="331"/>
        <v>11.46</v>
      </c>
      <c r="M3241" s="58">
        <f t="shared" si="332"/>
        <v>0.11</v>
      </c>
      <c r="N3241" s="58">
        <f t="shared" si="333"/>
        <v>32.76</v>
      </c>
      <c r="O3241" s="58">
        <f>IF(J3241&gt;0,ROUND(J3241*#REF!,2),0)</f>
        <v>0</v>
      </c>
      <c r="P3241" s="58">
        <f t="shared" si="334"/>
        <v>32.869999999999997</v>
      </c>
      <c r="Q3241" s="59" t="s">
        <v>0</v>
      </c>
      <c r="R3241" s="51"/>
      <c r="S3241" s="51"/>
    </row>
    <row r="3242" spans="1:19" ht="21" x14ac:dyDescent="0.35">
      <c r="A3242" s="53">
        <v>40307255</v>
      </c>
      <c r="B3242" s="53" t="s">
        <v>12217</v>
      </c>
      <c r="C3242" s="54" t="s">
        <v>1354</v>
      </c>
      <c r="D3242" s="60">
        <v>0.04</v>
      </c>
      <c r="E3242" s="60" t="s">
        <v>25</v>
      </c>
      <c r="F3242" s="56">
        <v>2.1869999999999998</v>
      </c>
      <c r="G3242" s="53"/>
      <c r="H3242" s="53"/>
      <c r="I3242" s="53"/>
      <c r="J3242" s="53"/>
      <c r="K3242" s="57"/>
      <c r="L3242" s="58">
        <f t="shared" si="331"/>
        <v>11.46</v>
      </c>
      <c r="M3242" s="58">
        <f t="shared" si="332"/>
        <v>0.46</v>
      </c>
      <c r="N3242" s="58">
        <f t="shared" si="333"/>
        <v>28.85</v>
      </c>
      <c r="O3242" s="58">
        <f>IF(J3242&gt;0,ROUND(J3242*#REF!,2),0)</f>
        <v>0</v>
      </c>
      <c r="P3242" s="58">
        <f t="shared" si="334"/>
        <v>29.31</v>
      </c>
      <c r="Q3242" s="59" t="s">
        <v>0</v>
      </c>
      <c r="R3242" s="51"/>
      <c r="S3242" s="51"/>
    </row>
    <row r="3243" spans="1:19" ht="21" x14ac:dyDescent="0.35">
      <c r="A3243" s="53">
        <v>40307263</v>
      </c>
      <c r="B3243" s="53" t="s">
        <v>12218</v>
      </c>
      <c r="C3243" s="54" t="s">
        <v>1353</v>
      </c>
      <c r="D3243" s="60">
        <v>0.04</v>
      </c>
      <c r="E3243" s="60" t="s">
        <v>25</v>
      </c>
      <c r="F3243" s="56">
        <v>1.8</v>
      </c>
      <c r="G3243" s="53"/>
      <c r="H3243" s="53"/>
      <c r="I3243" s="53"/>
      <c r="J3243" s="53"/>
      <c r="K3243" s="57"/>
      <c r="L3243" s="58">
        <f t="shared" si="331"/>
        <v>11.46</v>
      </c>
      <c r="M3243" s="58">
        <f t="shared" si="332"/>
        <v>0.46</v>
      </c>
      <c r="N3243" s="58">
        <f t="shared" si="333"/>
        <v>23.74</v>
      </c>
      <c r="O3243" s="58">
        <f>IF(J3243&gt;0,ROUND(J3243*#REF!,2),0)</f>
        <v>0</v>
      </c>
      <c r="P3243" s="58">
        <f t="shared" si="334"/>
        <v>24.2</v>
      </c>
      <c r="Q3243" s="59" t="s">
        <v>0</v>
      </c>
      <c r="R3243" s="51"/>
      <c r="S3243" s="51"/>
    </row>
    <row r="3244" spans="1:19" x14ac:dyDescent="0.35">
      <c r="A3244" s="53">
        <v>40307271</v>
      </c>
      <c r="B3244" s="53" t="s">
        <v>12219</v>
      </c>
      <c r="C3244" s="54" t="s">
        <v>1352</v>
      </c>
      <c r="D3244" s="60">
        <v>0.01</v>
      </c>
      <c r="E3244" s="60" t="s">
        <v>25</v>
      </c>
      <c r="F3244" s="56">
        <v>2.0409999999999999</v>
      </c>
      <c r="G3244" s="53"/>
      <c r="H3244" s="53"/>
      <c r="I3244" s="53"/>
      <c r="J3244" s="53"/>
      <c r="K3244" s="57"/>
      <c r="L3244" s="58">
        <f t="shared" si="331"/>
        <v>11.46</v>
      </c>
      <c r="M3244" s="58">
        <f t="shared" si="332"/>
        <v>0.11</v>
      </c>
      <c r="N3244" s="58">
        <f t="shared" si="333"/>
        <v>26.92</v>
      </c>
      <c r="O3244" s="58">
        <f>IF(J3244&gt;0,ROUND(J3244*#REF!,2),0)</f>
        <v>0</v>
      </c>
      <c r="P3244" s="58">
        <f t="shared" si="334"/>
        <v>27.03</v>
      </c>
      <c r="Q3244" s="59" t="s">
        <v>0</v>
      </c>
      <c r="R3244" s="51"/>
      <c r="S3244" s="51"/>
    </row>
    <row r="3245" spans="1:19" x14ac:dyDescent="0.35">
      <c r="A3245" s="53">
        <v>40307280</v>
      </c>
      <c r="B3245" s="53" t="s">
        <v>12220</v>
      </c>
      <c r="C3245" s="54" t="s">
        <v>1351</v>
      </c>
      <c r="D3245" s="60">
        <v>0.01</v>
      </c>
      <c r="E3245" s="60" t="s">
        <v>25</v>
      </c>
      <c r="F3245" s="56">
        <v>1.17</v>
      </c>
      <c r="G3245" s="53"/>
      <c r="H3245" s="53"/>
      <c r="I3245" s="53"/>
      <c r="J3245" s="53"/>
      <c r="K3245" s="57"/>
      <c r="L3245" s="58">
        <f t="shared" si="331"/>
        <v>11.46</v>
      </c>
      <c r="M3245" s="58">
        <f t="shared" si="332"/>
        <v>0.11</v>
      </c>
      <c r="N3245" s="58">
        <f t="shared" si="333"/>
        <v>15.43</v>
      </c>
      <c r="O3245" s="58">
        <f>IF(J3245&gt;0,ROUND(J3245*#REF!,2),0)</f>
        <v>0</v>
      </c>
      <c r="P3245" s="58">
        <f t="shared" si="334"/>
        <v>15.54</v>
      </c>
      <c r="Q3245" s="59" t="s">
        <v>0</v>
      </c>
      <c r="R3245" s="51"/>
      <c r="S3245" s="51"/>
    </row>
    <row r="3246" spans="1:19" ht="21" x14ac:dyDescent="0.35">
      <c r="A3246" s="53">
        <v>40307298</v>
      </c>
      <c r="B3246" s="53" t="s">
        <v>12221</v>
      </c>
      <c r="C3246" s="54" t="s">
        <v>1350</v>
      </c>
      <c r="D3246" s="60">
        <v>0.25</v>
      </c>
      <c r="E3246" s="60" t="s">
        <v>25</v>
      </c>
      <c r="F3246" s="56">
        <v>4.7969999999999997</v>
      </c>
      <c r="G3246" s="53"/>
      <c r="H3246" s="53"/>
      <c r="I3246" s="53"/>
      <c r="J3246" s="53"/>
      <c r="K3246" s="57"/>
      <c r="L3246" s="58">
        <f t="shared" si="331"/>
        <v>11.46</v>
      </c>
      <c r="M3246" s="58">
        <f t="shared" si="332"/>
        <v>2.87</v>
      </c>
      <c r="N3246" s="58">
        <f t="shared" si="333"/>
        <v>63.27</v>
      </c>
      <c r="O3246" s="58">
        <f>IF(J3246&gt;0,ROUND(J3246*#REF!,2),0)</f>
        <v>0</v>
      </c>
      <c r="P3246" s="58">
        <f t="shared" si="334"/>
        <v>66.14</v>
      </c>
      <c r="Q3246" s="59" t="s">
        <v>0</v>
      </c>
      <c r="R3246" s="51"/>
      <c r="S3246" s="51"/>
    </row>
    <row r="3247" spans="1:19" x14ac:dyDescent="0.35">
      <c r="A3247" s="53">
        <v>40307301</v>
      </c>
      <c r="B3247" s="53" t="s">
        <v>12222</v>
      </c>
      <c r="C3247" s="54" t="s">
        <v>1349</v>
      </c>
      <c r="D3247" s="60">
        <v>0.01</v>
      </c>
      <c r="E3247" s="60" t="s">
        <v>25</v>
      </c>
      <c r="F3247" s="56">
        <v>1.17</v>
      </c>
      <c r="G3247" s="53"/>
      <c r="H3247" s="53"/>
      <c r="I3247" s="53"/>
      <c r="J3247" s="53"/>
      <c r="K3247" s="57"/>
      <c r="L3247" s="58">
        <f t="shared" si="331"/>
        <v>11.46</v>
      </c>
      <c r="M3247" s="58">
        <f t="shared" si="332"/>
        <v>0.11</v>
      </c>
      <c r="N3247" s="58">
        <f t="shared" si="333"/>
        <v>15.43</v>
      </c>
      <c r="O3247" s="58">
        <f>IF(J3247&gt;0,ROUND(J3247*#REF!,2),0)</f>
        <v>0</v>
      </c>
      <c r="P3247" s="58">
        <f t="shared" si="334"/>
        <v>15.54</v>
      </c>
      <c r="Q3247" s="59" t="s">
        <v>0</v>
      </c>
      <c r="R3247" s="51"/>
      <c r="S3247" s="51"/>
    </row>
    <row r="3248" spans="1:19" ht="21" x14ac:dyDescent="0.35">
      <c r="A3248" s="53">
        <v>40307310</v>
      </c>
      <c r="B3248" s="53" t="s">
        <v>12223</v>
      </c>
      <c r="C3248" s="54" t="s">
        <v>1348</v>
      </c>
      <c r="D3248" s="60">
        <v>0.04</v>
      </c>
      <c r="E3248" s="60" t="s">
        <v>25</v>
      </c>
      <c r="F3248" s="56">
        <v>2.1869999999999998</v>
      </c>
      <c r="G3248" s="53"/>
      <c r="H3248" s="53"/>
      <c r="I3248" s="53"/>
      <c r="J3248" s="53"/>
      <c r="K3248" s="57"/>
      <c r="L3248" s="58">
        <f t="shared" ref="L3248:L3311" si="335">VLOOKUP(E3248,PORTES,6,FALSE)</f>
        <v>11.46</v>
      </c>
      <c r="M3248" s="58">
        <f t="shared" ref="M3248:M3311" si="336">ROUND(D3248*L3248,2)</f>
        <v>0.46</v>
      </c>
      <c r="N3248" s="58">
        <f t="shared" ref="N3248:N3311" si="337">IF(F3248&gt;0,ROUND(F3248*UCO_2016,2),0)</f>
        <v>28.85</v>
      </c>
      <c r="O3248" s="58">
        <f>IF(J3248&gt;0,ROUND(J3248*#REF!,2),0)</f>
        <v>0</v>
      </c>
      <c r="P3248" s="58">
        <f t="shared" ref="P3248:P3311" si="338">ROUND(M3248+N3248+O3248,2)</f>
        <v>29.31</v>
      </c>
      <c r="Q3248" s="59" t="s">
        <v>0</v>
      </c>
      <c r="R3248" s="51"/>
      <c r="S3248" s="51"/>
    </row>
    <row r="3249" spans="1:19" ht="31.5" x14ac:dyDescent="0.35">
      <c r="A3249" s="53">
        <v>40307328</v>
      </c>
      <c r="B3249" s="53" t="s">
        <v>12224</v>
      </c>
      <c r="C3249" s="54" t="s">
        <v>1347</v>
      </c>
      <c r="D3249" s="60">
        <v>0.04</v>
      </c>
      <c r="E3249" s="60" t="s">
        <v>25</v>
      </c>
      <c r="F3249" s="56">
        <v>2.484</v>
      </c>
      <c r="G3249" s="53"/>
      <c r="H3249" s="53"/>
      <c r="I3249" s="53"/>
      <c r="J3249" s="53"/>
      <c r="K3249" s="57"/>
      <c r="L3249" s="58">
        <f t="shared" si="335"/>
        <v>11.46</v>
      </c>
      <c r="M3249" s="58">
        <f t="shared" si="336"/>
        <v>0.46</v>
      </c>
      <c r="N3249" s="58">
        <f t="shared" si="337"/>
        <v>32.76</v>
      </c>
      <c r="O3249" s="58">
        <f>IF(J3249&gt;0,ROUND(J3249*#REF!,2),0)</f>
        <v>0</v>
      </c>
      <c r="P3249" s="58">
        <f t="shared" si="338"/>
        <v>33.22</v>
      </c>
      <c r="Q3249" s="59" t="s">
        <v>0</v>
      </c>
      <c r="R3249" s="51"/>
      <c r="S3249" s="51"/>
    </row>
    <row r="3250" spans="1:19" ht="31.5" x14ac:dyDescent="0.35">
      <c r="A3250" s="53">
        <v>40307336</v>
      </c>
      <c r="B3250" s="53" t="s">
        <v>12225</v>
      </c>
      <c r="C3250" s="54" t="s">
        <v>1346</v>
      </c>
      <c r="D3250" s="69">
        <v>0.5</v>
      </c>
      <c r="E3250" s="60" t="s">
        <v>25</v>
      </c>
      <c r="F3250" s="56">
        <v>12.167999999999999</v>
      </c>
      <c r="G3250" s="53"/>
      <c r="H3250" s="53"/>
      <c r="I3250" s="53"/>
      <c r="J3250" s="53"/>
      <c r="K3250" s="57"/>
      <c r="L3250" s="58">
        <f t="shared" si="335"/>
        <v>11.46</v>
      </c>
      <c r="M3250" s="58">
        <f t="shared" si="336"/>
        <v>5.73</v>
      </c>
      <c r="N3250" s="58">
        <f t="shared" si="337"/>
        <v>160.5</v>
      </c>
      <c r="O3250" s="58">
        <f>IF(J3250&gt;0,ROUND(J3250*#REF!,2),0)</f>
        <v>0</v>
      </c>
      <c r="P3250" s="58">
        <f t="shared" si="338"/>
        <v>166.23</v>
      </c>
      <c r="Q3250" s="59" t="s">
        <v>0</v>
      </c>
      <c r="R3250" s="51"/>
      <c r="S3250" s="51"/>
    </row>
    <row r="3251" spans="1:19" ht="21" x14ac:dyDescent="0.35">
      <c r="A3251" s="53">
        <v>40307344</v>
      </c>
      <c r="B3251" s="53" t="s">
        <v>12226</v>
      </c>
      <c r="C3251" s="54" t="s">
        <v>1345</v>
      </c>
      <c r="D3251" s="60">
        <v>0.04</v>
      </c>
      <c r="E3251" s="60" t="s">
        <v>25</v>
      </c>
      <c r="F3251" s="56">
        <v>2.484</v>
      </c>
      <c r="G3251" s="53"/>
      <c r="H3251" s="53"/>
      <c r="I3251" s="53"/>
      <c r="J3251" s="53"/>
      <c r="K3251" s="57"/>
      <c r="L3251" s="58">
        <f t="shared" si="335"/>
        <v>11.46</v>
      </c>
      <c r="M3251" s="58">
        <f t="shared" si="336"/>
        <v>0.46</v>
      </c>
      <c r="N3251" s="58">
        <f t="shared" si="337"/>
        <v>32.76</v>
      </c>
      <c r="O3251" s="58">
        <f>IF(J3251&gt;0,ROUND(J3251*#REF!,2),0)</f>
        <v>0</v>
      </c>
      <c r="P3251" s="58">
        <f t="shared" si="338"/>
        <v>33.22</v>
      </c>
      <c r="Q3251" s="59" t="s">
        <v>0</v>
      </c>
      <c r="R3251" s="51"/>
      <c r="S3251" s="51"/>
    </row>
    <row r="3252" spans="1:19" x14ac:dyDescent="0.35">
      <c r="A3252" s="53">
        <v>40307352</v>
      </c>
      <c r="B3252" s="53" t="s">
        <v>12227</v>
      </c>
      <c r="C3252" s="54" t="s">
        <v>1344</v>
      </c>
      <c r="D3252" s="60">
        <v>0.04</v>
      </c>
      <c r="E3252" s="60" t="s">
        <v>25</v>
      </c>
      <c r="F3252" s="56">
        <v>0.69299999999999995</v>
      </c>
      <c r="G3252" s="53"/>
      <c r="H3252" s="53"/>
      <c r="I3252" s="53"/>
      <c r="J3252" s="53"/>
      <c r="K3252" s="57"/>
      <c r="L3252" s="58">
        <f t="shared" si="335"/>
        <v>11.46</v>
      </c>
      <c r="M3252" s="58">
        <f t="shared" si="336"/>
        <v>0.46</v>
      </c>
      <c r="N3252" s="58">
        <f t="shared" si="337"/>
        <v>9.14</v>
      </c>
      <c r="O3252" s="58">
        <f>IF(J3252&gt;0,ROUND(J3252*#REF!,2),0)</f>
        <v>0</v>
      </c>
      <c r="P3252" s="58">
        <f t="shared" si="338"/>
        <v>9.6</v>
      </c>
      <c r="Q3252" s="59" t="s">
        <v>0</v>
      </c>
      <c r="R3252" s="51"/>
      <c r="S3252" s="51"/>
    </row>
    <row r="3253" spans="1:19" x14ac:dyDescent="0.35">
      <c r="A3253" s="53">
        <v>40307360</v>
      </c>
      <c r="B3253" s="53" t="s">
        <v>12228</v>
      </c>
      <c r="C3253" s="54" t="s">
        <v>1343</v>
      </c>
      <c r="D3253" s="60">
        <v>0.04</v>
      </c>
      <c r="E3253" s="60" t="s">
        <v>25</v>
      </c>
      <c r="F3253" s="56">
        <v>0.72</v>
      </c>
      <c r="G3253" s="53"/>
      <c r="H3253" s="53"/>
      <c r="I3253" s="53"/>
      <c r="J3253" s="53"/>
      <c r="K3253" s="57"/>
      <c r="L3253" s="58">
        <f t="shared" si="335"/>
        <v>11.46</v>
      </c>
      <c r="M3253" s="58">
        <f t="shared" si="336"/>
        <v>0.46</v>
      </c>
      <c r="N3253" s="58">
        <f t="shared" si="337"/>
        <v>9.5</v>
      </c>
      <c r="O3253" s="58">
        <f>IF(J3253&gt;0,ROUND(J3253*#REF!,2),0)</f>
        <v>0</v>
      </c>
      <c r="P3253" s="58">
        <f t="shared" si="338"/>
        <v>9.9600000000000009</v>
      </c>
      <c r="Q3253" s="59" t="s">
        <v>0</v>
      </c>
      <c r="R3253" s="51"/>
      <c r="S3253" s="51"/>
    </row>
    <row r="3254" spans="1:19" x14ac:dyDescent="0.35">
      <c r="A3254" s="53">
        <v>40307379</v>
      </c>
      <c r="B3254" s="53" t="s">
        <v>12229</v>
      </c>
      <c r="C3254" s="54" t="s">
        <v>1342</v>
      </c>
      <c r="D3254" s="60">
        <v>0.04</v>
      </c>
      <c r="E3254" s="60" t="s">
        <v>25</v>
      </c>
      <c r="F3254" s="56">
        <v>0.72</v>
      </c>
      <c r="G3254" s="53"/>
      <c r="H3254" s="53"/>
      <c r="I3254" s="53"/>
      <c r="J3254" s="53"/>
      <c r="K3254" s="57"/>
      <c r="L3254" s="58">
        <f t="shared" si="335"/>
        <v>11.46</v>
      </c>
      <c r="M3254" s="58">
        <f t="shared" si="336"/>
        <v>0.46</v>
      </c>
      <c r="N3254" s="58">
        <f t="shared" si="337"/>
        <v>9.5</v>
      </c>
      <c r="O3254" s="58">
        <f>IF(J3254&gt;0,ROUND(J3254*#REF!,2),0)</f>
        <v>0</v>
      </c>
      <c r="P3254" s="58">
        <f t="shared" si="338"/>
        <v>9.9600000000000009</v>
      </c>
      <c r="Q3254" s="59" t="s">
        <v>0</v>
      </c>
      <c r="R3254" s="51"/>
      <c r="S3254" s="51"/>
    </row>
    <row r="3255" spans="1:19" ht="21" x14ac:dyDescent="0.35">
      <c r="A3255" s="53">
        <v>40307387</v>
      </c>
      <c r="B3255" s="53" t="s">
        <v>12230</v>
      </c>
      <c r="C3255" s="54" t="s">
        <v>1341</v>
      </c>
      <c r="D3255" s="60">
        <v>0.1</v>
      </c>
      <c r="E3255" s="60" t="s">
        <v>25</v>
      </c>
      <c r="F3255" s="56">
        <v>5.0940000000000003</v>
      </c>
      <c r="G3255" s="53"/>
      <c r="H3255" s="53"/>
      <c r="I3255" s="53"/>
      <c r="J3255" s="53"/>
      <c r="K3255" s="57"/>
      <c r="L3255" s="58">
        <f t="shared" si="335"/>
        <v>11.46</v>
      </c>
      <c r="M3255" s="58">
        <f t="shared" si="336"/>
        <v>1.1499999999999999</v>
      </c>
      <c r="N3255" s="58">
        <f t="shared" si="337"/>
        <v>67.19</v>
      </c>
      <c r="O3255" s="58">
        <f>IF(J3255&gt;0,ROUND(J3255*#REF!,2),0)</f>
        <v>0</v>
      </c>
      <c r="P3255" s="58">
        <f t="shared" si="338"/>
        <v>68.34</v>
      </c>
      <c r="Q3255" s="59" t="s">
        <v>0</v>
      </c>
      <c r="R3255" s="51"/>
      <c r="S3255" s="51"/>
    </row>
    <row r="3256" spans="1:19" ht="21" x14ac:dyDescent="0.35">
      <c r="A3256" s="53">
        <v>40307395</v>
      </c>
      <c r="B3256" s="53" t="s">
        <v>12231</v>
      </c>
      <c r="C3256" s="54" t="s">
        <v>1340</v>
      </c>
      <c r="D3256" s="60">
        <v>0.04</v>
      </c>
      <c r="E3256" s="60" t="s">
        <v>25</v>
      </c>
      <c r="F3256" s="56">
        <v>1.8</v>
      </c>
      <c r="G3256" s="53"/>
      <c r="H3256" s="53"/>
      <c r="I3256" s="53"/>
      <c r="J3256" s="53"/>
      <c r="K3256" s="57"/>
      <c r="L3256" s="58">
        <f t="shared" si="335"/>
        <v>11.46</v>
      </c>
      <c r="M3256" s="58">
        <f t="shared" si="336"/>
        <v>0.46</v>
      </c>
      <c r="N3256" s="58">
        <f t="shared" si="337"/>
        <v>23.74</v>
      </c>
      <c r="O3256" s="58">
        <f>IF(J3256&gt;0,ROUND(J3256*#REF!,2),0)</f>
        <v>0</v>
      </c>
      <c r="P3256" s="58">
        <f t="shared" si="338"/>
        <v>24.2</v>
      </c>
      <c r="Q3256" s="59" t="s">
        <v>0</v>
      </c>
      <c r="R3256" s="51"/>
      <c r="S3256" s="51"/>
    </row>
    <row r="3257" spans="1:19" x14ac:dyDescent="0.35">
      <c r="A3257" s="53">
        <v>40307409</v>
      </c>
      <c r="B3257" s="53" t="s">
        <v>12232</v>
      </c>
      <c r="C3257" s="54" t="s">
        <v>1339</v>
      </c>
      <c r="D3257" s="60">
        <v>0.04</v>
      </c>
      <c r="E3257" s="60" t="s">
        <v>25</v>
      </c>
      <c r="F3257" s="56">
        <v>2.1869999999999998</v>
      </c>
      <c r="G3257" s="53"/>
      <c r="H3257" s="53"/>
      <c r="I3257" s="53"/>
      <c r="J3257" s="53"/>
      <c r="K3257" s="57"/>
      <c r="L3257" s="58">
        <f t="shared" si="335"/>
        <v>11.46</v>
      </c>
      <c r="M3257" s="58">
        <f t="shared" si="336"/>
        <v>0.46</v>
      </c>
      <c r="N3257" s="58">
        <f t="shared" si="337"/>
        <v>28.85</v>
      </c>
      <c r="O3257" s="58">
        <f>IF(J3257&gt;0,ROUND(J3257*#REF!,2),0)</f>
        <v>0</v>
      </c>
      <c r="P3257" s="58">
        <f t="shared" si="338"/>
        <v>29.31</v>
      </c>
      <c r="Q3257" s="59" t="s">
        <v>0</v>
      </c>
      <c r="R3257" s="51"/>
      <c r="S3257" s="51"/>
    </row>
    <row r="3258" spans="1:19" x14ac:dyDescent="0.35">
      <c r="A3258" s="53">
        <v>40307417</v>
      </c>
      <c r="B3258" s="53" t="s">
        <v>12233</v>
      </c>
      <c r="C3258" s="54" t="s">
        <v>1338</v>
      </c>
      <c r="D3258" s="60">
        <v>0.04</v>
      </c>
      <c r="E3258" s="60" t="s">
        <v>25</v>
      </c>
      <c r="F3258" s="56">
        <v>2.484</v>
      </c>
      <c r="G3258" s="53"/>
      <c r="H3258" s="53"/>
      <c r="I3258" s="53"/>
      <c r="J3258" s="53"/>
      <c r="K3258" s="57"/>
      <c r="L3258" s="58">
        <f t="shared" si="335"/>
        <v>11.46</v>
      </c>
      <c r="M3258" s="58">
        <f t="shared" si="336"/>
        <v>0.46</v>
      </c>
      <c r="N3258" s="58">
        <f t="shared" si="337"/>
        <v>32.76</v>
      </c>
      <c r="O3258" s="58">
        <f>IF(J3258&gt;0,ROUND(J3258*#REF!,2),0)</f>
        <v>0</v>
      </c>
      <c r="P3258" s="58">
        <f t="shared" si="338"/>
        <v>33.22</v>
      </c>
      <c r="Q3258" s="59" t="s">
        <v>0</v>
      </c>
      <c r="R3258" s="51"/>
      <c r="S3258" s="51"/>
    </row>
    <row r="3259" spans="1:19" ht="21" x14ac:dyDescent="0.35">
      <c r="A3259" s="53">
        <v>40307425</v>
      </c>
      <c r="B3259" s="53" t="s">
        <v>12234</v>
      </c>
      <c r="C3259" s="54" t="s">
        <v>1337</v>
      </c>
      <c r="D3259" s="60">
        <v>0.04</v>
      </c>
      <c r="E3259" s="60" t="s">
        <v>25</v>
      </c>
      <c r="F3259" s="56">
        <v>1.8</v>
      </c>
      <c r="G3259" s="53"/>
      <c r="H3259" s="53"/>
      <c r="I3259" s="53"/>
      <c r="J3259" s="53"/>
      <c r="K3259" s="57"/>
      <c r="L3259" s="58">
        <f t="shared" si="335"/>
        <v>11.46</v>
      </c>
      <c r="M3259" s="58">
        <f t="shared" si="336"/>
        <v>0.46</v>
      </c>
      <c r="N3259" s="58">
        <f t="shared" si="337"/>
        <v>23.74</v>
      </c>
      <c r="O3259" s="58">
        <f>IF(J3259&gt;0,ROUND(J3259*#REF!,2),0)</f>
        <v>0</v>
      </c>
      <c r="P3259" s="58">
        <f t="shared" si="338"/>
        <v>24.2</v>
      </c>
      <c r="Q3259" s="59" t="s">
        <v>0</v>
      </c>
      <c r="R3259" s="51"/>
      <c r="S3259" s="51"/>
    </row>
    <row r="3260" spans="1:19" ht="31.5" x14ac:dyDescent="0.35">
      <c r="A3260" s="53">
        <v>40307433</v>
      </c>
      <c r="B3260" s="53" t="s">
        <v>12235</v>
      </c>
      <c r="C3260" s="54" t="s">
        <v>1336</v>
      </c>
      <c r="D3260" s="60">
        <v>0.1</v>
      </c>
      <c r="E3260" s="60" t="s">
        <v>25</v>
      </c>
      <c r="F3260" s="56">
        <v>3.6</v>
      </c>
      <c r="G3260" s="53"/>
      <c r="H3260" s="53"/>
      <c r="I3260" s="53"/>
      <c r="J3260" s="53"/>
      <c r="K3260" s="57"/>
      <c r="L3260" s="58">
        <f t="shared" si="335"/>
        <v>11.46</v>
      </c>
      <c r="M3260" s="58">
        <f t="shared" si="336"/>
        <v>1.1499999999999999</v>
      </c>
      <c r="N3260" s="58">
        <f t="shared" si="337"/>
        <v>47.48</v>
      </c>
      <c r="O3260" s="58">
        <f>IF(J3260&gt;0,ROUND(J3260*#REF!,2),0)</f>
        <v>0</v>
      </c>
      <c r="P3260" s="58">
        <f t="shared" si="338"/>
        <v>48.63</v>
      </c>
      <c r="Q3260" s="59" t="s">
        <v>0</v>
      </c>
      <c r="R3260" s="51"/>
      <c r="S3260" s="51"/>
    </row>
    <row r="3261" spans="1:19" ht="31.5" x14ac:dyDescent="0.35">
      <c r="A3261" s="53">
        <v>40307441</v>
      </c>
      <c r="B3261" s="53" t="s">
        <v>12236</v>
      </c>
      <c r="C3261" s="54" t="s">
        <v>1335</v>
      </c>
      <c r="D3261" s="60">
        <v>0.1</v>
      </c>
      <c r="E3261" s="60" t="s">
        <v>25</v>
      </c>
      <c r="F3261" s="56">
        <v>3.6</v>
      </c>
      <c r="G3261" s="53"/>
      <c r="H3261" s="53"/>
      <c r="I3261" s="53"/>
      <c r="J3261" s="53"/>
      <c r="K3261" s="57"/>
      <c r="L3261" s="58">
        <f t="shared" si="335"/>
        <v>11.46</v>
      </c>
      <c r="M3261" s="58">
        <f t="shared" si="336"/>
        <v>1.1499999999999999</v>
      </c>
      <c r="N3261" s="58">
        <f t="shared" si="337"/>
        <v>47.48</v>
      </c>
      <c r="O3261" s="58">
        <f>IF(J3261&gt;0,ROUND(J3261*#REF!,2),0)</f>
        <v>0</v>
      </c>
      <c r="P3261" s="58">
        <f t="shared" si="338"/>
        <v>48.63</v>
      </c>
      <c r="Q3261" s="59" t="s">
        <v>0</v>
      </c>
      <c r="R3261" s="51"/>
      <c r="S3261" s="51"/>
    </row>
    <row r="3262" spans="1:19" x14ac:dyDescent="0.35">
      <c r="A3262" s="53">
        <v>40307450</v>
      </c>
      <c r="B3262" s="53" t="s">
        <v>12237</v>
      </c>
      <c r="C3262" s="54" t="s">
        <v>1334</v>
      </c>
      <c r="D3262" s="60">
        <v>0.04</v>
      </c>
      <c r="E3262" s="60" t="s">
        <v>25</v>
      </c>
      <c r="F3262" s="56">
        <v>1.8</v>
      </c>
      <c r="G3262" s="53"/>
      <c r="H3262" s="53"/>
      <c r="I3262" s="53"/>
      <c r="J3262" s="53"/>
      <c r="K3262" s="57"/>
      <c r="L3262" s="58">
        <f t="shared" si="335"/>
        <v>11.46</v>
      </c>
      <c r="M3262" s="58">
        <f t="shared" si="336"/>
        <v>0.46</v>
      </c>
      <c r="N3262" s="58">
        <f t="shared" si="337"/>
        <v>23.74</v>
      </c>
      <c r="O3262" s="58">
        <f>IF(J3262&gt;0,ROUND(J3262*#REF!,2),0)</f>
        <v>0</v>
      </c>
      <c r="P3262" s="58">
        <f t="shared" si="338"/>
        <v>24.2</v>
      </c>
      <c r="Q3262" s="59" t="s">
        <v>0</v>
      </c>
      <c r="R3262" s="51"/>
      <c r="S3262" s="51"/>
    </row>
    <row r="3263" spans="1:19" ht="21" x14ac:dyDescent="0.35">
      <c r="A3263" s="53">
        <v>40307468</v>
      </c>
      <c r="B3263" s="53" t="s">
        <v>12238</v>
      </c>
      <c r="C3263" s="54" t="s">
        <v>1333</v>
      </c>
      <c r="D3263" s="69">
        <v>0.1</v>
      </c>
      <c r="E3263" s="60" t="s">
        <v>25</v>
      </c>
      <c r="F3263" s="56">
        <v>3.294</v>
      </c>
      <c r="G3263" s="53"/>
      <c r="H3263" s="53"/>
      <c r="I3263" s="53"/>
      <c r="J3263" s="53"/>
      <c r="K3263" s="57"/>
      <c r="L3263" s="58">
        <f t="shared" si="335"/>
        <v>11.46</v>
      </c>
      <c r="M3263" s="58">
        <f t="shared" si="336"/>
        <v>1.1499999999999999</v>
      </c>
      <c r="N3263" s="58">
        <f t="shared" si="337"/>
        <v>43.45</v>
      </c>
      <c r="O3263" s="58">
        <f>IF(J3263&gt;0,ROUND(J3263*#REF!,2),0)</f>
        <v>0</v>
      </c>
      <c r="P3263" s="58">
        <f t="shared" si="338"/>
        <v>44.6</v>
      </c>
      <c r="Q3263" s="59" t="s">
        <v>0</v>
      </c>
      <c r="R3263" s="51"/>
      <c r="S3263" s="51"/>
    </row>
    <row r="3264" spans="1:19" ht="21" x14ac:dyDescent="0.35">
      <c r="A3264" s="53">
        <v>40307476</v>
      </c>
      <c r="B3264" s="53" t="s">
        <v>12239</v>
      </c>
      <c r="C3264" s="54" t="s">
        <v>1332</v>
      </c>
      <c r="D3264" s="69">
        <v>0.1</v>
      </c>
      <c r="E3264" s="60" t="s">
        <v>25</v>
      </c>
      <c r="F3264" s="56">
        <v>3.294</v>
      </c>
      <c r="G3264" s="53"/>
      <c r="H3264" s="53"/>
      <c r="I3264" s="53"/>
      <c r="J3264" s="53"/>
      <c r="K3264" s="57"/>
      <c r="L3264" s="58">
        <f t="shared" si="335"/>
        <v>11.46</v>
      </c>
      <c r="M3264" s="58">
        <f t="shared" si="336"/>
        <v>1.1499999999999999</v>
      </c>
      <c r="N3264" s="58">
        <f t="shared" si="337"/>
        <v>43.45</v>
      </c>
      <c r="O3264" s="58">
        <f>IF(J3264&gt;0,ROUND(J3264*#REF!,2),0)</f>
        <v>0</v>
      </c>
      <c r="P3264" s="58">
        <f t="shared" si="338"/>
        <v>44.6</v>
      </c>
      <c r="Q3264" s="59" t="s">
        <v>0</v>
      </c>
      <c r="R3264" s="51"/>
      <c r="S3264" s="51"/>
    </row>
    <row r="3265" spans="1:19" ht="21" x14ac:dyDescent="0.35">
      <c r="A3265" s="53">
        <v>40307484</v>
      </c>
      <c r="B3265" s="53" t="s">
        <v>12240</v>
      </c>
      <c r="C3265" s="54" t="s">
        <v>1331</v>
      </c>
      <c r="D3265" s="60">
        <v>0.04</v>
      </c>
      <c r="E3265" s="60" t="s">
        <v>25</v>
      </c>
      <c r="F3265" s="56">
        <v>1.8</v>
      </c>
      <c r="G3265" s="53"/>
      <c r="H3265" s="53"/>
      <c r="I3265" s="53"/>
      <c r="J3265" s="53"/>
      <c r="K3265" s="57"/>
      <c r="L3265" s="58">
        <f t="shared" si="335"/>
        <v>11.46</v>
      </c>
      <c r="M3265" s="58">
        <f t="shared" si="336"/>
        <v>0.46</v>
      </c>
      <c r="N3265" s="58">
        <f t="shared" si="337"/>
        <v>23.74</v>
      </c>
      <c r="O3265" s="58">
        <f>IF(J3265&gt;0,ROUND(J3265*#REF!,2),0)</f>
        <v>0</v>
      </c>
      <c r="P3265" s="58">
        <f t="shared" si="338"/>
        <v>24.2</v>
      </c>
      <c r="Q3265" s="59" t="s">
        <v>0</v>
      </c>
      <c r="R3265" s="51"/>
      <c r="S3265" s="51"/>
    </row>
    <row r="3266" spans="1:19" ht="21" x14ac:dyDescent="0.35">
      <c r="A3266" s="53">
        <v>40307492</v>
      </c>
      <c r="B3266" s="53" t="s">
        <v>12241</v>
      </c>
      <c r="C3266" s="54" t="s">
        <v>1330</v>
      </c>
      <c r="D3266" s="60">
        <v>0.04</v>
      </c>
      <c r="E3266" s="60" t="s">
        <v>25</v>
      </c>
      <c r="F3266" s="56">
        <v>2.1869999999999998</v>
      </c>
      <c r="G3266" s="53"/>
      <c r="H3266" s="53"/>
      <c r="I3266" s="53"/>
      <c r="J3266" s="53"/>
      <c r="K3266" s="57"/>
      <c r="L3266" s="58">
        <f t="shared" si="335"/>
        <v>11.46</v>
      </c>
      <c r="M3266" s="58">
        <f t="shared" si="336"/>
        <v>0.46</v>
      </c>
      <c r="N3266" s="58">
        <f t="shared" si="337"/>
        <v>28.85</v>
      </c>
      <c r="O3266" s="58">
        <f>IF(J3266&gt;0,ROUND(J3266*#REF!,2),0)</f>
        <v>0</v>
      </c>
      <c r="P3266" s="58">
        <f t="shared" si="338"/>
        <v>29.31</v>
      </c>
      <c r="Q3266" s="59" t="s">
        <v>0</v>
      </c>
      <c r="R3266" s="51"/>
      <c r="S3266" s="51"/>
    </row>
    <row r="3267" spans="1:19" x14ac:dyDescent="0.35">
      <c r="A3267" s="53">
        <v>40307506</v>
      </c>
      <c r="B3267" s="53" t="s">
        <v>12242</v>
      </c>
      <c r="C3267" s="54" t="s">
        <v>1329</v>
      </c>
      <c r="D3267" s="60">
        <v>0.04</v>
      </c>
      <c r="E3267" s="60" t="s">
        <v>25</v>
      </c>
      <c r="F3267" s="56">
        <v>0.72</v>
      </c>
      <c r="G3267" s="53"/>
      <c r="H3267" s="53"/>
      <c r="I3267" s="53"/>
      <c r="J3267" s="53"/>
      <c r="K3267" s="57"/>
      <c r="L3267" s="58">
        <f t="shared" si="335"/>
        <v>11.46</v>
      </c>
      <c r="M3267" s="58">
        <f t="shared" si="336"/>
        <v>0.46</v>
      </c>
      <c r="N3267" s="58">
        <f t="shared" si="337"/>
        <v>9.5</v>
      </c>
      <c r="O3267" s="58">
        <f>IF(J3267&gt;0,ROUND(J3267*#REF!,2),0)</f>
        <v>0</v>
      </c>
      <c r="P3267" s="58">
        <f t="shared" si="338"/>
        <v>9.9600000000000009</v>
      </c>
      <c r="Q3267" s="59" t="s">
        <v>0</v>
      </c>
      <c r="R3267" s="51"/>
      <c r="S3267" s="51"/>
    </row>
    <row r="3268" spans="1:19" ht="31.5" x14ac:dyDescent="0.35">
      <c r="A3268" s="53">
        <v>40307514</v>
      </c>
      <c r="B3268" s="53" t="s">
        <v>12243</v>
      </c>
      <c r="C3268" s="54" t="s">
        <v>1328</v>
      </c>
      <c r="D3268" s="60">
        <v>0.1</v>
      </c>
      <c r="E3268" s="60" t="s">
        <v>25</v>
      </c>
      <c r="F3268" s="56">
        <v>3.294</v>
      </c>
      <c r="G3268" s="53"/>
      <c r="H3268" s="53"/>
      <c r="I3268" s="53"/>
      <c r="J3268" s="53"/>
      <c r="K3268" s="57"/>
      <c r="L3268" s="58">
        <f t="shared" si="335"/>
        <v>11.46</v>
      </c>
      <c r="M3268" s="58">
        <f t="shared" si="336"/>
        <v>1.1499999999999999</v>
      </c>
      <c r="N3268" s="58">
        <f t="shared" si="337"/>
        <v>43.45</v>
      </c>
      <c r="O3268" s="58">
        <f>IF(J3268&gt;0,ROUND(J3268*#REF!,2),0)</f>
        <v>0</v>
      </c>
      <c r="P3268" s="58">
        <f t="shared" si="338"/>
        <v>44.6</v>
      </c>
      <c r="Q3268" s="59" t="s">
        <v>0</v>
      </c>
      <c r="R3268" s="51"/>
      <c r="S3268" s="51"/>
    </row>
    <row r="3269" spans="1:19" ht="21" x14ac:dyDescent="0.35">
      <c r="A3269" s="53">
        <v>40307522</v>
      </c>
      <c r="B3269" s="53" t="s">
        <v>12244</v>
      </c>
      <c r="C3269" s="54" t="s">
        <v>1327</v>
      </c>
      <c r="D3269" s="69">
        <v>0.1</v>
      </c>
      <c r="E3269" s="60" t="s">
        <v>25</v>
      </c>
      <c r="F3269" s="56">
        <v>4.05</v>
      </c>
      <c r="G3269" s="53"/>
      <c r="H3269" s="53"/>
      <c r="I3269" s="53"/>
      <c r="J3269" s="53"/>
      <c r="K3269" s="57"/>
      <c r="L3269" s="58">
        <f t="shared" si="335"/>
        <v>11.46</v>
      </c>
      <c r="M3269" s="58">
        <f t="shared" si="336"/>
        <v>1.1499999999999999</v>
      </c>
      <c r="N3269" s="58">
        <f t="shared" si="337"/>
        <v>53.42</v>
      </c>
      <c r="O3269" s="58">
        <f>IF(J3269&gt;0,ROUND(J3269*#REF!,2),0)</f>
        <v>0</v>
      </c>
      <c r="P3269" s="58">
        <f t="shared" si="338"/>
        <v>54.57</v>
      </c>
      <c r="Q3269" s="59" t="s">
        <v>0</v>
      </c>
      <c r="R3269" s="51"/>
      <c r="S3269" s="51"/>
    </row>
    <row r="3270" spans="1:19" ht="21" x14ac:dyDescent="0.35">
      <c r="A3270" s="53">
        <v>40307530</v>
      </c>
      <c r="B3270" s="53" t="s">
        <v>12245</v>
      </c>
      <c r="C3270" s="54" t="s">
        <v>1326</v>
      </c>
      <c r="D3270" s="60">
        <v>0.25</v>
      </c>
      <c r="E3270" s="60" t="s">
        <v>25</v>
      </c>
      <c r="F3270" s="56">
        <v>4.7969999999999997</v>
      </c>
      <c r="G3270" s="53"/>
      <c r="H3270" s="53"/>
      <c r="I3270" s="53"/>
      <c r="J3270" s="53"/>
      <c r="K3270" s="57"/>
      <c r="L3270" s="58">
        <f t="shared" si="335"/>
        <v>11.46</v>
      </c>
      <c r="M3270" s="58">
        <f t="shared" si="336"/>
        <v>2.87</v>
      </c>
      <c r="N3270" s="58">
        <f t="shared" si="337"/>
        <v>63.27</v>
      </c>
      <c r="O3270" s="58">
        <f>IF(J3270&gt;0,ROUND(J3270*#REF!,2),0)</f>
        <v>0</v>
      </c>
      <c r="P3270" s="58">
        <f t="shared" si="338"/>
        <v>66.14</v>
      </c>
      <c r="Q3270" s="59" t="s">
        <v>0</v>
      </c>
      <c r="R3270" s="51"/>
      <c r="S3270" s="51"/>
    </row>
    <row r="3271" spans="1:19" ht="21" x14ac:dyDescent="0.35">
      <c r="A3271" s="53">
        <v>40307565</v>
      </c>
      <c r="B3271" s="53" t="s">
        <v>12246</v>
      </c>
      <c r="C3271" s="54" t="s">
        <v>1325</v>
      </c>
      <c r="D3271" s="60">
        <v>0.04</v>
      </c>
      <c r="E3271" s="60" t="s">
        <v>25</v>
      </c>
      <c r="F3271" s="56">
        <v>1.8</v>
      </c>
      <c r="G3271" s="53"/>
      <c r="H3271" s="53"/>
      <c r="I3271" s="53"/>
      <c r="J3271" s="53"/>
      <c r="K3271" s="57"/>
      <c r="L3271" s="58">
        <f t="shared" si="335"/>
        <v>11.46</v>
      </c>
      <c r="M3271" s="58">
        <f t="shared" si="336"/>
        <v>0.46</v>
      </c>
      <c r="N3271" s="58">
        <f t="shared" si="337"/>
        <v>23.74</v>
      </c>
      <c r="O3271" s="58">
        <f>IF(J3271&gt;0,ROUND(J3271*#REF!,2),0)</f>
        <v>0</v>
      </c>
      <c r="P3271" s="58">
        <f t="shared" si="338"/>
        <v>24.2</v>
      </c>
      <c r="Q3271" s="59" t="s">
        <v>0</v>
      </c>
      <c r="R3271" s="51"/>
      <c r="S3271" s="51"/>
    </row>
    <row r="3272" spans="1:19" ht="21" x14ac:dyDescent="0.35">
      <c r="A3272" s="53">
        <v>40307573</v>
      </c>
      <c r="B3272" s="53" t="s">
        <v>12247</v>
      </c>
      <c r="C3272" s="54" t="s">
        <v>1324</v>
      </c>
      <c r="D3272" s="60">
        <v>0.04</v>
      </c>
      <c r="E3272" s="60" t="s">
        <v>25</v>
      </c>
      <c r="F3272" s="56">
        <v>2.1869999999999998</v>
      </c>
      <c r="G3272" s="53"/>
      <c r="H3272" s="53"/>
      <c r="I3272" s="53"/>
      <c r="J3272" s="53"/>
      <c r="K3272" s="57"/>
      <c r="L3272" s="58">
        <f t="shared" si="335"/>
        <v>11.46</v>
      </c>
      <c r="M3272" s="58">
        <f t="shared" si="336"/>
        <v>0.46</v>
      </c>
      <c r="N3272" s="58">
        <f t="shared" si="337"/>
        <v>28.85</v>
      </c>
      <c r="O3272" s="58">
        <f>IF(J3272&gt;0,ROUND(J3272*#REF!,2),0)</f>
        <v>0</v>
      </c>
      <c r="P3272" s="58">
        <f t="shared" si="338"/>
        <v>29.31</v>
      </c>
      <c r="Q3272" s="59" t="s">
        <v>0</v>
      </c>
      <c r="R3272" s="51"/>
      <c r="S3272" s="51"/>
    </row>
    <row r="3273" spans="1:19" ht="21" x14ac:dyDescent="0.35">
      <c r="A3273" s="53">
        <v>40307581</v>
      </c>
      <c r="B3273" s="53" t="s">
        <v>12248</v>
      </c>
      <c r="C3273" s="54" t="s">
        <v>1323</v>
      </c>
      <c r="D3273" s="60">
        <v>0.04</v>
      </c>
      <c r="E3273" s="60" t="s">
        <v>25</v>
      </c>
      <c r="F3273" s="56">
        <v>2.484</v>
      </c>
      <c r="G3273" s="53"/>
      <c r="H3273" s="53"/>
      <c r="I3273" s="53"/>
      <c r="J3273" s="53"/>
      <c r="K3273" s="57"/>
      <c r="L3273" s="58">
        <f t="shared" si="335"/>
        <v>11.46</v>
      </c>
      <c r="M3273" s="58">
        <f t="shared" si="336"/>
        <v>0.46</v>
      </c>
      <c r="N3273" s="58">
        <f t="shared" si="337"/>
        <v>32.76</v>
      </c>
      <c r="O3273" s="58">
        <f>IF(J3273&gt;0,ROUND(J3273*#REF!,2),0)</f>
        <v>0</v>
      </c>
      <c r="P3273" s="58">
        <f t="shared" si="338"/>
        <v>33.22</v>
      </c>
      <c r="Q3273" s="59" t="s">
        <v>0</v>
      </c>
      <c r="R3273" s="51"/>
      <c r="S3273" s="51"/>
    </row>
    <row r="3274" spans="1:19" x14ac:dyDescent="0.35">
      <c r="A3274" s="53">
        <v>40307590</v>
      </c>
      <c r="B3274" s="53" t="s">
        <v>12249</v>
      </c>
      <c r="C3274" s="54" t="s">
        <v>1322</v>
      </c>
      <c r="D3274" s="60">
        <v>0.04</v>
      </c>
      <c r="E3274" s="60" t="s">
        <v>25</v>
      </c>
      <c r="F3274" s="56">
        <v>0.72</v>
      </c>
      <c r="G3274" s="53"/>
      <c r="H3274" s="53"/>
      <c r="I3274" s="53"/>
      <c r="J3274" s="53"/>
      <c r="K3274" s="57"/>
      <c r="L3274" s="58">
        <f t="shared" si="335"/>
        <v>11.46</v>
      </c>
      <c r="M3274" s="58">
        <f t="shared" si="336"/>
        <v>0.46</v>
      </c>
      <c r="N3274" s="58">
        <f t="shared" si="337"/>
        <v>9.5</v>
      </c>
      <c r="O3274" s="58">
        <f>IF(J3274&gt;0,ROUND(J3274*#REF!,2),0)</f>
        <v>0</v>
      </c>
      <c r="P3274" s="58">
        <f t="shared" si="338"/>
        <v>9.9600000000000009</v>
      </c>
      <c r="Q3274" s="59" t="s">
        <v>0</v>
      </c>
      <c r="R3274" s="51"/>
      <c r="S3274" s="51"/>
    </row>
    <row r="3275" spans="1:19" ht="31.5" x14ac:dyDescent="0.35">
      <c r="A3275" s="53">
        <v>40307603</v>
      </c>
      <c r="B3275" s="53" t="s">
        <v>12250</v>
      </c>
      <c r="C3275" s="54" t="s">
        <v>1321</v>
      </c>
      <c r="D3275" s="60">
        <v>0.75</v>
      </c>
      <c r="E3275" s="60" t="s">
        <v>25</v>
      </c>
      <c r="F3275" s="56">
        <v>6.2910000000000004</v>
      </c>
      <c r="G3275" s="53"/>
      <c r="H3275" s="53"/>
      <c r="I3275" s="53"/>
      <c r="J3275" s="53"/>
      <c r="K3275" s="57"/>
      <c r="L3275" s="58">
        <f t="shared" si="335"/>
        <v>11.46</v>
      </c>
      <c r="M3275" s="58">
        <f t="shared" si="336"/>
        <v>8.6</v>
      </c>
      <c r="N3275" s="58">
        <f t="shared" si="337"/>
        <v>82.98</v>
      </c>
      <c r="O3275" s="58">
        <f>IF(J3275&gt;0,ROUND(J3275*#REF!,2),0)</f>
        <v>0</v>
      </c>
      <c r="P3275" s="58">
        <f t="shared" si="338"/>
        <v>91.58</v>
      </c>
      <c r="Q3275" s="59" t="s">
        <v>0</v>
      </c>
      <c r="R3275" s="51"/>
      <c r="S3275" s="51"/>
    </row>
    <row r="3276" spans="1:19" ht="21" x14ac:dyDescent="0.35">
      <c r="A3276" s="53">
        <v>40307611</v>
      </c>
      <c r="B3276" s="53" t="s">
        <v>12251</v>
      </c>
      <c r="C3276" s="54" t="s">
        <v>1320</v>
      </c>
      <c r="D3276" s="60">
        <v>0.25</v>
      </c>
      <c r="E3276" s="60" t="s">
        <v>25</v>
      </c>
      <c r="F3276" s="56">
        <v>5.58</v>
      </c>
      <c r="G3276" s="53"/>
      <c r="H3276" s="53"/>
      <c r="I3276" s="53"/>
      <c r="J3276" s="53"/>
      <c r="K3276" s="57"/>
      <c r="L3276" s="58">
        <f t="shared" si="335"/>
        <v>11.46</v>
      </c>
      <c r="M3276" s="58">
        <f t="shared" si="336"/>
        <v>2.87</v>
      </c>
      <c r="N3276" s="58">
        <f t="shared" si="337"/>
        <v>73.599999999999994</v>
      </c>
      <c r="O3276" s="58">
        <f>IF(J3276&gt;0,ROUND(J3276*#REF!,2),0)</f>
        <v>0</v>
      </c>
      <c r="P3276" s="58">
        <f t="shared" si="338"/>
        <v>76.47</v>
      </c>
      <c r="Q3276" s="59" t="s">
        <v>0</v>
      </c>
      <c r="R3276" s="51"/>
      <c r="S3276" s="51"/>
    </row>
    <row r="3277" spans="1:19" ht="21" x14ac:dyDescent="0.35">
      <c r="A3277" s="53">
        <v>40307620</v>
      </c>
      <c r="B3277" s="53" t="s">
        <v>12252</v>
      </c>
      <c r="C3277" s="54" t="s">
        <v>1319</v>
      </c>
      <c r="D3277" s="69">
        <v>0.75</v>
      </c>
      <c r="E3277" s="60" t="s">
        <v>25</v>
      </c>
      <c r="F3277" s="56">
        <v>38.960999999999999</v>
      </c>
      <c r="G3277" s="53"/>
      <c r="H3277" s="53"/>
      <c r="I3277" s="53"/>
      <c r="J3277" s="53"/>
      <c r="K3277" s="57"/>
      <c r="L3277" s="58">
        <f t="shared" si="335"/>
        <v>11.46</v>
      </c>
      <c r="M3277" s="58">
        <f t="shared" si="336"/>
        <v>8.6</v>
      </c>
      <c r="N3277" s="58">
        <f t="shared" si="337"/>
        <v>513.9</v>
      </c>
      <c r="O3277" s="58">
        <f>IF(J3277&gt;0,ROUND(J3277*#REF!,2),0)</f>
        <v>0</v>
      </c>
      <c r="P3277" s="58">
        <f t="shared" si="338"/>
        <v>522.5</v>
      </c>
      <c r="Q3277" s="59" t="s">
        <v>0</v>
      </c>
      <c r="R3277" s="51"/>
      <c r="S3277" s="51"/>
    </row>
    <row r="3278" spans="1:19" x14ac:dyDescent="0.35">
      <c r="A3278" s="53">
        <v>40307638</v>
      </c>
      <c r="B3278" s="53" t="s">
        <v>12253</v>
      </c>
      <c r="C3278" s="54" t="s">
        <v>1318</v>
      </c>
      <c r="D3278" s="60">
        <v>0.04</v>
      </c>
      <c r="E3278" s="60" t="s">
        <v>25</v>
      </c>
      <c r="F3278" s="56">
        <v>0.72</v>
      </c>
      <c r="G3278" s="53"/>
      <c r="H3278" s="53"/>
      <c r="I3278" s="53"/>
      <c r="J3278" s="53"/>
      <c r="K3278" s="57"/>
      <c r="L3278" s="58">
        <f t="shared" si="335"/>
        <v>11.46</v>
      </c>
      <c r="M3278" s="58">
        <f t="shared" si="336"/>
        <v>0.46</v>
      </c>
      <c r="N3278" s="58">
        <f t="shared" si="337"/>
        <v>9.5</v>
      </c>
      <c r="O3278" s="58">
        <f>IF(J3278&gt;0,ROUND(J3278*#REF!,2),0)</f>
        <v>0</v>
      </c>
      <c r="P3278" s="58">
        <f t="shared" si="338"/>
        <v>9.9600000000000009</v>
      </c>
      <c r="Q3278" s="59" t="s">
        <v>0</v>
      </c>
      <c r="R3278" s="51"/>
      <c r="S3278" s="51"/>
    </row>
    <row r="3279" spans="1:19" x14ac:dyDescent="0.35">
      <c r="A3279" s="53">
        <v>40307654</v>
      </c>
      <c r="B3279" s="53" t="s">
        <v>12254</v>
      </c>
      <c r="C3279" s="54" t="s">
        <v>1317</v>
      </c>
      <c r="D3279" s="60">
        <v>0.5</v>
      </c>
      <c r="E3279" s="60" t="s">
        <v>25</v>
      </c>
      <c r="F3279" s="56">
        <v>21.248999999999999</v>
      </c>
      <c r="G3279" s="53"/>
      <c r="H3279" s="53"/>
      <c r="I3279" s="53"/>
      <c r="J3279" s="53"/>
      <c r="K3279" s="57"/>
      <c r="L3279" s="58">
        <f t="shared" si="335"/>
        <v>11.46</v>
      </c>
      <c r="M3279" s="58">
        <f t="shared" si="336"/>
        <v>5.73</v>
      </c>
      <c r="N3279" s="58">
        <f t="shared" si="337"/>
        <v>280.27</v>
      </c>
      <c r="O3279" s="58">
        <f>IF(J3279&gt;0,ROUND(J3279*#REF!,2),0)</f>
        <v>0</v>
      </c>
      <c r="P3279" s="58">
        <f t="shared" si="338"/>
        <v>286</v>
      </c>
      <c r="Q3279" s="59" t="s">
        <v>0</v>
      </c>
      <c r="R3279" s="51"/>
      <c r="S3279" s="51"/>
    </row>
    <row r="3280" spans="1:19" ht="21" x14ac:dyDescent="0.35">
      <c r="A3280" s="53">
        <v>40307662</v>
      </c>
      <c r="B3280" s="53" t="s">
        <v>12255</v>
      </c>
      <c r="C3280" s="54" t="s">
        <v>1316</v>
      </c>
      <c r="D3280" s="60">
        <v>0.75</v>
      </c>
      <c r="E3280" s="60" t="s">
        <v>25</v>
      </c>
      <c r="F3280" s="56">
        <v>11.331</v>
      </c>
      <c r="G3280" s="53"/>
      <c r="H3280" s="53"/>
      <c r="I3280" s="53"/>
      <c r="J3280" s="53"/>
      <c r="K3280" s="57"/>
      <c r="L3280" s="58">
        <f t="shared" si="335"/>
        <v>11.46</v>
      </c>
      <c r="M3280" s="58">
        <f t="shared" si="336"/>
        <v>8.6</v>
      </c>
      <c r="N3280" s="58">
        <f t="shared" si="337"/>
        <v>149.46</v>
      </c>
      <c r="O3280" s="58">
        <f>IF(J3280&gt;0,ROUND(J3280*#REF!,2),0)</f>
        <v>0</v>
      </c>
      <c r="P3280" s="58">
        <f t="shared" si="338"/>
        <v>158.06</v>
      </c>
      <c r="Q3280" s="59" t="s">
        <v>0</v>
      </c>
      <c r="R3280" s="51"/>
      <c r="S3280" s="51"/>
    </row>
    <row r="3281" spans="1:19" ht="21" x14ac:dyDescent="0.35">
      <c r="A3281" s="53">
        <v>40307689</v>
      </c>
      <c r="B3281" s="53" t="s">
        <v>12256</v>
      </c>
      <c r="C3281" s="54" t="s">
        <v>1315</v>
      </c>
      <c r="D3281" s="60">
        <v>0.25</v>
      </c>
      <c r="E3281" s="60" t="s">
        <v>25</v>
      </c>
      <c r="F3281" s="56">
        <v>6.8940000000000001</v>
      </c>
      <c r="G3281" s="53"/>
      <c r="H3281" s="53"/>
      <c r="I3281" s="53"/>
      <c r="J3281" s="53"/>
      <c r="K3281" s="57"/>
      <c r="L3281" s="58">
        <f t="shared" si="335"/>
        <v>11.46</v>
      </c>
      <c r="M3281" s="58">
        <f t="shared" si="336"/>
        <v>2.87</v>
      </c>
      <c r="N3281" s="58">
        <f t="shared" si="337"/>
        <v>90.93</v>
      </c>
      <c r="O3281" s="58">
        <f>IF(J3281&gt;0,ROUND(J3281*#REF!,2),0)</f>
        <v>0</v>
      </c>
      <c r="P3281" s="58">
        <f t="shared" si="338"/>
        <v>93.8</v>
      </c>
      <c r="Q3281" s="59" t="s">
        <v>0</v>
      </c>
      <c r="R3281" s="51"/>
      <c r="S3281" s="51"/>
    </row>
    <row r="3282" spans="1:19" x14ac:dyDescent="0.35">
      <c r="A3282" s="53">
        <v>40307697</v>
      </c>
      <c r="B3282" s="53" t="s">
        <v>12257</v>
      </c>
      <c r="C3282" s="54" t="s">
        <v>1314</v>
      </c>
      <c r="D3282" s="60">
        <v>0.01</v>
      </c>
      <c r="E3282" s="60" t="s">
        <v>25</v>
      </c>
      <c r="F3282" s="56">
        <v>1.8</v>
      </c>
      <c r="G3282" s="53"/>
      <c r="H3282" s="53"/>
      <c r="I3282" s="53"/>
      <c r="J3282" s="53"/>
      <c r="K3282" s="57"/>
      <c r="L3282" s="58">
        <f t="shared" si="335"/>
        <v>11.46</v>
      </c>
      <c r="M3282" s="58">
        <f t="shared" si="336"/>
        <v>0.11</v>
      </c>
      <c r="N3282" s="58">
        <f t="shared" si="337"/>
        <v>23.74</v>
      </c>
      <c r="O3282" s="58">
        <f>IF(J3282&gt;0,ROUND(J3282*#REF!,2),0)</f>
        <v>0</v>
      </c>
      <c r="P3282" s="58">
        <f t="shared" si="338"/>
        <v>23.85</v>
      </c>
      <c r="Q3282" s="59" t="s">
        <v>0</v>
      </c>
      <c r="R3282" s="51"/>
      <c r="S3282" s="51"/>
    </row>
    <row r="3283" spans="1:19" x14ac:dyDescent="0.35">
      <c r="A3283" s="53">
        <v>40307700</v>
      </c>
      <c r="B3283" s="53" t="s">
        <v>12258</v>
      </c>
      <c r="C3283" s="54" t="s">
        <v>1313</v>
      </c>
      <c r="D3283" s="60">
        <v>0.01</v>
      </c>
      <c r="E3283" s="60" t="s">
        <v>25</v>
      </c>
      <c r="F3283" s="56">
        <v>2.1869999999999998</v>
      </c>
      <c r="G3283" s="53"/>
      <c r="H3283" s="53"/>
      <c r="I3283" s="53"/>
      <c r="J3283" s="53"/>
      <c r="K3283" s="57"/>
      <c r="L3283" s="58">
        <f t="shared" si="335"/>
        <v>11.46</v>
      </c>
      <c r="M3283" s="58">
        <f t="shared" si="336"/>
        <v>0.11</v>
      </c>
      <c r="N3283" s="58">
        <f t="shared" si="337"/>
        <v>28.85</v>
      </c>
      <c r="O3283" s="58">
        <f>IF(J3283&gt;0,ROUND(J3283*#REF!,2),0)</f>
        <v>0</v>
      </c>
      <c r="P3283" s="58">
        <f t="shared" si="338"/>
        <v>28.96</v>
      </c>
      <c r="Q3283" s="59" t="s">
        <v>0</v>
      </c>
      <c r="R3283" s="51"/>
      <c r="S3283" s="51"/>
    </row>
    <row r="3284" spans="1:19" x14ac:dyDescent="0.35">
      <c r="A3284" s="53">
        <v>40307719</v>
      </c>
      <c r="B3284" s="53" t="s">
        <v>12259</v>
      </c>
      <c r="C3284" s="54" t="s">
        <v>1312</v>
      </c>
      <c r="D3284" s="60">
        <v>0.01</v>
      </c>
      <c r="E3284" s="60" t="s">
        <v>25</v>
      </c>
      <c r="F3284" s="56">
        <v>1.17</v>
      </c>
      <c r="G3284" s="53"/>
      <c r="H3284" s="53"/>
      <c r="I3284" s="53"/>
      <c r="J3284" s="53"/>
      <c r="K3284" s="57"/>
      <c r="L3284" s="58">
        <f t="shared" si="335"/>
        <v>11.46</v>
      </c>
      <c r="M3284" s="58">
        <f t="shared" si="336"/>
        <v>0.11</v>
      </c>
      <c r="N3284" s="58">
        <f t="shared" si="337"/>
        <v>15.43</v>
      </c>
      <c r="O3284" s="58">
        <f>IF(J3284&gt;0,ROUND(J3284*#REF!,2),0)</f>
        <v>0</v>
      </c>
      <c r="P3284" s="58">
        <f t="shared" si="338"/>
        <v>15.54</v>
      </c>
      <c r="Q3284" s="59" t="s">
        <v>0</v>
      </c>
      <c r="R3284" s="51"/>
      <c r="S3284" s="51"/>
    </row>
    <row r="3285" spans="1:19" x14ac:dyDescent="0.35">
      <c r="A3285" s="53">
        <v>40307727</v>
      </c>
      <c r="B3285" s="53" t="s">
        <v>12260</v>
      </c>
      <c r="C3285" s="54" t="s">
        <v>1311</v>
      </c>
      <c r="D3285" s="60">
        <v>0.04</v>
      </c>
      <c r="E3285" s="60" t="s">
        <v>25</v>
      </c>
      <c r="F3285" s="56">
        <v>1.413</v>
      </c>
      <c r="G3285" s="53"/>
      <c r="H3285" s="53"/>
      <c r="I3285" s="53"/>
      <c r="J3285" s="53"/>
      <c r="K3285" s="57"/>
      <c r="L3285" s="58">
        <f t="shared" si="335"/>
        <v>11.46</v>
      </c>
      <c r="M3285" s="58">
        <f t="shared" si="336"/>
        <v>0.46</v>
      </c>
      <c r="N3285" s="58">
        <f t="shared" si="337"/>
        <v>18.64</v>
      </c>
      <c r="O3285" s="58">
        <f>IF(J3285&gt;0,ROUND(J3285*#REF!,2),0)</f>
        <v>0</v>
      </c>
      <c r="P3285" s="58">
        <f t="shared" si="338"/>
        <v>19.100000000000001</v>
      </c>
      <c r="Q3285" s="59" t="s">
        <v>0</v>
      </c>
      <c r="R3285" s="51"/>
      <c r="S3285" s="51"/>
    </row>
    <row r="3286" spans="1:19" x14ac:dyDescent="0.35">
      <c r="A3286" s="53">
        <v>40307735</v>
      </c>
      <c r="B3286" s="53" t="s">
        <v>12261</v>
      </c>
      <c r="C3286" s="54" t="s">
        <v>1310</v>
      </c>
      <c r="D3286" s="60">
        <v>0.01</v>
      </c>
      <c r="E3286" s="60" t="s">
        <v>25</v>
      </c>
      <c r="F3286" s="56">
        <v>1.17</v>
      </c>
      <c r="G3286" s="53"/>
      <c r="H3286" s="53"/>
      <c r="I3286" s="53"/>
      <c r="J3286" s="53"/>
      <c r="K3286" s="57"/>
      <c r="L3286" s="58">
        <f t="shared" si="335"/>
        <v>11.46</v>
      </c>
      <c r="M3286" s="58">
        <f t="shared" si="336"/>
        <v>0.11</v>
      </c>
      <c r="N3286" s="58">
        <f t="shared" si="337"/>
        <v>15.43</v>
      </c>
      <c r="O3286" s="58">
        <f>IF(J3286&gt;0,ROUND(J3286*#REF!,2),0)</f>
        <v>0</v>
      </c>
      <c r="P3286" s="58">
        <f t="shared" si="338"/>
        <v>15.54</v>
      </c>
      <c r="Q3286" s="59" t="s">
        <v>0</v>
      </c>
      <c r="R3286" s="51"/>
      <c r="S3286" s="51"/>
    </row>
    <row r="3287" spans="1:19" x14ac:dyDescent="0.35">
      <c r="A3287" s="53">
        <v>40307743</v>
      </c>
      <c r="B3287" s="53" t="s">
        <v>12262</v>
      </c>
      <c r="C3287" s="54" t="s">
        <v>1309</v>
      </c>
      <c r="D3287" s="60">
        <v>0.04</v>
      </c>
      <c r="E3287" s="60" t="s">
        <v>25</v>
      </c>
      <c r="F3287" s="56">
        <v>1.413</v>
      </c>
      <c r="G3287" s="53"/>
      <c r="H3287" s="53"/>
      <c r="I3287" s="53"/>
      <c r="J3287" s="53"/>
      <c r="K3287" s="57"/>
      <c r="L3287" s="58">
        <f t="shared" si="335"/>
        <v>11.46</v>
      </c>
      <c r="M3287" s="58">
        <f t="shared" si="336"/>
        <v>0.46</v>
      </c>
      <c r="N3287" s="58">
        <f t="shared" si="337"/>
        <v>18.64</v>
      </c>
      <c r="O3287" s="58">
        <f>IF(J3287&gt;0,ROUND(J3287*#REF!,2),0)</f>
        <v>0</v>
      </c>
      <c r="P3287" s="58">
        <f t="shared" si="338"/>
        <v>19.100000000000001</v>
      </c>
      <c r="Q3287" s="59" t="s">
        <v>0</v>
      </c>
      <c r="R3287" s="51"/>
      <c r="S3287" s="51"/>
    </row>
    <row r="3288" spans="1:19" x14ac:dyDescent="0.35">
      <c r="A3288" s="53">
        <v>40307751</v>
      </c>
      <c r="B3288" s="53" t="s">
        <v>12263</v>
      </c>
      <c r="C3288" s="54" t="s">
        <v>1308</v>
      </c>
      <c r="D3288" s="60">
        <v>0.01</v>
      </c>
      <c r="E3288" s="60" t="s">
        <v>25</v>
      </c>
      <c r="F3288" s="56">
        <v>1.17</v>
      </c>
      <c r="G3288" s="53"/>
      <c r="H3288" s="53"/>
      <c r="I3288" s="53"/>
      <c r="J3288" s="53"/>
      <c r="K3288" s="57"/>
      <c r="L3288" s="58">
        <f t="shared" si="335"/>
        <v>11.46</v>
      </c>
      <c r="M3288" s="58">
        <f t="shared" si="336"/>
        <v>0.11</v>
      </c>
      <c r="N3288" s="58">
        <f t="shared" si="337"/>
        <v>15.43</v>
      </c>
      <c r="O3288" s="58">
        <f>IF(J3288&gt;0,ROUND(J3288*#REF!,2),0)</f>
        <v>0</v>
      </c>
      <c r="P3288" s="58">
        <f t="shared" si="338"/>
        <v>15.54</v>
      </c>
      <c r="Q3288" s="59" t="s">
        <v>0</v>
      </c>
      <c r="R3288" s="51"/>
      <c r="S3288" s="51"/>
    </row>
    <row r="3289" spans="1:19" x14ac:dyDescent="0.35">
      <c r="A3289" s="53">
        <v>40307760</v>
      </c>
      <c r="B3289" s="53" t="s">
        <v>12264</v>
      </c>
      <c r="C3289" s="54" t="s">
        <v>1307</v>
      </c>
      <c r="D3289" s="60">
        <v>0.04</v>
      </c>
      <c r="E3289" s="60" t="s">
        <v>25</v>
      </c>
      <c r="F3289" s="56">
        <v>0.72</v>
      </c>
      <c r="G3289" s="53"/>
      <c r="H3289" s="53"/>
      <c r="I3289" s="53"/>
      <c r="J3289" s="53"/>
      <c r="K3289" s="57"/>
      <c r="L3289" s="58">
        <f t="shared" si="335"/>
        <v>11.46</v>
      </c>
      <c r="M3289" s="58">
        <f t="shared" si="336"/>
        <v>0.46</v>
      </c>
      <c r="N3289" s="58">
        <f t="shared" si="337"/>
        <v>9.5</v>
      </c>
      <c r="O3289" s="58">
        <f>IF(J3289&gt;0,ROUND(J3289*#REF!,2),0)</f>
        <v>0</v>
      </c>
      <c r="P3289" s="58">
        <f t="shared" si="338"/>
        <v>9.9600000000000009</v>
      </c>
      <c r="Q3289" s="59" t="s">
        <v>0</v>
      </c>
      <c r="R3289" s="51"/>
      <c r="S3289" s="51"/>
    </row>
    <row r="3290" spans="1:19" ht="31.5" x14ac:dyDescent="0.35">
      <c r="A3290" s="53">
        <v>40307778</v>
      </c>
      <c r="B3290" s="53" t="s">
        <v>12265</v>
      </c>
      <c r="C3290" s="54" t="s">
        <v>1306</v>
      </c>
      <c r="D3290" s="69">
        <v>0.1</v>
      </c>
      <c r="E3290" s="60" t="s">
        <v>25</v>
      </c>
      <c r="F3290" s="56">
        <v>3.2040000000000002</v>
      </c>
      <c r="G3290" s="53"/>
      <c r="H3290" s="53"/>
      <c r="I3290" s="53"/>
      <c r="J3290" s="53"/>
      <c r="K3290" s="57"/>
      <c r="L3290" s="58">
        <f t="shared" si="335"/>
        <v>11.46</v>
      </c>
      <c r="M3290" s="58">
        <f t="shared" si="336"/>
        <v>1.1499999999999999</v>
      </c>
      <c r="N3290" s="58">
        <f t="shared" si="337"/>
        <v>42.26</v>
      </c>
      <c r="O3290" s="58">
        <f>IF(J3290&gt;0,ROUND(J3290*#REF!,2),0)</f>
        <v>0</v>
      </c>
      <c r="P3290" s="58">
        <f t="shared" si="338"/>
        <v>43.41</v>
      </c>
      <c r="Q3290" s="59" t="s">
        <v>0</v>
      </c>
      <c r="R3290" s="51"/>
      <c r="S3290" s="51"/>
    </row>
    <row r="3291" spans="1:19" x14ac:dyDescent="0.35">
      <c r="A3291" s="53">
        <v>40307786</v>
      </c>
      <c r="B3291" s="53" t="s">
        <v>12266</v>
      </c>
      <c r="C3291" s="54" t="s">
        <v>1305</v>
      </c>
      <c r="D3291" s="60">
        <v>0.25</v>
      </c>
      <c r="E3291" s="60" t="s">
        <v>25</v>
      </c>
      <c r="F3291" s="56">
        <v>6.75</v>
      </c>
      <c r="G3291" s="53"/>
      <c r="H3291" s="53"/>
      <c r="I3291" s="53"/>
      <c r="J3291" s="53"/>
      <c r="K3291" s="57"/>
      <c r="L3291" s="58">
        <f t="shared" si="335"/>
        <v>11.46</v>
      </c>
      <c r="M3291" s="58">
        <f t="shared" si="336"/>
        <v>2.87</v>
      </c>
      <c r="N3291" s="58">
        <f t="shared" si="337"/>
        <v>89.03</v>
      </c>
      <c r="O3291" s="58">
        <f>IF(J3291&gt;0,ROUND(J3291*#REF!,2),0)</f>
        <v>0</v>
      </c>
      <c r="P3291" s="58">
        <f t="shared" si="338"/>
        <v>91.9</v>
      </c>
      <c r="Q3291" s="59" t="s">
        <v>0</v>
      </c>
      <c r="R3291" s="51"/>
      <c r="S3291" s="51"/>
    </row>
    <row r="3292" spans="1:19" ht="21" x14ac:dyDescent="0.35">
      <c r="A3292" s="53">
        <v>40307794</v>
      </c>
      <c r="B3292" s="53" t="s">
        <v>12267</v>
      </c>
      <c r="C3292" s="54" t="s">
        <v>1304</v>
      </c>
      <c r="D3292" s="60">
        <v>0.04</v>
      </c>
      <c r="E3292" s="60" t="s">
        <v>25</v>
      </c>
      <c r="F3292" s="56">
        <v>1.8</v>
      </c>
      <c r="G3292" s="53"/>
      <c r="H3292" s="53"/>
      <c r="I3292" s="53"/>
      <c r="J3292" s="53"/>
      <c r="K3292" s="57"/>
      <c r="L3292" s="58">
        <f t="shared" si="335"/>
        <v>11.46</v>
      </c>
      <c r="M3292" s="58">
        <f t="shared" si="336"/>
        <v>0.46</v>
      </c>
      <c r="N3292" s="58">
        <f t="shared" si="337"/>
        <v>23.74</v>
      </c>
      <c r="O3292" s="58">
        <f>IF(J3292&gt;0,ROUND(J3292*#REF!,2),0)</f>
        <v>0</v>
      </c>
      <c r="P3292" s="58">
        <f t="shared" si="338"/>
        <v>24.2</v>
      </c>
      <c r="Q3292" s="59" t="s">
        <v>0</v>
      </c>
      <c r="R3292" s="51"/>
      <c r="S3292" s="51"/>
    </row>
    <row r="3293" spans="1:19" ht="21" x14ac:dyDescent="0.35">
      <c r="A3293" s="53">
        <v>40307808</v>
      </c>
      <c r="B3293" s="53" t="s">
        <v>12268</v>
      </c>
      <c r="C3293" s="54" t="s">
        <v>1303</v>
      </c>
      <c r="D3293" s="60">
        <v>0.04</v>
      </c>
      <c r="E3293" s="60" t="s">
        <v>25</v>
      </c>
      <c r="F3293" s="56">
        <v>2.1869999999999998</v>
      </c>
      <c r="G3293" s="53"/>
      <c r="H3293" s="53"/>
      <c r="I3293" s="53"/>
      <c r="J3293" s="53"/>
      <c r="K3293" s="57"/>
      <c r="L3293" s="58">
        <f t="shared" si="335"/>
        <v>11.46</v>
      </c>
      <c r="M3293" s="58">
        <f t="shared" si="336"/>
        <v>0.46</v>
      </c>
      <c r="N3293" s="58">
        <f t="shared" si="337"/>
        <v>28.85</v>
      </c>
      <c r="O3293" s="58">
        <f>IF(J3293&gt;0,ROUND(J3293*#REF!,2),0)</f>
        <v>0</v>
      </c>
      <c r="P3293" s="58">
        <f t="shared" si="338"/>
        <v>29.31</v>
      </c>
      <c r="Q3293" s="59" t="s">
        <v>0</v>
      </c>
      <c r="R3293" s="51"/>
      <c r="S3293" s="51"/>
    </row>
    <row r="3294" spans="1:19" x14ac:dyDescent="0.35">
      <c r="A3294" s="53">
        <v>40307816</v>
      </c>
      <c r="B3294" s="53" t="s">
        <v>12269</v>
      </c>
      <c r="C3294" s="54" t="s">
        <v>1302</v>
      </c>
      <c r="D3294" s="60">
        <v>0.04</v>
      </c>
      <c r="E3294" s="60" t="s">
        <v>25</v>
      </c>
      <c r="F3294" s="56">
        <v>0.72</v>
      </c>
      <c r="G3294" s="53"/>
      <c r="H3294" s="53"/>
      <c r="I3294" s="53"/>
      <c r="J3294" s="53"/>
      <c r="K3294" s="57"/>
      <c r="L3294" s="58">
        <f t="shared" si="335"/>
        <v>11.46</v>
      </c>
      <c r="M3294" s="58">
        <f t="shared" si="336"/>
        <v>0.46</v>
      </c>
      <c r="N3294" s="58">
        <f t="shared" si="337"/>
        <v>9.5</v>
      </c>
      <c r="O3294" s="58">
        <f>IF(J3294&gt;0,ROUND(J3294*#REF!,2),0)</f>
        <v>0</v>
      </c>
      <c r="P3294" s="58">
        <f t="shared" si="338"/>
        <v>9.9600000000000009</v>
      </c>
      <c r="Q3294" s="59" t="s">
        <v>0</v>
      </c>
      <c r="R3294" s="51"/>
      <c r="S3294" s="51"/>
    </row>
    <row r="3295" spans="1:19" x14ac:dyDescent="0.35">
      <c r="A3295" s="53">
        <v>40307824</v>
      </c>
      <c r="B3295" s="53" t="s">
        <v>12270</v>
      </c>
      <c r="C3295" s="54" t="s">
        <v>1301</v>
      </c>
      <c r="D3295" s="60">
        <v>0.01</v>
      </c>
      <c r="E3295" s="60" t="s">
        <v>25</v>
      </c>
      <c r="F3295" s="56">
        <v>1.8</v>
      </c>
      <c r="G3295" s="53"/>
      <c r="H3295" s="53"/>
      <c r="I3295" s="53"/>
      <c r="J3295" s="53"/>
      <c r="K3295" s="57"/>
      <c r="L3295" s="58">
        <f t="shared" si="335"/>
        <v>11.46</v>
      </c>
      <c r="M3295" s="58">
        <f t="shared" si="336"/>
        <v>0.11</v>
      </c>
      <c r="N3295" s="58">
        <f t="shared" si="337"/>
        <v>23.74</v>
      </c>
      <c r="O3295" s="58">
        <f>IF(J3295&gt;0,ROUND(J3295*#REF!,2),0)</f>
        <v>0</v>
      </c>
      <c r="P3295" s="58">
        <f t="shared" si="338"/>
        <v>23.85</v>
      </c>
      <c r="Q3295" s="59" t="s">
        <v>0</v>
      </c>
      <c r="R3295" s="51"/>
      <c r="S3295" s="51"/>
    </row>
    <row r="3296" spans="1:19" x14ac:dyDescent="0.35">
      <c r="A3296" s="53">
        <v>40307832</v>
      </c>
      <c r="B3296" s="53" t="s">
        <v>12271</v>
      </c>
      <c r="C3296" s="54" t="s">
        <v>1300</v>
      </c>
      <c r="D3296" s="60">
        <v>0.01</v>
      </c>
      <c r="E3296" s="60" t="s">
        <v>25</v>
      </c>
      <c r="F3296" s="56">
        <v>2.1869999999999998</v>
      </c>
      <c r="G3296" s="53"/>
      <c r="H3296" s="53"/>
      <c r="I3296" s="53"/>
      <c r="J3296" s="53"/>
      <c r="K3296" s="57"/>
      <c r="L3296" s="58">
        <f t="shared" si="335"/>
        <v>11.46</v>
      </c>
      <c r="M3296" s="58">
        <f t="shared" si="336"/>
        <v>0.11</v>
      </c>
      <c r="N3296" s="58">
        <f t="shared" si="337"/>
        <v>28.85</v>
      </c>
      <c r="O3296" s="58">
        <f>IF(J3296&gt;0,ROUND(J3296*#REF!,2),0)</f>
        <v>0</v>
      </c>
      <c r="P3296" s="58">
        <f t="shared" si="338"/>
        <v>28.96</v>
      </c>
      <c r="Q3296" s="59" t="s">
        <v>0</v>
      </c>
      <c r="R3296" s="51"/>
      <c r="S3296" s="51"/>
    </row>
    <row r="3297" spans="1:19" ht="21" x14ac:dyDescent="0.35">
      <c r="A3297" s="53">
        <v>40307840</v>
      </c>
      <c r="B3297" s="53" t="s">
        <v>12272</v>
      </c>
      <c r="C3297" s="54" t="s">
        <v>1299</v>
      </c>
      <c r="D3297" s="60">
        <v>0.04</v>
      </c>
      <c r="E3297" s="60" t="s">
        <v>25</v>
      </c>
      <c r="F3297" s="56">
        <v>0.69299999999999995</v>
      </c>
      <c r="G3297" s="53"/>
      <c r="H3297" s="53"/>
      <c r="I3297" s="53"/>
      <c r="J3297" s="53"/>
      <c r="K3297" s="57"/>
      <c r="L3297" s="58">
        <f t="shared" si="335"/>
        <v>11.46</v>
      </c>
      <c r="M3297" s="58">
        <f t="shared" si="336"/>
        <v>0.46</v>
      </c>
      <c r="N3297" s="58">
        <f t="shared" si="337"/>
        <v>9.14</v>
      </c>
      <c r="O3297" s="58">
        <f>IF(J3297&gt;0,ROUND(J3297*#REF!,2),0)</f>
        <v>0</v>
      </c>
      <c r="P3297" s="58">
        <f t="shared" si="338"/>
        <v>9.6</v>
      </c>
      <c r="Q3297" s="59" t="s">
        <v>0</v>
      </c>
      <c r="R3297" s="51"/>
      <c r="S3297" s="51"/>
    </row>
    <row r="3298" spans="1:19" ht="21" x14ac:dyDescent="0.35">
      <c r="A3298" s="53">
        <v>40307859</v>
      </c>
      <c r="B3298" s="53" t="s">
        <v>12273</v>
      </c>
      <c r="C3298" s="54" t="s">
        <v>1298</v>
      </c>
      <c r="D3298" s="60">
        <v>0.1</v>
      </c>
      <c r="E3298" s="60" t="s">
        <v>25</v>
      </c>
      <c r="F3298" s="56">
        <v>4.05</v>
      </c>
      <c r="G3298" s="53"/>
      <c r="H3298" s="53"/>
      <c r="I3298" s="53"/>
      <c r="J3298" s="53"/>
      <c r="K3298" s="57"/>
      <c r="L3298" s="58">
        <f t="shared" si="335"/>
        <v>11.46</v>
      </c>
      <c r="M3298" s="58">
        <f t="shared" si="336"/>
        <v>1.1499999999999999</v>
      </c>
      <c r="N3298" s="58">
        <f t="shared" si="337"/>
        <v>53.42</v>
      </c>
      <c r="O3298" s="58">
        <f>IF(J3298&gt;0,ROUND(J3298*#REF!,2),0)</f>
        <v>0</v>
      </c>
      <c r="P3298" s="58">
        <f t="shared" si="338"/>
        <v>54.57</v>
      </c>
      <c r="Q3298" s="59" t="s">
        <v>0</v>
      </c>
      <c r="R3298" s="51"/>
      <c r="S3298" s="51"/>
    </row>
    <row r="3299" spans="1:19" ht="21" x14ac:dyDescent="0.35">
      <c r="A3299" s="53">
        <v>40307867</v>
      </c>
      <c r="B3299" s="53" t="s">
        <v>12274</v>
      </c>
      <c r="C3299" s="54" t="s">
        <v>1297</v>
      </c>
      <c r="D3299" s="60">
        <v>0.04</v>
      </c>
      <c r="E3299" s="60" t="s">
        <v>25</v>
      </c>
      <c r="F3299" s="56">
        <v>0.72</v>
      </c>
      <c r="G3299" s="53"/>
      <c r="H3299" s="53"/>
      <c r="I3299" s="53"/>
      <c r="J3299" s="53"/>
      <c r="K3299" s="57"/>
      <c r="L3299" s="58">
        <f t="shared" si="335"/>
        <v>11.46</v>
      </c>
      <c r="M3299" s="58">
        <f t="shared" si="336"/>
        <v>0.46</v>
      </c>
      <c r="N3299" s="58">
        <f t="shared" si="337"/>
        <v>9.5</v>
      </c>
      <c r="O3299" s="58">
        <f>IF(J3299&gt;0,ROUND(J3299*#REF!,2),0)</f>
        <v>0</v>
      </c>
      <c r="P3299" s="58">
        <f t="shared" si="338"/>
        <v>9.9600000000000009</v>
      </c>
      <c r="Q3299" s="59" t="s">
        <v>0</v>
      </c>
      <c r="R3299" s="51"/>
      <c r="S3299" s="51"/>
    </row>
    <row r="3300" spans="1:19" ht="21" x14ac:dyDescent="0.35">
      <c r="A3300" s="53">
        <v>40307875</v>
      </c>
      <c r="B3300" s="53" t="s">
        <v>12275</v>
      </c>
      <c r="C3300" s="54" t="s">
        <v>1296</v>
      </c>
      <c r="D3300" s="60">
        <v>0.5</v>
      </c>
      <c r="E3300" s="60" t="s">
        <v>25</v>
      </c>
      <c r="F3300" s="56">
        <v>15.587999999999999</v>
      </c>
      <c r="G3300" s="53"/>
      <c r="H3300" s="53"/>
      <c r="I3300" s="53"/>
      <c r="J3300" s="53"/>
      <c r="K3300" s="57"/>
      <c r="L3300" s="58">
        <f t="shared" si="335"/>
        <v>11.46</v>
      </c>
      <c r="M3300" s="58">
        <f t="shared" si="336"/>
        <v>5.73</v>
      </c>
      <c r="N3300" s="58">
        <f t="shared" si="337"/>
        <v>205.61</v>
      </c>
      <c r="O3300" s="58">
        <f>IF(J3300&gt;0,ROUND(J3300*#REF!,2),0)</f>
        <v>0</v>
      </c>
      <c r="P3300" s="58">
        <f t="shared" si="338"/>
        <v>211.34</v>
      </c>
      <c r="Q3300" s="59" t="s">
        <v>0</v>
      </c>
      <c r="R3300" s="51"/>
      <c r="S3300" s="51"/>
    </row>
    <row r="3301" spans="1:19" ht="21" x14ac:dyDescent="0.35">
      <c r="A3301" s="53">
        <v>40307883</v>
      </c>
      <c r="B3301" s="53" t="s">
        <v>12276</v>
      </c>
      <c r="C3301" s="54" t="s">
        <v>1295</v>
      </c>
      <c r="D3301" s="60">
        <v>0.5</v>
      </c>
      <c r="E3301" s="60" t="s">
        <v>25</v>
      </c>
      <c r="F3301" s="56">
        <v>15.587999999999999</v>
      </c>
      <c r="G3301" s="53"/>
      <c r="H3301" s="53"/>
      <c r="I3301" s="53"/>
      <c r="J3301" s="53"/>
      <c r="K3301" s="57"/>
      <c r="L3301" s="58">
        <f t="shared" si="335"/>
        <v>11.46</v>
      </c>
      <c r="M3301" s="58">
        <f t="shared" si="336"/>
        <v>5.73</v>
      </c>
      <c r="N3301" s="58">
        <f t="shared" si="337"/>
        <v>205.61</v>
      </c>
      <c r="O3301" s="58">
        <f>IF(J3301&gt;0,ROUND(J3301*#REF!,2),0)</f>
        <v>0</v>
      </c>
      <c r="P3301" s="58">
        <f t="shared" si="338"/>
        <v>211.34</v>
      </c>
      <c r="Q3301" s="59" t="s">
        <v>0</v>
      </c>
      <c r="R3301" s="51"/>
      <c r="S3301" s="51"/>
    </row>
    <row r="3302" spans="1:19" x14ac:dyDescent="0.35">
      <c r="A3302" s="53">
        <v>40307891</v>
      </c>
      <c r="B3302" s="53" t="s">
        <v>12277</v>
      </c>
      <c r="C3302" s="54" t="s">
        <v>1294</v>
      </c>
      <c r="D3302" s="60">
        <v>0.04</v>
      </c>
      <c r="E3302" s="60" t="s">
        <v>25</v>
      </c>
      <c r="F3302" s="56">
        <v>0.72</v>
      </c>
      <c r="G3302" s="53"/>
      <c r="H3302" s="53"/>
      <c r="I3302" s="53"/>
      <c r="J3302" s="53"/>
      <c r="K3302" s="57"/>
      <c r="L3302" s="58">
        <f t="shared" si="335"/>
        <v>11.46</v>
      </c>
      <c r="M3302" s="58">
        <f t="shared" si="336"/>
        <v>0.46</v>
      </c>
      <c r="N3302" s="58">
        <f t="shared" si="337"/>
        <v>9.5</v>
      </c>
      <c r="O3302" s="58">
        <f>IF(J3302&gt;0,ROUND(J3302*#REF!,2),0)</f>
        <v>0</v>
      </c>
      <c r="P3302" s="58">
        <f t="shared" si="338"/>
        <v>9.9600000000000009</v>
      </c>
      <c r="Q3302" s="59" t="s">
        <v>0</v>
      </c>
      <c r="R3302" s="51"/>
      <c r="S3302" s="51"/>
    </row>
    <row r="3303" spans="1:19" ht="31.5" x14ac:dyDescent="0.35">
      <c r="A3303" s="53">
        <v>40307905</v>
      </c>
      <c r="B3303" s="53" t="s">
        <v>12278</v>
      </c>
      <c r="C3303" s="54" t="s">
        <v>1293</v>
      </c>
      <c r="D3303" s="69">
        <v>0.1</v>
      </c>
      <c r="E3303" s="60" t="s">
        <v>25</v>
      </c>
      <c r="F3303" s="56">
        <v>64.8</v>
      </c>
      <c r="G3303" s="53"/>
      <c r="H3303" s="53"/>
      <c r="I3303" s="53"/>
      <c r="J3303" s="53"/>
      <c r="K3303" s="57"/>
      <c r="L3303" s="58">
        <f t="shared" si="335"/>
        <v>11.46</v>
      </c>
      <c r="M3303" s="58">
        <f t="shared" si="336"/>
        <v>1.1499999999999999</v>
      </c>
      <c r="N3303" s="58">
        <f t="shared" si="337"/>
        <v>854.71</v>
      </c>
      <c r="O3303" s="58">
        <f>IF(J3303&gt;0,ROUND(J3303*#REF!,2),0)</f>
        <v>0</v>
      </c>
      <c r="P3303" s="58">
        <f t="shared" si="338"/>
        <v>855.86</v>
      </c>
      <c r="Q3303" s="59" t="s">
        <v>0</v>
      </c>
      <c r="R3303" s="51"/>
      <c r="S3303" s="51"/>
    </row>
    <row r="3304" spans="1:19" ht="21" x14ac:dyDescent="0.35">
      <c r="A3304" s="53">
        <v>40307913</v>
      </c>
      <c r="B3304" s="53" t="s">
        <v>12279</v>
      </c>
      <c r="C3304" s="54" t="s">
        <v>1292</v>
      </c>
      <c r="D3304" s="60">
        <v>0.04</v>
      </c>
      <c r="E3304" s="60" t="s">
        <v>25</v>
      </c>
      <c r="F3304" s="56">
        <v>1.8</v>
      </c>
      <c r="G3304" s="53"/>
      <c r="H3304" s="53"/>
      <c r="I3304" s="53"/>
      <c r="J3304" s="53"/>
      <c r="K3304" s="57"/>
      <c r="L3304" s="58">
        <f t="shared" si="335"/>
        <v>11.46</v>
      </c>
      <c r="M3304" s="58">
        <f t="shared" si="336"/>
        <v>0.46</v>
      </c>
      <c r="N3304" s="58">
        <f t="shared" si="337"/>
        <v>23.74</v>
      </c>
      <c r="O3304" s="58">
        <f>IF(J3304&gt;0,ROUND(J3304*#REF!,2),0)</f>
        <v>0</v>
      </c>
      <c r="P3304" s="58">
        <f t="shared" si="338"/>
        <v>24.2</v>
      </c>
      <c r="Q3304" s="59" t="s">
        <v>0</v>
      </c>
      <c r="R3304" s="51"/>
      <c r="S3304" s="51"/>
    </row>
    <row r="3305" spans="1:19" ht="21" x14ac:dyDescent="0.35">
      <c r="A3305" s="53">
        <v>40307921</v>
      </c>
      <c r="B3305" s="53" t="s">
        <v>12280</v>
      </c>
      <c r="C3305" s="54" t="s">
        <v>1291</v>
      </c>
      <c r="D3305" s="69">
        <v>0.1</v>
      </c>
      <c r="E3305" s="60" t="s">
        <v>25</v>
      </c>
      <c r="F3305" s="56">
        <v>6.0170000000000003</v>
      </c>
      <c r="G3305" s="53"/>
      <c r="H3305" s="53"/>
      <c r="I3305" s="53"/>
      <c r="J3305" s="53"/>
      <c r="K3305" s="57"/>
      <c r="L3305" s="58">
        <f t="shared" si="335"/>
        <v>11.46</v>
      </c>
      <c r="M3305" s="58">
        <f t="shared" si="336"/>
        <v>1.1499999999999999</v>
      </c>
      <c r="N3305" s="58">
        <f t="shared" si="337"/>
        <v>79.36</v>
      </c>
      <c r="O3305" s="58">
        <f>IF(J3305&gt;0,ROUND(J3305*#REF!,2),0)</f>
        <v>0</v>
      </c>
      <c r="P3305" s="58">
        <f t="shared" si="338"/>
        <v>80.510000000000005</v>
      </c>
      <c r="Q3305" s="59" t="s">
        <v>0</v>
      </c>
      <c r="R3305" s="51"/>
      <c r="S3305" s="51"/>
    </row>
    <row r="3306" spans="1:19" ht="21" x14ac:dyDescent="0.35">
      <c r="A3306" s="53">
        <v>40307930</v>
      </c>
      <c r="B3306" s="53" t="s">
        <v>12281</v>
      </c>
      <c r="C3306" s="54" t="s">
        <v>1290</v>
      </c>
      <c r="D3306" s="60">
        <v>0.25</v>
      </c>
      <c r="E3306" s="60" t="s">
        <v>25</v>
      </c>
      <c r="F3306" s="56">
        <v>4.0999999999999996</v>
      </c>
      <c r="G3306" s="53"/>
      <c r="H3306" s="53"/>
      <c r="I3306" s="53"/>
      <c r="J3306" s="53"/>
      <c r="K3306" s="57"/>
      <c r="L3306" s="58">
        <f t="shared" si="335"/>
        <v>11.46</v>
      </c>
      <c r="M3306" s="58">
        <f t="shared" si="336"/>
        <v>2.87</v>
      </c>
      <c r="N3306" s="58">
        <f t="shared" si="337"/>
        <v>54.08</v>
      </c>
      <c r="O3306" s="58">
        <f>IF(J3306&gt;0,ROUND(J3306*#REF!,2),0)</f>
        <v>0</v>
      </c>
      <c r="P3306" s="58">
        <f t="shared" si="338"/>
        <v>56.95</v>
      </c>
      <c r="Q3306" s="59" t="s">
        <v>0</v>
      </c>
      <c r="R3306" s="51"/>
      <c r="S3306" s="51"/>
    </row>
    <row r="3307" spans="1:19" ht="31.5" x14ac:dyDescent="0.35">
      <c r="A3307" s="53">
        <v>40307948</v>
      </c>
      <c r="B3307" s="53" t="s">
        <v>12282</v>
      </c>
      <c r="C3307" s="54" t="s">
        <v>1289</v>
      </c>
      <c r="D3307" s="60">
        <v>0.04</v>
      </c>
      <c r="E3307" s="60" t="s">
        <v>25</v>
      </c>
      <c r="F3307" s="56">
        <v>8.532</v>
      </c>
      <c r="G3307" s="53"/>
      <c r="H3307" s="53"/>
      <c r="I3307" s="53"/>
      <c r="J3307" s="53"/>
      <c r="K3307" s="57"/>
      <c r="L3307" s="58">
        <f t="shared" si="335"/>
        <v>11.46</v>
      </c>
      <c r="M3307" s="58">
        <f t="shared" si="336"/>
        <v>0.46</v>
      </c>
      <c r="N3307" s="58">
        <f t="shared" si="337"/>
        <v>112.54</v>
      </c>
      <c r="O3307" s="58">
        <f>IF(J3307&gt;0,ROUND(J3307*#REF!,2),0)</f>
        <v>0</v>
      </c>
      <c r="P3307" s="58">
        <f t="shared" si="338"/>
        <v>113</v>
      </c>
      <c r="Q3307" s="59" t="s">
        <v>0</v>
      </c>
      <c r="R3307" s="51"/>
      <c r="S3307" s="51"/>
    </row>
    <row r="3308" spans="1:19" ht="21" x14ac:dyDescent="0.35">
      <c r="A3308" s="53">
        <v>40307956</v>
      </c>
      <c r="B3308" s="53" t="s">
        <v>12283</v>
      </c>
      <c r="C3308" s="54" t="s">
        <v>1288</v>
      </c>
      <c r="D3308" s="60">
        <v>0.01</v>
      </c>
      <c r="E3308" s="60" t="s">
        <v>25</v>
      </c>
      <c r="F3308" s="56">
        <v>1.514</v>
      </c>
      <c r="G3308" s="53"/>
      <c r="H3308" s="53"/>
      <c r="I3308" s="53"/>
      <c r="J3308" s="53"/>
      <c r="K3308" s="57"/>
      <c r="L3308" s="58">
        <f t="shared" si="335"/>
        <v>11.46</v>
      </c>
      <c r="M3308" s="58">
        <f t="shared" si="336"/>
        <v>0.11</v>
      </c>
      <c r="N3308" s="58">
        <f t="shared" si="337"/>
        <v>19.97</v>
      </c>
      <c r="O3308" s="58">
        <f>IF(J3308&gt;0,ROUND(J3308*#REF!,2),0)</f>
        <v>0</v>
      </c>
      <c r="P3308" s="58">
        <f t="shared" si="338"/>
        <v>20.079999999999998</v>
      </c>
      <c r="Q3308" s="59" t="s">
        <v>0</v>
      </c>
      <c r="R3308" s="51"/>
      <c r="S3308" s="51"/>
    </row>
    <row r="3309" spans="1:19" ht="21" x14ac:dyDescent="0.35">
      <c r="A3309" s="53">
        <v>40307999</v>
      </c>
      <c r="B3309" s="53" t="s">
        <v>12284</v>
      </c>
      <c r="C3309" s="54" t="s">
        <v>1287</v>
      </c>
      <c r="D3309" s="60">
        <v>0.01</v>
      </c>
      <c r="E3309" s="60" t="s">
        <v>25</v>
      </c>
      <c r="F3309" s="56">
        <v>2.8260000000000001</v>
      </c>
      <c r="G3309" s="53"/>
      <c r="H3309" s="53"/>
      <c r="I3309" s="53"/>
      <c r="J3309" s="53"/>
      <c r="K3309" s="57"/>
      <c r="L3309" s="58">
        <f t="shared" si="335"/>
        <v>11.46</v>
      </c>
      <c r="M3309" s="58">
        <f t="shared" si="336"/>
        <v>0.11</v>
      </c>
      <c r="N3309" s="58">
        <f t="shared" si="337"/>
        <v>37.270000000000003</v>
      </c>
      <c r="O3309" s="58">
        <f>IF(J3309&gt;0,ROUND(J3309*#REF!,2),0)</f>
        <v>0</v>
      </c>
      <c r="P3309" s="58">
        <f t="shared" si="338"/>
        <v>37.380000000000003</v>
      </c>
      <c r="Q3309" s="59" t="s">
        <v>0</v>
      </c>
      <c r="R3309" s="51"/>
      <c r="S3309" s="51"/>
    </row>
    <row r="3310" spans="1:19" ht="21" x14ac:dyDescent="0.35">
      <c r="A3310" s="53">
        <v>40308014</v>
      </c>
      <c r="B3310" s="53" t="s">
        <v>12285</v>
      </c>
      <c r="C3310" s="54" t="s">
        <v>1286</v>
      </c>
      <c r="D3310" s="60">
        <v>0.04</v>
      </c>
      <c r="E3310" s="60" t="s">
        <v>25</v>
      </c>
      <c r="F3310" s="56">
        <v>1.8</v>
      </c>
      <c r="G3310" s="53"/>
      <c r="H3310" s="53"/>
      <c r="I3310" s="53"/>
      <c r="J3310" s="53"/>
      <c r="K3310" s="57"/>
      <c r="L3310" s="58">
        <f t="shared" si="335"/>
        <v>11.46</v>
      </c>
      <c r="M3310" s="58">
        <f t="shared" si="336"/>
        <v>0.46</v>
      </c>
      <c r="N3310" s="58">
        <f t="shared" si="337"/>
        <v>23.74</v>
      </c>
      <c r="O3310" s="58">
        <f>IF(J3310&gt;0,ROUND(J3310*#REF!,2),0)</f>
        <v>0</v>
      </c>
      <c r="P3310" s="58">
        <f t="shared" si="338"/>
        <v>24.2</v>
      </c>
      <c r="Q3310" s="59" t="s">
        <v>0</v>
      </c>
      <c r="R3310" s="51"/>
      <c r="S3310" s="51"/>
    </row>
    <row r="3311" spans="1:19" x14ac:dyDescent="0.35">
      <c r="A3311" s="53">
        <v>40308022</v>
      </c>
      <c r="B3311" s="53" t="s">
        <v>12286</v>
      </c>
      <c r="C3311" s="54" t="s">
        <v>1285</v>
      </c>
      <c r="D3311" s="60">
        <v>0.1</v>
      </c>
      <c r="E3311" s="60" t="s">
        <v>25</v>
      </c>
      <c r="F3311" s="56">
        <v>3.2669999999999999</v>
      </c>
      <c r="G3311" s="53"/>
      <c r="H3311" s="53"/>
      <c r="I3311" s="53"/>
      <c r="J3311" s="53"/>
      <c r="K3311" s="57"/>
      <c r="L3311" s="58">
        <f t="shared" si="335"/>
        <v>11.46</v>
      </c>
      <c r="M3311" s="58">
        <f t="shared" si="336"/>
        <v>1.1499999999999999</v>
      </c>
      <c r="N3311" s="58">
        <f t="shared" si="337"/>
        <v>43.09</v>
      </c>
      <c r="O3311" s="58">
        <f>IF(J3311&gt;0,ROUND(J3311*#REF!,2),0)</f>
        <v>0</v>
      </c>
      <c r="P3311" s="58">
        <f t="shared" si="338"/>
        <v>44.24</v>
      </c>
      <c r="Q3311" s="59" t="s">
        <v>0</v>
      </c>
      <c r="R3311" s="51"/>
      <c r="S3311" s="51"/>
    </row>
    <row r="3312" spans="1:19" ht="21" x14ac:dyDescent="0.35">
      <c r="A3312" s="53">
        <v>40308030</v>
      </c>
      <c r="B3312" s="53" t="s">
        <v>12287</v>
      </c>
      <c r="C3312" s="54" t="s">
        <v>1284</v>
      </c>
      <c r="D3312" s="60">
        <v>0.01</v>
      </c>
      <c r="E3312" s="60" t="s">
        <v>25</v>
      </c>
      <c r="F3312" s="56">
        <v>1.17</v>
      </c>
      <c r="G3312" s="53"/>
      <c r="H3312" s="53"/>
      <c r="I3312" s="53"/>
      <c r="J3312" s="53"/>
      <c r="K3312" s="57"/>
      <c r="L3312" s="58">
        <f t="shared" ref="L3312:L3345" si="339">VLOOKUP(E3312,PORTES,6,FALSE)</f>
        <v>11.46</v>
      </c>
      <c r="M3312" s="58">
        <f t="shared" ref="M3312:M3379" si="340">ROUND(D3312*L3312,2)</f>
        <v>0.11</v>
      </c>
      <c r="N3312" s="58">
        <f t="shared" ref="N3312:N3379" si="341">IF(F3312&gt;0,ROUND(F3312*UCO_2016,2),0)</f>
        <v>15.43</v>
      </c>
      <c r="O3312" s="58">
        <f>IF(J3312&gt;0,ROUND(J3312*#REF!,2),0)</f>
        <v>0</v>
      </c>
      <c r="P3312" s="58">
        <f t="shared" ref="P3312:P3378" si="342">ROUND(M3312+N3312+O3312,2)</f>
        <v>15.54</v>
      </c>
      <c r="Q3312" s="59" t="s">
        <v>0</v>
      </c>
      <c r="R3312" s="51"/>
      <c r="S3312" s="51"/>
    </row>
    <row r="3313" spans="1:19" ht="21" x14ac:dyDescent="0.35">
      <c r="A3313" s="53">
        <v>40308049</v>
      </c>
      <c r="B3313" s="53" t="s">
        <v>12288</v>
      </c>
      <c r="C3313" s="54" t="s">
        <v>1283</v>
      </c>
      <c r="D3313" s="60">
        <v>0.04</v>
      </c>
      <c r="E3313" s="60" t="s">
        <v>25</v>
      </c>
      <c r="F3313" s="56">
        <v>0.72</v>
      </c>
      <c r="G3313" s="53"/>
      <c r="H3313" s="53"/>
      <c r="I3313" s="53"/>
      <c r="J3313" s="53"/>
      <c r="K3313" s="57"/>
      <c r="L3313" s="58">
        <f t="shared" si="339"/>
        <v>11.46</v>
      </c>
      <c r="M3313" s="58">
        <f t="shared" si="340"/>
        <v>0.46</v>
      </c>
      <c r="N3313" s="58">
        <f t="shared" si="341"/>
        <v>9.5</v>
      </c>
      <c r="O3313" s="58">
        <f>IF(J3313&gt;0,ROUND(J3313*#REF!,2),0)</f>
        <v>0</v>
      </c>
      <c r="P3313" s="58">
        <f t="shared" si="342"/>
        <v>9.9600000000000009</v>
      </c>
      <c r="Q3313" s="59" t="s">
        <v>0</v>
      </c>
      <c r="R3313" s="51"/>
      <c r="S3313" s="51"/>
    </row>
    <row r="3314" spans="1:19" ht="21" x14ac:dyDescent="0.35">
      <c r="A3314" s="53">
        <v>40308081</v>
      </c>
      <c r="B3314" s="53" t="s">
        <v>12289</v>
      </c>
      <c r="C3314" s="54" t="s">
        <v>1282</v>
      </c>
      <c r="D3314" s="60">
        <v>0.04</v>
      </c>
      <c r="E3314" s="60" t="s">
        <v>25</v>
      </c>
      <c r="F3314" s="56">
        <v>2.1869999999999998</v>
      </c>
      <c r="G3314" s="53"/>
      <c r="H3314" s="53"/>
      <c r="I3314" s="53"/>
      <c r="J3314" s="53"/>
      <c r="K3314" s="57"/>
      <c r="L3314" s="58">
        <f t="shared" si="339"/>
        <v>11.46</v>
      </c>
      <c r="M3314" s="58">
        <f t="shared" si="340"/>
        <v>0.46</v>
      </c>
      <c r="N3314" s="58">
        <f t="shared" si="341"/>
        <v>28.85</v>
      </c>
      <c r="O3314" s="58">
        <f>IF(J3314&gt;0,ROUND(J3314*#REF!,2),0)</f>
        <v>0</v>
      </c>
      <c r="P3314" s="58">
        <f t="shared" si="342"/>
        <v>29.31</v>
      </c>
      <c r="Q3314" s="59" t="s">
        <v>0</v>
      </c>
      <c r="R3314" s="51"/>
      <c r="S3314" s="51"/>
    </row>
    <row r="3315" spans="1:19" x14ac:dyDescent="0.35">
      <c r="A3315" s="53">
        <v>40308090</v>
      </c>
      <c r="B3315" s="53" t="s">
        <v>12290</v>
      </c>
      <c r="C3315" s="54" t="s">
        <v>1281</v>
      </c>
      <c r="D3315" s="60">
        <v>0.04</v>
      </c>
      <c r="E3315" s="60" t="s">
        <v>25</v>
      </c>
      <c r="F3315" s="56">
        <v>3.2669999999999999</v>
      </c>
      <c r="G3315" s="53"/>
      <c r="H3315" s="53"/>
      <c r="I3315" s="53"/>
      <c r="J3315" s="53"/>
      <c r="K3315" s="57"/>
      <c r="L3315" s="58">
        <f t="shared" si="339"/>
        <v>11.46</v>
      </c>
      <c r="M3315" s="58">
        <f t="shared" si="340"/>
        <v>0.46</v>
      </c>
      <c r="N3315" s="58">
        <f t="shared" si="341"/>
        <v>43.09</v>
      </c>
      <c r="O3315" s="58">
        <f>IF(J3315&gt;0,ROUND(J3315*#REF!,2),0)</f>
        <v>0</v>
      </c>
      <c r="P3315" s="58">
        <f t="shared" si="342"/>
        <v>43.55</v>
      </c>
      <c r="Q3315" s="59" t="s">
        <v>0</v>
      </c>
      <c r="R3315" s="51"/>
      <c r="S3315" s="51"/>
    </row>
    <row r="3316" spans="1:19" ht="21" x14ac:dyDescent="0.35">
      <c r="A3316" s="53">
        <v>40308120</v>
      </c>
      <c r="B3316" s="53" t="s">
        <v>12291</v>
      </c>
      <c r="C3316" s="54" t="s">
        <v>1280</v>
      </c>
      <c r="D3316" s="60">
        <v>0.04</v>
      </c>
      <c r="E3316" s="60" t="s">
        <v>25</v>
      </c>
      <c r="F3316" s="56">
        <v>1.8</v>
      </c>
      <c r="G3316" s="53"/>
      <c r="H3316" s="53"/>
      <c r="I3316" s="53"/>
      <c r="J3316" s="53"/>
      <c r="K3316" s="57"/>
      <c r="L3316" s="58">
        <f t="shared" si="339"/>
        <v>11.46</v>
      </c>
      <c r="M3316" s="58">
        <f t="shared" si="340"/>
        <v>0.46</v>
      </c>
      <c r="N3316" s="58">
        <f t="shared" si="341"/>
        <v>23.74</v>
      </c>
      <c r="O3316" s="58">
        <f>IF(J3316&gt;0,ROUND(J3316*#REF!,2),0)</f>
        <v>0</v>
      </c>
      <c r="P3316" s="58">
        <f t="shared" si="342"/>
        <v>24.2</v>
      </c>
      <c r="Q3316" s="59" t="s">
        <v>0</v>
      </c>
      <c r="R3316" s="51"/>
      <c r="S3316" s="51"/>
    </row>
    <row r="3317" spans="1:19" ht="21" x14ac:dyDescent="0.35">
      <c r="A3317" s="53">
        <v>40308138</v>
      </c>
      <c r="B3317" s="53" t="s">
        <v>12292</v>
      </c>
      <c r="C3317" s="54" t="s">
        <v>1279</v>
      </c>
      <c r="D3317" s="60">
        <v>0.04</v>
      </c>
      <c r="E3317" s="60" t="s">
        <v>25</v>
      </c>
      <c r="F3317" s="56">
        <v>2.1869999999999998</v>
      </c>
      <c r="G3317" s="53"/>
      <c r="H3317" s="53"/>
      <c r="I3317" s="53"/>
      <c r="J3317" s="53"/>
      <c r="K3317" s="57"/>
      <c r="L3317" s="58">
        <f t="shared" si="339"/>
        <v>11.46</v>
      </c>
      <c r="M3317" s="58">
        <f t="shared" si="340"/>
        <v>0.46</v>
      </c>
      <c r="N3317" s="58">
        <f t="shared" si="341"/>
        <v>28.85</v>
      </c>
      <c r="O3317" s="58">
        <f>IF(J3317&gt;0,ROUND(J3317*#REF!,2),0)</f>
        <v>0</v>
      </c>
      <c r="P3317" s="58">
        <f t="shared" si="342"/>
        <v>29.31</v>
      </c>
      <c r="Q3317" s="59" t="s">
        <v>0</v>
      </c>
      <c r="R3317" s="51"/>
      <c r="S3317" s="51"/>
    </row>
    <row r="3318" spans="1:19" x14ac:dyDescent="0.35">
      <c r="A3318" s="53">
        <v>40308154</v>
      </c>
      <c r="B3318" s="53" t="s">
        <v>12293</v>
      </c>
      <c r="C3318" s="54" t="s">
        <v>1278</v>
      </c>
      <c r="D3318" s="60">
        <v>0.04</v>
      </c>
      <c r="E3318" s="60" t="s">
        <v>25</v>
      </c>
      <c r="F3318" s="56">
        <v>2.1869999999999998</v>
      </c>
      <c r="G3318" s="53"/>
      <c r="H3318" s="53"/>
      <c r="I3318" s="53"/>
      <c r="J3318" s="53"/>
      <c r="K3318" s="57"/>
      <c r="L3318" s="58">
        <f t="shared" si="339"/>
        <v>11.46</v>
      </c>
      <c r="M3318" s="58">
        <f t="shared" si="340"/>
        <v>0.46</v>
      </c>
      <c r="N3318" s="58">
        <f t="shared" si="341"/>
        <v>28.85</v>
      </c>
      <c r="O3318" s="58">
        <f>IF(J3318&gt;0,ROUND(J3318*#REF!,2),0)</f>
        <v>0</v>
      </c>
      <c r="P3318" s="58">
        <f t="shared" si="342"/>
        <v>29.31</v>
      </c>
      <c r="Q3318" s="59" t="s">
        <v>0</v>
      </c>
      <c r="R3318" s="51"/>
      <c r="S3318" s="51"/>
    </row>
    <row r="3319" spans="1:19" x14ac:dyDescent="0.35">
      <c r="A3319" s="53">
        <v>40308162</v>
      </c>
      <c r="B3319" s="53" t="s">
        <v>12294</v>
      </c>
      <c r="C3319" s="54" t="s">
        <v>1277</v>
      </c>
      <c r="D3319" s="69">
        <v>0.1</v>
      </c>
      <c r="E3319" s="60" t="s">
        <v>25</v>
      </c>
      <c r="F3319" s="56">
        <v>4.7969999999999997</v>
      </c>
      <c r="G3319" s="53"/>
      <c r="H3319" s="53"/>
      <c r="I3319" s="53"/>
      <c r="J3319" s="53"/>
      <c r="K3319" s="57"/>
      <c r="L3319" s="58">
        <f t="shared" si="339"/>
        <v>11.46</v>
      </c>
      <c r="M3319" s="58">
        <f t="shared" si="340"/>
        <v>1.1499999999999999</v>
      </c>
      <c r="N3319" s="58">
        <f t="shared" si="341"/>
        <v>63.27</v>
      </c>
      <c r="O3319" s="58">
        <f>IF(J3319&gt;0,ROUND(J3319*#REF!,2),0)</f>
        <v>0</v>
      </c>
      <c r="P3319" s="58">
        <f t="shared" si="342"/>
        <v>64.42</v>
      </c>
      <c r="Q3319" s="59" t="s">
        <v>0</v>
      </c>
      <c r="R3319" s="51"/>
      <c r="S3319" s="51"/>
    </row>
    <row r="3320" spans="1:19" x14ac:dyDescent="0.35">
      <c r="A3320" s="53">
        <v>40308170</v>
      </c>
      <c r="B3320" s="53" t="s">
        <v>12295</v>
      </c>
      <c r="C3320" s="54" t="s">
        <v>1276</v>
      </c>
      <c r="D3320" s="69">
        <v>0.1</v>
      </c>
      <c r="E3320" s="60" t="s">
        <v>25</v>
      </c>
      <c r="F3320" s="56">
        <v>5.0940000000000003</v>
      </c>
      <c r="G3320" s="53"/>
      <c r="H3320" s="53"/>
      <c r="I3320" s="53"/>
      <c r="J3320" s="53"/>
      <c r="K3320" s="57"/>
      <c r="L3320" s="58">
        <f t="shared" si="339"/>
        <v>11.46</v>
      </c>
      <c r="M3320" s="58">
        <f t="shared" si="340"/>
        <v>1.1499999999999999</v>
      </c>
      <c r="N3320" s="58">
        <f t="shared" si="341"/>
        <v>67.19</v>
      </c>
      <c r="O3320" s="58">
        <f>IF(J3320&gt;0,ROUND(J3320*#REF!,2),0)</f>
        <v>0</v>
      </c>
      <c r="P3320" s="58">
        <f t="shared" si="342"/>
        <v>68.34</v>
      </c>
      <c r="Q3320" s="59" t="s">
        <v>0</v>
      </c>
      <c r="R3320" s="51"/>
      <c r="S3320" s="51"/>
    </row>
    <row r="3321" spans="1:19" ht="21" x14ac:dyDescent="0.35">
      <c r="A3321" s="53">
        <v>40308197</v>
      </c>
      <c r="B3321" s="53" t="s">
        <v>12296</v>
      </c>
      <c r="C3321" s="54" t="s">
        <v>1275</v>
      </c>
      <c r="D3321" s="60">
        <v>0.1</v>
      </c>
      <c r="E3321" s="60" t="s">
        <v>25</v>
      </c>
      <c r="F3321" s="56">
        <v>4.05</v>
      </c>
      <c r="G3321" s="53"/>
      <c r="H3321" s="53"/>
      <c r="I3321" s="53"/>
      <c r="J3321" s="53"/>
      <c r="K3321" s="57"/>
      <c r="L3321" s="58">
        <f t="shared" si="339"/>
        <v>11.46</v>
      </c>
      <c r="M3321" s="58">
        <f t="shared" si="340"/>
        <v>1.1499999999999999</v>
      </c>
      <c r="N3321" s="58">
        <f t="shared" si="341"/>
        <v>53.42</v>
      </c>
      <c r="O3321" s="58">
        <f>IF(J3321&gt;0,ROUND(J3321*#REF!,2),0)</f>
        <v>0</v>
      </c>
      <c r="P3321" s="58">
        <f t="shared" si="342"/>
        <v>54.57</v>
      </c>
      <c r="Q3321" s="59" t="s">
        <v>0</v>
      </c>
      <c r="R3321" s="51"/>
      <c r="S3321" s="51"/>
    </row>
    <row r="3322" spans="1:19" ht="21" x14ac:dyDescent="0.35">
      <c r="A3322" s="53">
        <v>40308200</v>
      </c>
      <c r="B3322" s="53" t="s">
        <v>12297</v>
      </c>
      <c r="C3322" s="54" t="s">
        <v>1274</v>
      </c>
      <c r="D3322" s="60">
        <v>0.04</v>
      </c>
      <c r="E3322" s="60" t="s">
        <v>25</v>
      </c>
      <c r="F3322" s="56">
        <v>0.72</v>
      </c>
      <c r="G3322" s="53"/>
      <c r="H3322" s="53"/>
      <c r="I3322" s="53"/>
      <c r="J3322" s="53"/>
      <c r="K3322" s="57"/>
      <c r="L3322" s="58">
        <f t="shared" si="339"/>
        <v>11.46</v>
      </c>
      <c r="M3322" s="58">
        <f t="shared" si="340"/>
        <v>0.46</v>
      </c>
      <c r="N3322" s="58">
        <f t="shared" si="341"/>
        <v>9.5</v>
      </c>
      <c r="O3322" s="58">
        <f>IF(J3322&gt;0,ROUND(J3322*#REF!,2),0)</f>
        <v>0</v>
      </c>
      <c r="P3322" s="58">
        <f t="shared" si="342"/>
        <v>9.9600000000000009</v>
      </c>
      <c r="Q3322" s="59" t="s">
        <v>0</v>
      </c>
      <c r="R3322" s="51"/>
      <c r="S3322" s="51"/>
    </row>
    <row r="3323" spans="1:19" ht="21" x14ac:dyDescent="0.35">
      <c r="A3323" s="53">
        <v>40308219</v>
      </c>
      <c r="B3323" s="53" t="s">
        <v>12298</v>
      </c>
      <c r="C3323" s="54" t="s">
        <v>1273</v>
      </c>
      <c r="D3323" s="69">
        <v>0.5</v>
      </c>
      <c r="E3323" s="60" t="s">
        <v>25</v>
      </c>
      <c r="F3323" s="56">
        <v>31.23</v>
      </c>
      <c r="G3323" s="53"/>
      <c r="H3323" s="53"/>
      <c r="I3323" s="53"/>
      <c r="J3323" s="53"/>
      <c r="K3323" s="57"/>
      <c r="L3323" s="58">
        <f t="shared" si="339"/>
        <v>11.46</v>
      </c>
      <c r="M3323" s="58">
        <f t="shared" si="340"/>
        <v>5.73</v>
      </c>
      <c r="N3323" s="58">
        <f t="shared" si="341"/>
        <v>411.92</v>
      </c>
      <c r="O3323" s="58">
        <f>IF(J3323&gt;0,ROUND(J3323*#REF!,2),0)</f>
        <v>0</v>
      </c>
      <c r="P3323" s="58">
        <f t="shared" si="342"/>
        <v>417.65</v>
      </c>
      <c r="Q3323" s="59" t="s">
        <v>0</v>
      </c>
      <c r="R3323" s="51"/>
      <c r="S3323" s="51"/>
    </row>
    <row r="3324" spans="1:19" x14ac:dyDescent="0.35">
      <c r="A3324" s="53">
        <v>40308235</v>
      </c>
      <c r="B3324" s="53" t="s">
        <v>12299</v>
      </c>
      <c r="C3324" s="54" t="s">
        <v>1272</v>
      </c>
      <c r="D3324" s="69">
        <v>0.5</v>
      </c>
      <c r="E3324" s="60" t="s">
        <v>25</v>
      </c>
      <c r="F3324" s="56">
        <v>15.435</v>
      </c>
      <c r="G3324" s="53"/>
      <c r="H3324" s="53"/>
      <c r="I3324" s="53"/>
      <c r="J3324" s="53"/>
      <c r="K3324" s="57"/>
      <c r="L3324" s="58">
        <f t="shared" si="339"/>
        <v>11.46</v>
      </c>
      <c r="M3324" s="58">
        <f t="shared" si="340"/>
        <v>5.73</v>
      </c>
      <c r="N3324" s="58">
        <f t="shared" si="341"/>
        <v>203.59</v>
      </c>
      <c r="O3324" s="58">
        <f>IF(J3324&gt;0,ROUND(J3324*#REF!,2),0)</f>
        <v>0</v>
      </c>
      <c r="P3324" s="58">
        <f t="shared" si="342"/>
        <v>209.32</v>
      </c>
      <c r="Q3324" s="59" t="s">
        <v>0</v>
      </c>
      <c r="R3324" s="51"/>
      <c r="S3324" s="51"/>
    </row>
    <row r="3325" spans="1:19" x14ac:dyDescent="0.35">
      <c r="A3325" s="53">
        <v>40308243</v>
      </c>
      <c r="B3325" s="53" t="s">
        <v>12300</v>
      </c>
      <c r="C3325" s="54" t="s">
        <v>1271</v>
      </c>
      <c r="D3325" s="60">
        <v>0.25</v>
      </c>
      <c r="E3325" s="60" t="s">
        <v>25</v>
      </c>
      <c r="F3325" s="56">
        <v>5.58</v>
      </c>
      <c r="G3325" s="53"/>
      <c r="H3325" s="53"/>
      <c r="I3325" s="53"/>
      <c r="J3325" s="53"/>
      <c r="K3325" s="57"/>
      <c r="L3325" s="58">
        <f t="shared" si="339"/>
        <v>11.46</v>
      </c>
      <c r="M3325" s="58">
        <f t="shared" si="340"/>
        <v>2.87</v>
      </c>
      <c r="N3325" s="58">
        <f t="shared" si="341"/>
        <v>73.599999999999994</v>
      </c>
      <c r="O3325" s="58">
        <f>IF(J3325&gt;0,ROUND(J3325*#REF!,2),0)</f>
        <v>0</v>
      </c>
      <c r="P3325" s="58">
        <f t="shared" si="342"/>
        <v>76.47</v>
      </c>
      <c r="Q3325" s="59" t="s">
        <v>0</v>
      </c>
      <c r="R3325" s="51"/>
      <c r="S3325" s="51"/>
    </row>
    <row r="3326" spans="1:19" ht="21" x14ac:dyDescent="0.35">
      <c r="A3326" s="53">
        <v>40308251</v>
      </c>
      <c r="B3326" s="53" t="s">
        <v>12301</v>
      </c>
      <c r="C3326" s="54" t="s">
        <v>1270</v>
      </c>
      <c r="D3326" s="60">
        <v>0.25</v>
      </c>
      <c r="E3326" s="60" t="s">
        <v>25</v>
      </c>
      <c r="F3326" s="56">
        <v>5.58</v>
      </c>
      <c r="G3326" s="53"/>
      <c r="H3326" s="53"/>
      <c r="I3326" s="53"/>
      <c r="J3326" s="53"/>
      <c r="K3326" s="57"/>
      <c r="L3326" s="58">
        <f t="shared" si="339"/>
        <v>11.46</v>
      </c>
      <c r="M3326" s="58">
        <f t="shared" si="340"/>
        <v>2.87</v>
      </c>
      <c r="N3326" s="58">
        <f t="shared" si="341"/>
        <v>73.599999999999994</v>
      </c>
      <c r="O3326" s="58">
        <f>IF(J3326&gt;0,ROUND(J3326*#REF!,2),0)</f>
        <v>0</v>
      </c>
      <c r="P3326" s="58">
        <f t="shared" si="342"/>
        <v>76.47</v>
      </c>
      <c r="Q3326" s="59" t="s">
        <v>0</v>
      </c>
      <c r="R3326" s="51"/>
      <c r="S3326" s="51"/>
    </row>
    <row r="3327" spans="1:19" x14ac:dyDescent="0.35">
      <c r="A3327" s="53">
        <v>40308278</v>
      </c>
      <c r="B3327" s="53" t="s">
        <v>12302</v>
      </c>
      <c r="C3327" s="54" t="s">
        <v>1269</v>
      </c>
      <c r="D3327" s="60">
        <v>0.01</v>
      </c>
      <c r="E3327" s="60" t="s">
        <v>25</v>
      </c>
      <c r="F3327" s="56">
        <v>3.1890000000000001</v>
      </c>
      <c r="G3327" s="53"/>
      <c r="H3327" s="53"/>
      <c r="I3327" s="53"/>
      <c r="J3327" s="53"/>
      <c r="K3327" s="57"/>
      <c r="L3327" s="58">
        <f t="shared" si="339"/>
        <v>11.46</v>
      </c>
      <c r="M3327" s="58">
        <f t="shared" si="340"/>
        <v>0.11</v>
      </c>
      <c r="N3327" s="58">
        <f t="shared" si="341"/>
        <v>42.06</v>
      </c>
      <c r="O3327" s="58">
        <f>IF(J3327&gt;0,ROUND(J3327*#REF!,2),0)</f>
        <v>0</v>
      </c>
      <c r="P3327" s="58">
        <f t="shared" si="342"/>
        <v>42.17</v>
      </c>
      <c r="Q3327" s="59" t="s">
        <v>0</v>
      </c>
      <c r="R3327" s="51"/>
      <c r="S3327" s="51"/>
    </row>
    <row r="3328" spans="1:19" x14ac:dyDescent="0.35">
      <c r="A3328" s="53">
        <v>40308286</v>
      </c>
      <c r="B3328" s="53" t="s">
        <v>12303</v>
      </c>
      <c r="C3328" s="54" t="s">
        <v>1268</v>
      </c>
      <c r="D3328" s="60">
        <v>0.01</v>
      </c>
      <c r="E3328" s="60" t="s">
        <v>25</v>
      </c>
      <c r="F3328" s="56">
        <v>1.8</v>
      </c>
      <c r="G3328" s="53"/>
      <c r="H3328" s="53"/>
      <c r="I3328" s="53"/>
      <c r="J3328" s="53"/>
      <c r="K3328" s="57"/>
      <c r="L3328" s="58">
        <f t="shared" si="339"/>
        <v>11.46</v>
      </c>
      <c r="M3328" s="58">
        <f t="shared" si="340"/>
        <v>0.11</v>
      </c>
      <c r="N3328" s="58">
        <f t="shared" si="341"/>
        <v>23.74</v>
      </c>
      <c r="O3328" s="58">
        <f>IF(J3328&gt;0,ROUND(J3328*#REF!,2),0)</f>
        <v>0</v>
      </c>
      <c r="P3328" s="58">
        <f t="shared" si="342"/>
        <v>23.85</v>
      </c>
      <c r="Q3328" s="59" t="s">
        <v>0</v>
      </c>
      <c r="R3328" s="51"/>
      <c r="S3328" s="51"/>
    </row>
    <row r="3329" spans="1:19" x14ac:dyDescent="0.35">
      <c r="A3329" s="53">
        <v>40308294</v>
      </c>
      <c r="B3329" s="53" t="s">
        <v>12304</v>
      </c>
      <c r="C3329" s="54" t="s">
        <v>1267</v>
      </c>
      <c r="D3329" s="60">
        <v>0.01</v>
      </c>
      <c r="E3329" s="60" t="s">
        <v>25</v>
      </c>
      <c r="F3329" s="56">
        <v>2.6240000000000001</v>
      </c>
      <c r="G3329" s="53"/>
      <c r="H3329" s="53"/>
      <c r="I3329" s="53"/>
      <c r="J3329" s="53"/>
      <c r="K3329" s="57"/>
      <c r="L3329" s="58">
        <f t="shared" si="339"/>
        <v>11.46</v>
      </c>
      <c r="M3329" s="58">
        <f t="shared" si="340"/>
        <v>0.11</v>
      </c>
      <c r="N3329" s="58">
        <f t="shared" si="341"/>
        <v>34.61</v>
      </c>
      <c r="O3329" s="58">
        <f>IF(J3329&gt;0,ROUND(J3329*#REF!,2),0)</f>
        <v>0</v>
      </c>
      <c r="P3329" s="58">
        <f t="shared" si="342"/>
        <v>34.72</v>
      </c>
      <c r="Q3329" s="59" t="s">
        <v>0</v>
      </c>
      <c r="R3329" s="51"/>
      <c r="S3329" s="51"/>
    </row>
    <row r="3330" spans="1:19" x14ac:dyDescent="0.35">
      <c r="A3330" s="53">
        <v>40308308</v>
      </c>
      <c r="B3330" s="53" t="s">
        <v>12305</v>
      </c>
      <c r="C3330" s="54" t="s">
        <v>1266</v>
      </c>
      <c r="D3330" s="60">
        <v>0.04</v>
      </c>
      <c r="E3330" s="60" t="s">
        <v>25</v>
      </c>
      <c r="F3330" s="56">
        <v>1.8</v>
      </c>
      <c r="G3330" s="53"/>
      <c r="H3330" s="53"/>
      <c r="I3330" s="53"/>
      <c r="J3330" s="53"/>
      <c r="K3330" s="57"/>
      <c r="L3330" s="58">
        <f t="shared" si="339"/>
        <v>11.46</v>
      </c>
      <c r="M3330" s="58">
        <f t="shared" si="340"/>
        <v>0.46</v>
      </c>
      <c r="N3330" s="58">
        <f t="shared" si="341"/>
        <v>23.74</v>
      </c>
      <c r="O3330" s="58">
        <f>IF(J3330&gt;0,ROUND(J3330*#REF!,2),0)</f>
        <v>0</v>
      </c>
      <c r="P3330" s="58">
        <f t="shared" si="342"/>
        <v>24.2</v>
      </c>
      <c r="Q3330" s="59" t="s">
        <v>0</v>
      </c>
      <c r="R3330" s="51"/>
      <c r="S3330" s="51"/>
    </row>
    <row r="3331" spans="1:19" x14ac:dyDescent="0.35">
      <c r="A3331" s="53">
        <v>40308316</v>
      </c>
      <c r="B3331" s="53" t="s">
        <v>12306</v>
      </c>
      <c r="C3331" s="54" t="s">
        <v>1265</v>
      </c>
      <c r="D3331" s="60">
        <v>0.04</v>
      </c>
      <c r="E3331" s="60" t="s">
        <v>25</v>
      </c>
      <c r="F3331" s="56">
        <v>2.484</v>
      </c>
      <c r="G3331" s="53"/>
      <c r="H3331" s="53"/>
      <c r="I3331" s="53"/>
      <c r="J3331" s="53"/>
      <c r="K3331" s="57"/>
      <c r="L3331" s="58">
        <f t="shared" si="339"/>
        <v>11.46</v>
      </c>
      <c r="M3331" s="58">
        <f t="shared" si="340"/>
        <v>0.46</v>
      </c>
      <c r="N3331" s="58">
        <f t="shared" si="341"/>
        <v>32.76</v>
      </c>
      <c r="O3331" s="58">
        <f>IF(J3331&gt;0,ROUND(J3331*#REF!,2),0)</f>
        <v>0</v>
      </c>
      <c r="P3331" s="58">
        <f t="shared" si="342"/>
        <v>33.22</v>
      </c>
      <c r="Q3331" s="59" t="s">
        <v>0</v>
      </c>
      <c r="R3331" s="51"/>
      <c r="S3331" s="51"/>
    </row>
    <row r="3332" spans="1:19" ht="21" x14ac:dyDescent="0.35">
      <c r="A3332" s="53">
        <v>40308324</v>
      </c>
      <c r="B3332" s="53" t="s">
        <v>12307</v>
      </c>
      <c r="C3332" s="54" t="s">
        <v>1264</v>
      </c>
      <c r="D3332" s="60">
        <v>0.04</v>
      </c>
      <c r="E3332" s="60" t="s">
        <v>25</v>
      </c>
      <c r="F3332" s="56">
        <v>1.8</v>
      </c>
      <c r="G3332" s="53"/>
      <c r="H3332" s="53"/>
      <c r="I3332" s="53"/>
      <c r="J3332" s="53"/>
      <c r="K3332" s="57"/>
      <c r="L3332" s="58">
        <f t="shared" si="339"/>
        <v>11.46</v>
      </c>
      <c r="M3332" s="58">
        <f t="shared" si="340"/>
        <v>0.46</v>
      </c>
      <c r="N3332" s="58">
        <f t="shared" si="341"/>
        <v>23.74</v>
      </c>
      <c r="O3332" s="58">
        <f>IF(J3332&gt;0,ROUND(J3332*#REF!,2),0)</f>
        <v>0</v>
      </c>
      <c r="P3332" s="58">
        <f t="shared" si="342"/>
        <v>24.2</v>
      </c>
      <c r="Q3332" s="59" t="s">
        <v>0</v>
      </c>
      <c r="R3332" s="51"/>
      <c r="S3332" s="51"/>
    </row>
    <row r="3333" spans="1:19" ht="21" x14ac:dyDescent="0.35">
      <c r="A3333" s="53">
        <v>40308332</v>
      </c>
      <c r="B3333" s="53" t="s">
        <v>12308</v>
      </c>
      <c r="C3333" s="54" t="s">
        <v>1263</v>
      </c>
      <c r="D3333" s="60">
        <v>0.04</v>
      </c>
      <c r="E3333" s="60" t="s">
        <v>25</v>
      </c>
      <c r="F3333" s="56">
        <v>2.484</v>
      </c>
      <c r="G3333" s="53"/>
      <c r="H3333" s="53"/>
      <c r="I3333" s="53"/>
      <c r="J3333" s="53"/>
      <c r="K3333" s="57"/>
      <c r="L3333" s="58">
        <f t="shared" si="339"/>
        <v>11.46</v>
      </c>
      <c r="M3333" s="58">
        <f t="shared" si="340"/>
        <v>0.46</v>
      </c>
      <c r="N3333" s="58">
        <f t="shared" si="341"/>
        <v>32.76</v>
      </c>
      <c r="O3333" s="58">
        <f>IF(J3333&gt;0,ROUND(J3333*#REF!,2),0)</f>
        <v>0</v>
      </c>
      <c r="P3333" s="58">
        <f t="shared" si="342"/>
        <v>33.22</v>
      </c>
      <c r="Q3333" s="59" t="s">
        <v>0</v>
      </c>
      <c r="R3333" s="51"/>
      <c r="S3333" s="51"/>
    </row>
    <row r="3334" spans="1:19" ht="31.5" x14ac:dyDescent="0.35">
      <c r="A3334" s="53">
        <v>40308340</v>
      </c>
      <c r="B3334" s="53" t="s">
        <v>12309</v>
      </c>
      <c r="C3334" s="54" t="s">
        <v>1262</v>
      </c>
      <c r="D3334" s="60">
        <v>0.04</v>
      </c>
      <c r="E3334" s="60" t="s">
        <v>25</v>
      </c>
      <c r="F3334" s="56">
        <v>1.8</v>
      </c>
      <c r="G3334" s="53"/>
      <c r="H3334" s="53"/>
      <c r="I3334" s="53"/>
      <c r="J3334" s="53"/>
      <c r="K3334" s="57"/>
      <c r="L3334" s="58">
        <f t="shared" si="339"/>
        <v>11.46</v>
      </c>
      <c r="M3334" s="58">
        <f t="shared" si="340"/>
        <v>0.46</v>
      </c>
      <c r="N3334" s="58">
        <f t="shared" si="341"/>
        <v>23.74</v>
      </c>
      <c r="O3334" s="58">
        <f>IF(J3334&gt;0,ROUND(J3334*#REF!,2),0)</f>
        <v>0</v>
      </c>
      <c r="P3334" s="58">
        <f t="shared" si="342"/>
        <v>24.2</v>
      </c>
      <c r="Q3334" s="59" t="s">
        <v>0</v>
      </c>
      <c r="R3334" s="51"/>
      <c r="S3334" s="51"/>
    </row>
    <row r="3335" spans="1:19" x14ac:dyDescent="0.35">
      <c r="A3335" s="53">
        <v>40308359</v>
      </c>
      <c r="B3335" s="53" t="s">
        <v>12310</v>
      </c>
      <c r="C3335" s="54" t="s">
        <v>1261</v>
      </c>
      <c r="D3335" s="60">
        <v>0.1</v>
      </c>
      <c r="E3335" s="60" t="s">
        <v>25</v>
      </c>
      <c r="F3335" s="56">
        <v>5.0940000000000003</v>
      </c>
      <c r="G3335" s="53"/>
      <c r="H3335" s="53"/>
      <c r="I3335" s="53"/>
      <c r="J3335" s="53"/>
      <c r="K3335" s="57"/>
      <c r="L3335" s="58">
        <f t="shared" si="339"/>
        <v>11.46</v>
      </c>
      <c r="M3335" s="58">
        <f t="shared" si="340"/>
        <v>1.1499999999999999</v>
      </c>
      <c r="N3335" s="58">
        <f t="shared" si="341"/>
        <v>67.19</v>
      </c>
      <c r="O3335" s="58">
        <f>IF(J3335&gt;0,ROUND(J3335*#REF!,2),0)</f>
        <v>0</v>
      </c>
      <c r="P3335" s="58">
        <f t="shared" si="342"/>
        <v>68.34</v>
      </c>
      <c r="Q3335" s="59" t="s">
        <v>0</v>
      </c>
      <c r="R3335" s="51"/>
      <c r="S3335" s="51"/>
    </row>
    <row r="3336" spans="1:19" x14ac:dyDescent="0.35">
      <c r="A3336" s="53">
        <v>40308367</v>
      </c>
      <c r="B3336" s="53" t="s">
        <v>12311</v>
      </c>
      <c r="C3336" s="54" t="s">
        <v>1260</v>
      </c>
      <c r="D3336" s="60">
        <v>0.1</v>
      </c>
      <c r="E3336" s="60" t="s">
        <v>25</v>
      </c>
      <c r="F3336" s="56">
        <v>6.49</v>
      </c>
      <c r="G3336" s="53"/>
      <c r="H3336" s="53"/>
      <c r="I3336" s="53"/>
      <c r="J3336" s="53"/>
      <c r="K3336" s="57"/>
      <c r="L3336" s="58">
        <f t="shared" si="339"/>
        <v>11.46</v>
      </c>
      <c r="M3336" s="58">
        <f t="shared" si="340"/>
        <v>1.1499999999999999</v>
      </c>
      <c r="N3336" s="58">
        <f t="shared" si="341"/>
        <v>85.6</v>
      </c>
      <c r="O3336" s="58">
        <f>IF(J3336&gt;0,ROUND(J3336*#REF!,2),0)</f>
        <v>0</v>
      </c>
      <c r="P3336" s="58">
        <f t="shared" si="342"/>
        <v>86.75</v>
      </c>
      <c r="Q3336" s="59" t="s">
        <v>0</v>
      </c>
      <c r="R3336" s="51"/>
      <c r="S3336" s="51"/>
    </row>
    <row r="3337" spans="1:19" x14ac:dyDescent="0.35">
      <c r="A3337" s="53">
        <v>40308375</v>
      </c>
      <c r="B3337" s="53" t="s">
        <v>12312</v>
      </c>
      <c r="C3337" s="54" t="s">
        <v>1259</v>
      </c>
      <c r="D3337" s="60">
        <v>0.1</v>
      </c>
      <c r="E3337" s="60" t="s">
        <v>25</v>
      </c>
      <c r="F3337" s="56">
        <v>6.49</v>
      </c>
      <c r="G3337" s="53"/>
      <c r="H3337" s="53"/>
      <c r="I3337" s="53"/>
      <c r="J3337" s="53"/>
      <c r="K3337" s="57"/>
      <c r="L3337" s="58">
        <f t="shared" si="339"/>
        <v>11.46</v>
      </c>
      <c r="M3337" s="58">
        <f t="shared" si="340"/>
        <v>1.1499999999999999</v>
      </c>
      <c r="N3337" s="58">
        <f t="shared" si="341"/>
        <v>85.6</v>
      </c>
      <c r="O3337" s="58">
        <f>IF(J3337&gt;0,ROUND(J3337*#REF!,2),0)</f>
        <v>0</v>
      </c>
      <c r="P3337" s="58">
        <f t="shared" si="342"/>
        <v>86.75</v>
      </c>
      <c r="Q3337" s="59" t="s">
        <v>0</v>
      </c>
      <c r="R3337" s="51"/>
      <c r="S3337" s="51"/>
    </row>
    <row r="3338" spans="1:19" x14ac:dyDescent="0.35">
      <c r="A3338" s="53">
        <v>40308383</v>
      </c>
      <c r="B3338" s="53" t="s">
        <v>12313</v>
      </c>
      <c r="C3338" s="54" t="s">
        <v>1258</v>
      </c>
      <c r="D3338" s="60"/>
      <c r="E3338" s="60"/>
      <c r="F3338" s="56"/>
      <c r="G3338" s="53"/>
      <c r="H3338" s="53"/>
      <c r="I3338" s="53"/>
      <c r="J3338" s="53"/>
      <c r="K3338" s="57"/>
      <c r="L3338" s="58">
        <f t="shared" ref="L3338" si="343">VLOOKUP(E3338,PORTES,6,FALSE)</f>
        <v>0</v>
      </c>
      <c r="M3338" s="58">
        <f t="shared" si="340"/>
        <v>0</v>
      </c>
      <c r="N3338" s="58">
        <f t="shared" ref="N3338" si="344">IF(F3338&gt;0,ROUND(F3338*UCO_2016,2),0)</f>
        <v>0</v>
      </c>
      <c r="O3338" s="58">
        <f>IF(J3338&gt;0,ROUND(J3338*#REF!,2),0)</f>
        <v>0</v>
      </c>
      <c r="P3338" s="58">
        <v>6.16</v>
      </c>
      <c r="Q3338" s="59" t="s">
        <v>0</v>
      </c>
      <c r="R3338" s="51"/>
      <c r="S3338" s="51"/>
    </row>
    <row r="3339" spans="1:19" ht="42" x14ac:dyDescent="0.35">
      <c r="A3339" s="53">
        <v>40308391</v>
      </c>
      <c r="B3339" s="53" t="s">
        <v>12314</v>
      </c>
      <c r="C3339" s="54" t="s">
        <v>1257</v>
      </c>
      <c r="D3339" s="60">
        <v>0.01</v>
      </c>
      <c r="E3339" s="64" t="s">
        <v>25</v>
      </c>
      <c r="F3339" s="53">
        <v>2.1869999999999998</v>
      </c>
      <c r="G3339" s="65"/>
      <c r="H3339" s="53"/>
      <c r="I3339" s="53"/>
      <c r="J3339" s="53"/>
      <c r="K3339" s="57"/>
      <c r="L3339" s="58">
        <f t="shared" si="339"/>
        <v>11.46</v>
      </c>
      <c r="M3339" s="58">
        <f t="shared" si="340"/>
        <v>0.11</v>
      </c>
      <c r="N3339" s="58">
        <f t="shared" si="341"/>
        <v>28.85</v>
      </c>
      <c r="O3339" s="58">
        <f>IF(J3339&gt;0,ROUND(J3339*#REF!,2),0)</f>
        <v>0</v>
      </c>
      <c r="P3339" s="58">
        <f t="shared" si="342"/>
        <v>28.96</v>
      </c>
      <c r="Q3339" s="59" t="s">
        <v>0</v>
      </c>
      <c r="R3339" s="51"/>
      <c r="S3339" s="51"/>
    </row>
    <row r="3340" spans="1:19" ht="21" x14ac:dyDescent="0.35">
      <c r="A3340" s="53">
        <v>40308405</v>
      </c>
      <c r="B3340" s="53" t="s">
        <v>12315</v>
      </c>
      <c r="C3340" s="54" t="s">
        <v>1256</v>
      </c>
      <c r="D3340" s="60">
        <v>0.04</v>
      </c>
      <c r="E3340" s="60" t="s">
        <v>25</v>
      </c>
      <c r="F3340" s="56">
        <v>2.1659999999999999</v>
      </c>
      <c r="G3340" s="53"/>
      <c r="H3340" s="53"/>
      <c r="I3340" s="53"/>
      <c r="J3340" s="53"/>
      <c r="K3340" s="57"/>
      <c r="L3340" s="58">
        <f t="shared" si="339"/>
        <v>11.46</v>
      </c>
      <c r="M3340" s="58">
        <f t="shared" si="340"/>
        <v>0.46</v>
      </c>
      <c r="N3340" s="58">
        <f t="shared" si="341"/>
        <v>28.57</v>
      </c>
      <c r="O3340" s="58">
        <f>IF(J3340&gt;0,ROUND(J3340*#REF!,2),0)</f>
        <v>0</v>
      </c>
      <c r="P3340" s="58">
        <f t="shared" si="342"/>
        <v>29.03</v>
      </c>
      <c r="Q3340" s="59" t="s">
        <v>0</v>
      </c>
      <c r="R3340" s="51"/>
      <c r="S3340" s="51"/>
    </row>
    <row r="3341" spans="1:19" ht="21" x14ac:dyDescent="0.35">
      <c r="A3341" s="53">
        <v>40308413</v>
      </c>
      <c r="B3341" s="53" t="s">
        <v>12316</v>
      </c>
      <c r="C3341" s="54" t="s">
        <v>1255</v>
      </c>
      <c r="D3341" s="60">
        <v>0.04</v>
      </c>
      <c r="E3341" s="60" t="s">
        <v>25</v>
      </c>
      <c r="F3341" s="56">
        <v>5.6239999999999997</v>
      </c>
      <c r="G3341" s="53"/>
      <c r="H3341" s="53"/>
      <c r="I3341" s="53"/>
      <c r="J3341" s="53"/>
      <c r="K3341" s="57"/>
      <c r="L3341" s="58">
        <f t="shared" si="339"/>
        <v>11.46</v>
      </c>
      <c r="M3341" s="58">
        <f t="shared" si="340"/>
        <v>0.46</v>
      </c>
      <c r="N3341" s="58">
        <f t="shared" si="341"/>
        <v>74.180000000000007</v>
      </c>
      <c r="O3341" s="58">
        <f>IF(J3341&gt;0,ROUND(J3341*#REF!,2),0)</f>
        <v>0</v>
      </c>
      <c r="P3341" s="58">
        <f t="shared" si="342"/>
        <v>74.64</v>
      </c>
      <c r="Q3341" s="59" t="s">
        <v>0</v>
      </c>
      <c r="R3341" s="51"/>
      <c r="S3341" s="51"/>
    </row>
    <row r="3342" spans="1:19" x14ac:dyDescent="0.35">
      <c r="A3342" s="53">
        <v>40308529</v>
      </c>
      <c r="B3342" s="53" t="s">
        <v>12317</v>
      </c>
      <c r="C3342" s="54" t="s">
        <v>1254</v>
      </c>
      <c r="D3342" s="69">
        <v>0.5</v>
      </c>
      <c r="E3342" s="60" t="s">
        <v>25</v>
      </c>
      <c r="F3342" s="56">
        <v>13.728999999999999</v>
      </c>
      <c r="G3342" s="53"/>
      <c r="H3342" s="53"/>
      <c r="I3342" s="53"/>
      <c r="J3342" s="53"/>
      <c r="K3342" s="57"/>
      <c r="L3342" s="58">
        <f t="shared" si="339"/>
        <v>11.46</v>
      </c>
      <c r="M3342" s="58">
        <f t="shared" si="340"/>
        <v>5.73</v>
      </c>
      <c r="N3342" s="58">
        <f t="shared" si="341"/>
        <v>181.09</v>
      </c>
      <c r="O3342" s="58">
        <f>IF(J3342&gt;0,ROUND(J3342*#REF!,2),0)</f>
        <v>0</v>
      </c>
      <c r="P3342" s="58">
        <f t="shared" si="342"/>
        <v>186.82</v>
      </c>
      <c r="Q3342" s="59" t="s">
        <v>0</v>
      </c>
      <c r="R3342" s="51"/>
      <c r="S3342" s="51"/>
    </row>
    <row r="3343" spans="1:19" ht="21" x14ac:dyDescent="0.35">
      <c r="A3343" s="53">
        <v>40308553</v>
      </c>
      <c r="B3343" s="53" t="s">
        <v>12318</v>
      </c>
      <c r="C3343" s="54" t="s">
        <v>1253</v>
      </c>
      <c r="D3343" s="60">
        <v>0.5</v>
      </c>
      <c r="E3343" s="60" t="s">
        <v>25</v>
      </c>
      <c r="F3343" s="56">
        <v>4.8150000000000004</v>
      </c>
      <c r="G3343" s="53"/>
      <c r="H3343" s="53"/>
      <c r="I3343" s="53"/>
      <c r="J3343" s="53"/>
      <c r="K3343" s="57"/>
      <c r="L3343" s="58">
        <f t="shared" si="339"/>
        <v>11.46</v>
      </c>
      <c r="M3343" s="58">
        <f t="shared" si="340"/>
        <v>5.73</v>
      </c>
      <c r="N3343" s="58">
        <f t="shared" si="341"/>
        <v>63.51</v>
      </c>
      <c r="O3343" s="58">
        <f>IF(J3343&gt;0,ROUND(J3343*#REF!,2),0)</f>
        <v>0</v>
      </c>
      <c r="P3343" s="58">
        <f t="shared" si="342"/>
        <v>69.239999999999995</v>
      </c>
      <c r="Q3343" s="59" t="s">
        <v>0</v>
      </c>
      <c r="R3343" s="51"/>
      <c r="S3343" s="51"/>
    </row>
    <row r="3344" spans="1:19" ht="21" x14ac:dyDescent="0.35">
      <c r="A3344" s="53">
        <v>40308804</v>
      </c>
      <c r="B3344" s="53" t="s">
        <v>12319</v>
      </c>
      <c r="C3344" s="54" t="s">
        <v>1252</v>
      </c>
      <c r="D3344" s="60"/>
      <c r="E3344" s="60"/>
      <c r="F3344" s="56"/>
      <c r="G3344" s="53"/>
      <c r="H3344" s="53"/>
      <c r="I3344" s="53"/>
      <c r="J3344" s="53"/>
      <c r="K3344" s="57"/>
      <c r="L3344" s="58">
        <f t="shared" si="339"/>
        <v>0</v>
      </c>
      <c r="M3344" s="58"/>
      <c r="N3344" s="58">
        <f t="shared" si="341"/>
        <v>0</v>
      </c>
      <c r="O3344" s="58"/>
      <c r="P3344" s="58">
        <v>92.4</v>
      </c>
      <c r="Q3344" s="62" t="s">
        <v>0</v>
      </c>
      <c r="R3344" s="63"/>
      <c r="S3344" s="51"/>
    </row>
    <row r="3345" spans="1:19" ht="21" x14ac:dyDescent="0.35">
      <c r="A3345" s="53">
        <v>40308901</v>
      </c>
      <c r="B3345" s="53" t="s">
        <v>12320</v>
      </c>
      <c r="C3345" s="54" t="s">
        <v>1251</v>
      </c>
      <c r="D3345" s="60">
        <v>1</v>
      </c>
      <c r="E3345" s="60" t="s">
        <v>25</v>
      </c>
      <c r="F3345" s="56">
        <v>35.787999999999997</v>
      </c>
      <c r="G3345" s="53"/>
      <c r="H3345" s="53"/>
      <c r="I3345" s="53"/>
      <c r="J3345" s="53"/>
      <c r="K3345" s="57"/>
      <c r="L3345" s="58">
        <f t="shared" si="339"/>
        <v>11.46</v>
      </c>
      <c r="M3345" s="58">
        <f t="shared" si="340"/>
        <v>11.46</v>
      </c>
      <c r="N3345" s="58">
        <f t="shared" si="341"/>
        <v>472.04</v>
      </c>
      <c r="O3345" s="58">
        <f>IF(J3345&gt;0,ROUND(J3345*#REF!,2),0)</f>
        <v>0</v>
      </c>
      <c r="P3345" s="58">
        <f t="shared" si="342"/>
        <v>483.5</v>
      </c>
      <c r="Q3345" s="59" t="s">
        <v>0</v>
      </c>
      <c r="R3345" s="51"/>
      <c r="S3345" s="51"/>
    </row>
    <row r="3346" spans="1:19" ht="31" x14ac:dyDescent="0.35">
      <c r="A3346" s="125" t="s">
        <v>12321</v>
      </c>
      <c r="B3346" s="125"/>
      <c r="C3346" s="125"/>
      <c r="D3346" s="125"/>
      <c r="E3346" s="125"/>
      <c r="F3346" s="125"/>
      <c r="G3346" s="125"/>
      <c r="H3346" s="125"/>
      <c r="I3346" s="125"/>
      <c r="J3346" s="125"/>
      <c r="K3346" s="125"/>
      <c r="L3346" s="125"/>
      <c r="M3346" s="125"/>
      <c r="N3346" s="125"/>
      <c r="O3346" s="125"/>
      <c r="P3346" s="125"/>
      <c r="Q3346" s="52"/>
      <c r="R3346" s="51"/>
      <c r="S3346" s="51"/>
    </row>
    <row r="3347" spans="1:19" ht="21" x14ac:dyDescent="0.35">
      <c r="A3347" s="53">
        <v>40309010</v>
      </c>
      <c r="B3347" s="53" t="s">
        <v>12322</v>
      </c>
      <c r="C3347" s="54" t="s">
        <v>1250</v>
      </c>
      <c r="D3347" s="60">
        <v>0.25</v>
      </c>
      <c r="E3347" s="60" t="s">
        <v>25</v>
      </c>
      <c r="F3347" s="56">
        <v>4.05</v>
      </c>
      <c r="G3347" s="53"/>
      <c r="H3347" s="53"/>
      <c r="I3347" s="53"/>
      <c r="J3347" s="53"/>
      <c r="K3347" s="57"/>
      <c r="L3347" s="58">
        <f t="shared" ref="L3347:L3376" si="345">VLOOKUP(E3347,PORTES,6,FALSE)</f>
        <v>11.46</v>
      </c>
      <c r="M3347" s="58">
        <f t="shared" si="340"/>
        <v>2.87</v>
      </c>
      <c r="N3347" s="58">
        <f t="shared" si="341"/>
        <v>53.42</v>
      </c>
      <c r="O3347" s="58">
        <f>IF(J3347&gt;0,ROUND(J3347*#REF!,2),0)</f>
        <v>0</v>
      </c>
      <c r="P3347" s="58">
        <f t="shared" si="342"/>
        <v>56.29</v>
      </c>
      <c r="Q3347" s="59" t="s">
        <v>0</v>
      </c>
      <c r="R3347" s="51"/>
      <c r="S3347" s="51"/>
    </row>
    <row r="3348" spans="1:19" ht="21" x14ac:dyDescent="0.35">
      <c r="A3348" s="53">
        <v>40309029</v>
      </c>
      <c r="B3348" s="53" t="s">
        <v>12323</v>
      </c>
      <c r="C3348" s="54" t="s">
        <v>1249</v>
      </c>
      <c r="D3348" s="60">
        <v>0.04</v>
      </c>
      <c r="E3348" s="60" t="s">
        <v>25</v>
      </c>
      <c r="F3348" s="56">
        <v>1.17</v>
      </c>
      <c r="G3348" s="53"/>
      <c r="H3348" s="53"/>
      <c r="I3348" s="53"/>
      <c r="J3348" s="53"/>
      <c r="K3348" s="57"/>
      <c r="L3348" s="58">
        <f t="shared" si="345"/>
        <v>11.46</v>
      </c>
      <c r="M3348" s="58">
        <f t="shared" si="340"/>
        <v>0.46</v>
      </c>
      <c r="N3348" s="58">
        <f t="shared" si="341"/>
        <v>15.43</v>
      </c>
      <c r="O3348" s="58">
        <f>IF(J3348&gt;0,ROUND(J3348*#REF!,2),0)</f>
        <v>0</v>
      </c>
      <c r="P3348" s="58">
        <f t="shared" si="342"/>
        <v>15.89</v>
      </c>
      <c r="Q3348" s="59" t="s">
        <v>0</v>
      </c>
      <c r="R3348" s="51"/>
      <c r="S3348" s="51"/>
    </row>
    <row r="3349" spans="1:19" ht="21" x14ac:dyDescent="0.35">
      <c r="A3349" s="53">
        <v>40309037</v>
      </c>
      <c r="B3349" s="53" t="s">
        <v>12324</v>
      </c>
      <c r="C3349" s="54" t="s">
        <v>1248</v>
      </c>
      <c r="D3349" s="60">
        <v>0.01</v>
      </c>
      <c r="E3349" s="60" t="s">
        <v>25</v>
      </c>
      <c r="F3349" s="56">
        <v>0.78300000000000003</v>
      </c>
      <c r="G3349" s="53"/>
      <c r="H3349" s="53"/>
      <c r="I3349" s="53"/>
      <c r="J3349" s="53"/>
      <c r="K3349" s="57"/>
      <c r="L3349" s="58">
        <f t="shared" si="345"/>
        <v>11.46</v>
      </c>
      <c r="M3349" s="58">
        <f t="shared" si="340"/>
        <v>0.11</v>
      </c>
      <c r="N3349" s="58">
        <f t="shared" si="341"/>
        <v>10.33</v>
      </c>
      <c r="O3349" s="58">
        <f>IF(J3349&gt;0,ROUND(J3349*#REF!,2),0)</f>
        <v>0</v>
      </c>
      <c r="P3349" s="58">
        <f t="shared" si="342"/>
        <v>10.44</v>
      </c>
      <c r="Q3349" s="59" t="s">
        <v>0</v>
      </c>
      <c r="R3349" s="51"/>
      <c r="S3349" s="51"/>
    </row>
    <row r="3350" spans="1:19" ht="31.5" x14ac:dyDescent="0.35">
      <c r="A3350" s="53">
        <v>40309045</v>
      </c>
      <c r="B3350" s="53" t="s">
        <v>12325</v>
      </c>
      <c r="C3350" s="54" t="s">
        <v>1247</v>
      </c>
      <c r="D3350" s="60">
        <v>0.1</v>
      </c>
      <c r="E3350" s="60" t="s">
        <v>25</v>
      </c>
      <c r="F3350" s="56">
        <v>3.4740000000000002</v>
      </c>
      <c r="G3350" s="53"/>
      <c r="H3350" s="53"/>
      <c r="I3350" s="53"/>
      <c r="J3350" s="53"/>
      <c r="K3350" s="57"/>
      <c r="L3350" s="58">
        <f t="shared" si="345"/>
        <v>11.46</v>
      </c>
      <c r="M3350" s="58">
        <f t="shared" si="340"/>
        <v>1.1499999999999999</v>
      </c>
      <c r="N3350" s="58">
        <f t="shared" si="341"/>
        <v>45.82</v>
      </c>
      <c r="O3350" s="58">
        <f>IF(J3350&gt;0,ROUND(J3350*#REF!,2),0)</f>
        <v>0</v>
      </c>
      <c r="P3350" s="58">
        <f t="shared" si="342"/>
        <v>46.97</v>
      </c>
      <c r="Q3350" s="59" t="s">
        <v>0</v>
      </c>
      <c r="R3350" s="51"/>
      <c r="S3350" s="51"/>
    </row>
    <row r="3351" spans="1:19" ht="21" x14ac:dyDescent="0.35">
      <c r="A3351" s="53">
        <v>40309053</v>
      </c>
      <c r="B3351" s="53" t="s">
        <v>12326</v>
      </c>
      <c r="C3351" s="54" t="s">
        <v>1246</v>
      </c>
      <c r="D3351" s="60">
        <v>0.04</v>
      </c>
      <c r="E3351" s="60" t="s">
        <v>25</v>
      </c>
      <c r="F3351" s="56">
        <v>1.8</v>
      </c>
      <c r="G3351" s="53"/>
      <c r="H3351" s="53"/>
      <c r="I3351" s="53"/>
      <c r="J3351" s="53"/>
      <c r="K3351" s="57"/>
      <c r="L3351" s="58">
        <f t="shared" si="345"/>
        <v>11.46</v>
      </c>
      <c r="M3351" s="58">
        <f t="shared" si="340"/>
        <v>0.46</v>
      </c>
      <c r="N3351" s="58">
        <f t="shared" si="341"/>
        <v>23.74</v>
      </c>
      <c r="O3351" s="58">
        <f>IF(J3351&gt;0,ROUND(J3351*#REF!,2),0)</f>
        <v>0</v>
      </c>
      <c r="P3351" s="58">
        <f t="shared" si="342"/>
        <v>24.2</v>
      </c>
      <c r="Q3351" s="59" t="s">
        <v>0</v>
      </c>
      <c r="R3351" s="51"/>
      <c r="S3351" s="51"/>
    </row>
    <row r="3352" spans="1:19" ht="21" x14ac:dyDescent="0.35">
      <c r="A3352" s="53">
        <v>40309061</v>
      </c>
      <c r="B3352" s="53" t="s">
        <v>12327</v>
      </c>
      <c r="C3352" s="54" t="s">
        <v>1245</v>
      </c>
      <c r="D3352" s="60">
        <v>0.04</v>
      </c>
      <c r="E3352" s="60" t="s">
        <v>25</v>
      </c>
      <c r="F3352" s="56">
        <v>2.25</v>
      </c>
      <c r="G3352" s="53"/>
      <c r="H3352" s="53"/>
      <c r="I3352" s="53"/>
      <c r="J3352" s="53"/>
      <c r="K3352" s="57"/>
      <c r="L3352" s="58">
        <f t="shared" si="345"/>
        <v>11.46</v>
      </c>
      <c r="M3352" s="58">
        <f t="shared" si="340"/>
        <v>0.46</v>
      </c>
      <c r="N3352" s="58">
        <f t="shared" si="341"/>
        <v>29.68</v>
      </c>
      <c r="O3352" s="58">
        <f>IF(J3352&gt;0,ROUND(J3352*#REF!,2),0)</f>
        <v>0</v>
      </c>
      <c r="P3352" s="58">
        <f t="shared" si="342"/>
        <v>30.14</v>
      </c>
      <c r="Q3352" s="59" t="s">
        <v>0</v>
      </c>
      <c r="R3352" s="51"/>
      <c r="S3352" s="51"/>
    </row>
    <row r="3353" spans="1:19" ht="42" x14ac:dyDescent="0.35">
      <c r="A3353" s="53">
        <v>40309070</v>
      </c>
      <c r="B3353" s="53" t="s">
        <v>12328</v>
      </c>
      <c r="C3353" s="54" t="s">
        <v>1244</v>
      </c>
      <c r="D3353" s="60">
        <v>0.04</v>
      </c>
      <c r="E3353" s="60" t="s">
        <v>25</v>
      </c>
      <c r="F3353" s="56">
        <v>2.25</v>
      </c>
      <c r="G3353" s="53"/>
      <c r="H3353" s="53"/>
      <c r="I3353" s="53"/>
      <c r="J3353" s="53"/>
      <c r="K3353" s="57"/>
      <c r="L3353" s="58">
        <f t="shared" si="345"/>
        <v>11.46</v>
      </c>
      <c r="M3353" s="58">
        <f t="shared" si="340"/>
        <v>0.46</v>
      </c>
      <c r="N3353" s="58">
        <f t="shared" si="341"/>
        <v>29.68</v>
      </c>
      <c r="O3353" s="58">
        <f>IF(J3353&gt;0,ROUND(J3353*#REF!,2),0)</f>
        <v>0</v>
      </c>
      <c r="P3353" s="58">
        <f t="shared" si="342"/>
        <v>30.14</v>
      </c>
      <c r="Q3353" s="59" t="s">
        <v>0</v>
      </c>
      <c r="R3353" s="51"/>
      <c r="S3353" s="51"/>
    </row>
    <row r="3354" spans="1:19" ht="31.5" x14ac:dyDescent="0.35">
      <c r="A3354" s="53">
        <v>40309088</v>
      </c>
      <c r="B3354" s="53" t="s">
        <v>12329</v>
      </c>
      <c r="C3354" s="54" t="s">
        <v>1243</v>
      </c>
      <c r="D3354" s="60">
        <v>0.04</v>
      </c>
      <c r="E3354" s="60" t="s">
        <v>25</v>
      </c>
      <c r="F3354" s="56">
        <v>2.25</v>
      </c>
      <c r="G3354" s="53"/>
      <c r="H3354" s="53"/>
      <c r="I3354" s="53"/>
      <c r="J3354" s="53"/>
      <c r="K3354" s="57"/>
      <c r="L3354" s="58">
        <f t="shared" si="345"/>
        <v>11.46</v>
      </c>
      <c r="M3354" s="58">
        <f t="shared" si="340"/>
        <v>0.46</v>
      </c>
      <c r="N3354" s="58">
        <f t="shared" si="341"/>
        <v>29.68</v>
      </c>
      <c r="O3354" s="58">
        <f>IF(J3354&gt;0,ROUND(J3354*#REF!,2),0)</f>
        <v>0</v>
      </c>
      <c r="P3354" s="58">
        <f t="shared" si="342"/>
        <v>30.14</v>
      </c>
      <c r="Q3354" s="59" t="s">
        <v>0</v>
      </c>
      <c r="R3354" s="51"/>
      <c r="S3354" s="51"/>
    </row>
    <row r="3355" spans="1:19" ht="21" x14ac:dyDescent="0.35">
      <c r="A3355" s="53">
        <v>40309096</v>
      </c>
      <c r="B3355" s="53" t="s">
        <v>12330</v>
      </c>
      <c r="C3355" s="54" t="s">
        <v>1242</v>
      </c>
      <c r="D3355" s="60">
        <v>0.04</v>
      </c>
      <c r="E3355" s="60" t="s">
        <v>25</v>
      </c>
      <c r="F3355" s="56">
        <v>2.25</v>
      </c>
      <c r="G3355" s="53"/>
      <c r="H3355" s="53"/>
      <c r="I3355" s="53"/>
      <c r="J3355" s="53"/>
      <c r="K3355" s="57"/>
      <c r="L3355" s="58">
        <f t="shared" si="345"/>
        <v>11.46</v>
      </c>
      <c r="M3355" s="58">
        <f t="shared" si="340"/>
        <v>0.46</v>
      </c>
      <c r="N3355" s="58">
        <f t="shared" si="341"/>
        <v>29.68</v>
      </c>
      <c r="O3355" s="58">
        <f>IF(J3355&gt;0,ROUND(J3355*#REF!,2),0)</f>
        <v>0</v>
      </c>
      <c r="P3355" s="58">
        <f t="shared" si="342"/>
        <v>30.14</v>
      </c>
      <c r="Q3355" s="59" t="s">
        <v>0</v>
      </c>
      <c r="R3355" s="51"/>
      <c r="S3355" s="51"/>
    </row>
    <row r="3356" spans="1:19" ht="94.5" x14ac:dyDescent="0.35">
      <c r="A3356" s="53">
        <v>40309100</v>
      </c>
      <c r="B3356" s="53" t="s">
        <v>12331</v>
      </c>
      <c r="C3356" s="54" t="s">
        <v>1241</v>
      </c>
      <c r="D3356" s="60">
        <v>0.25</v>
      </c>
      <c r="E3356" s="60" t="s">
        <v>25</v>
      </c>
      <c r="F3356" s="56">
        <v>8.6940000000000008</v>
      </c>
      <c r="G3356" s="53"/>
      <c r="H3356" s="53"/>
      <c r="I3356" s="53"/>
      <c r="J3356" s="53"/>
      <c r="K3356" s="57"/>
      <c r="L3356" s="58">
        <f t="shared" si="345"/>
        <v>11.46</v>
      </c>
      <c r="M3356" s="58">
        <f t="shared" si="340"/>
        <v>2.87</v>
      </c>
      <c r="N3356" s="58">
        <f t="shared" si="341"/>
        <v>114.67</v>
      </c>
      <c r="O3356" s="58">
        <f>IF(J3356&gt;0,ROUND(J3356*#REF!,2),0)</f>
        <v>0</v>
      </c>
      <c r="P3356" s="58">
        <f t="shared" si="342"/>
        <v>117.54</v>
      </c>
      <c r="Q3356" s="59" t="s">
        <v>0</v>
      </c>
      <c r="R3356" s="51"/>
      <c r="S3356" s="51"/>
    </row>
    <row r="3357" spans="1:19" ht="105" x14ac:dyDescent="0.35">
      <c r="A3357" s="53">
        <v>40309118</v>
      </c>
      <c r="B3357" s="53" t="s">
        <v>12332</v>
      </c>
      <c r="C3357" s="54" t="s">
        <v>1240</v>
      </c>
      <c r="D3357" s="60">
        <v>0.25</v>
      </c>
      <c r="E3357" s="60" t="s">
        <v>25</v>
      </c>
      <c r="F3357" s="56">
        <v>8.6940000000000008</v>
      </c>
      <c r="G3357" s="53"/>
      <c r="H3357" s="53"/>
      <c r="I3357" s="53"/>
      <c r="J3357" s="53"/>
      <c r="K3357" s="57"/>
      <c r="L3357" s="58">
        <f t="shared" si="345"/>
        <v>11.46</v>
      </c>
      <c r="M3357" s="58">
        <f t="shared" si="340"/>
        <v>2.87</v>
      </c>
      <c r="N3357" s="58">
        <f t="shared" si="341"/>
        <v>114.67</v>
      </c>
      <c r="O3357" s="58">
        <f>IF(J3357&gt;0,ROUND(J3357*#REF!,2),0)</f>
        <v>0</v>
      </c>
      <c r="P3357" s="58">
        <f t="shared" si="342"/>
        <v>117.54</v>
      </c>
      <c r="Q3357" s="59" t="s">
        <v>0</v>
      </c>
      <c r="R3357" s="51"/>
      <c r="S3357" s="51"/>
    </row>
    <row r="3358" spans="1:19" ht="73.5" x14ac:dyDescent="0.35">
      <c r="A3358" s="53">
        <v>40309126</v>
      </c>
      <c r="B3358" s="53" t="s">
        <v>12333</v>
      </c>
      <c r="C3358" s="54" t="s">
        <v>1239</v>
      </c>
      <c r="D3358" s="60">
        <v>0.25</v>
      </c>
      <c r="E3358" s="60" t="s">
        <v>25</v>
      </c>
      <c r="F3358" s="56">
        <v>11.538</v>
      </c>
      <c r="G3358" s="53"/>
      <c r="H3358" s="53"/>
      <c r="I3358" s="53"/>
      <c r="J3358" s="53"/>
      <c r="K3358" s="57"/>
      <c r="L3358" s="58">
        <f t="shared" si="345"/>
        <v>11.46</v>
      </c>
      <c r="M3358" s="58">
        <f t="shared" si="340"/>
        <v>2.87</v>
      </c>
      <c r="N3358" s="58">
        <f t="shared" si="341"/>
        <v>152.19</v>
      </c>
      <c r="O3358" s="58">
        <f>IF(J3358&gt;0,ROUND(J3358*#REF!,2),0)</f>
        <v>0</v>
      </c>
      <c r="P3358" s="58">
        <f t="shared" si="342"/>
        <v>155.06</v>
      </c>
      <c r="Q3358" s="59" t="s">
        <v>0</v>
      </c>
      <c r="R3358" s="51"/>
      <c r="S3358" s="51"/>
    </row>
    <row r="3359" spans="1:19" ht="21" x14ac:dyDescent="0.35">
      <c r="A3359" s="53">
        <v>40309134</v>
      </c>
      <c r="B3359" s="53" t="s">
        <v>12334</v>
      </c>
      <c r="C3359" s="54" t="s">
        <v>1238</v>
      </c>
      <c r="D3359" s="60">
        <v>0.5</v>
      </c>
      <c r="E3359" s="60" t="s">
        <v>25</v>
      </c>
      <c r="F3359" s="56">
        <v>15.885</v>
      </c>
      <c r="G3359" s="53"/>
      <c r="H3359" s="53"/>
      <c r="I3359" s="53"/>
      <c r="J3359" s="53"/>
      <c r="K3359" s="57"/>
      <c r="L3359" s="58">
        <f t="shared" si="345"/>
        <v>11.46</v>
      </c>
      <c r="M3359" s="58">
        <f t="shared" si="340"/>
        <v>5.73</v>
      </c>
      <c r="N3359" s="58">
        <f t="shared" si="341"/>
        <v>209.52</v>
      </c>
      <c r="O3359" s="58">
        <f>IF(J3359&gt;0,ROUND(J3359*#REF!,2),0)</f>
        <v>0</v>
      </c>
      <c r="P3359" s="58">
        <f t="shared" si="342"/>
        <v>215.25</v>
      </c>
      <c r="Q3359" s="59" t="s">
        <v>0</v>
      </c>
      <c r="R3359" s="51"/>
      <c r="S3359" s="51"/>
    </row>
    <row r="3360" spans="1:19" ht="21" x14ac:dyDescent="0.35">
      <c r="A3360" s="53">
        <v>40309142</v>
      </c>
      <c r="B3360" s="53" t="s">
        <v>12335</v>
      </c>
      <c r="C3360" s="54" t="s">
        <v>1237</v>
      </c>
      <c r="D3360" s="60">
        <v>0.25</v>
      </c>
      <c r="E3360" s="60" t="s">
        <v>25</v>
      </c>
      <c r="F3360" s="56">
        <v>8.6940000000000008</v>
      </c>
      <c r="G3360" s="53"/>
      <c r="H3360" s="53"/>
      <c r="I3360" s="53"/>
      <c r="J3360" s="53"/>
      <c r="K3360" s="57"/>
      <c r="L3360" s="58">
        <f t="shared" si="345"/>
        <v>11.46</v>
      </c>
      <c r="M3360" s="58">
        <f t="shared" si="340"/>
        <v>2.87</v>
      </c>
      <c r="N3360" s="58">
        <f t="shared" si="341"/>
        <v>114.67</v>
      </c>
      <c r="O3360" s="58">
        <f>IF(J3360&gt;0,ROUND(J3360*#REF!,2),0)</f>
        <v>0</v>
      </c>
      <c r="P3360" s="58">
        <f t="shared" si="342"/>
        <v>117.54</v>
      </c>
      <c r="Q3360" s="59" t="s">
        <v>0</v>
      </c>
      <c r="R3360" s="51"/>
      <c r="S3360" s="51"/>
    </row>
    <row r="3361" spans="1:19" ht="31.5" x14ac:dyDescent="0.35">
      <c r="A3361" s="53">
        <v>40309150</v>
      </c>
      <c r="B3361" s="53" t="s">
        <v>12336</v>
      </c>
      <c r="C3361" s="54" t="s">
        <v>1236</v>
      </c>
      <c r="D3361" s="60">
        <v>1</v>
      </c>
      <c r="E3361" s="60" t="s">
        <v>4</v>
      </c>
      <c r="F3361" s="56">
        <v>3.86</v>
      </c>
      <c r="G3361" s="53"/>
      <c r="H3361" s="53"/>
      <c r="I3361" s="53"/>
      <c r="J3361" s="53"/>
      <c r="K3361" s="57"/>
      <c r="L3361" s="58">
        <f t="shared" si="345"/>
        <v>73.39</v>
      </c>
      <c r="M3361" s="58">
        <f t="shared" si="340"/>
        <v>73.39</v>
      </c>
      <c r="N3361" s="58">
        <f t="shared" si="341"/>
        <v>50.91</v>
      </c>
      <c r="O3361" s="58">
        <f>IF(J3361&gt;0,ROUND(J3361*#REF!,2),0)</f>
        <v>0</v>
      </c>
      <c r="P3361" s="58">
        <f t="shared" si="342"/>
        <v>124.3</v>
      </c>
      <c r="Q3361" s="59" t="s">
        <v>0</v>
      </c>
      <c r="R3361" s="51"/>
      <c r="S3361" s="51"/>
    </row>
    <row r="3362" spans="1:19" ht="31.5" x14ac:dyDescent="0.35">
      <c r="A3362" s="53">
        <v>40309169</v>
      </c>
      <c r="B3362" s="53" t="s">
        <v>12337</v>
      </c>
      <c r="C3362" s="54" t="s">
        <v>1235</v>
      </c>
      <c r="D3362" s="60">
        <v>1</v>
      </c>
      <c r="E3362" s="60" t="s">
        <v>34</v>
      </c>
      <c r="F3362" s="56">
        <v>3.86</v>
      </c>
      <c r="G3362" s="53"/>
      <c r="H3362" s="53"/>
      <c r="I3362" s="53"/>
      <c r="J3362" s="53"/>
      <c r="K3362" s="57"/>
      <c r="L3362" s="58">
        <f t="shared" si="345"/>
        <v>61.92</v>
      </c>
      <c r="M3362" s="58">
        <f t="shared" si="340"/>
        <v>61.92</v>
      </c>
      <c r="N3362" s="58">
        <f t="shared" si="341"/>
        <v>50.91</v>
      </c>
      <c r="O3362" s="58">
        <f>IF(J3362&gt;0,ROUND(J3362*#REF!,2),0)</f>
        <v>0</v>
      </c>
      <c r="P3362" s="58">
        <f t="shared" si="342"/>
        <v>112.83</v>
      </c>
      <c r="Q3362" s="59" t="s">
        <v>0</v>
      </c>
      <c r="R3362" s="51"/>
      <c r="S3362" s="51"/>
    </row>
    <row r="3363" spans="1:19" x14ac:dyDescent="0.35">
      <c r="A3363" s="53">
        <v>40309177</v>
      </c>
      <c r="B3363" s="53" t="s">
        <v>12338</v>
      </c>
      <c r="C3363" s="54" t="s">
        <v>1234</v>
      </c>
      <c r="D3363" s="60">
        <v>0.01</v>
      </c>
      <c r="E3363" s="60" t="s">
        <v>25</v>
      </c>
      <c r="F3363" s="56">
        <v>0.51400000000000001</v>
      </c>
      <c r="G3363" s="53"/>
      <c r="H3363" s="53"/>
      <c r="I3363" s="53"/>
      <c r="J3363" s="53"/>
      <c r="K3363" s="57"/>
      <c r="L3363" s="58">
        <f t="shared" si="345"/>
        <v>11.46</v>
      </c>
      <c r="M3363" s="58">
        <f t="shared" si="340"/>
        <v>0.11</v>
      </c>
      <c r="N3363" s="58">
        <f t="shared" si="341"/>
        <v>6.78</v>
      </c>
      <c r="O3363" s="58">
        <f>IF(J3363&gt;0,ROUND(J3363*#REF!,2),0)</f>
        <v>0</v>
      </c>
      <c r="P3363" s="58">
        <f t="shared" si="342"/>
        <v>6.89</v>
      </c>
      <c r="Q3363" s="59" t="s">
        <v>0</v>
      </c>
      <c r="R3363" s="51"/>
      <c r="S3363" s="51"/>
    </row>
    <row r="3364" spans="1:19" x14ac:dyDescent="0.35">
      <c r="A3364" s="53">
        <v>40309185</v>
      </c>
      <c r="B3364" s="53" t="s">
        <v>12339</v>
      </c>
      <c r="C3364" s="54" t="s">
        <v>1233</v>
      </c>
      <c r="D3364" s="60">
        <v>0.01</v>
      </c>
      <c r="E3364" s="60" t="s">
        <v>25</v>
      </c>
      <c r="F3364" s="56">
        <v>0.51400000000000001</v>
      </c>
      <c r="G3364" s="53"/>
      <c r="H3364" s="53"/>
      <c r="I3364" s="53"/>
      <c r="J3364" s="53"/>
      <c r="K3364" s="57"/>
      <c r="L3364" s="58">
        <f t="shared" si="345"/>
        <v>11.46</v>
      </c>
      <c r="M3364" s="58">
        <f t="shared" si="340"/>
        <v>0.11</v>
      </c>
      <c r="N3364" s="58">
        <f t="shared" si="341"/>
        <v>6.78</v>
      </c>
      <c r="O3364" s="58">
        <f>IF(J3364&gt;0,ROUND(J3364*#REF!,2),0)</f>
        <v>0</v>
      </c>
      <c r="P3364" s="58">
        <f t="shared" si="342"/>
        <v>6.89</v>
      </c>
      <c r="Q3364" s="59" t="s">
        <v>0</v>
      </c>
      <c r="R3364" s="51"/>
      <c r="S3364" s="51"/>
    </row>
    <row r="3365" spans="1:19" ht="21" x14ac:dyDescent="0.35">
      <c r="A3365" s="53">
        <v>40309266</v>
      </c>
      <c r="B3365" s="53" t="s">
        <v>12340</v>
      </c>
      <c r="C3365" s="54" t="s">
        <v>1232</v>
      </c>
      <c r="D3365" s="60">
        <v>1</v>
      </c>
      <c r="E3365" s="60" t="s">
        <v>16</v>
      </c>
      <c r="F3365" s="56">
        <v>86.677999999999997</v>
      </c>
      <c r="G3365" s="53"/>
      <c r="H3365" s="53"/>
      <c r="I3365" s="53"/>
      <c r="J3365" s="53"/>
      <c r="K3365" s="57"/>
      <c r="L3365" s="58">
        <f t="shared" si="345"/>
        <v>216.72</v>
      </c>
      <c r="M3365" s="58">
        <f t="shared" si="340"/>
        <v>216.72</v>
      </c>
      <c r="N3365" s="58">
        <f t="shared" si="341"/>
        <v>1143.28</v>
      </c>
      <c r="O3365" s="58">
        <f>IF(J3365&gt;0,ROUND(J3365*#REF!,2),0)</f>
        <v>0</v>
      </c>
      <c r="P3365" s="58">
        <f t="shared" si="342"/>
        <v>1360</v>
      </c>
      <c r="Q3365" s="59" t="s">
        <v>0</v>
      </c>
      <c r="R3365" s="51"/>
      <c r="S3365" s="51"/>
    </row>
    <row r="3366" spans="1:19" ht="21" x14ac:dyDescent="0.35">
      <c r="A3366" s="53">
        <v>40309304</v>
      </c>
      <c r="B3366" s="53" t="s">
        <v>12341</v>
      </c>
      <c r="C3366" s="54" t="s">
        <v>1231</v>
      </c>
      <c r="D3366" s="60">
        <v>0.04</v>
      </c>
      <c r="E3366" s="60" t="s">
        <v>25</v>
      </c>
      <c r="F3366" s="56">
        <v>2.1869999999999998</v>
      </c>
      <c r="G3366" s="53"/>
      <c r="H3366" s="53"/>
      <c r="I3366" s="53"/>
      <c r="J3366" s="53"/>
      <c r="K3366" s="57"/>
      <c r="L3366" s="58">
        <f t="shared" si="345"/>
        <v>11.46</v>
      </c>
      <c r="M3366" s="58">
        <f t="shared" si="340"/>
        <v>0.46</v>
      </c>
      <c r="N3366" s="58">
        <f t="shared" si="341"/>
        <v>28.85</v>
      </c>
      <c r="O3366" s="58">
        <f>IF(J3366&gt;0,ROUND(J3366*#REF!,2),0)</f>
        <v>0</v>
      </c>
      <c r="P3366" s="58">
        <f t="shared" si="342"/>
        <v>29.31</v>
      </c>
      <c r="Q3366" s="59" t="s">
        <v>0</v>
      </c>
      <c r="R3366" s="51"/>
      <c r="S3366" s="51"/>
    </row>
    <row r="3367" spans="1:19" ht="42" x14ac:dyDescent="0.35">
      <c r="A3367" s="53">
        <v>40309312</v>
      </c>
      <c r="B3367" s="53" t="s">
        <v>12342</v>
      </c>
      <c r="C3367" s="54" t="s">
        <v>1230</v>
      </c>
      <c r="D3367" s="60">
        <v>0.1</v>
      </c>
      <c r="E3367" s="60" t="s">
        <v>25</v>
      </c>
      <c r="F3367" s="56">
        <v>3.177</v>
      </c>
      <c r="G3367" s="53"/>
      <c r="H3367" s="53"/>
      <c r="I3367" s="53"/>
      <c r="J3367" s="53"/>
      <c r="K3367" s="57"/>
      <c r="L3367" s="58">
        <f t="shared" si="345"/>
        <v>11.46</v>
      </c>
      <c r="M3367" s="58">
        <f t="shared" si="340"/>
        <v>1.1499999999999999</v>
      </c>
      <c r="N3367" s="58">
        <f t="shared" si="341"/>
        <v>41.9</v>
      </c>
      <c r="O3367" s="58">
        <f>IF(J3367&gt;0,ROUND(J3367*#REF!,2),0)</f>
        <v>0</v>
      </c>
      <c r="P3367" s="58">
        <f t="shared" si="342"/>
        <v>43.05</v>
      </c>
      <c r="Q3367" s="59" t="s">
        <v>0</v>
      </c>
      <c r="R3367" s="51"/>
      <c r="S3367" s="51"/>
    </row>
    <row r="3368" spans="1:19" ht="42" x14ac:dyDescent="0.35">
      <c r="A3368" s="53">
        <v>40309320</v>
      </c>
      <c r="B3368" s="53" t="s">
        <v>12343</v>
      </c>
      <c r="C3368" s="54" t="s">
        <v>1229</v>
      </c>
      <c r="D3368" s="60">
        <v>0.1</v>
      </c>
      <c r="E3368" s="60" t="s">
        <v>25</v>
      </c>
      <c r="F3368" s="56">
        <v>3.177</v>
      </c>
      <c r="G3368" s="53"/>
      <c r="H3368" s="53"/>
      <c r="I3368" s="53"/>
      <c r="J3368" s="53"/>
      <c r="K3368" s="57"/>
      <c r="L3368" s="58">
        <f t="shared" si="345"/>
        <v>11.46</v>
      </c>
      <c r="M3368" s="58">
        <f t="shared" si="340"/>
        <v>1.1499999999999999</v>
      </c>
      <c r="N3368" s="58">
        <f t="shared" si="341"/>
        <v>41.9</v>
      </c>
      <c r="O3368" s="58">
        <f>IF(J3368&gt;0,ROUND(J3368*#REF!,2),0)</f>
        <v>0</v>
      </c>
      <c r="P3368" s="58">
        <f t="shared" si="342"/>
        <v>43.05</v>
      </c>
      <c r="Q3368" s="59" t="s">
        <v>0</v>
      </c>
      <c r="R3368" s="51"/>
      <c r="S3368" s="51"/>
    </row>
    <row r="3369" spans="1:19" x14ac:dyDescent="0.35">
      <c r="A3369" s="53">
        <v>40309401</v>
      </c>
      <c r="B3369" s="53" t="s">
        <v>12344</v>
      </c>
      <c r="C3369" s="54" t="s">
        <v>1228</v>
      </c>
      <c r="D3369" s="60">
        <v>0.01</v>
      </c>
      <c r="E3369" s="64" t="s">
        <v>25</v>
      </c>
      <c r="F3369" s="53">
        <v>0.38700000000000001</v>
      </c>
      <c r="G3369" s="65"/>
      <c r="H3369" s="53"/>
      <c r="I3369" s="53"/>
      <c r="J3369" s="53"/>
      <c r="K3369" s="57"/>
      <c r="L3369" s="58">
        <f t="shared" si="345"/>
        <v>11.46</v>
      </c>
      <c r="M3369" s="58">
        <f t="shared" si="340"/>
        <v>0.11</v>
      </c>
      <c r="N3369" s="58">
        <f t="shared" si="341"/>
        <v>5.0999999999999996</v>
      </c>
      <c r="O3369" s="58">
        <f>IF(J3369&gt;0,ROUND(J3369*#REF!,2),0)</f>
        <v>0</v>
      </c>
      <c r="P3369" s="58">
        <f t="shared" si="342"/>
        <v>5.21</v>
      </c>
      <c r="Q3369" s="59" t="s">
        <v>0</v>
      </c>
      <c r="R3369" s="51"/>
      <c r="S3369" s="51"/>
    </row>
    <row r="3370" spans="1:19" ht="21" x14ac:dyDescent="0.35">
      <c r="A3370" s="53">
        <v>40309410</v>
      </c>
      <c r="B3370" s="53" t="s">
        <v>12345</v>
      </c>
      <c r="C3370" s="54" t="s">
        <v>1227</v>
      </c>
      <c r="D3370" s="60">
        <v>0.01</v>
      </c>
      <c r="E3370" s="60" t="s">
        <v>25</v>
      </c>
      <c r="F3370" s="56">
        <v>0.38700000000000001</v>
      </c>
      <c r="G3370" s="53"/>
      <c r="H3370" s="53"/>
      <c r="I3370" s="53"/>
      <c r="J3370" s="53"/>
      <c r="K3370" s="57"/>
      <c r="L3370" s="58">
        <f t="shared" si="345"/>
        <v>11.46</v>
      </c>
      <c r="M3370" s="58">
        <f t="shared" si="340"/>
        <v>0.11</v>
      </c>
      <c r="N3370" s="58">
        <f t="shared" si="341"/>
        <v>5.0999999999999996</v>
      </c>
      <c r="O3370" s="58">
        <f>IF(J3370&gt;0,ROUND(J3370*#REF!,2),0)</f>
        <v>0</v>
      </c>
      <c r="P3370" s="58">
        <f t="shared" si="342"/>
        <v>5.21</v>
      </c>
      <c r="Q3370" s="59" t="s">
        <v>0</v>
      </c>
      <c r="R3370" s="51"/>
      <c r="S3370" s="51"/>
    </row>
    <row r="3371" spans="1:19" ht="42" x14ac:dyDescent="0.35">
      <c r="A3371" s="53">
        <v>40309428</v>
      </c>
      <c r="B3371" s="53" t="s">
        <v>12346</v>
      </c>
      <c r="C3371" s="54" t="s">
        <v>1226</v>
      </c>
      <c r="D3371" s="60">
        <v>0.04</v>
      </c>
      <c r="E3371" s="60" t="s">
        <v>25</v>
      </c>
      <c r="F3371" s="56">
        <v>1.44</v>
      </c>
      <c r="G3371" s="53"/>
      <c r="H3371" s="53"/>
      <c r="I3371" s="53"/>
      <c r="J3371" s="53"/>
      <c r="K3371" s="57"/>
      <c r="L3371" s="58">
        <f t="shared" si="345"/>
        <v>11.46</v>
      </c>
      <c r="M3371" s="58">
        <f t="shared" si="340"/>
        <v>0.46</v>
      </c>
      <c r="N3371" s="58">
        <f t="shared" si="341"/>
        <v>18.989999999999998</v>
      </c>
      <c r="O3371" s="58">
        <f>IF(J3371&gt;0,ROUND(J3371*#REF!,2),0)</f>
        <v>0</v>
      </c>
      <c r="P3371" s="58">
        <f t="shared" si="342"/>
        <v>19.45</v>
      </c>
      <c r="Q3371" s="59" t="s">
        <v>0</v>
      </c>
      <c r="R3371" s="51"/>
      <c r="S3371" s="51"/>
    </row>
    <row r="3372" spans="1:19" x14ac:dyDescent="0.35">
      <c r="A3372" s="53">
        <v>40309436</v>
      </c>
      <c r="B3372" s="53" t="s">
        <v>12347</v>
      </c>
      <c r="C3372" s="54" t="s">
        <v>1225</v>
      </c>
      <c r="D3372" s="69">
        <v>0.1</v>
      </c>
      <c r="E3372" s="60" t="s">
        <v>25</v>
      </c>
      <c r="F3372" s="56">
        <v>3.2669999999999999</v>
      </c>
      <c r="G3372" s="53"/>
      <c r="H3372" s="53"/>
      <c r="I3372" s="53"/>
      <c r="J3372" s="53"/>
      <c r="K3372" s="57"/>
      <c r="L3372" s="58">
        <f t="shared" si="345"/>
        <v>11.46</v>
      </c>
      <c r="M3372" s="58">
        <f t="shared" si="340"/>
        <v>1.1499999999999999</v>
      </c>
      <c r="N3372" s="58">
        <f t="shared" si="341"/>
        <v>43.09</v>
      </c>
      <c r="O3372" s="58">
        <f>IF(J3372&gt;0,ROUND(J3372*#REF!,2),0)</f>
        <v>0</v>
      </c>
      <c r="P3372" s="58">
        <f t="shared" si="342"/>
        <v>44.24</v>
      </c>
      <c r="Q3372" s="59" t="s">
        <v>0</v>
      </c>
      <c r="R3372" s="51"/>
      <c r="S3372" s="51"/>
    </row>
    <row r="3373" spans="1:19" ht="42" x14ac:dyDescent="0.35">
      <c r="A3373" s="53">
        <v>40309444</v>
      </c>
      <c r="B3373" s="53" t="s">
        <v>12348</v>
      </c>
      <c r="C3373" s="54" t="s">
        <v>1224</v>
      </c>
      <c r="D3373" s="60">
        <v>0.1</v>
      </c>
      <c r="E3373" s="60" t="s">
        <v>25</v>
      </c>
      <c r="F3373" s="56">
        <v>2.097</v>
      </c>
      <c r="G3373" s="53"/>
      <c r="H3373" s="53"/>
      <c r="I3373" s="53"/>
      <c r="J3373" s="53"/>
      <c r="K3373" s="57"/>
      <c r="L3373" s="58">
        <f t="shared" si="345"/>
        <v>11.46</v>
      </c>
      <c r="M3373" s="58">
        <f t="shared" si="340"/>
        <v>1.1499999999999999</v>
      </c>
      <c r="N3373" s="58">
        <f t="shared" si="341"/>
        <v>27.66</v>
      </c>
      <c r="O3373" s="58">
        <f>IF(J3373&gt;0,ROUND(J3373*#REF!,2),0)</f>
        <v>0</v>
      </c>
      <c r="P3373" s="58">
        <f t="shared" si="342"/>
        <v>28.81</v>
      </c>
      <c r="Q3373" s="59" t="s">
        <v>0</v>
      </c>
      <c r="R3373" s="51"/>
      <c r="S3373" s="51"/>
    </row>
    <row r="3374" spans="1:19" ht="21" x14ac:dyDescent="0.35">
      <c r="A3374" s="53">
        <v>40309509</v>
      </c>
      <c r="B3374" s="53" t="s">
        <v>12349</v>
      </c>
      <c r="C3374" s="54" t="s">
        <v>1223</v>
      </c>
      <c r="D3374" s="60">
        <v>0.04</v>
      </c>
      <c r="E3374" s="60" t="s">
        <v>25</v>
      </c>
      <c r="F3374" s="56">
        <v>0.81</v>
      </c>
      <c r="G3374" s="53"/>
      <c r="H3374" s="53"/>
      <c r="I3374" s="53"/>
      <c r="J3374" s="53"/>
      <c r="K3374" s="57"/>
      <c r="L3374" s="58">
        <f t="shared" si="345"/>
        <v>11.46</v>
      </c>
      <c r="M3374" s="58">
        <f t="shared" si="340"/>
        <v>0.46</v>
      </c>
      <c r="N3374" s="58">
        <f t="shared" si="341"/>
        <v>10.68</v>
      </c>
      <c r="O3374" s="58">
        <f>IF(J3374&gt;0,ROUND(J3374*#REF!,2),0)</f>
        <v>0</v>
      </c>
      <c r="P3374" s="58">
        <f t="shared" si="342"/>
        <v>11.14</v>
      </c>
      <c r="Q3374" s="59" t="s">
        <v>0</v>
      </c>
      <c r="R3374" s="51"/>
      <c r="S3374" s="51"/>
    </row>
    <row r="3375" spans="1:19" x14ac:dyDescent="0.35">
      <c r="A3375" s="53">
        <v>40309517</v>
      </c>
      <c r="B3375" s="53" t="s">
        <v>12350</v>
      </c>
      <c r="C3375" s="54" t="s">
        <v>1222</v>
      </c>
      <c r="D3375" s="60">
        <v>0.04</v>
      </c>
      <c r="E3375" s="60" t="s">
        <v>25</v>
      </c>
      <c r="F3375" s="56">
        <v>0.38700000000000001</v>
      </c>
      <c r="G3375" s="53"/>
      <c r="H3375" s="53"/>
      <c r="I3375" s="53"/>
      <c r="J3375" s="53"/>
      <c r="K3375" s="57"/>
      <c r="L3375" s="58">
        <f t="shared" si="345"/>
        <v>11.46</v>
      </c>
      <c r="M3375" s="58">
        <f t="shared" si="340"/>
        <v>0.46</v>
      </c>
      <c r="N3375" s="58">
        <f t="shared" si="341"/>
        <v>5.0999999999999996</v>
      </c>
      <c r="O3375" s="58">
        <f>IF(J3375&gt;0,ROUND(J3375*#REF!,2),0)</f>
        <v>0</v>
      </c>
      <c r="P3375" s="58">
        <f t="shared" si="342"/>
        <v>5.56</v>
      </c>
      <c r="Q3375" s="59" t="s">
        <v>0</v>
      </c>
      <c r="R3375" s="51"/>
      <c r="S3375" s="51"/>
    </row>
    <row r="3376" spans="1:19" ht="42" x14ac:dyDescent="0.35">
      <c r="A3376" s="53">
        <v>40309525</v>
      </c>
      <c r="B3376" s="53" t="s">
        <v>12351</v>
      </c>
      <c r="C3376" s="54" t="s">
        <v>1221</v>
      </c>
      <c r="D3376" s="60">
        <v>0.1</v>
      </c>
      <c r="E3376" s="60" t="s">
        <v>25</v>
      </c>
      <c r="F3376" s="56">
        <v>2.097</v>
      </c>
      <c r="G3376" s="53"/>
      <c r="H3376" s="53"/>
      <c r="I3376" s="53"/>
      <c r="J3376" s="53"/>
      <c r="K3376" s="57"/>
      <c r="L3376" s="58">
        <f t="shared" si="345"/>
        <v>11.46</v>
      </c>
      <c r="M3376" s="58">
        <f t="shared" si="340"/>
        <v>1.1499999999999999</v>
      </c>
      <c r="N3376" s="58">
        <f t="shared" si="341"/>
        <v>27.66</v>
      </c>
      <c r="O3376" s="58">
        <f>IF(J3376&gt;0,ROUND(J3376*#REF!,2),0)</f>
        <v>0</v>
      </c>
      <c r="P3376" s="58">
        <f t="shared" si="342"/>
        <v>28.81</v>
      </c>
      <c r="Q3376" s="59" t="s">
        <v>0</v>
      </c>
      <c r="R3376" s="51"/>
      <c r="S3376" s="51"/>
    </row>
    <row r="3377" spans="1:19" ht="31" x14ac:dyDescent="0.35">
      <c r="A3377" s="125" t="s">
        <v>12352</v>
      </c>
      <c r="B3377" s="125"/>
      <c r="C3377" s="125"/>
      <c r="D3377" s="125"/>
      <c r="E3377" s="125"/>
      <c r="F3377" s="125"/>
      <c r="G3377" s="125"/>
      <c r="H3377" s="125"/>
      <c r="I3377" s="125"/>
      <c r="J3377" s="125"/>
      <c r="K3377" s="125"/>
      <c r="L3377" s="125"/>
      <c r="M3377" s="125"/>
      <c r="N3377" s="125"/>
      <c r="O3377" s="125"/>
      <c r="P3377" s="125"/>
      <c r="Q3377" s="52"/>
      <c r="R3377" s="51"/>
      <c r="S3377" s="51"/>
    </row>
    <row r="3378" spans="1:19" x14ac:dyDescent="0.35">
      <c r="A3378" s="53">
        <v>40310019</v>
      </c>
      <c r="B3378" s="53" t="s">
        <v>12353</v>
      </c>
      <c r="C3378" s="54" t="s">
        <v>1220</v>
      </c>
      <c r="D3378" s="60">
        <v>0.04</v>
      </c>
      <c r="E3378" s="60" t="s">
        <v>25</v>
      </c>
      <c r="F3378" s="56">
        <v>0.69299999999999995</v>
      </c>
      <c r="G3378" s="53"/>
      <c r="H3378" s="53"/>
      <c r="I3378" s="53"/>
      <c r="J3378" s="53"/>
      <c r="K3378" s="57"/>
      <c r="L3378" s="58">
        <f t="shared" ref="L3378:L3419" si="346">VLOOKUP(E3378,PORTES,6,FALSE)</f>
        <v>11.46</v>
      </c>
      <c r="M3378" s="58">
        <f t="shared" si="340"/>
        <v>0.46</v>
      </c>
      <c r="N3378" s="58">
        <f t="shared" si="341"/>
        <v>9.14</v>
      </c>
      <c r="O3378" s="58">
        <f>IF(J3378&gt;0,ROUND(J3378*#REF!,2),0)</f>
        <v>0</v>
      </c>
      <c r="P3378" s="58">
        <f t="shared" si="342"/>
        <v>9.6</v>
      </c>
      <c r="Q3378" s="59" t="s">
        <v>0</v>
      </c>
      <c r="R3378" s="51"/>
      <c r="S3378" s="51"/>
    </row>
    <row r="3379" spans="1:19" ht="21" x14ac:dyDescent="0.35">
      <c r="A3379" s="53">
        <v>40310035</v>
      </c>
      <c r="B3379" s="53" t="s">
        <v>12354</v>
      </c>
      <c r="C3379" s="54" t="s">
        <v>1219</v>
      </c>
      <c r="D3379" s="60">
        <v>0.1</v>
      </c>
      <c r="E3379" s="60" t="s">
        <v>25</v>
      </c>
      <c r="F3379" s="56">
        <v>3.177</v>
      </c>
      <c r="G3379" s="53"/>
      <c r="H3379" s="53"/>
      <c r="I3379" s="53"/>
      <c r="J3379" s="53"/>
      <c r="K3379" s="57"/>
      <c r="L3379" s="58">
        <f t="shared" si="346"/>
        <v>11.46</v>
      </c>
      <c r="M3379" s="58">
        <f t="shared" si="340"/>
        <v>1.1499999999999999</v>
      </c>
      <c r="N3379" s="58">
        <f t="shared" si="341"/>
        <v>41.9</v>
      </c>
      <c r="O3379" s="58">
        <f>IF(J3379&gt;0,ROUND(J3379*#REF!,2),0)</f>
        <v>0</v>
      </c>
      <c r="P3379" s="58">
        <f t="shared" ref="P3379:P3419" si="347">ROUND(M3379+N3379+O3379,2)</f>
        <v>43.05</v>
      </c>
      <c r="Q3379" s="59" t="s">
        <v>0</v>
      </c>
      <c r="R3379" s="51"/>
      <c r="S3379" s="51"/>
    </row>
    <row r="3380" spans="1:19" x14ac:dyDescent="0.35">
      <c r="A3380" s="53">
        <v>40310043</v>
      </c>
      <c r="B3380" s="53" t="s">
        <v>12355</v>
      </c>
      <c r="C3380" s="54" t="s">
        <v>1218</v>
      </c>
      <c r="D3380" s="60">
        <v>0.1</v>
      </c>
      <c r="E3380" s="60" t="s">
        <v>25</v>
      </c>
      <c r="F3380" s="56">
        <v>2.484</v>
      </c>
      <c r="G3380" s="53"/>
      <c r="H3380" s="53"/>
      <c r="I3380" s="53"/>
      <c r="J3380" s="53"/>
      <c r="K3380" s="57"/>
      <c r="L3380" s="58">
        <f t="shared" si="346"/>
        <v>11.46</v>
      </c>
      <c r="M3380" s="58">
        <f t="shared" ref="M3380:M3443" si="348">ROUND(D3380*L3380,2)</f>
        <v>1.1499999999999999</v>
      </c>
      <c r="N3380" s="58">
        <f t="shared" ref="N3380:N3443" si="349">IF(F3380&gt;0,ROUND(F3380*UCO_2016,2),0)</f>
        <v>32.76</v>
      </c>
      <c r="O3380" s="58">
        <f>IF(J3380&gt;0,ROUND(J3380*#REF!,2),0)</f>
        <v>0</v>
      </c>
      <c r="P3380" s="58">
        <f t="shared" si="347"/>
        <v>33.909999999999997</v>
      </c>
      <c r="Q3380" s="59" t="s">
        <v>0</v>
      </c>
      <c r="R3380" s="51"/>
      <c r="S3380" s="51"/>
    </row>
    <row r="3381" spans="1:19" ht="31.5" x14ac:dyDescent="0.35">
      <c r="A3381" s="53">
        <v>40310051</v>
      </c>
      <c r="B3381" s="53" t="s">
        <v>12356</v>
      </c>
      <c r="C3381" s="54" t="s">
        <v>1217</v>
      </c>
      <c r="D3381" s="60">
        <v>0.04</v>
      </c>
      <c r="E3381" s="60" t="s">
        <v>25</v>
      </c>
      <c r="F3381" s="56">
        <v>0.69299999999999995</v>
      </c>
      <c r="G3381" s="53"/>
      <c r="H3381" s="53"/>
      <c r="I3381" s="53"/>
      <c r="J3381" s="53"/>
      <c r="K3381" s="57"/>
      <c r="L3381" s="58">
        <f t="shared" si="346"/>
        <v>11.46</v>
      </c>
      <c r="M3381" s="58">
        <f t="shared" si="348"/>
        <v>0.46</v>
      </c>
      <c r="N3381" s="58">
        <f t="shared" si="349"/>
        <v>9.14</v>
      </c>
      <c r="O3381" s="58">
        <f>IF(J3381&gt;0,ROUND(J3381*#REF!,2),0)</f>
        <v>0</v>
      </c>
      <c r="P3381" s="58">
        <f t="shared" si="347"/>
        <v>9.6</v>
      </c>
      <c r="Q3381" s="59" t="s">
        <v>0</v>
      </c>
      <c r="R3381" s="51"/>
      <c r="S3381" s="51"/>
    </row>
    <row r="3382" spans="1:19" ht="21" x14ac:dyDescent="0.35">
      <c r="A3382" s="53">
        <v>40310060</v>
      </c>
      <c r="B3382" s="53" t="s">
        <v>12357</v>
      </c>
      <c r="C3382" s="54" t="s">
        <v>1216</v>
      </c>
      <c r="D3382" s="60">
        <v>0.04</v>
      </c>
      <c r="E3382" s="60" t="s">
        <v>25</v>
      </c>
      <c r="F3382" s="56">
        <v>0.69299999999999995</v>
      </c>
      <c r="G3382" s="53"/>
      <c r="H3382" s="53"/>
      <c r="I3382" s="53"/>
      <c r="J3382" s="53"/>
      <c r="K3382" s="57"/>
      <c r="L3382" s="58">
        <f t="shared" si="346"/>
        <v>11.46</v>
      </c>
      <c r="M3382" s="58">
        <f t="shared" si="348"/>
        <v>0.46</v>
      </c>
      <c r="N3382" s="58">
        <f t="shared" si="349"/>
        <v>9.14</v>
      </c>
      <c r="O3382" s="58">
        <f>IF(J3382&gt;0,ROUND(J3382*#REF!,2),0)</f>
        <v>0</v>
      </c>
      <c r="P3382" s="58">
        <f t="shared" si="347"/>
        <v>9.6</v>
      </c>
      <c r="Q3382" s="59" t="s">
        <v>0</v>
      </c>
      <c r="R3382" s="51"/>
      <c r="S3382" s="51"/>
    </row>
    <row r="3383" spans="1:19" x14ac:dyDescent="0.35">
      <c r="A3383" s="53">
        <v>40310078</v>
      </c>
      <c r="B3383" s="53" t="s">
        <v>12358</v>
      </c>
      <c r="C3383" s="54" t="s">
        <v>1215</v>
      </c>
      <c r="D3383" s="69">
        <v>0.1</v>
      </c>
      <c r="E3383" s="60" t="s">
        <v>25</v>
      </c>
      <c r="F3383" s="56">
        <v>3.177</v>
      </c>
      <c r="G3383" s="53"/>
      <c r="H3383" s="53"/>
      <c r="I3383" s="53"/>
      <c r="J3383" s="53"/>
      <c r="K3383" s="57"/>
      <c r="L3383" s="58">
        <f t="shared" si="346"/>
        <v>11.46</v>
      </c>
      <c r="M3383" s="58">
        <f t="shared" si="348"/>
        <v>1.1499999999999999</v>
      </c>
      <c r="N3383" s="58">
        <f t="shared" si="349"/>
        <v>41.9</v>
      </c>
      <c r="O3383" s="58">
        <f>IF(J3383&gt;0,ROUND(J3383*#REF!,2),0)</f>
        <v>0</v>
      </c>
      <c r="P3383" s="58">
        <f t="shared" si="347"/>
        <v>43.05</v>
      </c>
      <c r="Q3383" s="59" t="s">
        <v>0</v>
      </c>
      <c r="R3383" s="51"/>
      <c r="S3383" s="51"/>
    </row>
    <row r="3384" spans="1:19" ht="21" x14ac:dyDescent="0.35">
      <c r="A3384" s="53">
        <v>40310086</v>
      </c>
      <c r="B3384" s="53" t="s">
        <v>12359</v>
      </c>
      <c r="C3384" s="54" t="s">
        <v>1214</v>
      </c>
      <c r="D3384" s="60">
        <v>0.1</v>
      </c>
      <c r="E3384" s="60" t="s">
        <v>25</v>
      </c>
      <c r="F3384" s="56">
        <v>4.0140000000000002</v>
      </c>
      <c r="G3384" s="53"/>
      <c r="H3384" s="53"/>
      <c r="I3384" s="53"/>
      <c r="J3384" s="53"/>
      <c r="K3384" s="57"/>
      <c r="L3384" s="58">
        <f t="shared" si="346"/>
        <v>11.46</v>
      </c>
      <c r="M3384" s="58">
        <f t="shared" si="348"/>
        <v>1.1499999999999999</v>
      </c>
      <c r="N3384" s="58">
        <f t="shared" si="349"/>
        <v>52.94</v>
      </c>
      <c r="O3384" s="58">
        <f>IF(J3384&gt;0,ROUND(J3384*#REF!,2),0)</f>
        <v>0</v>
      </c>
      <c r="P3384" s="58">
        <f t="shared" si="347"/>
        <v>54.09</v>
      </c>
      <c r="Q3384" s="59" t="s">
        <v>0</v>
      </c>
      <c r="R3384" s="51"/>
      <c r="S3384" s="51"/>
    </row>
    <row r="3385" spans="1:19" ht="21" x14ac:dyDescent="0.35">
      <c r="A3385" s="53">
        <v>40310094</v>
      </c>
      <c r="B3385" s="53" t="s">
        <v>12360</v>
      </c>
      <c r="C3385" s="54" t="s">
        <v>1213</v>
      </c>
      <c r="D3385" s="60">
        <v>0.04</v>
      </c>
      <c r="E3385" s="60" t="s">
        <v>25</v>
      </c>
      <c r="F3385" s="56">
        <v>0.69299999999999995</v>
      </c>
      <c r="G3385" s="53"/>
      <c r="H3385" s="53"/>
      <c r="I3385" s="53"/>
      <c r="J3385" s="53"/>
      <c r="K3385" s="57"/>
      <c r="L3385" s="58">
        <f t="shared" si="346"/>
        <v>11.46</v>
      </c>
      <c r="M3385" s="58">
        <f t="shared" si="348"/>
        <v>0.46</v>
      </c>
      <c r="N3385" s="58">
        <f t="shared" si="349"/>
        <v>9.14</v>
      </c>
      <c r="O3385" s="58">
        <f>IF(J3385&gt;0,ROUND(J3385*#REF!,2),0)</f>
        <v>0</v>
      </c>
      <c r="P3385" s="58">
        <f t="shared" si="347"/>
        <v>9.6</v>
      </c>
      <c r="Q3385" s="59" t="s">
        <v>0</v>
      </c>
      <c r="R3385" s="51"/>
      <c r="S3385" s="51"/>
    </row>
    <row r="3386" spans="1:19" ht="21" x14ac:dyDescent="0.35">
      <c r="A3386" s="53">
        <v>40310108</v>
      </c>
      <c r="B3386" s="53" t="s">
        <v>12361</v>
      </c>
      <c r="C3386" s="54" t="s">
        <v>1212</v>
      </c>
      <c r="D3386" s="60">
        <v>0.04</v>
      </c>
      <c r="E3386" s="60" t="s">
        <v>25</v>
      </c>
      <c r="F3386" s="56">
        <v>0.69299999999999995</v>
      </c>
      <c r="G3386" s="53"/>
      <c r="H3386" s="53"/>
      <c r="I3386" s="53"/>
      <c r="J3386" s="53"/>
      <c r="K3386" s="57"/>
      <c r="L3386" s="58">
        <f t="shared" si="346"/>
        <v>11.46</v>
      </c>
      <c r="M3386" s="58">
        <f t="shared" si="348"/>
        <v>0.46</v>
      </c>
      <c r="N3386" s="58">
        <f t="shared" si="349"/>
        <v>9.14</v>
      </c>
      <c r="O3386" s="58">
        <f>IF(J3386&gt;0,ROUND(J3386*#REF!,2),0)</f>
        <v>0</v>
      </c>
      <c r="P3386" s="58">
        <f t="shared" si="347"/>
        <v>9.6</v>
      </c>
      <c r="Q3386" s="59" t="s">
        <v>0</v>
      </c>
      <c r="R3386" s="51"/>
      <c r="S3386" s="51"/>
    </row>
    <row r="3387" spans="1:19" x14ac:dyDescent="0.35">
      <c r="A3387" s="53">
        <v>40310116</v>
      </c>
      <c r="B3387" s="53" t="s">
        <v>12362</v>
      </c>
      <c r="C3387" s="54" t="s">
        <v>1211</v>
      </c>
      <c r="D3387" s="60">
        <v>0.04</v>
      </c>
      <c r="E3387" s="60" t="s">
        <v>25</v>
      </c>
      <c r="F3387" s="56">
        <v>0.69299999999999995</v>
      </c>
      <c r="G3387" s="53"/>
      <c r="H3387" s="53"/>
      <c r="I3387" s="53"/>
      <c r="J3387" s="53"/>
      <c r="K3387" s="57"/>
      <c r="L3387" s="58">
        <f t="shared" si="346"/>
        <v>11.46</v>
      </c>
      <c r="M3387" s="58">
        <f t="shared" si="348"/>
        <v>0.46</v>
      </c>
      <c r="N3387" s="58">
        <f t="shared" si="349"/>
        <v>9.14</v>
      </c>
      <c r="O3387" s="58">
        <f>IF(J3387&gt;0,ROUND(J3387*#REF!,2),0)</f>
        <v>0</v>
      </c>
      <c r="P3387" s="58">
        <f t="shared" si="347"/>
        <v>9.6</v>
      </c>
      <c r="Q3387" s="59" t="s">
        <v>0</v>
      </c>
      <c r="R3387" s="51"/>
      <c r="S3387" s="51"/>
    </row>
    <row r="3388" spans="1:19" ht="21" x14ac:dyDescent="0.35">
      <c r="A3388" s="53">
        <v>40310124</v>
      </c>
      <c r="B3388" s="53" t="s">
        <v>12363</v>
      </c>
      <c r="C3388" s="54" t="s">
        <v>1210</v>
      </c>
      <c r="D3388" s="60">
        <v>0.1</v>
      </c>
      <c r="E3388" s="60" t="s">
        <v>25</v>
      </c>
      <c r="F3388" s="56">
        <v>2.214</v>
      </c>
      <c r="G3388" s="53"/>
      <c r="H3388" s="53"/>
      <c r="I3388" s="53"/>
      <c r="J3388" s="53"/>
      <c r="K3388" s="57"/>
      <c r="L3388" s="58">
        <f t="shared" si="346"/>
        <v>11.46</v>
      </c>
      <c r="M3388" s="58">
        <f t="shared" si="348"/>
        <v>1.1499999999999999</v>
      </c>
      <c r="N3388" s="58">
        <f t="shared" si="349"/>
        <v>29.2</v>
      </c>
      <c r="O3388" s="58">
        <f>IF(J3388&gt;0,ROUND(J3388*#REF!,2),0)</f>
        <v>0</v>
      </c>
      <c r="P3388" s="58">
        <f t="shared" si="347"/>
        <v>30.35</v>
      </c>
      <c r="Q3388" s="59" t="s">
        <v>0</v>
      </c>
      <c r="R3388" s="51"/>
      <c r="S3388" s="51"/>
    </row>
    <row r="3389" spans="1:19" ht="21" x14ac:dyDescent="0.35">
      <c r="A3389" s="53">
        <v>40310132</v>
      </c>
      <c r="B3389" s="53" t="s">
        <v>12364</v>
      </c>
      <c r="C3389" s="54" t="s">
        <v>1209</v>
      </c>
      <c r="D3389" s="69">
        <v>0.1</v>
      </c>
      <c r="E3389" s="60" t="s">
        <v>25</v>
      </c>
      <c r="F3389" s="56">
        <v>3.177</v>
      </c>
      <c r="G3389" s="53"/>
      <c r="H3389" s="53"/>
      <c r="I3389" s="53"/>
      <c r="J3389" s="53"/>
      <c r="K3389" s="57"/>
      <c r="L3389" s="58">
        <f t="shared" si="346"/>
        <v>11.46</v>
      </c>
      <c r="M3389" s="58">
        <f t="shared" si="348"/>
        <v>1.1499999999999999</v>
      </c>
      <c r="N3389" s="58">
        <f t="shared" si="349"/>
        <v>41.9</v>
      </c>
      <c r="O3389" s="58">
        <f>IF(J3389&gt;0,ROUND(J3389*#REF!,2),0)</f>
        <v>0</v>
      </c>
      <c r="P3389" s="58">
        <f t="shared" si="347"/>
        <v>43.05</v>
      </c>
      <c r="Q3389" s="59" t="s">
        <v>0</v>
      </c>
      <c r="R3389" s="51"/>
      <c r="S3389" s="51"/>
    </row>
    <row r="3390" spans="1:19" x14ac:dyDescent="0.35">
      <c r="A3390" s="53">
        <v>40310140</v>
      </c>
      <c r="B3390" s="53" t="s">
        <v>12365</v>
      </c>
      <c r="C3390" s="54" t="s">
        <v>1208</v>
      </c>
      <c r="D3390" s="69">
        <v>0.5</v>
      </c>
      <c r="E3390" s="60" t="s">
        <v>25</v>
      </c>
      <c r="F3390" s="56">
        <v>1.8</v>
      </c>
      <c r="G3390" s="53"/>
      <c r="H3390" s="53"/>
      <c r="I3390" s="53"/>
      <c r="J3390" s="53"/>
      <c r="K3390" s="57"/>
      <c r="L3390" s="58">
        <f t="shared" si="346"/>
        <v>11.46</v>
      </c>
      <c r="M3390" s="58">
        <f t="shared" si="348"/>
        <v>5.73</v>
      </c>
      <c r="N3390" s="58">
        <f t="shared" si="349"/>
        <v>23.74</v>
      </c>
      <c r="O3390" s="58">
        <f>IF(J3390&gt;0,ROUND(J3390*#REF!,2),0)</f>
        <v>0</v>
      </c>
      <c r="P3390" s="58">
        <f t="shared" si="347"/>
        <v>29.47</v>
      </c>
      <c r="Q3390" s="59" t="s">
        <v>0</v>
      </c>
      <c r="R3390" s="51"/>
      <c r="S3390" s="51"/>
    </row>
    <row r="3391" spans="1:19" x14ac:dyDescent="0.35">
      <c r="A3391" s="53">
        <v>40310159</v>
      </c>
      <c r="B3391" s="53" t="s">
        <v>12366</v>
      </c>
      <c r="C3391" s="54" t="s">
        <v>1207</v>
      </c>
      <c r="D3391" s="60">
        <v>0.5</v>
      </c>
      <c r="E3391" s="60" t="s">
        <v>25</v>
      </c>
      <c r="F3391" s="56">
        <v>1.8</v>
      </c>
      <c r="G3391" s="53"/>
      <c r="H3391" s="53"/>
      <c r="I3391" s="53"/>
      <c r="J3391" s="53"/>
      <c r="K3391" s="57"/>
      <c r="L3391" s="58">
        <f t="shared" si="346"/>
        <v>11.46</v>
      </c>
      <c r="M3391" s="58">
        <f t="shared" si="348"/>
        <v>5.73</v>
      </c>
      <c r="N3391" s="58">
        <f t="shared" si="349"/>
        <v>23.74</v>
      </c>
      <c r="O3391" s="58">
        <f>IF(J3391&gt;0,ROUND(J3391*#REF!,2),0)</f>
        <v>0</v>
      </c>
      <c r="P3391" s="58">
        <f t="shared" si="347"/>
        <v>29.47</v>
      </c>
      <c r="Q3391" s="59" t="s">
        <v>0</v>
      </c>
      <c r="R3391" s="51"/>
      <c r="S3391" s="51"/>
    </row>
    <row r="3392" spans="1:19" ht="42" x14ac:dyDescent="0.35">
      <c r="A3392" s="53">
        <v>40310167</v>
      </c>
      <c r="B3392" s="53" t="s">
        <v>12367</v>
      </c>
      <c r="C3392" s="54" t="s">
        <v>1206</v>
      </c>
      <c r="D3392" s="69">
        <v>0.1</v>
      </c>
      <c r="E3392" s="60" t="s">
        <v>25</v>
      </c>
      <c r="F3392" s="56">
        <v>3.177</v>
      </c>
      <c r="G3392" s="53"/>
      <c r="H3392" s="53"/>
      <c r="I3392" s="53"/>
      <c r="J3392" s="53"/>
      <c r="K3392" s="57"/>
      <c r="L3392" s="58">
        <f t="shared" si="346"/>
        <v>11.46</v>
      </c>
      <c r="M3392" s="58">
        <f t="shared" si="348"/>
        <v>1.1499999999999999</v>
      </c>
      <c r="N3392" s="58">
        <f t="shared" si="349"/>
        <v>41.9</v>
      </c>
      <c r="O3392" s="58">
        <f>IF(J3392&gt;0,ROUND(J3392*#REF!,2),0)</f>
        <v>0</v>
      </c>
      <c r="P3392" s="58">
        <f t="shared" si="347"/>
        <v>43.05</v>
      </c>
      <c r="Q3392" s="59" t="s">
        <v>0</v>
      </c>
      <c r="R3392" s="51"/>
      <c r="S3392" s="51"/>
    </row>
    <row r="3393" spans="1:19" ht="63" x14ac:dyDescent="0.35">
      <c r="A3393" s="53">
        <v>40310175</v>
      </c>
      <c r="B3393" s="53" t="s">
        <v>12368</v>
      </c>
      <c r="C3393" s="54" t="s">
        <v>1205</v>
      </c>
      <c r="D3393" s="69">
        <v>0.1</v>
      </c>
      <c r="E3393" s="60" t="s">
        <v>25</v>
      </c>
      <c r="F3393" s="56">
        <v>3.294</v>
      </c>
      <c r="G3393" s="53"/>
      <c r="H3393" s="53"/>
      <c r="I3393" s="53"/>
      <c r="J3393" s="53"/>
      <c r="K3393" s="57"/>
      <c r="L3393" s="58">
        <f t="shared" si="346"/>
        <v>11.46</v>
      </c>
      <c r="M3393" s="58">
        <f t="shared" si="348"/>
        <v>1.1499999999999999</v>
      </c>
      <c r="N3393" s="58">
        <f t="shared" si="349"/>
        <v>43.45</v>
      </c>
      <c r="O3393" s="58">
        <f>IF(J3393&gt;0,ROUND(J3393*#REF!,2),0)</f>
        <v>0</v>
      </c>
      <c r="P3393" s="58">
        <f t="shared" si="347"/>
        <v>44.6</v>
      </c>
      <c r="Q3393" s="59" t="s">
        <v>0</v>
      </c>
      <c r="R3393" s="51"/>
      <c r="S3393" s="51"/>
    </row>
    <row r="3394" spans="1:19" ht="42" x14ac:dyDescent="0.35">
      <c r="A3394" s="53">
        <v>40310183</v>
      </c>
      <c r="B3394" s="53" t="s">
        <v>12369</v>
      </c>
      <c r="C3394" s="54" t="s">
        <v>1204</v>
      </c>
      <c r="D3394" s="60">
        <v>0.1</v>
      </c>
      <c r="E3394" s="60" t="s">
        <v>25</v>
      </c>
      <c r="F3394" s="56">
        <v>3.177</v>
      </c>
      <c r="G3394" s="53"/>
      <c r="H3394" s="53"/>
      <c r="I3394" s="53"/>
      <c r="J3394" s="53"/>
      <c r="K3394" s="57"/>
      <c r="L3394" s="58">
        <f t="shared" si="346"/>
        <v>11.46</v>
      </c>
      <c r="M3394" s="58">
        <f t="shared" si="348"/>
        <v>1.1499999999999999</v>
      </c>
      <c r="N3394" s="58">
        <f t="shared" si="349"/>
        <v>41.9</v>
      </c>
      <c r="O3394" s="58">
        <f>IF(J3394&gt;0,ROUND(J3394*#REF!,2),0)</f>
        <v>0</v>
      </c>
      <c r="P3394" s="58">
        <f t="shared" si="347"/>
        <v>43.05</v>
      </c>
      <c r="Q3394" s="59" t="s">
        <v>0</v>
      </c>
      <c r="R3394" s="51"/>
      <c r="S3394" s="51"/>
    </row>
    <row r="3395" spans="1:19" x14ac:dyDescent="0.35">
      <c r="A3395" s="53">
        <v>40310191</v>
      </c>
      <c r="B3395" s="53" t="s">
        <v>12370</v>
      </c>
      <c r="C3395" s="54" t="s">
        <v>1203</v>
      </c>
      <c r="D3395" s="60">
        <v>0.25</v>
      </c>
      <c r="E3395" s="60" t="s">
        <v>25</v>
      </c>
      <c r="F3395" s="56">
        <v>5.6970000000000001</v>
      </c>
      <c r="G3395" s="53"/>
      <c r="H3395" s="53"/>
      <c r="I3395" s="53"/>
      <c r="J3395" s="53"/>
      <c r="K3395" s="57"/>
      <c r="L3395" s="58">
        <f t="shared" si="346"/>
        <v>11.46</v>
      </c>
      <c r="M3395" s="58">
        <f t="shared" si="348"/>
        <v>2.87</v>
      </c>
      <c r="N3395" s="58">
        <f t="shared" si="349"/>
        <v>75.14</v>
      </c>
      <c r="O3395" s="58">
        <f>IF(J3395&gt;0,ROUND(J3395*#REF!,2),0)</f>
        <v>0</v>
      </c>
      <c r="P3395" s="58">
        <f t="shared" si="347"/>
        <v>78.010000000000005</v>
      </c>
      <c r="Q3395" s="59" t="s">
        <v>0</v>
      </c>
      <c r="R3395" s="51"/>
      <c r="S3395" s="51"/>
    </row>
    <row r="3396" spans="1:19" ht="21" x14ac:dyDescent="0.35">
      <c r="A3396" s="53">
        <v>40310205</v>
      </c>
      <c r="B3396" s="53" t="s">
        <v>12371</v>
      </c>
      <c r="C3396" s="54" t="s">
        <v>1202</v>
      </c>
      <c r="D3396" s="69">
        <v>0.1</v>
      </c>
      <c r="E3396" s="60" t="s">
        <v>25</v>
      </c>
      <c r="F3396" s="56">
        <v>3.177</v>
      </c>
      <c r="G3396" s="53"/>
      <c r="H3396" s="53"/>
      <c r="I3396" s="53"/>
      <c r="J3396" s="53"/>
      <c r="K3396" s="57"/>
      <c r="L3396" s="58">
        <f t="shared" si="346"/>
        <v>11.46</v>
      </c>
      <c r="M3396" s="58">
        <f t="shared" si="348"/>
        <v>1.1499999999999999</v>
      </c>
      <c r="N3396" s="58">
        <f t="shared" si="349"/>
        <v>41.9</v>
      </c>
      <c r="O3396" s="58">
        <f>IF(J3396&gt;0,ROUND(J3396*#REF!,2),0)</f>
        <v>0</v>
      </c>
      <c r="P3396" s="58">
        <f t="shared" si="347"/>
        <v>43.05</v>
      </c>
      <c r="Q3396" s="59" t="s">
        <v>0</v>
      </c>
      <c r="R3396" s="51"/>
      <c r="S3396" s="51"/>
    </row>
    <row r="3397" spans="1:19" ht="21" x14ac:dyDescent="0.35">
      <c r="A3397" s="53">
        <v>40310213</v>
      </c>
      <c r="B3397" s="53" t="s">
        <v>12372</v>
      </c>
      <c r="C3397" s="54" t="s">
        <v>1201</v>
      </c>
      <c r="D3397" s="60">
        <v>0.04</v>
      </c>
      <c r="E3397" s="60" t="s">
        <v>25</v>
      </c>
      <c r="F3397" s="56">
        <v>1.8</v>
      </c>
      <c r="G3397" s="53"/>
      <c r="H3397" s="53"/>
      <c r="I3397" s="53"/>
      <c r="J3397" s="53"/>
      <c r="K3397" s="57"/>
      <c r="L3397" s="58">
        <f t="shared" si="346"/>
        <v>11.46</v>
      </c>
      <c r="M3397" s="58">
        <f t="shared" si="348"/>
        <v>0.46</v>
      </c>
      <c r="N3397" s="58">
        <f t="shared" si="349"/>
        <v>23.74</v>
      </c>
      <c r="O3397" s="58">
        <f>IF(J3397&gt;0,ROUND(J3397*#REF!,2),0)</f>
        <v>0</v>
      </c>
      <c r="P3397" s="58">
        <f t="shared" si="347"/>
        <v>24.2</v>
      </c>
      <c r="Q3397" s="59" t="s">
        <v>0</v>
      </c>
      <c r="R3397" s="51"/>
      <c r="S3397" s="51"/>
    </row>
    <row r="3398" spans="1:19" x14ac:dyDescent="0.35">
      <c r="A3398" s="53">
        <v>40310221</v>
      </c>
      <c r="B3398" s="53" t="s">
        <v>12373</v>
      </c>
      <c r="C3398" s="54" t="s">
        <v>1200</v>
      </c>
      <c r="D3398" s="60">
        <v>0.04</v>
      </c>
      <c r="E3398" s="60" t="s">
        <v>25</v>
      </c>
      <c r="F3398" s="56">
        <v>1.8</v>
      </c>
      <c r="G3398" s="53"/>
      <c r="H3398" s="53"/>
      <c r="I3398" s="53"/>
      <c r="J3398" s="53"/>
      <c r="K3398" s="57"/>
      <c r="L3398" s="58">
        <f t="shared" si="346"/>
        <v>11.46</v>
      </c>
      <c r="M3398" s="58">
        <f t="shared" si="348"/>
        <v>0.46</v>
      </c>
      <c r="N3398" s="58">
        <f t="shared" si="349"/>
        <v>23.74</v>
      </c>
      <c r="O3398" s="58">
        <f>IF(J3398&gt;0,ROUND(J3398*#REF!,2),0)</f>
        <v>0</v>
      </c>
      <c r="P3398" s="58">
        <f t="shared" si="347"/>
        <v>24.2</v>
      </c>
      <c r="Q3398" s="59" t="s">
        <v>0</v>
      </c>
      <c r="R3398" s="51"/>
      <c r="S3398" s="51"/>
    </row>
    <row r="3399" spans="1:19" ht="21" x14ac:dyDescent="0.35">
      <c r="A3399" s="53">
        <v>40310230</v>
      </c>
      <c r="B3399" s="53" t="s">
        <v>12374</v>
      </c>
      <c r="C3399" s="54" t="s">
        <v>1199</v>
      </c>
      <c r="D3399" s="60">
        <v>0.04</v>
      </c>
      <c r="E3399" s="60" t="s">
        <v>25</v>
      </c>
      <c r="F3399" s="56">
        <v>0.69299999999999995</v>
      </c>
      <c r="G3399" s="53"/>
      <c r="H3399" s="53"/>
      <c r="I3399" s="53"/>
      <c r="J3399" s="53"/>
      <c r="K3399" s="57"/>
      <c r="L3399" s="58">
        <f t="shared" si="346"/>
        <v>11.46</v>
      </c>
      <c r="M3399" s="58">
        <f t="shared" si="348"/>
        <v>0.46</v>
      </c>
      <c r="N3399" s="58">
        <f t="shared" si="349"/>
        <v>9.14</v>
      </c>
      <c r="O3399" s="58">
        <f>IF(J3399&gt;0,ROUND(J3399*#REF!,2),0)</f>
        <v>0</v>
      </c>
      <c r="P3399" s="58">
        <f t="shared" si="347"/>
        <v>9.6</v>
      </c>
      <c r="Q3399" s="59" t="s">
        <v>0</v>
      </c>
      <c r="R3399" s="51"/>
      <c r="S3399" s="51"/>
    </row>
    <row r="3400" spans="1:19" x14ac:dyDescent="0.35">
      <c r="A3400" s="53">
        <v>40310248</v>
      </c>
      <c r="B3400" s="53" t="s">
        <v>12375</v>
      </c>
      <c r="C3400" s="54" t="s">
        <v>1198</v>
      </c>
      <c r="D3400" s="60">
        <v>0.1</v>
      </c>
      <c r="E3400" s="60" t="s">
        <v>25</v>
      </c>
      <c r="F3400" s="56">
        <v>2.214</v>
      </c>
      <c r="G3400" s="53"/>
      <c r="H3400" s="53"/>
      <c r="I3400" s="53"/>
      <c r="J3400" s="53"/>
      <c r="K3400" s="57"/>
      <c r="L3400" s="58">
        <f t="shared" si="346"/>
        <v>11.46</v>
      </c>
      <c r="M3400" s="58">
        <f t="shared" si="348"/>
        <v>1.1499999999999999</v>
      </c>
      <c r="N3400" s="58">
        <f t="shared" si="349"/>
        <v>29.2</v>
      </c>
      <c r="O3400" s="58">
        <f>IF(J3400&gt;0,ROUND(J3400*#REF!,2),0)</f>
        <v>0</v>
      </c>
      <c r="P3400" s="58">
        <f t="shared" si="347"/>
        <v>30.35</v>
      </c>
      <c r="Q3400" s="59" t="s">
        <v>0</v>
      </c>
      <c r="R3400" s="51"/>
      <c r="S3400" s="51"/>
    </row>
    <row r="3401" spans="1:19" ht="21" x14ac:dyDescent="0.35">
      <c r="A3401" s="53">
        <v>40310256</v>
      </c>
      <c r="B3401" s="53" t="s">
        <v>12376</v>
      </c>
      <c r="C3401" s="54" t="s">
        <v>1197</v>
      </c>
      <c r="D3401" s="69">
        <v>0.1</v>
      </c>
      <c r="E3401" s="60" t="s">
        <v>25</v>
      </c>
      <c r="F3401" s="56">
        <v>3.177</v>
      </c>
      <c r="G3401" s="53"/>
      <c r="H3401" s="53"/>
      <c r="I3401" s="53"/>
      <c r="J3401" s="53"/>
      <c r="K3401" s="57"/>
      <c r="L3401" s="58">
        <f t="shared" si="346"/>
        <v>11.46</v>
      </c>
      <c r="M3401" s="58">
        <f t="shared" si="348"/>
        <v>1.1499999999999999</v>
      </c>
      <c r="N3401" s="58">
        <f t="shared" si="349"/>
        <v>41.9</v>
      </c>
      <c r="O3401" s="58">
        <f>IF(J3401&gt;0,ROUND(J3401*#REF!,2),0)</f>
        <v>0</v>
      </c>
      <c r="P3401" s="58">
        <f t="shared" si="347"/>
        <v>43.05</v>
      </c>
      <c r="Q3401" s="59" t="s">
        <v>0</v>
      </c>
      <c r="R3401" s="51"/>
      <c r="S3401" s="51"/>
    </row>
    <row r="3402" spans="1:19" ht="21" x14ac:dyDescent="0.35">
      <c r="A3402" s="53">
        <v>40310264</v>
      </c>
      <c r="B3402" s="53" t="s">
        <v>12377</v>
      </c>
      <c r="C3402" s="54" t="s">
        <v>1196</v>
      </c>
      <c r="D3402" s="69">
        <v>0.1</v>
      </c>
      <c r="E3402" s="60" t="s">
        <v>25</v>
      </c>
      <c r="F3402" s="56">
        <v>3.177</v>
      </c>
      <c r="G3402" s="53"/>
      <c r="H3402" s="53"/>
      <c r="I3402" s="53"/>
      <c r="J3402" s="53"/>
      <c r="K3402" s="57"/>
      <c r="L3402" s="58">
        <f t="shared" si="346"/>
        <v>11.46</v>
      </c>
      <c r="M3402" s="58">
        <f t="shared" si="348"/>
        <v>1.1499999999999999</v>
      </c>
      <c r="N3402" s="58">
        <f t="shared" si="349"/>
        <v>41.9</v>
      </c>
      <c r="O3402" s="58">
        <f>IF(J3402&gt;0,ROUND(J3402*#REF!,2),0)</f>
        <v>0</v>
      </c>
      <c r="P3402" s="58">
        <f t="shared" si="347"/>
        <v>43.05</v>
      </c>
      <c r="Q3402" s="59" t="s">
        <v>0</v>
      </c>
      <c r="R3402" s="51"/>
      <c r="S3402" s="51"/>
    </row>
    <row r="3403" spans="1:19" ht="21" x14ac:dyDescent="0.35">
      <c r="A3403" s="53">
        <v>40310272</v>
      </c>
      <c r="B3403" s="53" t="s">
        <v>12378</v>
      </c>
      <c r="C3403" s="54" t="s">
        <v>1195</v>
      </c>
      <c r="D3403" s="69">
        <v>0.1</v>
      </c>
      <c r="E3403" s="60" t="s">
        <v>25</v>
      </c>
      <c r="F3403" s="56">
        <v>5.0940000000000003</v>
      </c>
      <c r="G3403" s="53"/>
      <c r="H3403" s="53"/>
      <c r="I3403" s="53"/>
      <c r="J3403" s="53"/>
      <c r="K3403" s="57"/>
      <c r="L3403" s="58">
        <f t="shared" si="346"/>
        <v>11.46</v>
      </c>
      <c r="M3403" s="58">
        <f t="shared" si="348"/>
        <v>1.1499999999999999</v>
      </c>
      <c r="N3403" s="58">
        <f t="shared" si="349"/>
        <v>67.19</v>
      </c>
      <c r="O3403" s="58">
        <f>IF(J3403&gt;0,ROUND(J3403*#REF!,2),0)</f>
        <v>0</v>
      </c>
      <c r="P3403" s="58">
        <f t="shared" si="347"/>
        <v>68.34</v>
      </c>
      <c r="Q3403" s="59" t="s">
        <v>0</v>
      </c>
      <c r="R3403" s="51"/>
      <c r="S3403" s="51"/>
    </row>
    <row r="3404" spans="1:19" ht="21" x14ac:dyDescent="0.35">
      <c r="A3404" s="53">
        <v>40310280</v>
      </c>
      <c r="B3404" s="53" t="s">
        <v>12379</v>
      </c>
      <c r="C3404" s="54" t="s">
        <v>1194</v>
      </c>
      <c r="D3404" s="60">
        <v>0.04</v>
      </c>
      <c r="E3404" s="60" t="s">
        <v>25</v>
      </c>
      <c r="F3404" s="56">
        <v>0.69299999999999995</v>
      </c>
      <c r="G3404" s="53"/>
      <c r="H3404" s="53"/>
      <c r="I3404" s="53"/>
      <c r="J3404" s="53"/>
      <c r="K3404" s="57"/>
      <c r="L3404" s="58">
        <f t="shared" si="346"/>
        <v>11.46</v>
      </c>
      <c r="M3404" s="58">
        <f t="shared" si="348"/>
        <v>0.46</v>
      </c>
      <c r="N3404" s="58">
        <f t="shared" si="349"/>
        <v>9.14</v>
      </c>
      <c r="O3404" s="58">
        <f>IF(J3404&gt;0,ROUND(J3404*#REF!,2),0)</f>
        <v>0</v>
      </c>
      <c r="P3404" s="58">
        <f t="shared" si="347"/>
        <v>9.6</v>
      </c>
      <c r="Q3404" s="59" t="s">
        <v>0</v>
      </c>
      <c r="R3404" s="51"/>
      <c r="S3404" s="51"/>
    </row>
    <row r="3405" spans="1:19" ht="21" x14ac:dyDescent="0.35">
      <c r="A3405" s="53">
        <v>40310299</v>
      </c>
      <c r="B3405" s="53" t="s">
        <v>12380</v>
      </c>
      <c r="C3405" s="54" t="s">
        <v>1193</v>
      </c>
      <c r="D3405" s="60">
        <v>0.04</v>
      </c>
      <c r="E3405" s="60" t="s">
        <v>25</v>
      </c>
      <c r="F3405" s="56">
        <v>0.69299999999999995</v>
      </c>
      <c r="G3405" s="53"/>
      <c r="H3405" s="53"/>
      <c r="I3405" s="53"/>
      <c r="J3405" s="53"/>
      <c r="K3405" s="57"/>
      <c r="L3405" s="58">
        <f t="shared" si="346"/>
        <v>11.46</v>
      </c>
      <c r="M3405" s="58">
        <f t="shared" si="348"/>
        <v>0.46</v>
      </c>
      <c r="N3405" s="58">
        <f t="shared" si="349"/>
        <v>9.14</v>
      </c>
      <c r="O3405" s="58">
        <f>IF(J3405&gt;0,ROUND(J3405*#REF!,2),0)</f>
        <v>0</v>
      </c>
      <c r="P3405" s="58">
        <f t="shared" si="347"/>
        <v>9.6</v>
      </c>
      <c r="Q3405" s="59" t="s">
        <v>0</v>
      </c>
      <c r="R3405" s="51"/>
      <c r="S3405" s="51"/>
    </row>
    <row r="3406" spans="1:19" ht="31.5" x14ac:dyDescent="0.35">
      <c r="A3406" s="53">
        <v>40310302</v>
      </c>
      <c r="B3406" s="53" t="s">
        <v>12381</v>
      </c>
      <c r="C3406" s="54" t="s">
        <v>1192</v>
      </c>
      <c r="D3406" s="60">
        <v>0.25</v>
      </c>
      <c r="E3406" s="60" t="s">
        <v>25</v>
      </c>
      <c r="F3406" s="56">
        <v>5.6970000000000001</v>
      </c>
      <c r="G3406" s="53"/>
      <c r="H3406" s="53"/>
      <c r="I3406" s="53"/>
      <c r="J3406" s="53"/>
      <c r="K3406" s="57"/>
      <c r="L3406" s="58">
        <f t="shared" si="346"/>
        <v>11.46</v>
      </c>
      <c r="M3406" s="58">
        <f t="shared" si="348"/>
        <v>2.87</v>
      </c>
      <c r="N3406" s="58">
        <f t="shared" si="349"/>
        <v>75.14</v>
      </c>
      <c r="O3406" s="58">
        <f>IF(J3406&gt;0,ROUND(J3406*#REF!,2),0)</f>
        <v>0</v>
      </c>
      <c r="P3406" s="58">
        <f t="shared" si="347"/>
        <v>78.010000000000005</v>
      </c>
      <c r="Q3406" s="59" t="s">
        <v>0</v>
      </c>
      <c r="R3406" s="51"/>
      <c r="S3406" s="51"/>
    </row>
    <row r="3407" spans="1:19" x14ac:dyDescent="0.35">
      <c r="A3407" s="53">
        <v>40310310</v>
      </c>
      <c r="B3407" s="53" t="s">
        <v>12382</v>
      </c>
      <c r="C3407" s="54" t="s">
        <v>1191</v>
      </c>
      <c r="D3407" s="60">
        <v>0.04</v>
      </c>
      <c r="E3407" s="60" t="s">
        <v>25</v>
      </c>
      <c r="F3407" s="56">
        <v>0.69299999999999995</v>
      </c>
      <c r="G3407" s="53"/>
      <c r="H3407" s="53"/>
      <c r="I3407" s="53"/>
      <c r="J3407" s="53"/>
      <c r="K3407" s="57"/>
      <c r="L3407" s="58">
        <f t="shared" si="346"/>
        <v>11.46</v>
      </c>
      <c r="M3407" s="58">
        <f t="shared" si="348"/>
        <v>0.46</v>
      </c>
      <c r="N3407" s="58">
        <f t="shared" si="349"/>
        <v>9.14</v>
      </c>
      <c r="O3407" s="58">
        <f>IF(J3407&gt;0,ROUND(J3407*#REF!,2),0)</f>
        <v>0</v>
      </c>
      <c r="P3407" s="58">
        <f t="shared" si="347"/>
        <v>9.6</v>
      </c>
      <c r="Q3407" s="59" t="s">
        <v>0</v>
      </c>
      <c r="R3407" s="51"/>
      <c r="S3407" s="51"/>
    </row>
    <row r="3408" spans="1:19" ht="21" x14ac:dyDescent="0.35">
      <c r="A3408" s="53">
        <v>40310329</v>
      </c>
      <c r="B3408" s="53" t="s">
        <v>12383</v>
      </c>
      <c r="C3408" s="54" t="s">
        <v>1190</v>
      </c>
      <c r="D3408" s="60">
        <v>0.04</v>
      </c>
      <c r="E3408" s="60" t="s">
        <v>25</v>
      </c>
      <c r="F3408" s="56">
        <v>1.8</v>
      </c>
      <c r="G3408" s="53"/>
      <c r="H3408" s="53"/>
      <c r="I3408" s="53"/>
      <c r="J3408" s="53"/>
      <c r="K3408" s="57"/>
      <c r="L3408" s="58">
        <f t="shared" si="346"/>
        <v>11.46</v>
      </c>
      <c r="M3408" s="58">
        <f t="shared" si="348"/>
        <v>0.46</v>
      </c>
      <c r="N3408" s="58">
        <f t="shared" si="349"/>
        <v>23.74</v>
      </c>
      <c r="O3408" s="58">
        <f>IF(J3408&gt;0,ROUND(J3408*#REF!,2),0)</f>
        <v>0</v>
      </c>
      <c r="P3408" s="58">
        <f t="shared" si="347"/>
        <v>24.2</v>
      </c>
      <c r="Q3408" s="59" t="s">
        <v>0</v>
      </c>
      <c r="R3408" s="51"/>
      <c r="S3408" s="51"/>
    </row>
    <row r="3409" spans="1:19" x14ac:dyDescent="0.35">
      <c r="A3409" s="53">
        <v>40310337</v>
      </c>
      <c r="B3409" s="53" t="s">
        <v>12384</v>
      </c>
      <c r="C3409" s="54" t="s">
        <v>1189</v>
      </c>
      <c r="D3409" s="60">
        <v>0.04</v>
      </c>
      <c r="E3409" s="60" t="s">
        <v>25</v>
      </c>
      <c r="F3409" s="56">
        <v>1.8</v>
      </c>
      <c r="G3409" s="53"/>
      <c r="H3409" s="53"/>
      <c r="I3409" s="53"/>
      <c r="J3409" s="53"/>
      <c r="K3409" s="57"/>
      <c r="L3409" s="58">
        <f t="shared" si="346"/>
        <v>11.46</v>
      </c>
      <c r="M3409" s="58">
        <f t="shared" si="348"/>
        <v>0.46</v>
      </c>
      <c r="N3409" s="58">
        <f t="shared" si="349"/>
        <v>23.74</v>
      </c>
      <c r="O3409" s="58">
        <f>IF(J3409&gt;0,ROUND(J3409*#REF!,2),0)</f>
        <v>0</v>
      </c>
      <c r="P3409" s="58">
        <f t="shared" si="347"/>
        <v>24.2</v>
      </c>
      <c r="Q3409" s="59" t="s">
        <v>0</v>
      </c>
      <c r="R3409" s="51"/>
      <c r="S3409" s="51"/>
    </row>
    <row r="3410" spans="1:19" ht="21" x14ac:dyDescent="0.35">
      <c r="A3410" s="53">
        <v>40310345</v>
      </c>
      <c r="B3410" s="53" t="s">
        <v>12385</v>
      </c>
      <c r="C3410" s="54" t="s">
        <v>1188</v>
      </c>
      <c r="D3410" s="60">
        <v>0.04</v>
      </c>
      <c r="E3410" s="60" t="s">
        <v>25</v>
      </c>
      <c r="F3410" s="56">
        <v>0.69299999999999995</v>
      </c>
      <c r="G3410" s="53"/>
      <c r="H3410" s="53"/>
      <c r="I3410" s="53"/>
      <c r="J3410" s="53"/>
      <c r="K3410" s="57"/>
      <c r="L3410" s="58">
        <f t="shared" si="346"/>
        <v>11.46</v>
      </c>
      <c r="M3410" s="58">
        <f t="shared" si="348"/>
        <v>0.46</v>
      </c>
      <c r="N3410" s="58">
        <f t="shared" si="349"/>
        <v>9.14</v>
      </c>
      <c r="O3410" s="58">
        <f>IF(J3410&gt;0,ROUND(J3410*#REF!,2),0)</f>
        <v>0</v>
      </c>
      <c r="P3410" s="58">
        <f t="shared" si="347"/>
        <v>9.6</v>
      </c>
      <c r="Q3410" s="59" t="s">
        <v>0</v>
      </c>
      <c r="R3410" s="51"/>
      <c r="S3410" s="51"/>
    </row>
    <row r="3411" spans="1:19" x14ac:dyDescent="0.35">
      <c r="A3411" s="53">
        <v>40310353</v>
      </c>
      <c r="B3411" s="53" t="s">
        <v>12386</v>
      </c>
      <c r="C3411" s="54" t="s">
        <v>1187</v>
      </c>
      <c r="D3411" s="60">
        <v>0.25</v>
      </c>
      <c r="E3411" s="60" t="s">
        <v>25</v>
      </c>
      <c r="F3411" s="56">
        <v>3.8969999999999998</v>
      </c>
      <c r="G3411" s="53"/>
      <c r="H3411" s="53"/>
      <c r="I3411" s="53"/>
      <c r="J3411" s="53"/>
      <c r="K3411" s="57"/>
      <c r="L3411" s="58">
        <f t="shared" si="346"/>
        <v>11.46</v>
      </c>
      <c r="M3411" s="58">
        <f t="shared" si="348"/>
        <v>2.87</v>
      </c>
      <c r="N3411" s="58">
        <f t="shared" si="349"/>
        <v>51.4</v>
      </c>
      <c r="O3411" s="58">
        <f>IF(J3411&gt;0,ROUND(J3411*#REF!,2),0)</f>
        <v>0</v>
      </c>
      <c r="P3411" s="58">
        <f t="shared" si="347"/>
        <v>54.27</v>
      </c>
      <c r="Q3411" s="59" t="s">
        <v>0</v>
      </c>
      <c r="R3411" s="51"/>
      <c r="S3411" s="51"/>
    </row>
    <row r="3412" spans="1:19" ht="21" x14ac:dyDescent="0.35">
      <c r="A3412" s="53">
        <v>40310361</v>
      </c>
      <c r="B3412" s="53" t="s">
        <v>12387</v>
      </c>
      <c r="C3412" s="54" t="s">
        <v>1186</v>
      </c>
      <c r="D3412" s="69">
        <v>0.5</v>
      </c>
      <c r="E3412" s="60" t="s">
        <v>25</v>
      </c>
      <c r="F3412" s="56">
        <v>36.594000000000001</v>
      </c>
      <c r="G3412" s="53"/>
      <c r="H3412" s="53"/>
      <c r="I3412" s="53"/>
      <c r="J3412" s="53"/>
      <c r="K3412" s="57"/>
      <c r="L3412" s="58">
        <f t="shared" si="346"/>
        <v>11.46</v>
      </c>
      <c r="M3412" s="58">
        <f t="shared" si="348"/>
        <v>5.73</v>
      </c>
      <c r="N3412" s="58">
        <f t="shared" si="349"/>
        <v>482.67</v>
      </c>
      <c r="O3412" s="58">
        <f>IF(J3412&gt;0,ROUND(J3412*#REF!,2),0)</f>
        <v>0</v>
      </c>
      <c r="P3412" s="58">
        <f t="shared" si="347"/>
        <v>488.4</v>
      </c>
      <c r="Q3412" s="59" t="s">
        <v>0</v>
      </c>
      <c r="R3412" s="51"/>
      <c r="S3412" s="51"/>
    </row>
    <row r="3413" spans="1:19" ht="21" x14ac:dyDescent="0.35">
      <c r="A3413" s="53">
        <v>40310370</v>
      </c>
      <c r="B3413" s="53" t="s">
        <v>12388</v>
      </c>
      <c r="C3413" s="54" t="s">
        <v>1185</v>
      </c>
      <c r="D3413" s="60">
        <v>0.04</v>
      </c>
      <c r="E3413" s="60" t="s">
        <v>25</v>
      </c>
      <c r="F3413" s="56">
        <v>0.69299999999999995</v>
      </c>
      <c r="G3413" s="53"/>
      <c r="H3413" s="53"/>
      <c r="I3413" s="53"/>
      <c r="J3413" s="53"/>
      <c r="K3413" s="57"/>
      <c r="L3413" s="58">
        <f t="shared" si="346"/>
        <v>11.46</v>
      </c>
      <c r="M3413" s="58">
        <f t="shared" si="348"/>
        <v>0.46</v>
      </c>
      <c r="N3413" s="58">
        <f t="shared" si="349"/>
        <v>9.14</v>
      </c>
      <c r="O3413" s="58">
        <f>IF(J3413&gt;0,ROUND(J3413*#REF!,2),0)</f>
        <v>0</v>
      </c>
      <c r="P3413" s="58">
        <f t="shared" si="347"/>
        <v>9.6</v>
      </c>
      <c r="Q3413" s="59" t="s">
        <v>0</v>
      </c>
      <c r="R3413" s="51"/>
      <c r="S3413" s="51"/>
    </row>
    <row r="3414" spans="1:19" x14ac:dyDescent="0.35">
      <c r="A3414" s="53">
        <v>40310388</v>
      </c>
      <c r="B3414" s="53" t="s">
        <v>12389</v>
      </c>
      <c r="C3414" s="54" t="s">
        <v>1184</v>
      </c>
      <c r="D3414" s="60">
        <v>0.04</v>
      </c>
      <c r="E3414" s="60" t="s">
        <v>25</v>
      </c>
      <c r="F3414" s="56">
        <v>0.42299999999999999</v>
      </c>
      <c r="G3414" s="53"/>
      <c r="H3414" s="53"/>
      <c r="I3414" s="53"/>
      <c r="J3414" s="53"/>
      <c r="K3414" s="57"/>
      <c r="L3414" s="58">
        <f t="shared" si="346"/>
        <v>11.46</v>
      </c>
      <c r="M3414" s="58">
        <f t="shared" si="348"/>
        <v>0.46</v>
      </c>
      <c r="N3414" s="58">
        <f t="shared" si="349"/>
        <v>5.58</v>
      </c>
      <c r="O3414" s="58">
        <f>IF(J3414&gt;0,ROUND(J3414*#REF!,2),0)</f>
        <v>0</v>
      </c>
      <c r="P3414" s="58">
        <f t="shared" si="347"/>
        <v>6.04</v>
      </c>
      <c r="Q3414" s="59" t="s">
        <v>0</v>
      </c>
      <c r="R3414" s="51"/>
      <c r="S3414" s="51"/>
    </row>
    <row r="3415" spans="1:19" x14ac:dyDescent="0.35">
      <c r="A3415" s="53">
        <v>40310400</v>
      </c>
      <c r="B3415" s="53" t="s">
        <v>12390</v>
      </c>
      <c r="C3415" s="54" t="s">
        <v>1183</v>
      </c>
      <c r="D3415" s="69">
        <v>0.1</v>
      </c>
      <c r="E3415" s="60" t="s">
        <v>25</v>
      </c>
      <c r="F3415" s="56">
        <v>4.9770000000000003</v>
      </c>
      <c r="G3415" s="53"/>
      <c r="H3415" s="53"/>
      <c r="I3415" s="53"/>
      <c r="J3415" s="53"/>
      <c r="K3415" s="57"/>
      <c r="L3415" s="58">
        <f t="shared" si="346"/>
        <v>11.46</v>
      </c>
      <c r="M3415" s="58">
        <f t="shared" si="348"/>
        <v>1.1499999999999999</v>
      </c>
      <c r="N3415" s="58">
        <f t="shared" si="349"/>
        <v>65.650000000000006</v>
      </c>
      <c r="O3415" s="58">
        <f>IF(J3415&gt;0,ROUND(J3415*#REF!,2),0)</f>
        <v>0</v>
      </c>
      <c r="P3415" s="58">
        <f t="shared" si="347"/>
        <v>66.8</v>
      </c>
      <c r="Q3415" s="59" t="s">
        <v>0</v>
      </c>
      <c r="R3415" s="51"/>
      <c r="S3415" s="51"/>
    </row>
    <row r="3416" spans="1:19" ht="42" x14ac:dyDescent="0.35">
      <c r="A3416" s="53">
        <v>40310418</v>
      </c>
      <c r="B3416" s="53" t="s">
        <v>12391</v>
      </c>
      <c r="C3416" s="54" t="s">
        <v>1182</v>
      </c>
      <c r="D3416" s="60">
        <v>0.1</v>
      </c>
      <c r="E3416" s="60" t="s">
        <v>25</v>
      </c>
      <c r="F3416" s="56">
        <v>2.484</v>
      </c>
      <c r="G3416" s="53"/>
      <c r="H3416" s="53"/>
      <c r="I3416" s="53"/>
      <c r="J3416" s="53"/>
      <c r="K3416" s="57"/>
      <c r="L3416" s="58">
        <f t="shared" si="346"/>
        <v>11.46</v>
      </c>
      <c r="M3416" s="58">
        <f t="shared" si="348"/>
        <v>1.1499999999999999</v>
      </c>
      <c r="N3416" s="58">
        <f t="shared" si="349"/>
        <v>32.76</v>
      </c>
      <c r="O3416" s="58">
        <f>IF(J3416&gt;0,ROUND(J3416*#REF!,2),0)</f>
        <v>0</v>
      </c>
      <c r="P3416" s="58">
        <f t="shared" si="347"/>
        <v>33.909999999999997</v>
      </c>
      <c r="Q3416" s="59" t="s">
        <v>0</v>
      </c>
      <c r="R3416" s="51"/>
      <c r="S3416" s="51"/>
    </row>
    <row r="3417" spans="1:19" x14ac:dyDescent="0.35">
      <c r="A3417" s="53">
        <v>40310426</v>
      </c>
      <c r="B3417" s="53" t="s">
        <v>12392</v>
      </c>
      <c r="C3417" s="54" t="s">
        <v>1181</v>
      </c>
      <c r="D3417" s="69">
        <v>0.1</v>
      </c>
      <c r="E3417" s="60" t="s">
        <v>25</v>
      </c>
      <c r="F3417" s="56">
        <v>4.0140000000000002</v>
      </c>
      <c r="G3417" s="53"/>
      <c r="H3417" s="53"/>
      <c r="I3417" s="53"/>
      <c r="J3417" s="53"/>
      <c r="K3417" s="57"/>
      <c r="L3417" s="58">
        <f t="shared" si="346"/>
        <v>11.46</v>
      </c>
      <c r="M3417" s="58">
        <f t="shared" si="348"/>
        <v>1.1499999999999999</v>
      </c>
      <c r="N3417" s="58">
        <f t="shared" si="349"/>
        <v>52.94</v>
      </c>
      <c r="O3417" s="58">
        <f>IF(J3417&gt;0,ROUND(J3417*#REF!,2),0)</f>
        <v>0</v>
      </c>
      <c r="P3417" s="58">
        <f t="shared" si="347"/>
        <v>54.09</v>
      </c>
      <c r="Q3417" s="59" t="s">
        <v>0</v>
      </c>
      <c r="R3417" s="51"/>
      <c r="S3417" s="51"/>
    </row>
    <row r="3418" spans="1:19" x14ac:dyDescent="0.35">
      <c r="A3418" s="53">
        <v>40310434</v>
      </c>
      <c r="B3418" s="53" t="s">
        <v>12393</v>
      </c>
      <c r="C3418" s="54" t="s">
        <v>1180</v>
      </c>
      <c r="D3418" s="60">
        <v>0.04</v>
      </c>
      <c r="E3418" s="60" t="s">
        <v>25</v>
      </c>
      <c r="F3418" s="56">
        <v>5.1950000000000003</v>
      </c>
      <c r="G3418" s="53"/>
      <c r="H3418" s="53"/>
      <c r="I3418" s="53"/>
      <c r="J3418" s="53"/>
      <c r="K3418" s="57"/>
      <c r="L3418" s="58">
        <f t="shared" si="346"/>
        <v>11.46</v>
      </c>
      <c r="M3418" s="58">
        <f t="shared" si="348"/>
        <v>0.46</v>
      </c>
      <c r="N3418" s="58">
        <f t="shared" si="349"/>
        <v>68.52</v>
      </c>
      <c r="O3418" s="58">
        <f>IF(J3418&gt;0,ROUND(J3418*#REF!,2),0)</f>
        <v>0</v>
      </c>
      <c r="P3418" s="58">
        <f t="shared" si="347"/>
        <v>68.98</v>
      </c>
      <c r="Q3418" s="59" t="s">
        <v>0</v>
      </c>
      <c r="R3418" s="51"/>
      <c r="S3418" s="51"/>
    </row>
    <row r="3419" spans="1:19" x14ac:dyDescent="0.35">
      <c r="A3419" s="53">
        <v>40310604</v>
      </c>
      <c r="B3419" s="53" t="s">
        <v>12394</v>
      </c>
      <c r="C3419" s="54" t="s">
        <v>1179</v>
      </c>
      <c r="D3419" s="69">
        <v>0.5</v>
      </c>
      <c r="E3419" s="60" t="s">
        <v>25</v>
      </c>
      <c r="F3419" s="56">
        <v>5.6</v>
      </c>
      <c r="G3419" s="53"/>
      <c r="H3419" s="53"/>
      <c r="I3419" s="53"/>
      <c r="J3419" s="53"/>
      <c r="K3419" s="57"/>
      <c r="L3419" s="58">
        <f t="shared" si="346"/>
        <v>11.46</v>
      </c>
      <c r="M3419" s="58">
        <f t="shared" si="348"/>
        <v>5.73</v>
      </c>
      <c r="N3419" s="58">
        <f t="shared" si="349"/>
        <v>73.86</v>
      </c>
      <c r="O3419" s="58">
        <f>IF(J3419&gt;0,ROUND(J3419*#REF!,2),0)</f>
        <v>0</v>
      </c>
      <c r="P3419" s="58">
        <f t="shared" si="347"/>
        <v>79.59</v>
      </c>
      <c r="Q3419" s="59" t="s">
        <v>0</v>
      </c>
      <c r="R3419" s="51"/>
      <c r="S3419" s="51"/>
    </row>
    <row r="3420" spans="1:19" ht="31" x14ac:dyDescent="0.35">
      <c r="A3420" s="125" t="s">
        <v>12395</v>
      </c>
      <c r="B3420" s="125"/>
      <c r="C3420" s="125"/>
      <c r="D3420" s="125"/>
      <c r="E3420" s="125"/>
      <c r="F3420" s="125"/>
      <c r="G3420" s="125"/>
      <c r="H3420" s="125"/>
      <c r="I3420" s="125"/>
      <c r="J3420" s="125"/>
      <c r="K3420" s="125"/>
      <c r="L3420" s="125"/>
      <c r="M3420" s="125"/>
      <c r="N3420" s="125"/>
      <c r="O3420" s="125"/>
      <c r="P3420" s="125"/>
      <c r="Q3420" s="52"/>
      <c r="R3420" s="51"/>
      <c r="S3420" s="51"/>
    </row>
    <row r="3421" spans="1:19" x14ac:dyDescent="0.35">
      <c r="A3421" s="53">
        <v>40311015</v>
      </c>
      <c r="B3421" s="53" t="s">
        <v>12396</v>
      </c>
      <c r="C3421" s="54" t="s">
        <v>1178</v>
      </c>
      <c r="D3421" s="60">
        <v>0.1</v>
      </c>
      <c r="E3421" s="60" t="s">
        <v>25</v>
      </c>
      <c r="F3421" s="56">
        <v>2.097</v>
      </c>
      <c r="G3421" s="53"/>
      <c r="H3421" s="53"/>
      <c r="I3421" s="53"/>
      <c r="J3421" s="53"/>
      <c r="K3421" s="57"/>
      <c r="L3421" s="58">
        <f t="shared" ref="L3421:L3460" si="350">VLOOKUP(E3421,PORTES,6,FALSE)</f>
        <v>11.46</v>
      </c>
      <c r="M3421" s="58">
        <f t="shared" si="348"/>
        <v>1.1499999999999999</v>
      </c>
      <c r="N3421" s="58">
        <f t="shared" si="349"/>
        <v>27.66</v>
      </c>
      <c r="O3421" s="58">
        <f>IF(J3421&gt;0,ROUND(J3421*#REF!,2),0)</f>
        <v>0</v>
      </c>
      <c r="P3421" s="58">
        <f>M3421+N3421+O3421</f>
        <v>28.81</v>
      </c>
      <c r="Q3421" s="59" t="s">
        <v>0</v>
      </c>
      <c r="R3421" s="51"/>
      <c r="S3421" s="51"/>
    </row>
    <row r="3422" spans="1:19" ht="21" x14ac:dyDescent="0.35">
      <c r="A3422" s="53">
        <v>40311023</v>
      </c>
      <c r="B3422" s="53" t="s">
        <v>12397</v>
      </c>
      <c r="C3422" s="54" t="s">
        <v>1177</v>
      </c>
      <c r="D3422" s="60">
        <v>0.04</v>
      </c>
      <c r="E3422" s="60" t="s">
        <v>25</v>
      </c>
      <c r="F3422" s="56">
        <v>1.0529999999999999</v>
      </c>
      <c r="G3422" s="53"/>
      <c r="H3422" s="53"/>
      <c r="I3422" s="53"/>
      <c r="J3422" s="53"/>
      <c r="K3422" s="57"/>
      <c r="L3422" s="58">
        <f t="shared" si="350"/>
        <v>11.46</v>
      </c>
      <c r="M3422" s="58">
        <f t="shared" si="348"/>
        <v>0.46</v>
      </c>
      <c r="N3422" s="58">
        <f t="shared" si="349"/>
        <v>13.89</v>
      </c>
      <c r="O3422" s="58">
        <f>IF(J3422&gt;0,ROUND(J3422*#REF!,2),0)</f>
        <v>0</v>
      </c>
      <c r="P3422" s="58">
        <f>M3422+N3422+O3422</f>
        <v>14.350000000000001</v>
      </c>
      <c r="Q3422" s="59" t="s">
        <v>0</v>
      </c>
      <c r="R3422" s="51"/>
      <c r="S3422" s="51"/>
    </row>
    <row r="3423" spans="1:19" x14ac:dyDescent="0.35">
      <c r="A3423" s="53">
        <v>40311031</v>
      </c>
      <c r="B3423" s="53" t="s">
        <v>12398</v>
      </c>
      <c r="C3423" s="54" t="s">
        <v>1176</v>
      </c>
      <c r="D3423" s="60">
        <v>0.01</v>
      </c>
      <c r="E3423" s="60" t="s">
        <v>25</v>
      </c>
      <c r="F3423" s="56">
        <v>0.60299999999999998</v>
      </c>
      <c r="G3423" s="53"/>
      <c r="H3423" s="53"/>
      <c r="I3423" s="53"/>
      <c r="J3423" s="53"/>
      <c r="K3423" s="57"/>
      <c r="L3423" s="58">
        <f t="shared" si="350"/>
        <v>11.46</v>
      </c>
      <c r="M3423" s="58">
        <f t="shared" si="348"/>
        <v>0.11</v>
      </c>
      <c r="N3423" s="58">
        <f t="shared" si="349"/>
        <v>7.95</v>
      </c>
      <c r="O3423" s="58">
        <f>IF(J3423&gt;0,ROUND(J3423*#REF!,2),0)</f>
        <v>0</v>
      </c>
      <c r="P3423" s="58">
        <f>M3423+N3423+O3423</f>
        <v>8.06</v>
      </c>
      <c r="Q3423" s="59" t="s">
        <v>0</v>
      </c>
      <c r="R3423" s="51"/>
      <c r="S3423" s="51"/>
    </row>
    <row r="3424" spans="1:19" x14ac:dyDescent="0.35">
      <c r="A3424" s="53">
        <v>40311040</v>
      </c>
      <c r="B3424" s="53" t="s">
        <v>12399</v>
      </c>
      <c r="C3424" s="54" t="s">
        <v>1175</v>
      </c>
      <c r="D3424" s="60">
        <v>0.04</v>
      </c>
      <c r="E3424" s="60" t="s">
        <v>25</v>
      </c>
      <c r="F3424" s="56">
        <v>1.44</v>
      </c>
      <c r="G3424" s="53"/>
      <c r="H3424" s="53"/>
      <c r="I3424" s="53"/>
      <c r="J3424" s="53"/>
      <c r="K3424" s="57"/>
      <c r="L3424" s="58">
        <f t="shared" si="350"/>
        <v>11.46</v>
      </c>
      <c r="M3424" s="58">
        <f t="shared" si="348"/>
        <v>0.46</v>
      </c>
      <c r="N3424" s="58">
        <f t="shared" si="349"/>
        <v>18.989999999999998</v>
      </c>
      <c r="O3424" s="58">
        <f>IF(J3424&gt;0,ROUND(J3424*#REF!,2),0)</f>
        <v>0</v>
      </c>
      <c r="P3424" s="58">
        <f>M3424+N3424+O3424</f>
        <v>19.45</v>
      </c>
      <c r="Q3424" s="59" t="s">
        <v>0</v>
      </c>
      <c r="R3424" s="51"/>
      <c r="S3424" s="51"/>
    </row>
    <row r="3425" spans="1:19" ht="42" x14ac:dyDescent="0.35">
      <c r="A3425" s="53">
        <v>40311058</v>
      </c>
      <c r="B3425" s="53" t="s">
        <v>12400</v>
      </c>
      <c r="C3425" s="54" t="s">
        <v>1174</v>
      </c>
      <c r="D3425" s="60">
        <v>0.1</v>
      </c>
      <c r="E3425" s="60" t="s">
        <v>25</v>
      </c>
      <c r="F3425" s="56">
        <v>2.097</v>
      </c>
      <c r="G3425" s="53"/>
      <c r="H3425" s="53"/>
      <c r="I3425" s="53"/>
      <c r="J3425" s="53"/>
      <c r="K3425" s="57"/>
      <c r="L3425" s="58">
        <f t="shared" si="350"/>
        <v>11.46</v>
      </c>
      <c r="M3425" s="58">
        <f t="shared" si="348"/>
        <v>1.1499999999999999</v>
      </c>
      <c r="N3425" s="58">
        <f t="shared" si="349"/>
        <v>27.66</v>
      </c>
      <c r="O3425" s="58">
        <f>IF(J3425&gt;0,ROUND(J3425*#REF!,2),0)</f>
        <v>0</v>
      </c>
      <c r="P3425" s="58">
        <f t="shared" ref="P3425:P3488" si="351">ROUND(M3425+N3425+O3425,2)</f>
        <v>28.81</v>
      </c>
      <c r="Q3425" s="59" t="s">
        <v>0</v>
      </c>
      <c r="R3425" s="51"/>
      <c r="S3425" s="51"/>
    </row>
    <row r="3426" spans="1:19" x14ac:dyDescent="0.35">
      <c r="A3426" s="53">
        <v>40311066</v>
      </c>
      <c r="B3426" s="53" t="s">
        <v>12401</v>
      </c>
      <c r="C3426" s="54" t="s">
        <v>1173</v>
      </c>
      <c r="D3426" s="60">
        <v>0.04</v>
      </c>
      <c r="E3426" s="60" t="s">
        <v>25</v>
      </c>
      <c r="F3426" s="56">
        <v>0.81</v>
      </c>
      <c r="G3426" s="53"/>
      <c r="H3426" s="53"/>
      <c r="I3426" s="53"/>
      <c r="J3426" s="53"/>
      <c r="K3426" s="57"/>
      <c r="L3426" s="58">
        <f t="shared" si="350"/>
        <v>11.46</v>
      </c>
      <c r="M3426" s="58">
        <f t="shared" si="348"/>
        <v>0.46</v>
      </c>
      <c r="N3426" s="58">
        <f t="shared" si="349"/>
        <v>10.68</v>
      </c>
      <c r="O3426" s="58">
        <f>IF(J3426&gt;0,ROUND(J3426*#REF!,2),0)</f>
        <v>0</v>
      </c>
      <c r="P3426" s="58">
        <f t="shared" si="351"/>
        <v>11.14</v>
      </c>
      <c r="Q3426" s="59" t="s">
        <v>0</v>
      </c>
      <c r="R3426" s="51"/>
      <c r="S3426" s="51"/>
    </row>
    <row r="3427" spans="1:19" ht="21" x14ac:dyDescent="0.35">
      <c r="A3427" s="53">
        <v>40311074</v>
      </c>
      <c r="B3427" s="53" t="s">
        <v>12402</v>
      </c>
      <c r="C3427" s="54" t="s">
        <v>1172</v>
      </c>
      <c r="D3427" s="60">
        <v>0.04</v>
      </c>
      <c r="E3427" s="60" t="s">
        <v>25</v>
      </c>
      <c r="F3427" s="56">
        <v>1.44</v>
      </c>
      <c r="G3427" s="53"/>
      <c r="H3427" s="53"/>
      <c r="I3427" s="53"/>
      <c r="J3427" s="53"/>
      <c r="K3427" s="57"/>
      <c r="L3427" s="58">
        <f t="shared" si="350"/>
        <v>11.46</v>
      </c>
      <c r="M3427" s="58">
        <f t="shared" si="348"/>
        <v>0.46</v>
      </c>
      <c r="N3427" s="58">
        <f t="shared" si="349"/>
        <v>18.989999999999998</v>
      </c>
      <c r="O3427" s="58">
        <f>IF(J3427&gt;0,ROUND(J3427*#REF!,2),0)</f>
        <v>0</v>
      </c>
      <c r="P3427" s="58">
        <f t="shared" si="351"/>
        <v>19.45</v>
      </c>
      <c r="Q3427" s="59" t="s">
        <v>0</v>
      </c>
      <c r="R3427" s="51"/>
      <c r="S3427" s="51"/>
    </row>
    <row r="3428" spans="1:19" ht="21" x14ac:dyDescent="0.35">
      <c r="A3428" s="53">
        <v>40311082</v>
      </c>
      <c r="B3428" s="53" t="s">
        <v>12403</v>
      </c>
      <c r="C3428" s="54" t="s">
        <v>1171</v>
      </c>
      <c r="D3428" s="60">
        <v>0.01</v>
      </c>
      <c r="E3428" s="60" t="s">
        <v>25</v>
      </c>
      <c r="F3428" s="56">
        <v>0.45</v>
      </c>
      <c r="G3428" s="53"/>
      <c r="H3428" s="53"/>
      <c r="I3428" s="53"/>
      <c r="J3428" s="53"/>
      <c r="K3428" s="57"/>
      <c r="L3428" s="58">
        <f t="shared" si="350"/>
        <v>11.46</v>
      </c>
      <c r="M3428" s="58">
        <f t="shared" si="348"/>
        <v>0.11</v>
      </c>
      <c r="N3428" s="58">
        <f t="shared" si="349"/>
        <v>5.94</v>
      </c>
      <c r="O3428" s="58">
        <f>IF(J3428&gt;0,ROUND(J3428*#REF!,2),0)</f>
        <v>0</v>
      </c>
      <c r="P3428" s="58">
        <f t="shared" si="351"/>
        <v>6.05</v>
      </c>
      <c r="Q3428" s="59" t="s">
        <v>0</v>
      </c>
      <c r="R3428" s="51"/>
      <c r="S3428" s="51"/>
    </row>
    <row r="3429" spans="1:19" ht="21" x14ac:dyDescent="0.35">
      <c r="A3429" s="53">
        <v>40311090</v>
      </c>
      <c r="B3429" s="53" t="s">
        <v>12404</v>
      </c>
      <c r="C3429" s="54" t="s">
        <v>1170</v>
      </c>
      <c r="D3429" s="60">
        <v>0.04</v>
      </c>
      <c r="E3429" s="60" t="s">
        <v>25</v>
      </c>
      <c r="F3429" s="56">
        <v>2.88</v>
      </c>
      <c r="G3429" s="53"/>
      <c r="H3429" s="53"/>
      <c r="I3429" s="53"/>
      <c r="J3429" s="53"/>
      <c r="K3429" s="57"/>
      <c r="L3429" s="58">
        <f t="shared" si="350"/>
        <v>11.46</v>
      </c>
      <c r="M3429" s="58">
        <f t="shared" si="348"/>
        <v>0.46</v>
      </c>
      <c r="N3429" s="58">
        <f t="shared" si="349"/>
        <v>37.99</v>
      </c>
      <c r="O3429" s="58">
        <f>IF(J3429&gt;0,ROUND(J3429*#REF!,2),0)</f>
        <v>0</v>
      </c>
      <c r="P3429" s="58">
        <f t="shared" si="351"/>
        <v>38.450000000000003</v>
      </c>
      <c r="Q3429" s="59" t="s">
        <v>0</v>
      </c>
      <c r="R3429" s="51"/>
      <c r="S3429" s="51"/>
    </row>
    <row r="3430" spans="1:19" ht="31.5" x14ac:dyDescent="0.35">
      <c r="A3430" s="53">
        <v>40311104</v>
      </c>
      <c r="B3430" s="53" t="s">
        <v>12405</v>
      </c>
      <c r="C3430" s="54" t="s">
        <v>1169</v>
      </c>
      <c r="D3430" s="60">
        <v>0.04</v>
      </c>
      <c r="E3430" s="60" t="s">
        <v>25</v>
      </c>
      <c r="F3430" s="56">
        <v>0.81</v>
      </c>
      <c r="G3430" s="53"/>
      <c r="H3430" s="53"/>
      <c r="I3430" s="53"/>
      <c r="J3430" s="53"/>
      <c r="K3430" s="57"/>
      <c r="L3430" s="58">
        <f t="shared" si="350"/>
        <v>11.46</v>
      </c>
      <c r="M3430" s="58">
        <f t="shared" si="348"/>
        <v>0.46</v>
      </c>
      <c r="N3430" s="58">
        <f t="shared" si="349"/>
        <v>10.68</v>
      </c>
      <c r="O3430" s="58">
        <f>IF(J3430&gt;0,ROUND(J3430*#REF!,2),0)</f>
        <v>0</v>
      </c>
      <c r="P3430" s="58">
        <f t="shared" si="351"/>
        <v>11.14</v>
      </c>
      <c r="Q3430" s="59" t="s">
        <v>0</v>
      </c>
      <c r="R3430" s="51"/>
      <c r="S3430" s="51"/>
    </row>
    <row r="3431" spans="1:19" ht="42" x14ac:dyDescent="0.35">
      <c r="A3431" s="53">
        <v>40311112</v>
      </c>
      <c r="B3431" s="53" t="s">
        <v>12406</v>
      </c>
      <c r="C3431" s="54" t="s">
        <v>1168</v>
      </c>
      <c r="D3431" s="60">
        <v>0.75</v>
      </c>
      <c r="E3431" s="60" t="s">
        <v>25</v>
      </c>
      <c r="F3431" s="56">
        <v>4.3680000000000003</v>
      </c>
      <c r="G3431" s="53"/>
      <c r="H3431" s="53"/>
      <c r="I3431" s="53"/>
      <c r="J3431" s="53"/>
      <c r="K3431" s="57"/>
      <c r="L3431" s="58">
        <f t="shared" si="350"/>
        <v>11.46</v>
      </c>
      <c r="M3431" s="58">
        <f t="shared" si="348"/>
        <v>8.6</v>
      </c>
      <c r="N3431" s="58">
        <f t="shared" si="349"/>
        <v>57.61</v>
      </c>
      <c r="O3431" s="58">
        <f>IF(J3431&gt;0,ROUND(J3431*#REF!,2),0)</f>
        <v>0</v>
      </c>
      <c r="P3431" s="58">
        <f t="shared" si="351"/>
        <v>66.209999999999994</v>
      </c>
      <c r="Q3431" s="59" t="s">
        <v>0</v>
      </c>
      <c r="R3431" s="51"/>
      <c r="S3431" s="51"/>
    </row>
    <row r="3432" spans="1:19" x14ac:dyDescent="0.35">
      <c r="A3432" s="53">
        <v>40311120</v>
      </c>
      <c r="B3432" s="53" t="s">
        <v>12407</v>
      </c>
      <c r="C3432" s="54" t="s">
        <v>1167</v>
      </c>
      <c r="D3432" s="60">
        <v>0.01</v>
      </c>
      <c r="E3432" s="60" t="s">
        <v>25</v>
      </c>
      <c r="F3432" s="56">
        <v>0.60299999999999998</v>
      </c>
      <c r="G3432" s="53"/>
      <c r="H3432" s="53"/>
      <c r="I3432" s="53"/>
      <c r="J3432" s="53"/>
      <c r="K3432" s="57"/>
      <c r="L3432" s="58">
        <f t="shared" si="350"/>
        <v>11.46</v>
      </c>
      <c r="M3432" s="58">
        <f t="shared" si="348"/>
        <v>0.11</v>
      </c>
      <c r="N3432" s="58">
        <f t="shared" si="349"/>
        <v>7.95</v>
      </c>
      <c r="O3432" s="58">
        <f>IF(J3432&gt;0,ROUND(J3432*#REF!,2),0)</f>
        <v>0</v>
      </c>
      <c r="P3432" s="58">
        <f t="shared" si="351"/>
        <v>8.06</v>
      </c>
      <c r="Q3432" s="59" t="s">
        <v>0</v>
      </c>
      <c r="R3432" s="51"/>
      <c r="S3432" s="51"/>
    </row>
    <row r="3433" spans="1:19" x14ac:dyDescent="0.35">
      <c r="A3433" s="53">
        <v>40311139</v>
      </c>
      <c r="B3433" s="53" t="s">
        <v>12408</v>
      </c>
      <c r="C3433" s="54" t="s">
        <v>1166</v>
      </c>
      <c r="D3433" s="60">
        <v>0.01</v>
      </c>
      <c r="E3433" s="60" t="s">
        <v>25</v>
      </c>
      <c r="F3433" s="56">
        <v>0.60299999999999998</v>
      </c>
      <c r="G3433" s="53"/>
      <c r="H3433" s="53"/>
      <c r="I3433" s="53"/>
      <c r="J3433" s="53"/>
      <c r="K3433" s="57"/>
      <c r="L3433" s="58">
        <f t="shared" si="350"/>
        <v>11.46</v>
      </c>
      <c r="M3433" s="58">
        <f t="shared" si="348"/>
        <v>0.11</v>
      </c>
      <c r="N3433" s="58">
        <f t="shared" si="349"/>
        <v>7.95</v>
      </c>
      <c r="O3433" s="58">
        <f>IF(J3433&gt;0,ROUND(J3433*#REF!,2),0)</f>
        <v>0</v>
      </c>
      <c r="P3433" s="58">
        <f t="shared" si="351"/>
        <v>8.06</v>
      </c>
      <c r="Q3433" s="59" t="s">
        <v>0</v>
      </c>
      <c r="R3433" s="51"/>
      <c r="S3433" s="51"/>
    </row>
    <row r="3434" spans="1:19" x14ac:dyDescent="0.35">
      <c r="A3434" s="53">
        <v>40311147</v>
      </c>
      <c r="B3434" s="53" t="s">
        <v>12409</v>
      </c>
      <c r="C3434" s="54" t="s">
        <v>1165</v>
      </c>
      <c r="D3434" s="60">
        <v>0.04</v>
      </c>
      <c r="E3434" s="60" t="s">
        <v>25</v>
      </c>
      <c r="F3434" s="56">
        <v>0.45</v>
      </c>
      <c r="G3434" s="53"/>
      <c r="H3434" s="53"/>
      <c r="I3434" s="53"/>
      <c r="J3434" s="53"/>
      <c r="K3434" s="57"/>
      <c r="L3434" s="58">
        <f t="shared" si="350"/>
        <v>11.46</v>
      </c>
      <c r="M3434" s="58">
        <f t="shared" si="348"/>
        <v>0.46</v>
      </c>
      <c r="N3434" s="58">
        <f t="shared" si="349"/>
        <v>5.94</v>
      </c>
      <c r="O3434" s="58">
        <f>IF(J3434&gt;0,ROUND(J3434*#REF!,2),0)</f>
        <v>0</v>
      </c>
      <c r="P3434" s="58">
        <f t="shared" si="351"/>
        <v>6.4</v>
      </c>
      <c r="Q3434" s="59" t="s">
        <v>0</v>
      </c>
      <c r="R3434" s="51"/>
      <c r="S3434" s="51"/>
    </row>
    <row r="3435" spans="1:19" x14ac:dyDescent="0.35">
      <c r="A3435" s="53">
        <v>40311155</v>
      </c>
      <c r="B3435" s="53" t="s">
        <v>12410</v>
      </c>
      <c r="C3435" s="54" t="s">
        <v>1164</v>
      </c>
      <c r="D3435" s="60">
        <v>0.01</v>
      </c>
      <c r="E3435" s="60" t="s">
        <v>25</v>
      </c>
      <c r="F3435" s="56">
        <v>0.60299999999999998</v>
      </c>
      <c r="G3435" s="53"/>
      <c r="H3435" s="53"/>
      <c r="I3435" s="53"/>
      <c r="J3435" s="53"/>
      <c r="K3435" s="57"/>
      <c r="L3435" s="58">
        <f t="shared" si="350"/>
        <v>11.46</v>
      </c>
      <c r="M3435" s="58">
        <f t="shared" si="348"/>
        <v>0.11</v>
      </c>
      <c r="N3435" s="58">
        <f t="shared" si="349"/>
        <v>7.95</v>
      </c>
      <c r="O3435" s="58">
        <f>IF(J3435&gt;0,ROUND(J3435*#REF!,2),0)</f>
        <v>0</v>
      </c>
      <c r="P3435" s="58">
        <f t="shared" si="351"/>
        <v>8.06</v>
      </c>
      <c r="Q3435" s="59" t="s">
        <v>0</v>
      </c>
      <c r="R3435" s="51"/>
      <c r="S3435" s="51"/>
    </row>
    <row r="3436" spans="1:19" ht="21" x14ac:dyDescent="0.35">
      <c r="A3436" s="53">
        <v>40311163</v>
      </c>
      <c r="B3436" s="53" t="s">
        <v>12411</v>
      </c>
      <c r="C3436" s="54" t="s">
        <v>1163</v>
      </c>
      <c r="D3436" s="60">
        <v>0.1</v>
      </c>
      <c r="E3436" s="60" t="s">
        <v>25</v>
      </c>
      <c r="F3436" s="56">
        <v>3.2669999999999999</v>
      </c>
      <c r="G3436" s="53"/>
      <c r="H3436" s="53"/>
      <c r="I3436" s="53"/>
      <c r="J3436" s="53"/>
      <c r="K3436" s="57"/>
      <c r="L3436" s="58">
        <f t="shared" si="350"/>
        <v>11.46</v>
      </c>
      <c r="M3436" s="58">
        <f t="shared" si="348"/>
        <v>1.1499999999999999</v>
      </c>
      <c r="N3436" s="58">
        <f t="shared" si="349"/>
        <v>43.09</v>
      </c>
      <c r="O3436" s="58">
        <f>IF(J3436&gt;0,ROUND(J3436*#REF!,2),0)</f>
        <v>0</v>
      </c>
      <c r="P3436" s="58">
        <f t="shared" si="351"/>
        <v>44.24</v>
      </c>
      <c r="Q3436" s="59" t="s">
        <v>0</v>
      </c>
      <c r="R3436" s="51"/>
      <c r="S3436" s="51"/>
    </row>
    <row r="3437" spans="1:19" x14ac:dyDescent="0.35">
      <c r="A3437" s="53">
        <v>40311171</v>
      </c>
      <c r="B3437" s="53" t="s">
        <v>12412</v>
      </c>
      <c r="C3437" s="54" t="s">
        <v>1162</v>
      </c>
      <c r="D3437" s="60">
        <v>0.1</v>
      </c>
      <c r="E3437" s="60" t="s">
        <v>25</v>
      </c>
      <c r="F3437" s="56">
        <v>1.764</v>
      </c>
      <c r="G3437" s="53"/>
      <c r="H3437" s="53"/>
      <c r="I3437" s="53"/>
      <c r="J3437" s="53"/>
      <c r="K3437" s="57"/>
      <c r="L3437" s="58">
        <f t="shared" si="350"/>
        <v>11.46</v>
      </c>
      <c r="M3437" s="58">
        <f t="shared" si="348"/>
        <v>1.1499999999999999</v>
      </c>
      <c r="N3437" s="58">
        <f t="shared" si="349"/>
        <v>23.27</v>
      </c>
      <c r="O3437" s="58">
        <f>IF(J3437&gt;0,ROUND(J3437*#REF!,2),0)</f>
        <v>0</v>
      </c>
      <c r="P3437" s="58">
        <f t="shared" si="351"/>
        <v>24.42</v>
      </c>
      <c r="Q3437" s="59" t="s">
        <v>0</v>
      </c>
      <c r="R3437" s="51"/>
      <c r="S3437" s="51"/>
    </row>
    <row r="3438" spans="1:19" ht="21" x14ac:dyDescent="0.35">
      <c r="A3438" s="53">
        <v>40311180</v>
      </c>
      <c r="B3438" s="53" t="s">
        <v>12413</v>
      </c>
      <c r="C3438" s="54" t="s">
        <v>1161</v>
      </c>
      <c r="D3438" s="60">
        <v>0.1</v>
      </c>
      <c r="E3438" s="60" t="s">
        <v>25</v>
      </c>
      <c r="F3438" s="56">
        <v>0.45</v>
      </c>
      <c r="G3438" s="53"/>
      <c r="H3438" s="53"/>
      <c r="I3438" s="53"/>
      <c r="J3438" s="53"/>
      <c r="K3438" s="57"/>
      <c r="L3438" s="58">
        <f t="shared" si="350"/>
        <v>11.46</v>
      </c>
      <c r="M3438" s="58">
        <f t="shared" si="348"/>
        <v>1.1499999999999999</v>
      </c>
      <c r="N3438" s="58">
        <f t="shared" si="349"/>
        <v>5.94</v>
      </c>
      <c r="O3438" s="58">
        <f>IF(J3438&gt;0,ROUND(J3438*#REF!,2),0)</f>
        <v>0</v>
      </c>
      <c r="P3438" s="58">
        <f t="shared" si="351"/>
        <v>7.09</v>
      </c>
      <c r="Q3438" s="59" t="s">
        <v>0</v>
      </c>
      <c r="R3438" s="51"/>
      <c r="S3438" s="51"/>
    </row>
    <row r="3439" spans="1:19" ht="21" x14ac:dyDescent="0.35">
      <c r="A3439" s="53">
        <v>40311198</v>
      </c>
      <c r="B3439" s="53" t="s">
        <v>12414</v>
      </c>
      <c r="C3439" s="54" t="s">
        <v>1160</v>
      </c>
      <c r="D3439" s="60">
        <v>0.04</v>
      </c>
      <c r="E3439" s="60" t="s">
        <v>25</v>
      </c>
      <c r="F3439" s="56">
        <v>0.45</v>
      </c>
      <c r="G3439" s="53"/>
      <c r="H3439" s="53"/>
      <c r="I3439" s="53"/>
      <c r="J3439" s="53"/>
      <c r="K3439" s="57"/>
      <c r="L3439" s="58">
        <f t="shared" si="350"/>
        <v>11.46</v>
      </c>
      <c r="M3439" s="58">
        <f t="shared" si="348"/>
        <v>0.46</v>
      </c>
      <c r="N3439" s="58">
        <f t="shared" si="349"/>
        <v>5.94</v>
      </c>
      <c r="O3439" s="58">
        <f>IF(J3439&gt;0,ROUND(J3439*#REF!,2),0)</f>
        <v>0</v>
      </c>
      <c r="P3439" s="58">
        <f t="shared" si="351"/>
        <v>6.4</v>
      </c>
      <c r="Q3439" s="59" t="s">
        <v>0</v>
      </c>
      <c r="R3439" s="51"/>
      <c r="S3439" s="51"/>
    </row>
    <row r="3440" spans="1:19" ht="21" x14ac:dyDescent="0.35">
      <c r="A3440" s="53">
        <v>40311201</v>
      </c>
      <c r="B3440" s="53" t="s">
        <v>12415</v>
      </c>
      <c r="C3440" s="54" t="s">
        <v>1159</v>
      </c>
      <c r="D3440" s="60">
        <v>0.04</v>
      </c>
      <c r="E3440" s="60" t="s">
        <v>25</v>
      </c>
      <c r="F3440" s="56">
        <v>0.81</v>
      </c>
      <c r="G3440" s="53"/>
      <c r="H3440" s="53"/>
      <c r="I3440" s="53"/>
      <c r="J3440" s="53"/>
      <c r="K3440" s="57"/>
      <c r="L3440" s="58">
        <f t="shared" si="350"/>
        <v>11.46</v>
      </c>
      <c r="M3440" s="58">
        <f t="shared" si="348"/>
        <v>0.46</v>
      </c>
      <c r="N3440" s="58">
        <f t="shared" si="349"/>
        <v>10.68</v>
      </c>
      <c r="O3440" s="58">
        <f>IF(J3440&gt;0,ROUND(J3440*#REF!,2),0)</f>
        <v>0</v>
      </c>
      <c r="P3440" s="58">
        <f t="shared" si="351"/>
        <v>11.14</v>
      </c>
      <c r="Q3440" s="59" t="s">
        <v>0</v>
      </c>
      <c r="R3440" s="51"/>
      <c r="S3440" s="51"/>
    </row>
    <row r="3441" spans="1:19" ht="31.5" x14ac:dyDescent="0.35">
      <c r="A3441" s="53">
        <v>40311210</v>
      </c>
      <c r="B3441" s="53" t="s">
        <v>12416</v>
      </c>
      <c r="C3441" s="54" t="s">
        <v>1158</v>
      </c>
      <c r="D3441" s="60">
        <v>0.04</v>
      </c>
      <c r="E3441" s="60" t="s">
        <v>25</v>
      </c>
      <c r="F3441" s="56">
        <v>0.81</v>
      </c>
      <c r="G3441" s="53"/>
      <c r="H3441" s="53"/>
      <c r="I3441" s="53"/>
      <c r="J3441" s="53"/>
      <c r="K3441" s="57"/>
      <c r="L3441" s="58">
        <f t="shared" si="350"/>
        <v>11.46</v>
      </c>
      <c r="M3441" s="58">
        <f t="shared" si="348"/>
        <v>0.46</v>
      </c>
      <c r="N3441" s="58">
        <f t="shared" si="349"/>
        <v>10.68</v>
      </c>
      <c r="O3441" s="58">
        <f>IF(J3441&gt;0,ROUND(J3441*#REF!,2),0)</f>
        <v>0</v>
      </c>
      <c r="P3441" s="58">
        <f t="shared" si="351"/>
        <v>11.14</v>
      </c>
      <c r="Q3441" s="59" t="s">
        <v>0</v>
      </c>
      <c r="R3441" s="51"/>
      <c r="S3441" s="51"/>
    </row>
    <row r="3442" spans="1:19" x14ac:dyDescent="0.35">
      <c r="A3442" s="53">
        <v>40311228</v>
      </c>
      <c r="B3442" s="53" t="s">
        <v>12417</v>
      </c>
      <c r="C3442" s="54" t="s">
        <v>1157</v>
      </c>
      <c r="D3442" s="60">
        <v>0.01</v>
      </c>
      <c r="E3442" s="60" t="s">
        <v>25</v>
      </c>
      <c r="F3442" s="56">
        <v>0.45</v>
      </c>
      <c r="G3442" s="53"/>
      <c r="H3442" s="53"/>
      <c r="I3442" s="53"/>
      <c r="J3442" s="53"/>
      <c r="K3442" s="57"/>
      <c r="L3442" s="58">
        <f t="shared" si="350"/>
        <v>11.46</v>
      </c>
      <c r="M3442" s="58">
        <f t="shared" si="348"/>
        <v>0.11</v>
      </c>
      <c r="N3442" s="58">
        <f t="shared" si="349"/>
        <v>5.94</v>
      </c>
      <c r="O3442" s="58">
        <f>IF(J3442&gt;0,ROUND(J3442*#REF!,2),0)</f>
        <v>0</v>
      </c>
      <c r="P3442" s="58">
        <f t="shared" si="351"/>
        <v>6.05</v>
      </c>
      <c r="Q3442" s="59" t="s">
        <v>0</v>
      </c>
      <c r="R3442" s="51"/>
      <c r="S3442" s="51"/>
    </row>
    <row r="3443" spans="1:19" ht="21" x14ac:dyDescent="0.35">
      <c r="A3443" s="53">
        <v>40311236</v>
      </c>
      <c r="B3443" s="53" t="s">
        <v>12418</v>
      </c>
      <c r="C3443" s="54" t="s">
        <v>1156</v>
      </c>
      <c r="D3443" s="69">
        <v>0.1</v>
      </c>
      <c r="E3443" s="60" t="s">
        <v>25</v>
      </c>
      <c r="F3443" s="56">
        <v>2.097</v>
      </c>
      <c r="G3443" s="53"/>
      <c r="H3443" s="53"/>
      <c r="I3443" s="53"/>
      <c r="J3443" s="53"/>
      <c r="K3443" s="57"/>
      <c r="L3443" s="58">
        <f t="shared" si="350"/>
        <v>11.46</v>
      </c>
      <c r="M3443" s="58">
        <f t="shared" si="348"/>
        <v>1.1499999999999999</v>
      </c>
      <c r="N3443" s="58">
        <f t="shared" si="349"/>
        <v>27.66</v>
      </c>
      <c r="O3443" s="58">
        <f>IF(J3443&gt;0,ROUND(J3443*#REF!,2),0)</f>
        <v>0</v>
      </c>
      <c r="P3443" s="58">
        <f t="shared" si="351"/>
        <v>28.81</v>
      </c>
      <c r="Q3443" s="59" t="s">
        <v>0</v>
      </c>
      <c r="R3443" s="51"/>
      <c r="S3443" s="51"/>
    </row>
    <row r="3444" spans="1:19" ht="21" x14ac:dyDescent="0.35">
      <c r="A3444" s="53">
        <v>40311244</v>
      </c>
      <c r="B3444" s="53" t="s">
        <v>12419</v>
      </c>
      <c r="C3444" s="54" t="s">
        <v>1155</v>
      </c>
      <c r="D3444" s="60">
        <v>0.1</v>
      </c>
      <c r="E3444" s="60" t="s">
        <v>25</v>
      </c>
      <c r="F3444" s="56">
        <v>3.2669999999999999</v>
      </c>
      <c r="G3444" s="53"/>
      <c r="H3444" s="53"/>
      <c r="I3444" s="53"/>
      <c r="J3444" s="53"/>
      <c r="K3444" s="57"/>
      <c r="L3444" s="58">
        <f t="shared" si="350"/>
        <v>11.46</v>
      </c>
      <c r="M3444" s="58">
        <f t="shared" ref="M3444:M3507" si="352">ROUND(D3444*L3444,2)</f>
        <v>1.1499999999999999</v>
      </c>
      <c r="N3444" s="58">
        <f t="shared" ref="N3444:N3507" si="353">IF(F3444&gt;0,ROUND(F3444*UCO_2016,2),0)</f>
        <v>43.09</v>
      </c>
      <c r="O3444" s="58">
        <f>IF(J3444&gt;0,ROUND(J3444*#REF!,2),0)</f>
        <v>0</v>
      </c>
      <c r="P3444" s="58">
        <f t="shared" si="351"/>
        <v>44.24</v>
      </c>
      <c r="Q3444" s="59" t="s">
        <v>0</v>
      </c>
      <c r="R3444" s="51"/>
      <c r="S3444" s="51"/>
    </row>
    <row r="3445" spans="1:19" x14ac:dyDescent="0.35">
      <c r="A3445" s="53">
        <v>40311252</v>
      </c>
      <c r="B3445" s="53" t="s">
        <v>12420</v>
      </c>
      <c r="C3445" s="54" t="s">
        <v>1154</v>
      </c>
      <c r="D3445" s="69">
        <v>0.1</v>
      </c>
      <c r="E3445" s="60" t="s">
        <v>25</v>
      </c>
      <c r="F3445" s="56">
        <v>2.097</v>
      </c>
      <c r="G3445" s="53"/>
      <c r="H3445" s="53"/>
      <c r="I3445" s="53"/>
      <c r="J3445" s="53"/>
      <c r="K3445" s="57"/>
      <c r="L3445" s="58">
        <f t="shared" si="350"/>
        <v>11.46</v>
      </c>
      <c r="M3445" s="58">
        <f t="shared" si="352"/>
        <v>1.1499999999999999</v>
      </c>
      <c r="N3445" s="58">
        <f t="shared" si="353"/>
        <v>27.66</v>
      </c>
      <c r="O3445" s="58">
        <f>IF(J3445&gt;0,ROUND(J3445*#REF!,2),0)</f>
        <v>0</v>
      </c>
      <c r="P3445" s="58">
        <f t="shared" si="351"/>
        <v>28.81</v>
      </c>
      <c r="Q3445" s="59" t="s">
        <v>0</v>
      </c>
      <c r="R3445" s="51"/>
      <c r="S3445" s="51"/>
    </row>
    <row r="3446" spans="1:19" x14ac:dyDescent="0.35">
      <c r="A3446" s="53">
        <v>40311260</v>
      </c>
      <c r="B3446" s="53" t="s">
        <v>12421</v>
      </c>
      <c r="C3446" s="54" t="s">
        <v>1153</v>
      </c>
      <c r="D3446" s="69">
        <v>0.1</v>
      </c>
      <c r="E3446" s="60" t="s">
        <v>25</v>
      </c>
      <c r="F3446" s="56">
        <v>0.434</v>
      </c>
      <c r="G3446" s="53"/>
      <c r="H3446" s="53"/>
      <c r="I3446" s="53"/>
      <c r="J3446" s="53"/>
      <c r="K3446" s="57"/>
      <c r="L3446" s="58">
        <f t="shared" si="350"/>
        <v>11.46</v>
      </c>
      <c r="M3446" s="58">
        <f t="shared" si="352"/>
        <v>1.1499999999999999</v>
      </c>
      <c r="N3446" s="58">
        <f t="shared" si="353"/>
        <v>5.72</v>
      </c>
      <c r="O3446" s="58">
        <f>IF(J3446&gt;0,ROUND(J3446*#REF!,2),0)</f>
        <v>0</v>
      </c>
      <c r="P3446" s="58">
        <f t="shared" si="351"/>
        <v>6.87</v>
      </c>
      <c r="Q3446" s="59" t="s">
        <v>0</v>
      </c>
      <c r="R3446" s="51"/>
      <c r="S3446" s="51"/>
    </row>
    <row r="3447" spans="1:19" ht="21" x14ac:dyDescent="0.35">
      <c r="A3447" s="53">
        <v>40311279</v>
      </c>
      <c r="B3447" s="53" t="s">
        <v>12422</v>
      </c>
      <c r="C3447" s="54" t="s">
        <v>1152</v>
      </c>
      <c r="D3447" s="60">
        <v>0.1</v>
      </c>
      <c r="E3447" s="60" t="s">
        <v>25</v>
      </c>
      <c r="F3447" s="56">
        <v>3.2669999999999999</v>
      </c>
      <c r="G3447" s="53"/>
      <c r="H3447" s="53"/>
      <c r="I3447" s="53"/>
      <c r="J3447" s="53"/>
      <c r="K3447" s="57"/>
      <c r="L3447" s="58">
        <f t="shared" si="350"/>
        <v>11.46</v>
      </c>
      <c r="M3447" s="58">
        <f t="shared" si="352"/>
        <v>1.1499999999999999</v>
      </c>
      <c r="N3447" s="58">
        <f t="shared" si="353"/>
        <v>43.09</v>
      </c>
      <c r="O3447" s="58">
        <f>IF(J3447&gt;0,ROUND(J3447*#REF!,2),0)</f>
        <v>0</v>
      </c>
      <c r="P3447" s="58">
        <f t="shared" si="351"/>
        <v>44.24</v>
      </c>
      <c r="Q3447" s="59" t="s">
        <v>0</v>
      </c>
      <c r="R3447" s="51"/>
      <c r="S3447" s="51"/>
    </row>
    <row r="3448" spans="1:19" ht="21" x14ac:dyDescent="0.35">
      <c r="A3448" s="53">
        <v>40311287</v>
      </c>
      <c r="B3448" s="53" t="s">
        <v>12423</v>
      </c>
      <c r="C3448" s="54" t="s">
        <v>1151</v>
      </c>
      <c r="D3448" s="69">
        <v>0.1</v>
      </c>
      <c r="E3448" s="60" t="s">
        <v>25</v>
      </c>
      <c r="F3448" s="56">
        <v>0.434</v>
      </c>
      <c r="G3448" s="53"/>
      <c r="H3448" s="53"/>
      <c r="I3448" s="53"/>
      <c r="J3448" s="53"/>
      <c r="K3448" s="57"/>
      <c r="L3448" s="58">
        <f t="shared" si="350"/>
        <v>11.46</v>
      </c>
      <c r="M3448" s="58">
        <f t="shared" si="352"/>
        <v>1.1499999999999999</v>
      </c>
      <c r="N3448" s="58">
        <f t="shared" si="353"/>
        <v>5.72</v>
      </c>
      <c r="O3448" s="58">
        <f>IF(J3448&gt;0,ROUND(J3448*#REF!,2),0)</f>
        <v>0</v>
      </c>
      <c r="P3448" s="58">
        <f t="shared" si="351"/>
        <v>6.87</v>
      </c>
      <c r="Q3448" s="59" t="s">
        <v>0</v>
      </c>
      <c r="R3448" s="51"/>
      <c r="S3448" s="51"/>
    </row>
    <row r="3449" spans="1:19" x14ac:dyDescent="0.35">
      <c r="A3449" s="53">
        <v>40311295</v>
      </c>
      <c r="B3449" s="53" t="s">
        <v>12424</v>
      </c>
      <c r="C3449" s="54" t="s">
        <v>1150</v>
      </c>
      <c r="D3449" s="60">
        <v>0.01</v>
      </c>
      <c r="E3449" s="60" t="s">
        <v>25</v>
      </c>
      <c r="F3449" s="56">
        <v>0.90600000000000003</v>
      </c>
      <c r="G3449" s="53"/>
      <c r="H3449" s="53"/>
      <c r="I3449" s="53"/>
      <c r="J3449" s="53"/>
      <c r="K3449" s="57"/>
      <c r="L3449" s="58">
        <f t="shared" si="350"/>
        <v>11.46</v>
      </c>
      <c r="M3449" s="58">
        <f t="shared" si="352"/>
        <v>0.11</v>
      </c>
      <c r="N3449" s="58">
        <f t="shared" si="353"/>
        <v>11.95</v>
      </c>
      <c r="O3449" s="58">
        <f>IF(J3449&gt;0,ROUND(J3449*#REF!,2),0)</f>
        <v>0</v>
      </c>
      <c r="P3449" s="58">
        <f t="shared" si="351"/>
        <v>12.06</v>
      </c>
      <c r="Q3449" s="59" t="s">
        <v>0</v>
      </c>
      <c r="R3449" s="51"/>
      <c r="S3449" s="51"/>
    </row>
    <row r="3450" spans="1:19" ht="21" x14ac:dyDescent="0.35">
      <c r="A3450" s="53">
        <v>40311309</v>
      </c>
      <c r="B3450" s="53" t="s">
        <v>12425</v>
      </c>
      <c r="C3450" s="54" t="s">
        <v>1149</v>
      </c>
      <c r="D3450" s="60">
        <v>0.04</v>
      </c>
      <c r="E3450" s="60" t="s">
        <v>25</v>
      </c>
      <c r="F3450" s="56">
        <v>2.25</v>
      </c>
      <c r="G3450" s="53"/>
      <c r="H3450" s="53"/>
      <c r="I3450" s="53"/>
      <c r="J3450" s="53"/>
      <c r="K3450" s="57"/>
      <c r="L3450" s="58">
        <f t="shared" si="350"/>
        <v>11.46</v>
      </c>
      <c r="M3450" s="58">
        <f t="shared" si="352"/>
        <v>0.46</v>
      </c>
      <c r="N3450" s="58">
        <f t="shared" si="353"/>
        <v>29.68</v>
      </c>
      <c r="O3450" s="58">
        <f>IF(J3450&gt;0,ROUND(J3450*#REF!,2),0)</f>
        <v>0</v>
      </c>
      <c r="P3450" s="58">
        <f t="shared" si="351"/>
        <v>30.14</v>
      </c>
      <c r="Q3450" s="59" t="s">
        <v>0</v>
      </c>
      <c r="R3450" s="51"/>
      <c r="S3450" s="51"/>
    </row>
    <row r="3451" spans="1:19" x14ac:dyDescent="0.35">
      <c r="A3451" s="53">
        <v>40311317</v>
      </c>
      <c r="B3451" s="53" t="s">
        <v>12426</v>
      </c>
      <c r="C3451" s="54" t="s">
        <v>1148</v>
      </c>
      <c r="D3451" s="60">
        <v>0.1</v>
      </c>
      <c r="E3451" s="60" t="s">
        <v>25</v>
      </c>
      <c r="F3451" s="56">
        <v>0.434</v>
      </c>
      <c r="G3451" s="53"/>
      <c r="H3451" s="53"/>
      <c r="I3451" s="53"/>
      <c r="J3451" s="53"/>
      <c r="K3451" s="57"/>
      <c r="L3451" s="58">
        <f t="shared" si="350"/>
        <v>11.46</v>
      </c>
      <c r="M3451" s="58">
        <f t="shared" si="352"/>
        <v>1.1499999999999999</v>
      </c>
      <c r="N3451" s="58">
        <f t="shared" si="353"/>
        <v>5.72</v>
      </c>
      <c r="O3451" s="58">
        <f>IF(J3451&gt;0,ROUND(J3451*#REF!,2),0)</f>
        <v>0</v>
      </c>
      <c r="P3451" s="58">
        <f t="shared" si="351"/>
        <v>6.87</v>
      </c>
      <c r="Q3451" s="59" t="s">
        <v>0</v>
      </c>
      <c r="R3451" s="51"/>
      <c r="S3451" s="51"/>
    </row>
    <row r="3452" spans="1:19" x14ac:dyDescent="0.35">
      <c r="A3452" s="53">
        <v>40311325</v>
      </c>
      <c r="B3452" s="53" t="s">
        <v>12427</v>
      </c>
      <c r="C3452" s="54" t="s">
        <v>1147</v>
      </c>
      <c r="D3452" s="69">
        <v>0.1</v>
      </c>
      <c r="E3452" s="60" t="s">
        <v>25</v>
      </c>
      <c r="F3452" s="56">
        <v>0.42</v>
      </c>
      <c r="G3452" s="53"/>
      <c r="H3452" s="53"/>
      <c r="I3452" s="53"/>
      <c r="J3452" s="53"/>
      <c r="K3452" s="57"/>
      <c r="L3452" s="58">
        <f t="shared" si="350"/>
        <v>11.46</v>
      </c>
      <c r="M3452" s="58">
        <f t="shared" si="352"/>
        <v>1.1499999999999999</v>
      </c>
      <c r="N3452" s="58">
        <f t="shared" si="353"/>
        <v>5.54</v>
      </c>
      <c r="O3452" s="58">
        <f>IF(J3452&gt;0,ROUND(J3452*#REF!,2),0)</f>
        <v>0</v>
      </c>
      <c r="P3452" s="58">
        <f t="shared" si="351"/>
        <v>6.69</v>
      </c>
      <c r="Q3452" s="59" t="s">
        <v>0</v>
      </c>
      <c r="R3452" s="51"/>
      <c r="S3452" s="51"/>
    </row>
    <row r="3453" spans="1:19" ht="21" x14ac:dyDescent="0.35">
      <c r="A3453" s="53">
        <v>40311333</v>
      </c>
      <c r="B3453" s="53" t="s">
        <v>12428</v>
      </c>
      <c r="C3453" s="54" t="s">
        <v>1146</v>
      </c>
      <c r="D3453" s="60">
        <v>0.1</v>
      </c>
      <c r="E3453" s="60" t="s">
        <v>25</v>
      </c>
      <c r="F3453" s="56">
        <v>3.4740000000000002</v>
      </c>
      <c r="G3453" s="53"/>
      <c r="H3453" s="53"/>
      <c r="I3453" s="53"/>
      <c r="J3453" s="53"/>
      <c r="K3453" s="57"/>
      <c r="L3453" s="58">
        <f t="shared" si="350"/>
        <v>11.46</v>
      </c>
      <c r="M3453" s="58">
        <f t="shared" si="352"/>
        <v>1.1499999999999999</v>
      </c>
      <c r="N3453" s="58">
        <f t="shared" si="353"/>
        <v>45.82</v>
      </c>
      <c r="O3453" s="58">
        <f>IF(J3453&gt;0,ROUND(J3453*#REF!,2),0)</f>
        <v>0</v>
      </c>
      <c r="P3453" s="58">
        <f t="shared" si="351"/>
        <v>46.97</v>
      </c>
      <c r="Q3453" s="59" t="s">
        <v>0</v>
      </c>
      <c r="R3453" s="51"/>
      <c r="S3453" s="51"/>
    </row>
    <row r="3454" spans="1:19" x14ac:dyDescent="0.35">
      <c r="A3454" s="53">
        <v>40311341</v>
      </c>
      <c r="B3454" s="53" t="s">
        <v>12429</v>
      </c>
      <c r="C3454" s="54" t="s">
        <v>1145</v>
      </c>
      <c r="D3454" s="69">
        <v>0.1</v>
      </c>
      <c r="E3454" s="60" t="s">
        <v>25</v>
      </c>
      <c r="F3454" s="56">
        <v>3.2669999999999999</v>
      </c>
      <c r="G3454" s="53"/>
      <c r="H3454" s="53"/>
      <c r="I3454" s="53"/>
      <c r="J3454" s="53"/>
      <c r="K3454" s="57"/>
      <c r="L3454" s="58">
        <f t="shared" si="350"/>
        <v>11.46</v>
      </c>
      <c r="M3454" s="58">
        <f t="shared" si="352"/>
        <v>1.1499999999999999</v>
      </c>
      <c r="N3454" s="58">
        <f t="shared" si="353"/>
        <v>43.09</v>
      </c>
      <c r="O3454" s="58">
        <f>IF(J3454&gt;0,ROUND(J3454*#REF!,2),0)</f>
        <v>0</v>
      </c>
      <c r="P3454" s="58">
        <f t="shared" si="351"/>
        <v>44.24</v>
      </c>
      <c r="Q3454" s="59" t="s">
        <v>0</v>
      </c>
      <c r="R3454" s="51"/>
      <c r="S3454" s="51"/>
    </row>
    <row r="3455" spans="1:19" ht="21" x14ac:dyDescent="0.35">
      <c r="A3455" s="53">
        <v>40311350</v>
      </c>
      <c r="B3455" s="53" t="s">
        <v>12430</v>
      </c>
      <c r="C3455" s="54" t="s">
        <v>1144</v>
      </c>
      <c r="D3455" s="60">
        <v>0.01</v>
      </c>
      <c r="E3455" s="60" t="s">
        <v>25</v>
      </c>
      <c r="F3455" s="56">
        <v>1.05</v>
      </c>
      <c r="G3455" s="53"/>
      <c r="H3455" s="53"/>
      <c r="I3455" s="53"/>
      <c r="J3455" s="53"/>
      <c r="K3455" s="57"/>
      <c r="L3455" s="58">
        <f t="shared" si="350"/>
        <v>11.46</v>
      </c>
      <c r="M3455" s="58">
        <f t="shared" si="352"/>
        <v>0.11</v>
      </c>
      <c r="N3455" s="58">
        <f t="shared" si="353"/>
        <v>13.85</v>
      </c>
      <c r="O3455" s="58">
        <f>IF(J3455&gt;0,ROUND(J3455*#REF!,2),0)</f>
        <v>0</v>
      </c>
      <c r="P3455" s="58">
        <f t="shared" si="351"/>
        <v>13.96</v>
      </c>
      <c r="Q3455" s="59" t="s">
        <v>0</v>
      </c>
      <c r="R3455" s="51"/>
      <c r="S3455" s="51"/>
    </row>
    <row r="3456" spans="1:19" ht="21" x14ac:dyDescent="0.35">
      <c r="A3456" s="53">
        <v>40311368</v>
      </c>
      <c r="B3456" s="53" t="s">
        <v>12431</v>
      </c>
      <c r="C3456" s="54" t="s">
        <v>1143</v>
      </c>
      <c r="D3456" s="69">
        <v>0.1</v>
      </c>
      <c r="E3456" s="60" t="s">
        <v>25</v>
      </c>
      <c r="F3456" s="56">
        <v>0.42</v>
      </c>
      <c r="G3456" s="53"/>
      <c r="H3456" s="53"/>
      <c r="I3456" s="53"/>
      <c r="J3456" s="53"/>
      <c r="K3456" s="57"/>
      <c r="L3456" s="58">
        <f t="shared" si="350"/>
        <v>11.46</v>
      </c>
      <c r="M3456" s="58">
        <f t="shared" si="352"/>
        <v>1.1499999999999999</v>
      </c>
      <c r="N3456" s="58">
        <f t="shared" si="353"/>
        <v>5.54</v>
      </c>
      <c r="O3456" s="58">
        <f>IF(J3456&gt;0,ROUND(J3456*#REF!,2),0)</f>
        <v>0</v>
      </c>
      <c r="P3456" s="58">
        <f t="shared" si="351"/>
        <v>6.69</v>
      </c>
      <c r="Q3456" s="59" t="s">
        <v>0</v>
      </c>
      <c r="R3456" s="51"/>
      <c r="S3456" s="51"/>
    </row>
    <row r="3457" spans="1:19" x14ac:dyDescent="0.35">
      <c r="A3457" s="53">
        <v>40311376</v>
      </c>
      <c r="B3457" s="53" t="s">
        <v>12432</v>
      </c>
      <c r="C3457" s="54" t="s">
        <v>1142</v>
      </c>
      <c r="D3457" s="60">
        <v>0.1</v>
      </c>
      <c r="E3457" s="60" t="s">
        <v>25</v>
      </c>
      <c r="F3457" s="56">
        <v>0.434</v>
      </c>
      <c r="G3457" s="53"/>
      <c r="H3457" s="53"/>
      <c r="I3457" s="53"/>
      <c r="J3457" s="53"/>
      <c r="K3457" s="57"/>
      <c r="L3457" s="58">
        <f t="shared" si="350"/>
        <v>11.46</v>
      </c>
      <c r="M3457" s="58">
        <f t="shared" si="352"/>
        <v>1.1499999999999999</v>
      </c>
      <c r="N3457" s="58">
        <f t="shared" si="353"/>
        <v>5.72</v>
      </c>
      <c r="O3457" s="58">
        <f>IF(J3457&gt;0,ROUND(J3457*#REF!,2),0)</f>
        <v>0</v>
      </c>
      <c r="P3457" s="58">
        <f t="shared" si="351"/>
        <v>6.87</v>
      </c>
      <c r="Q3457" s="59" t="s">
        <v>0</v>
      </c>
      <c r="R3457" s="51"/>
      <c r="S3457" s="51"/>
    </row>
    <row r="3458" spans="1:19" ht="21" x14ac:dyDescent="0.35">
      <c r="A3458" s="53">
        <v>40311384</v>
      </c>
      <c r="B3458" s="53" t="s">
        <v>12433</v>
      </c>
      <c r="C3458" s="54" t="s">
        <v>1141</v>
      </c>
      <c r="D3458" s="60">
        <v>0.01</v>
      </c>
      <c r="E3458" s="60" t="s">
        <v>25</v>
      </c>
      <c r="F3458" s="56">
        <v>0.56699999999999995</v>
      </c>
      <c r="G3458" s="53"/>
      <c r="H3458" s="53"/>
      <c r="I3458" s="53"/>
      <c r="J3458" s="53"/>
      <c r="K3458" s="57"/>
      <c r="L3458" s="58">
        <f t="shared" si="350"/>
        <v>11.46</v>
      </c>
      <c r="M3458" s="58">
        <f t="shared" si="352"/>
        <v>0.11</v>
      </c>
      <c r="N3458" s="58">
        <f t="shared" si="353"/>
        <v>7.48</v>
      </c>
      <c r="O3458" s="58">
        <f>IF(J3458&gt;0,ROUND(J3458*#REF!,2),0)</f>
        <v>0</v>
      </c>
      <c r="P3458" s="58">
        <f t="shared" si="351"/>
        <v>7.59</v>
      </c>
      <c r="Q3458" s="59" t="s">
        <v>0</v>
      </c>
      <c r="R3458" s="51"/>
      <c r="S3458" s="51"/>
    </row>
    <row r="3459" spans="1:19" x14ac:dyDescent="0.35">
      <c r="A3459" s="53">
        <v>40311392</v>
      </c>
      <c r="B3459" s="53" t="s">
        <v>12434</v>
      </c>
      <c r="C3459" s="54" t="s">
        <v>1140</v>
      </c>
      <c r="D3459" s="60">
        <v>0.1</v>
      </c>
      <c r="E3459" s="60" t="s">
        <v>25</v>
      </c>
      <c r="F3459" s="56">
        <v>0.42</v>
      </c>
      <c r="G3459" s="53"/>
      <c r="H3459" s="53"/>
      <c r="I3459" s="53"/>
      <c r="J3459" s="53"/>
      <c r="K3459" s="57"/>
      <c r="L3459" s="58">
        <f t="shared" si="350"/>
        <v>11.46</v>
      </c>
      <c r="M3459" s="58">
        <f t="shared" si="352"/>
        <v>1.1499999999999999</v>
      </c>
      <c r="N3459" s="58">
        <f t="shared" si="353"/>
        <v>5.54</v>
      </c>
      <c r="O3459" s="58">
        <f>IF(J3459&gt;0,ROUND(J3459*#REF!,2),0)</f>
        <v>0</v>
      </c>
      <c r="P3459" s="58">
        <f t="shared" si="351"/>
        <v>6.69</v>
      </c>
      <c r="Q3459" s="59" t="s">
        <v>0</v>
      </c>
      <c r="R3459" s="51"/>
      <c r="S3459" s="51"/>
    </row>
    <row r="3460" spans="1:19" ht="21" x14ac:dyDescent="0.35">
      <c r="A3460" s="53">
        <v>40311503</v>
      </c>
      <c r="B3460" s="53" t="s">
        <v>12435</v>
      </c>
      <c r="C3460" s="54" t="s">
        <v>1139</v>
      </c>
      <c r="D3460" s="69">
        <v>0.5</v>
      </c>
      <c r="E3460" s="60" t="s">
        <v>25</v>
      </c>
      <c r="F3460" s="56">
        <v>3</v>
      </c>
      <c r="G3460" s="53"/>
      <c r="H3460" s="53"/>
      <c r="I3460" s="53"/>
      <c r="J3460" s="53"/>
      <c r="K3460" s="57"/>
      <c r="L3460" s="58">
        <f t="shared" si="350"/>
        <v>11.46</v>
      </c>
      <c r="M3460" s="58">
        <f t="shared" si="352"/>
        <v>5.73</v>
      </c>
      <c r="N3460" s="58">
        <f t="shared" si="353"/>
        <v>39.57</v>
      </c>
      <c r="O3460" s="58">
        <f>IF(J3460&gt;0,ROUND(J3460*#REF!,2),0)</f>
        <v>0</v>
      </c>
      <c r="P3460" s="58">
        <f t="shared" si="351"/>
        <v>45.3</v>
      </c>
      <c r="Q3460" s="59" t="s">
        <v>0</v>
      </c>
      <c r="R3460" s="51"/>
      <c r="S3460" s="51"/>
    </row>
    <row r="3461" spans="1:19" ht="31" x14ac:dyDescent="0.35">
      <c r="A3461" s="125" t="s">
        <v>12436</v>
      </c>
      <c r="B3461" s="125"/>
      <c r="C3461" s="125"/>
      <c r="D3461" s="125"/>
      <c r="E3461" s="125"/>
      <c r="F3461" s="125"/>
      <c r="G3461" s="125"/>
      <c r="H3461" s="125"/>
      <c r="I3461" s="125"/>
      <c r="J3461" s="125"/>
      <c r="K3461" s="125"/>
      <c r="L3461" s="125"/>
      <c r="M3461" s="125"/>
      <c r="N3461" s="125"/>
      <c r="O3461" s="125"/>
      <c r="P3461" s="125"/>
      <c r="Q3461" s="52"/>
      <c r="R3461" s="51"/>
      <c r="S3461" s="51"/>
    </row>
    <row r="3462" spans="1:19" ht="21" x14ac:dyDescent="0.35">
      <c r="A3462" s="53">
        <v>40312011</v>
      </c>
      <c r="B3462" s="53" t="s">
        <v>12437</v>
      </c>
      <c r="C3462" s="54" t="s">
        <v>1138</v>
      </c>
      <c r="D3462" s="60">
        <v>0.04</v>
      </c>
      <c r="E3462" s="60" t="s">
        <v>25</v>
      </c>
      <c r="F3462" s="56">
        <v>0.69299999999999995</v>
      </c>
      <c r="G3462" s="53"/>
      <c r="H3462" s="53"/>
      <c r="I3462" s="53"/>
      <c r="J3462" s="53"/>
      <c r="K3462" s="57"/>
      <c r="L3462" s="58">
        <f t="shared" ref="L3462:L3477" si="354">VLOOKUP(E3462,PORTES,6,FALSE)</f>
        <v>11.46</v>
      </c>
      <c r="M3462" s="58">
        <f t="shared" si="352"/>
        <v>0.46</v>
      </c>
      <c r="N3462" s="58">
        <f t="shared" si="353"/>
        <v>9.14</v>
      </c>
      <c r="O3462" s="58">
        <f>IF(J3462&gt;0,ROUND(J3462*#REF!,2),0)</f>
        <v>0</v>
      </c>
      <c r="P3462" s="58">
        <f t="shared" si="351"/>
        <v>9.6</v>
      </c>
      <c r="Q3462" s="59" t="s">
        <v>0</v>
      </c>
      <c r="R3462" s="51"/>
      <c r="S3462" s="51"/>
    </row>
    <row r="3463" spans="1:19" x14ac:dyDescent="0.35">
      <c r="A3463" s="53">
        <v>40312020</v>
      </c>
      <c r="B3463" s="53" t="s">
        <v>12438</v>
      </c>
      <c r="C3463" s="54" t="s">
        <v>1137</v>
      </c>
      <c r="D3463" s="60">
        <v>0.04</v>
      </c>
      <c r="E3463" s="60" t="s">
        <v>25</v>
      </c>
      <c r="F3463" s="56">
        <v>0.78300000000000003</v>
      </c>
      <c r="G3463" s="53"/>
      <c r="H3463" s="53"/>
      <c r="I3463" s="53"/>
      <c r="J3463" s="53"/>
      <c r="K3463" s="57"/>
      <c r="L3463" s="58">
        <f t="shared" si="354"/>
        <v>11.46</v>
      </c>
      <c r="M3463" s="58">
        <f t="shared" si="352"/>
        <v>0.46</v>
      </c>
      <c r="N3463" s="58">
        <f t="shared" si="353"/>
        <v>10.33</v>
      </c>
      <c r="O3463" s="58">
        <f>IF(J3463&gt;0,ROUND(J3463*#REF!,2),0)</f>
        <v>0</v>
      </c>
      <c r="P3463" s="58">
        <f t="shared" si="351"/>
        <v>10.79</v>
      </c>
      <c r="Q3463" s="59" t="s">
        <v>0</v>
      </c>
      <c r="R3463" s="51"/>
      <c r="S3463" s="51"/>
    </row>
    <row r="3464" spans="1:19" ht="21" x14ac:dyDescent="0.35">
      <c r="A3464" s="53">
        <v>40312046</v>
      </c>
      <c r="B3464" s="53" t="s">
        <v>12439</v>
      </c>
      <c r="C3464" s="54" t="s">
        <v>1136</v>
      </c>
      <c r="D3464" s="60">
        <v>0.1</v>
      </c>
      <c r="E3464" s="60" t="s">
        <v>25</v>
      </c>
      <c r="F3464" s="56">
        <v>3.2669999999999999</v>
      </c>
      <c r="G3464" s="53"/>
      <c r="H3464" s="53"/>
      <c r="I3464" s="53"/>
      <c r="J3464" s="53"/>
      <c r="K3464" s="57"/>
      <c r="L3464" s="58">
        <f t="shared" si="354"/>
        <v>11.46</v>
      </c>
      <c r="M3464" s="58">
        <f t="shared" si="352"/>
        <v>1.1499999999999999</v>
      </c>
      <c r="N3464" s="58">
        <f t="shared" si="353"/>
        <v>43.09</v>
      </c>
      <c r="O3464" s="58">
        <f>IF(J3464&gt;0,ROUND(J3464*#REF!,2),0)</f>
        <v>0</v>
      </c>
      <c r="P3464" s="58">
        <f t="shared" si="351"/>
        <v>44.24</v>
      </c>
      <c r="Q3464" s="59" t="s">
        <v>0</v>
      </c>
      <c r="R3464" s="51"/>
      <c r="S3464" s="51"/>
    </row>
    <row r="3465" spans="1:19" ht="21" x14ac:dyDescent="0.35">
      <c r="A3465" s="53">
        <v>40312054</v>
      </c>
      <c r="B3465" s="53" t="s">
        <v>12440</v>
      </c>
      <c r="C3465" s="54" t="s">
        <v>1135</v>
      </c>
      <c r="D3465" s="60">
        <v>0.04</v>
      </c>
      <c r="E3465" s="60" t="s">
        <v>25</v>
      </c>
      <c r="F3465" s="56">
        <v>0.78300000000000003</v>
      </c>
      <c r="G3465" s="53"/>
      <c r="H3465" s="53"/>
      <c r="I3465" s="53"/>
      <c r="J3465" s="53"/>
      <c r="K3465" s="57"/>
      <c r="L3465" s="58">
        <f t="shared" si="354"/>
        <v>11.46</v>
      </c>
      <c r="M3465" s="58">
        <f t="shared" si="352"/>
        <v>0.46</v>
      </c>
      <c r="N3465" s="58">
        <f t="shared" si="353"/>
        <v>10.33</v>
      </c>
      <c r="O3465" s="58">
        <f>IF(J3465&gt;0,ROUND(J3465*#REF!,2),0)</f>
        <v>0</v>
      </c>
      <c r="P3465" s="58">
        <f t="shared" si="351"/>
        <v>10.79</v>
      </c>
      <c r="Q3465" s="59" t="s">
        <v>0</v>
      </c>
      <c r="R3465" s="51"/>
      <c r="S3465" s="51"/>
    </row>
    <row r="3466" spans="1:19" ht="42" x14ac:dyDescent="0.35">
      <c r="A3466" s="53">
        <v>40312062</v>
      </c>
      <c r="B3466" s="53" t="s">
        <v>12441</v>
      </c>
      <c r="C3466" s="54" t="s">
        <v>1134</v>
      </c>
      <c r="D3466" s="60">
        <v>0.75</v>
      </c>
      <c r="E3466" s="60" t="s">
        <v>25</v>
      </c>
      <c r="F3466" s="56">
        <v>6.2910000000000004</v>
      </c>
      <c r="G3466" s="53"/>
      <c r="H3466" s="53"/>
      <c r="I3466" s="53"/>
      <c r="J3466" s="53"/>
      <c r="K3466" s="57"/>
      <c r="L3466" s="58">
        <f t="shared" si="354"/>
        <v>11.46</v>
      </c>
      <c r="M3466" s="58">
        <f t="shared" si="352"/>
        <v>8.6</v>
      </c>
      <c r="N3466" s="58">
        <f t="shared" si="353"/>
        <v>82.98</v>
      </c>
      <c r="O3466" s="58">
        <f>IF(J3466&gt;0,ROUND(J3466*#REF!,2),0)</f>
        <v>0</v>
      </c>
      <c r="P3466" s="58">
        <f t="shared" si="351"/>
        <v>91.58</v>
      </c>
      <c r="Q3466" s="59" t="s">
        <v>0</v>
      </c>
      <c r="R3466" s="51"/>
      <c r="S3466" s="51"/>
    </row>
    <row r="3467" spans="1:19" ht="52.5" x14ac:dyDescent="0.35">
      <c r="A3467" s="53">
        <v>40312070</v>
      </c>
      <c r="B3467" s="53" t="s">
        <v>12442</v>
      </c>
      <c r="C3467" s="54" t="s">
        <v>1133</v>
      </c>
      <c r="D3467" s="69">
        <v>0.1</v>
      </c>
      <c r="E3467" s="60" t="s">
        <v>25</v>
      </c>
      <c r="F3467" s="56">
        <v>2.87</v>
      </c>
      <c r="G3467" s="53"/>
      <c r="H3467" s="53"/>
      <c r="I3467" s="53"/>
      <c r="J3467" s="53"/>
      <c r="K3467" s="57"/>
      <c r="L3467" s="58">
        <f t="shared" si="354"/>
        <v>11.46</v>
      </c>
      <c r="M3467" s="58">
        <f t="shared" si="352"/>
        <v>1.1499999999999999</v>
      </c>
      <c r="N3467" s="58">
        <f t="shared" si="353"/>
        <v>37.86</v>
      </c>
      <c r="O3467" s="58">
        <f>IF(J3467&gt;0,ROUND(J3467*#REF!,2),0)</f>
        <v>0</v>
      </c>
      <c r="P3467" s="58">
        <f t="shared" si="351"/>
        <v>39.01</v>
      </c>
      <c r="Q3467" s="59" t="s">
        <v>0</v>
      </c>
      <c r="R3467" s="51"/>
      <c r="S3467" s="51"/>
    </row>
    <row r="3468" spans="1:19" ht="21" x14ac:dyDescent="0.35">
      <c r="A3468" s="53">
        <v>40312089</v>
      </c>
      <c r="B3468" s="53" t="s">
        <v>12443</v>
      </c>
      <c r="C3468" s="54" t="s">
        <v>1132</v>
      </c>
      <c r="D3468" s="69">
        <v>0.1</v>
      </c>
      <c r="E3468" s="60" t="s">
        <v>25</v>
      </c>
      <c r="F3468" s="56">
        <v>2.95</v>
      </c>
      <c r="G3468" s="53"/>
      <c r="H3468" s="53"/>
      <c r="I3468" s="53"/>
      <c r="J3468" s="53"/>
      <c r="K3468" s="57"/>
      <c r="L3468" s="58">
        <f t="shared" si="354"/>
        <v>11.46</v>
      </c>
      <c r="M3468" s="58">
        <f t="shared" si="352"/>
        <v>1.1499999999999999</v>
      </c>
      <c r="N3468" s="58">
        <f t="shared" si="353"/>
        <v>38.909999999999997</v>
      </c>
      <c r="O3468" s="58">
        <f>IF(J3468&gt;0,ROUND(J3468*#REF!,2),0)</f>
        <v>0</v>
      </c>
      <c r="P3468" s="58">
        <f t="shared" si="351"/>
        <v>40.06</v>
      </c>
      <c r="Q3468" s="59" t="s">
        <v>0</v>
      </c>
      <c r="R3468" s="51"/>
      <c r="S3468" s="51"/>
    </row>
    <row r="3469" spans="1:19" ht="21" x14ac:dyDescent="0.35">
      <c r="A3469" s="53">
        <v>40312097</v>
      </c>
      <c r="B3469" s="53" t="s">
        <v>12444</v>
      </c>
      <c r="C3469" s="54" t="s">
        <v>1131</v>
      </c>
      <c r="D3469" s="69">
        <v>0.1</v>
      </c>
      <c r="E3469" s="60" t="s">
        <v>25</v>
      </c>
      <c r="F3469" s="56">
        <v>2.79</v>
      </c>
      <c r="G3469" s="53"/>
      <c r="H3469" s="53"/>
      <c r="I3469" s="53"/>
      <c r="J3469" s="53"/>
      <c r="K3469" s="57"/>
      <c r="L3469" s="58">
        <f t="shared" si="354"/>
        <v>11.46</v>
      </c>
      <c r="M3469" s="58">
        <f t="shared" si="352"/>
        <v>1.1499999999999999</v>
      </c>
      <c r="N3469" s="58">
        <f t="shared" si="353"/>
        <v>36.799999999999997</v>
      </c>
      <c r="O3469" s="58">
        <f>IF(J3469&gt;0,ROUND(J3469*#REF!,2),0)</f>
        <v>0</v>
      </c>
      <c r="P3469" s="58">
        <f t="shared" si="351"/>
        <v>37.950000000000003</v>
      </c>
      <c r="Q3469" s="59" t="s">
        <v>0</v>
      </c>
      <c r="R3469" s="51"/>
      <c r="S3469" s="51"/>
    </row>
    <row r="3470" spans="1:19" ht="42" x14ac:dyDescent="0.35">
      <c r="A3470" s="53">
        <v>40312100</v>
      </c>
      <c r="B3470" s="53" t="s">
        <v>12445</v>
      </c>
      <c r="C3470" s="54" t="s">
        <v>1130</v>
      </c>
      <c r="D3470" s="69">
        <v>0.1</v>
      </c>
      <c r="E3470" s="60" t="s">
        <v>25</v>
      </c>
      <c r="F3470" s="56">
        <v>2.99</v>
      </c>
      <c r="G3470" s="53"/>
      <c r="H3470" s="53"/>
      <c r="I3470" s="53"/>
      <c r="J3470" s="53"/>
      <c r="K3470" s="57"/>
      <c r="L3470" s="58">
        <f t="shared" si="354"/>
        <v>11.46</v>
      </c>
      <c r="M3470" s="58">
        <f t="shared" si="352"/>
        <v>1.1499999999999999</v>
      </c>
      <c r="N3470" s="58">
        <f t="shared" si="353"/>
        <v>39.44</v>
      </c>
      <c r="O3470" s="58">
        <f>IF(J3470&gt;0,ROUND(J3470*#REF!,2),0)</f>
        <v>0</v>
      </c>
      <c r="P3470" s="58">
        <f t="shared" si="351"/>
        <v>40.590000000000003</v>
      </c>
      <c r="Q3470" s="59" t="s">
        <v>0</v>
      </c>
      <c r="R3470" s="51"/>
      <c r="S3470" s="51"/>
    </row>
    <row r="3471" spans="1:19" x14ac:dyDescent="0.35">
      <c r="A3471" s="53">
        <v>40312119</v>
      </c>
      <c r="B3471" s="53" t="s">
        <v>12446</v>
      </c>
      <c r="C3471" s="54" t="s">
        <v>1129</v>
      </c>
      <c r="D3471" s="60">
        <v>0.01</v>
      </c>
      <c r="E3471" s="60" t="s">
        <v>25</v>
      </c>
      <c r="F3471" s="56">
        <v>1.514</v>
      </c>
      <c r="G3471" s="53"/>
      <c r="H3471" s="53"/>
      <c r="I3471" s="53"/>
      <c r="J3471" s="53"/>
      <c r="K3471" s="57"/>
      <c r="L3471" s="58">
        <f t="shared" si="354"/>
        <v>11.46</v>
      </c>
      <c r="M3471" s="58">
        <f t="shared" si="352"/>
        <v>0.11</v>
      </c>
      <c r="N3471" s="58">
        <f t="shared" si="353"/>
        <v>19.97</v>
      </c>
      <c r="O3471" s="58">
        <f>IF(J3471&gt;0,ROUND(J3471*#REF!,2),0)</f>
        <v>0</v>
      </c>
      <c r="P3471" s="58">
        <f t="shared" si="351"/>
        <v>20.079999999999998</v>
      </c>
      <c r="Q3471" s="59" t="s">
        <v>0</v>
      </c>
      <c r="R3471" s="51"/>
      <c r="S3471" s="51"/>
    </row>
    <row r="3472" spans="1:19" ht="42" x14ac:dyDescent="0.35">
      <c r="A3472" s="53">
        <v>40312127</v>
      </c>
      <c r="B3472" s="53" t="s">
        <v>12447</v>
      </c>
      <c r="C3472" s="54" t="s">
        <v>1128</v>
      </c>
      <c r="D3472" s="69">
        <v>0.1</v>
      </c>
      <c r="E3472" s="60" t="s">
        <v>25</v>
      </c>
      <c r="F3472" s="56">
        <v>7.5510000000000002</v>
      </c>
      <c r="G3472" s="53"/>
      <c r="H3472" s="53"/>
      <c r="I3472" s="53"/>
      <c r="J3472" s="53"/>
      <c r="K3472" s="57"/>
      <c r="L3472" s="58">
        <f t="shared" si="354"/>
        <v>11.46</v>
      </c>
      <c r="M3472" s="58">
        <f t="shared" si="352"/>
        <v>1.1499999999999999</v>
      </c>
      <c r="N3472" s="58">
        <f t="shared" si="353"/>
        <v>99.6</v>
      </c>
      <c r="O3472" s="58">
        <f>IF(J3472&gt;0,ROUND(J3472*#REF!,2),0)</f>
        <v>0</v>
      </c>
      <c r="P3472" s="58">
        <f t="shared" si="351"/>
        <v>100.75</v>
      </c>
      <c r="Q3472" s="59" t="s">
        <v>0</v>
      </c>
      <c r="R3472" s="51"/>
      <c r="S3472" s="51"/>
    </row>
    <row r="3473" spans="1:19" x14ac:dyDescent="0.35">
      <c r="A3473" s="53">
        <v>40312135</v>
      </c>
      <c r="B3473" s="53" t="s">
        <v>12448</v>
      </c>
      <c r="C3473" s="54" t="s">
        <v>1127</v>
      </c>
      <c r="D3473" s="60">
        <v>0.01</v>
      </c>
      <c r="E3473" s="60" t="s">
        <v>25</v>
      </c>
      <c r="F3473" s="56">
        <v>1.05</v>
      </c>
      <c r="G3473" s="53"/>
      <c r="H3473" s="53"/>
      <c r="I3473" s="53"/>
      <c r="J3473" s="53"/>
      <c r="K3473" s="57"/>
      <c r="L3473" s="58">
        <f t="shared" si="354"/>
        <v>11.46</v>
      </c>
      <c r="M3473" s="58">
        <f t="shared" si="352"/>
        <v>0.11</v>
      </c>
      <c r="N3473" s="58">
        <f t="shared" si="353"/>
        <v>13.85</v>
      </c>
      <c r="O3473" s="58">
        <f>IF(J3473&gt;0,ROUND(J3473*#REF!,2),0)</f>
        <v>0</v>
      </c>
      <c r="P3473" s="58">
        <f t="shared" si="351"/>
        <v>13.96</v>
      </c>
      <c r="Q3473" s="59" t="s">
        <v>0</v>
      </c>
      <c r="R3473" s="51"/>
      <c r="S3473" s="51"/>
    </row>
    <row r="3474" spans="1:19" ht="42" x14ac:dyDescent="0.35">
      <c r="A3474" s="53">
        <v>40312143</v>
      </c>
      <c r="B3474" s="53" t="s">
        <v>12449</v>
      </c>
      <c r="C3474" s="54" t="s">
        <v>1126</v>
      </c>
      <c r="D3474" s="69">
        <v>0.1</v>
      </c>
      <c r="E3474" s="60" t="s">
        <v>25</v>
      </c>
      <c r="F3474" s="56">
        <v>6.3390000000000004</v>
      </c>
      <c r="G3474" s="53"/>
      <c r="H3474" s="53"/>
      <c r="I3474" s="53"/>
      <c r="J3474" s="53"/>
      <c r="K3474" s="57"/>
      <c r="L3474" s="58">
        <f t="shared" si="354"/>
        <v>11.46</v>
      </c>
      <c r="M3474" s="58">
        <f t="shared" si="352"/>
        <v>1.1499999999999999</v>
      </c>
      <c r="N3474" s="58">
        <f t="shared" si="353"/>
        <v>83.61</v>
      </c>
      <c r="O3474" s="58">
        <f>IF(J3474&gt;0,ROUND(J3474*#REF!,2),0)</f>
        <v>0</v>
      </c>
      <c r="P3474" s="58">
        <f t="shared" si="351"/>
        <v>84.76</v>
      </c>
      <c r="Q3474" s="59" t="s">
        <v>0</v>
      </c>
      <c r="R3474" s="51"/>
      <c r="S3474" s="51"/>
    </row>
    <row r="3475" spans="1:19" ht="42" x14ac:dyDescent="0.35">
      <c r="A3475" s="53">
        <v>40312151</v>
      </c>
      <c r="B3475" s="53" t="s">
        <v>12450</v>
      </c>
      <c r="C3475" s="54" t="s">
        <v>1125</v>
      </c>
      <c r="D3475" s="60">
        <v>0.1</v>
      </c>
      <c r="E3475" s="60" t="s">
        <v>25</v>
      </c>
      <c r="F3475" s="56">
        <v>5.0309999999999997</v>
      </c>
      <c r="G3475" s="53"/>
      <c r="H3475" s="53"/>
      <c r="I3475" s="53"/>
      <c r="J3475" s="53"/>
      <c r="K3475" s="57"/>
      <c r="L3475" s="58">
        <f t="shared" si="354"/>
        <v>11.46</v>
      </c>
      <c r="M3475" s="58">
        <f t="shared" si="352"/>
        <v>1.1499999999999999</v>
      </c>
      <c r="N3475" s="58">
        <f t="shared" si="353"/>
        <v>66.36</v>
      </c>
      <c r="O3475" s="58">
        <f>IF(J3475&gt;0,ROUND(J3475*#REF!,2),0)</f>
        <v>0</v>
      </c>
      <c r="P3475" s="58">
        <f t="shared" si="351"/>
        <v>67.510000000000005</v>
      </c>
      <c r="Q3475" s="59" t="s">
        <v>0</v>
      </c>
      <c r="R3475" s="51"/>
      <c r="S3475" s="51"/>
    </row>
    <row r="3476" spans="1:19" ht="42" x14ac:dyDescent="0.35">
      <c r="A3476" s="53">
        <v>40312160</v>
      </c>
      <c r="B3476" s="53" t="s">
        <v>12451</v>
      </c>
      <c r="C3476" s="54" t="s">
        <v>1124</v>
      </c>
      <c r="D3476" s="60">
        <v>0.01</v>
      </c>
      <c r="E3476" s="60" t="s">
        <v>25</v>
      </c>
      <c r="F3476" s="56">
        <v>5.09</v>
      </c>
      <c r="G3476" s="53"/>
      <c r="H3476" s="53"/>
      <c r="I3476" s="53"/>
      <c r="J3476" s="53"/>
      <c r="K3476" s="57"/>
      <c r="L3476" s="58">
        <f t="shared" si="354"/>
        <v>11.46</v>
      </c>
      <c r="M3476" s="58">
        <f t="shared" si="352"/>
        <v>0.11</v>
      </c>
      <c r="N3476" s="58">
        <f t="shared" si="353"/>
        <v>67.14</v>
      </c>
      <c r="O3476" s="58">
        <f>IF(J3476&gt;0,ROUND(J3476*#REF!,2),0)</f>
        <v>0</v>
      </c>
      <c r="P3476" s="58">
        <f t="shared" si="351"/>
        <v>67.25</v>
      </c>
      <c r="Q3476" s="59" t="s">
        <v>0</v>
      </c>
      <c r="R3476" s="51"/>
      <c r="S3476" s="51"/>
    </row>
    <row r="3477" spans="1:19" ht="52.5" x14ac:dyDescent="0.35">
      <c r="A3477" s="53">
        <v>40312178</v>
      </c>
      <c r="B3477" s="53" t="s">
        <v>12452</v>
      </c>
      <c r="C3477" s="54" t="s">
        <v>1123</v>
      </c>
      <c r="D3477" s="60">
        <v>0.01</v>
      </c>
      <c r="E3477" s="60" t="s">
        <v>25</v>
      </c>
      <c r="F3477" s="56">
        <v>9.5</v>
      </c>
      <c r="G3477" s="53"/>
      <c r="H3477" s="53"/>
      <c r="I3477" s="53"/>
      <c r="J3477" s="53"/>
      <c r="K3477" s="57"/>
      <c r="L3477" s="58">
        <f t="shared" si="354"/>
        <v>11.46</v>
      </c>
      <c r="M3477" s="58">
        <f t="shared" si="352"/>
        <v>0.11</v>
      </c>
      <c r="N3477" s="58">
        <f t="shared" si="353"/>
        <v>125.31</v>
      </c>
      <c r="O3477" s="58">
        <f>IF(J3477&gt;0,ROUND(J3477*#REF!,2),0)</f>
        <v>0</v>
      </c>
      <c r="P3477" s="58">
        <f t="shared" si="351"/>
        <v>125.42</v>
      </c>
      <c r="Q3477" s="59" t="s">
        <v>0</v>
      </c>
      <c r="R3477" s="51"/>
      <c r="S3477" s="51"/>
    </row>
    <row r="3478" spans="1:19" ht="31" x14ac:dyDescent="0.35">
      <c r="A3478" s="125" t="s">
        <v>12453</v>
      </c>
      <c r="B3478" s="125"/>
      <c r="C3478" s="125"/>
      <c r="D3478" s="125"/>
      <c r="E3478" s="125"/>
      <c r="F3478" s="125"/>
      <c r="G3478" s="125"/>
      <c r="H3478" s="125"/>
      <c r="I3478" s="125"/>
      <c r="J3478" s="125"/>
      <c r="K3478" s="125"/>
      <c r="L3478" s="125"/>
      <c r="M3478" s="125"/>
      <c r="N3478" s="125"/>
      <c r="O3478" s="125"/>
      <c r="P3478" s="125"/>
      <c r="Q3478" s="52"/>
      <c r="R3478" s="51"/>
      <c r="S3478" s="51"/>
    </row>
    <row r="3479" spans="1:19" ht="31.5" x14ac:dyDescent="0.35">
      <c r="A3479" s="53">
        <v>40313018</v>
      </c>
      <c r="B3479" s="53" t="s">
        <v>12454</v>
      </c>
      <c r="C3479" s="54" t="s">
        <v>1122</v>
      </c>
      <c r="D3479" s="60">
        <v>0.04</v>
      </c>
      <c r="E3479" s="60" t="s">
        <v>25</v>
      </c>
      <c r="F3479" s="53">
        <v>1.0529999999999999</v>
      </c>
      <c r="G3479" s="53"/>
      <c r="H3479" s="53"/>
      <c r="I3479" s="53"/>
      <c r="J3479" s="53"/>
      <c r="K3479" s="57"/>
      <c r="L3479" s="58">
        <f t="shared" ref="L3479:L3512" si="355">VLOOKUP(E3479,PORTES,6,FALSE)</f>
        <v>11.46</v>
      </c>
      <c r="M3479" s="58">
        <f t="shared" si="352"/>
        <v>0.46</v>
      </c>
      <c r="N3479" s="58">
        <f t="shared" si="353"/>
        <v>13.89</v>
      </c>
      <c r="O3479" s="58">
        <f>IF(J3479&gt;0,ROUND(J3479*#REF!,2),0)</f>
        <v>0</v>
      </c>
      <c r="P3479" s="58">
        <f t="shared" si="351"/>
        <v>14.35</v>
      </c>
      <c r="Q3479" s="59" t="s">
        <v>0</v>
      </c>
      <c r="R3479" s="51"/>
      <c r="S3479" s="51"/>
    </row>
    <row r="3480" spans="1:19" ht="42" x14ac:dyDescent="0.35">
      <c r="A3480" s="53">
        <v>40313026</v>
      </c>
      <c r="B3480" s="53" t="s">
        <v>12455</v>
      </c>
      <c r="C3480" s="54" t="s">
        <v>1121</v>
      </c>
      <c r="D3480" s="60">
        <v>0.1</v>
      </c>
      <c r="E3480" s="60" t="s">
        <v>25</v>
      </c>
      <c r="F3480" s="56">
        <v>1.647</v>
      </c>
      <c r="G3480" s="53"/>
      <c r="H3480" s="53"/>
      <c r="I3480" s="53"/>
      <c r="J3480" s="53"/>
      <c r="K3480" s="57"/>
      <c r="L3480" s="58">
        <f t="shared" si="355"/>
        <v>11.46</v>
      </c>
      <c r="M3480" s="58">
        <f t="shared" si="352"/>
        <v>1.1499999999999999</v>
      </c>
      <c r="N3480" s="58">
        <f t="shared" si="353"/>
        <v>21.72</v>
      </c>
      <c r="O3480" s="58">
        <f>IF(J3480&gt;0,ROUND(J3480*#REF!,2),0)</f>
        <v>0</v>
      </c>
      <c r="P3480" s="58">
        <f t="shared" si="351"/>
        <v>22.87</v>
      </c>
      <c r="Q3480" s="59" t="s">
        <v>0</v>
      </c>
      <c r="R3480" s="51"/>
      <c r="S3480" s="51"/>
    </row>
    <row r="3481" spans="1:19" ht="31.5" x14ac:dyDescent="0.35">
      <c r="A3481" s="53">
        <v>40313034</v>
      </c>
      <c r="B3481" s="53" t="s">
        <v>12456</v>
      </c>
      <c r="C3481" s="54" t="s">
        <v>1120</v>
      </c>
      <c r="D3481" s="60">
        <v>0.01</v>
      </c>
      <c r="E3481" s="60" t="s">
        <v>25</v>
      </c>
      <c r="F3481" s="56">
        <v>1.647</v>
      </c>
      <c r="G3481" s="53"/>
      <c r="H3481" s="53"/>
      <c r="I3481" s="53"/>
      <c r="J3481" s="53"/>
      <c r="K3481" s="57"/>
      <c r="L3481" s="58">
        <f t="shared" si="355"/>
        <v>11.46</v>
      </c>
      <c r="M3481" s="58">
        <f t="shared" si="352"/>
        <v>0.11</v>
      </c>
      <c r="N3481" s="58">
        <f t="shared" si="353"/>
        <v>21.72</v>
      </c>
      <c r="O3481" s="58">
        <f>IF(J3481&gt;0,ROUND(J3481*#REF!,2),0)</f>
        <v>0</v>
      </c>
      <c r="P3481" s="58">
        <f t="shared" si="351"/>
        <v>21.83</v>
      </c>
      <c r="Q3481" s="59" t="s">
        <v>0</v>
      </c>
      <c r="R3481" s="51"/>
      <c r="S3481" s="51"/>
    </row>
    <row r="3482" spans="1:19" ht="21" x14ac:dyDescent="0.35">
      <c r="A3482" s="53">
        <v>40313042</v>
      </c>
      <c r="B3482" s="53" t="s">
        <v>12457</v>
      </c>
      <c r="C3482" s="54" t="s">
        <v>1119</v>
      </c>
      <c r="D3482" s="60">
        <v>0.04</v>
      </c>
      <c r="E3482" s="60" t="s">
        <v>25</v>
      </c>
      <c r="F3482" s="56">
        <v>1.44</v>
      </c>
      <c r="G3482" s="53"/>
      <c r="H3482" s="53"/>
      <c r="I3482" s="53"/>
      <c r="J3482" s="53"/>
      <c r="K3482" s="57"/>
      <c r="L3482" s="58">
        <f t="shared" si="355"/>
        <v>11.46</v>
      </c>
      <c r="M3482" s="58">
        <f t="shared" si="352"/>
        <v>0.46</v>
      </c>
      <c r="N3482" s="58">
        <f t="shared" si="353"/>
        <v>18.989999999999998</v>
      </c>
      <c r="O3482" s="58">
        <f>IF(J3482&gt;0,ROUND(J3482*#REF!,2),0)</f>
        <v>0</v>
      </c>
      <c r="P3482" s="58">
        <f t="shared" si="351"/>
        <v>19.45</v>
      </c>
      <c r="Q3482" s="59" t="s">
        <v>0</v>
      </c>
      <c r="R3482" s="51"/>
      <c r="S3482" s="51"/>
    </row>
    <row r="3483" spans="1:19" ht="21" x14ac:dyDescent="0.35">
      <c r="A3483" s="53">
        <v>40313050</v>
      </c>
      <c r="B3483" s="53" t="s">
        <v>12458</v>
      </c>
      <c r="C3483" s="54" t="s">
        <v>1118</v>
      </c>
      <c r="D3483" s="60">
        <v>0.04</v>
      </c>
      <c r="E3483" s="60" t="s">
        <v>25</v>
      </c>
      <c r="F3483" s="56">
        <v>1.44</v>
      </c>
      <c r="G3483" s="53"/>
      <c r="H3483" s="53"/>
      <c r="I3483" s="53"/>
      <c r="J3483" s="53"/>
      <c r="K3483" s="57"/>
      <c r="L3483" s="58">
        <f t="shared" si="355"/>
        <v>11.46</v>
      </c>
      <c r="M3483" s="58">
        <f t="shared" si="352"/>
        <v>0.46</v>
      </c>
      <c r="N3483" s="58">
        <f t="shared" si="353"/>
        <v>18.989999999999998</v>
      </c>
      <c r="O3483" s="58">
        <f>IF(J3483&gt;0,ROUND(J3483*#REF!,2),0)</f>
        <v>0</v>
      </c>
      <c r="P3483" s="58">
        <f t="shared" si="351"/>
        <v>19.45</v>
      </c>
      <c r="Q3483" s="59" t="s">
        <v>0</v>
      </c>
      <c r="R3483" s="51"/>
      <c r="S3483" s="51"/>
    </row>
    <row r="3484" spans="1:19" ht="31.5" x14ac:dyDescent="0.35">
      <c r="A3484" s="53">
        <v>40313069</v>
      </c>
      <c r="B3484" s="53" t="s">
        <v>12459</v>
      </c>
      <c r="C3484" s="54" t="s">
        <v>1117</v>
      </c>
      <c r="D3484" s="69">
        <v>0.1</v>
      </c>
      <c r="E3484" s="60" t="s">
        <v>25</v>
      </c>
      <c r="F3484" s="56">
        <v>1.647</v>
      </c>
      <c r="G3484" s="53"/>
      <c r="H3484" s="53"/>
      <c r="I3484" s="53"/>
      <c r="J3484" s="53"/>
      <c r="K3484" s="57"/>
      <c r="L3484" s="58">
        <f t="shared" si="355"/>
        <v>11.46</v>
      </c>
      <c r="M3484" s="58">
        <f t="shared" si="352"/>
        <v>1.1499999999999999</v>
      </c>
      <c r="N3484" s="58">
        <f t="shared" si="353"/>
        <v>21.72</v>
      </c>
      <c r="O3484" s="58">
        <f>IF(J3484&gt;0,ROUND(J3484*#REF!,2),0)</f>
        <v>0</v>
      </c>
      <c r="P3484" s="58">
        <f t="shared" si="351"/>
        <v>22.87</v>
      </c>
      <c r="Q3484" s="59" t="s">
        <v>0</v>
      </c>
      <c r="R3484" s="51"/>
      <c r="S3484" s="51"/>
    </row>
    <row r="3485" spans="1:19" ht="21" x14ac:dyDescent="0.35">
      <c r="A3485" s="53">
        <v>40313077</v>
      </c>
      <c r="B3485" s="53" t="s">
        <v>12460</v>
      </c>
      <c r="C3485" s="54" t="s">
        <v>1116</v>
      </c>
      <c r="D3485" s="60">
        <v>0.1</v>
      </c>
      <c r="E3485" s="60" t="s">
        <v>25</v>
      </c>
      <c r="F3485" s="56">
        <v>2.097</v>
      </c>
      <c r="G3485" s="53"/>
      <c r="H3485" s="53"/>
      <c r="I3485" s="53"/>
      <c r="J3485" s="53"/>
      <c r="K3485" s="57"/>
      <c r="L3485" s="58">
        <f t="shared" si="355"/>
        <v>11.46</v>
      </c>
      <c r="M3485" s="58">
        <f t="shared" si="352"/>
        <v>1.1499999999999999</v>
      </c>
      <c r="N3485" s="58">
        <f t="shared" si="353"/>
        <v>27.66</v>
      </c>
      <c r="O3485" s="58">
        <f>IF(J3485&gt;0,ROUND(J3485*#REF!,2),0)</f>
        <v>0</v>
      </c>
      <c r="P3485" s="58">
        <f t="shared" si="351"/>
        <v>28.81</v>
      </c>
      <c r="Q3485" s="59" t="s">
        <v>0</v>
      </c>
      <c r="R3485" s="51"/>
      <c r="S3485" s="51"/>
    </row>
    <row r="3486" spans="1:19" ht="21" x14ac:dyDescent="0.35">
      <c r="A3486" s="53">
        <v>40313085</v>
      </c>
      <c r="B3486" s="53" t="s">
        <v>12461</v>
      </c>
      <c r="C3486" s="54" t="s">
        <v>1115</v>
      </c>
      <c r="D3486" s="60">
        <v>0.04</v>
      </c>
      <c r="E3486" s="60" t="s">
        <v>25</v>
      </c>
      <c r="F3486" s="56">
        <v>1.0529999999999999</v>
      </c>
      <c r="G3486" s="53"/>
      <c r="H3486" s="53"/>
      <c r="I3486" s="53"/>
      <c r="J3486" s="53"/>
      <c r="K3486" s="57"/>
      <c r="L3486" s="58">
        <f t="shared" si="355"/>
        <v>11.46</v>
      </c>
      <c r="M3486" s="58">
        <f t="shared" si="352"/>
        <v>0.46</v>
      </c>
      <c r="N3486" s="58">
        <f t="shared" si="353"/>
        <v>13.89</v>
      </c>
      <c r="O3486" s="58">
        <f>IF(J3486&gt;0,ROUND(J3486*#REF!,2),0)</f>
        <v>0</v>
      </c>
      <c r="P3486" s="58">
        <f t="shared" si="351"/>
        <v>14.35</v>
      </c>
      <c r="Q3486" s="59" t="s">
        <v>0</v>
      </c>
      <c r="R3486" s="51"/>
      <c r="S3486" s="51"/>
    </row>
    <row r="3487" spans="1:19" ht="42" x14ac:dyDescent="0.35">
      <c r="A3487" s="53">
        <v>40313093</v>
      </c>
      <c r="B3487" s="53" t="s">
        <v>12462</v>
      </c>
      <c r="C3487" s="54" t="s">
        <v>1114</v>
      </c>
      <c r="D3487" s="60">
        <v>0.04</v>
      </c>
      <c r="E3487" s="60" t="s">
        <v>25</v>
      </c>
      <c r="F3487" s="56">
        <v>0.9</v>
      </c>
      <c r="G3487" s="53"/>
      <c r="H3487" s="53"/>
      <c r="I3487" s="53"/>
      <c r="J3487" s="53"/>
      <c r="K3487" s="57"/>
      <c r="L3487" s="58">
        <f t="shared" si="355"/>
        <v>11.46</v>
      </c>
      <c r="M3487" s="58">
        <f t="shared" si="352"/>
        <v>0.46</v>
      </c>
      <c r="N3487" s="58">
        <f t="shared" si="353"/>
        <v>11.87</v>
      </c>
      <c r="O3487" s="58">
        <f>IF(J3487&gt;0,ROUND(J3487*#REF!,2),0)</f>
        <v>0</v>
      </c>
      <c r="P3487" s="58">
        <f t="shared" si="351"/>
        <v>12.33</v>
      </c>
      <c r="Q3487" s="59" t="s">
        <v>0</v>
      </c>
      <c r="R3487" s="51"/>
      <c r="S3487" s="51"/>
    </row>
    <row r="3488" spans="1:19" x14ac:dyDescent="0.35">
      <c r="A3488" s="53">
        <v>40313107</v>
      </c>
      <c r="B3488" s="53" t="s">
        <v>12463</v>
      </c>
      <c r="C3488" s="54" t="s">
        <v>1113</v>
      </c>
      <c r="D3488" s="60">
        <v>0.1</v>
      </c>
      <c r="E3488" s="60" t="s">
        <v>25</v>
      </c>
      <c r="F3488" s="56">
        <v>2.7269999999999999</v>
      </c>
      <c r="G3488" s="53"/>
      <c r="H3488" s="53"/>
      <c r="I3488" s="53"/>
      <c r="J3488" s="53"/>
      <c r="K3488" s="57"/>
      <c r="L3488" s="58">
        <f t="shared" si="355"/>
        <v>11.46</v>
      </c>
      <c r="M3488" s="58">
        <f t="shared" si="352"/>
        <v>1.1499999999999999</v>
      </c>
      <c r="N3488" s="58">
        <f t="shared" si="353"/>
        <v>35.97</v>
      </c>
      <c r="O3488" s="58">
        <f>IF(J3488&gt;0,ROUND(J3488*#REF!,2),0)</f>
        <v>0</v>
      </c>
      <c r="P3488" s="58">
        <f t="shared" si="351"/>
        <v>37.119999999999997</v>
      </c>
      <c r="Q3488" s="59" t="s">
        <v>0</v>
      </c>
      <c r="R3488" s="51"/>
      <c r="S3488" s="51"/>
    </row>
    <row r="3489" spans="1:19" ht="21" x14ac:dyDescent="0.35">
      <c r="A3489" s="53">
        <v>40313115</v>
      </c>
      <c r="B3489" s="53" t="s">
        <v>12464</v>
      </c>
      <c r="C3489" s="54" t="s">
        <v>1112</v>
      </c>
      <c r="D3489" s="60">
        <v>0.04</v>
      </c>
      <c r="E3489" s="60" t="s">
        <v>25</v>
      </c>
      <c r="F3489" s="56">
        <v>0.9</v>
      </c>
      <c r="G3489" s="53"/>
      <c r="H3489" s="53"/>
      <c r="I3489" s="53"/>
      <c r="J3489" s="53"/>
      <c r="K3489" s="57"/>
      <c r="L3489" s="58">
        <f t="shared" si="355"/>
        <v>11.46</v>
      </c>
      <c r="M3489" s="58">
        <f t="shared" si="352"/>
        <v>0.46</v>
      </c>
      <c r="N3489" s="58">
        <f t="shared" si="353"/>
        <v>11.87</v>
      </c>
      <c r="O3489" s="58">
        <f>IF(J3489&gt;0,ROUND(J3489*#REF!,2),0)</f>
        <v>0</v>
      </c>
      <c r="P3489" s="58">
        <f t="shared" ref="P3489:P3561" si="356">ROUND(M3489+N3489+O3489,2)</f>
        <v>12.33</v>
      </c>
      <c r="Q3489" s="59" t="s">
        <v>0</v>
      </c>
      <c r="R3489" s="51"/>
      <c r="S3489" s="51"/>
    </row>
    <row r="3490" spans="1:19" ht="31.5" x14ac:dyDescent="0.35">
      <c r="A3490" s="53">
        <v>40313123</v>
      </c>
      <c r="B3490" s="53" t="s">
        <v>12465</v>
      </c>
      <c r="C3490" s="54" t="s">
        <v>1111</v>
      </c>
      <c r="D3490" s="60">
        <v>0.04</v>
      </c>
      <c r="E3490" s="60" t="s">
        <v>25</v>
      </c>
      <c r="F3490" s="56">
        <v>1.44</v>
      </c>
      <c r="G3490" s="53"/>
      <c r="H3490" s="53"/>
      <c r="I3490" s="53"/>
      <c r="J3490" s="53"/>
      <c r="K3490" s="57"/>
      <c r="L3490" s="58">
        <f t="shared" si="355"/>
        <v>11.46</v>
      </c>
      <c r="M3490" s="58">
        <f t="shared" si="352"/>
        <v>0.46</v>
      </c>
      <c r="N3490" s="58">
        <f t="shared" si="353"/>
        <v>18.989999999999998</v>
      </c>
      <c r="O3490" s="58">
        <f>IF(J3490&gt;0,ROUND(J3490*#REF!,2),0)</f>
        <v>0</v>
      </c>
      <c r="P3490" s="58">
        <f t="shared" si="356"/>
        <v>19.45</v>
      </c>
      <c r="Q3490" s="59" t="s">
        <v>0</v>
      </c>
      <c r="R3490" s="51"/>
      <c r="S3490" s="51"/>
    </row>
    <row r="3491" spans="1:19" ht="21" x14ac:dyDescent="0.35">
      <c r="A3491" s="53">
        <v>40313131</v>
      </c>
      <c r="B3491" s="53" t="s">
        <v>12466</v>
      </c>
      <c r="C3491" s="54" t="s">
        <v>1110</v>
      </c>
      <c r="D3491" s="60">
        <v>0.1</v>
      </c>
      <c r="E3491" s="60" t="s">
        <v>25</v>
      </c>
      <c r="F3491" s="56">
        <v>2.34</v>
      </c>
      <c r="G3491" s="53"/>
      <c r="H3491" s="53"/>
      <c r="I3491" s="53"/>
      <c r="J3491" s="53"/>
      <c r="K3491" s="57"/>
      <c r="L3491" s="58">
        <f t="shared" si="355"/>
        <v>11.46</v>
      </c>
      <c r="M3491" s="58">
        <f t="shared" si="352"/>
        <v>1.1499999999999999</v>
      </c>
      <c r="N3491" s="58">
        <f t="shared" si="353"/>
        <v>30.86</v>
      </c>
      <c r="O3491" s="58">
        <f>IF(J3491&gt;0,ROUND(J3491*#REF!,2),0)</f>
        <v>0</v>
      </c>
      <c r="P3491" s="58">
        <f t="shared" si="356"/>
        <v>32.01</v>
      </c>
      <c r="Q3491" s="59" t="s">
        <v>0</v>
      </c>
      <c r="R3491" s="51"/>
      <c r="S3491" s="51"/>
    </row>
    <row r="3492" spans="1:19" x14ac:dyDescent="0.35">
      <c r="A3492" s="53">
        <v>40313140</v>
      </c>
      <c r="B3492" s="53" t="s">
        <v>12467</v>
      </c>
      <c r="C3492" s="54" t="s">
        <v>1109</v>
      </c>
      <c r="D3492" s="60">
        <v>0.1</v>
      </c>
      <c r="E3492" s="60" t="s">
        <v>25</v>
      </c>
      <c r="F3492" s="56">
        <v>2.097</v>
      </c>
      <c r="G3492" s="53"/>
      <c r="H3492" s="53"/>
      <c r="I3492" s="53"/>
      <c r="J3492" s="53"/>
      <c r="K3492" s="57"/>
      <c r="L3492" s="58">
        <f t="shared" si="355"/>
        <v>11.46</v>
      </c>
      <c r="M3492" s="58">
        <f t="shared" si="352"/>
        <v>1.1499999999999999</v>
      </c>
      <c r="N3492" s="58">
        <f t="shared" si="353"/>
        <v>27.66</v>
      </c>
      <c r="O3492" s="58">
        <f>IF(J3492&gt;0,ROUND(J3492*#REF!,2),0)</f>
        <v>0</v>
      </c>
      <c r="P3492" s="58">
        <f t="shared" si="356"/>
        <v>28.81</v>
      </c>
      <c r="Q3492" s="59" t="s">
        <v>0</v>
      </c>
      <c r="R3492" s="51"/>
      <c r="S3492" s="51"/>
    </row>
    <row r="3493" spans="1:19" ht="21" x14ac:dyDescent="0.35">
      <c r="A3493" s="53">
        <v>40313158</v>
      </c>
      <c r="B3493" s="53" t="s">
        <v>12468</v>
      </c>
      <c r="C3493" s="54" t="s">
        <v>1108</v>
      </c>
      <c r="D3493" s="60">
        <v>0.1</v>
      </c>
      <c r="E3493" s="60" t="s">
        <v>25</v>
      </c>
      <c r="F3493" s="56">
        <v>1.647</v>
      </c>
      <c r="G3493" s="53"/>
      <c r="H3493" s="53"/>
      <c r="I3493" s="53"/>
      <c r="J3493" s="53"/>
      <c r="K3493" s="57"/>
      <c r="L3493" s="58">
        <f t="shared" si="355"/>
        <v>11.46</v>
      </c>
      <c r="M3493" s="58">
        <f t="shared" si="352"/>
        <v>1.1499999999999999</v>
      </c>
      <c r="N3493" s="58">
        <f t="shared" si="353"/>
        <v>21.72</v>
      </c>
      <c r="O3493" s="58">
        <f>IF(J3493&gt;0,ROUND(J3493*#REF!,2),0)</f>
        <v>0</v>
      </c>
      <c r="P3493" s="58">
        <f t="shared" si="356"/>
        <v>22.87</v>
      </c>
      <c r="Q3493" s="59" t="s">
        <v>0</v>
      </c>
      <c r="R3493" s="51"/>
      <c r="S3493" s="51"/>
    </row>
    <row r="3494" spans="1:19" ht="21" x14ac:dyDescent="0.35">
      <c r="A3494" s="53">
        <v>40313166</v>
      </c>
      <c r="B3494" s="53" t="s">
        <v>12469</v>
      </c>
      <c r="C3494" s="54" t="s">
        <v>1107</v>
      </c>
      <c r="D3494" s="60">
        <v>0.04</v>
      </c>
      <c r="E3494" s="60" t="s">
        <v>25</v>
      </c>
      <c r="F3494" s="56">
        <v>1.44</v>
      </c>
      <c r="G3494" s="53"/>
      <c r="H3494" s="53"/>
      <c r="I3494" s="53"/>
      <c r="J3494" s="53"/>
      <c r="K3494" s="57"/>
      <c r="L3494" s="58">
        <f t="shared" si="355"/>
        <v>11.46</v>
      </c>
      <c r="M3494" s="58">
        <f t="shared" si="352"/>
        <v>0.46</v>
      </c>
      <c r="N3494" s="58">
        <f t="shared" si="353"/>
        <v>18.989999999999998</v>
      </c>
      <c r="O3494" s="58">
        <f>IF(J3494&gt;0,ROUND(J3494*#REF!,2),0)</f>
        <v>0</v>
      </c>
      <c r="P3494" s="58">
        <f t="shared" si="356"/>
        <v>19.45</v>
      </c>
      <c r="Q3494" s="59" t="s">
        <v>0</v>
      </c>
      <c r="R3494" s="51"/>
      <c r="S3494" s="51"/>
    </row>
    <row r="3495" spans="1:19" ht="21" x14ac:dyDescent="0.35">
      <c r="A3495" s="53">
        <v>40313174</v>
      </c>
      <c r="B3495" s="53" t="s">
        <v>12470</v>
      </c>
      <c r="C3495" s="54" t="s">
        <v>1106</v>
      </c>
      <c r="D3495" s="60">
        <v>0.1</v>
      </c>
      <c r="E3495" s="60" t="s">
        <v>25</v>
      </c>
      <c r="F3495" s="56">
        <v>2.097</v>
      </c>
      <c r="G3495" s="53"/>
      <c r="H3495" s="53"/>
      <c r="I3495" s="53"/>
      <c r="J3495" s="53"/>
      <c r="K3495" s="57"/>
      <c r="L3495" s="58">
        <f t="shared" si="355"/>
        <v>11.46</v>
      </c>
      <c r="M3495" s="58">
        <f t="shared" si="352"/>
        <v>1.1499999999999999</v>
      </c>
      <c r="N3495" s="58">
        <f t="shared" si="353"/>
        <v>27.66</v>
      </c>
      <c r="O3495" s="58">
        <f>IF(J3495&gt;0,ROUND(J3495*#REF!,2),0)</f>
        <v>0</v>
      </c>
      <c r="P3495" s="58">
        <f t="shared" si="356"/>
        <v>28.81</v>
      </c>
      <c r="Q3495" s="59" t="s">
        <v>0</v>
      </c>
      <c r="R3495" s="51"/>
      <c r="S3495" s="51"/>
    </row>
    <row r="3496" spans="1:19" ht="21" x14ac:dyDescent="0.35">
      <c r="A3496" s="53">
        <v>40313182</v>
      </c>
      <c r="B3496" s="53" t="s">
        <v>12471</v>
      </c>
      <c r="C3496" s="54" t="s">
        <v>1105</v>
      </c>
      <c r="D3496" s="69">
        <v>0.04</v>
      </c>
      <c r="E3496" s="60" t="s">
        <v>25</v>
      </c>
      <c r="F3496" s="56">
        <v>0.9</v>
      </c>
      <c r="G3496" s="53"/>
      <c r="H3496" s="53"/>
      <c r="I3496" s="53"/>
      <c r="J3496" s="53"/>
      <c r="K3496" s="57"/>
      <c r="L3496" s="58">
        <f t="shared" si="355"/>
        <v>11.46</v>
      </c>
      <c r="M3496" s="58">
        <f t="shared" si="352"/>
        <v>0.46</v>
      </c>
      <c r="N3496" s="58">
        <f t="shared" si="353"/>
        <v>11.87</v>
      </c>
      <c r="O3496" s="58">
        <f>IF(J3496&gt;0,ROUND(J3496*#REF!,2),0)</f>
        <v>0</v>
      </c>
      <c r="P3496" s="58">
        <f t="shared" si="356"/>
        <v>12.33</v>
      </c>
      <c r="Q3496" s="59" t="s">
        <v>0</v>
      </c>
      <c r="R3496" s="51"/>
      <c r="S3496" s="51"/>
    </row>
    <row r="3497" spans="1:19" ht="42" x14ac:dyDescent="0.35">
      <c r="A3497" s="53">
        <v>40313190</v>
      </c>
      <c r="B3497" s="53" t="s">
        <v>12472</v>
      </c>
      <c r="C3497" s="54" t="s">
        <v>1104</v>
      </c>
      <c r="D3497" s="60">
        <v>0.1</v>
      </c>
      <c r="E3497" s="60" t="s">
        <v>25</v>
      </c>
      <c r="F3497" s="56">
        <v>2.7269999999999999</v>
      </c>
      <c r="G3497" s="53"/>
      <c r="H3497" s="53"/>
      <c r="I3497" s="53"/>
      <c r="J3497" s="53"/>
      <c r="K3497" s="57"/>
      <c r="L3497" s="58">
        <f t="shared" si="355"/>
        <v>11.46</v>
      </c>
      <c r="M3497" s="58">
        <f t="shared" si="352"/>
        <v>1.1499999999999999</v>
      </c>
      <c r="N3497" s="58">
        <f t="shared" si="353"/>
        <v>35.97</v>
      </c>
      <c r="O3497" s="58">
        <f>IF(J3497&gt;0,ROUND(J3497*#REF!,2),0)</f>
        <v>0</v>
      </c>
      <c r="P3497" s="58">
        <f t="shared" si="356"/>
        <v>37.119999999999997</v>
      </c>
      <c r="Q3497" s="59" t="s">
        <v>0</v>
      </c>
      <c r="R3497" s="51"/>
      <c r="S3497" s="51"/>
    </row>
    <row r="3498" spans="1:19" ht="21" x14ac:dyDescent="0.35">
      <c r="A3498" s="53">
        <v>40313204</v>
      </c>
      <c r="B3498" s="53" t="s">
        <v>12473</v>
      </c>
      <c r="C3498" s="54" t="s">
        <v>1103</v>
      </c>
      <c r="D3498" s="60">
        <v>0.1</v>
      </c>
      <c r="E3498" s="60" t="s">
        <v>25</v>
      </c>
      <c r="F3498" s="56">
        <v>1.647</v>
      </c>
      <c r="G3498" s="53"/>
      <c r="H3498" s="53"/>
      <c r="I3498" s="53"/>
      <c r="J3498" s="53"/>
      <c r="K3498" s="57"/>
      <c r="L3498" s="58">
        <f t="shared" si="355"/>
        <v>11.46</v>
      </c>
      <c r="M3498" s="58">
        <f t="shared" si="352"/>
        <v>1.1499999999999999</v>
      </c>
      <c r="N3498" s="58">
        <f t="shared" si="353"/>
        <v>21.72</v>
      </c>
      <c r="O3498" s="58">
        <f>IF(J3498&gt;0,ROUND(J3498*#REF!,2),0)</f>
        <v>0</v>
      </c>
      <c r="P3498" s="58">
        <f t="shared" si="356"/>
        <v>22.87</v>
      </c>
      <c r="Q3498" s="59" t="s">
        <v>0</v>
      </c>
      <c r="R3498" s="51"/>
      <c r="S3498" s="51"/>
    </row>
    <row r="3499" spans="1:19" ht="21" x14ac:dyDescent="0.35">
      <c r="A3499" s="53">
        <v>40313212</v>
      </c>
      <c r="B3499" s="53" t="s">
        <v>12474</v>
      </c>
      <c r="C3499" s="54" t="s">
        <v>1102</v>
      </c>
      <c r="D3499" s="60">
        <v>0.04</v>
      </c>
      <c r="E3499" s="60" t="s">
        <v>25</v>
      </c>
      <c r="F3499" s="56">
        <v>1.647</v>
      </c>
      <c r="G3499" s="53"/>
      <c r="H3499" s="53"/>
      <c r="I3499" s="53"/>
      <c r="J3499" s="53"/>
      <c r="K3499" s="57"/>
      <c r="L3499" s="58">
        <f t="shared" si="355"/>
        <v>11.46</v>
      </c>
      <c r="M3499" s="58">
        <f t="shared" si="352"/>
        <v>0.46</v>
      </c>
      <c r="N3499" s="58">
        <f t="shared" si="353"/>
        <v>21.72</v>
      </c>
      <c r="O3499" s="58">
        <f>IF(J3499&gt;0,ROUND(J3499*#REF!,2),0)</f>
        <v>0</v>
      </c>
      <c r="P3499" s="58">
        <f t="shared" si="356"/>
        <v>22.18</v>
      </c>
      <c r="Q3499" s="59" t="s">
        <v>0</v>
      </c>
      <c r="R3499" s="51"/>
      <c r="S3499" s="51"/>
    </row>
    <row r="3500" spans="1:19" ht="21" x14ac:dyDescent="0.35">
      <c r="A3500" s="53">
        <v>40313220</v>
      </c>
      <c r="B3500" s="53" t="s">
        <v>12475</v>
      </c>
      <c r="C3500" s="54" t="s">
        <v>1101</v>
      </c>
      <c r="D3500" s="60">
        <v>0.04</v>
      </c>
      <c r="E3500" s="60" t="s">
        <v>25</v>
      </c>
      <c r="F3500" s="56">
        <v>1.44</v>
      </c>
      <c r="G3500" s="53"/>
      <c r="H3500" s="53"/>
      <c r="I3500" s="53"/>
      <c r="J3500" s="53"/>
      <c r="K3500" s="57"/>
      <c r="L3500" s="58">
        <f t="shared" si="355"/>
        <v>11.46</v>
      </c>
      <c r="M3500" s="58">
        <f t="shared" si="352"/>
        <v>0.46</v>
      </c>
      <c r="N3500" s="58">
        <f t="shared" si="353"/>
        <v>18.989999999999998</v>
      </c>
      <c r="O3500" s="58">
        <f>IF(J3500&gt;0,ROUND(J3500*#REF!,2),0)</f>
        <v>0</v>
      </c>
      <c r="P3500" s="58">
        <f t="shared" si="356"/>
        <v>19.45</v>
      </c>
      <c r="Q3500" s="59" t="s">
        <v>0</v>
      </c>
      <c r="R3500" s="51"/>
      <c r="S3500" s="51"/>
    </row>
    <row r="3501" spans="1:19" ht="31.5" x14ac:dyDescent="0.35">
      <c r="A3501" s="53">
        <v>40313239</v>
      </c>
      <c r="B3501" s="53" t="s">
        <v>12476</v>
      </c>
      <c r="C3501" s="54" t="s">
        <v>1100</v>
      </c>
      <c r="D3501" s="60">
        <v>0.04</v>
      </c>
      <c r="E3501" s="60" t="s">
        <v>25</v>
      </c>
      <c r="F3501" s="56">
        <v>1.44</v>
      </c>
      <c r="G3501" s="53"/>
      <c r="H3501" s="53"/>
      <c r="I3501" s="53"/>
      <c r="J3501" s="53"/>
      <c r="K3501" s="57"/>
      <c r="L3501" s="58">
        <f t="shared" si="355"/>
        <v>11.46</v>
      </c>
      <c r="M3501" s="58">
        <f t="shared" si="352"/>
        <v>0.46</v>
      </c>
      <c r="N3501" s="58">
        <f t="shared" si="353"/>
        <v>18.989999999999998</v>
      </c>
      <c r="O3501" s="58">
        <f>IF(J3501&gt;0,ROUND(J3501*#REF!,2),0)</f>
        <v>0</v>
      </c>
      <c r="P3501" s="58">
        <f t="shared" si="356"/>
        <v>19.45</v>
      </c>
      <c r="Q3501" s="59" t="s">
        <v>0</v>
      </c>
      <c r="R3501" s="51"/>
      <c r="S3501" s="51"/>
    </row>
    <row r="3502" spans="1:19" ht="31.5" x14ac:dyDescent="0.35">
      <c r="A3502" s="53">
        <v>40313247</v>
      </c>
      <c r="B3502" s="53" t="s">
        <v>12477</v>
      </c>
      <c r="C3502" s="54" t="s">
        <v>1099</v>
      </c>
      <c r="D3502" s="60">
        <v>0.04</v>
      </c>
      <c r="E3502" s="60" t="s">
        <v>25</v>
      </c>
      <c r="F3502" s="56">
        <v>1.44</v>
      </c>
      <c r="G3502" s="53"/>
      <c r="H3502" s="53"/>
      <c r="I3502" s="53"/>
      <c r="J3502" s="53"/>
      <c r="K3502" s="57"/>
      <c r="L3502" s="58">
        <f t="shared" si="355"/>
        <v>11.46</v>
      </c>
      <c r="M3502" s="58">
        <f t="shared" si="352"/>
        <v>0.46</v>
      </c>
      <c r="N3502" s="58">
        <f t="shared" si="353"/>
        <v>18.989999999999998</v>
      </c>
      <c r="O3502" s="58">
        <f>IF(J3502&gt;0,ROUND(J3502*#REF!,2),0)</f>
        <v>0</v>
      </c>
      <c r="P3502" s="58">
        <f t="shared" si="356"/>
        <v>19.45</v>
      </c>
      <c r="Q3502" s="59" t="s">
        <v>0</v>
      </c>
      <c r="R3502" s="51"/>
      <c r="S3502" s="51"/>
    </row>
    <row r="3503" spans="1:19" x14ac:dyDescent="0.35">
      <c r="A3503" s="53">
        <v>40313255</v>
      </c>
      <c r="B3503" s="53" t="s">
        <v>12478</v>
      </c>
      <c r="C3503" s="54" t="s">
        <v>1098</v>
      </c>
      <c r="D3503" s="60">
        <v>0.1</v>
      </c>
      <c r="E3503" s="60" t="s">
        <v>25</v>
      </c>
      <c r="F3503" s="56">
        <v>2.34</v>
      </c>
      <c r="G3503" s="53"/>
      <c r="H3503" s="53"/>
      <c r="I3503" s="53"/>
      <c r="J3503" s="53"/>
      <c r="K3503" s="57"/>
      <c r="L3503" s="58">
        <f t="shared" si="355"/>
        <v>11.46</v>
      </c>
      <c r="M3503" s="58">
        <f t="shared" si="352"/>
        <v>1.1499999999999999</v>
      </c>
      <c r="N3503" s="58">
        <f t="shared" si="353"/>
        <v>30.86</v>
      </c>
      <c r="O3503" s="58">
        <f>IF(J3503&gt;0,ROUND(J3503*#REF!,2),0)</f>
        <v>0</v>
      </c>
      <c r="P3503" s="58">
        <f t="shared" si="356"/>
        <v>32.01</v>
      </c>
      <c r="Q3503" s="59" t="s">
        <v>0</v>
      </c>
      <c r="R3503" s="51"/>
      <c r="S3503" s="51"/>
    </row>
    <row r="3504" spans="1:19" ht="21" x14ac:dyDescent="0.35">
      <c r="A3504" s="53">
        <v>40313263</v>
      </c>
      <c r="B3504" s="53" t="s">
        <v>12479</v>
      </c>
      <c r="C3504" s="54" t="s">
        <v>1097</v>
      </c>
      <c r="D3504" s="69">
        <v>0.04</v>
      </c>
      <c r="E3504" s="60" t="s">
        <v>25</v>
      </c>
      <c r="F3504" s="56">
        <v>0.72</v>
      </c>
      <c r="G3504" s="53"/>
      <c r="H3504" s="53"/>
      <c r="I3504" s="53"/>
      <c r="J3504" s="53"/>
      <c r="K3504" s="57"/>
      <c r="L3504" s="58">
        <f t="shared" si="355"/>
        <v>11.46</v>
      </c>
      <c r="M3504" s="58">
        <f t="shared" si="352"/>
        <v>0.46</v>
      </c>
      <c r="N3504" s="58">
        <f t="shared" si="353"/>
        <v>9.5</v>
      </c>
      <c r="O3504" s="58">
        <f>IF(J3504&gt;0,ROUND(J3504*#REF!,2),0)</f>
        <v>0</v>
      </c>
      <c r="P3504" s="58">
        <f t="shared" si="356"/>
        <v>9.9600000000000009</v>
      </c>
      <c r="Q3504" s="59" t="s">
        <v>0</v>
      </c>
      <c r="R3504" s="51"/>
      <c r="S3504" s="51"/>
    </row>
    <row r="3505" spans="1:19" ht="31.5" x14ac:dyDescent="0.35">
      <c r="A3505" s="53">
        <v>40313271</v>
      </c>
      <c r="B3505" s="53" t="s">
        <v>12480</v>
      </c>
      <c r="C3505" s="54" t="s">
        <v>1096</v>
      </c>
      <c r="D3505" s="60">
        <v>0.1</v>
      </c>
      <c r="E3505" s="60" t="s">
        <v>25</v>
      </c>
      <c r="F3505" s="56">
        <v>2.097</v>
      </c>
      <c r="G3505" s="53"/>
      <c r="H3505" s="53"/>
      <c r="I3505" s="53"/>
      <c r="J3505" s="53"/>
      <c r="K3505" s="57"/>
      <c r="L3505" s="58">
        <f t="shared" si="355"/>
        <v>11.46</v>
      </c>
      <c r="M3505" s="58">
        <f t="shared" si="352"/>
        <v>1.1499999999999999</v>
      </c>
      <c r="N3505" s="58">
        <f t="shared" si="353"/>
        <v>27.66</v>
      </c>
      <c r="O3505" s="58">
        <f>IF(J3505&gt;0,ROUND(J3505*#REF!,2),0)</f>
        <v>0</v>
      </c>
      <c r="P3505" s="58">
        <f t="shared" si="356"/>
        <v>28.81</v>
      </c>
      <c r="Q3505" s="59" t="s">
        <v>0</v>
      </c>
      <c r="R3505" s="51"/>
      <c r="S3505" s="51"/>
    </row>
    <row r="3506" spans="1:19" ht="42" x14ac:dyDescent="0.35">
      <c r="A3506" s="53">
        <v>40313280</v>
      </c>
      <c r="B3506" s="53" t="s">
        <v>12481</v>
      </c>
      <c r="C3506" s="54" t="s">
        <v>1095</v>
      </c>
      <c r="D3506" s="69">
        <v>0.1</v>
      </c>
      <c r="E3506" s="60" t="s">
        <v>25</v>
      </c>
      <c r="F3506" s="56">
        <v>1.647</v>
      </c>
      <c r="G3506" s="53"/>
      <c r="H3506" s="53"/>
      <c r="I3506" s="53"/>
      <c r="J3506" s="53"/>
      <c r="K3506" s="57"/>
      <c r="L3506" s="58">
        <f t="shared" si="355"/>
        <v>11.46</v>
      </c>
      <c r="M3506" s="58">
        <f t="shared" si="352"/>
        <v>1.1499999999999999</v>
      </c>
      <c r="N3506" s="58">
        <f t="shared" si="353"/>
        <v>21.72</v>
      </c>
      <c r="O3506" s="58">
        <f>IF(J3506&gt;0,ROUND(J3506*#REF!,2),0)</f>
        <v>0</v>
      </c>
      <c r="P3506" s="58">
        <f t="shared" si="356"/>
        <v>22.87</v>
      </c>
      <c r="Q3506" s="59" t="s">
        <v>0</v>
      </c>
      <c r="R3506" s="51"/>
      <c r="S3506" s="51"/>
    </row>
    <row r="3507" spans="1:19" x14ac:dyDescent="0.35">
      <c r="A3507" s="53">
        <v>40313298</v>
      </c>
      <c r="B3507" s="53" t="s">
        <v>12482</v>
      </c>
      <c r="C3507" s="54" t="s">
        <v>1094</v>
      </c>
      <c r="D3507" s="69">
        <v>0.1</v>
      </c>
      <c r="E3507" s="60" t="s">
        <v>25</v>
      </c>
      <c r="F3507" s="56">
        <v>2.097</v>
      </c>
      <c r="G3507" s="53"/>
      <c r="H3507" s="53"/>
      <c r="I3507" s="53"/>
      <c r="J3507" s="53"/>
      <c r="K3507" s="57"/>
      <c r="L3507" s="58">
        <f t="shared" si="355"/>
        <v>11.46</v>
      </c>
      <c r="M3507" s="58">
        <f t="shared" si="352"/>
        <v>1.1499999999999999</v>
      </c>
      <c r="N3507" s="58">
        <f t="shared" si="353"/>
        <v>27.66</v>
      </c>
      <c r="O3507" s="58">
        <f>IF(J3507&gt;0,ROUND(J3507*#REF!,2),0)</f>
        <v>0</v>
      </c>
      <c r="P3507" s="58">
        <f t="shared" si="356"/>
        <v>28.81</v>
      </c>
      <c r="Q3507" s="59" t="s">
        <v>0</v>
      </c>
      <c r="R3507" s="51"/>
      <c r="S3507" s="51"/>
    </row>
    <row r="3508" spans="1:19" ht="21" x14ac:dyDescent="0.35">
      <c r="A3508" s="53">
        <v>40313301</v>
      </c>
      <c r="B3508" s="53" t="s">
        <v>12483</v>
      </c>
      <c r="C3508" s="54" t="s">
        <v>1093</v>
      </c>
      <c r="D3508" s="60">
        <v>0.75</v>
      </c>
      <c r="E3508" s="60" t="s">
        <v>25</v>
      </c>
      <c r="F3508" s="56">
        <v>29.79</v>
      </c>
      <c r="G3508" s="53"/>
      <c r="H3508" s="53"/>
      <c r="I3508" s="53"/>
      <c r="J3508" s="53"/>
      <c r="K3508" s="57"/>
      <c r="L3508" s="58">
        <f t="shared" si="355"/>
        <v>11.46</v>
      </c>
      <c r="M3508" s="58">
        <f t="shared" ref="M3508:M3580" si="357">ROUND(D3508*L3508,2)</f>
        <v>8.6</v>
      </c>
      <c r="N3508" s="58">
        <f t="shared" ref="N3508:N3578" si="358">IF(F3508&gt;0,ROUND(F3508*UCO_2016,2),0)</f>
        <v>392.93</v>
      </c>
      <c r="O3508" s="58">
        <f>IF(J3508&gt;0,ROUND(J3508*#REF!,2),0)</f>
        <v>0</v>
      </c>
      <c r="P3508" s="58">
        <f t="shared" si="356"/>
        <v>401.53</v>
      </c>
      <c r="Q3508" s="59" t="s">
        <v>0</v>
      </c>
      <c r="R3508" s="51"/>
      <c r="S3508" s="51"/>
    </row>
    <row r="3509" spans="1:19" x14ac:dyDescent="0.35">
      <c r="A3509" s="53">
        <v>40313310</v>
      </c>
      <c r="B3509" s="53" t="s">
        <v>12484</v>
      </c>
      <c r="C3509" s="54" t="s">
        <v>1092</v>
      </c>
      <c r="D3509" s="60">
        <v>0.1</v>
      </c>
      <c r="E3509" s="60" t="s">
        <v>25</v>
      </c>
      <c r="F3509" s="56">
        <v>3.2669999999999999</v>
      </c>
      <c r="G3509" s="53"/>
      <c r="H3509" s="53"/>
      <c r="I3509" s="53"/>
      <c r="J3509" s="53"/>
      <c r="K3509" s="57"/>
      <c r="L3509" s="58">
        <f t="shared" si="355"/>
        <v>11.46</v>
      </c>
      <c r="M3509" s="58">
        <f t="shared" si="357"/>
        <v>1.1499999999999999</v>
      </c>
      <c r="N3509" s="58">
        <f t="shared" si="358"/>
        <v>43.09</v>
      </c>
      <c r="O3509" s="58">
        <f>IF(J3509&gt;0,ROUND(J3509*#REF!,2),0)</f>
        <v>0</v>
      </c>
      <c r="P3509" s="58">
        <f t="shared" si="356"/>
        <v>44.24</v>
      </c>
      <c r="Q3509" s="59" t="s">
        <v>0</v>
      </c>
      <c r="R3509" s="51"/>
      <c r="S3509" s="51"/>
    </row>
    <row r="3510" spans="1:19" x14ac:dyDescent="0.35">
      <c r="A3510" s="53">
        <v>40313328</v>
      </c>
      <c r="B3510" s="53" t="s">
        <v>12485</v>
      </c>
      <c r="C3510" s="54" t="s">
        <v>1091</v>
      </c>
      <c r="D3510" s="60">
        <v>0.1</v>
      </c>
      <c r="E3510" s="60" t="s">
        <v>25</v>
      </c>
      <c r="F3510" s="56">
        <v>3.2669999999999999</v>
      </c>
      <c r="G3510" s="53"/>
      <c r="H3510" s="53"/>
      <c r="I3510" s="53"/>
      <c r="J3510" s="53"/>
      <c r="K3510" s="57"/>
      <c r="L3510" s="58">
        <f t="shared" si="355"/>
        <v>11.46</v>
      </c>
      <c r="M3510" s="58">
        <f t="shared" si="357"/>
        <v>1.1499999999999999</v>
      </c>
      <c r="N3510" s="58">
        <f t="shared" si="358"/>
        <v>43.09</v>
      </c>
      <c r="O3510" s="58">
        <f>IF(J3510&gt;0,ROUND(J3510*#REF!,2),0)</f>
        <v>0</v>
      </c>
      <c r="P3510" s="58">
        <f t="shared" si="356"/>
        <v>44.24</v>
      </c>
      <c r="Q3510" s="59" t="s">
        <v>0</v>
      </c>
      <c r="R3510" s="51"/>
      <c r="S3510" s="51"/>
    </row>
    <row r="3511" spans="1:19" x14ac:dyDescent="0.35">
      <c r="A3511" s="53">
        <v>40313336</v>
      </c>
      <c r="B3511" s="53" t="s">
        <v>12486</v>
      </c>
      <c r="C3511" s="54" t="s">
        <v>1090</v>
      </c>
      <c r="D3511" s="60">
        <v>0.01</v>
      </c>
      <c r="E3511" s="60" t="s">
        <v>25</v>
      </c>
      <c r="F3511" s="56">
        <v>1.04</v>
      </c>
      <c r="G3511" s="53"/>
      <c r="H3511" s="53"/>
      <c r="I3511" s="53"/>
      <c r="J3511" s="53"/>
      <c r="K3511" s="57"/>
      <c r="L3511" s="58">
        <f t="shared" si="355"/>
        <v>11.46</v>
      </c>
      <c r="M3511" s="58">
        <f t="shared" si="357"/>
        <v>0.11</v>
      </c>
      <c r="N3511" s="58">
        <f t="shared" si="358"/>
        <v>13.72</v>
      </c>
      <c r="O3511" s="58">
        <f>IF(J3511&gt;0,ROUND(J3511*#REF!,2),0)</f>
        <v>0</v>
      </c>
      <c r="P3511" s="58">
        <f t="shared" si="356"/>
        <v>13.83</v>
      </c>
      <c r="Q3511" s="59" t="s">
        <v>0</v>
      </c>
      <c r="R3511" s="51"/>
      <c r="S3511" s="51"/>
    </row>
    <row r="3512" spans="1:19" ht="21" x14ac:dyDescent="0.35">
      <c r="A3512" s="53">
        <v>40313344</v>
      </c>
      <c r="B3512" s="53" t="s">
        <v>12487</v>
      </c>
      <c r="C3512" s="54" t="s">
        <v>1089</v>
      </c>
      <c r="D3512" s="60">
        <v>0.1</v>
      </c>
      <c r="E3512" s="60" t="s">
        <v>25</v>
      </c>
      <c r="F3512" s="56">
        <v>2.7269999999999999</v>
      </c>
      <c r="G3512" s="53"/>
      <c r="H3512" s="53"/>
      <c r="I3512" s="53"/>
      <c r="J3512" s="53"/>
      <c r="K3512" s="57"/>
      <c r="L3512" s="58">
        <f t="shared" si="355"/>
        <v>11.46</v>
      </c>
      <c r="M3512" s="58">
        <f t="shared" si="357"/>
        <v>1.1499999999999999</v>
      </c>
      <c r="N3512" s="58">
        <f t="shared" si="358"/>
        <v>35.97</v>
      </c>
      <c r="O3512" s="58">
        <f>IF(J3512&gt;0,ROUND(J3512*#REF!,2),0)</f>
        <v>0</v>
      </c>
      <c r="P3512" s="58">
        <f t="shared" si="356"/>
        <v>37.119999999999997</v>
      </c>
      <c r="Q3512" s="59" t="s">
        <v>0</v>
      </c>
      <c r="R3512" s="51"/>
      <c r="S3512" s="51"/>
    </row>
    <row r="3513" spans="1:19" ht="31" x14ac:dyDescent="0.35">
      <c r="A3513" s="125" t="s">
        <v>12488</v>
      </c>
      <c r="B3513" s="125"/>
      <c r="C3513" s="125"/>
      <c r="D3513" s="125"/>
      <c r="E3513" s="125"/>
      <c r="F3513" s="125"/>
      <c r="G3513" s="125"/>
      <c r="H3513" s="125"/>
      <c r="I3513" s="125"/>
      <c r="J3513" s="125"/>
      <c r="K3513" s="125"/>
      <c r="L3513" s="125"/>
      <c r="M3513" s="125"/>
      <c r="N3513" s="125"/>
      <c r="O3513" s="125"/>
      <c r="P3513" s="125"/>
      <c r="Q3513" s="52"/>
      <c r="R3513" s="51"/>
      <c r="S3513" s="51"/>
    </row>
    <row r="3514" spans="1:19" x14ac:dyDescent="0.35">
      <c r="A3514" s="53">
        <v>40314014</v>
      </c>
      <c r="B3514" s="53" t="s">
        <v>12489</v>
      </c>
      <c r="C3514" s="54" t="s">
        <v>1088</v>
      </c>
      <c r="D3514" s="60">
        <v>0.25</v>
      </c>
      <c r="E3514" s="60" t="s">
        <v>25</v>
      </c>
      <c r="F3514" s="56">
        <v>21.852</v>
      </c>
      <c r="G3514" s="53"/>
      <c r="H3514" s="53"/>
      <c r="I3514" s="53"/>
      <c r="J3514" s="53"/>
      <c r="K3514" s="57"/>
      <c r="L3514" s="58">
        <f t="shared" ref="L3514:L3546" si="359">VLOOKUP(E3514,PORTES,6,FALSE)</f>
        <v>11.46</v>
      </c>
      <c r="M3514" s="58">
        <f t="shared" si="357"/>
        <v>2.87</v>
      </c>
      <c r="N3514" s="58">
        <f t="shared" si="358"/>
        <v>288.23</v>
      </c>
      <c r="O3514" s="58">
        <f>IF(J3514&gt;0,ROUND(J3514*#REF!,2),0)</f>
        <v>0</v>
      </c>
      <c r="P3514" s="58">
        <f t="shared" si="356"/>
        <v>291.10000000000002</v>
      </c>
      <c r="Q3514" s="59" t="s">
        <v>0</v>
      </c>
      <c r="R3514" s="51"/>
      <c r="S3514" s="51"/>
    </row>
    <row r="3515" spans="1:19" ht="21" x14ac:dyDescent="0.35">
      <c r="A3515" s="53">
        <v>40314022</v>
      </c>
      <c r="B3515" s="53" t="s">
        <v>12490</v>
      </c>
      <c r="C3515" s="54" t="s">
        <v>1087</v>
      </c>
      <c r="D3515" s="60">
        <v>0.25</v>
      </c>
      <c r="E3515" s="60" t="s">
        <v>25</v>
      </c>
      <c r="F3515" s="56">
        <v>17.981999999999999</v>
      </c>
      <c r="G3515" s="53"/>
      <c r="H3515" s="53"/>
      <c r="I3515" s="53"/>
      <c r="J3515" s="53"/>
      <c r="K3515" s="57"/>
      <c r="L3515" s="58">
        <f t="shared" si="359"/>
        <v>11.46</v>
      </c>
      <c r="M3515" s="58">
        <f t="shared" si="357"/>
        <v>2.87</v>
      </c>
      <c r="N3515" s="58">
        <f t="shared" si="358"/>
        <v>237.18</v>
      </c>
      <c r="O3515" s="58">
        <f>IF(J3515&gt;0,ROUND(J3515*#REF!,2),0)</f>
        <v>0</v>
      </c>
      <c r="P3515" s="58">
        <f t="shared" si="356"/>
        <v>240.05</v>
      </c>
      <c r="Q3515" s="59" t="s">
        <v>0</v>
      </c>
      <c r="R3515" s="51"/>
      <c r="S3515" s="51"/>
    </row>
    <row r="3516" spans="1:19" ht="21" x14ac:dyDescent="0.35">
      <c r="A3516" s="53">
        <v>40314030</v>
      </c>
      <c r="B3516" s="53" t="s">
        <v>12491</v>
      </c>
      <c r="C3516" s="54" t="s">
        <v>1086</v>
      </c>
      <c r="D3516" s="60">
        <v>0.25</v>
      </c>
      <c r="E3516" s="60" t="s">
        <v>25</v>
      </c>
      <c r="F3516" s="56">
        <v>25.245000000000001</v>
      </c>
      <c r="G3516" s="53"/>
      <c r="H3516" s="53"/>
      <c r="I3516" s="53"/>
      <c r="J3516" s="53"/>
      <c r="K3516" s="57"/>
      <c r="L3516" s="58">
        <f t="shared" si="359"/>
        <v>11.46</v>
      </c>
      <c r="M3516" s="58">
        <f t="shared" si="357"/>
        <v>2.87</v>
      </c>
      <c r="N3516" s="58">
        <f t="shared" si="358"/>
        <v>332.98</v>
      </c>
      <c r="O3516" s="58">
        <f>IF(J3516&gt;0,ROUND(J3516*#REF!,2),0)</f>
        <v>0</v>
      </c>
      <c r="P3516" s="58">
        <f t="shared" si="356"/>
        <v>335.85</v>
      </c>
      <c r="Q3516" s="59" t="s">
        <v>0</v>
      </c>
      <c r="R3516" s="51"/>
      <c r="S3516" s="51"/>
    </row>
    <row r="3517" spans="1:19" ht="21" x14ac:dyDescent="0.35">
      <c r="A3517" s="53">
        <v>40314049</v>
      </c>
      <c r="B3517" s="53" t="s">
        <v>12492</v>
      </c>
      <c r="C3517" s="54" t="s">
        <v>1085</v>
      </c>
      <c r="D3517" s="60">
        <v>0.25</v>
      </c>
      <c r="E3517" s="60" t="s">
        <v>25</v>
      </c>
      <c r="F3517" s="56">
        <v>29.97</v>
      </c>
      <c r="G3517" s="53"/>
      <c r="H3517" s="53"/>
      <c r="I3517" s="53"/>
      <c r="J3517" s="53"/>
      <c r="K3517" s="57"/>
      <c r="L3517" s="58">
        <f t="shared" si="359"/>
        <v>11.46</v>
      </c>
      <c r="M3517" s="58">
        <f t="shared" si="357"/>
        <v>2.87</v>
      </c>
      <c r="N3517" s="58">
        <f t="shared" si="358"/>
        <v>395.3</v>
      </c>
      <c r="O3517" s="58">
        <f>IF(J3517&gt;0,ROUND(J3517*#REF!,2),0)</f>
        <v>0</v>
      </c>
      <c r="P3517" s="58">
        <f t="shared" si="356"/>
        <v>398.17</v>
      </c>
      <c r="Q3517" s="59" t="s">
        <v>0</v>
      </c>
      <c r="R3517" s="51"/>
      <c r="S3517" s="51"/>
    </row>
    <row r="3518" spans="1:19" ht="21" x14ac:dyDescent="0.35">
      <c r="A3518" s="53">
        <v>40314057</v>
      </c>
      <c r="B3518" s="53" t="s">
        <v>12493</v>
      </c>
      <c r="C3518" s="54" t="s">
        <v>1084</v>
      </c>
      <c r="D3518" s="60">
        <v>0.25</v>
      </c>
      <c r="E3518" s="60" t="s">
        <v>25</v>
      </c>
      <c r="F3518" s="56">
        <v>25.478999999999999</v>
      </c>
      <c r="G3518" s="53"/>
      <c r="H3518" s="53"/>
      <c r="I3518" s="53"/>
      <c r="J3518" s="53"/>
      <c r="K3518" s="57"/>
      <c r="L3518" s="58">
        <f t="shared" si="359"/>
        <v>11.46</v>
      </c>
      <c r="M3518" s="58">
        <f t="shared" si="357"/>
        <v>2.87</v>
      </c>
      <c r="N3518" s="58">
        <f t="shared" si="358"/>
        <v>336.07</v>
      </c>
      <c r="O3518" s="58">
        <f>IF(J3518&gt;0,ROUND(J3518*#REF!,2),0)</f>
        <v>0</v>
      </c>
      <c r="P3518" s="58">
        <f t="shared" si="356"/>
        <v>338.94</v>
      </c>
      <c r="Q3518" s="59" t="s">
        <v>0</v>
      </c>
      <c r="R3518" s="51"/>
      <c r="S3518" s="51"/>
    </row>
    <row r="3519" spans="1:19" ht="21" x14ac:dyDescent="0.35">
      <c r="A3519" s="53">
        <v>40314065</v>
      </c>
      <c r="B3519" s="53" t="s">
        <v>12494</v>
      </c>
      <c r="C3519" s="54" t="s">
        <v>1083</v>
      </c>
      <c r="D3519" s="60">
        <v>0.25</v>
      </c>
      <c r="E3519" s="60" t="s">
        <v>25</v>
      </c>
      <c r="F3519" s="56">
        <v>17.981999999999999</v>
      </c>
      <c r="G3519" s="53"/>
      <c r="H3519" s="53"/>
      <c r="I3519" s="53"/>
      <c r="J3519" s="53"/>
      <c r="K3519" s="57"/>
      <c r="L3519" s="58">
        <f t="shared" si="359"/>
        <v>11.46</v>
      </c>
      <c r="M3519" s="58">
        <f t="shared" si="357"/>
        <v>2.87</v>
      </c>
      <c r="N3519" s="58">
        <f t="shared" si="358"/>
        <v>237.18</v>
      </c>
      <c r="O3519" s="58">
        <f>IF(J3519&gt;0,ROUND(J3519*#REF!,2),0)</f>
        <v>0</v>
      </c>
      <c r="P3519" s="58">
        <f t="shared" si="356"/>
        <v>240.05</v>
      </c>
      <c r="Q3519" s="59" t="s">
        <v>0</v>
      </c>
      <c r="R3519" s="51"/>
      <c r="S3519" s="51"/>
    </row>
    <row r="3520" spans="1:19" ht="21" x14ac:dyDescent="0.35">
      <c r="A3520" s="53">
        <v>40314073</v>
      </c>
      <c r="B3520" s="53" t="s">
        <v>12495</v>
      </c>
      <c r="C3520" s="54" t="s">
        <v>1082</v>
      </c>
      <c r="D3520" s="60">
        <v>0.25</v>
      </c>
      <c r="E3520" s="60" t="s">
        <v>25</v>
      </c>
      <c r="F3520" s="56">
        <v>10.701000000000001</v>
      </c>
      <c r="G3520" s="53"/>
      <c r="H3520" s="53"/>
      <c r="I3520" s="53"/>
      <c r="J3520" s="53"/>
      <c r="K3520" s="57"/>
      <c r="L3520" s="58">
        <f t="shared" si="359"/>
        <v>11.46</v>
      </c>
      <c r="M3520" s="58">
        <f t="shared" si="357"/>
        <v>2.87</v>
      </c>
      <c r="N3520" s="58">
        <f t="shared" si="358"/>
        <v>141.15</v>
      </c>
      <c r="O3520" s="58">
        <f>IF(J3520&gt;0,ROUND(J3520*#REF!,2),0)</f>
        <v>0</v>
      </c>
      <c r="P3520" s="58">
        <f t="shared" si="356"/>
        <v>144.02000000000001</v>
      </c>
      <c r="Q3520" s="59" t="s">
        <v>0</v>
      </c>
      <c r="R3520" s="51"/>
      <c r="S3520" s="51"/>
    </row>
    <row r="3521" spans="1:19" ht="21" x14ac:dyDescent="0.35">
      <c r="A3521" s="53">
        <v>40314081</v>
      </c>
      <c r="B3521" s="53" t="s">
        <v>12496</v>
      </c>
      <c r="C3521" s="54" t="s">
        <v>1081</v>
      </c>
      <c r="D3521" s="60">
        <v>0.25</v>
      </c>
      <c r="E3521" s="60" t="s">
        <v>25</v>
      </c>
      <c r="F3521" s="56">
        <v>25.478999999999999</v>
      </c>
      <c r="G3521" s="53"/>
      <c r="H3521" s="53"/>
      <c r="I3521" s="53"/>
      <c r="J3521" s="53"/>
      <c r="K3521" s="57"/>
      <c r="L3521" s="58">
        <f t="shared" si="359"/>
        <v>11.46</v>
      </c>
      <c r="M3521" s="58">
        <f t="shared" si="357"/>
        <v>2.87</v>
      </c>
      <c r="N3521" s="58">
        <f t="shared" si="358"/>
        <v>336.07</v>
      </c>
      <c r="O3521" s="58">
        <f>IF(J3521&gt;0,ROUND(J3521*#REF!,2),0)</f>
        <v>0</v>
      </c>
      <c r="P3521" s="58">
        <f t="shared" si="356"/>
        <v>338.94</v>
      </c>
      <c r="Q3521" s="59" t="s">
        <v>0</v>
      </c>
      <c r="R3521" s="51"/>
      <c r="S3521" s="51"/>
    </row>
    <row r="3522" spans="1:19" ht="21" x14ac:dyDescent="0.35">
      <c r="A3522" s="53">
        <v>40314090</v>
      </c>
      <c r="B3522" s="53" t="s">
        <v>12497</v>
      </c>
      <c r="C3522" s="54" t="s">
        <v>1080</v>
      </c>
      <c r="D3522" s="60">
        <v>0.25</v>
      </c>
      <c r="E3522" s="60" t="s">
        <v>25</v>
      </c>
      <c r="F3522" s="56">
        <v>10.701000000000001</v>
      </c>
      <c r="G3522" s="53"/>
      <c r="H3522" s="53"/>
      <c r="I3522" s="53"/>
      <c r="J3522" s="53"/>
      <c r="K3522" s="57"/>
      <c r="L3522" s="58">
        <f t="shared" si="359"/>
        <v>11.46</v>
      </c>
      <c r="M3522" s="58">
        <f t="shared" si="357"/>
        <v>2.87</v>
      </c>
      <c r="N3522" s="58">
        <f t="shared" si="358"/>
        <v>141.15</v>
      </c>
      <c r="O3522" s="58">
        <f>IF(J3522&gt;0,ROUND(J3522*#REF!,2),0)</f>
        <v>0</v>
      </c>
      <c r="P3522" s="58">
        <f t="shared" si="356"/>
        <v>144.02000000000001</v>
      </c>
      <c r="Q3522" s="59" t="s">
        <v>0</v>
      </c>
      <c r="R3522" s="51"/>
      <c r="S3522" s="51"/>
    </row>
    <row r="3523" spans="1:19" ht="21" x14ac:dyDescent="0.35">
      <c r="A3523" s="53">
        <v>40314103</v>
      </c>
      <c r="B3523" s="53" t="s">
        <v>12498</v>
      </c>
      <c r="C3523" s="54" t="s">
        <v>1079</v>
      </c>
      <c r="D3523" s="60">
        <v>0.25</v>
      </c>
      <c r="E3523" s="60" t="s">
        <v>25</v>
      </c>
      <c r="F3523" s="56">
        <v>29.97</v>
      </c>
      <c r="G3523" s="53"/>
      <c r="H3523" s="53"/>
      <c r="I3523" s="53"/>
      <c r="J3523" s="53"/>
      <c r="K3523" s="57"/>
      <c r="L3523" s="58">
        <f t="shared" si="359"/>
        <v>11.46</v>
      </c>
      <c r="M3523" s="58">
        <f t="shared" si="357"/>
        <v>2.87</v>
      </c>
      <c r="N3523" s="58">
        <f t="shared" si="358"/>
        <v>395.3</v>
      </c>
      <c r="O3523" s="58">
        <f>IF(J3523&gt;0,ROUND(J3523*#REF!,2),0)</f>
        <v>0</v>
      </c>
      <c r="P3523" s="58">
        <f t="shared" si="356"/>
        <v>398.17</v>
      </c>
      <c r="Q3523" s="59" t="s">
        <v>0</v>
      </c>
      <c r="R3523" s="51"/>
      <c r="S3523" s="51"/>
    </row>
    <row r="3524" spans="1:19" ht="21" x14ac:dyDescent="0.35">
      <c r="A3524" s="53">
        <v>40314111</v>
      </c>
      <c r="B3524" s="53" t="s">
        <v>12499</v>
      </c>
      <c r="C3524" s="54" t="s">
        <v>1078</v>
      </c>
      <c r="D3524" s="69">
        <v>0.5</v>
      </c>
      <c r="E3524" s="60" t="s">
        <v>25</v>
      </c>
      <c r="F3524" s="56">
        <v>55.448999999999998</v>
      </c>
      <c r="G3524" s="53"/>
      <c r="H3524" s="53"/>
      <c r="I3524" s="53"/>
      <c r="J3524" s="53"/>
      <c r="K3524" s="57"/>
      <c r="L3524" s="58">
        <f t="shared" si="359"/>
        <v>11.46</v>
      </c>
      <c r="M3524" s="58">
        <f t="shared" si="357"/>
        <v>5.73</v>
      </c>
      <c r="N3524" s="58">
        <f t="shared" si="358"/>
        <v>731.37</v>
      </c>
      <c r="O3524" s="58">
        <f>IF(J3524&gt;0,ROUND(J3524*#REF!,2),0)</f>
        <v>0</v>
      </c>
      <c r="P3524" s="58">
        <f t="shared" si="356"/>
        <v>737.1</v>
      </c>
      <c r="Q3524" s="59" t="s">
        <v>0</v>
      </c>
      <c r="R3524" s="51"/>
      <c r="S3524" s="51"/>
    </row>
    <row r="3525" spans="1:19" x14ac:dyDescent="0.35">
      <c r="A3525" s="53">
        <v>40314120</v>
      </c>
      <c r="B3525" s="53" t="s">
        <v>12500</v>
      </c>
      <c r="C3525" s="54" t="s">
        <v>1077</v>
      </c>
      <c r="D3525" s="60">
        <v>0.25</v>
      </c>
      <c r="E3525" s="60" t="s">
        <v>25</v>
      </c>
      <c r="F3525" s="56">
        <v>29.97</v>
      </c>
      <c r="G3525" s="53"/>
      <c r="H3525" s="53"/>
      <c r="I3525" s="53"/>
      <c r="J3525" s="53"/>
      <c r="K3525" s="57"/>
      <c r="L3525" s="58">
        <f t="shared" si="359"/>
        <v>11.46</v>
      </c>
      <c r="M3525" s="58">
        <f t="shared" si="357"/>
        <v>2.87</v>
      </c>
      <c r="N3525" s="58">
        <f t="shared" si="358"/>
        <v>395.3</v>
      </c>
      <c r="O3525" s="58">
        <f>IF(J3525&gt;0,ROUND(J3525*#REF!,2),0)</f>
        <v>0</v>
      </c>
      <c r="P3525" s="58">
        <f t="shared" si="356"/>
        <v>398.17</v>
      </c>
      <c r="Q3525" s="59" t="s">
        <v>0</v>
      </c>
      <c r="R3525" s="51"/>
      <c r="S3525" s="51"/>
    </row>
    <row r="3526" spans="1:19" ht="21" x14ac:dyDescent="0.35">
      <c r="A3526" s="53">
        <v>40314138</v>
      </c>
      <c r="B3526" s="53" t="s">
        <v>12501</v>
      </c>
      <c r="C3526" s="54" t="s">
        <v>1076</v>
      </c>
      <c r="D3526" s="60">
        <v>0.25</v>
      </c>
      <c r="E3526" s="60" t="s">
        <v>25</v>
      </c>
      <c r="F3526" s="56">
        <v>10.701000000000001</v>
      </c>
      <c r="G3526" s="53"/>
      <c r="H3526" s="53"/>
      <c r="I3526" s="53"/>
      <c r="J3526" s="53"/>
      <c r="K3526" s="57"/>
      <c r="L3526" s="58">
        <f t="shared" si="359"/>
        <v>11.46</v>
      </c>
      <c r="M3526" s="58">
        <f t="shared" si="357"/>
        <v>2.87</v>
      </c>
      <c r="N3526" s="58">
        <f t="shared" si="358"/>
        <v>141.15</v>
      </c>
      <c r="O3526" s="58">
        <f>IF(J3526&gt;0,ROUND(J3526*#REF!,2),0)</f>
        <v>0</v>
      </c>
      <c r="P3526" s="58">
        <f t="shared" si="356"/>
        <v>144.02000000000001</v>
      </c>
      <c r="Q3526" s="59" t="s">
        <v>0</v>
      </c>
      <c r="R3526" s="51"/>
      <c r="S3526" s="51"/>
    </row>
    <row r="3527" spans="1:19" x14ac:dyDescent="0.35">
      <c r="A3527" s="53">
        <v>40314146</v>
      </c>
      <c r="B3527" s="53" t="s">
        <v>12502</v>
      </c>
      <c r="C3527" s="54" t="s">
        <v>1075</v>
      </c>
      <c r="D3527" s="60">
        <v>0.5</v>
      </c>
      <c r="E3527" s="60" t="s">
        <v>25</v>
      </c>
      <c r="F3527" s="56">
        <v>59.94</v>
      </c>
      <c r="G3527" s="53"/>
      <c r="H3527" s="53"/>
      <c r="I3527" s="53"/>
      <c r="J3527" s="53"/>
      <c r="K3527" s="57"/>
      <c r="L3527" s="58">
        <f t="shared" si="359"/>
        <v>11.46</v>
      </c>
      <c r="M3527" s="58">
        <f t="shared" si="357"/>
        <v>5.73</v>
      </c>
      <c r="N3527" s="58">
        <f t="shared" si="358"/>
        <v>790.61</v>
      </c>
      <c r="O3527" s="58">
        <f>IF(J3527&gt;0,ROUND(J3527*#REF!,2),0)</f>
        <v>0</v>
      </c>
      <c r="P3527" s="58">
        <f t="shared" si="356"/>
        <v>796.34</v>
      </c>
      <c r="Q3527" s="59" t="s">
        <v>0</v>
      </c>
      <c r="R3527" s="51"/>
      <c r="S3527" s="51"/>
    </row>
    <row r="3528" spans="1:19" ht="31.5" x14ac:dyDescent="0.35">
      <c r="A3528" s="53">
        <v>40314154</v>
      </c>
      <c r="B3528" s="53" t="s">
        <v>12503</v>
      </c>
      <c r="C3528" s="54" t="s">
        <v>1074</v>
      </c>
      <c r="D3528" s="60">
        <v>0.5</v>
      </c>
      <c r="E3528" s="60" t="s">
        <v>25</v>
      </c>
      <c r="F3528" s="56">
        <v>32.966999999999999</v>
      </c>
      <c r="G3528" s="53"/>
      <c r="H3528" s="53"/>
      <c r="I3528" s="53"/>
      <c r="J3528" s="53"/>
      <c r="K3528" s="57"/>
      <c r="L3528" s="58">
        <f t="shared" si="359"/>
        <v>11.46</v>
      </c>
      <c r="M3528" s="58">
        <f t="shared" si="357"/>
        <v>5.73</v>
      </c>
      <c r="N3528" s="58">
        <f t="shared" si="358"/>
        <v>434.83</v>
      </c>
      <c r="O3528" s="58">
        <f>IF(J3528&gt;0,ROUND(J3528*#REF!,2),0)</f>
        <v>0</v>
      </c>
      <c r="P3528" s="58">
        <f t="shared" si="356"/>
        <v>440.56</v>
      </c>
      <c r="Q3528" s="59" t="s">
        <v>0</v>
      </c>
      <c r="R3528" s="51"/>
      <c r="S3528" s="51"/>
    </row>
    <row r="3529" spans="1:19" ht="21" x14ac:dyDescent="0.35">
      <c r="A3529" s="53">
        <v>40314162</v>
      </c>
      <c r="B3529" s="53" t="s">
        <v>12504</v>
      </c>
      <c r="C3529" s="54" t="s">
        <v>1073</v>
      </c>
      <c r="D3529" s="60">
        <v>0.25</v>
      </c>
      <c r="E3529" s="60" t="s">
        <v>25</v>
      </c>
      <c r="F3529" s="56">
        <v>29.97</v>
      </c>
      <c r="G3529" s="53"/>
      <c r="H3529" s="53"/>
      <c r="I3529" s="53"/>
      <c r="J3529" s="53"/>
      <c r="K3529" s="57"/>
      <c r="L3529" s="58">
        <f t="shared" si="359"/>
        <v>11.46</v>
      </c>
      <c r="M3529" s="58">
        <f t="shared" si="357"/>
        <v>2.87</v>
      </c>
      <c r="N3529" s="58">
        <f t="shared" si="358"/>
        <v>395.3</v>
      </c>
      <c r="O3529" s="58">
        <f>IF(J3529&gt;0,ROUND(J3529*#REF!,2),0)</f>
        <v>0</v>
      </c>
      <c r="P3529" s="58">
        <f t="shared" si="356"/>
        <v>398.17</v>
      </c>
      <c r="Q3529" s="59" t="s">
        <v>0</v>
      </c>
      <c r="R3529" s="51"/>
      <c r="S3529" s="51"/>
    </row>
    <row r="3530" spans="1:19" x14ac:dyDescent="0.35">
      <c r="A3530" s="53">
        <v>40314170</v>
      </c>
      <c r="B3530" s="53" t="s">
        <v>12505</v>
      </c>
      <c r="C3530" s="54" t="s">
        <v>1072</v>
      </c>
      <c r="D3530" s="60">
        <v>0.25</v>
      </c>
      <c r="E3530" s="60" t="s">
        <v>25</v>
      </c>
      <c r="F3530" s="56">
        <v>10.701000000000001</v>
      </c>
      <c r="G3530" s="53"/>
      <c r="H3530" s="53"/>
      <c r="I3530" s="53"/>
      <c r="J3530" s="53"/>
      <c r="K3530" s="57"/>
      <c r="L3530" s="58">
        <f t="shared" si="359"/>
        <v>11.46</v>
      </c>
      <c r="M3530" s="58">
        <f t="shared" si="357"/>
        <v>2.87</v>
      </c>
      <c r="N3530" s="58">
        <f t="shared" si="358"/>
        <v>141.15</v>
      </c>
      <c r="O3530" s="58">
        <f>IF(J3530&gt;0,ROUND(J3530*#REF!,2),0)</f>
        <v>0</v>
      </c>
      <c r="P3530" s="58">
        <f t="shared" si="356"/>
        <v>144.02000000000001</v>
      </c>
      <c r="Q3530" s="59" t="s">
        <v>0</v>
      </c>
      <c r="R3530" s="51"/>
      <c r="S3530" s="51"/>
    </row>
    <row r="3531" spans="1:19" x14ac:dyDescent="0.35">
      <c r="A3531" s="53">
        <v>40314189</v>
      </c>
      <c r="B3531" s="53" t="s">
        <v>12506</v>
      </c>
      <c r="C3531" s="54" t="s">
        <v>1071</v>
      </c>
      <c r="D3531" s="60">
        <v>0.5</v>
      </c>
      <c r="E3531" s="60" t="s">
        <v>25</v>
      </c>
      <c r="F3531" s="56">
        <v>36.476999999999997</v>
      </c>
      <c r="G3531" s="53"/>
      <c r="H3531" s="53"/>
      <c r="I3531" s="53"/>
      <c r="J3531" s="53"/>
      <c r="K3531" s="57"/>
      <c r="L3531" s="58">
        <f t="shared" si="359"/>
        <v>11.46</v>
      </c>
      <c r="M3531" s="58">
        <f t="shared" si="357"/>
        <v>5.73</v>
      </c>
      <c r="N3531" s="58">
        <f t="shared" si="358"/>
        <v>481.13</v>
      </c>
      <c r="O3531" s="58">
        <f>IF(J3531&gt;0,ROUND(J3531*#REF!,2),0)</f>
        <v>0</v>
      </c>
      <c r="P3531" s="58">
        <f t="shared" si="356"/>
        <v>486.86</v>
      </c>
      <c r="Q3531" s="59" t="s">
        <v>0</v>
      </c>
      <c r="R3531" s="51"/>
      <c r="S3531" s="51"/>
    </row>
    <row r="3532" spans="1:19" x14ac:dyDescent="0.35">
      <c r="A3532" s="53">
        <v>40314197</v>
      </c>
      <c r="B3532" s="53" t="s">
        <v>12507</v>
      </c>
      <c r="C3532" s="54" t="s">
        <v>1070</v>
      </c>
      <c r="D3532" s="60">
        <v>0.5</v>
      </c>
      <c r="E3532" s="60" t="s">
        <v>25</v>
      </c>
      <c r="F3532" s="56">
        <v>17.234999999999999</v>
      </c>
      <c r="G3532" s="53"/>
      <c r="H3532" s="53"/>
      <c r="I3532" s="53"/>
      <c r="J3532" s="53"/>
      <c r="K3532" s="57"/>
      <c r="L3532" s="58">
        <f t="shared" si="359"/>
        <v>11.46</v>
      </c>
      <c r="M3532" s="58">
        <f t="shared" si="357"/>
        <v>5.73</v>
      </c>
      <c r="N3532" s="58">
        <f t="shared" si="358"/>
        <v>227.33</v>
      </c>
      <c r="O3532" s="58">
        <f>IF(J3532&gt;0,ROUND(J3532*#REF!,2),0)</f>
        <v>0</v>
      </c>
      <c r="P3532" s="58">
        <f t="shared" si="356"/>
        <v>233.06</v>
      </c>
      <c r="Q3532" s="59" t="s">
        <v>0</v>
      </c>
      <c r="R3532" s="51"/>
      <c r="S3532" s="51"/>
    </row>
    <row r="3533" spans="1:19" x14ac:dyDescent="0.35">
      <c r="A3533" s="53">
        <v>40314200</v>
      </c>
      <c r="B3533" s="53" t="s">
        <v>12508</v>
      </c>
      <c r="C3533" s="54" t="s">
        <v>1069</v>
      </c>
      <c r="D3533" s="60">
        <v>0.5</v>
      </c>
      <c r="E3533" s="60" t="s">
        <v>25</v>
      </c>
      <c r="F3533" s="56">
        <v>36.476999999999997</v>
      </c>
      <c r="G3533" s="53"/>
      <c r="H3533" s="53"/>
      <c r="I3533" s="53"/>
      <c r="J3533" s="53"/>
      <c r="K3533" s="57"/>
      <c r="L3533" s="58">
        <f t="shared" si="359"/>
        <v>11.46</v>
      </c>
      <c r="M3533" s="58">
        <f t="shared" si="357"/>
        <v>5.73</v>
      </c>
      <c r="N3533" s="58">
        <f t="shared" si="358"/>
        <v>481.13</v>
      </c>
      <c r="O3533" s="58">
        <f>IF(J3533&gt;0,ROUND(J3533*#REF!,2),0)</f>
        <v>0</v>
      </c>
      <c r="P3533" s="58">
        <f t="shared" si="356"/>
        <v>486.86</v>
      </c>
      <c r="Q3533" s="59" t="s">
        <v>0</v>
      </c>
      <c r="R3533" s="51"/>
      <c r="S3533" s="51"/>
    </row>
    <row r="3534" spans="1:19" x14ac:dyDescent="0.35">
      <c r="A3534" s="53">
        <v>40314219</v>
      </c>
      <c r="B3534" s="53" t="s">
        <v>12509</v>
      </c>
      <c r="C3534" s="54" t="s">
        <v>1068</v>
      </c>
      <c r="D3534" s="60">
        <v>0.25</v>
      </c>
      <c r="E3534" s="60" t="s">
        <v>25</v>
      </c>
      <c r="F3534" s="56">
        <v>21.852</v>
      </c>
      <c r="G3534" s="53"/>
      <c r="H3534" s="53"/>
      <c r="I3534" s="53"/>
      <c r="J3534" s="53"/>
      <c r="K3534" s="57"/>
      <c r="L3534" s="58">
        <f t="shared" si="359"/>
        <v>11.46</v>
      </c>
      <c r="M3534" s="58">
        <f t="shared" si="357"/>
        <v>2.87</v>
      </c>
      <c r="N3534" s="58">
        <f t="shared" si="358"/>
        <v>288.23</v>
      </c>
      <c r="O3534" s="58">
        <f>IF(J3534&gt;0,ROUND(J3534*#REF!,2),0)</f>
        <v>0</v>
      </c>
      <c r="P3534" s="58">
        <f t="shared" si="356"/>
        <v>291.10000000000002</v>
      </c>
      <c r="Q3534" s="59" t="s">
        <v>0</v>
      </c>
      <c r="R3534" s="51"/>
      <c r="S3534" s="51"/>
    </row>
    <row r="3535" spans="1:19" ht="21" x14ac:dyDescent="0.35">
      <c r="A3535" s="53">
        <v>40314227</v>
      </c>
      <c r="B3535" s="53" t="s">
        <v>12510</v>
      </c>
      <c r="C3535" s="54" t="s">
        <v>1067</v>
      </c>
      <c r="D3535" s="60">
        <v>0.25</v>
      </c>
      <c r="E3535" s="60" t="s">
        <v>25</v>
      </c>
      <c r="F3535" s="56">
        <v>21.852</v>
      </c>
      <c r="G3535" s="53"/>
      <c r="H3535" s="53"/>
      <c r="I3535" s="53"/>
      <c r="J3535" s="53"/>
      <c r="K3535" s="57"/>
      <c r="L3535" s="58">
        <f t="shared" si="359"/>
        <v>11.46</v>
      </c>
      <c r="M3535" s="58">
        <f t="shared" si="357"/>
        <v>2.87</v>
      </c>
      <c r="N3535" s="58">
        <f t="shared" si="358"/>
        <v>288.23</v>
      </c>
      <c r="O3535" s="58">
        <f>IF(J3535&gt;0,ROUND(J3535*#REF!,2),0)</f>
        <v>0</v>
      </c>
      <c r="P3535" s="58">
        <f t="shared" si="356"/>
        <v>291.10000000000002</v>
      </c>
      <c r="Q3535" s="59" t="s">
        <v>0</v>
      </c>
      <c r="R3535" s="51"/>
      <c r="S3535" s="51"/>
    </row>
    <row r="3536" spans="1:19" x14ac:dyDescent="0.35">
      <c r="A3536" s="53">
        <v>40314235</v>
      </c>
      <c r="B3536" s="53" t="s">
        <v>12511</v>
      </c>
      <c r="C3536" s="54" t="s">
        <v>1066</v>
      </c>
      <c r="D3536" s="60">
        <v>0.5</v>
      </c>
      <c r="E3536" s="60" t="s">
        <v>25</v>
      </c>
      <c r="F3536" s="56">
        <v>31.23</v>
      </c>
      <c r="G3536" s="53"/>
      <c r="H3536" s="53"/>
      <c r="I3536" s="53"/>
      <c r="J3536" s="53"/>
      <c r="K3536" s="57"/>
      <c r="L3536" s="58">
        <f t="shared" si="359"/>
        <v>11.46</v>
      </c>
      <c r="M3536" s="58">
        <f t="shared" si="357"/>
        <v>5.73</v>
      </c>
      <c r="N3536" s="58">
        <f t="shared" si="358"/>
        <v>411.92</v>
      </c>
      <c r="O3536" s="58">
        <f>IF(J3536&gt;0,ROUND(J3536*#REF!,2),0)</f>
        <v>0</v>
      </c>
      <c r="P3536" s="58">
        <f t="shared" si="356"/>
        <v>417.65</v>
      </c>
      <c r="Q3536" s="59" t="s">
        <v>0</v>
      </c>
      <c r="R3536" s="51"/>
      <c r="S3536" s="51"/>
    </row>
    <row r="3537" spans="1:19" ht="21" x14ac:dyDescent="0.35">
      <c r="A3537" s="53">
        <v>40314243</v>
      </c>
      <c r="B3537" s="53" t="s">
        <v>12512</v>
      </c>
      <c r="C3537" s="54" t="s">
        <v>1065</v>
      </c>
      <c r="D3537" s="60">
        <v>0.25</v>
      </c>
      <c r="E3537" s="60" t="s">
        <v>25</v>
      </c>
      <c r="F3537" s="56">
        <v>21.852</v>
      </c>
      <c r="G3537" s="53"/>
      <c r="H3537" s="53"/>
      <c r="I3537" s="53"/>
      <c r="J3537" s="53"/>
      <c r="K3537" s="57"/>
      <c r="L3537" s="58">
        <f t="shared" si="359"/>
        <v>11.46</v>
      </c>
      <c r="M3537" s="58">
        <f t="shared" si="357"/>
        <v>2.87</v>
      </c>
      <c r="N3537" s="58">
        <f t="shared" si="358"/>
        <v>288.23</v>
      </c>
      <c r="O3537" s="58">
        <f>IF(J3537&gt;0,ROUND(J3537*#REF!,2),0)</f>
        <v>0</v>
      </c>
      <c r="P3537" s="58">
        <f t="shared" si="356"/>
        <v>291.10000000000002</v>
      </c>
      <c r="Q3537" s="59" t="s">
        <v>0</v>
      </c>
      <c r="R3537" s="51"/>
      <c r="S3537" s="51"/>
    </row>
    <row r="3538" spans="1:19" x14ac:dyDescent="0.35">
      <c r="A3538" s="53">
        <v>40314251</v>
      </c>
      <c r="B3538" s="53" t="s">
        <v>12513</v>
      </c>
      <c r="C3538" s="54" t="s">
        <v>1064</v>
      </c>
      <c r="D3538" s="60">
        <v>0.5</v>
      </c>
      <c r="E3538" s="60" t="s">
        <v>25</v>
      </c>
      <c r="F3538" s="56">
        <v>31.23</v>
      </c>
      <c r="G3538" s="53"/>
      <c r="H3538" s="53"/>
      <c r="I3538" s="53"/>
      <c r="J3538" s="53"/>
      <c r="K3538" s="57"/>
      <c r="L3538" s="58">
        <f t="shared" si="359"/>
        <v>11.46</v>
      </c>
      <c r="M3538" s="58">
        <f t="shared" si="357"/>
        <v>5.73</v>
      </c>
      <c r="N3538" s="58">
        <f t="shared" si="358"/>
        <v>411.92</v>
      </c>
      <c r="O3538" s="58">
        <f>IF(J3538&gt;0,ROUND(J3538*#REF!,2),0)</f>
        <v>0</v>
      </c>
      <c r="P3538" s="58">
        <f t="shared" si="356"/>
        <v>417.65</v>
      </c>
      <c r="Q3538" s="59" t="s">
        <v>0</v>
      </c>
      <c r="R3538" s="51"/>
      <c r="S3538" s="51"/>
    </row>
    <row r="3539" spans="1:19" ht="31.5" x14ac:dyDescent="0.35">
      <c r="A3539" s="53">
        <v>40314260</v>
      </c>
      <c r="B3539" s="53" t="s">
        <v>12514</v>
      </c>
      <c r="C3539" s="54" t="s">
        <v>1063</v>
      </c>
      <c r="D3539" s="60">
        <v>0.25</v>
      </c>
      <c r="E3539" s="60" t="s">
        <v>25</v>
      </c>
      <c r="F3539" s="56">
        <v>10.701000000000001</v>
      </c>
      <c r="G3539" s="53"/>
      <c r="H3539" s="53"/>
      <c r="I3539" s="53"/>
      <c r="J3539" s="53"/>
      <c r="K3539" s="57"/>
      <c r="L3539" s="58">
        <f t="shared" si="359"/>
        <v>11.46</v>
      </c>
      <c r="M3539" s="58">
        <f t="shared" si="357"/>
        <v>2.87</v>
      </c>
      <c r="N3539" s="58">
        <f t="shared" si="358"/>
        <v>141.15</v>
      </c>
      <c r="O3539" s="58">
        <f>IF(J3539&gt;0,ROUND(J3539*#REF!,2),0)</f>
        <v>0</v>
      </c>
      <c r="P3539" s="58">
        <f t="shared" si="356"/>
        <v>144.02000000000001</v>
      </c>
      <c r="Q3539" s="59" t="s">
        <v>0</v>
      </c>
      <c r="R3539" s="51"/>
      <c r="S3539" s="51"/>
    </row>
    <row r="3540" spans="1:19" ht="21" x14ac:dyDescent="0.35">
      <c r="A3540" s="53">
        <v>40314278</v>
      </c>
      <c r="B3540" s="53" t="s">
        <v>12515</v>
      </c>
      <c r="C3540" s="54" t="s">
        <v>1062</v>
      </c>
      <c r="D3540" s="60">
        <v>0.25</v>
      </c>
      <c r="E3540" s="60" t="s">
        <v>25</v>
      </c>
      <c r="F3540" s="56">
        <v>10.701000000000001</v>
      </c>
      <c r="G3540" s="53"/>
      <c r="H3540" s="53"/>
      <c r="I3540" s="53"/>
      <c r="J3540" s="53"/>
      <c r="K3540" s="57"/>
      <c r="L3540" s="58">
        <f t="shared" si="359"/>
        <v>11.46</v>
      </c>
      <c r="M3540" s="58">
        <f t="shared" si="357"/>
        <v>2.87</v>
      </c>
      <c r="N3540" s="58">
        <f t="shared" si="358"/>
        <v>141.15</v>
      </c>
      <c r="O3540" s="58">
        <f>IF(J3540&gt;0,ROUND(J3540*#REF!,2),0)</f>
        <v>0</v>
      </c>
      <c r="P3540" s="58">
        <f t="shared" si="356"/>
        <v>144.02000000000001</v>
      </c>
      <c r="Q3540" s="59" t="s">
        <v>0</v>
      </c>
      <c r="R3540" s="51"/>
      <c r="S3540" s="51"/>
    </row>
    <row r="3541" spans="1:19" ht="21" x14ac:dyDescent="0.35">
      <c r="A3541" s="53">
        <v>40314286</v>
      </c>
      <c r="B3541" s="53" t="s">
        <v>12516</v>
      </c>
      <c r="C3541" s="54" t="s">
        <v>1061</v>
      </c>
      <c r="D3541" s="60">
        <v>0.25</v>
      </c>
      <c r="E3541" s="60" t="s">
        <v>25</v>
      </c>
      <c r="F3541" s="56">
        <v>10.701000000000001</v>
      </c>
      <c r="G3541" s="53"/>
      <c r="H3541" s="53"/>
      <c r="I3541" s="53"/>
      <c r="J3541" s="53"/>
      <c r="K3541" s="57"/>
      <c r="L3541" s="58">
        <f t="shared" si="359"/>
        <v>11.46</v>
      </c>
      <c r="M3541" s="58">
        <f t="shared" si="357"/>
        <v>2.87</v>
      </c>
      <c r="N3541" s="58">
        <f t="shared" si="358"/>
        <v>141.15</v>
      </c>
      <c r="O3541" s="58">
        <f>IF(J3541&gt;0,ROUND(J3541*#REF!,2),0)</f>
        <v>0</v>
      </c>
      <c r="P3541" s="58">
        <f t="shared" si="356"/>
        <v>144.02000000000001</v>
      </c>
      <c r="Q3541" s="59" t="s">
        <v>0</v>
      </c>
      <c r="R3541" s="51"/>
      <c r="S3541" s="51"/>
    </row>
    <row r="3542" spans="1:19" ht="31.5" x14ac:dyDescent="0.35">
      <c r="A3542" s="53">
        <v>40314294</v>
      </c>
      <c r="B3542" s="53" t="s">
        <v>12517</v>
      </c>
      <c r="C3542" s="54" t="s">
        <v>1060</v>
      </c>
      <c r="D3542" s="60">
        <v>0.5</v>
      </c>
      <c r="E3542" s="60" t="s">
        <v>25</v>
      </c>
      <c r="F3542" s="56">
        <v>31.23</v>
      </c>
      <c r="G3542" s="53"/>
      <c r="H3542" s="53"/>
      <c r="I3542" s="53"/>
      <c r="J3542" s="53"/>
      <c r="K3542" s="57"/>
      <c r="L3542" s="58">
        <f t="shared" si="359"/>
        <v>11.46</v>
      </c>
      <c r="M3542" s="58">
        <f t="shared" si="357"/>
        <v>5.73</v>
      </c>
      <c r="N3542" s="58">
        <f t="shared" si="358"/>
        <v>411.92</v>
      </c>
      <c r="O3542" s="58">
        <f>IF(J3542&gt;0,ROUND(J3542*#REF!,2),0)</f>
        <v>0</v>
      </c>
      <c r="P3542" s="58">
        <f t="shared" si="356"/>
        <v>417.65</v>
      </c>
      <c r="Q3542" s="59" t="s">
        <v>0</v>
      </c>
      <c r="R3542" s="51"/>
      <c r="S3542" s="51"/>
    </row>
    <row r="3543" spans="1:19" ht="21" x14ac:dyDescent="0.35">
      <c r="A3543" s="53">
        <v>40314308</v>
      </c>
      <c r="B3543" s="53" t="s">
        <v>12518</v>
      </c>
      <c r="C3543" s="54" t="s">
        <v>1059</v>
      </c>
      <c r="D3543" s="60">
        <v>0.25</v>
      </c>
      <c r="E3543" s="60" t="s">
        <v>25</v>
      </c>
      <c r="F3543" s="56">
        <v>29.97</v>
      </c>
      <c r="G3543" s="53"/>
      <c r="H3543" s="53"/>
      <c r="I3543" s="53"/>
      <c r="J3543" s="53"/>
      <c r="K3543" s="57"/>
      <c r="L3543" s="58">
        <f t="shared" si="359"/>
        <v>11.46</v>
      </c>
      <c r="M3543" s="58">
        <f t="shared" si="357"/>
        <v>2.87</v>
      </c>
      <c r="N3543" s="58">
        <f t="shared" si="358"/>
        <v>395.3</v>
      </c>
      <c r="O3543" s="58">
        <f>IF(J3543&gt;0,ROUND(J3543*#REF!,2),0)</f>
        <v>0</v>
      </c>
      <c r="P3543" s="58">
        <f t="shared" si="356"/>
        <v>398.17</v>
      </c>
      <c r="Q3543" s="59" t="s">
        <v>0</v>
      </c>
      <c r="R3543" s="51"/>
      <c r="S3543" s="51"/>
    </row>
    <row r="3544" spans="1:19" ht="21" x14ac:dyDescent="0.35">
      <c r="A3544" s="53">
        <v>40314359</v>
      </c>
      <c r="B3544" s="53" t="s">
        <v>12519</v>
      </c>
      <c r="C3544" s="54" t="s">
        <v>1058</v>
      </c>
      <c r="D3544" s="60">
        <v>0.01</v>
      </c>
      <c r="E3544" s="60" t="s">
        <v>25</v>
      </c>
      <c r="F3544" s="56">
        <v>15.343999999999999</v>
      </c>
      <c r="G3544" s="53"/>
      <c r="H3544" s="53"/>
      <c r="I3544" s="53"/>
      <c r="J3544" s="53"/>
      <c r="K3544" s="57"/>
      <c r="L3544" s="58">
        <f t="shared" si="359"/>
        <v>11.46</v>
      </c>
      <c r="M3544" s="58">
        <f t="shared" si="357"/>
        <v>0.11</v>
      </c>
      <c r="N3544" s="58">
        <f t="shared" si="358"/>
        <v>202.39</v>
      </c>
      <c r="O3544" s="58">
        <f>IF(J3544&gt;0,ROUND(J3544*#REF!,2),0)</f>
        <v>0</v>
      </c>
      <c r="P3544" s="58">
        <f t="shared" si="356"/>
        <v>202.5</v>
      </c>
      <c r="Q3544" s="59" t="s">
        <v>0</v>
      </c>
      <c r="R3544" s="51"/>
      <c r="S3544" s="51"/>
    </row>
    <row r="3545" spans="1:19" x14ac:dyDescent="0.35">
      <c r="A3545" s="53">
        <v>40314430</v>
      </c>
      <c r="B3545" s="53" t="s">
        <v>12520</v>
      </c>
      <c r="C3545" s="54" t="s">
        <v>1057</v>
      </c>
      <c r="D3545" s="60">
        <v>0.5</v>
      </c>
      <c r="E3545" s="60" t="s">
        <v>25</v>
      </c>
      <c r="F3545" s="56">
        <v>16.452999999999999</v>
      </c>
      <c r="G3545" s="53"/>
      <c r="H3545" s="53"/>
      <c r="I3545" s="53"/>
      <c r="J3545" s="53"/>
      <c r="K3545" s="57"/>
      <c r="L3545" s="58">
        <f t="shared" ref="L3545" si="360">VLOOKUP(E3545,PORTES,6,FALSE)</f>
        <v>11.46</v>
      </c>
      <c r="M3545" s="58">
        <f t="shared" si="357"/>
        <v>5.73</v>
      </c>
      <c r="N3545" s="58">
        <f t="shared" ref="N3545" si="361">IF(F3545&gt;0,ROUND(F3545*UCO_2016,2),0)</f>
        <v>217.02</v>
      </c>
      <c r="O3545" s="58">
        <f>IF(J3545&gt;0,ROUND(J3545*#REF!,2),0)</f>
        <v>0</v>
      </c>
      <c r="P3545" s="58">
        <f t="shared" si="356"/>
        <v>222.75</v>
      </c>
      <c r="Q3545" s="59" t="s">
        <v>0</v>
      </c>
      <c r="R3545" s="51"/>
      <c r="S3545" s="51"/>
    </row>
    <row r="3546" spans="1:19" ht="21" x14ac:dyDescent="0.35">
      <c r="A3546" s="53">
        <v>40314456</v>
      </c>
      <c r="B3546" s="53" t="s">
        <v>12521</v>
      </c>
      <c r="C3546" s="54" t="s">
        <v>1056</v>
      </c>
      <c r="D3546" s="60">
        <v>0.5</v>
      </c>
      <c r="E3546" s="60" t="s">
        <v>25</v>
      </c>
      <c r="F3546" s="56">
        <v>30.693999999999999</v>
      </c>
      <c r="G3546" s="53"/>
      <c r="H3546" s="53"/>
      <c r="I3546" s="53"/>
      <c r="J3546" s="53"/>
      <c r="K3546" s="57"/>
      <c r="L3546" s="58">
        <f t="shared" si="359"/>
        <v>11.46</v>
      </c>
      <c r="M3546" s="58">
        <f t="shared" si="357"/>
        <v>5.73</v>
      </c>
      <c r="N3546" s="58">
        <f t="shared" si="358"/>
        <v>404.85</v>
      </c>
      <c r="O3546" s="58">
        <f>IF(J3546&gt;0,ROUND(J3546*#REF!,2),0)</f>
        <v>0</v>
      </c>
      <c r="P3546" s="58">
        <f t="shared" si="356"/>
        <v>410.58</v>
      </c>
      <c r="Q3546" s="59" t="s">
        <v>0</v>
      </c>
      <c r="R3546" s="51"/>
      <c r="S3546" s="51"/>
    </row>
    <row r="3547" spans="1:19" ht="31.5" x14ac:dyDescent="0.35">
      <c r="A3547" s="53">
        <v>40314618</v>
      </c>
      <c r="B3547" s="53" t="s">
        <v>12522</v>
      </c>
      <c r="C3547" s="54" t="s">
        <v>1055</v>
      </c>
      <c r="D3547" s="60"/>
      <c r="E3547" s="60"/>
      <c r="F3547" s="56"/>
      <c r="G3547" s="53"/>
      <c r="H3547" s="53"/>
      <c r="I3547" s="53"/>
      <c r="J3547" s="53"/>
      <c r="K3547" s="57"/>
      <c r="L3547" s="58"/>
      <c r="M3547" s="58"/>
      <c r="N3547" s="58"/>
      <c r="O3547" s="58"/>
      <c r="P3547" s="58">
        <v>210</v>
      </c>
      <c r="Q3547" s="59" t="s">
        <v>132</v>
      </c>
      <c r="R3547" s="51"/>
      <c r="S3547" s="51"/>
    </row>
    <row r="3548" spans="1:19" ht="42" x14ac:dyDescent="0.35">
      <c r="A3548" s="53">
        <v>40314618</v>
      </c>
      <c r="B3548" s="53" t="s">
        <v>12522</v>
      </c>
      <c r="C3548" s="54" t="s">
        <v>12523</v>
      </c>
      <c r="D3548" s="60"/>
      <c r="E3548" s="60"/>
      <c r="F3548" s="56"/>
      <c r="G3548" s="53"/>
      <c r="H3548" s="53"/>
      <c r="I3548" s="53"/>
      <c r="J3548" s="53"/>
      <c r="K3548" s="57"/>
      <c r="L3548" s="58"/>
      <c r="M3548" s="58"/>
      <c r="N3548" s="58"/>
      <c r="O3548" s="58"/>
      <c r="P3548" s="58">
        <v>260</v>
      </c>
      <c r="Q3548" s="59" t="s">
        <v>132</v>
      </c>
      <c r="R3548" s="70"/>
      <c r="S3548" s="70"/>
    </row>
    <row r="3549" spans="1:19" ht="31.5" x14ac:dyDescent="0.35">
      <c r="A3549" s="53">
        <v>40324770</v>
      </c>
      <c r="B3549" s="53" t="s">
        <v>12524</v>
      </c>
      <c r="C3549" s="54" t="s">
        <v>1054</v>
      </c>
      <c r="D3549" s="60"/>
      <c r="E3549" s="60"/>
      <c r="F3549" s="56"/>
      <c r="G3549" s="56"/>
      <c r="H3549" s="53"/>
      <c r="I3549" s="53"/>
      <c r="J3549" s="53"/>
      <c r="K3549" s="57"/>
      <c r="L3549" s="58"/>
      <c r="M3549" s="58"/>
      <c r="N3549" s="58"/>
      <c r="O3549" s="58"/>
      <c r="P3549" s="58">
        <v>200</v>
      </c>
      <c r="Q3549" s="59" t="s">
        <v>132</v>
      </c>
      <c r="R3549" s="51"/>
      <c r="S3549" s="51"/>
    </row>
    <row r="3550" spans="1:19" ht="42" x14ac:dyDescent="0.35">
      <c r="A3550" s="53">
        <v>40324788</v>
      </c>
      <c r="B3550" s="53" t="s">
        <v>12525</v>
      </c>
      <c r="C3550" s="54" t="s">
        <v>1053</v>
      </c>
      <c r="D3550" s="60"/>
      <c r="E3550" s="60"/>
      <c r="F3550" s="56"/>
      <c r="G3550" s="53"/>
      <c r="H3550" s="53"/>
      <c r="I3550" s="53"/>
      <c r="J3550" s="53"/>
      <c r="K3550" s="57"/>
      <c r="L3550" s="58"/>
      <c r="M3550" s="58"/>
      <c r="N3550" s="58"/>
      <c r="O3550" s="58"/>
      <c r="P3550" s="58">
        <v>100</v>
      </c>
      <c r="Q3550" s="59" t="s">
        <v>132</v>
      </c>
      <c r="R3550" s="70"/>
      <c r="S3550" s="70"/>
    </row>
    <row r="3551" spans="1:19" ht="31.5" x14ac:dyDescent="0.35">
      <c r="A3551" s="53">
        <v>40324796</v>
      </c>
      <c r="B3551" s="53" t="s">
        <v>12526</v>
      </c>
      <c r="C3551" s="71" t="s">
        <v>1052</v>
      </c>
      <c r="D3551" s="60"/>
      <c r="E3551" s="60"/>
      <c r="F3551" s="56"/>
      <c r="G3551" s="53"/>
      <c r="H3551" s="53"/>
      <c r="I3551" s="53"/>
      <c r="J3551" s="53"/>
      <c r="K3551" s="57"/>
      <c r="L3551" s="58"/>
      <c r="M3551" s="58"/>
      <c r="N3551" s="58"/>
      <c r="O3551" s="58"/>
      <c r="P3551" s="58">
        <v>100</v>
      </c>
      <c r="Q3551" s="59" t="s">
        <v>132</v>
      </c>
      <c r="R3551" s="70"/>
      <c r="S3551" s="70"/>
    </row>
    <row r="3552" spans="1:19" ht="21" x14ac:dyDescent="0.35">
      <c r="A3552" s="53">
        <v>40324265</v>
      </c>
      <c r="B3552" s="53" t="s">
        <v>12527</v>
      </c>
      <c r="C3552" s="54" t="s">
        <v>1051</v>
      </c>
      <c r="D3552" s="60"/>
      <c r="E3552" s="60"/>
      <c r="F3552" s="56"/>
      <c r="G3552" s="53"/>
      <c r="H3552" s="53"/>
      <c r="I3552" s="53"/>
      <c r="J3552" s="53"/>
      <c r="K3552" s="57"/>
      <c r="L3552" s="58"/>
      <c r="M3552" s="58"/>
      <c r="N3552" s="58"/>
      <c r="O3552" s="58"/>
      <c r="P3552" s="58">
        <v>290.39999999999998</v>
      </c>
      <c r="Q3552" s="59" t="s">
        <v>0</v>
      </c>
      <c r="R3552" s="51"/>
      <c r="S3552" s="51"/>
    </row>
    <row r="3553" spans="1:19" ht="21" x14ac:dyDescent="0.35">
      <c r="A3553" s="53">
        <v>40324561</v>
      </c>
      <c r="B3553" s="53" t="s">
        <v>12528</v>
      </c>
      <c r="C3553" s="54" t="s">
        <v>1050</v>
      </c>
      <c r="D3553" s="69"/>
      <c r="E3553" s="60"/>
      <c r="F3553" s="56"/>
      <c r="G3553" s="53"/>
      <c r="H3553" s="53"/>
      <c r="I3553" s="53"/>
      <c r="J3553" s="53"/>
      <c r="K3553" s="57"/>
      <c r="L3553" s="58">
        <f t="shared" ref="L3553:L3584" si="362">VLOOKUP(E3553,PORTES,6,FALSE)</f>
        <v>0</v>
      </c>
      <c r="M3553" s="58">
        <f>ROUND(D3553*L3553,2)</f>
        <v>0</v>
      </c>
      <c r="N3553" s="58">
        <f t="shared" si="358"/>
        <v>0</v>
      </c>
      <c r="O3553" s="58">
        <f>IF(J3553&gt;0,ROUND(J3553*#REF!,2),0)</f>
        <v>0</v>
      </c>
      <c r="P3553" s="58">
        <v>320.565</v>
      </c>
      <c r="Q3553" s="62" t="s">
        <v>0</v>
      </c>
      <c r="R3553" s="63"/>
      <c r="S3553" s="51"/>
    </row>
    <row r="3554" spans="1:19" ht="21" x14ac:dyDescent="0.35">
      <c r="A3554" s="53">
        <v>40316017</v>
      </c>
      <c r="B3554" s="53" t="s">
        <v>12529</v>
      </c>
      <c r="C3554" s="54" t="s">
        <v>1049</v>
      </c>
      <c r="D3554" s="60">
        <v>1</v>
      </c>
      <c r="E3554" s="60" t="s">
        <v>25</v>
      </c>
      <c r="F3554" s="56">
        <v>3</v>
      </c>
      <c r="G3554" s="53"/>
      <c r="H3554" s="53"/>
      <c r="I3554" s="53"/>
      <c r="J3554" s="53"/>
      <c r="K3554" s="57"/>
      <c r="L3554" s="58">
        <f t="shared" si="362"/>
        <v>11.46</v>
      </c>
      <c r="M3554" s="58">
        <f t="shared" si="357"/>
        <v>11.46</v>
      </c>
      <c r="N3554" s="58">
        <f t="shared" si="358"/>
        <v>39.57</v>
      </c>
      <c r="O3554" s="58">
        <f>IF(J3554&gt;0,ROUND(J3554*#REF!,2),0)</f>
        <v>0</v>
      </c>
      <c r="P3554" s="58">
        <f t="shared" si="356"/>
        <v>51.03</v>
      </c>
      <c r="Q3554" s="59" t="s">
        <v>0</v>
      </c>
      <c r="R3554" s="51"/>
      <c r="S3554" s="51"/>
    </row>
    <row r="3555" spans="1:19" ht="31.5" x14ac:dyDescent="0.35">
      <c r="A3555" s="53">
        <v>40316025</v>
      </c>
      <c r="B3555" s="53" t="s">
        <v>12530</v>
      </c>
      <c r="C3555" s="54" t="s">
        <v>1048</v>
      </c>
      <c r="D3555" s="69">
        <v>0.1</v>
      </c>
      <c r="E3555" s="60" t="s">
        <v>25</v>
      </c>
      <c r="F3555" s="56">
        <v>4</v>
      </c>
      <c r="G3555" s="53"/>
      <c r="H3555" s="53"/>
      <c r="I3555" s="53"/>
      <c r="J3555" s="53"/>
      <c r="K3555" s="57"/>
      <c r="L3555" s="58">
        <f t="shared" si="362"/>
        <v>11.46</v>
      </c>
      <c r="M3555" s="58">
        <f t="shared" si="357"/>
        <v>1.1499999999999999</v>
      </c>
      <c r="N3555" s="58">
        <f t="shared" si="358"/>
        <v>52.76</v>
      </c>
      <c r="O3555" s="58">
        <f>IF(J3555&gt;0,ROUND(J3555*#REF!,2),0)</f>
        <v>0</v>
      </c>
      <c r="P3555" s="58">
        <f t="shared" si="356"/>
        <v>53.91</v>
      </c>
      <c r="Q3555" s="59" t="s">
        <v>0</v>
      </c>
      <c r="R3555" s="51"/>
      <c r="S3555" s="51"/>
    </row>
    <row r="3556" spans="1:19" x14ac:dyDescent="0.35">
      <c r="A3556" s="53">
        <v>40316033</v>
      </c>
      <c r="B3556" s="53" t="s">
        <v>12531</v>
      </c>
      <c r="C3556" s="54" t="s">
        <v>1047</v>
      </c>
      <c r="D3556" s="60">
        <v>0.1</v>
      </c>
      <c r="E3556" s="60" t="s">
        <v>25</v>
      </c>
      <c r="F3556" s="56">
        <v>2.33</v>
      </c>
      <c r="G3556" s="53"/>
      <c r="H3556" s="53"/>
      <c r="I3556" s="53"/>
      <c r="J3556" s="53"/>
      <c r="K3556" s="57"/>
      <c r="L3556" s="58">
        <f t="shared" si="362"/>
        <v>11.46</v>
      </c>
      <c r="M3556" s="58">
        <f t="shared" si="357"/>
        <v>1.1499999999999999</v>
      </c>
      <c r="N3556" s="58">
        <f t="shared" si="358"/>
        <v>30.73</v>
      </c>
      <c r="O3556" s="58">
        <f>IF(J3556&gt;0,ROUND(J3556*#REF!,2),0)</f>
        <v>0</v>
      </c>
      <c r="P3556" s="58">
        <f t="shared" si="356"/>
        <v>31.88</v>
      </c>
      <c r="Q3556" s="59" t="s">
        <v>0</v>
      </c>
      <c r="R3556" s="51"/>
      <c r="S3556" s="51"/>
    </row>
    <row r="3557" spans="1:19" ht="21" x14ac:dyDescent="0.35">
      <c r="A3557" s="53">
        <v>40316041</v>
      </c>
      <c r="B3557" s="53" t="s">
        <v>12532</v>
      </c>
      <c r="C3557" s="54" t="s">
        <v>1046</v>
      </c>
      <c r="D3557" s="60">
        <v>0.04</v>
      </c>
      <c r="E3557" s="60" t="s">
        <v>25</v>
      </c>
      <c r="F3557" s="56">
        <v>6</v>
      </c>
      <c r="G3557" s="53"/>
      <c r="H3557" s="53"/>
      <c r="I3557" s="53"/>
      <c r="J3557" s="53"/>
      <c r="K3557" s="57"/>
      <c r="L3557" s="58">
        <f t="shared" si="362"/>
        <v>11.46</v>
      </c>
      <c r="M3557" s="58">
        <f t="shared" si="357"/>
        <v>0.46</v>
      </c>
      <c r="N3557" s="58">
        <f t="shared" si="358"/>
        <v>79.14</v>
      </c>
      <c r="O3557" s="58">
        <f>IF(J3557&gt;0,ROUND(J3557*#REF!,2),0)</f>
        <v>0</v>
      </c>
      <c r="P3557" s="58">
        <f t="shared" si="356"/>
        <v>79.599999999999994</v>
      </c>
      <c r="Q3557" s="59" t="s">
        <v>0</v>
      </c>
      <c r="R3557" s="51"/>
      <c r="S3557" s="51"/>
    </row>
    <row r="3558" spans="1:19" x14ac:dyDescent="0.35">
      <c r="A3558" s="53">
        <v>40316050</v>
      </c>
      <c r="B3558" s="53" t="s">
        <v>12533</v>
      </c>
      <c r="C3558" s="54" t="s">
        <v>1045</v>
      </c>
      <c r="D3558" s="60">
        <v>0.04</v>
      </c>
      <c r="E3558" s="60" t="s">
        <v>25</v>
      </c>
      <c r="F3558" s="56">
        <v>3.9</v>
      </c>
      <c r="G3558" s="53"/>
      <c r="H3558" s="53"/>
      <c r="I3558" s="53"/>
      <c r="J3558" s="53"/>
      <c r="K3558" s="57"/>
      <c r="L3558" s="58">
        <f t="shared" si="362"/>
        <v>11.46</v>
      </c>
      <c r="M3558" s="58">
        <f t="shared" si="357"/>
        <v>0.46</v>
      </c>
      <c r="N3558" s="58">
        <f t="shared" si="358"/>
        <v>51.44</v>
      </c>
      <c r="O3558" s="58">
        <f>IF(J3558&gt;0,ROUND(J3558*#REF!,2),0)</f>
        <v>0</v>
      </c>
      <c r="P3558" s="58">
        <f t="shared" si="356"/>
        <v>51.9</v>
      </c>
      <c r="Q3558" s="59" t="s">
        <v>0</v>
      </c>
      <c r="R3558" s="51"/>
      <c r="S3558" s="51"/>
    </row>
    <row r="3559" spans="1:19" x14ac:dyDescent="0.35">
      <c r="A3559" s="53">
        <v>40316068</v>
      </c>
      <c r="B3559" s="53" t="s">
        <v>12534</v>
      </c>
      <c r="C3559" s="54" t="s">
        <v>1044</v>
      </c>
      <c r="D3559" s="60">
        <v>0.04</v>
      </c>
      <c r="E3559" s="60" t="s">
        <v>25</v>
      </c>
      <c r="F3559" s="56">
        <v>2.8439999999999999</v>
      </c>
      <c r="G3559" s="53"/>
      <c r="H3559" s="53"/>
      <c r="I3559" s="53"/>
      <c r="J3559" s="53"/>
      <c r="K3559" s="57"/>
      <c r="L3559" s="58">
        <f t="shared" si="362"/>
        <v>11.46</v>
      </c>
      <c r="M3559" s="58">
        <f t="shared" si="357"/>
        <v>0.46</v>
      </c>
      <c r="N3559" s="58">
        <f t="shared" si="358"/>
        <v>37.51</v>
      </c>
      <c r="O3559" s="58">
        <f>IF(J3559&gt;0,ROUND(J3559*#REF!,2),0)</f>
        <v>0</v>
      </c>
      <c r="P3559" s="58">
        <f t="shared" si="356"/>
        <v>37.97</v>
      </c>
      <c r="Q3559" s="59" t="s">
        <v>0</v>
      </c>
      <c r="R3559" s="51"/>
      <c r="S3559" s="51"/>
    </row>
    <row r="3560" spans="1:19" x14ac:dyDescent="0.35">
      <c r="A3560" s="53">
        <v>40316076</v>
      </c>
      <c r="B3560" s="53" t="s">
        <v>12535</v>
      </c>
      <c r="C3560" s="54" t="s">
        <v>1043</v>
      </c>
      <c r="D3560" s="60">
        <v>0.04</v>
      </c>
      <c r="E3560" s="60" t="s">
        <v>25</v>
      </c>
      <c r="F3560" s="56">
        <v>4.7919999999999998</v>
      </c>
      <c r="G3560" s="53"/>
      <c r="H3560" s="53"/>
      <c r="I3560" s="53"/>
      <c r="J3560" s="53"/>
      <c r="K3560" s="57"/>
      <c r="L3560" s="58">
        <f t="shared" si="362"/>
        <v>11.46</v>
      </c>
      <c r="M3560" s="58">
        <f t="shared" si="357"/>
        <v>0.46</v>
      </c>
      <c r="N3560" s="58">
        <f t="shared" si="358"/>
        <v>63.21</v>
      </c>
      <c r="O3560" s="58">
        <f>IF(J3560&gt;0,ROUND(J3560*#REF!,2),0)</f>
        <v>0</v>
      </c>
      <c r="P3560" s="58">
        <f t="shared" si="356"/>
        <v>63.67</v>
      </c>
      <c r="Q3560" s="59" t="s">
        <v>0</v>
      </c>
      <c r="R3560" s="51"/>
      <c r="S3560" s="51"/>
    </row>
    <row r="3561" spans="1:19" ht="21" x14ac:dyDescent="0.35">
      <c r="A3561" s="53">
        <v>40316084</v>
      </c>
      <c r="B3561" s="53" t="s">
        <v>12536</v>
      </c>
      <c r="C3561" s="54" t="s">
        <v>1042</v>
      </c>
      <c r="D3561" s="60">
        <v>0.25</v>
      </c>
      <c r="E3561" s="60" t="s">
        <v>25</v>
      </c>
      <c r="F3561" s="56">
        <v>6.66</v>
      </c>
      <c r="G3561" s="53"/>
      <c r="H3561" s="53"/>
      <c r="I3561" s="53"/>
      <c r="J3561" s="53"/>
      <c r="K3561" s="57"/>
      <c r="L3561" s="58">
        <f t="shared" si="362"/>
        <v>11.46</v>
      </c>
      <c r="M3561" s="58">
        <f t="shared" si="357"/>
        <v>2.87</v>
      </c>
      <c r="N3561" s="58">
        <f t="shared" si="358"/>
        <v>87.85</v>
      </c>
      <c r="O3561" s="58">
        <f>IF(J3561&gt;0,ROUND(J3561*#REF!,2),0)</f>
        <v>0</v>
      </c>
      <c r="P3561" s="58">
        <f t="shared" si="356"/>
        <v>90.72</v>
      </c>
      <c r="Q3561" s="59" t="s">
        <v>0</v>
      </c>
      <c r="R3561" s="51"/>
      <c r="S3561" s="51"/>
    </row>
    <row r="3562" spans="1:19" ht="21" x14ac:dyDescent="0.35">
      <c r="A3562" s="53">
        <v>40316092</v>
      </c>
      <c r="B3562" s="53" t="s">
        <v>12537</v>
      </c>
      <c r="C3562" s="54" t="s">
        <v>1041</v>
      </c>
      <c r="D3562" s="60">
        <v>0.04</v>
      </c>
      <c r="E3562" s="60" t="s">
        <v>25</v>
      </c>
      <c r="F3562" s="56">
        <v>2.484</v>
      </c>
      <c r="G3562" s="53"/>
      <c r="H3562" s="53"/>
      <c r="I3562" s="53"/>
      <c r="J3562" s="53"/>
      <c r="K3562" s="57"/>
      <c r="L3562" s="58">
        <f t="shared" si="362"/>
        <v>11.46</v>
      </c>
      <c r="M3562" s="58">
        <f t="shared" si="357"/>
        <v>0.46</v>
      </c>
      <c r="N3562" s="58">
        <f t="shared" si="358"/>
        <v>32.76</v>
      </c>
      <c r="O3562" s="58">
        <f>IF(J3562&gt;0,ROUND(J3562*#REF!,2),0)</f>
        <v>0</v>
      </c>
      <c r="P3562" s="58">
        <f t="shared" ref="P3562:P3625" si="363">ROUND(M3562+N3562+O3562,2)</f>
        <v>33.22</v>
      </c>
      <c r="Q3562" s="59" t="s">
        <v>0</v>
      </c>
      <c r="R3562" s="51"/>
      <c r="S3562" s="51"/>
    </row>
    <row r="3563" spans="1:19" ht="21" x14ac:dyDescent="0.35">
      <c r="A3563" s="53">
        <v>40316106</v>
      </c>
      <c r="B3563" s="53" t="s">
        <v>12538</v>
      </c>
      <c r="C3563" s="54" t="s">
        <v>1040</v>
      </c>
      <c r="D3563" s="60">
        <v>0.04</v>
      </c>
      <c r="E3563" s="60" t="s">
        <v>25</v>
      </c>
      <c r="F3563" s="56">
        <v>3.9</v>
      </c>
      <c r="G3563" s="53"/>
      <c r="H3563" s="53"/>
      <c r="I3563" s="53"/>
      <c r="J3563" s="53"/>
      <c r="K3563" s="57"/>
      <c r="L3563" s="58">
        <f t="shared" si="362"/>
        <v>11.46</v>
      </c>
      <c r="M3563" s="58">
        <f t="shared" si="357"/>
        <v>0.46</v>
      </c>
      <c r="N3563" s="58">
        <f t="shared" si="358"/>
        <v>51.44</v>
      </c>
      <c r="O3563" s="58">
        <f>IF(J3563&gt;0,ROUND(J3563*#REF!,2),0)</f>
        <v>0</v>
      </c>
      <c r="P3563" s="58">
        <f t="shared" si="363"/>
        <v>51.9</v>
      </c>
      <c r="Q3563" s="59" t="s">
        <v>0</v>
      </c>
      <c r="R3563" s="51"/>
      <c r="S3563" s="51"/>
    </row>
    <row r="3564" spans="1:19" ht="21" x14ac:dyDescent="0.35">
      <c r="A3564" s="53">
        <v>40316114</v>
      </c>
      <c r="B3564" s="53" t="s">
        <v>12539</v>
      </c>
      <c r="C3564" s="54" t="s">
        <v>1039</v>
      </c>
      <c r="D3564" s="60">
        <v>0.04</v>
      </c>
      <c r="E3564" s="60" t="s">
        <v>25</v>
      </c>
      <c r="F3564" s="56">
        <v>2.6</v>
      </c>
      <c r="G3564" s="53"/>
      <c r="H3564" s="53"/>
      <c r="I3564" s="53"/>
      <c r="J3564" s="53"/>
      <c r="K3564" s="57"/>
      <c r="L3564" s="58">
        <f t="shared" si="362"/>
        <v>11.46</v>
      </c>
      <c r="M3564" s="58">
        <f t="shared" si="357"/>
        <v>0.46</v>
      </c>
      <c r="N3564" s="58">
        <f t="shared" si="358"/>
        <v>34.29</v>
      </c>
      <c r="O3564" s="58">
        <f>IF(J3564&gt;0,ROUND(J3564*#REF!,2),0)</f>
        <v>0</v>
      </c>
      <c r="P3564" s="58">
        <f t="shared" si="363"/>
        <v>34.75</v>
      </c>
      <c r="Q3564" s="59" t="s">
        <v>0</v>
      </c>
      <c r="R3564" s="51"/>
      <c r="S3564" s="51"/>
    </row>
    <row r="3565" spans="1:19" ht="21" x14ac:dyDescent="0.35">
      <c r="A3565" s="53">
        <v>40316122</v>
      </c>
      <c r="B3565" s="53" t="s">
        <v>12540</v>
      </c>
      <c r="C3565" s="54" t="s">
        <v>1038</v>
      </c>
      <c r="D3565" s="69">
        <v>0.1</v>
      </c>
      <c r="E3565" s="60" t="s">
        <v>25</v>
      </c>
      <c r="F3565" s="56">
        <v>3.294</v>
      </c>
      <c r="G3565" s="53"/>
      <c r="H3565" s="53"/>
      <c r="I3565" s="53"/>
      <c r="J3565" s="53"/>
      <c r="K3565" s="57"/>
      <c r="L3565" s="58">
        <f t="shared" si="362"/>
        <v>11.46</v>
      </c>
      <c r="M3565" s="58">
        <f t="shared" si="357"/>
        <v>1.1499999999999999</v>
      </c>
      <c r="N3565" s="58">
        <f t="shared" si="358"/>
        <v>43.45</v>
      </c>
      <c r="O3565" s="58">
        <f>IF(J3565&gt;0,ROUND(J3565*#REF!,2),0)</f>
        <v>0</v>
      </c>
      <c r="P3565" s="58">
        <f t="shared" si="363"/>
        <v>44.6</v>
      </c>
      <c r="Q3565" s="59" t="s">
        <v>0</v>
      </c>
      <c r="R3565" s="51"/>
      <c r="S3565" s="51"/>
    </row>
    <row r="3566" spans="1:19" ht="21" x14ac:dyDescent="0.35">
      <c r="A3566" s="53">
        <v>40316130</v>
      </c>
      <c r="B3566" s="53" t="s">
        <v>12541</v>
      </c>
      <c r="C3566" s="54" t="s">
        <v>1037</v>
      </c>
      <c r="D3566" s="60">
        <v>1</v>
      </c>
      <c r="E3566" s="60" t="s">
        <v>25</v>
      </c>
      <c r="F3566" s="56">
        <v>3.16</v>
      </c>
      <c r="G3566" s="53"/>
      <c r="H3566" s="53"/>
      <c r="I3566" s="53"/>
      <c r="J3566" s="53"/>
      <c r="K3566" s="57"/>
      <c r="L3566" s="58">
        <f t="shared" si="362"/>
        <v>11.46</v>
      </c>
      <c r="M3566" s="58">
        <f t="shared" si="357"/>
        <v>11.46</v>
      </c>
      <c r="N3566" s="58">
        <f t="shared" si="358"/>
        <v>41.68</v>
      </c>
      <c r="O3566" s="58">
        <f>IF(J3566&gt;0,ROUND(J3566*#REF!,2),0)</f>
        <v>0</v>
      </c>
      <c r="P3566" s="58">
        <f t="shared" si="363"/>
        <v>53.14</v>
      </c>
      <c r="Q3566" s="59" t="s">
        <v>0</v>
      </c>
      <c r="R3566" s="51"/>
      <c r="S3566" s="51"/>
    </row>
    <row r="3567" spans="1:19" ht="21" x14ac:dyDescent="0.35">
      <c r="A3567" s="53">
        <v>40316149</v>
      </c>
      <c r="B3567" s="53" t="s">
        <v>12542</v>
      </c>
      <c r="C3567" s="54" t="s">
        <v>1036</v>
      </c>
      <c r="D3567" s="60">
        <v>0.04</v>
      </c>
      <c r="E3567" s="60" t="s">
        <v>25</v>
      </c>
      <c r="F3567" s="56">
        <v>2.4300000000000002</v>
      </c>
      <c r="G3567" s="53"/>
      <c r="H3567" s="53"/>
      <c r="I3567" s="53"/>
      <c r="J3567" s="53"/>
      <c r="K3567" s="57"/>
      <c r="L3567" s="58">
        <f t="shared" si="362"/>
        <v>11.46</v>
      </c>
      <c r="M3567" s="58">
        <f t="shared" si="357"/>
        <v>0.46</v>
      </c>
      <c r="N3567" s="58">
        <f t="shared" si="358"/>
        <v>32.049999999999997</v>
      </c>
      <c r="O3567" s="58">
        <f>IF(J3567&gt;0,ROUND(J3567*#REF!,2),0)</f>
        <v>0</v>
      </c>
      <c r="P3567" s="58">
        <f t="shared" si="363"/>
        <v>32.51</v>
      </c>
      <c r="Q3567" s="59" t="s">
        <v>0</v>
      </c>
      <c r="R3567" s="51"/>
      <c r="S3567" s="51"/>
    </row>
    <row r="3568" spans="1:19" x14ac:dyDescent="0.35">
      <c r="A3568" s="53">
        <v>40316157</v>
      </c>
      <c r="B3568" s="53" t="s">
        <v>12543</v>
      </c>
      <c r="C3568" s="54" t="s">
        <v>1035</v>
      </c>
      <c r="D3568" s="60">
        <v>0.04</v>
      </c>
      <c r="E3568" s="60" t="s">
        <v>25</v>
      </c>
      <c r="F3568" s="56">
        <v>3.13</v>
      </c>
      <c r="G3568" s="53"/>
      <c r="H3568" s="53"/>
      <c r="I3568" s="53"/>
      <c r="J3568" s="53"/>
      <c r="K3568" s="57"/>
      <c r="L3568" s="58">
        <f t="shared" si="362"/>
        <v>11.46</v>
      </c>
      <c r="M3568" s="58">
        <f t="shared" si="357"/>
        <v>0.46</v>
      </c>
      <c r="N3568" s="58">
        <f t="shared" si="358"/>
        <v>41.28</v>
      </c>
      <c r="O3568" s="58">
        <f>IF(J3568&gt;0,ROUND(J3568*#REF!,2),0)</f>
        <v>0</v>
      </c>
      <c r="P3568" s="58">
        <f t="shared" si="363"/>
        <v>41.74</v>
      </c>
      <c r="Q3568" s="59" t="s">
        <v>0</v>
      </c>
      <c r="R3568" s="51"/>
      <c r="S3568" s="51"/>
    </row>
    <row r="3569" spans="1:19" x14ac:dyDescent="0.35">
      <c r="A3569" s="53">
        <v>40316165</v>
      </c>
      <c r="B3569" s="53" t="s">
        <v>12544</v>
      </c>
      <c r="C3569" s="54" t="s">
        <v>1034</v>
      </c>
      <c r="D3569" s="60">
        <v>0.1</v>
      </c>
      <c r="E3569" s="60" t="s">
        <v>25</v>
      </c>
      <c r="F3569" s="56">
        <v>6.93</v>
      </c>
      <c r="G3569" s="53"/>
      <c r="H3569" s="53"/>
      <c r="I3569" s="53"/>
      <c r="J3569" s="53"/>
      <c r="K3569" s="57"/>
      <c r="L3569" s="58">
        <f t="shared" si="362"/>
        <v>11.46</v>
      </c>
      <c r="M3569" s="58">
        <f t="shared" si="357"/>
        <v>1.1499999999999999</v>
      </c>
      <c r="N3569" s="58">
        <f t="shared" si="358"/>
        <v>91.41</v>
      </c>
      <c r="O3569" s="58">
        <f>IF(J3569&gt;0,ROUND(J3569*#REF!,2),0)</f>
        <v>0</v>
      </c>
      <c r="P3569" s="58">
        <f t="shared" si="363"/>
        <v>92.56</v>
      </c>
      <c r="Q3569" s="59" t="s">
        <v>0</v>
      </c>
      <c r="R3569" s="51"/>
      <c r="S3569" s="51"/>
    </row>
    <row r="3570" spans="1:19" x14ac:dyDescent="0.35">
      <c r="A3570" s="53">
        <v>40316173</v>
      </c>
      <c r="B3570" s="53" t="s">
        <v>12545</v>
      </c>
      <c r="C3570" s="54" t="s">
        <v>1033</v>
      </c>
      <c r="D3570" s="60">
        <v>0.1</v>
      </c>
      <c r="E3570" s="60" t="s">
        <v>25</v>
      </c>
      <c r="F3570" s="56">
        <v>1.96</v>
      </c>
      <c r="G3570" s="53"/>
      <c r="H3570" s="53"/>
      <c r="I3570" s="53"/>
      <c r="J3570" s="53"/>
      <c r="K3570" s="57"/>
      <c r="L3570" s="58">
        <f t="shared" si="362"/>
        <v>11.46</v>
      </c>
      <c r="M3570" s="58">
        <f t="shared" si="357"/>
        <v>1.1499999999999999</v>
      </c>
      <c r="N3570" s="58">
        <f t="shared" si="358"/>
        <v>25.85</v>
      </c>
      <c r="O3570" s="58">
        <f>IF(J3570&gt;0,ROUND(J3570*#REF!,2),0)</f>
        <v>0</v>
      </c>
      <c r="P3570" s="58">
        <f t="shared" si="363"/>
        <v>27</v>
      </c>
      <c r="Q3570" s="59" t="s">
        <v>0</v>
      </c>
      <c r="R3570" s="51"/>
      <c r="S3570" s="51"/>
    </row>
    <row r="3571" spans="1:19" ht="21" x14ac:dyDescent="0.35">
      <c r="A3571" s="53">
        <v>40316181</v>
      </c>
      <c r="B3571" s="53" t="s">
        <v>12546</v>
      </c>
      <c r="C3571" s="54" t="s">
        <v>1032</v>
      </c>
      <c r="D3571" s="60">
        <v>0.1</v>
      </c>
      <c r="E3571" s="60" t="s">
        <v>25</v>
      </c>
      <c r="F3571" s="56">
        <v>4</v>
      </c>
      <c r="G3571" s="53"/>
      <c r="H3571" s="53"/>
      <c r="I3571" s="53"/>
      <c r="J3571" s="53"/>
      <c r="K3571" s="57"/>
      <c r="L3571" s="58">
        <f t="shared" si="362"/>
        <v>11.46</v>
      </c>
      <c r="M3571" s="58">
        <f t="shared" si="357"/>
        <v>1.1499999999999999</v>
      </c>
      <c r="N3571" s="58">
        <f t="shared" si="358"/>
        <v>52.76</v>
      </c>
      <c r="O3571" s="58">
        <f>IF(J3571&gt;0,ROUND(J3571*#REF!,2),0)</f>
        <v>0</v>
      </c>
      <c r="P3571" s="58">
        <f t="shared" si="363"/>
        <v>53.91</v>
      </c>
      <c r="Q3571" s="59" t="s">
        <v>0</v>
      </c>
      <c r="R3571" s="51"/>
      <c r="S3571" s="51"/>
    </row>
    <row r="3572" spans="1:19" x14ac:dyDescent="0.35">
      <c r="A3572" s="53">
        <v>40316190</v>
      </c>
      <c r="B3572" s="53" t="s">
        <v>12547</v>
      </c>
      <c r="C3572" s="54" t="s">
        <v>1031</v>
      </c>
      <c r="D3572" s="60">
        <v>0.01</v>
      </c>
      <c r="E3572" s="60" t="s">
        <v>25</v>
      </c>
      <c r="F3572" s="56">
        <v>3.03</v>
      </c>
      <c r="G3572" s="53"/>
      <c r="H3572" s="53"/>
      <c r="I3572" s="53"/>
      <c r="J3572" s="53"/>
      <c r="K3572" s="57"/>
      <c r="L3572" s="58">
        <f t="shared" si="362"/>
        <v>11.46</v>
      </c>
      <c r="M3572" s="58">
        <f t="shared" si="357"/>
        <v>0.11</v>
      </c>
      <c r="N3572" s="58">
        <f t="shared" si="358"/>
        <v>39.97</v>
      </c>
      <c r="O3572" s="58">
        <f>IF(J3572&gt;0,ROUND(J3572*#REF!,2),0)</f>
        <v>0</v>
      </c>
      <c r="P3572" s="58">
        <f t="shared" si="363"/>
        <v>40.08</v>
      </c>
      <c r="Q3572" s="59" t="s">
        <v>0</v>
      </c>
      <c r="R3572" s="51"/>
      <c r="S3572" s="51"/>
    </row>
    <row r="3573" spans="1:19" ht="21" x14ac:dyDescent="0.35">
      <c r="A3573" s="53">
        <v>40316203</v>
      </c>
      <c r="B3573" s="53" t="s">
        <v>12548</v>
      </c>
      <c r="C3573" s="54" t="s">
        <v>1030</v>
      </c>
      <c r="D3573" s="60">
        <v>0.01</v>
      </c>
      <c r="E3573" s="60" t="s">
        <v>25</v>
      </c>
      <c r="F3573" s="56">
        <v>2.33</v>
      </c>
      <c r="G3573" s="53"/>
      <c r="H3573" s="53"/>
      <c r="I3573" s="53"/>
      <c r="J3573" s="53"/>
      <c r="K3573" s="57"/>
      <c r="L3573" s="58">
        <f t="shared" si="362"/>
        <v>11.46</v>
      </c>
      <c r="M3573" s="58">
        <f t="shared" si="357"/>
        <v>0.11</v>
      </c>
      <c r="N3573" s="58">
        <f t="shared" si="358"/>
        <v>30.73</v>
      </c>
      <c r="O3573" s="58">
        <f>IF(J3573&gt;0,ROUND(J3573*#REF!,2),0)</f>
        <v>0</v>
      </c>
      <c r="P3573" s="58">
        <f t="shared" si="363"/>
        <v>30.84</v>
      </c>
      <c r="Q3573" s="59" t="s">
        <v>0</v>
      </c>
      <c r="R3573" s="51"/>
      <c r="S3573" s="51"/>
    </row>
    <row r="3574" spans="1:19" ht="21" x14ac:dyDescent="0.35">
      <c r="A3574" s="53">
        <v>40316211</v>
      </c>
      <c r="B3574" s="53" t="s">
        <v>12549</v>
      </c>
      <c r="C3574" s="54" t="s">
        <v>1029</v>
      </c>
      <c r="D3574" s="60">
        <v>0.04</v>
      </c>
      <c r="E3574" s="60" t="s">
        <v>25</v>
      </c>
      <c r="F3574" s="56">
        <v>3.9</v>
      </c>
      <c r="G3574" s="53"/>
      <c r="H3574" s="53"/>
      <c r="I3574" s="53"/>
      <c r="J3574" s="53"/>
      <c r="K3574" s="57"/>
      <c r="L3574" s="58">
        <f t="shared" si="362"/>
        <v>11.46</v>
      </c>
      <c r="M3574" s="58">
        <f t="shared" si="357"/>
        <v>0.46</v>
      </c>
      <c r="N3574" s="58">
        <f t="shared" si="358"/>
        <v>51.44</v>
      </c>
      <c r="O3574" s="58">
        <f>IF(J3574&gt;0,ROUND(J3574*#REF!,2),0)</f>
        <v>0</v>
      </c>
      <c r="P3574" s="58">
        <f t="shared" si="363"/>
        <v>51.9</v>
      </c>
      <c r="Q3574" s="59" t="s">
        <v>0</v>
      </c>
      <c r="R3574" s="51"/>
      <c r="S3574" s="51"/>
    </row>
    <row r="3575" spans="1:19" ht="21" x14ac:dyDescent="0.35">
      <c r="A3575" s="53">
        <v>40316220</v>
      </c>
      <c r="B3575" s="53" t="s">
        <v>12550</v>
      </c>
      <c r="C3575" s="54" t="s">
        <v>1028</v>
      </c>
      <c r="D3575" s="60">
        <v>0.04</v>
      </c>
      <c r="E3575" s="60" t="s">
        <v>25</v>
      </c>
      <c r="F3575" s="56">
        <v>4.7919999999999998</v>
      </c>
      <c r="G3575" s="53"/>
      <c r="H3575" s="53"/>
      <c r="I3575" s="53"/>
      <c r="J3575" s="53"/>
      <c r="K3575" s="57"/>
      <c r="L3575" s="58">
        <f t="shared" si="362"/>
        <v>11.46</v>
      </c>
      <c r="M3575" s="58">
        <f t="shared" si="357"/>
        <v>0.46</v>
      </c>
      <c r="N3575" s="58">
        <f t="shared" si="358"/>
        <v>63.21</v>
      </c>
      <c r="O3575" s="58">
        <f>IF(J3575&gt;0,ROUND(J3575*#REF!,2),0)</f>
        <v>0</v>
      </c>
      <c r="P3575" s="58">
        <f t="shared" si="363"/>
        <v>63.67</v>
      </c>
      <c r="Q3575" s="59" t="s">
        <v>0</v>
      </c>
      <c r="R3575" s="51"/>
      <c r="S3575" s="51"/>
    </row>
    <row r="3576" spans="1:19" ht="31.5" x14ac:dyDescent="0.35">
      <c r="A3576" s="53">
        <v>40316238</v>
      </c>
      <c r="B3576" s="53" t="s">
        <v>12551</v>
      </c>
      <c r="C3576" s="54" t="s">
        <v>1027</v>
      </c>
      <c r="D3576" s="60">
        <v>0.1</v>
      </c>
      <c r="E3576" s="60" t="s">
        <v>25</v>
      </c>
      <c r="F3576" s="56">
        <v>3.2669999999999999</v>
      </c>
      <c r="G3576" s="53"/>
      <c r="H3576" s="53"/>
      <c r="I3576" s="53"/>
      <c r="J3576" s="53"/>
      <c r="K3576" s="57"/>
      <c r="L3576" s="58">
        <f t="shared" si="362"/>
        <v>11.46</v>
      </c>
      <c r="M3576" s="58">
        <f t="shared" si="357"/>
        <v>1.1499999999999999</v>
      </c>
      <c r="N3576" s="58">
        <f t="shared" si="358"/>
        <v>43.09</v>
      </c>
      <c r="O3576" s="58">
        <f>IF(J3576&gt;0,ROUND(J3576*#REF!,2),0)</f>
        <v>0</v>
      </c>
      <c r="P3576" s="58">
        <f t="shared" si="363"/>
        <v>44.24</v>
      </c>
      <c r="Q3576" s="59" t="s">
        <v>0</v>
      </c>
      <c r="R3576" s="51"/>
      <c r="S3576" s="51"/>
    </row>
    <row r="3577" spans="1:19" x14ac:dyDescent="0.35">
      <c r="A3577" s="53">
        <v>40316246</v>
      </c>
      <c r="B3577" s="53" t="s">
        <v>12552</v>
      </c>
      <c r="C3577" s="54" t="s">
        <v>1026</v>
      </c>
      <c r="D3577" s="60">
        <v>0.01</v>
      </c>
      <c r="E3577" s="60" t="s">
        <v>25</v>
      </c>
      <c r="F3577" s="56">
        <v>3.03</v>
      </c>
      <c r="G3577" s="53"/>
      <c r="H3577" s="53"/>
      <c r="I3577" s="53"/>
      <c r="J3577" s="53"/>
      <c r="K3577" s="57"/>
      <c r="L3577" s="58">
        <f t="shared" si="362"/>
        <v>11.46</v>
      </c>
      <c r="M3577" s="58">
        <f t="shared" si="357"/>
        <v>0.11</v>
      </c>
      <c r="N3577" s="58">
        <f t="shared" si="358"/>
        <v>39.97</v>
      </c>
      <c r="O3577" s="58">
        <f>IF(J3577&gt;0,ROUND(J3577*#REF!,2),0)</f>
        <v>0</v>
      </c>
      <c r="P3577" s="58">
        <f t="shared" si="363"/>
        <v>40.08</v>
      </c>
      <c r="Q3577" s="59" t="s">
        <v>0</v>
      </c>
      <c r="R3577" s="51"/>
      <c r="S3577" s="51"/>
    </row>
    <row r="3578" spans="1:19" x14ac:dyDescent="0.35">
      <c r="A3578" s="53">
        <v>40316254</v>
      </c>
      <c r="B3578" s="53" t="s">
        <v>12553</v>
      </c>
      <c r="C3578" s="54" t="s">
        <v>1025</v>
      </c>
      <c r="D3578" s="60">
        <v>0.04</v>
      </c>
      <c r="E3578" s="60" t="s">
        <v>25</v>
      </c>
      <c r="F3578" s="56">
        <v>3.9</v>
      </c>
      <c r="G3578" s="53"/>
      <c r="H3578" s="53"/>
      <c r="I3578" s="53"/>
      <c r="J3578" s="53"/>
      <c r="K3578" s="57"/>
      <c r="L3578" s="58">
        <f t="shared" si="362"/>
        <v>11.46</v>
      </c>
      <c r="M3578" s="58">
        <f t="shared" si="357"/>
        <v>0.46</v>
      </c>
      <c r="N3578" s="58">
        <f t="shared" si="358"/>
        <v>51.44</v>
      </c>
      <c r="O3578" s="58">
        <f>IF(J3578&gt;0,ROUND(J3578*#REF!,2),0)</f>
        <v>0</v>
      </c>
      <c r="P3578" s="58">
        <f t="shared" si="363"/>
        <v>51.9</v>
      </c>
      <c r="Q3578" s="59" t="s">
        <v>0</v>
      </c>
      <c r="R3578" s="51"/>
      <c r="S3578" s="51"/>
    </row>
    <row r="3579" spans="1:19" x14ac:dyDescent="0.35">
      <c r="A3579" s="53">
        <v>40316262</v>
      </c>
      <c r="B3579" s="53" t="s">
        <v>12554</v>
      </c>
      <c r="C3579" s="54" t="s">
        <v>1024</v>
      </c>
      <c r="D3579" s="60">
        <v>0.04</v>
      </c>
      <c r="E3579" s="60" t="s">
        <v>25</v>
      </c>
      <c r="F3579" s="56">
        <v>3.9</v>
      </c>
      <c r="G3579" s="53"/>
      <c r="H3579" s="53"/>
      <c r="I3579" s="53"/>
      <c r="J3579" s="53"/>
      <c r="K3579" s="57"/>
      <c r="L3579" s="58">
        <f t="shared" si="362"/>
        <v>11.46</v>
      </c>
      <c r="M3579" s="58">
        <f t="shared" si="357"/>
        <v>0.46</v>
      </c>
      <c r="N3579" s="58">
        <f t="shared" ref="N3579:N3625" si="364">IF(F3579&gt;0,ROUND(F3579*UCO_2016,2),0)</f>
        <v>51.44</v>
      </c>
      <c r="O3579" s="58">
        <f>IF(J3579&gt;0,ROUND(J3579*#REF!,2),0)</f>
        <v>0</v>
      </c>
      <c r="P3579" s="58">
        <f t="shared" si="363"/>
        <v>51.9</v>
      </c>
      <c r="Q3579" s="59" t="s">
        <v>0</v>
      </c>
      <c r="R3579" s="51"/>
      <c r="S3579" s="51"/>
    </row>
    <row r="3580" spans="1:19" x14ac:dyDescent="0.35">
      <c r="A3580" s="53">
        <v>40316270</v>
      </c>
      <c r="B3580" s="53" t="s">
        <v>12555</v>
      </c>
      <c r="C3580" s="54" t="s">
        <v>1023</v>
      </c>
      <c r="D3580" s="60">
        <v>0.01</v>
      </c>
      <c r="E3580" s="60" t="s">
        <v>25</v>
      </c>
      <c r="F3580" s="56">
        <v>2.097</v>
      </c>
      <c r="G3580" s="53"/>
      <c r="H3580" s="53"/>
      <c r="I3580" s="53"/>
      <c r="J3580" s="53"/>
      <c r="K3580" s="57"/>
      <c r="L3580" s="58">
        <f t="shared" si="362"/>
        <v>11.46</v>
      </c>
      <c r="M3580" s="58">
        <f t="shared" si="357"/>
        <v>0.11</v>
      </c>
      <c r="N3580" s="58">
        <f t="shared" si="364"/>
        <v>27.66</v>
      </c>
      <c r="O3580" s="58">
        <f>IF(J3580&gt;0,ROUND(J3580*#REF!,2),0)</f>
        <v>0</v>
      </c>
      <c r="P3580" s="58">
        <f t="shared" si="363"/>
        <v>27.77</v>
      </c>
      <c r="Q3580" s="59" t="s">
        <v>0</v>
      </c>
      <c r="R3580" s="51"/>
      <c r="S3580" s="51"/>
    </row>
    <row r="3581" spans="1:19" ht="21" x14ac:dyDescent="0.35">
      <c r="A3581" s="53">
        <v>40316289</v>
      </c>
      <c r="B3581" s="53" t="s">
        <v>12556</v>
      </c>
      <c r="C3581" s="54" t="s">
        <v>1022</v>
      </c>
      <c r="D3581" s="60">
        <v>0.1</v>
      </c>
      <c r="E3581" s="60" t="s">
        <v>25</v>
      </c>
      <c r="F3581" s="56">
        <v>2.17</v>
      </c>
      <c r="G3581" s="53"/>
      <c r="H3581" s="53"/>
      <c r="I3581" s="53"/>
      <c r="J3581" s="53"/>
      <c r="K3581" s="57"/>
      <c r="L3581" s="58">
        <f t="shared" si="362"/>
        <v>11.46</v>
      </c>
      <c r="M3581" s="58">
        <f t="shared" ref="M3581:M3659" si="365">ROUND(D3581*L3581,2)</f>
        <v>1.1499999999999999</v>
      </c>
      <c r="N3581" s="58">
        <f t="shared" si="364"/>
        <v>28.62</v>
      </c>
      <c r="O3581" s="58">
        <f>IF(J3581&gt;0,ROUND(J3581*#REF!,2),0)</f>
        <v>0</v>
      </c>
      <c r="P3581" s="58">
        <f t="shared" si="363"/>
        <v>29.77</v>
      </c>
      <c r="Q3581" s="59" t="s">
        <v>0</v>
      </c>
      <c r="R3581" s="51"/>
      <c r="S3581" s="51"/>
    </row>
    <row r="3582" spans="1:19" x14ac:dyDescent="0.35">
      <c r="A3582" s="53">
        <v>40316297</v>
      </c>
      <c r="B3582" s="53" t="s">
        <v>12557</v>
      </c>
      <c r="C3582" s="54" t="s">
        <v>1021</v>
      </c>
      <c r="D3582" s="60">
        <v>0.1</v>
      </c>
      <c r="E3582" s="60" t="s">
        <v>25</v>
      </c>
      <c r="F3582" s="56">
        <v>3.9</v>
      </c>
      <c r="G3582" s="53"/>
      <c r="H3582" s="53"/>
      <c r="I3582" s="53"/>
      <c r="J3582" s="53"/>
      <c r="K3582" s="57"/>
      <c r="L3582" s="58">
        <f t="shared" si="362"/>
        <v>11.46</v>
      </c>
      <c r="M3582" s="58">
        <f t="shared" si="365"/>
        <v>1.1499999999999999</v>
      </c>
      <c r="N3582" s="58">
        <f t="shared" si="364"/>
        <v>51.44</v>
      </c>
      <c r="O3582" s="58">
        <f>IF(J3582&gt;0,ROUND(J3582*#REF!,2),0)</f>
        <v>0</v>
      </c>
      <c r="P3582" s="58">
        <f t="shared" si="363"/>
        <v>52.59</v>
      </c>
      <c r="Q3582" s="59" t="s">
        <v>0</v>
      </c>
      <c r="R3582" s="51"/>
      <c r="S3582" s="51"/>
    </row>
    <row r="3583" spans="1:19" ht="31.5" x14ac:dyDescent="0.35">
      <c r="A3583" s="53">
        <v>40316300</v>
      </c>
      <c r="B3583" s="53" t="s">
        <v>12558</v>
      </c>
      <c r="C3583" s="54" t="s">
        <v>1020</v>
      </c>
      <c r="D3583" s="60">
        <v>0.1</v>
      </c>
      <c r="E3583" s="60" t="s">
        <v>25</v>
      </c>
      <c r="F3583" s="56">
        <v>5.33</v>
      </c>
      <c r="G3583" s="53"/>
      <c r="H3583" s="53"/>
      <c r="I3583" s="53"/>
      <c r="J3583" s="53"/>
      <c r="K3583" s="57"/>
      <c r="L3583" s="58">
        <f t="shared" si="362"/>
        <v>11.46</v>
      </c>
      <c r="M3583" s="58">
        <f t="shared" si="365"/>
        <v>1.1499999999999999</v>
      </c>
      <c r="N3583" s="58">
        <f t="shared" si="364"/>
        <v>70.3</v>
      </c>
      <c r="O3583" s="58">
        <f>IF(J3583&gt;0,ROUND(J3583*#REF!,2),0)</f>
        <v>0</v>
      </c>
      <c r="P3583" s="58">
        <f t="shared" si="363"/>
        <v>71.45</v>
      </c>
      <c r="Q3583" s="59" t="s">
        <v>0</v>
      </c>
      <c r="R3583" s="51"/>
      <c r="S3583" s="51"/>
    </row>
    <row r="3584" spans="1:19" ht="21" x14ac:dyDescent="0.35">
      <c r="A3584" s="53">
        <v>40316319</v>
      </c>
      <c r="B3584" s="53" t="s">
        <v>12559</v>
      </c>
      <c r="C3584" s="54" t="s">
        <v>1019</v>
      </c>
      <c r="D3584" s="60">
        <v>0.1</v>
      </c>
      <c r="E3584" s="60" t="s">
        <v>25</v>
      </c>
      <c r="F3584" s="56">
        <v>4</v>
      </c>
      <c r="G3584" s="53"/>
      <c r="H3584" s="53"/>
      <c r="I3584" s="53"/>
      <c r="J3584" s="53"/>
      <c r="K3584" s="57"/>
      <c r="L3584" s="58">
        <f t="shared" si="362"/>
        <v>11.46</v>
      </c>
      <c r="M3584" s="58">
        <f t="shared" si="365"/>
        <v>1.1499999999999999</v>
      </c>
      <c r="N3584" s="58">
        <f t="shared" si="364"/>
        <v>52.76</v>
      </c>
      <c r="O3584" s="58">
        <f>IF(J3584&gt;0,ROUND(J3584*#REF!,2),0)</f>
        <v>0</v>
      </c>
      <c r="P3584" s="58">
        <f t="shared" si="363"/>
        <v>53.91</v>
      </c>
      <c r="Q3584" s="59" t="s">
        <v>0</v>
      </c>
      <c r="R3584" s="51"/>
      <c r="S3584" s="51"/>
    </row>
    <row r="3585" spans="1:19" ht="21" x14ac:dyDescent="0.35">
      <c r="A3585" s="53">
        <v>40316327</v>
      </c>
      <c r="B3585" s="53" t="s">
        <v>12560</v>
      </c>
      <c r="C3585" s="54" t="s">
        <v>1018</v>
      </c>
      <c r="D3585" s="60">
        <v>0.01</v>
      </c>
      <c r="E3585" s="60" t="s">
        <v>25</v>
      </c>
      <c r="F3585" s="56">
        <v>1.67</v>
      </c>
      <c r="G3585" s="53"/>
      <c r="H3585" s="53"/>
      <c r="I3585" s="53"/>
      <c r="J3585" s="53"/>
      <c r="K3585" s="57"/>
      <c r="L3585" s="58">
        <f t="shared" ref="L3585:L3614" si="366">VLOOKUP(E3585,PORTES,6,FALSE)</f>
        <v>11.46</v>
      </c>
      <c r="M3585" s="58">
        <f t="shared" si="365"/>
        <v>0.11</v>
      </c>
      <c r="N3585" s="58">
        <f t="shared" si="364"/>
        <v>22.03</v>
      </c>
      <c r="O3585" s="58">
        <f>IF(J3585&gt;0,ROUND(J3585*#REF!,2),0)</f>
        <v>0</v>
      </c>
      <c r="P3585" s="58">
        <f t="shared" si="363"/>
        <v>22.14</v>
      </c>
      <c r="Q3585" s="59" t="s">
        <v>0</v>
      </c>
      <c r="R3585" s="51"/>
      <c r="S3585" s="51"/>
    </row>
    <row r="3586" spans="1:19" ht="21" x14ac:dyDescent="0.35">
      <c r="A3586" s="53">
        <v>40316335</v>
      </c>
      <c r="B3586" s="53" t="s">
        <v>12561</v>
      </c>
      <c r="C3586" s="54" t="s">
        <v>1017</v>
      </c>
      <c r="D3586" s="60">
        <v>0.01</v>
      </c>
      <c r="E3586" s="60" t="s">
        <v>25</v>
      </c>
      <c r="F3586" s="56">
        <v>2.17</v>
      </c>
      <c r="G3586" s="53"/>
      <c r="H3586" s="53"/>
      <c r="I3586" s="53"/>
      <c r="J3586" s="53"/>
      <c r="K3586" s="57"/>
      <c r="L3586" s="58">
        <f t="shared" si="366"/>
        <v>11.46</v>
      </c>
      <c r="M3586" s="58">
        <f t="shared" si="365"/>
        <v>0.11</v>
      </c>
      <c r="N3586" s="58">
        <f t="shared" si="364"/>
        <v>28.62</v>
      </c>
      <c r="O3586" s="58">
        <f>IF(J3586&gt;0,ROUND(J3586*#REF!,2),0)</f>
        <v>0</v>
      </c>
      <c r="P3586" s="58">
        <f t="shared" si="363"/>
        <v>28.73</v>
      </c>
      <c r="Q3586" s="59" t="s">
        <v>0</v>
      </c>
      <c r="R3586" s="51"/>
      <c r="S3586" s="51"/>
    </row>
    <row r="3587" spans="1:19" x14ac:dyDescent="0.35">
      <c r="A3587" s="53">
        <v>40316343</v>
      </c>
      <c r="B3587" s="53" t="s">
        <v>12562</v>
      </c>
      <c r="C3587" s="54" t="s">
        <v>1016</v>
      </c>
      <c r="D3587" s="60">
        <v>0.04</v>
      </c>
      <c r="E3587" s="60" t="s">
        <v>25</v>
      </c>
      <c r="F3587" s="56">
        <v>2.0409999999999999</v>
      </c>
      <c r="G3587" s="53"/>
      <c r="H3587" s="53"/>
      <c r="I3587" s="53"/>
      <c r="J3587" s="53"/>
      <c r="K3587" s="57"/>
      <c r="L3587" s="58">
        <f t="shared" si="366"/>
        <v>11.46</v>
      </c>
      <c r="M3587" s="58">
        <f t="shared" si="365"/>
        <v>0.46</v>
      </c>
      <c r="N3587" s="58">
        <f t="shared" si="364"/>
        <v>26.92</v>
      </c>
      <c r="O3587" s="58">
        <f>IF(J3587&gt;0,ROUND(J3587*#REF!,2),0)</f>
        <v>0</v>
      </c>
      <c r="P3587" s="58">
        <f t="shared" si="363"/>
        <v>27.38</v>
      </c>
      <c r="Q3587" s="59" t="s">
        <v>0</v>
      </c>
      <c r="R3587" s="51"/>
      <c r="S3587" s="51"/>
    </row>
    <row r="3588" spans="1:19" ht="21" x14ac:dyDescent="0.35">
      <c r="A3588" s="53">
        <v>40316351</v>
      </c>
      <c r="B3588" s="53" t="s">
        <v>12563</v>
      </c>
      <c r="C3588" s="54" t="s">
        <v>1015</v>
      </c>
      <c r="D3588" s="60">
        <v>0.01</v>
      </c>
      <c r="E3588" s="60" t="s">
        <v>25</v>
      </c>
      <c r="F3588" s="56">
        <v>2.5529999999999999</v>
      </c>
      <c r="G3588" s="53"/>
      <c r="H3588" s="53"/>
      <c r="I3588" s="53"/>
      <c r="J3588" s="53"/>
      <c r="K3588" s="57"/>
      <c r="L3588" s="58">
        <f t="shared" si="366"/>
        <v>11.46</v>
      </c>
      <c r="M3588" s="58">
        <f t="shared" si="365"/>
        <v>0.11</v>
      </c>
      <c r="N3588" s="58">
        <f t="shared" si="364"/>
        <v>33.67</v>
      </c>
      <c r="O3588" s="58">
        <f>IF(J3588&gt;0,ROUND(J3588*#REF!,2),0)</f>
        <v>0</v>
      </c>
      <c r="P3588" s="58">
        <f t="shared" si="363"/>
        <v>33.78</v>
      </c>
      <c r="Q3588" s="59" t="s">
        <v>0</v>
      </c>
      <c r="R3588" s="51"/>
      <c r="S3588" s="51"/>
    </row>
    <row r="3589" spans="1:19" x14ac:dyDescent="0.35">
      <c r="A3589" s="53">
        <v>40316360</v>
      </c>
      <c r="B3589" s="53" t="s">
        <v>12564</v>
      </c>
      <c r="C3589" s="54" t="s">
        <v>1014</v>
      </c>
      <c r="D3589" s="60">
        <v>0.01</v>
      </c>
      <c r="E3589" s="60" t="s">
        <v>25</v>
      </c>
      <c r="F3589" s="56">
        <v>2.17</v>
      </c>
      <c r="G3589" s="53"/>
      <c r="H3589" s="53"/>
      <c r="I3589" s="53"/>
      <c r="J3589" s="53"/>
      <c r="K3589" s="57"/>
      <c r="L3589" s="58">
        <f t="shared" si="366"/>
        <v>11.46</v>
      </c>
      <c r="M3589" s="58">
        <f t="shared" si="365"/>
        <v>0.11</v>
      </c>
      <c r="N3589" s="58">
        <f t="shared" si="364"/>
        <v>28.62</v>
      </c>
      <c r="O3589" s="58">
        <f>IF(J3589&gt;0,ROUND(J3589*#REF!,2),0)</f>
        <v>0</v>
      </c>
      <c r="P3589" s="58">
        <f t="shared" si="363"/>
        <v>28.73</v>
      </c>
      <c r="Q3589" s="59" t="s">
        <v>0</v>
      </c>
      <c r="R3589" s="51"/>
      <c r="S3589" s="51"/>
    </row>
    <row r="3590" spans="1:19" ht="31.5" x14ac:dyDescent="0.35">
      <c r="A3590" s="53">
        <v>40316378</v>
      </c>
      <c r="B3590" s="53" t="s">
        <v>12565</v>
      </c>
      <c r="C3590" s="54" t="s">
        <v>1013</v>
      </c>
      <c r="D3590" s="60">
        <v>0.1</v>
      </c>
      <c r="E3590" s="60" t="s">
        <v>25</v>
      </c>
      <c r="F3590" s="56">
        <v>3.294</v>
      </c>
      <c r="G3590" s="53"/>
      <c r="H3590" s="53"/>
      <c r="I3590" s="53"/>
      <c r="J3590" s="53"/>
      <c r="K3590" s="57"/>
      <c r="L3590" s="58">
        <f t="shared" si="366"/>
        <v>11.46</v>
      </c>
      <c r="M3590" s="58">
        <f t="shared" si="365"/>
        <v>1.1499999999999999</v>
      </c>
      <c r="N3590" s="58">
        <f t="shared" si="364"/>
        <v>43.45</v>
      </c>
      <c r="O3590" s="58">
        <f>IF(J3590&gt;0,ROUND(J3590*#REF!,2),0)</f>
        <v>0</v>
      </c>
      <c r="P3590" s="58">
        <f t="shared" si="363"/>
        <v>44.6</v>
      </c>
      <c r="Q3590" s="59" t="s">
        <v>0</v>
      </c>
      <c r="R3590" s="51"/>
      <c r="S3590" s="51"/>
    </row>
    <row r="3591" spans="1:19" ht="21" x14ac:dyDescent="0.35">
      <c r="A3591" s="53">
        <v>40316386</v>
      </c>
      <c r="B3591" s="53" t="s">
        <v>12566</v>
      </c>
      <c r="C3591" s="54" t="s">
        <v>1012</v>
      </c>
      <c r="D3591" s="60">
        <v>0.1</v>
      </c>
      <c r="E3591" s="60" t="s">
        <v>25</v>
      </c>
      <c r="F3591" s="56">
        <v>5.33</v>
      </c>
      <c r="G3591" s="53"/>
      <c r="H3591" s="53"/>
      <c r="I3591" s="53"/>
      <c r="J3591" s="53"/>
      <c r="K3591" s="57"/>
      <c r="L3591" s="58">
        <f t="shared" si="366"/>
        <v>11.46</v>
      </c>
      <c r="M3591" s="58">
        <f t="shared" si="365"/>
        <v>1.1499999999999999</v>
      </c>
      <c r="N3591" s="58">
        <f t="shared" si="364"/>
        <v>70.3</v>
      </c>
      <c r="O3591" s="58">
        <f>IF(J3591&gt;0,ROUND(J3591*#REF!,2),0)</f>
        <v>0</v>
      </c>
      <c r="P3591" s="58">
        <f t="shared" si="363"/>
        <v>71.45</v>
      </c>
      <c r="Q3591" s="59" t="s">
        <v>0</v>
      </c>
      <c r="R3591" s="51"/>
      <c r="S3591" s="51"/>
    </row>
    <row r="3592" spans="1:19" x14ac:dyDescent="0.35">
      <c r="A3592" s="53">
        <v>40316394</v>
      </c>
      <c r="B3592" s="53" t="s">
        <v>12567</v>
      </c>
      <c r="C3592" s="54" t="s">
        <v>1011</v>
      </c>
      <c r="D3592" s="60">
        <v>0.04</v>
      </c>
      <c r="E3592" s="60" t="s">
        <v>25</v>
      </c>
      <c r="F3592" s="56">
        <v>2.33</v>
      </c>
      <c r="G3592" s="53"/>
      <c r="H3592" s="53"/>
      <c r="I3592" s="53"/>
      <c r="J3592" s="53"/>
      <c r="K3592" s="57"/>
      <c r="L3592" s="58">
        <f t="shared" si="366"/>
        <v>11.46</v>
      </c>
      <c r="M3592" s="58">
        <f t="shared" si="365"/>
        <v>0.46</v>
      </c>
      <c r="N3592" s="58">
        <f t="shared" si="364"/>
        <v>30.73</v>
      </c>
      <c r="O3592" s="58">
        <f>IF(J3592&gt;0,ROUND(J3592*#REF!,2),0)</f>
        <v>0</v>
      </c>
      <c r="P3592" s="58">
        <f t="shared" si="363"/>
        <v>31.19</v>
      </c>
      <c r="Q3592" s="59" t="s">
        <v>0</v>
      </c>
      <c r="R3592" s="51"/>
      <c r="S3592" s="51"/>
    </row>
    <row r="3593" spans="1:19" ht="21" x14ac:dyDescent="0.35">
      <c r="A3593" s="53">
        <v>40316408</v>
      </c>
      <c r="B3593" s="53" t="s">
        <v>12568</v>
      </c>
      <c r="C3593" s="54" t="s">
        <v>1010</v>
      </c>
      <c r="D3593" s="60">
        <v>0.01</v>
      </c>
      <c r="E3593" s="60" t="s">
        <v>25</v>
      </c>
      <c r="F3593" s="56">
        <v>2.33</v>
      </c>
      <c r="G3593" s="53"/>
      <c r="H3593" s="53"/>
      <c r="I3593" s="53"/>
      <c r="J3593" s="53"/>
      <c r="K3593" s="57"/>
      <c r="L3593" s="58">
        <f t="shared" si="366"/>
        <v>11.46</v>
      </c>
      <c r="M3593" s="58">
        <f t="shared" si="365"/>
        <v>0.11</v>
      </c>
      <c r="N3593" s="58">
        <f t="shared" si="364"/>
        <v>30.73</v>
      </c>
      <c r="O3593" s="58">
        <f>IF(J3593&gt;0,ROUND(J3593*#REF!,2),0)</f>
        <v>0</v>
      </c>
      <c r="P3593" s="58">
        <f t="shared" si="363"/>
        <v>30.84</v>
      </c>
      <c r="Q3593" s="59" t="s">
        <v>0</v>
      </c>
      <c r="R3593" s="51"/>
      <c r="S3593" s="51"/>
    </row>
    <row r="3594" spans="1:19" x14ac:dyDescent="0.35">
      <c r="A3594" s="53">
        <v>40316416</v>
      </c>
      <c r="B3594" s="53" t="s">
        <v>12569</v>
      </c>
      <c r="C3594" s="54" t="s">
        <v>1009</v>
      </c>
      <c r="D3594" s="60">
        <v>0.01</v>
      </c>
      <c r="E3594" s="60" t="s">
        <v>25</v>
      </c>
      <c r="F3594" s="56">
        <v>2.7829999999999999</v>
      </c>
      <c r="G3594" s="53"/>
      <c r="H3594" s="53"/>
      <c r="I3594" s="53"/>
      <c r="J3594" s="53"/>
      <c r="K3594" s="57"/>
      <c r="L3594" s="58">
        <f t="shared" si="366"/>
        <v>11.46</v>
      </c>
      <c r="M3594" s="58">
        <f t="shared" si="365"/>
        <v>0.11</v>
      </c>
      <c r="N3594" s="58">
        <f t="shared" si="364"/>
        <v>36.71</v>
      </c>
      <c r="O3594" s="58">
        <f>IF(J3594&gt;0,ROUND(J3594*#REF!,2),0)</f>
        <v>0</v>
      </c>
      <c r="P3594" s="58">
        <f t="shared" si="363"/>
        <v>36.82</v>
      </c>
      <c r="Q3594" s="59" t="s">
        <v>0</v>
      </c>
      <c r="R3594" s="51"/>
      <c r="S3594" s="51"/>
    </row>
    <row r="3595" spans="1:19" x14ac:dyDescent="0.35">
      <c r="A3595" s="53">
        <v>40316424</v>
      </c>
      <c r="B3595" s="53" t="s">
        <v>12570</v>
      </c>
      <c r="C3595" s="54" t="s">
        <v>1008</v>
      </c>
      <c r="D3595" s="60">
        <v>0.25</v>
      </c>
      <c r="E3595" s="60" t="s">
        <v>25</v>
      </c>
      <c r="F3595" s="56">
        <v>6.66</v>
      </c>
      <c r="G3595" s="53"/>
      <c r="H3595" s="53"/>
      <c r="I3595" s="53"/>
      <c r="J3595" s="53"/>
      <c r="K3595" s="57"/>
      <c r="L3595" s="58">
        <f t="shared" si="366"/>
        <v>11.46</v>
      </c>
      <c r="M3595" s="58">
        <f t="shared" si="365"/>
        <v>2.87</v>
      </c>
      <c r="N3595" s="58">
        <f t="shared" si="364"/>
        <v>87.85</v>
      </c>
      <c r="O3595" s="58">
        <f>IF(J3595&gt;0,ROUND(J3595*#REF!,2),0)</f>
        <v>0</v>
      </c>
      <c r="P3595" s="58">
        <f t="shared" si="363"/>
        <v>90.72</v>
      </c>
      <c r="Q3595" s="59" t="s">
        <v>0</v>
      </c>
      <c r="R3595" s="51"/>
      <c r="S3595" s="51"/>
    </row>
    <row r="3596" spans="1:19" x14ac:dyDescent="0.35">
      <c r="A3596" s="53">
        <v>40316432</v>
      </c>
      <c r="B3596" s="53" t="s">
        <v>12571</v>
      </c>
      <c r="C3596" s="54" t="s">
        <v>1007</v>
      </c>
      <c r="D3596" s="69">
        <v>0.1</v>
      </c>
      <c r="E3596" s="60" t="s">
        <v>25</v>
      </c>
      <c r="F3596" s="56">
        <v>5.3310000000000004</v>
      </c>
      <c r="G3596" s="53"/>
      <c r="H3596" s="53"/>
      <c r="I3596" s="53"/>
      <c r="J3596" s="53"/>
      <c r="K3596" s="57"/>
      <c r="L3596" s="58">
        <f t="shared" si="366"/>
        <v>11.46</v>
      </c>
      <c r="M3596" s="58">
        <f t="shared" si="365"/>
        <v>1.1499999999999999</v>
      </c>
      <c r="N3596" s="58">
        <f t="shared" si="364"/>
        <v>70.319999999999993</v>
      </c>
      <c r="O3596" s="58">
        <f>IF(J3596&gt;0,ROUND(J3596*#REF!,2),0)</f>
        <v>0</v>
      </c>
      <c r="P3596" s="58">
        <f t="shared" si="363"/>
        <v>71.47</v>
      </c>
      <c r="Q3596" s="59" t="s">
        <v>0</v>
      </c>
      <c r="R3596" s="51"/>
      <c r="S3596" s="51"/>
    </row>
    <row r="3597" spans="1:19" ht="21" x14ac:dyDescent="0.35">
      <c r="A3597" s="53">
        <v>40316440</v>
      </c>
      <c r="B3597" s="53" t="s">
        <v>12572</v>
      </c>
      <c r="C3597" s="54" t="s">
        <v>1006</v>
      </c>
      <c r="D3597" s="69">
        <v>0.1</v>
      </c>
      <c r="E3597" s="60" t="s">
        <v>25</v>
      </c>
      <c r="F3597" s="56">
        <v>5.33</v>
      </c>
      <c r="G3597" s="53"/>
      <c r="H3597" s="53"/>
      <c r="I3597" s="53"/>
      <c r="J3597" s="53"/>
      <c r="K3597" s="57"/>
      <c r="L3597" s="58">
        <f t="shared" si="366"/>
        <v>11.46</v>
      </c>
      <c r="M3597" s="58">
        <f t="shared" si="365"/>
        <v>1.1499999999999999</v>
      </c>
      <c r="N3597" s="58">
        <f t="shared" si="364"/>
        <v>70.3</v>
      </c>
      <c r="O3597" s="58">
        <f>IF(J3597&gt;0,ROUND(J3597*#REF!,2),0)</f>
        <v>0</v>
      </c>
      <c r="P3597" s="58">
        <f t="shared" si="363"/>
        <v>71.45</v>
      </c>
      <c r="Q3597" s="59" t="s">
        <v>0</v>
      </c>
      <c r="R3597" s="51"/>
      <c r="S3597" s="51"/>
    </row>
    <row r="3598" spans="1:19" ht="31.5" x14ac:dyDescent="0.35">
      <c r="A3598" s="53">
        <v>40316459</v>
      </c>
      <c r="B3598" s="53" t="s">
        <v>12573</v>
      </c>
      <c r="C3598" s="54" t="s">
        <v>1005</v>
      </c>
      <c r="D3598" s="60">
        <v>0.04</v>
      </c>
      <c r="E3598" s="60" t="s">
        <v>25</v>
      </c>
      <c r="F3598" s="56">
        <v>3</v>
      </c>
      <c r="G3598" s="53"/>
      <c r="H3598" s="53"/>
      <c r="I3598" s="53"/>
      <c r="J3598" s="53"/>
      <c r="K3598" s="57"/>
      <c r="L3598" s="58">
        <f t="shared" si="366"/>
        <v>11.46</v>
      </c>
      <c r="M3598" s="58">
        <f t="shared" si="365"/>
        <v>0.46</v>
      </c>
      <c r="N3598" s="58">
        <f t="shared" si="364"/>
        <v>39.57</v>
      </c>
      <c r="O3598" s="58">
        <f>IF(J3598&gt;0,ROUND(J3598*#REF!,2),0)</f>
        <v>0</v>
      </c>
      <c r="P3598" s="58">
        <f t="shared" si="363"/>
        <v>40.03</v>
      </c>
      <c r="Q3598" s="59" t="s">
        <v>0</v>
      </c>
      <c r="R3598" s="51"/>
      <c r="S3598" s="51"/>
    </row>
    <row r="3599" spans="1:19" x14ac:dyDescent="0.35">
      <c r="A3599" s="53">
        <v>40316467</v>
      </c>
      <c r="B3599" s="53" t="s">
        <v>12574</v>
      </c>
      <c r="C3599" s="54" t="s">
        <v>1004</v>
      </c>
      <c r="D3599" s="60">
        <v>0.25</v>
      </c>
      <c r="E3599" s="60" t="s">
        <v>25</v>
      </c>
      <c r="F3599" s="56">
        <v>2.33</v>
      </c>
      <c r="G3599" s="53"/>
      <c r="H3599" s="53"/>
      <c r="I3599" s="53"/>
      <c r="J3599" s="53"/>
      <c r="K3599" s="57"/>
      <c r="L3599" s="58">
        <f t="shared" si="366"/>
        <v>11.46</v>
      </c>
      <c r="M3599" s="58">
        <f t="shared" si="365"/>
        <v>2.87</v>
      </c>
      <c r="N3599" s="58">
        <f t="shared" si="364"/>
        <v>30.73</v>
      </c>
      <c r="O3599" s="58">
        <f>IF(J3599&gt;0,ROUND(J3599*#REF!,2),0)</f>
        <v>0</v>
      </c>
      <c r="P3599" s="58">
        <f t="shared" si="363"/>
        <v>33.6</v>
      </c>
      <c r="Q3599" s="59" t="s">
        <v>0</v>
      </c>
      <c r="R3599" s="51"/>
      <c r="S3599" s="51"/>
    </row>
    <row r="3600" spans="1:19" x14ac:dyDescent="0.35">
      <c r="A3600" s="53">
        <v>40316475</v>
      </c>
      <c r="B3600" s="53" t="s">
        <v>12575</v>
      </c>
      <c r="C3600" s="54" t="s">
        <v>1003</v>
      </c>
      <c r="D3600" s="60">
        <v>0.01</v>
      </c>
      <c r="E3600" s="60" t="s">
        <v>25</v>
      </c>
      <c r="F3600" s="56">
        <v>2.0409999999999999</v>
      </c>
      <c r="G3600" s="53"/>
      <c r="H3600" s="53"/>
      <c r="I3600" s="53"/>
      <c r="J3600" s="53"/>
      <c r="K3600" s="57"/>
      <c r="L3600" s="58">
        <f t="shared" si="366"/>
        <v>11.46</v>
      </c>
      <c r="M3600" s="58">
        <f t="shared" si="365"/>
        <v>0.11</v>
      </c>
      <c r="N3600" s="58">
        <f t="shared" si="364"/>
        <v>26.92</v>
      </c>
      <c r="O3600" s="58">
        <f>IF(J3600&gt;0,ROUND(J3600*#REF!,2),0)</f>
        <v>0</v>
      </c>
      <c r="P3600" s="58">
        <f t="shared" si="363"/>
        <v>27.03</v>
      </c>
      <c r="Q3600" s="59" t="s">
        <v>0</v>
      </c>
      <c r="R3600" s="51"/>
      <c r="S3600" s="51"/>
    </row>
    <row r="3601" spans="1:19" x14ac:dyDescent="0.35">
      <c r="A3601" s="53">
        <v>40316483</v>
      </c>
      <c r="B3601" s="53" t="s">
        <v>12576</v>
      </c>
      <c r="C3601" s="54" t="s">
        <v>1002</v>
      </c>
      <c r="D3601" s="69">
        <v>0.1</v>
      </c>
      <c r="E3601" s="60" t="s">
        <v>25</v>
      </c>
      <c r="F3601" s="56">
        <v>6.93</v>
      </c>
      <c r="G3601" s="53"/>
      <c r="H3601" s="53"/>
      <c r="I3601" s="53"/>
      <c r="J3601" s="53"/>
      <c r="K3601" s="57"/>
      <c r="L3601" s="58">
        <f t="shared" si="366"/>
        <v>11.46</v>
      </c>
      <c r="M3601" s="58">
        <f t="shared" si="365"/>
        <v>1.1499999999999999</v>
      </c>
      <c r="N3601" s="58">
        <f t="shared" si="364"/>
        <v>91.41</v>
      </c>
      <c r="O3601" s="58">
        <f>IF(J3601&gt;0,ROUND(J3601*#REF!,2),0)</f>
        <v>0</v>
      </c>
      <c r="P3601" s="58">
        <f t="shared" si="363"/>
        <v>92.56</v>
      </c>
      <c r="Q3601" s="59" t="s">
        <v>0</v>
      </c>
      <c r="R3601" s="51"/>
      <c r="S3601" s="51"/>
    </row>
    <row r="3602" spans="1:19" x14ac:dyDescent="0.35">
      <c r="A3602" s="53">
        <v>40316491</v>
      </c>
      <c r="B3602" s="53" t="s">
        <v>12577</v>
      </c>
      <c r="C3602" s="54" t="s">
        <v>1001</v>
      </c>
      <c r="D3602" s="60">
        <v>0.01</v>
      </c>
      <c r="E3602" s="60" t="s">
        <v>25</v>
      </c>
      <c r="F3602" s="56">
        <v>2.5529999999999999</v>
      </c>
      <c r="G3602" s="53"/>
      <c r="H3602" s="53"/>
      <c r="I3602" s="53"/>
      <c r="J3602" s="53"/>
      <c r="K3602" s="57"/>
      <c r="L3602" s="58">
        <f t="shared" si="366"/>
        <v>11.46</v>
      </c>
      <c r="M3602" s="58">
        <f t="shared" si="365"/>
        <v>0.11</v>
      </c>
      <c r="N3602" s="58">
        <f t="shared" si="364"/>
        <v>33.67</v>
      </c>
      <c r="O3602" s="58">
        <f>IF(J3602&gt;0,ROUND(J3602*#REF!,2),0)</f>
        <v>0</v>
      </c>
      <c r="P3602" s="58">
        <f t="shared" si="363"/>
        <v>33.78</v>
      </c>
      <c r="Q3602" s="59" t="s">
        <v>0</v>
      </c>
      <c r="R3602" s="51"/>
      <c r="S3602" s="51"/>
    </row>
    <row r="3603" spans="1:19" x14ac:dyDescent="0.35">
      <c r="A3603" s="53">
        <v>40316505</v>
      </c>
      <c r="B3603" s="53" t="s">
        <v>12578</v>
      </c>
      <c r="C3603" s="54" t="s">
        <v>1000</v>
      </c>
      <c r="D3603" s="60">
        <v>0.1</v>
      </c>
      <c r="E3603" s="60" t="s">
        <v>25</v>
      </c>
      <c r="F3603" s="56">
        <v>4</v>
      </c>
      <c r="G3603" s="53"/>
      <c r="H3603" s="53"/>
      <c r="I3603" s="53"/>
      <c r="J3603" s="53"/>
      <c r="K3603" s="57"/>
      <c r="L3603" s="58">
        <f t="shared" si="366"/>
        <v>11.46</v>
      </c>
      <c r="M3603" s="58">
        <f t="shared" si="365"/>
        <v>1.1499999999999999</v>
      </c>
      <c r="N3603" s="58">
        <f t="shared" si="364"/>
        <v>52.76</v>
      </c>
      <c r="O3603" s="58">
        <f>IF(J3603&gt;0,ROUND(J3603*#REF!,2),0)</f>
        <v>0</v>
      </c>
      <c r="P3603" s="58">
        <f t="shared" si="363"/>
        <v>53.91</v>
      </c>
      <c r="Q3603" s="59" t="s">
        <v>0</v>
      </c>
      <c r="R3603" s="51"/>
      <c r="S3603" s="51"/>
    </row>
    <row r="3604" spans="1:19" x14ac:dyDescent="0.35">
      <c r="A3604" s="53">
        <v>40316513</v>
      </c>
      <c r="B3604" s="53" t="s">
        <v>12579</v>
      </c>
      <c r="C3604" s="54" t="s">
        <v>999</v>
      </c>
      <c r="D3604" s="60">
        <v>0.01</v>
      </c>
      <c r="E3604" s="60" t="s">
        <v>25</v>
      </c>
      <c r="F3604" s="56">
        <v>3.03</v>
      </c>
      <c r="G3604" s="53"/>
      <c r="H3604" s="53"/>
      <c r="I3604" s="53"/>
      <c r="J3604" s="53"/>
      <c r="K3604" s="57"/>
      <c r="L3604" s="58">
        <f t="shared" si="366"/>
        <v>11.46</v>
      </c>
      <c r="M3604" s="58">
        <f t="shared" si="365"/>
        <v>0.11</v>
      </c>
      <c r="N3604" s="58">
        <f t="shared" si="364"/>
        <v>39.97</v>
      </c>
      <c r="O3604" s="58">
        <f>IF(J3604&gt;0,ROUND(J3604*#REF!,2),0)</f>
        <v>0</v>
      </c>
      <c r="P3604" s="58">
        <f t="shared" si="363"/>
        <v>40.08</v>
      </c>
      <c r="Q3604" s="59" t="s">
        <v>0</v>
      </c>
      <c r="R3604" s="51"/>
      <c r="S3604" s="51"/>
    </row>
    <row r="3605" spans="1:19" ht="21" x14ac:dyDescent="0.35">
      <c r="A3605" s="53">
        <v>40316521</v>
      </c>
      <c r="B3605" s="53" t="s">
        <v>12580</v>
      </c>
      <c r="C3605" s="54" t="s">
        <v>998</v>
      </c>
      <c r="D3605" s="60">
        <v>0.01</v>
      </c>
      <c r="E3605" s="60" t="s">
        <v>25</v>
      </c>
      <c r="F3605" s="56">
        <v>2.0409999999999999</v>
      </c>
      <c r="G3605" s="53"/>
      <c r="H3605" s="53"/>
      <c r="I3605" s="53"/>
      <c r="J3605" s="53"/>
      <c r="K3605" s="57"/>
      <c r="L3605" s="58">
        <f t="shared" si="366"/>
        <v>11.46</v>
      </c>
      <c r="M3605" s="58">
        <f t="shared" si="365"/>
        <v>0.11</v>
      </c>
      <c r="N3605" s="58">
        <f t="shared" si="364"/>
        <v>26.92</v>
      </c>
      <c r="O3605" s="58">
        <f>IF(J3605&gt;0,ROUND(J3605*#REF!,2),0)</f>
        <v>0</v>
      </c>
      <c r="P3605" s="58">
        <f t="shared" si="363"/>
        <v>27.03</v>
      </c>
      <c r="Q3605" s="59" t="s">
        <v>0</v>
      </c>
      <c r="R3605" s="51"/>
      <c r="S3605" s="51"/>
    </row>
    <row r="3606" spans="1:19" x14ac:dyDescent="0.35">
      <c r="A3606" s="53">
        <v>40316530</v>
      </c>
      <c r="B3606" s="53" t="s">
        <v>12581</v>
      </c>
      <c r="C3606" s="54" t="s">
        <v>997</v>
      </c>
      <c r="D3606" s="60">
        <v>0.04</v>
      </c>
      <c r="E3606" s="60" t="s">
        <v>25</v>
      </c>
      <c r="F3606" s="56">
        <v>3.9</v>
      </c>
      <c r="G3606" s="53"/>
      <c r="H3606" s="53"/>
      <c r="I3606" s="53"/>
      <c r="J3606" s="53"/>
      <c r="K3606" s="57"/>
      <c r="L3606" s="58">
        <f t="shared" si="366"/>
        <v>11.46</v>
      </c>
      <c r="M3606" s="58">
        <f t="shared" si="365"/>
        <v>0.46</v>
      </c>
      <c r="N3606" s="58">
        <f t="shared" si="364"/>
        <v>51.44</v>
      </c>
      <c r="O3606" s="58">
        <f>IF(J3606&gt;0,ROUND(J3606*#REF!,2),0)</f>
        <v>0</v>
      </c>
      <c r="P3606" s="58">
        <f t="shared" si="363"/>
        <v>51.9</v>
      </c>
      <c r="Q3606" s="59" t="s">
        <v>0</v>
      </c>
      <c r="R3606" s="51"/>
      <c r="S3606" s="51"/>
    </row>
    <row r="3607" spans="1:19" x14ac:dyDescent="0.35">
      <c r="A3607" s="53">
        <v>40316548</v>
      </c>
      <c r="B3607" s="53" t="s">
        <v>12582</v>
      </c>
      <c r="C3607" s="54" t="s">
        <v>996</v>
      </c>
      <c r="D3607" s="60">
        <v>0.01</v>
      </c>
      <c r="E3607" s="60" t="s">
        <v>25</v>
      </c>
      <c r="F3607" s="56">
        <v>2.0409999999999999</v>
      </c>
      <c r="G3607" s="53"/>
      <c r="H3607" s="53"/>
      <c r="I3607" s="53"/>
      <c r="J3607" s="53"/>
      <c r="K3607" s="57"/>
      <c r="L3607" s="58">
        <f t="shared" si="366"/>
        <v>11.46</v>
      </c>
      <c r="M3607" s="58">
        <f t="shared" si="365"/>
        <v>0.11</v>
      </c>
      <c r="N3607" s="58">
        <f t="shared" si="364"/>
        <v>26.92</v>
      </c>
      <c r="O3607" s="58">
        <f>IF(J3607&gt;0,ROUND(J3607*#REF!,2),0)</f>
        <v>0</v>
      </c>
      <c r="P3607" s="58">
        <f t="shared" si="363"/>
        <v>27.03</v>
      </c>
      <c r="Q3607" s="59" t="s">
        <v>0</v>
      </c>
      <c r="R3607" s="51"/>
      <c r="S3607" s="51"/>
    </row>
    <row r="3608" spans="1:19" x14ac:dyDescent="0.35">
      <c r="A3608" s="53">
        <v>40316556</v>
      </c>
      <c r="B3608" s="53" t="s">
        <v>12583</v>
      </c>
      <c r="C3608" s="54" t="s">
        <v>995</v>
      </c>
      <c r="D3608" s="60">
        <v>0.01</v>
      </c>
      <c r="E3608" s="60" t="s">
        <v>25</v>
      </c>
      <c r="F3608" s="56">
        <v>2.0409999999999999</v>
      </c>
      <c r="G3608" s="53"/>
      <c r="H3608" s="53"/>
      <c r="I3608" s="53"/>
      <c r="J3608" s="53"/>
      <c r="K3608" s="57"/>
      <c r="L3608" s="58">
        <f t="shared" si="366"/>
        <v>11.46</v>
      </c>
      <c r="M3608" s="58">
        <f t="shared" si="365"/>
        <v>0.11</v>
      </c>
      <c r="N3608" s="58">
        <f t="shared" si="364"/>
        <v>26.92</v>
      </c>
      <c r="O3608" s="58">
        <f>IF(J3608&gt;0,ROUND(J3608*#REF!,2),0)</f>
        <v>0</v>
      </c>
      <c r="P3608" s="58">
        <f t="shared" si="363"/>
        <v>27.03</v>
      </c>
      <c r="Q3608" s="59" t="s">
        <v>0</v>
      </c>
      <c r="R3608" s="51"/>
      <c r="S3608" s="51"/>
    </row>
    <row r="3609" spans="1:19" x14ac:dyDescent="0.35">
      <c r="A3609" s="53">
        <v>40316564</v>
      </c>
      <c r="B3609" s="53" t="s">
        <v>12584</v>
      </c>
      <c r="C3609" s="54" t="s">
        <v>994</v>
      </c>
      <c r="D3609" s="69">
        <v>0.1</v>
      </c>
      <c r="E3609" s="60" t="s">
        <v>25</v>
      </c>
      <c r="F3609" s="56">
        <v>4</v>
      </c>
      <c r="G3609" s="53"/>
      <c r="H3609" s="53"/>
      <c r="I3609" s="53"/>
      <c r="J3609" s="53"/>
      <c r="K3609" s="57"/>
      <c r="L3609" s="58">
        <f t="shared" si="366"/>
        <v>11.46</v>
      </c>
      <c r="M3609" s="58">
        <f t="shared" si="365"/>
        <v>1.1499999999999999</v>
      </c>
      <c r="N3609" s="58">
        <f t="shared" si="364"/>
        <v>52.76</v>
      </c>
      <c r="O3609" s="58">
        <f>IF(J3609&gt;0,ROUND(J3609*#REF!,2),0)</f>
        <v>0</v>
      </c>
      <c r="P3609" s="58">
        <f t="shared" si="363"/>
        <v>53.91</v>
      </c>
      <c r="Q3609" s="59" t="s">
        <v>0</v>
      </c>
      <c r="R3609" s="51"/>
      <c r="S3609" s="51"/>
    </row>
    <row r="3610" spans="1:19" x14ac:dyDescent="0.35">
      <c r="A3610" s="53">
        <v>40316572</v>
      </c>
      <c r="B3610" s="53" t="s">
        <v>12585</v>
      </c>
      <c r="C3610" s="54" t="s">
        <v>993</v>
      </c>
      <c r="D3610" s="60">
        <v>0.01</v>
      </c>
      <c r="E3610" s="60" t="s">
        <v>25</v>
      </c>
      <c r="F3610" s="56">
        <v>1.764</v>
      </c>
      <c r="G3610" s="53"/>
      <c r="H3610" s="53"/>
      <c r="I3610" s="53"/>
      <c r="J3610" s="53"/>
      <c r="K3610" s="57"/>
      <c r="L3610" s="58">
        <f t="shared" si="366"/>
        <v>11.46</v>
      </c>
      <c r="M3610" s="58">
        <f t="shared" si="365"/>
        <v>0.11</v>
      </c>
      <c r="N3610" s="58">
        <f t="shared" si="364"/>
        <v>23.27</v>
      </c>
      <c r="O3610" s="58">
        <f>IF(J3610&gt;0,ROUND(J3610*#REF!,2),0)</f>
        <v>0</v>
      </c>
      <c r="P3610" s="58">
        <f t="shared" si="363"/>
        <v>23.38</v>
      </c>
      <c r="Q3610" s="59" t="s">
        <v>0</v>
      </c>
      <c r="R3610" s="51"/>
      <c r="S3610" s="51"/>
    </row>
    <row r="3611" spans="1:19" x14ac:dyDescent="0.35">
      <c r="A3611" s="53">
        <v>40316718</v>
      </c>
      <c r="B3611" s="53" t="s">
        <v>12586</v>
      </c>
      <c r="C3611" s="54" t="s">
        <v>992</v>
      </c>
      <c r="D3611" s="54"/>
      <c r="E3611" s="54"/>
      <c r="F3611" s="54"/>
      <c r="G3611" s="54"/>
      <c r="H3611" s="54"/>
      <c r="I3611" s="54"/>
      <c r="J3611" s="54"/>
      <c r="K3611" s="54"/>
      <c r="L3611" s="58"/>
      <c r="M3611" s="58"/>
      <c r="N3611" s="58"/>
      <c r="O3611" s="58"/>
      <c r="P3611" s="58">
        <v>350.48</v>
      </c>
      <c r="Q3611" s="59" t="s">
        <v>132</v>
      </c>
      <c r="R3611" s="51"/>
      <c r="S3611" s="51"/>
    </row>
    <row r="3612" spans="1:19" x14ac:dyDescent="0.35">
      <c r="A3612" s="53">
        <v>40319270</v>
      </c>
      <c r="B3612" s="53" t="s">
        <v>12587</v>
      </c>
      <c r="C3612" s="54" t="s">
        <v>991</v>
      </c>
      <c r="D3612" s="53">
        <v>0.5</v>
      </c>
      <c r="E3612" s="53" t="s">
        <v>25</v>
      </c>
      <c r="F3612" s="53">
        <v>10</v>
      </c>
      <c r="G3612" s="54"/>
      <c r="H3612" s="54"/>
      <c r="I3612" s="54"/>
      <c r="J3612" s="54"/>
      <c r="K3612" s="54"/>
      <c r="L3612" s="58">
        <f t="shared" si="366"/>
        <v>11.46</v>
      </c>
      <c r="M3612" s="58">
        <f t="shared" si="365"/>
        <v>5.73</v>
      </c>
      <c r="N3612" s="58">
        <f t="shared" si="364"/>
        <v>131.9</v>
      </c>
      <c r="O3612" s="58">
        <f>IF(J3612&gt;0,ROUND(J3612*#REF!,2),0)</f>
        <v>0</v>
      </c>
      <c r="P3612" s="58">
        <f t="shared" si="363"/>
        <v>137.63</v>
      </c>
      <c r="Q3612" s="59" t="s">
        <v>0</v>
      </c>
      <c r="R3612" s="51"/>
      <c r="S3612" s="51"/>
    </row>
    <row r="3613" spans="1:19" ht="31.5" x14ac:dyDescent="0.35">
      <c r="A3613" s="53">
        <v>40319318</v>
      </c>
      <c r="B3613" s="53" t="s">
        <v>12588</v>
      </c>
      <c r="C3613" s="54" t="s">
        <v>990</v>
      </c>
      <c r="D3613" s="53">
        <v>1</v>
      </c>
      <c r="E3613" s="53" t="s">
        <v>4</v>
      </c>
      <c r="F3613" s="53">
        <v>33.380000000000003</v>
      </c>
      <c r="G3613" s="54"/>
      <c r="H3613" s="54"/>
      <c r="I3613" s="54"/>
      <c r="J3613" s="54"/>
      <c r="K3613" s="54"/>
      <c r="L3613" s="58">
        <f t="shared" si="366"/>
        <v>73.39</v>
      </c>
      <c r="M3613" s="58">
        <f t="shared" si="365"/>
        <v>73.39</v>
      </c>
      <c r="N3613" s="58">
        <f t="shared" si="364"/>
        <v>440.28</v>
      </c>
      <c r="O3613" s="58">
        <f>IF(J3613&gt;0,ROUND(J3613*#REF!,2),0)</f>
        <v>0</v>
      </c>
      <c r="P3613" s="58">
        <f t="shared" si="363"/>
        <v>513.66999999999996</v>
      </c>
      <c r="Q3613" s="59" t="s">
        <v>0</v>
      </c>
      <c r="R3613" s="51"/>
      <c r="S3613" s="51"/>
    </row>
    <row r="3614" spans="1:19" ht="21" x14ac:dyDescent="0.35">
      <c r="A3614" s="53">
        <v>40319326</v>
      </c>
      <c r="B3614" s="53" t="s">
        <v>12589</v>
      </c>
      <c r="C3614" s="54" t="s">
        <v>989</v>
      </c>
      <c r="D3614" s="53">
        <v>1</v>
      </c>
      <c r="E3614" s="53" t="s">
        <v>25</v>
      </c>
      <c r="F3614" s="53">
        <v>16.625</v>
      </c>
      <c r="G3614" s="54"/>
      <c r="H3614" s="54"/>
      <c r="I3614" s="54"/>
      <c r="J3614" s="54"/>
      <c r="K3614" s="54"/>
      <c r="L3614" s="58">
        <f t="shared" si="366"/>
        <v>11.46</v>
      </c>
      <c r="M3614" s="58">
        <f t="shared" si="365"/>
        <v>11.46</v>
      </c>
      <c r="N3614" s="58">
        <f t="shared" si="364"/>
        <v>219.28</v>
      </c>
      <c r="O3614" s="58">
        <f>IF(J3614&gt;0,ROUND(J3614*#REF!,2),0)</f>
        <v>0</v>
      </c>
      <c r="P3614" s="58">
        <f t="shared" si="363"/>
        <v>230.74</v>
      </c>
      <c r="Q3614" s="59" t="s">
        <v>0</v>
      </c>
      <c r="R3614" s="51"/>
      <c r="S3614" s="51"/>
    </row>
    <row r="3615" spans="1:19" ht="21" x14ac:dyDescent="0.35">
      <c r="A3615" s="53">
        <v>40319040</v>
      </c>
      <c r="B3615" s="53" t="s">
        <v>12590</v>
      </c>
      <c r="C3615" s="54" t="s">
        <v>988</v>
      </c>
      <c r="D3615" s="60"/>
      <c r="E3615" s="60"/>
      <c r="F3615" s="56"/>
      <c r="G3615" s="53"/>
      <c r="H3615" s="53"/>
      <c r="I3615" s="53"/>
      <c r="J3615" s="53"/>
      <c r="K3615" s="57"/>
      <c r="L3615" s="58"/>
      <c r="M3615" s="58"/>
      <c r="N3615" s="58">
        <f t="shared" si="364"/>
        <v>0</v>
      </c>
      <c r="O3615" s="58"/>
      <c r="P3615" s="58">
        <v>539.41999999999996</v>
      </c>
      <c r="Q3615" s="62" t="s">
        <v>0</v>
      </c>
      <c r="R3615" s="63"/>
      <c r="S3615" s="51"/>
    </row>
    <row r="3616" spans="1:19" ht="21" x14ac:dyDescent="0.35">
      <c r="A3616" s="53">
        <v>40323030</v>
      </c>
      <c r="B3616" s="53" t="s">
        <v>12591</v>
      </c>
      <c r="C3616" s="54" t="s">
        <v>987</v>
      </c>
      <c r="D3616" s="60">
        <v>1</v>
      </c>
      <c r="E3616" s="60" t="s">
        <v>25</v>
      </c>
      <c r="F3616" s="56">
        <v>35.787999999999997</v>
      </c>
      <c r="G3616" s="53"/>
      <c r="H3616" s="53"/>
      <c r="I3616" s="53"/>
      <c r="J3616" s="53"/>
      <c r="K3616" s="57"/>
      <c r="L3616" s="58">
        <f t="shared" ref="L3616:L3625" si="367">VLOOKUP(E3616,PORTES,6,FALSE)</f>
        <v>11.46</v>
      </c>
      <c r="M3616" s="58">
        <f t="shared" si="365"/>
        <v>11.46</v>
      </c>
      <c r="N3616" s="58">
        <f t="shared" si="364"/>
        <v>472.04</v>
      </c>
      <c r="O3616" s="58">
        <f>IF(J3616&gt;0,ROUND(J3616*#REF!,2),0)</f>
        <v>0</v>
      </c>
      <c r="P3616" s="58">
        <f t="shared" si="363"/>
        <v>483.5</v>
      </c>
      <c r="Q3616" s="59" t="s">
        <v>0</v>
      </c>
      <c r="R3616" s="51"/>
      <c r="S3616" s="51"/>
    </row>
    <row r="3617" spans="1:19" ht="21" x14ac:dyDescent="0.35">
      <c r="A3617" s="53">
        <v>40323048</v>
      </c>
      <c r="B3617" s="53" t="s">
        <v>12592</v>
      </c>
      <c r="C3617" s="54" t="s">
        <v>986</v>
      </c>
      <c r="D3617" s="60">
        <v>1</v>
      </c>
      <c r="E3617" s="60" t="s">
        <v>25</v>
      </c>
      <c r="F3617" s="56">
        <v>44.1</v>
      </c>
      <c r="G3617" s="53"/>
      <c r="H3617" s="53"/>
      <c r="I3617" s="53"/>
      <c r="J3617" s="53"/>
      <c r="K3617" s="57"/>
      <c r="L3617" s="58">
        <f t="shared" si="367"/>
        <v>11.46</v>
      </c>
      <c r="M3617" s="58">
        <f t="shared" si="365"/>
        <v>11.46</v>
      </c>
      <c r="N3617" s="58">
        <f t="shared" si="364"/>
        <v>581.67999999999995</v>
      </c>
      <c r="O3617" s="58">
        <f>IF(J3617&gt;0,ROUND(J3617*#REF!,2),0)</f>
        <v>0</v>
      </c>
      <c r="P3617" s="58">
        <f t="shared" si="363"/>
        <v>593.14</v>
      </c>
      <c r="Q3617" s="59" t="s">
        <v>0</v>
      </c>
      <c r="R3617" s="51"/>
      <c r="S3617" s="51"/>
    </row>
    <row r="3618" spans="1:19" ht="21" x14ac:dyDescent="0.35">
      <c r="A3618" s="53">
        <v>40323110</v>
      </c>
      <c r="B3618" s="53" t="s">
        <v>12593</v>
      </c>
      <c r="C3618" s="54" t="s">
        <v>985</v>
      </c>
      <c r="D3618" s="60"/>
      <c r="E3618" s="60"/>
      <c r="F3618" s="56"/>
      <c r="G3618" s="53"/>
      <c r="H3618" s="53"/>
      <c r="I3618" s="53"/>
      <c r="J3618" s="53"/>
      <c r="K3618" s="57"/>
      <c r="L3618" s="58"/>
      <c r="M3618" s="58"/>
      <c r="N3618" s="58"/>
      <c r="O3618" s="58"/>
      <c r="P3618" s="58">
        <v>340.8</v>
      </c>
      <c r="Q3618" s="59" t="s">
        <v>0</v>
      </c>
      <c r="R3618" s="51"/>
      <c r="S3618" s="51"/>
    </row>
    <row r="3619" spans="1:19" ht="31.5" x14ac:dyDescent="0.35">
      <c r="A3619" s="53">
        <v>40323307</v>
      </c>
      <c r="B3619" s="53" t="s">
        <v>12594</v>
      </c>
      <c r="C3619" s="54" t="s">
        <v>984</v>
      </c>
      <c r="D3619" s="60"/>
      <c r="E3619" s="60"/>
      <c r="F3619" s="56"/>
      <c r="G3619" s="53"/>
      <c r="H3619" s="53"/>
      <c r="I3619" s="53"/>
      <c r="J3619" s="53"/>
      <c r="K3619" s="57"/>
      <c r="L3619" s="58">
        <f t="shared" si="367"/>
        <v>0</v>
      </c>
      <c r="M3619" s="58"/>
      <c r="N3619" s="58">
        <f t="shared" si="364"/>
        <v>0</v>
      </c>
      <c r="O3619" s="58"/>
      <c r="P3619" s="58">
        <v>238.56</v>
      </c>
      <c r="Q3619" s="62" t="s">
        <v>0</v>
      </c>
      <c r="R3619" s="63"/>
      <c r="S3619" s="51"/>
    </row>
    <row r="3620" spans="1:19" x14ac:dyDescent="0.35">
      <c r="A3620" s="53">
        <v>40323404</v>
      </c>
      <c r="B3620" s="53" t="s">
        <v>12595</v>
      </c>
      <c r="C3620" s="54" t="s">
        <v>983</v>
      </c>
      <c r="D3620" s="60">
        <v>1</v>
      </c>
      <c r="E3620" s="60" t="s">
        <v>34</v>
      </c>
      <c r="F3620" s="56">
        <v>18.007999999999999</v>
      </c>
      <c r="G3620" s="53"/>
      <c r="H3620" s="53"/>
      <c r="I3620" s="53"/>
      <c r="J3620" s="53"/>
      <c r="K3620" s="57"/>
      <c r="L3620" s="58">
        <f t="shared" si="367"/>
        <v>61.92</v>
      </c>
      <c r="M3620" s="58">
        <f t="shared" si="365"/>
        <v>61.92</v>
      </c>
      <c r="N3620" s="58">
        <f t="shared" si="364"/>
        <v>237.53</v>
      </c>
      <c r="O3620" s="58">
        <f>IF(J3620&gt;0,ROUND(J3620*#REF!,2),0)</f>
        <v>0</v>
      </c>
      <c r="P3620" s="58">
        <f t="shared" si="363"/>
        <v>299.45</v>
      </c>
      <c r="Q3620" s="59" t="s">
        <v>0</v>
      </c>
      <c r="R3620" s="51"/>
      <c r="S3620" s="51"/>
    </row>
    <row r="3621" spans="1:19" x14ac:dyDescent="0.35">
      <c r="A3621" s="53">
        <v>40323676</v>
      </c>
      <c r="B3621" s="53" t="s">
        <v>12596</v>
      </c>
      <c r="C3621" s="54" t="s">
        <v>982</v>
      </c>
      <c r="D3621" s="60"/>
      <c r="E3621" s="60"/>
      <c r="F3621" s="56"/>
      <c r="G3621" s="53"/>
      <c r="H3621" s="53"/>
      <c r="I3621" s="53"/>
      <c r="J3621" s="53"/>
      <c r="K3621" s="57"/>
      <c r="L3621" s="58"/>
      <c r="M3621" s="58"/>
      <c r="N3621" s="58"/>
      <c r="O3621" s="58"/>
      <c r="P3621" s="58">
        <v>137.68</v>
      </c>
      <c r="Q3621" s="59" t="s">
        <v>0</v>
      </c>
      <c r="R3621" s="51"/>
      <c r="S3621" s="51"/>
    </row>
    <row r="3622" spans="1:19" ht="21" x14ac:dyDescent="0.35">
      <c r="A3622" s="53">
        <v>40323684</v>
      </c>
      <c r="B3622" s="53" t="s">
        <v>12597</v>
      </c>
      <c r="C3622" s="54" t="s">
        <v>981</v>
      </c>
      <c r="D3622" s="60"/>
      <c r="E3622" s="60"/>
      <c r="F3622" s="56"/>
      <c r="G3622" s="53"/>
      <c r="H3622" s="53"/>
      <c r="I3622" s="53"/>
      <c r="J3622" s="53"/>
      <c r="K3622" s="57"/>
      <c r="L3622" s="58"/>
      <c r="M3622" s="58"/>
      <c r="N3622" s="58"/>
      <c r="O3622" s="58"/>
      <c r="P3622" s="58">
        <v>90.81</v>
      </c>
      <c r="Q3622" s="59" t="s">
        <v>0</v>
      </c>
      <c r="R3622" s="51"/>
      <c r="S3622" s="51"/>
    </row>
    <row r="3623" spans="1:19" x14ac:dyDescent="0.35">
      <c r="A3623" s="53">
        <v>40323897</v>
      </c>
      <c r="B3623" s="53" t="s">
        <v>12598</v>
      </c>
      <c r="C3623" s="54" t="s">
        <v>980</v>
      </c>
      <c r="D3623" s="60">
        <v>1</v>
      </c>
      <c r="E3623" s="60" t="s">
        <v>4</v>
      </c>
      <c r="F3623" s="56">
        <v>46.67</v>
      </c>
      <c r="G3623" s="53"/>
      <c r="H3623" s="53"/>
      <c r="I3623" s="53"/>
      <c r="J3623" s="53"/>
      <c r="K3623" s="57"/>
      <c r="L3623" s="58">
        <f t="shared" si="367"/>
        <v>73.39</v>
      </c>
      <c r="M3623" s="58">
        <f t="shared" si="365"/>
        <v>73.39</v>
      </c>
      <c r="N3623" s="58">
        <f t="shared" si="364"/>
        <v>615.58000000000004</v>
      </c>
      <c r="O3623" s="58">
        <f>IF(J3623&gt;0,ROUND(J3623*#REF!,2),0)</f>
        <v>0</v>
      </c>
      <c r="P3623" s="58">
        <f t="shared" si="363"/>
        <v>688.97</v>
      </c>
      <c r="Q3623" s="59" t="s">
        <v>0</v>
      </c>
      <c r="R3623" s="51"/>
      <c r="S3623" s="51"/>
    </row>
    <row r="3624" spans="1:19" x14ac:dyDescent="0.35">
      <c r="A3624" s="53">
        <v>40323900</v>
      </c>
      <c r="B3624" s="53" t="s">
        <v>12599</v>
      </c>
      <c r="C3624" s="54" t="s">
        <v>979</v>
      </c>
      <c r="D3624" s="69">
        <v>0.5</v>
      </c>
      <c r="E3624" s="60" t="s">
        <v>25</v>
      </c>
      <c r="F3624" s="56">
        <v>6.57</v>
      </c>
      <c r="G3624" s="53"/>
      <c r="H3624" s="53"/>
      <c r="I3624" s="53"/>
      <c r="J3624" s="53"/>
      <c r="K3624" s="57"/>
      <c r="L3624" s="58">
        <f t="shared" si="367"/>
        <v>11.46</v>
      </c>
      <c r="M3624" s="58">
        <f t="shared" si="365"/>
        <v>5.73</v>
      </c>
      <c r="N3624" s="58">
        <f t="shared" si="364"/>
        <v>86.66</v>
      </c>
      <c r="O3624" s="58">
        <f>IF(J3624&gt;0,ROUND(J3624*#REF!,2),0)</f>
        <v>0</v>
      </c>
      <c r="P3624" s="58">
        <f t="shared" si="363"/>
        <v>92.39</v>
      </c>
      <c r="Q3624" s="59" t="s">
        <v>0</v>
      </c>
      <c r="R3624" s="51"/>
      <c r="S3624" s="51"/>
    </row>
    <row r="3625" spans="1:19" ht="21" x14ac:dyDescent="0.35">
      <c r="A3625" s="53">
        <v>40323919</v>
      </c>
      <c r="B3625" s="53" t="s">
        <v>12600</v>
      </c>
      <c r="C3625" s="54" t="s">
        <v>978</v>
      </c>
      <c r="D3625" s="69">
        <v>0.1</v>
      </c>
      <c r="E3625" s="60" t="s">
        <v>25</v>
      </c>
      <c r="F3625" s="56">
        <v>4.71</v>
      </c>
      <c r="G3625" s="53"/>
      <c r="H3625" s="53"/>
      <c r="I3625" s="53"/>
      <c r="J3625" s="53"/>
      <c r="K3625" s="57"/>
      <c r="L3625" s="58">
        <f t="shared" si="367"/>
        <v>11.46</v>
      </c>
      <c r="M3625" s="58">
        <f t="shared" si="365"/>
        <v>1.1499999999999999</v>
      </c>
      <c r="N3625" s="58">
        <f t="shared" si="364"/>
        <v>62.12</v>
      </c>
      <c r="O3625" s="58">
        <f>IF(J3625&gt;0,ROUND(J3625*#REF!,2),0)</f>
        <v>0</v>
      </c>
      <c r="P3625" s="58">
        <f t="shared" si="363"/>
        <v>63.27</v>
      </c>
      <c r="Q3625" s="59" t="s">
        <v>0</v>
      </c>
      <c r="R3625" s="51"/>
      <c r="S3625" s="51"/>
    </row>
    <row r="3626" spans="1:19" x14ac:dyDescent="0.35">
      <c r="A3626" s="53">
        <v>40323986</v>
      </c>
      <c r="B3626" s="53" t="s">
        <v>12601</v>
      </c>
      <c r="C3626" s="54" t="s">
        <v>977</v>
      </c>
      <c r="D3626" s="69"/>
      <c r="E3626" s="60"/>
      <c r="F3626" s="56"/>
      <c r="G3626" s="53"/>
      <c r="H3626" s="53"/>
      <c r="I3626" s="53"/>
      <c r="J3626" s="53"/>
      <c r="K3626" s="57"/>
      <c r="L3626" s="58"/>
      <c r="M3626" s="58"/>
      <c r="N3626" s="58"/>
      <c r="O3626" s="58"/>
      <c r="P3626" s="58">
        <v>67</v>
      </c>
      <c r="Q3626" s="72" t="s">
        <v>0</v>
      </c>
      <c r="R3626" s="73"/>
      <c r="S3626" s="70"/>
    </row>
    <row r="3627" spans="1:19" x14ac:dyDescent="0.35">
      <c r="A3627" s="53">
        <v>40324176</v>
      </c>
      <c r="B3627" s="53" t="s">
        <v>12602</v>
      </c>
      <c r="C3627" s="54" t="s">
        <v>976</v>
      </c>
      <c r="D3627" s="69"/>
      <c r="E3627" s="60"/>
      <c r="F3627" s="56"/>
      <c r="G3627" s="53"/>
      <c r="H3627" s="53"/>
      <c r="I3627" s="53"/>
      <c r="J3627" s="53"/>
      <c r="K3627" s="57"/>
      <c r="L3627" s="58"/>
      <c r="M3627" s="58"/>
      <c r="N3627" s="58"/>
      <c r="O3627" s="58"/>
      <c r="P3627" s="58">
        <v>230.04</v>
      </c>
      <c r="Q3627" s="62" t="s">
        <v>0</v>
      </c>
      <c r="R3627" s="63"/>
      <c r="S3627" s="51"/>
    </row>
    <row r="3628" spans="1:19" ht="21" x14ac:dyDescent="0.35">
      <c r="A3628" s="53">
        <v>40324192</v>
      </c>
      <c r="B3628" s="53" t="s">
        <v>12603</v>
      </c>
      <c r="C3628" s="54" t="s">
        <v>975</v>
      </c>
      <c r="D3628" s="69"/>
      <c r="E3628" s="60"/>
      <c r="F3628" s="56"/>
      <c r="G3628" s="53"/>
      <c r="H3628" s="53"/>
      <c r="I3628" s="53"/>
      <c r="J3628" s="53"/>
      <c r="K3628" s="57"/>
      <c r="L3628" s="58"/>
      <c r="M3628" s="58"/>
      <c r="N3628" s="58"/>
      <c r="O3628" s="58"/>
      <c r="P3628" s="58">
        <v>68.16</v>
      </c>
      <c r="Q3628" s="62" t="s">
        <v>0</v>
      </c>
      <c r="R3628" s="63"/>
      <c r="S3628" s="51"/>
    </row>
    <row r="3629" spans="1:19" x14ac:dyDescent="0.35">
      <c r="A3629" s="53">
        <v>40324362</v>
      </c>
      <c r="B3629" s="53" t="s">
        <v>12604</v>
      </c>
      <c r="C3629" s="54" t="s">
        <v>974</v>
      </c>
      <c r="D3629" s="69">
        <v>1</v>
      </c>
      <c r="E3629" s="60" t="s">
        <v>34</v>
      </c>
      <c r="F3629" s="56">
        <v>6.657</v>
      </c>
      <c r="G3629" s="53"/>
      <c r="H3629" s="53"/>
      <c r="I3629" s="53"/>
      <c r="J3629" s="53"/>
      <c r="K3629" s="57"/>
      <c r="L3629" s="58">
        <f t="shared" ref="L3629" si="368">VLOOKUP(E3629,PORTES,6,FALSE)</f>
        <v>61.92</v>
      </c>
      <c r="M3629" s="58">
        <f t="shared" ref="M3629:M3630" si="369">ROUND(D3629*L3629,2)</f>
        <v>61.92</v>
      </c>
      <c r="N3629" s="58">
        <f t="shared" ref="N3629" si="370">IF(F3629&gt;0,ROUND(F3629*UCO_2016,2),0)</f>
        <v>87.81</v>
      </c>
      <c r="O3629" s="58">
        <f>IF(J3629&gt;0,ROUND(J3629*#REF!,2),0)</f>
        <v>0</v>
      </c>
      <c r="P3629" s="58">
        <f t="shared" ref="P3629:P3630" si="371">ROUND(M3629+N3629+O3629,2)</f>
        <v>149.72999999999999</v>
      </c>
      <c r="Q3629" s="62" t="s">
        <v>0</v>
      </c>
      <c r="R3629" s="74"/>
      <c r="S3629" s="51"/>
    </row>
    <row r="3630" spans="1:19" x14ac:dyDescent="0.35">
      <c r="A3630" s="53">
        <v>40324370</v>
      </c>
      <c r="B3630" s="53" t="s">
        <v>12605</v>
      </c>
      <c r="C3630" s="54" t="s">
        <v>973</v>
      </c>
      <c r="D3630" s="69">
        <v>1</v>
      </c>
      <c r="E3630" s="60" t="s">
        <v>34</v>
      </c>
      <c r="F3630" s="56">
        <v>6.657</v>
      </c>
      <c r="G3630" s="53"/>
      <c r="H3630" s="53"/>
      <c r="I3630" s="53"/>
      <c r="J3630" s="53"/>
      <c r="K3630" s="57"/>
      <c r="L3630" s="58">
        <f t="shared" ref="L3630" si="372">VLOOKUP(E3630,PORTES,6,FALSE)</f>
        <v>61.92</v>
      </c>
      <c r="M3630" s="58">
        <f t="shared" si="369"/>
        <v>61.92</v>
      </c>
      <c r="N3630" s="58">
        <f t="shared" ref="N3630" si="373">IF(F3630&gt;0,ROUND(F3630*UCO_2016,2),0)</f>
        <v>87.81</v>
      </c>
      <c r="O3630" s="58">
        <f>IF(J3630&gt;0,ROUND(J3630*#REF!,2),0)</f>
        <v>0</v>
      </c>
      <c r="P3630" s="58">
        <f t="shared" si="371"/>
        <v>149.72999999999999</v>
      </c>
      <c r="Q3630" s="62" t="s">
        <v>0</v>
      </c>
      <c r="R3630" s="74"/>
      <c r="S3630" s="51"/>
    </row>
    <row r="3631" spans="1:19" ht="21" x14ac:dyDescent="0.35">
      <c r="A3631" s="53">
        <v>40324559</v>
      </c>
      <c r="B3631" s="53" t="s">
        <v>12606</v>
      </c>
      <c r="C3631" s="54" t="s">
        <v>972</v>
      </c>
      <c r="D3631" s="69"/>
      <c r="E3631" s="60"/>
      <c r="F3631" s="56"/>
      <c r="G3631" s="53"/>
      <c r="H3631" s="53"/>
      <c r="I3631" s="53"/>
      <c r="J3631" s="53"/>
      <c r="K3631" s="57"/>
      <c r="L3631" s="58"/>
      <c r="M3631" s="58"/>
      <c r="N3631" s="58"/>
      <c r="O3631" s="58"/>
      <c r="P3631" s="58">
        <v>68.16</v>
      </c>
      <c r="Q3631" s="62" t="s">
        <v>0</v>
      </c>
      <c r="R3631" s="63"/>
      <c r="S3631" s="51"/>
    </row>
    <row r="3632" spans="1:19" ht="21" x14ac:dyDescent="0.35">
      <c r="A3632" s="53">
        <v>40324567</v>
      </c>
      <c r="B3632" s="53" t="s">
        <v>12607</v>
      </c>
      <c r="C3632" s="54" t="s">
        <v>971</v>
      </c>
      <c r="D3632" s="69"/>
      <c r="E3632" s="60"/>
      <c r="F3632" s="56"/>
      <c r="G3632" s="53"/>
      <c r="H3632" s="53"/>
      <c r="I3632" s="53"/>
      <c r="J3632" s="53"/>
      <c r="K3632" s="57"/>
      <c r="L3632" s="58"/>
      <c r="M3632" s="58"/>
      <c r="N3632" s="58"/>
      <c r="O3632" s="58"/>
      <c r="P3632" s="58">
        <v>68.16</v>
      </c>
      <c r="Q3632" s="62" t="s">
        <v>0</v>
      </c>
      <c r="R3632" s="63"/>
      <c r="S3632" s="51"/>
    </row>
    <row r="3633" spans="1:19" x14ac:dyDescent="0.35">
      <c r="A3633" s="53">
        <v>40324591</v>
      </c>
      <c r="B3633" s="53" t="s">
        <v>12608</v>
      </c>
      <c r="C3633" s="54" t="s">
        <v>970</v>
      </c>
      <c r="D3633" s="69"/>
      <c r="E3633" s="60"/>
      <c r="F3633" s="56"/>
      <c r="G3633" s="53"/>
      <c r="H3633" s="53"/>
      <c r="I3633" s="53"/>
      <c r="J3633" s="53"/>
      <c r="K3633" s="57"/>
      <c r="L3633" s="58"/>
      <c r="M3633" s="58"/>
      <c r="N3633" s="58"/>
      <c r="O3633" s="58"/>
      <c r="P3633" s="58">
        <v>260.71199999999999</v>
      </c>
      <c r="Q3633" s="62" t="s">
        <v>0</v>
      </c>
      <c r="R3633" s="63"/>
      <c r="S3633" s="51"/>
    </row>
    <row r="3634" spans="1:19" x14ac:dyDescent="0.35">
      <c r="A3634" s="53">
        <v>40324605</v>
      </c>
      <c r="B3634" s="53" t="s">
        <v>12609</v>
      </c>
      <c r="C3634" s="54" t="s">
        <v>969</v>
      </c>
      <c r="D3634" s="69"/>
      <c r="E3634" s="60"/>
      <c r="F3634" s="56"/>
      <c r="G3634" s="53"/>
      <c r="H3634" s="53"/>
      <c r="I3634" s="53"/>
      <c r="J3634" s="53"/>
      <c r="K3634" s="57"/>
      <c r="L3634" s="58"/>
      <c r="M3634" s="58"/>
      <c r="N3634" s="58"/>
      <c r="O3634" s="58"/>
      <c r="P3634" s="58">
        <v>260.71199999999999</v>
      </c>
      <c r="Q3634" s="62" t="s">
        <v>0</v>
      </c>
      <c r="R3634" s="63"/>
      <c r="S3634" s="51"/>
    </row>
    <row r="3635" spans="1:19" ht="31" x14ac:dyDescent="0.35">
      <c r="A3635" s="125" t="s">
        <v>12610</v>
      </c>
      <c r="B3635" s="125"/>
      <c r="C3635" s="125"/>
      <c r="D3635" s="125"/>
      <c r="E3635" s="125"/>
      <c r="F3635" s="125"/>
      <c r="G3635" s="125"/>
      <c r="H3635" s="125"/>
      <c r="I3635" s="125"/>
      <c r="J3635" s="125"/>
      <c r="K3635" s="125"/>
      <c r="L3635" s="125"/>
      <c r="M3635" s="125"/>
      <c r="N3635" s="125"/>
      <c r="O3635" s="125"/>
      <c r="P3635" s="125"/>
      <c r="Q3635" s="52"/>
      <c r="R3635" s="51"/>
      <c r="S3635" s="51"/>
    </row>
    <row r="3636" spans="1:19" ht="21" x14ac:dyDescent="0.35">
      <c r="A3636" s="53">
        <v>40401014</v>
      </c>
      <c r="B3636" s="53" t="s">
        <v>12611</v>
      </c>
      <c r="C3636" s="54" t="s">
        <v>968</v>
      </c>
      <c r="D3636" s="60">
        <v>1</v>
      </c>
      <c r="E3636" s="60" t="s">
        <v>25</v>
      </c>
      <c r="F3636" s="56"/>
      <c r="G3636" s="65"/>
      <c r="H3636" s="53"/>
      <c r="I3636" s="53"/>
      <c r="J3636" s="53"/>
      <c r="K3636" s="57"/>
      <c r="L3636" s="58">
        <f>VLOOKUP(E3636,PORTES2021,10,FALSE)</f>
        <v>13.26</v>
      </c>
      <c r="M3636" s="58">
        <f t="shared" si="365"/>
        <v>13.26</v>
      </c>
      <c r="N3636" s="58">
        <f>IF(F3636&gt;0,ROUND(F3636*#REF!,2),0)</f>
        <v>0</v>
      </c>
      <c r="O3636" s="58">
        <f>IF(J3636&gt;0,ROUND(J3636*#REF!,2),0)</f>
        <v>0</v>
      </c>
      <c r="P3636" s="58">
        <f>ROUND(M3636+N3636+O3636,2)</f>
        <v>13.26</v>
      </c>
      <c r="Q3636" s="59" t="s">
        <v>0</v>
      </c>
      <c r="R3636" s="51"/>
      <c r="S3636" s="51"/>
    </row>
    <row r="3637" spans="1:19" ht="21" x14ac:dyDescent="0.35">
      <c r="A3637" s="53">
        <v>40401022</v>
      </c>
      <c r="B3637" s="53" t="s">
        <v>12612</v>
      </c>
      <c r="C3637" s="54" t="s">
        <v>967</v>
      </c>
      <c r="D3637" s="60">
        <v>1</v>
      </c>
      <c r="E3637" s="60" t="s">
        <v>151</v>
      </c>
      <c r="F3637" s="56"/>
      <c r="G3637" s="65"/>
      <c r="H3637" s="53"/>
      <c r="I3637" s="53"/>
      <c r="J3637" s="53"/>
      <c r="K3637" s="57"/>
      <c r="L3637" s="58">
        <f>VLOOKUP(E3637,PORTES2021,10,FALSE)</f>
        <v>270.54000000000002</v>
      </c>
      <c r="M3637" s="58">
        <f t="shared" si="365"/>
        <v>270.54000000000002</v>
      </c>
      <c r="N3637" s="58">
        <f>IF(F3637&gt;0,ROUND(F3637*#REF!,2),0)</f>
        <v>0</v>
      </c>
      <c r="O3637" s="58">
        <f>IF(J3637&gt;0,ROUND(J3637*#REF!,2),0)</f>
        <v>0</v>
      </c>
      <c r="P3637" s="58">
        <f>ROUND(M3637+N3637+O3637,2)</f>
        <v>270.54000000000002</v>
      </c>
      <c r="Q3637" s="59" t="s">
        <v>0</v>
      </c>
      <c r="R3637" s="51"/>
      <c r="S3637" s="51"/>
    </row>
    <row r="3638" spans="1:19" ht="31" x14ac:dyDescent="0.35">
      <c r="A3638" s="125" t="s">
        <v>12613</v>
      </c>
      <c r="B3638" s="125"/>
      <c r="C3638" s="125"/>
      <c r="D3638" s="125"/>
      <c r="E3638" s="125"/>
      <c r="F3638" s="125"/>
      <c r="G3638" s="125"/>
      <c r="H3638" s="125"/>
      <c r="I3638" s="125"/>
      <c r="J3638" s="125"/>
      <c r="K3638" s="125"/>
      <c r="L3638" s="125"/>
      <c r="M3638" s="125"/>
      <c r="N3638" s="125"/>
      <c r="O3638" s="125"/>
      <c r="P3638" s="125"/>
      <c r="Q3638" s="52"/>
      <c r="R3638" s="51"/>
      <c r="S3638" s="51"/>
    </row>
    <row r="3639" spans="1:19" ht="52.5" x14ac:dyDescent="0.35">
      <c r="A3639" s="53">
        <v>40402010</v>
      </c>
      <c r="B3639" s="53" t="s">
        <v>12614</v>
      </c>
      <c r="C3639" s="54" t="s">
        <v>966</v>
      </c>
      <c r="D3639" s="60">
        <v>0.1</v>
      </c>
      <c r="E3639" s="60" t="s">
        <v>25</v>
      </c>
      <c r="F3639" s="56">
        <v>104</v>
      </c>
      <c r="G3639" s="65"/>
      <c r="H3639" s="53"/>
      <c r="I3639" s="53"/>
      <c r="J3639" s="53"/>
      <c r="K3639" s="57"/>
      <c r="L3639" s="58">
        <f t="shared" ref="L3639:L3654" si="374">VLOOKUP(E3639,PORTES2021,10,FALSE)</f>
        <v>13.26</v>
      </c>
      <c r="M3639" s="58">
        <f t="shared" si="365"/>
        <v>1.33</v>
      </c>
      <c r="N3639" s="58" t="e">
        <f>IF(F3639&gt;0,ROUND(F3639*#REF!,2),0)</f>
        <v>#REF!</v>
      </c>
      <c r="O3639" s="58">
        <f>IF(J3639&gt;0,ROUND(J3639*#REF!,2),0)</f>
        <v>0</v>
      </c>
      <c r="P3639" s="58" t="e">
        <f t="shared" ref="P3639:P3654" si="375">ROUND(M3639+N3639+O3639,2)</f>
        <v>#REF!</v>
      </c>
      <c r="Q3639" s="59" t="s">
        <v>0</v>
      </c>
      <c r="R3639" s="51"/>
      <c r="S3639" s="51"/>
    </row>
    <row r="3640" spans="1:19" ht="42" x14ac:dyDescent="0.35">
      <c r="A3640" s="53">
        <v>40402029</v>
      </c>
      <c r="B3640" s="53" t="s">
        <v>12615</v>
      </c>
      <c r="C3640" s="54" t="s">
        <v>965</v>
      </c>
      <c r="D3640" s="60">
        <v>0.1</v>
      </c>
      <c r="E3640" s="60" t="s">
        <v>25</v>
      </c>
      <c r="F3640" s="56">
        <v>100</v>
      </c>
      <c r="G3640" s="65"/>
      <c r="H3640" s="53"/>
      <c r="I3640" s="53"/>
      <c r="J3640" s="53"/>
      <c r="K3640" s="57"/>
      <c r="L3640" s="58">
        <f t="shared" si="374"/>
        <v>13.26</v>
      </c>
      <c r="M3640" s="58">
        <f t="shared" si="365"/>
        <v>1.33</v>
      </c>
      <c r="N3640" s="58" t="e">
        <f>IF(F3640&gt;0,ROUND(F3640*#REF!,2),0)</f>
        <v>#REF!</v>
      </c>
      <c r="O3640" s="58">
        <f>IF(J3640&gt;0,ROUND(J3640*#REF!,2),0)</f>
        <v>0</v>
      </c>
      <c r="P3640" s="58" t="e">
        <f t="shared" si="375"/>
        <v>#REF!</v>
      </c>
      <c r="Q3640" s="59" t="s">
        <v>0</v>
      </c>
      <c r="R3640" s="51"/>
      <c r="S3640" s="51"/>
    </row>
    <row r="3641" spans="1:19" x14ac:dyDescent="0.35">
      <c r="A3641" s="53">
        <v>40402037</v>
      </c>
      <c r="B3641" s="53" t="s">
        <v>12616</v>
      </c>
      <c r="C3641" s="54" t="s">
        <v>964</v>
      </c>
      <c r="D3641" s="60">
        <v>1</v>
      </c>
      <c r="E3641" s="60" t="s">
        <v>25</v>
      </c>
      <c r="F3641" s="56">
        <v>3.04</v>
      </c>
      <c r="G3641" s="65"/>
      <c r="H3641" s="53"/>
      <c r="I3641" s="53"/>
      <c r="J3641" s="53"/>
      <c r="K3641" s="57"/>
      <c r="L3641" s="58">
        <f t="shared" si="374"/>
        <v>13.26</v>
      </c>
      <c r="M3641" s="58">
        <f t="shared" si="365"/>
        <v>13.26</v>
      </c>
      <c r="N3641" s="58" t="e">
        <f>IF(F3641&gt;0,ROUND(F3641*#REF!,2),0)</f>
        <v>#REF!</v>
      </c>
      <c r="O3641" s="58">
        <f>IF(J3641&gt;0,ROUND(J3641*#REF!,2),0)</f>
        <v>0</v>
      </c>
      <c r="P3641" s="58" t="e">
        <f t="shared" si="375"/>
        <v>#REF!</v>
      </c>
      <c r="Q3641" s="59" t="s">
        <v>0</v>
      </c>
      <c r="R3641" s="51"/>
      <c r="S3641" s="51"/>
    </row>
    <row r="3642" spans="1:19" ht="21" x14ac:dyDescent="0.35">
      <c r="A3642" s="53">
        <v>40402045</v>
      </c>
      <c r="B3642" s="53" t="s">
        <v>12617</v>
      </c>
      <c r="C3642" s="54" t="s">
        <v>963</v>
      </c>
      <c r="D3642" s="60">
        <v>1</v>
      </c>
      <c r="E3642" s="60" t="s">
        <v>25</v>
      </c>
      <c r="F3642" s="56">
        <v>5.28</v>
      </c>
      <c r="G3642" s="65"/>
      <c r="H3642" s="53"/>
      <c r="I3642" s="53"/>
      <c r="J3642" s="53"/>
      <c r="K3642" s="57"/>
      <c r="L3642" s="58">
        <f t="shared" si="374"/>
        <v>13.26</v>
      </c>
      <c r="M3642" s="58">
        <f t="shared" si="365"/>
        <v>13.26</v>
      </c>
      <c r="N3642" s="58" t="e">
        <f>IF(F3642&gt;0,ROUND(F3642*#REF!,2),0)</f>
        <v>#REF!</v>
      </c>
      <c r="O3642" s="58">
        <f>IF(J3642&gt;0,ROUND(J3642*#REF!,2),0)</f>
        <v>0</v>
      </c>
      <c r="P3642" s="58" t="e">
        <f t="shared" si="375"/>
        <v>#REF!</v>
      </c>
      <c r="Q3642" s="59" t="s">
        <v>0</v>
      </c>
      <c r="R3642" s="51"/>
      <c r="S3642" s="51"/>
    </row>
    <row r="3643" spans="1:19" ht="21" x14ac:dyDescent="0.35">
      <c r="A3643" s="53">
        <v>40402053</v>
      </c>
      <c r="B3643" s="53" t="s">
        <v>12618</v>
      </c>
      <c r="C3643" s="54" t="s">
        <v>962</v>
      </c>
      <c r="D3643" s="60">
        <v>1</v>
      </c>
      <c r="E3643" s="60" t="s">
        <v>25</v>
      </c>
      <c r="F3643" s="56">
        <v>6.69</v>
      </c>
      <c r="G3643" s="65"/>
      <c r="H3643" s="53"/>
      <c r="I3643" s="53"/>
      <c r="J3643" s="53"/>
      <c r="K3643" s="57"/>
      <c r="L3643" s="58">
        <f t="shared" si="374"/>
        <v>13.26</v>
      </c>
      <c r="M3643" s="58">
        <f t="shared" si="365"/>
        <v>13.26</v>
      </c>
      <c r="N3643" s="58" t="e">
        <f>IF(F3643&gt;0,ROUND(F3643*#REF!,2),0)</f>
        <v>#REF!</v>
      </c>
      <c r="O3643" s="58">
        <f>IF(J3643&gt;0,ROUND(J3643*#REF!,2),0)</f>
        <v>0</v>
      </c>
      <c r="P3643" s="58" t="e">
        <f t="shared" si="375"/>
        <v>#REF!</v>
      </c>
      <c r="Q3643" s="59" t="s">
        <v>0</v>
      </c>
      <c r="R3643" s="51"/>
      <c r="S3643" s="51"/>
    </row>
    <row r="3644" spans="1:19" ht="21" x14ac:dyDescent="0.35">
      <c r="A3644" s="53">
        <v>40402061</v>
      </c>
      <c r="B3644" s="53" t="s">
        <v>12619</v>
      </c>
      <c r="C3644" s="54" t="s">
        <v>961</v>
      </c>
      <c r="D3644" s="60">
        <v>1</v>
      </c>
      <c r="E3644" s="60" t="s">
        <v>25</v>
      </c>
      <c r="F3644" s="56">
        <v>2.2799999999999998</v>
      </c>
      <c r="G3644" s="65"/>
      <c r="H3644" s="53"/>
      <c r="I3644" s="53"/>
      <c r="J3644" s="53"/>
      <c r="K3644" s="57"/>
      <c r="L3644" s="58">
        <f t="shared" si="374"/>
        <v>13.26</v>
      </c>
      <c r="M3644" s="58">
        <f t="shared" si="365"/>
        <v>13.26</v>
      </c>
      <c r="N3644" s="58" t="e">
        <f>IF(F3644&gt;0,ROUND(F3644*#REF!,2),0)</f>
        <v>#REF!</v>
      </c>
      <c r="O3644" s="58">
        <f>IF(J3644&gt;0,ROUND(J3644*#REF!,2),0)</f>
        <v>0</v>
      </c>
      <c r="P3644" s="58" t="e">
        <f t="shared" si="375"/>
        <v>#REF!</v>
      </c>
      <c r="Q3644" s="59" t="s">
        <v>0</v>
      </c>
      <c r="R3644" s="51"/>
      <c r="S3644" s="51"/>
    </row>
    <row r="3645" spans="1:19" ht="21" x14ac:dyDescent="0.35">
      <c r="A3645" s="53">
        <v>40402070</v>
      </c>
      <c r="B3645" s="53" t="s">
        <v>12620</v>
      </c>
      <c r="C3645" s="54" t="s">
        <v>960</v>
      </c>
      <c r="D3645" s="60">
        <v>1</v>
      </c>
      <c r="E3645" s="60" t="s">
        <v>25</v>
      </c>
      <c r="F3645" s="56">
        <v>4.3499999999999996</v>
      </c>
      <c r="G3645" s="65"/>
      <c r="H3645" s="53"/>
      <c r="I3645" s="53"/>
      <c r="J3645" s="53"/>
      <c r="K3645" s="57"/>
      <c r="L3645" s="58">
        <f t="shared" si="374"/>
        <v>13.26</v>
      </c>
      <c r="M3645" s="58">
        <f t="shared" si="365"/>
        <v>13.26</v>
      </c>
      <c r="N3645" s="58" t="e">
        <f>IF(F3645&gt;0,ROUND(F3645*#REF!,2),0)</f>
        <v>#REF!</v>
      </c>
      <c r="O3645" s="58">
        <f>IF(J3645&gt;0,ROUND(J3645*#REF!,2),0)</f>
        <v>0</v>
      </c>
      <c r="P3645" s="58" t="e">
        <f t="shared" si="375"/>
        <v>#REF!</v>
      </c>
      <c r="Q3645" s="59" t="s">
        <v>0</v>
      </c>
      <c r="R3645" s="51"/>
      <c r="S3645" s="51"/>
    </row>
    <row r="3646" spans="1:19" ht="21" x14ac:dyDescent="0.35">
      <c r="A3646" s="53">
        <v>40402088</v>
      </c>
      <c r="B3646" s="53" t="s">
        <v>12621</v>
      </c>
      <c r="C3646" s="54" t="s">
        <v>959</v>
      </c>
      <c r="D3646" s="60">
        <v>1</v>
      </c>
      <c r="E3646" s="60" t="s">
        <v>25</v>
      </c>
      <c r="F3646" s="56">
        <v>3.91</v>
      </c>
      <c r="G3646" s="65"/>
      <c r="H3646" s="53"/>
      <c r="I3646" s="53"/>
      <c r="J3646" s="53"/>
      <c r="K3646" s="57"/>
      <c r="L3646" s="58">
        <f t="shared" si="374"/>
        <v>13.26</v>
      </c>
      <c r="M3646" s="58">
        <f t="shared" si="365"/>
        <v>13.26</v>
      </c>
      <c r="N3646" s="58" t="e">
        <f>IF(F3646&gt;0,ROUND(F3646*#REF!,2),0)</f>
        <v>#REF!</v>
      </c>
      <c r="O3646" s="58">
        <f>IF(J3646&gt;0,ROUND(J3646*#REF!,2),0)</f>
        <v>0</v>
      </c>
      <c r="P3646" s="58" t="e">
        <f t="shared" si="375"/>
        <v>#REF!</v>
      </c>
      <c r="Q3646" s="59" t="s">
        <v>0</v>
      </c>
      <c r="R3646" s="51"/>
      <c r="S3646" s="51"/>
    </row>
    <row r="3647" spans="1:19" x14ac:dyDescent="0.35">
      <c r="A3647" s="53">
        <v>40402096</v>
      </c>
      <c r="B3647" s="53" t="s">
        <v>12622</v>
      </c>
      <c r="C3647" s="54" t="s">
        <v>958</v>
      </c>
      <c r="D3647" s="60">
        <v>1</v>
      </c>
      <c r="E3647" s="60" t="s">
        <v>25</v>
      </c>
      <c r="F3647" s="56">
        <v>3.74</v>
      </c>
      <c r="G3647" s="65"/>
      <c r="H3647" s="53"/>
      <c r="I3647" s="53"/>
      <c r="J3647" s="53"/>
      <c r="K3647" s="57"/>
      <c r="L3647" s="58">
        <f t="shared" si="374"/>
        <v>13.26</v>
      </c>
      <c r="M3647" s="58">
        <f t="shared" si="365"/>
        <v>13.26</v>
      </c>
      <c r="N3647" s="58" t="e">
        <f>IF(F3647&gt;0,ROUND(F3647*#REF!,2),0)</f>
        <v>#REF!</v>
      </c>
      <c r="O3647" s="58">
        <f>IF(J3647&gt;0,ROUND(J3647*#REF!,2),0)</f>
        <v>0</v>
      </c>
      <c r="P3647" s="58" t="e">
        <f t="shared" si="375"/>
        <v>#REF!</v>
      </c>
      <c r="Q3647" s="59" t="s">
        <v>0</v>
      </c>
      <c r="R3647" s="51"/>
      <c r="S3647" s="51"/>
    </row>
    <row r="3648" spans="1:19" x14ac:dyDescent="0.35">
      <c r="A3648" s="53">
        <v>40402100</v>
      </c>
      <c r="B3648" s="53" t="s">
        <v>12623</v>
      </c>
      <c r="C3648" s="54" t="s">
        <v>957</v>
      </c>
      <c r="D3648" s="60">
        <v>1</v>
      </c>
      <c r="E3648" s="60" t="s">
        <v>25</v>
      </c>
      <c r="F3648" s="56">
        <v>7.35</v>
      </c>
      <c r="G3648" s="65"/>
      <c r="H3648" s="53"/>
      <c r="I3648" s="53"/>
      <c r="J3648" s="53"/>
      <c r="K3648" s="57"/>
      <c r="L3648" s="58">
        <f t="shared" si="374"/>
        <v>13.26</v>
      </c>
      <c r="M3648" s="58">
        <f t="shared" si="365"/>
        <v>13.26</v>
      </c>
      <c r="N3648" s="58" t="e">
        <f>IF(F3648&gt;0,ROUND(F3648*#REF!,2),0)</f>
        <v>#REF!</v>
      </c>
      <c r="O3648" s="58">
        <f>IF(J3648&gt;0,ROUND(J3648*#REF!,2),0)</f>
        <v>0</v>
      </c>
      <c r="P3648" s="58" t="e">
        <f t="shared" si="375"/>
        <v>#REF!</v>
      </c>
      <c r="Q3648" s="59" t="s">
        <v>0</v>
      </c>
      <c r="R3648" s="51"/>
      <c r="S3648" s="51"/>
    </row>
    <row r="3649" spans="1:19" ht="31.5" x14ac:dyDescent="0.35">
      <c r="A3649" s="53">
        <v>40402118</v>
      </c>
      <c r="B3649" s="53" t="s">
        <v>12624</v>
      </c>
      <c r="C3649" s="54" t="s">
        <v>956</v>
      </c>
      <c r="D3649" s="60">
        <v>0.1</v>
      </c>
      <c r="E3649" s="60" t="s">
        <v>25</v>
      </c>
      <c r="F3649" s="56">
        <v>17.170000000000002</v>
      </c>
      <c r="G3649" s="65"/>
      <c r="H3649" s="53"/>
      <c r="I3649" s="53"/>
      <c r="J3649" s="53"/>
      <c r="K3649" s="57"/>
      <c r="L3649" s="58">
        <f t="shared" si="374"/>
        <v>13.26</v>
      </c>
      <c r="M3649" s="58">
        <f t="shared" si="365"/>
        <v>1.33</v>
      </c>
      <c r="N3649" s="58" t="e">
        <f>IF(F3649&gt;0,ROUND(F3649*#REF!,2),0)</f>
        <v>#REF!</v>
      </c>
      <c r="O3649" s="58">
        <f>IF(J3649&gt;0,ROUND(J3649*#REF!,2),0)</f>
        <v>0</v>
      </c>
      <c r="P3649" s="58" t="e">
        <f t="shared" si="375"/>
        <v>#REF!</v>
      </c>
      <c r="Q3649" s="59" t="s">
        <v>0</v>
      </c>
      <c r="R3649" s="51"/>
      <c r="S3649" s="51"/>
    </row>
    <row r="3650" spans="1:19" ht="31.5" x14ac:dyDescent="0.35">
      <c r="A3650" s="53">
        <v>40402126</v>
      </c>
      <c r="B3650" s="53" t="s">
        <v>12625</v>
      </c>
      <c r="C3650" s="54" t="s">
        <v>955</v>
      </c>
      <c r="D3650" s="60">
        <v>0.1</v>
      </c>
      <c r="E3650" s="60" t="s">
        <v>25</v>
      </c>
      <c r="F3650" s="56">
        <v>20.170000000000002</v>
      </c>
      <c r="G3650" s="65"/>
      <c r="H3650" s="53"/>
      <c r="I3650" s="53"/>
      <c r="J3650" s="53"/>
      <c r="K3650" s="57"/>
      <c r="L3650" s="58">
        <f t="shared" si="374"/>
        <v>13.26</v>
      </c>
      <c r="M3650" s="58">
        <f t="shared" si="365"/>
        <v>1.33</v>
      </c>
      <c r="N3650" s="58" t="e">
        <f>IF(F3650&gt;0,ROUND(F3650*#REF!,2),0)</f>
        <v>#REF!</v>
      </c>
      <c r="O3650" s="58">
        <f>IF(J3650&gt;0,ROUND(J3650*#REF!,2),0)</f>
        <v>0</v>
      </c>
      <c r="P3650" s="58" t="e">
        <f t="shared" si="375"/>
        <v>#REF!</v>
      </c>
      <c r="Q3650" s="59" t="s">
        <v>0</v>
      </c>
      <c r="R3650" s="51"/>
      <c r="S3650" s="51"/>
    </row>
    <row r="3651" spans="1:19" ht="21" x14ac:dyDescent="0.35">
      <c r="A3651" s="53">
        <v>40402134</v>
      </c>
      <c r="B3651" s="53" t="s">
        <v>12626</v>
      </c>
      <c r="C3651" s="54" t="s">
        <v>954</v>
      </c>
      <c r="D3651" s="60">
        <v>0.1</v>
      </c>
      <c r="E3651" s="60" t="s">
        <v>25</v>
      </c>
      <c r="F3651" s="56">
        <v>3.08</v>
      </c>
      <c r="G3651" s="65"/>
      <c r="H3651" s="53"/>
      <c r="I3651" s="53"/>
      <c r="J3651" s="53"/>
      <c r="K3651" s="57"/>
      <c r="L3651" s="58">
        <f t="shared" si="374"/>
        <v>13.26</v>
      </c>
      <c r="M3651" s="58">
        <f t="shared" si="365"/>
        <v>1.33</v>
      </c>
      <c r="N3651" s="58" t="e">
        <f>IF(F3651&gt;0,ROUND(F3651*#REF!,2),0)</f>
        <v>#REF!</v>
      </c>
      <c r="O3651" s="58">
        <f>IF(J3651&gt;0,ROUND(J3651*#REF!,2),0)</f>
        <v>0</v>
      </c>
      <c r="P3651" s="58" t="e">
        <f t="shared" si="375"/>
        <v>#REF!</v>
      </c>
      <c r="Q3651" s="59" t="s">
        <v>0</v>
      </c>
      <c r="R3651" s="51"/>
      <c r="S3651" s="51"/>
    </row>
    <row r="3652" spans="1:19" ht="31.5" x14ac:dyDescent="0.35">
      <c r="A3652" s="53">
        <v>40402142</v>
      </c>
      <c r="B3652" s="53" t="s">
        <v>12627</v>
      </c>
      <c r="C3652" s="54" t="s">
        <v>953</v>
      </c>
      <c r="D3652" s="60">
        <v>0.1</v>
      </c>
      <c r="E3652" s="60" t="s">
        <v>25</v>
      </c>
      <c r="F3652" s="56">
        <v>20.170000000000002</v>
      </c>
      <c r="G3652" s="65"/>
      <c r="H3652" s="53"/>
      <c r="I3652" s="53"/>
      <c r="J3652" s="53"/>
      <c r="K3652" s="57"/>
      <c r="L3652" s="58">
        <f t="shared" si="374"/>
        <v>13.26</v>
      </c>
      <c r="M3652" s="58">
        <f t="shared" si="365"/>
        <v>1.33</v>
      </c>
      <c r="N3652" s="58" t="e">
        <f>IF(F3652&gt;0,ROUND(F3652*#REF!,2),0)</f>
        <v>#REF!</v>
      </c>
      <c r="O3652" s="58">
        <f>IF(J3652&gt;0,ROUND(J3652*#REF!,2),0)</f>
        <v>0</v>
      </c>
      <c r="P3652" s="58" t="e">
        <f t="shared" si="375"/>
        <v>#REF!</v>
      </c>
      <c r="Q3652" s="59" t="s">
        <v>0</v>
      </c>
      <c r="R3652" s="51"/>
      <c r="S3652" s="51"/>
    </row>
    <row r="3653" spans="1:19" ht="21" x14ac:dyDescent="0.35">
      <c r="A3653" s="53">
        <v>40402150</v>
      </c>
      <c r="B3653" s="53" t="s">
        <v>12628</v>
      </c>
      <c r="C3653" s="54" t="s">
        <v>952</v>
      </c>
      <c r="D3653" s="60">
        <v>1</v>
      </c>
      <c r="E3653" s="60" t="s">
        <v>18</v>
      </c>
      <c r="F3653" s="56">
        <v>86.69</v>
      </c>
      <c r="G3653" s="65"/>
      <c r="H3653" s="53"/>
      <c r="I3653" s="53"/>
      <c r="J3653" s="53"/>
      <c r="K3653" s="57"/>
      <c r="L3653" s="58">
        <f t="shared" si="374"/>
        <v>53.06</v>
      </c>
      <c r="M3653" s="58">
        <f t="shared" si="365"/>
        <v>53.06</v>
      </c>
      <c r="N3653" s="58" t="e">
        <f>IF(F3653&gt;0,ROUND(F3653*#REF!,2),0)</f>
        <v>#REF!</v>
      </c>
      <c r="O3653" s="58">
        <f>IF(J3653&gt;0,ROUND(J3653*#REF!,2),0)</f>
        <v>0</v>
      </c>
      <c r="P3653" s="58" t="e">
        <f t="shared" si="375"/>
        <v>#REF!</v>
      </c>
      <c r="Q3653" s="59" t="s">
        <v>0</v>
      </c>
      <c r="R3653" s="51"/>
      <c r="S3653" s="51"/>
    </row>
    <row r="3654" spans="1:19" ht="21" x14ac:dyDescent="0.35">
      <c r="A3654" s="53">
        <v>40402169</v>
      </c>
      <c r="B3654" s="53" t="s">
        <v>12629</v>
      </c>
      <c r="C3654" s="54" t="s">
        <v>951</v>
      </c>
      <c r="D3654" s="60">
        <v>1</v>
      </c>
      <c r="E3654" s="60" t="s">
        <v>25</v>
      </c>
      <c r="F3654" s="56">
        <v>4.3499999999999996</v>
      </c>
      <c r="G3654" s="65"/>
      <c r="H3654" s="53"/>
      <c r="I3654" s="53"/>
      <c r="J3654" s="53"/>
      <c r="K3654" s="57"/>
      <c r="L3654" s="58">
        <f t="shared" si="374"/>
        <v>13.26</v>
      </c>
      <c r="M3654" s="58">
        <f t="shared" si="365"/>
        <v>13.26</v>
      </c>
      <c r="N3654" s="58" t="e">
        <f>IF(F3654&gt;0,ROUND(F3654*#REF!,2),0)</f>
        <v>#REF!</v>
      </c>
      <c r="O3654" s="58">
        <f>IF(J3654&gt;0,ROUND(J3654*#REF!,2),0)</f>
        <v>0</v>
      </c>
      <c r="P3654" s="58" t="e">
        <f t="shared" si="375"/>
        <v>#REF!</v>
      </c>
      <c r="Q3654" s="59" t="s">
        <v>0</v>
      </c>
      <c r="R3654" s="51"/>
      <c r="S3654" s="51"/>
    </row>
    <row r="3655" spans="1:19" ht="31" x14ac:dyDescent="0.35">
      <c r="A3655" s="125" t="s">
        <v>12630</v>
      </c>
      <c r="B3655" s="125"/>
      <c r="C3655" s="125"/>
      <c r="D3655" s="125"/>
      <c r="E3655" s="125"/>
      <c r="F3655" s="125"/>
      <c r="G3655" s="125"/>
      <c r="H3655" s="125"/>
      <c r="I3655" s="125"/>
      <c r="J3655" s="125"/>
      <c r="K3655" s="125"/>
      <c r="L3655" s="125"/>
      <c r="M3655" s="125"/>
      <c r="N3655" s="125"/>
      <c r="O3655" s="125"/>
      <c r="P3655" s="125"/>
      <c r="Q3655" s="52"/>
      <c r="R3655" s="51"/>
      <c r="S3655" s="51"/>
    </row>
    <row r="3656" spans="1:19" ht="42" x14ac:dyDescent="0.35">
      <c r="A3656" s="53">
        <v>40403017</v>
      </c>
      <c r="B3656" s="53" t="s">
        <v>12631</v>
      </c>
      <c r="C3656" s="54" t="s">
        <v>950</v>
      </c>
      <c r="D3656" s="60">
        <v>1</v>
      </c>
      <c r="E3656" s="60" t="s">
        <v>13</v>
      </c>
      <c r="F3656" s="56"/>
      <c r="G3656" s="65"/>
      <c r="H3656" s="53">
        <v>0</v>
      </c>
      <c r="I3656" s="53"/>
      <c r="J3656" s="53"/>
      <c r="K3656" s="57"/>
      <c r="L3656" s="58">
        <f t="shared" ref="L3656:L3687" si="376">VLOOKUP(E3656,PORTES2021,10,FALSE)</f>
        <v>148.54</v>
      </c>
      <c r="M3656" s="58">
        <f t="shared" si="365"/>
        <v>148.54</v>
      </c>
      <c r="N3656" s="58">
        <f>IF(F3656&gt;0,ROUND(F3656*#REF!,2),0)</f>
        <v>0</v>
      </c>
      <c r="O3656" s="58">
        <f>IF(J3656&gt;0,ROUND(J3656*#REF!,2),0)</f>
        <v>0</v>
      </c>
      <c r="P3656" s="58">
        <f t="shared" ref="P3656:P3719" si="377">ROUND(M3656+N3656+O3656,2)</f>
        <v>148.54</v>
      </c>
      <c r="Q3656" s="59" t="s">
        <v>0</v>
      </c>
      <c r="R3656" s="51"/>
      <c r="S3656" s="51"/>
    </row>
    <row r="3657" spans="1:19" ht="21" x14ac:dyDescent="0.35">
      <c r="A3657" s="53">
        <v>40403025</v>
      </c>
      <c r="B3657" s="53" t="s">
        <v>12632</v>
      </c>
      <c r="C3657" s="54" t="s">
        <v>949</v>
      </c>
      <c r="D3657" s="60">
        <v>0.1</v>
      </c>
      <c r="E3657" s="60" t="s">
        <v>25</v>
      </c>
      <c r="F3657" s="56">
        <v>1.59</v>
      </c>
      <c r="G3657" s="65"/>
      <c r="H3657" s="53">
        <v>0</v>
      </c>
      <c r="I3657" s="53"/>
      <c r="J3657" s="53"/>
      <c r="K3657" s="57"/>
      <c r="L3657" s="58">
        <f t="shared" si="376"/>
        <v>13.26</v>
      </c>
      <c r="M3657" s="58">
        <f t="shared" si="365"/>
        <v>1.33</v>
      </c>
      <c r="N3657" s="58" t="e">
        <f>IF(F3657&gt;0,ROUND(F3657*#REF!,2),0)</f>
        <v>#REF!</v>
      </c>
      <c r="O3657" s="58">
        <f>IF(J3657&gt;0,ROUND(J3657*#REF!,2),0)</f>
        <v>0</v>
      </c>
      <c r="P3657" s="58" t="e">
        <f t="shared" si="377"/>
        <v>#REF!</v>
      </c>
      <c r="Q3657" s="59" t="s">
        <v>0</v>
      </c>
      <c r="R3657" s="51"/>
      <c r="S3657" s="51"/>
    </row>
    <row r="3658" spans="1:19" ht="21" x14ac:dyDescent="0.35">
      <c r="A3658" s="53">
        <v>40403033</v>
      </c>
      <c r="B3658" s="53" t="s">
        <v>12633</v>
      </c>
      <c r="C3658" s="54" t="s">
        <v>948</v>
      </c>
      <c r="D3658" s="60">
        <v>1</v>
      </c>
      <c r="E3658" s="60" t="s">
        <v>281</v>
      </c>
      <c r="F3658" s="56">
        <v>4.26</v>
      </c>
      <c r="G3658" s="65"/>
      <c r="H3658" s="53">
        <v>0</v>
      </c>
      <c r="I3658" s="53"/>
      <c r="J3658" s="53"/>
      <c r="K3658" s="57"/>
      <c r="L3658" s="58">
        <f t="shared" si="376"/>
        <v>202.9</v>
      </c>
      <c r="M3658" s="58">
        <f t="shared" si="365"/>
        <v>202.9</v>
      </c>
      <c r="N3658" s="58" t="e">
        <f>IF(F3658&gt;0,ROUND(F3658*#REF!,2),0)</f>
        <v>#REF!</v>
      </c>
      <c r="O3658" s="58">
        <f>IF(J3658&gt;0,ROUND(J3658*#REF!,2),0)</f>
        <v>0</v>
      </c>
      <c r="P3658" s="58" t="e">
        <f t="shared" si="377"/>
        <v>#REF!</v>
      </c>
      <c r="Q3658" s="59" t="s">
        <v>0</v>
      </c>
      <c r="R3658" s="51"/>
      <c r="S3658" s="51"/>
    </row>
    <row r="3659" spans="1:19" ht="31.5" x14ac:dyDescent="0.35">
      <c r="A3659" s="53">
        <v>40403041</v>
      </c>
      <c r="B3659" s="53" t="s">
        <v>12634</v>
      </c>
      <c r="C3659" s="54" t="s">
        <v>947</v>
      </c>
      <c r="D3659" s="60">
        <v>1</v>
      </c>
      <c r="E3659" s="60" t="s">
        <v>13</v>
      </c>
      <c r="F3659" s="56">
        <v>35.299999999999997</v>
      </c>
      <c r="G3659" s="65"/>
      <c r="H3659" s="53">
        <v>0</v>
      </c>
      <c r="I3659" s="53"/>
      <c r="J3659" s="53"/>
      <c r="K3659" s="57"/>
      <c r="L3659" s="58">
        <f t="shared" si="376"/>
        <v>148.54</v>
      </c>
      <c r="M3659" s="58">
        <f t="shared" si="365"/>
        <v>148.54</v>
      </c>
      <c r="N3659" s="58" t="e">
        <f>IF(F3659&gt;0,ROUND(F3659*#REF!,2),0)</f>
        <v>#REF!</v>
      </c>
      <c r="O3659" s="58">
        <f>IF(J3659&gt;0,ROUND(J3659*#REF!,2),0)</f>
        <v>0</v>
      </c>
      <c r="P3659" s="58" t="e">
        <f t="shared" si="377"/>
        <v>#REF!</v>
      </c>
      <c r="Q3659" s="59" t="s">
        <v>0</v>
      </c>
      <c r="R3659" s="51"/>
      <c r="S3659" s="51"/>
    </row>
    <row r="3660" spans="1:19" ht="31.5" x14ac:dyDescent="0.35">
      <c r="A3660" s="53">
        <v>40403050</v>
      </c>
      <c r="B3660" s="53" t="s">
        <v>12635</v>
      </c>
      <c r="C3660" s="54" t="s">
        <v>946</v>
      </c>
      <c r="D3660" s="60">
        <v>1</v>
      </c>
      <c r="E3660" s="60" t="s">
        <v>151</v>
      </c>
      <c r="F3660" s="56">
        <v>101</v>
      </c>
      <c r="G3660" s="65"/>
      <c r="H3660" s="53">
        <v>0</v>
      </c>
      <c r="I3660" s="53"/>
      <c r="J3660" s="53"/>
      <c r="K3660" s="57"/>
      <c r="L3660" s="58">
        <f t="shared" si="376"/>
        <v>270.54000000000002</v>
      </c>
      <c r="M3660" s="58">
        <f t="shared" ref="M3660:M3723" si="378">ROUND(D3660*L3660,2)</f>
        <v>270.54000000000002</v>
      </c>
      <c r="N3660" s="58" t="e">
        <f>IF(F3660&gt;0,ROUND(F3660*#REF!,2),0)</f>
        <v>#REF!</v>
      </c>
      <c r="O3660" s="58">
        <f>IF(J3660&gt;0,ROUND(J3660*#REF!,2),0)</f>
        <v>0</v>
      </c>
      <c r="P3660" s="58" t="e">
        <f t="shared" si="377"/>
        <v>#REF!</v>
      </c>
      <c r="Q3660" s="59" t="s">
        <v>0</v>
      </c>
      <c r="R3660" s="51"/>
      <c r="S3660" s="51"/>
    </row>
    <row r="3661" spans="1:19" ht="21" x14ac:dyDescent="0.35">
      <c r="A3661" s="53">
        <v>40403068</v>
      </c>
      <c r="B3661" s="53" t="s">
        <v>12636</v>
      </c>
      <c r="C3661" s="54" t="s">
        <v>945</v>
      </c>
      <c r="D3661" s="60">
        <v>1</v>
      </c>
      <c r="E3661" s="60" t="s">
        <v>4</v>
      </c>
      <c r="F3661" s="56">
        <v>21.57</v>
      </c>
      <c r="G3661" s="65"/>
      <c r="H3661" s="53">
        <v>2</v>
      </c>
      <c r="I3661" s="53"/>
      <c r="J3661" s="53"/>
      <c r="K3661" s="57"/>
      <c r="L3661" s="58">
        <f t="shared" si="376"/>
        <v>84.88</v>
      </c>
      <c r="M3661" s="58">
        <f t="shared" si="378"/>
        <v>84.88</v>
      </c>
      <c r="N3661" s="58" t="e">
        <f>IF(F3661&gt;0,ROUND(F3661*#REF!,2),0)</f>
        <v>#REF!</v>
      </c>
      <c r="O3661" s="58">
        <f>IF(J3661&gt;0,ROUND(J3661*#REF!,2),0)</f>
        <v>0</v>
      </c>
      <c r="P3661" s="58" t="e">
        <f t="shared" si="377"/>
        <v>#REF!</v>
      </c>
      <c r="Q3661" s="59" t="s">
        <v>0</v>
      </c>
      <c r="R3661" s="51"/>
      <c r="S3661" s="51"/>
    </row>
    <row r="3662" spans="1:19" ht="21" x14ac:dyDescent="0.35">
      <c r="A3662" s="53">
        <v>40403076</v>
      </c>
      <c r="B3662" s="53" t="s">
        <v>12637</v>
      </c>
      <c r="C3662" s="54" t="s">
        <v>944</v>
      </c>
      <c r="D3662" s="60">
        <v>1</v>
      </c>
      <c r="E3662" s="60" t="s">
        <v>377</v>
      </c>
      <c r="F3662" s="56">
        <v>28.92</v>
      </c>
      <c r="G3662" s="65"/>
      <c r="H3662" s="53">
        <v>3</v>
      </c>
      <c r="I3662" s="53"/>
      <c r="J3662" s="53"/>
      <c r="K3662" s="57"/>
      <c r="L3662" s="58">
        <f t="shared" si="376"/>
        <v>405.81</v>
      </c>
      <c r="M3662" s="58">
        <f t="shared" si="378"/>
        <v>405.81</v>
      </c>
      <c r="N3662" s="58" t="e">
        <f>IF(F3662&gt;0,ROUND(F3662*#REF!,2),0)</f>
        <v>#REF!</v>
      </c>
      <c r="O3662" s="58">
        <f>IF(J3662&gt;0,ROUND(J3662*#REF!,2),0)</f>
        <v>0</v>
      </c>
      <c r="P3662" s="58" t="e">
        <f t="shared" si="377"/>
        <v>#REF!</v>
      </c>
      <c r="Q3662" s="59" t="s">
        <v>0</v>
      </c>
      <c r="R3662" s="51"/>
      <c r="S3662" s="51"/>
    </row>
    <row r="3663" spans="1:19" ht="31.5" x14ac:dyDescent="0.35">
      <c r="A3663" s="53">
        <v>40403084</v>
      </c>
      <c r="B3663" s="53" t="s">
        <v>12638</v>
      </c>
      <c r="C3663" s="54" t="s">
        <v>943</v>
      </c>
      <c r="D3663" s="60">
        <v>1</v>
      </c>
      <c r="E3663" s="60" t="s">
        <v>31</v>
      </c>
      <c r="F3663" s="56">
        <v>15</v>
      </c>
      <c r="G3663" s="53"/>
      <c r="H3663" s="53">
        <v>0</v>
      </c>
      <c r="I3663" s="53"/>
      <c r="J3663" s="53"/>
      <c r="K3663" s="57"/>
      <c r="L3663" s="58">
        <f t="shared" si="376"/>
        <v>26.53</v>
      </c>
      <c r="M3663" s="58">
        <f t="shared" si="378"/>
        <v>26.53</v>
      </c>
      <c r="N3663" s="58" t="e">
        <f>IF(F3663&gt;0,ROUND(F3663*#REF!,2),0)</f>
        <v>#REF!</v>
      </c>
      <c r="O3663" s="58">
        <f>IF(J3663&gt;0,ROUND(J3663*#REF!,2),0)</f>
        <v>0</v>
      </c>
      <c r="P3663" s="58" t="e">
        <f t="shared" si="377"/>
        <v>#REF!</v>
      </c>
      <c r="Q3663" s="59" t="s">
        <v>0</v>
      </c>
      <c r="R3663" s="51"/>
      <c r="S3663" s="51"/>
    </row>
    <row r="3664" spans="1:19" ht="21" x14ac:dyDescent="0.35">
      <c r="A3664" s="53">
        <v>40403092</v>
      </c>
      <c r="B3664" s="53" t="s">
        <v>12639</v>
      </c>
      <c r="C3664" s="54" t="s">
        <v>942</v>
      </c>
      <c r="D3664" s="60">
        <v>1</v>
      </c>
      <c r="E3664" s="60" t="s">
        <v>31</v>
      </c>
      <c r="F3664" s="56">
        <v>18.59</v>
      </c>
      <c r="G3664" s="53"/>
      <c r="H3664" s="53">
        <v>0</v>
      </c>
      <c r="I3664" s="53"/>
      <c r="J3664" s="53"/>
      <c r="K3664" s="57"/>
      <c r="L3664" s="58">
        <f t="shared" si="376"/>
        <v>26.53</v>
      </c>
      <c r="M3664" s="58">
        <f t="shared" si="378"/>
        <v>26.53</v>
      </c>
      <c r="N3664" s="58" t="e">
        <f>IF(F3664&gt;0,ROUND(F3664*#REF!,2),0)</f>
        <v>#REF!</v>
      </c>
      <c r="O3664" s="58">
        <f>IF(J3664&gt;0,ROUND(J3664*#REF!,2),0)</f>
        <v>0</v>
      </c>
      <c r="P3664" s="58" t="e">
        <f t="shared" si="377"/>
        <v>#REF!</v>
      </c>
      <c r="Q3664" s="59" t="s">
        <v>0</v>
      </c>
      <c r="R3664" s="51"/>
      <c r="S3664" s="51"/>
    </row>
    <row r="3665" spans="1:19" ht="21" x14ac:dyDescent="0.35">
      <c r="A3665" s="53">
        <v>40403106</v>
      </c>
      <c r="B3665" s="53" t="s">
        <v>12640</v>
      </c>
      <c r="C3665" s="54" t="s">
        <v>941</v>
      </c>
      <c r="D3665" s="60">
        <v>0.1</v>
      </c>
      <c r="E3665" s="60" t="s">
        <v>25</v>
      </c>
      <c r="F3665" s="56">
        <v>0.57999999999999996</v>
      </c>
      <c r="G3665" s="53"/>
      <c r="H3665" s="53">
        <v>0</v>
      </c>
      <c r="I3665" s="53"/>
      <c r="J3665" s="53"/>
      <c r="K3665" s="57"/>
      <c r="L3665" s="58">
        <f t="shared" si="376"/>
        <v>13.26</v>
      </c>
      <c r="M3665" s="58">
        <f t="shared" si="378"/>
        <v>1.33</v>
      </c>
      <c r="N3665" s="58" t="e">
        <f>IF(F3665&gt;0,ROUND(F3665*#REF!,2),0)</f>
        <v>#REF!</v>
      </c>
      <c r="O3665" s="58">
        <f>IF(J3665&gt;0,ROUND(J3665*#REF!,2),0)</f>
        <v>0</v>
      </c>
      <c r="P3665" s="58" t="e">
        <f t="shared" si="377"/>
        <v>#REF!</v>
      </c>
      <c r="Q3665" s="59" t="s">
        <v>0</v>
      </c>
      <c r="R3665" s="51"/>
      <c r="S3665" s="51"/>
    </row>
    <row r="3666" spans="1:19" ht="21" x14ac:dyDescent="0.35">
      <c r="A3666" s="53">
        <v>40403114</v>
      </c>
      <c r="B3666" s="53" t="s">
        <v>12641</v>
      </c>
      <c r="C3666" s="54" t="s">
        <v>940</v>
      </c>
      <c r="D3666" s="60">
        <v>0.1</v>
      </c>
      <c r="E3666" s="60" t="s">
        <v>25</v>
      </c>
      <c r="F3666" s="56">
        <v>0.82</v>
      </c>
      <c r="G3666" s="53"/>
      <c r="H3666" s="53">
        <v>0</v>
      </c>
      <c r="I3666" s="53"/>
      <c r="J3666" s="53"/>
      <c r="K3666" s="57"/>
      <c r="L3666" s="58">
        <f t="shared" si="376"/>
        <v>13.26</v>
      </c>
      <c r="M3666" s="58">
        <f t="shared" si="378"/>
        <v>1.33</v>
      </c>
      <c r="N3666" s="58" t="e">
        <f>IF(F3666&gt;0,ROUND(F3666*#REF!,2),0)</f>
        <v>#REF!</v>
      </c>
      <c r="O3666" s="58">
        <f>IF(J3666&gt;0,ROUND(J3666*#REF!,2),0)</f>
        <v>0</v>
      </c>
      <c r="P3666" s="58" t="e">
        <f t="shared" si="377"/>
        <v>#REF!</v>
      </c>
      <c r="Q3666" s="59" t="s">
        <v>0</v>
      </c>
      <c r="R3666" s="51"/>
      <c r="S3666" s="51"/>
    </row>
    <row r="3667" spans="1:19" x14ac:dyDescent="0.35">
      <c r="A3667" s="53">
        <v>40403122</v>
      </c>
      <c r="B3667" s="53" t="s">
        <v>12642</v>
      </c>
      <c r="C3667" s="54" t="s">
        <v>939</v>
      </c>
      <c r="D3667" s="60">
        <v>1</v>
      </c>
      <c r="E3667" s="60" t="s">
        <v>151</v>
      </c>
      <c r="F3667" s="56"/>
      <c r="G3667" s="65"/>
      <c r="H3667" s="53">
        <v>0</v>
      </c>
      <c r="I3667" s="53"/>
      <c r="J3667" s="53"/>
      <c r="K3667" s="57"/>
      <c r="L3667" s="58">
        <f t="shared" si="376"/>
        <v>270.54000000000002</v>
      </c>
      <c r="M3667" s="58">
        <f t="shared" si="378"/>
        <v>270.54000000000002</v>
      </c>
      <c r="N3667" s="58">
        <f>IF(F3667&gt;0,ROUND(F3667*#REF!,2),0)</f>
        <v>0</v>
      </c>
      <c r="O3667" s="58">
        <f>IF(J3667&gt;0,ROUND(J3667*#REF!,2),0)</f>
        <v>0</v>
      </c>
      <c r="P3667" s="58">
        <f t="shared" si="377"/>
        <v>270.54000000000002</v>
      </c>
      <c r="Q3667" s="59" t="s">
        <v>0</v>
      </c>
      <c r="R3667" s="51"/>
      <c r="S3667" s="51"/>
    </row>
    <row r="3668" spans="1:19" ht="21" x14ac:dyDescent="0.35">
      <c r="A3668" s="53">
        <v>40403130</v>
      </c>
      <c r="B3668" s="53" t="s">
        <v>12643</v>
      </c>
      <c r="C3668" s="54" t="s">
        <v>938</v>
      </c>
      <c r="D3668" s="60">
        <v>0.1</v>
      </c>
      <c r="E3668" s="60" t="s">
        <v>25</v>
      </c>
      <c r="F3668" s="56">
        <v>1.82</v>
      </c>
      <c r="G3668" s="65"/>
      <c r="H3668" s="53">
        <v>0</v>
      </c>
      <c r="I3668" s="53"/>
      <c r="J3668" s="53"/>
      <c r="K3668" s="57"/>
      <c r="L3668" s="58">
        <f t="shared" si="376"/>
        <v>13.26</v>
      </c>
      <c r="M3668" s="58">
        <f t="shared" si="378"/>
        <v>1.33</v>
      </c>
      <c r="N3668" s="58" t="e">
        <f>IF(F3668&gt;0,ROUND(F3668*#REF!,2),0)</f>
        <v>#REF!</v>
      </c>
      <c r="O3668" s="58">
        <f>IF(J3668&gt;0,ROUND(J3668*#REF!,2),0)</f>
        <v>0</v>
      </c>
      <c r="P3668" s="58" t="e">
        <f t="shared" si="377"/>
        <v>#REF!</v>
      </c>
      <c r="Q3668" s="59" t="s">
        <v>0</v>
      </c>
      <c r="R3668" s="51"/>
      <c r="S3668" s="51"/>
    </row>
    <row r="3669" spans="1:19" ht="31.5" x14ac:dyDescent="0.35">
      <c r="A3669" s="53">
        <v>40403149</v>
      </c>
      <c r="B3669" s="53" t="s">
        <v>12644</v>
      </c>
      <c r="C3669" s="54" t="s">
        <v>937</v>
      </c>
      <c r="D3669" s="60">
        <v>0.1</v>
      </c>
      <c r="E3669" s="60" t="s">
        <v>25</v>
      </c>
      <c r="F3669" s="56">
        <v>2.92</v>
      </c>
      <c r="G3669" s="53"/>
      <c r="H3669" s="53">
        <v>0</v>
      </c>
      <c r="I3669" s="53"/>
      <c r="J3669" s="53"/>
      <c r="K3669" s="57"/>
      <c r="L3669" s="58">
        <f t="shared" si="376"/>
        <v>13.26</v>
      </c>
      <c r="M3669" s="58">
        <f t="shared" si="378"/>
        <v>1.33</v>
      </c>
      <c r="N3669" s="58" t="e">
        <f>IF(F3669&gt;0,ROUND(F3669*#REF!,2),0)</f>
        <v>#REF!</v>
      </c>
      <c r="O3669" s="58">
        <f>IF(J3669&gt;0,ROUND(J3669*#REF!,2),0)</f>
        <v>0</v>
      </c>
      <c r="P3669" s="58" t="e">
        <f t="shared" si="377"/>
        <v>#REF!</v>
      </c>
      <c r="Q3669" s="59" t="s">
        <v>0</v>
      </c>
      <c r="R3669" s="51"/>
      <c r="S3669" s="51"/>
    </row>
    <row r="3670" spans="1:19" ht="21" x14ac:dyDescent="0.35">
      <c r="A3670" s="53">
        <v>40403157</v>
      </c>
      <c r="B3670" s="53" t="s">
        <v>12645</v>
      </c>
      <c r="C3670" s="54" t="s">
        <v>936</v>
      </c>
      <c r="D3670" s="60">
        <v>0.1</v>
      </c>
      <c r="E3670" s="60" t="s">
        <v>25</v>
      </c>
      <c r="F3670" s="56">
        <v>2.04</v>
      </c>
      <c r="G3670" s="65"/>
      <c r="H3670" s="53">
        <v>0</v>
      </c>
      <c r="I3670" s="53"/>
      <c r="J3670" s="53"/>
      <c r="K3670" s="57"/>
      <c r="L3670" s="58">
        <f t="shared" si="376"/>
        <v>13.26</v>
      </c>
      <c r="M3670" s="58">
        <f t="shared" si="378"/>
        <v>1.33</v>
      </c>
      <c r="N3670" s="58" t="e">
        <f>IF(F3670&gt;0,ROUND(F3670*#REF!,2),0)</f>
        <v>#REF!</v>
      </c>
      <c r="O3670" s="58">
        <f>IF(J3670&gt;0,ROUND(J3670*#REF!,2),0)</f>
        <v>0</v>
      </c>
      <c r="P3670" s="58" t="e">
        <f t="shared" si="377"/>
        <v>#REF!</v>
      </c>
      <c r="Q3670" s="59" t="s">
        <v>0</v>
      </c>
      <c r="R3670" s="51"/>
      <c r="S3670" s="51"/>
    </row>
    <row r="3671" spans="1:19" ht="21" x14ac:dyDescent="0.35">
      <c r="A3671" s="53">
        <v>40403165</v>
      </c>
      <c r="B3671" s="53" t="s">
        <v>12646</v>
      </c>
      <c r="C3671" s="54" t="s">
        <v>935</v>
      </c>
      <c r="D3671" s="60">
        <v>0.1</v>
      </c>
      <c r="E3671" s="60" t="s">
        <v>25</v>
      </c>
      <c r="F3671" s="56">
        <v>1.74</v>
      </c>
      <c r="G3671" s="65"/>
      <c r="H3671" s="53">
        <v>0</v>
      </c>
      <c r="I3671" s="53"/>
      <c r="J3671" s="53"/>
      <c r="K3671" s="57"/>
      <c r="L3671" s="58">
        <f t="shared" si="376"/>
        <v>13.26</v>
      </c>
      <c r="M3671" s="58">
        <f t="shared" si="378"/>
        <v>1.33</v>
      </c>
      <c r="N3671" s="58" t="e">
        <f>IF(F3671&gt;0,ROUND(F3671*#REF!,2),0)</f>
        <v>#REF!</v>
      </c>
      <c r="O3671" s="58">
        <f>IF(J3671&gt;0,ROUND(J3671*#REF!,2),0)</f>
        <v>0</v>
      </c>
      <c r="P3671" s="58" t="e">
        <f t="shared" si="377"/>
        <v>#REF!</v>
      </c>
      <c r="Q3671" s="59" t="s">
        <v>0</v>
      </c>
      <c r="R3671" s="51"/>
      <c r="S3671" s="51"/>
    </row>
    <row r="3672" spans="1:19" x14ac:dyDescent="0.35">
      <c r="A3672" s="53">
        <v>40403173</v>
      </c>
      <c r="B3672" s="53" t="s">
        <v>12647</v>
      </c>
      <c r="C3672" s="54" t="s">
        <v>934</v>
      </c>
      <c r="D3672" s="60">
        <v>0.1</v>
      </c>
      <c r="E3672" s="60" t="s">
        <v>25</v>
      </c>
      <c r="F3672" s="56">
        <v>0.93</v>
      </c>
      <c r="G3672" s="65"/>
      <c r="H3672" s="53">
        <v>0</v>
      </c>
      <c r="I3672" s="53"/>
      <c r="J3672" s="53"/>
      <c r="K3672" s="57"/>
      <c r="L3672" s="58">
        <f t="shared" si="376"/>
        <v>13.26</v>
      </c>
      <c r="M3672" s="58">
        <f t="shared" si="378"/>
        <v>1.33</v>
      </c>
      <c r="N3672" s="58" t="e">
        <f>IF(F3672&gt;0,ROUND(F3672*#REF!,2),0)</f>
        <v>#REF!</v>
      </c>
      <c r="O3672" s="58">
        <f>IF(J3672&gt;0,ROUND(J3672*#REF!,2),0)</f>
        <v>0</v>
      </c>
      <c r="P3672" s="58" t="e">
        <f t="shared" si="377"/>
        <v>#REF!</v>
      </c>
      <c r="Q3672" s="59" t="s">
        <v>0</v>
      </c>
      <c r="R3672" s="51"/>
      <c r="S3672" s="51"/>
    </row>
    <row r="3673" spans="1:19" ht="21" x14ac:dyDescent="0.35">
      <c r="A3673" s="53">
        <v>40403181</v>
      </c>
      <c r="B3673" s="53" t="s">
        <v>12648</v>
      </c>
      <c r="C3673" s="54" t="s">
        <v>933</v>
      </c>
      <c r="D3673" s="60">
        <v>0.1</v>
      </c>
      <c r="E3673" s="60" t="s">
        <v>25</v>
      </c>
      <c r="F3673" s="56">
        <v>1.9</v>
      </c>
      <c r="G3673" s="65"/>
      <c r="H3673" s="53">
        <v>0</v>
      </c>
      <c r="I3673" s="53"/>
      <c r="J3673" s="53"/>
      <c r="K3673" s="57"/>
      <c r="L3673" s="58">
        <f t="shared" si="376"/>
        <v>13.26</v>
      </c>
      <c r="M3673" s="58">
        <f t="shared" si="378"/>
        <v>1.33</v>
      </c>
      <c r="N3673" s="58" t="e">
        <f>IF(F3673&gt;0,ROUND(F3673*#REF!,2),0)</f>
        <v>#REF!</v>
      </c>
      <c r="O3673" s="58">
        <f>IF(J3673&gt;0,ROUND(J3673*#REF!,2),0)</f>
        <v>0</v>
      </c>
      <c r="P3673" s="58" t="e">
        <f t="shared" si="377"/>
        <v>#REF!</v>
      </c>
      <c r="Q3673" s="59" t="s">
        <v>0</v>
      </c>
      <c r="R3673" s="51"/>
      <c r="S3673" s="51"/>
    </row>
    <row r="3674" spans="1:19" ht="42" x14ac:dyDescent="0.35">
      <c r="A3674" s="53">
        <v>40403190</v>
      </c>
      <c r="B3674" s="53" t="s">
        <v>12649</v>
      </c>
      <c r="C3674" s="54" t="s">
        <v>932</v>
      </c>
      <c r="D3674" s="60">
        <v>0.1</v>
      </c>
      <c r="E3674" s="60" t="s">
        <v>25</v>
      </c>
      <c r="F3674" s="56">
        <v>4.84</v>
      </c>
      <c r="G3674" s="65"/>
      <c r="H3674" s="53">
        <v>0</v>
      </c>
      <c r="I3674" s="53"/>
      <c r="J3674" s="53"/>
      <c r="K3674" s="57"/>
      <c r="L3674" s="58">
        <f t="shared" si="376"/>
        <v>13.26</v>
      </c>
      <c r="M3674" s="58">
        <f t="shared" si="378"/>
        <v>1.33</v>
      </c>
      <c r="N3674" s="58" t="e">
        <f>IF(F3674&gt;0,ROUND(F3674*#REF!,2),0)</f>
        <v>#REF!</v>
      </c>
      <c r="O3674" s="58">
        <f>IF(J3674&gt;0,ROUND(J3674*#REF!,2),0)</f>
        <v>0</v>
      </c>
      <c r="P3674" s="58" t="e">
        <f t="shared" si="377"/>
        <v>#REF!</v>
      </c>
      <c r="Q3674" s="59" t="s">
        <v>0</v>
      </c>
      <c r="R3674" s="51"/>
      <c r="S3674" s="51"/>
    </row>
    <row r="3675" spans="1:19" ht="42" x14ac:dyDescent="0.35">
      <c r="A3675" s="53">
        <v>40403203</v>
      </c>
      <c r="B3675" s="53" t="s">
        <v>12650</v>
      </c>
      <c r="C3675" s="54" t="s">
        <v>931</v>
      </c>
      <c r="D3675" s="60">
        <v>0.1</v>
      </c>
      <c r="E3675" s="60" t="s">
        <v>25</v>
      </c>
      <c r="F3675" s="56">
        <v>4.2</v>
      </c>
      <c r="G3675" s="65"/>
      <c r="H3675" s="53">
        <v>0</v>
      </c>
      <c r="I3675" s="53"/>
      <c r="J3675" s="53"/>
      <c r="K3675" s="57"/>
      <c r="L3675" s="58">
        <f t="shared" si="376"/>
        <v>13.26</v>
      </c>
      <c r="M3675" s="58">
        <f t="shared" si="378"/>
        <v>1.33</v>
      </c>
      <c r="N3675" s="58" t="e">
        <f>IF(F3675&gt;0,ROUND(F3675*#REF!,2),0)</f>
        <v>#REF!</v>
      </c>
      <c r="O3675" s="58">
        <f>IF(J3675&gt;0,ROUND(J3675*#REF!,2),0)</f>
        <v>0</v>
      </c>
      <c r="P3675" s="58" t="e">
        <f t="shared" si="377"/>
        <v>#REF!</v>
      </c>
      <c r="Q3675" s="59" t="s">
        <v>0</v>
      </c>
      <c r="R3675" s="51"/>
      <c r="S3675" s="51"/>
    </row>
    <row r="3676" spans="1:19" ht="42" x14ac:dyDescent="0.35">
      <c r="A3676" s="53">
        <v>40403211</v>
      </c>
      <c r="B3676" s="53" t="s">
        <v>12651</v>
      </c>
      <c r="C3676" s="54" t="s">
        <v>930</v>
      </c>
      <c r="D3676" s="60">
        <v>0.1</v>
      </c>
      <c r="E3676" s="60" t="s">
        <v>25</v>
      </c>
      <c r="F3676" s="56">
        <v>3.91</v>
      </c>
      <c r="G3676" s="65"/>
      <c r="H3676" s="53">
        <v>0</v>
      </c>
      <c r="I3676" s="53"/>
      <c r="J3676" s="53"/>
      <c r="K3676" s="57"/>
      <c r="L3676" s="58">
        <f t="shared" si="376"/>
        <v>13.26</v>
      </c>
      <c r="M3676" s="58">
        <f t="shared" si="378"/>
        <v>1.33</v>
      </c>
      <c r="N3676" s="58" t="e">
        <f>IF(F3676&gt;0,ROUND(F3676*#REF!,2),0)</f>
        <v>#REF!</v>
      </c>
      <c r="O3676" s="58">
        <f>IF(J3676&gt;0,ROUND(J3676*#REF!,2),0)</f>
        <v>0</v>
      </c>
      <c r="P3676" s="58" t="e">
        <f t="shared" si="377"/>
        <v>#REF!</v>
      </c>
      <c r="Q3676" s="59" t="s">
        <v>0</v>
      </c>
      <c r="R3676" s="51"/>
      <c r="S3676" s="51"/>
    </row>
    <row r="3677" spans="1:19" ht="42" x14ac:dyDescent="0.35">
      <c r="A3677" s="53">
        <v>40403220</v>
      </c>
      <c r="B3677" s="53" t="s">
        <v>12652</v>
      </c>
      <c r="C3677" s="54" t="s">
        <v>929</v>
      </c>
      <c r="D3677" s="60">
        <v>0.1</v>
      </c>
      <c r="E3677" s="60" t="s">
        <v>25</v>
      </c>
      <c r="F3677" s="56">
        <v>4.5999999999999996</v>
      </c>
      <c r="G3677" s="65"/>
      <c r="H3677" s="53">
        <v>0</v>
      </c>
      <c r="I3677" s="53"/>
      <c r="J3677" s="53"/>
      <c r="K3677" s="57"/>
      <c r="L3677" s="58">
        <f t="shared" si="376"/>
        <v>13.26</v>
      </c>
      <c r="M3677" s="58">
        <f t="shared" si="378"/>
        <v>1.33</v>
      </c>
      <c r="N3677" s="58" t="e">
        <f>IF(F3677&gt;0,ROUND(F3677*#REF!,2),0)</f>
        <v>#REF!</v>
      </c>
      <c r="O3677" s="58">
        <f>IF(J3677&gt;0,ROUND(J3677*#REF!,2),0)</f>
        <v>0</v>
      </c>
      <c r="P3677" s="58" t="e">
        <f t="shared" si="377"/>
        <v>#REF!</v>
      </c>
      <c r="Q3677" s="59" t="s">
        <v>0</v>
      </c>
      <c r="R3677" s="51"/>
      <c r="S3677" s="51"/>
    </row>
    <row r="3678" spans="1:19" ht="42" x14ac:dyDescent="0.35">
      <c r="A3678" s="53">
        <v>40403238</v>
      </c>
      <c r="B3678" s="53" t="s">
        <v>12653</v>
      </c>
      <c r="C3678" s="54" t="s">
        <v>928</v>
      </c>
      <c r="D3678" s="60">
        <v>0.1</v>
      </c>
      <c r="E3678" s="60" t="s">
        <v>25</v>
      </c>
      <c r="F3678" s="56">
        <v>4.2</v>
      </c>
      <c r="G3678" s="65"/>
      <c r="H3678" s="53">
        <v>0</v>
      </c>
      <c r="I3678" s="53"/>
      <c r="J3678" s="53"/>
      <c r="K3678" s="57"/>
      <c r="L3678" s="58">
        <f t="shared" si="376"/>
        <v>13.26</v>
      </c>
      <c r="M3678" s="58">
        <f t="shared" si="378"/>
        <v>1.33</v>
      </c>
      <c r="N3678" s="58" t="e">
        <f>IF(F3678&gt;0,ROUND(F3678*#REF!,2),0)</f>
        <v>#REF!</v>
      </c>
      <c r="O3678" s="58">
        <f>IF(J3678&gt;0,ROUND(J3678*#REF!,2),0)</f>
        <v>0</v>
      </c>
      <c r="P3678" s="58" t="e">
        <f t="shared" si="377"/>
        <v>#REF!</v>
      </c>
      <c r="Q3678" s="59" t="s">
        <v>0</v>
      </c>
      <c r="R3678" s="51"/>
      <c r="S3678" s="51"/>
    </row>
    <row r="3679" spans="1:19" ht="31.5" x14ac:dyDescent="0.35">
      <c r="A3679" s="53">
        <v>40403246</v>
      </c>
      <c r="B3679" s="53" t="s">
        <v>12654</v>
      </c>
      <c r="C3679" s="54" t="s">
        <v>927</v>
      </c>
      <c r="D3679" s="60">
        <v>1</v>
      </c>
      <c r="E3679" s="60" t="s">
        <v>31</v>
      </c>
      <c r="F3679" s="56">
        <v>15.38</v>
      </c>
      <c r="G3679" s="65"/>
      <c r="H3679" s="53">
        <v>0</v>
      </c>
      <c r="I3679" s="53"/>
      <c r="J3679" s="53"/>
      <c r="K3679" s="57"/>
      <c r="L3679" s="58">
        <f t="shared" si="376"/>
        <v>26.53</v>
      </c>
      <c r="M3679" s="58">
        <f t="shared" si="378"/>
        <v>26.53</v>
      </c>
      <c r="N3679" s="58" t="e">
        <f>IF(F3679&gt;0,ROUND(F3679*#REF!,2),0)</f>
        <v>#REF!</v>
      </c>
      <c r="O3679" s="58">
        <f>IF(J3679&gt;0,ROUND(J3679*#REF!,2),0)</f>
        <v>0</v>
      </c>
      <c r="P3679" s="58" t="e">
        <f t="shared" si="377"/>
        <v>#REF!</v>
      </c>
      <c r="Q3679" s="59" t="s">
        <v>0</v>
      </c>
      <c r="R3679" s="51"/>
      <c r="S3679" s="51"/>
    </row>
    <row r="3680" spans="1:19" ht="31.5" x14ac:dyDescent="0.35">
      <c r="A3680" s="53">
        <v>40403254</v>
      </c>
      <c r="B3680" s="53" t="s">
        <v>12655</v>
      </c>
      <c r="C3680" s="54" t="s">
        <v>926</v>
      </c>
      <c r="D3680" s="60">
        <v>1</v>
      </c>
      <c r="E3680" s="60" t="s">
        <v>31</v>
      </c>
      <c r="F3680" s="56">
        <v>48.5</v>
      </c>
      <c r="G3680" s="65"/>
      <c r="H3680" s="53">
        <v>0</v>
      </c>
      <c r="I3680" s="53"/>
      <c r="J3680" s="53"/>
      <c r="K3680" s="57"/>
      <c r="L3680" s="58">
        <f t="shared" si="376"/>
        <v>26.53</v>
      </c>
      <c r="M3680" s="58">
        <f t="shared" si="378"/>
        <v>26.53</v>
      </c>
      <c r="N3680" s="58" t="e">
        <f>IF(F3680&gt;0,ROUND(F3680*#REF!,2),0)</f>
        <v>#REF!</v>
      </c>
      <c r="O3680" s="58">
        <f>IF(J3680&gt;0,ROUND(J3680*#REF!,2),0)</f>
        <v>0</v>
      </c>
      <c r="P3680" s="58" t="e">
        <f t="shared" si="377"/>
        <v>#REF!</v>
      </c>
      <c r="Q3680" s="59" t="s">
        <v>0</v>
      </c>
      <c r="R3680" s="51"/>
      <c r="S3680" s="51"/>
    </row>
    <row r="3681" spans="1:19" ht="21" x14ac:dyDescent="0.35">
      <c r="A3681" s="53">
        <v>40403262</v>
      </c>
      <c r="B3681" s="53" t="s">
        <v>12656</v>
      </c>
      <c r="C3681" s="54" t="s">
        <v>925</v>
      </c>
      <c r="D3681" s="60">
        <v>0.1</v>
      </c>
      <c r="E3681" s="60" t="s">
        <v>25</v>
      </c>
      <c r="F3681" s="56">
        <v>11.87</v>
      </c>
      <c r="G3681" s="65"/>
      <c r="H3681" s="53">
        <v>0</v>
      </c>
      <c r="I3681" s="53"/>
      <c r="J3681" s="53"/>
      <c r="K3681" s="57"/>
      <c r="L3681" s="58">
        <f t="shared" si="376"/>
        <v>13.26</v>
      </c>
      <c r="M3681" s="58">
        <f t="shared" si="378"/>
        <v>1.33</v>
      </c>
      <c r="N3681" s="58" t="e">
        <f>IF(F3681&gt;0,ROUND(F3681*#REF!,2),0)</f>
        <v>#REF!</v>
      </c>
      <c r="O3681" s="58">
        <f>IF(J3681&gt;0,ROUND(J3681*#REF!,2),0)</f>
        <v>0</v>
      </c>
      <c r="P3681" s="58" t="e">
        <f t="shared" si="377"/>
        <v>#REF!</v>
      </c>
      <c r="Q3681" s="59" t="s">
        <v>0</v>
      </c>
      <c r="R3681" s="51"/>
      <c r="S3681" s="51"/>
    </row>
    <row r="3682" spans="1:19" ht="21" x14ac:dyDescent="0.35">
      <c r="A3682" s="53">
        <v>40403270</v>
      </c>
      <c r="B3682" s="53" t="s">
        <v>12657</v>
      </c>
      <c r="C3682" s="54" t="s">
        <v>924</v>
      </c>
      <c r="D3682" s="60">
        <v>0.1</v>
      </c>
      <c r="E3682" s="60" t="s">
        <v>25</v>
      </c>
      <c r="F3682" s="56">
        <v>16.96</v>
      </c>
      <c r="G3682" s="65"/>
      <c r="H3682" s="53">
        <v>0</v>
      </c>
      <c r="I3682" s="53"/>
      <c r="J3682" s="53"/>
      <c r="K3682" s="57"/>
      <c r="L3682" s="58">
        <f t="shared" si="376"/>
        <v>13.26</v>
      </c>
      <c r="M3682" s="58">
        <f t="shared" si="378"/>
        <v>1.33</v>
      </c>
      <c r="N3682" s="58" t="e">
        <f>IF(F3682&gt;0,ROUND(F3682*#REF!,2),0)</f>
        <v>#REF!</v>
      </c>
      <c r="O3682" s="58">
        <f>IF(J3682&gt;0,ROUND(J3682*#REF!,2),0)</f>
        <v>0</v>
      </c>
      <c r="P3682" s="58" t="e">
        <f t="shared" si="377"/>
        <v>#REF!</v>
      </c>
      <c r="Q3682" s="59" t="s">
        <v>0</v>
      </c>
      <c r="R3682" s="51"/>
      <c r="S3682" s="51"/>
    </row>
    <row r="3683" spans="1:19" ht="21" x14ac:dyDescent="0.35">
      <c r="A3683" s="53">
        <v>40403289</v>
      </c>
      <c r="B3683" s="53" t="s">
        <v>12658</v>
      </c>
      <c r="C3683" s="54" t="s">
        <v>923</v>
      </c>
      <c r="D3683" s="60">
        <v>0.1</v>
      </c>
      <c r="E3683" s="60" t="s">
        <v>25</v>
      </c>
      <c r="F3683" s="56">
        <v>11.87</v>
      </c>
      <c r="G3683" s="65"/>
      <c r="H3683" s="53">
        <v>0</v>
      </c>
      <c r="I3683" s="53"/>
      <c r="J3683" s="53"/>
      <c r="K3683" s="57"/>
      <c r="L3683" s="58">
        <f t="shared" si="376"/>
        <v>13.26</v>
      </c>
      <c r="M3683" s="58">
        <f t="shared" si="378"/>
        <v>1.33</v>
      </c>
      <c r="N3683" s="58" t="e">
        <f>IF(F3683&gt;0,ROUND(F3683*#REF!,2),0)</f>
        <v>#REF!</v>
      </c>
      <c r="O3683" s="58">
        <f>IF(J3683&gt;0,ROUND(J3683*#REF!,2),0)</f>
        <v>0</v>
      </c>
      <c r="P3683" s="58" t="e">
        <f t="shared" si="377"/>
        <v>#REF!</v>
      </c>
      <c r="Q3683" s="59" t="s">
        <v>0</v>
      </c>
      <c r="R3683" s="51"/>
      <c r="S3683" s="51"/>
    </row>
    <row r="3684" spans="1:19" ht="21" x14ac:dyDescent="0.35">
      <c r="A3684" s="53">
        <v>40403297</v>
      </c>
      <c r="B3684" s="53" t="s">
        <v>12659</v>
      </c>
      <c r="C3684" s="54" t="s">
        <v>922</v>
      </c>
      <c r="D3684" s="60">
        <v>0.1</v>
      </c>
      <c r="E3684" s="60" t="s">
        <v>25</v>
      </c>
      <c r="F3684" s="56">
        <v>16.96</v>
      </c>
      <c r="G3684" s="65"/>
      <c r="H3684" s="53">
        <v>0</v>
      </c>
      <c r="I3684" s="53"/>
      <c r="J3684" s="53"/>
      <c r="K3684" s="57"/>
      <c r="L3684" s="58">
        <f t="shared" si="376"/>
        <v>13.26</v>
      </c>
      <c r="M3684" s="58">
        <f t="shared" si="378"/>
        <v>1.33</v>
      </c>
      <c r="N3684" s="58" t="e">
        <f>IF(F3684&gt;0,ROUND(F3684*#REF!,2),0)</f>
        <v>#REF!</v>
      </c>
      <c r="O3684" s="58">
        <f>IF(J3684&gt;0,ROUND(J3684*#REF!,2),0)</f>
        <v>0</v>
      </c>
      <c r="P3684" s="58" t="e">
        <f t="shared" si="377"/>
        <v>#REF!</v>
      </c>
      <c r="Q3684" s="59" t="s">
        <v>0</v>
      </c>
      <c r="R3684" s="51"/>
      <c r="S3684" s="51"/>
    </row>
    <row r="3685" spans="1:19" ht="31.5" x14ac:dyDescent="0.35">
      <c r="A3685" s="53">
        <v>40403300</v>
      </c>
      <c r="B3685" s="53" t="s">
        <v>12660</v>
      </c>
      <c r="C3685" s="54" t="s">
        <v>921</v>
      </c>
      <c r="D3685" s="60">
        <v>1</v>
      </c>
      <c r="E3685" s="60" t="s">
        <v>151</v>
      </c>
      <c r="F3685" s="56"/>
      <c r="G3685" s="65"/>
      <c r="H3685" s="53">
        <v>0</v>
      </c>
      <c r="I3685" s="53"/>
      <c r="J3685" s="53"/>
      <c r="K3685" s="57"/>
      <c r="L3685" s="58">
        <f t="shared" si="376"/>
        <v>270.54000000000002</v>
      </c>
      <c r="M3685" s="58">
        <f t="shared" si="378"/>
        <v>270.54000000000002</v>
      </c>
      <c r="N3685" s="58">
        <f>IF(F3685&gt;0,ROUND(F3685*#REF!,2),0)</f>
        <v>0</v>
      </c>
      <c r="O3685" s="58">
        <f>IF(J3685&gt;0,ROUND(J3685*#REF!,2),0)</f>
        <v>0</v>
      </c>
      <c r="P3685" s="58">
        <f t="shared" si="377"/>
        <v>270.54000000000002</v>
      </c>
      <c r="Q3685" s="59" t="s">
        <v>0</v>
      </c>
      <c r="R3685" s="51"/>
      <c r="S3685" s="51"/>
    </row>
    <row r="3686" spans="1:19" ht="31.5" x14ac:dyDescent="0.35">
      <c r="A3686" s="53">
        <v>40403319</v>
      </c>
      <c r="B3686" s="53" t="s">
        <v>12661</v>
      </c>
      <c r="C3686" s="54" t="s">
        <v>920</v>
      </c>
      <c r="D3686" s="60">
        <v>1</v>
      </c>
      <c r="E3686" s="60" t="s">
        <v>224</v>
      </c>
      <c r="F3686" s="56"/>
      <c r="G3686" s="65"/>
      <c r="H3686" s="53"/>
      <c r="I3686" s="53"/>
      <c r="J3686" s="53"/>
      <c r="K3686" s="57"/>
      <c r="L3686" s="58">
        <f t="shared" si="376"/>
        <v>338.19</v>
      </c>
      <c r="M3686" s="58">
        <f t="shared" si="378"/>
        <v>338.19</v>
      </c>
      <c r="N3686" s="58">
        <f>IF(F3686&gt;0,ROUND(F3686*#REF!,2),0)</f>
        <v>0</v>
      </c>
      <c r="O3686" s="58">
        <f>IF(J3686&gt;0,ROUND(J3686*#REF!,2),0)</f>
        <v>0</v>
      </c>
      <c r="P3686" s="58">
        <f t="shared" si="377"/>
        <v>338.19</v>
      </c>
      <c r="Q3686" s="59" t="s">
        <v>0</v>
      </c>
      <c r="R3686" s="51"/>
      <c r="S3686" s="51"/>
    </row>
    <row r="3687" spans="1:19" ht="31.5" x14ac:dyDescent="0.35">
      <c r="A3687" s="53">
        <v>40403327</v>
      </c>
      <c r="B3687" s="53" t="s">
        <v>12662</v>
      </c>
      <c r="C3687" s="54" t="s">
        <v>919</v>
      </c>
      <c r="D3687" s="60">
        <v>0.1</v>
      </c>
      <c r="E3687" s="60" t="s">
        <v>25</v>
      </c>
      <c r="F3687" s="56">
        <v>0.95</v>
      </c>
      <c r="G3687" s="65"/>
      <c r="H3687" s="53">
        <v>0</v>
      </c>
      <c r="I3687" s="53"/>
      <c r="J3687" s="53"/>
      <c r="K3687" s="57"/>
      <c r="L3687" s="58">
        <f t="shared" si="376"/>
        <v>13.26</v>
      </c>
      <c r="M3687" s="58">
        <f t="shared" si="378"/>
        <v>1.33</v>
      </c>
      <c r="N3687" s="58" t="e">
        <f>IF(F3687&gt;0,ROUND(F3687*#REF!,2),0)</f>
        <v>#REF!</v>
      </c>
      <c r="O3687" s="58">
        <f>IF(J3687&gt;0,ROUND(J3687*#REF!,2),0)</f>
        <v>0</v>
      </c>
      <c r="P3687" s="58" t="e">
        <f t="shared" si="377"/>
        <v>#REF!</v>
      </c>
      <c r="Q3687" s="59" t="s">
        <v>0</v>
      </c>
      <c r="R3687" s="51"/>
      <c r="S3687" s="51"/>
    </row>
    <row r="3688" spans="1:19" ht="31.5" x14ac:dyDescent="0.35">
      <c r="A3688" s="53">
        <v>40403335</v>
      </c>
      <c r="B3688" s="53" t="s">
        <v>12663</v>
      </c>
      <c r="C3688" s="54" t="s">
        <v>918</v>
      </c>
      <c r="D3688" s="60">
        <v>0.1</v>
      </c>
      <c r="E3688" s="60" t="s">
        <v>25</v>
      </c>
      <c r="F3688" s="56">
        <v>0.41</v>
      </c>
      <c r="G3688" s="65"/>
      <c r="H3688" s="53">
        <v>0</v>
      </c>
      <c r="I3688" s="53"/>
      <c r="J3688" s="53"/>
      <c r="K3688" s="57"/>
      <c r="L3688" s="58">
        <f t="shared" ref="L3688:L3719" si="379">VLOOKUP(E3688,PORTES2021,10,FALSE)</f>
        <v>13.26</v>
      </c>
      <c r="M3688" s="58">
        <f t="shared" si="378"/>
        <v>1.33</v>
      </c>
      <c r="N3688" s="58" t="e">
        <f>IF(F3688&gt;0,ROUND(F3688*#REF!,2),0)</f>
        <v>#REF!</v>
      </c>
      <c r="O3688" s="58">
        <f>IF(J3688&gt;0,ROUND(J3688*#REF!,2),0)</f>
        <v>0</v>
      </c>
      <c r="P3688" s="58" t="e">
        <f t="shared" si="377"/>
        <v>#REF!</v>
      </c>
      <c r="Q3688" s="59" t="s">
        <v>0</v>
      </c>
      <c r="R3688" s="51"/>
      <c r="S3688" s="51"/>
    </row>
    <row r="3689" spans="1:19" ht="21" x14ac:dyDescent="0.35">
      <c r="A3689" s="53">
        <v>40403343</v>
      </c>
      <c r="B3689" s="53" t="s">
        <v>12664</v>
      </c>
      <c r="C3689" s="54" t="s">
        <v>917</v>
      </c>
      <c r="D3689" s="60">
        <v>0.1</v>
      </c>
      <c r="E3689" s="60" t="s">
        <v>25</v>
      </c>
      <c r="F3689" s="56">
        <v>1.4</v>
      </c>
      <c r="G3689" s="65"/>
      <c r="H3689" s="53">
        <v>0</v>
      </c>
      <c r="I3689" s="53"/>
      <c r="J3689" s="53"/>
      <c r="K3689" s="57"/>
      <c r="L3689" s="58">
        <f t="shared" si="379"/>
        <v>13.26</v>
      </c>
      <c r="M3689" s="58">
        <f t="shared" si="378"/>
        <v>1.33</v>
      </c>
      <c r="N3689" s="58" t="e">
        <f>IF(F3689&gt;0,ROUND(F3689*#REF!,2),0)</f>
        <v>#REF!</v>
      </c>
      <c r="O3689" s="58">
        <f>IF(J3689&gt;0,ROUND(J3689*#REF!,2),0)</f>
        <v>0</v>
      </c>
      <c r="P3689" s="58" t="e">
        <f t="shared" si="377"/>
        <v>#REF!</v>
      </c>
      <c r="Q3689" s="59" t="s">
        <v>0</v>
      </c>
      <c r="R3689" s="51"/>
      <c r="S3689" s="51"/>
    </row>
    <row r="3690" spans="1:19" ht="31.5" x14ac:dyDescent="0.35">
      <c r="A3690" s="53">
        <v>40403351</v>
      </c>
      <c r="B3690" s="53" t="s">
        <v>12665</v>
      </c>
      <c r="C3690" s="54" t="s">
        <v>916</v>
      </c>
      <c r="D3690" s="60">
        <v>0.1</v>
      </c>
      <c r="E3690" s="60" t="s">
        <v>25</v>
      </c>
      <c r="F3690" s="56">
        <v>1.5</v>
      </c>
      <c r="G3690" s="65"/>
      <c r="H3690" s="53">
        <v>0</v>
      </c>
      <c r="I3690" s="53"/>
      <c r="J3690" s="53"/>
      <c r="K3690" s="57"/>
      <c r="L3690" s="58">
        <f t="shared" si="379"/>
        <v>13.26</v>
      </c>
      <c r="M3690" s="58">
        <f t="shared" si="378"/>
        <v>1.33</v>
      </c>
      <c r="N3690" s="58" t="e">
        <f>IF(F3690&gt;0,ROUND(F3690*#REF!,2),0)</f>
        <v>#REF!</v>
      </c>
      <c r="O3690" s="58">
        <f>IF(J3690&gt;0,ROUND(J3690*#REF!,2),0)</f>
        <v>0</v>
      </c>
      <c r="P3690" s="58" t="e">
        <f t="shared" si="377"/>
        <v>#REF!</v>
      </c>
      <c r="Q3690" s="59" t="s">
        <v>0</v>
      </c>
      <c r="R3690" s="51"/>
      <c r="S3690" s="51"/>
    </row>
    <row r="3691" spans="1:19" ht="31.5" x14ac:dyDescent="0.35">
      <c r="A3691" s="53">
        <v>40403360</v>
      </c>
      <c r="B3691" s="53" t="s">
        <v>12666</v>
      </c>
      <c r="C3691" s="54" t="s">
        <v>915</v>
      </c>
      <c r="D3691" s="60">
        <v>0.1</v>
      </c>
      <c r="E3691" s="60" t="s">
        <v>25</v>
      </c>
      <c r="F3691" s="56">
        <v>1.73</v>
      </c>
      <c r="G3691" s="65"/>
      <c r="H3691" s="53">
        <v>0</v>
      </c>
      <c r="I3691" s="53"/>
      <c r="J3691" s="53"/>
      <c r="K3691" s="57"/>
      <c r="L3691" s="58">
        <f t="shared" si="379"/>
        <v>13.26</v>
      </c>
      <c r="M3691" s="58">
        <f t="shared" si="378"/>
        <v>1.33</v>
      </c>
      <c r="N3691" s="58" t="e">
        <f>IF(F3691&gt;0,ROUND(F3691*#REF!,2),0)</f>
        <v>#REF!</v>
      </c>
      <c r="O3691" s="58">
        <f>IF(J3691&gt;0,ROUND(J3691*#REF!,2),0)</f>
        <v>0</v>
      </c>
      <c r="P3691" s="58" t="e">
        <f t="shared" si="377"/>
        <v>#REF!</v>
      </c>
      <c r="Q3691" s="59" t="s">
        <v>0</v>
      </c>
      <c r="R3691" s="51"/>
      <c r="S3691" s="51"/>
    </row>
    <row r="3692" spans="1:19" ht="31.5" x14ac:dyDescent="0.35">
      <c r="A3692" s="53">
        <v>40403378</v>
      </c>
      <c r="B3692" s="53" t="s">
        <v>12667</v>
      </c>
      <c r="C3692" s="54" t="s">
        <v>914</v>
      </c>
      <c r="D3692" s="60">
        <v>0.1</v>
      </c>
      <c r="E3692" s="60" t="s">
        <v>25</v>
      </c>
      <c r="F3692" s="56">
        <v>0.8</v>
      </c>
      <c r="G3692" s="65"/>
      <c r="H3692" s="53">
        <v>0</v>
      </c>
      <c r="I3692" s="53"/>
      <c r="J3692" s="53"/>
      <c r="K3692" s="57"/>
      <c r="L3692" s="58">
        <f t="shared" si="379"/>
        <v>13.26</v>
      </c>
      <c r="M3692" s="58">
        <f t="shared" si="378"/>
        <v>1.33</v>
      </c>
      <c r="N3692" s="58" t="e">
        <f>IF(F3692&gt;0,ROUND(F3692*#REF!,2),0)</f>
        <v>#REF!</v>
      </c>
      <c r="O3692" s="58">
        <f>IF(J3692&gt;0,ROUND(J3692*#REF!,2),0)</f>
        <v>0</v>
      </c>
      <c r="P3692" s="58" t="e">
        <f t="shared" si="377"/>
        <v>#REF!</v>
      </c>
      <c r="Q3692" s="59" t="s">
        <v>0</v>
      </c>
      <c r="R3692" s="51"/>
      <c r="S3692" s="51"/>
    </row>
    <row r="3693" spans="1:19" ht="31.5" x14ac:dyDescent="0.35">
      <c r="A3693" s="53">
        <v>40403386</v>
      </c>
      <c r="B3693" s="53" t="s">
        <v>12668</v>
      </c>
      <c r="C3693" s="54" t="s">
        <v>913</v>
      </c>
      <c r="D3693" s="60">
        <v>0.1</v>
      </c>
      <c r="E3693" s="60" t="s">
        <v>25</v>
      </c>
      <c r="F3693" s="56">
        <v>2.4</v>
      </c>
      <c r="G3693" s="65"/>
      <c r="H3693" s="53">
        <v>0</v>
      </c>
      <c r="I3693" s="53"/>
      <c r="J3693" s="53"/>
      <c r="K3693" s="57"/>
      <c r="L3693" s="58">
        <f t="shared" si="379"/>
        <v>13.26</v>
      </c>
      <c r="M3693" s="58">
        <f t="shared" si="378"/>
        <v>1.33</v>
      </c>
      <c r="N3693" s="58" t="e">
        <f>IF(F3693&gt;0,ROUND(F3693*#REF!,2),0)</f>
        <v>#REF!</v>
      </c>
      <c r="O3693" s="58">
        <f>IF(J3693&gt;0,ROUND(J3693*#REF!,2),0)</f>
        <v>0</v>
      </c>
      <c r="P3693" s="58" t="e">
        <f t="shared" si="377"/>
        <v>#REF!</v>
      </c>
      <c r="Q3693" s="59" t="s">
        <v>0</v>
      </c>
      <c r="R3693" s="51"/>
      <c r="S3693" s="51"/>
    </row>
    <row r="3694" spans="1:19" ht="31.5" x14ac:dyDescent="0.35">
      <c r="A3694" s="53">
        <v>40403394</v>
      </c>
      <c r="B3694" s="53" t="s">
        <v>12669</v>
      </c>
      <c r="C3694" s="54" t="s">
        <v>912</v>
      </c>
      <c r="D3694" s="60">
        <v>0.1</v>
      </c>
      <c r="E3694" s="60" t="s">
        <v>25</v>
      </c>
      <c r="F3694" s="56">
        <v>3.43</v>
      </c>
      <c r="G3694" s="65"/>
      <c r="H3694" s="53">
        <v>0</v>
      </c>
      <c r="I3694" s="53"/>
      <c r="J3694" s="53"/>
      <c r="K3694" s="57"/>
      <c r="L3694" s="58">
        <f t="shared" si="379"/>
        <v>13.26</v>
      </c>
      <c r="M3694" s="58">
        <f t="shared" si="378"/>
        <v>1.33</v>
      </c>
      <c r="N3694" s="58" t="e">
        <f>IF(F3694&gt;0,ROUND(F3694*#REF!,2),0)</f>
        <v>#REF!</v>
      </c>
      <c r="O3694" s="58">
        <f>IF(J3694&gt;0,ROUND(J3694*#REF!,2),0)</f>
        <v>0</v>
      </c>
      <c r="P3694" s="58" t="e">
        <f t="shared" si="377"/>
        <v>#REF!</v>
      </c>
      <c r="Q3694" s="59" t="s">
        <v>0</v>
      </c>
      <c r="R3694" s="51"/>
      <c r="S3694" s="51"/>
    </row>
    <row r="3695" spans="1:19" ht="21" x14ac:dyDescent="0.35">
      <c r="A3695" s="53">
        <v>40403408</v>
      </c>
      <c r="B3695" s="53" t="s">
        <v>12670</v>
      </c>
      <c r="C3695" s="54" t="s">
        <v>911</v>
      </c>
      <c r="D3695" s="60">
        <v>0.1</v>
      </c>
      <c r="E3695" s="60" t="s">
        <v>25</v>
      </c>
      <c r="F3695" s="56">
        <v>0.97</v>
      </c>
      <c r="G3695" s="65"/>
      <c r="H3695" s="53">
        <v>0</v>
      </c>
      <c r="I3695" s="53"/>
      <c r="J3695" s="53"/>
      <c r="K3695" s="57"/>
      <c r="L3695" s="58">
        <f t="shared" si="379"/>
        <v>13.26</v>
      </c>
      <c r="M3695" s="58">
        <f t="shared" si="378"/>
        <v>1.33</v>
      </c>
      <c r="N3695" s="58" t="e">
        <f>IF(F3695&gt;0,ROUND(F3695*#REF!,2),0)</f>
        <v>#REF!</v>
      </c>
      <c r="O3695" s="58">
        <f>IF(J3695&gt;0,ROUND(J3695*#REF!,2),0)</f>
        <v>0</v>
      </c>
      <c r="P3695" s="58" t="e">
        <f t="shared" si="377"/>
        <v>#REF!</v>
      </c>
      <c r="Q3695" s="59" t="s">
        <v>0</v>
      </c>
      <c r="R3695" s="51"/>
      <c r="S3695" s="51"/>
    </row>
    <row r="3696" spans="1:19" ht="31.5" x14ac:dyDescent="0.35">
      <c r="A3696" s="53">
        <v>40403416</v>
      </c>
      <c r="B3696" s="53" t="s">
        <v>12671</v>
      </c>
      <c r="C3696" s="54" t="s">
        <v>910</v>
      </c>
      <c r="D3696" s="60">
        <v>0.1</v>
      </c>
      <c r="E3696" s="60" t="s">
        <v>25</v>
      </c>
      <c r="F3696" s="56">
        <v>1.3</v>
      </c>
      <c r="G3696" s="65"/>
      <c r="H3696" s="53">
        <v>0</v>
      </c>
      <c r="I3696" s="53"/>
      <c r="J3696" s="53"/>
      <c r="K3696" s="57"/>
      <c r="L3696" s="58">
        <f t="shared" si="379"/>
        <v>13.26</v>
      </c>
      <c r="M3696" s="58">
        <f t="shared" si="378"/>
        <v>1.33</v>
      </c>
      <c r="N3696" s="58" t="e">
        <f>IF(F3696&gt;0,ROUND(F3696*#REF!,2),0)</f>
        <v>#REF!</v>
      </c>
      <c r="O3696" s="58">
        <f>IF(J3696&gt;0,ROUND(J3696*#REF!,2),0)</f>
        <v>0</v>
      </c>
      <c r="P3696" s="58" t="e">
        <f t="shared" si="377"/>
        <v>#REF!</v>
      </c>
      <c r="Q3696" s="59" t="s">
        <v>0</v>
      </c>
      <c r="R3696" s="51"/>
      <c r="S3696" s="51"/>
    </row>
    <row r="3697" spans="1:19" ht="31.5" x14ac:dyDescent="0.35">
      <c r="A3697" s="53">
        <v>40403424</v>
      </c>
      <c r="B3697" s="53" t="s">
        <v>12672</v>
      </c>
      <c r="C3697" s="54" t="s">
        <v>909</v>
      </c>
      <c r="D3697" s="60">
        <v>0.1</v>
      </c>
      <c r="E3697" s="60" t="s">
        <v>25</v>
      </c>
      <c r="F3697" s="56">
        <v>3.01</v>
      </c>
      <c r="G3697" s="53"/>
      <c r="H3697" s="53">
        <v>0</v>
      </c>
      <c r="I3697" s="53"/>
      <c r="J3697" s="53"/>
      <c r="K3697" s="57"/>
      <c r="L3697" s="58">
        <f t="shared" si="379"/>
        <v>13.26</v>
      </c>
      <c r="M3697" s="58">
        <f t="shared" si="378"/>
        <v>1.33</v>
      </c>
      <c r="N3697" s="58" t="e">
        <f>IF(F3697&gt;0,ROUND(F3697*#REF!,2),0)</f>
        <v>#REF!</v>
      </c>
      <c r="O3697" s="58">
        <f>IF(J3697&gt;0,ROUND(J3697*#REF!,2),0)</f>
        <v>0</v>
      </c>
      <c r="P3697" s="58" t="e">
        <f t="shared" si="377"/>
        <v>#REF!</v>
      </c>
      <c r="Q3697" s="59" t="s">
        <v>0</v>
      </c>
      <c r="R3697" s="51"/>
      <c r="S3697" s="51"/>
    </row>
    <row r="3698" spans="1:19" ht="31.5" x14ac:dyDescent="0.35">
      <c r="A3698" s="53">
        <v>40403432</v>
      </c>
      <c r="B3698" s="53" t="s">
        <v>12673</v>
      </c>
      <c r="C3698" s="54" t="s">
        <v>908</v>
      </c>
      <c r="D3698" s="60">
        <v>0.1</v>
      </c>
      <c r="E3698" s="60" t="s">
        <v>25</v>
      </c>
      <c r="F3698" s="56">
        <v>4.3</v>
      </c>
      <c r="G3698" s="53"/>
      <c r="H3698" s="53">
        <v>0</v>
      </c>
      <c r="I3698" s="53"/>
      <c r="J3698" s="53"/>
      <c r="K3698" s="57"/>
      <c r="L3698" s="58">
        <f t="shared" si="379"/>
        <v>13.26</v>
      </c>
      <c r="M3698" s="58">
        <f t="shared" si="378"/>
        <v>1.33</v>
      </c>
      <c r="N3698" s="58" t="e">
        <f>IF(F3698&gt;0,ROUND(F3698*#REF!,2),0)</f>
        <v>#REF!</v>
      </c>
      <c r="O3698" s="58">
        <f>IF(J3698&gt;0,ROUND(J3698*#REF!,2),0)</f>
        <v>0</v>
      </c>
      <c r="P3698" s="58" t="e">
        <f t="shared" si="377"/>
        <v>#REF!</v>
      </c>
      <c r="Q3698" s="59" t="s">
        <v>0</v>
      </c>
      <c r="R3698" s="51"/>
      <c r="S3698" s="51"/>
    </row>
    <row r="3699" spans="1:19" ht="21" x14ac:dyDescent="0.35">
      <c r="A3699" s="53">
        <v>40403440</v>
      </c>
      <c r="B3699" s="53" t="s">
        <v>12674</v>
      </c>
      <c r="C3699" s="54" t="s">
        <v>907</v>
      </c>
      <c r="D3699" s="60">
        <v>0.1</v>
      </c>
      <c r="E3699" s="60" t="s">
        <v>25</v>
      </c>
      <c r="F3699" s="56">
        <v>1.4</v>
      </c>
      <c r="G3699" s="53"/>
      <c r="H3699" s="53">
        <v>0</v>
      </c>
      <c r="I3699" s="53"/>
      <c r="J3699" s="53"/>
      <c r="K3699" s="57"/>
      <c r="L3699" s="58">
        <f t="shared" si="379"/>
        <v>13.26</v>
      </c>
      <c r="M3699" s="58">
        <f t="shared" si="378"/>
        <v>1.33</v>
      </c>
      <c r="N3699" s="58" t="e">
        <f>IF(F3699&gt;0,ROUND(F3699*#REF!,2),0)</f>
        <v>#REF!</v>
      </c>
      <c r="O3699" s="58">
        <f>IF(J3699&gt;0,ROUND(J3699*#REF!,2),0)</f>
        <v>0</v>
      </c>
      <c r="P3699" s="58" t="e">
        <f t="shared" si="377"/>
        <v>#REF!</v>
      </c>
      <c r="Q3699" s="59" t="s">
        <v>0</v>
      </c>
      <c r="R3699" s="51"/>
      <c r="S3699" s="51"/>
    </row>
    <row r="3700" spans="1:19" ht="21" x14ac:dyDescent="0.35">
      <c r="A3700" s="53">
        <v>40403459</v>
      </c>
      <c r="B3700" s="53" t="s">
        <v>12675</v>
      </c>
      <c r="C3700" s="54" t="s">
        <v>906</v>
      </c>
      <c r="D3700" s="60">
        <v>0.1</v>
      </c>
      <c r="E3700" s="60" t="s">
        <v>25</v>
      </c>
      <c r="F3700" s="56">
        <v>2</v>
      </c>
      <c r="G3700" s="53"/>
      <c r="H3700" s="53">
        <v>0</v>
      </c>
      <c r="I3700" s="53"/>
      <c r="J3700" s="53"/>
      <c r="K3700" s="57"/>
      <c r="L3700" s="58">
        <f t="shared" si="379"/>
        <v>13.26</v>
      </c>
      <c r="M3700" s="58">
        <f t="shared" si="378"/>
        <v>1.33</v>
      </c>
      <c r="N3700" s="58" t="e">
        <f>IF(F3700&gt;0,ROUND(F3700*#REF!,2),0)</f>
        <v>#REF!</v>
      </c>
      <c r="O3700" s="58">
        <f>IF(J3700&gt;0,ROUND(J3700*#REF!,2),0)</f>
        <v>0</v>
      </c>
      <c r="P3700" s="58" t="e">
        <f t="shared" si="377"/>
        <v>#REF!</v>
      </c>
      <c r="Q3700" s="59" t="s">
        <v>0</v>
      </c>
      <c r="R3700" s="51"/>
      <c r="S3700" s="51"/>
    </row>
    <row r="3701" spans="1:19" ht="21" x14ac:dyDescent="0.35">
      <c r="A3701" s="53">
        <v>40403467</v>
      </c>
      <c r="B3701" s="53" t="s">
        <v>12676</v>
      </c>
      <c r="C3701" s="54" t="s">
        <v>905</v>
      </c>
      <c r="D3701" s="60">
        <v>0.1</v>
      </c>
      <c r="E3701" s="60" t="s">
        <v>25</v>
      </c>
      <c r="F3701" s="56">
        <v>1.36</v>
      </c>
      <c r="G3701" s="53"/>
      <c r="H3701" s="53">
        <v>0</v>
      </c>
      <c r="I3701" s="53"/>
      <c r="J3701" s="53"/>
      <c r="K3701" s="57"/>
      <c r="L3701" s="58">
        <f t="shared" si="379"/>
        <v>13.26</v>
      </c>
      <c r="M3701" s="58">
        <f t="shared" si="378"/>
        <v>1.33</v>
      </c>
      <c r="N3701" s="58" t="e">
        <f>IF(F3701&gt;0,ROUND(F3701*#REF!,2),0)</f>
        <v>#REF!</v>
      </c>
      <c r="O3701" s="58">
        <f>IF(J3701&gt;0,ROUND(J3701*#REF!,2),0)</f>
        <v>0</v>
      </c>
      <c r="P3701" s="58" t="e">
        <f t="shared" si="377"/>
        <v>#REF!</v>
      </c>
      <c r="Q3701" s="59" t="s">
        <v>0</v>
      </c>
      <c r="R3701" s="51"/>
      <c r="S3701" s="51"/>
    </row>
    <row r="3702" spans="1:19" ht="21" x14ac:dyDescent="0.35">
      <c r="A3702" s="53">
        <v>40403475</v>
      </c>
      <c r="B3702" s="53" t="s">
        <v>12677</v>
      </c>
      <c r="C3702" s="54" t="s">
        <v>904</v>
      </c>
      <c r="D3702" s="60">
        <v>0.1</v>
      </c>
      <c r="E3702" s="60" t="s">
        <v>25</v>
      </c>
      <c r="F3702" s="56">
        <v>2.0299999999999998</v>
      </c>
      <c r="G3702" s="53"/>
      <c r="H3702" s="53">
        <v>0</v>
      </c>
      <c r="I3702" s="53"/>
      <c r="J3702" s="53"/>
      <c r="K3702" s="57"/>
      <c r="L3702" s="58">
        <f t="shared" si="379"/>
        <v>13.26</v>
      </c>
      <c r="M3702" s="58">
        <f t="shared" si="378"/>
        <v>1.33</v>
      </c>
      <c r="N3702" s="58" t="e">
        <f>IF(F3702&gt;0,ROUND(F3702*#REF!,2),0)</f>
        <v>#REF!</v>
      </c>
      <c r="O3702" s="58">
        <f>IF(J3702&gt;0,ROUND(J3702*#REF!,2),0)</f>
        <v>0</v>
      </c>
      <c r="P3702" s="58" t="e">
        <f t="shared" si="377"/>
        <v>#REF!</v>
      </c>
      <c r="Q3702" s="59" t="s">
        <v>0</v>
      </c>
      <c r="R3702" s="51"/>
      <c r="S3702" s="51"/>
    </row>
    <row r="3703" spans="1:19" ht="21" x14ac:dyDescent="0.35">
      <c r="A3703" s="53">
        <v>40403483</v>
      </c>
      <c r="B3703" s="53" t="s">
        <v>12678</v>
      </c>
      <c r="C3703" s="54" t="s">
        <v>903</v>
      </c>
      <c r="D3703" s="60">
        <v>0.1</v>
      </c>
      <c r="E3703" s="60" t="s">
        <v>25</v>
      </c>
      <c r="F3703" s="56">
        <v>3.07</v>
      </c>
      <c r="G3703" s="53"/>
      <c r="H3703" s="53">
        <v>0</v>
      </c>
      <c r="I3703" s="53"/>
      <c r="J3703" s="53"/>
      <c r="K3703" s="57"/>
      <c r="L3703" s="58">
        <f t="shared" si="379"/>
        <v>13.26</v>
      </c>
      <c r="M3703" s="58">
        <f t="shared" si="378"/>
        <v>1.33</v>
      </c>
      <c r="N3703" s="58" t="e">
        <f>IF(F3703&gt;0,ROUND(F3703*#REF!,2),0)</f>
        <v>#REF!</v>
      </c>
      <c r="O3703" s="58">
        <f>IF(J3703&gt;0,ROUND(J3703*#REF!,2),0)</f>
        <v>0</v>
      </c>
      <c r="P3703" s="58" t="e">
        <f t="shared" si="377"/>
        <v>#REF!</v>
      </c>
      <c r="Q3703" s="59" t="s">
        <v>0</v>
      </c>
      <c r="R3703" s="51"/>
      <c r="S3703" s="51"/>
    </row>
    <row r="3704" spans="1:19" ht="21" x14ac:dyDescent="0.35">
      <c r="A3704" s="53">
        <v>40403491</v>
      </c>
      <c r="B3704" s="53" t="s">
        <v>12679</v>
      </c>
      <c r="C3704" s="54" t="s">
        <v>902</v>
      </c>
      <c r="D3704" s="60">
        <v>0.1</v>
      </c>
      <c r="E3704" s="60" t="s">
        <v>25</v>
      </c>
      <c r="F3704" s="56">
        <v>4.38</v>
      </c>
      <c r="G3704" s="53"/>
      <c r="H3704" s="53">
        <v>0</v>
      </c>
      <c r="I3704" s="53"/>
      <c r="J3704" s="53"/>
      <c r="K3704" s="57"/>
      <c r="L3704" s="58">
        <f t="shared" si="379"/>
        <v>13.26</v>
      </c>
      <c r="M3704" s="58">
        <f t="shared" si="378"/>
        <v>1.33</v>
      </c>
      <c r="N3704" s="58" t="e">
        <f>IF(F3704&gt;0,ROUND(F3704*#REF!,2),0)</f>
        <v>#REF!</v>
      </c>
      <c r="O3704" s="58">
        <f>IF(J3704&gt;0,ROUND(J3704*#REF!,2),0)</f>
        <v>0</v>
      </c>
      <c r="P3704" s="58" t="e">
        <f t="shared" si="377"/>
        <v>#REF!</v>
      </c>
      <c r="Q3704" s="59" t="s">
        <v>0</v>
      </c>
      <c r="R3704" s="51"/>
      <c r="S3704" s="51"/>
    </row>
    <row r="3705" spans="1:19" ht="21" x14ac:dyDescent="0.35">
      <c r="A3705" s="53">
        <v>40403505</v>
      </c>
      <c r="B3705" s="53" t="s">
        <v>12680</v>
      </c>
      <c r="C3705" s="54" t="s">
        <v>901</v>
      </c>
      <c r="D3705" s="60">
        <v>0.1</v>
      </c>
      <c r="E3705" s="60" t="s">
        <v>25</v>
      </c>
      <c r="F3705" s="56">
        <v>2.85</v>
      </c>
      <c r="G3705" s="53"/>
      <c r="H3705" s="53">
        <v>0</v>
      </c>
      <c r="I3705" s="53"/>
      <c r="J3705" s="53"/>
      <c r="K3705" s="57"/>
      <c r="L3705" s="58">
        <f t="shared" si="379"/>
        <v>13.26</v>
      </c>
      <c r="M3705" s="58">
        <f t="shared" si="378"/>
        <v>1.33</v>
      </c>
      <c r="N3705" s="58" t="e">
        <f>IF(F3705&gt;0,ROUND(F3705*#REF!,2),0)</f>
        <v>#REF!</v>
      </c>
      <c r="O3705" s="58">
        <f>IF(J3705&gt;0,ROUND(J3705*#REF!,2),0)</f>
        <v>0</v>
      </c>
      <c r="P3705" s="58" t="e">
        <f t="shared" si="377"/>
        <v>#REF!</v>
      </c>
      <c r="Q3705" s="59" t="s">
        <v>0</v>
      </c>
      <c r="R3705" s="51"/>
      <c r="S3705" s="51"/>
    </row>
    <row r="3706" spans="1:19" ht="21" x14ac:dyDescent="0.35">
      <c r="A3706" s="53">
        <v>40403513</v>
      </c>
      <c r="B3706" s="53" t="s">
        <v>12681</v>
      </c>
      <c r="C3706" s="54" t="s">
        <v>900</v>
      </c>
      <c r="D3706" s="60">
        <v>0.1</v>
      </c>
      <c r="E3706" s="60" t="s">
        <v>25</v>
      </c>
      <c r="F3706" s="56">
        <v>3.6</v>
      </c>
      <c r="G3706" s="53"/>
      <c r="H3706" s="53">
        <v>0</v>
      </c>
      <c r="I3706" s="53"/>
      <c r="J3706" s="53"/>
      <c r="K3706" s="57"/>
      <c r="L3706" s="58">
        <f t="shared" si="379"/>
        <v>13.26</v>
      </c>
      <c r="M3706" s="58">
        <f t="shared" si="378"/>
        <v>1.33</v>
      </c>
      <c r="N3706" s="58" t="e">
        <f>IF(F3706&gt;0,ROUND(F3706*#REF!,2),0)</f>
        <v>#REF!</v>
      </c>
      <c r="O3706" s="58">
        <f>IF(J3706&gt;0,ROUND(J3706*#REF!,2),0)</f>
        <v>0</v>
      </c>
      <c r="P3706" s="58" t="e">
        <f t="shared" si="377"/>
        <v>#REF!</v>
      </c>
      <c r="Q3706" s="59" t="s">
        <v>0</v>
      </c>
      <c r="R3706" s="51"/>
      <c r="S3706" s="51"/>
    </row>
    <row r="3707" spans="1:19" ht="21" x14ac:dyDescent="0.35">
      <c r="A3707" s="53">
        <v>40403521</v>
      </c>
      <c r="B3707" s="53" t="s">
        <v>12682</v>
      </c>
      <c r="C3707" s="54" t="s">
        <v>899</v>
      </c>
      <c r="D3707" s="60">
        <v>0.1</v>
      </c>
      <c r="E3707" s="60" t="s">
        <v>25</v>
      </c>
      <c r="F3707" s="56">
        <v>0.74</v>
      </c>
      <c r="G3707" s="53"/>
      <c r="H3707" s="53">
        <v>0</v>
      </c>
      <c r="I3707" s="53"/>
      <c r="J3707" s="53"/>
      <c r="K3707" s="57"/>
      <c r="L3707" s="58">
        <f t="shared" si="379"/>
        <v>13.26</v>
      </c>
      <c r="M3707" s="58">
        <f t="shared" si="378"/>
        <v>1.33</v>
      </c>
      <c r="N3707" s="58" t="e">
        <f>IF(F3707&gt;0,ROUND(F3707*#REF!,2),0)</f>
        <v>#REF!</v>
      </c>
      <c r="O3707" s="58">
        <f>IF(J3707&gt;0,ROUND(J3707*#REF!,2),0)</f>
        <v>0</v>
      </c>
      <c r="P3707" s="58" t="e">
        <f t="shared" si="377"/>
        <v>#REF!</v>
      </c>
      <c r="Q3707" s="59" t="s">
        <v>0</v>
      </c>
      <c r="R3707" s="51"/>
      <c r="S3707" s="51"/>
    </row>
    <row r="3708" spans="1:19" ht="21" x14ac:dyDescent="0.35">
      <c r="A3708" s="53">
        <v>40403530</v>
      </c>
      <c r="B3708" s="53" t="s">
        <v>12683</v>
      </c>
      <c r="C3708" s="54" t="s">
        <v>898</v>
      </c>
      <c r="D3708" s="60">
        <v>0.1</v>
      </c>
      <c r="E3708" s="60" t="s">
        <v>25</v>
      </c>
      <c r="F3708" s="56">
        <v>1.5</v>
      </c>
      <c r="G3708" s="53"/>
      <c r="H3708" s="53">
        <v>0</v>
      </c>
      <c r="I3708" s="53"/>
      <c r="J3708" s="53"/>
      <c r="K3708" s="57"/>
      <c r="L3708" s="58">
        <f t="shared" si="379"/>
        <v>13.26</v>
      </c>
      <c r="M3708" s="58">
        <f t="shared" si="378"/>
        <v>1.33</v>
      </c>
      <c r="N3708" s="58" t="e">
        <f>IF(F3708&gt;0,ROUND(F3708*#REF!,2),0)</f>
        <v>#REF!</v>
      </c>
      <c r="O3708" s="58">
        <f>IF(J3708&gt;0,ROUND(J3708*#REF!,2),0)</f>
        <v>0</v>
      </c>
      <c r="P3708" s="58" t="e">
        <f t="shared" si="377"/>
        <v>#REF!</v>
      </c>
      <c r="Q3708" s="59" t="s">
        <v>0</v>
      </c>
      <c r="R3708" s="51"/>
      <c r="S3708" s="51"/>
    </row>
    <row r="3709" spans="1:19" ht="21" x14ac:dyDescent="0.35">
      <c r="A3709" s="53">
        <v>40403548</v>
      </c>
      <c r="B3709" s="53" t="s">
        <v>12684</v>
      </c>
      <c r="C3709" s="54" t="s">
        <v>897</v>
      </c>
      <c r="D3709" s="60">
        <v>0.1</v>
      </c>
      <c r="E3709" s="60" t="s">
        <v>25</v>
      </c>
      <c r="F3709" s="56">
        <v>1.41</v>
      </c>
      <c r="G3709" s="53"/>
      <c r="H3709" s="53">
        <v>0</v>
      </c>
      <c r="I3709" s="53"/>
      <c r="J3709" s="53"/>
      <c r="K3709" s="57"/>
      <c r="L3709" s="58">
        <f t="shared" si="379"/>
        <v>13.26</v>
      </c>
      <c r="M3709" s="58">
        <f t="shared" si="378"/>
        <v>1.33</v>
      </c>
      <c r="N3709" s="58" t="e">
        <f>IF(F3709&gt;0,ROUND(F3709*#REF!,2),0)</f>
        <v>#REF!</v>
      </c>
      <c r="O3709" s="58">
        <f>IF(J3709&gt;0,ROUND(J3709*#REF!,2),0)</f>
        <v>0</v>
      </c>
      <c r="P3709" s="58" t="e">
        <f t="shared" si="377"/>
        <v>#REF!</v>
      </c>
      <c r="Q3709" s="59" t="s">
        <v>0</v>
      </c>
      <c r="R3709" s="51"/>
      <c r="S3709" s="51"/>
    </row>
    <row r="3710" spans="1:19" ht="21" x14ac:dyDescent="0.35">
      <c r="A3710" s="53">
        <v>40403556</v>
      </c>
      <c r="B3710" s="53" t="s">
        <v>12685</v>
      </c>
      <c r="C3710" s="54" t="s">
        <v>896</v>
      </c>
      <c r="D3710" s="60">
        <v>0.1</v>
      </c>
      <c r="E3710" s="60" t="s">
        <v>25</v>
      </c>
      <c r="F3710" s="56">
        <v>2.0099999999999998</v>
      </c>
      <c r="G3710" s="53"/>
      <c r="H3710" s="53">
        <v>0</v>
      </c>
      <c r="I3710" s="53"/>
      <c r="J3710" s="53"/>
      <c r="K3710" s="57"/>
      <c r="L3710" s="58">
        <f t="shared" si="379"/>
        <v>13.26</v>
      </c>
      <c r="M3710" s="58">
        <f t="shared" si="378"/>
        <v>1.33</v>
      </c>
      <c r="N3710" s="58" t="e">
        <f>IF(F3710&gt;0,ROUND(F3710*#REF!,2),0)</f>
        <v>#REF!</v>
      </c>
      <c r="O3710" s="58">
        <f>IF(J3710&gt;0,ROUND(J3710*#REF!,2),0)</f>
        <v>0</v>
      </c>
      <c r="P3710" s="58" t="e">
        <f t="shared" si="377"/>
        <v>#REF!</v>
      </c>
      <c r="Q3710" s="59" t="s">
        <v>0</v>
      </c>
      <c r="R3710" s="51"/>
      <c r="S3710" s="51"/>
    </row>
    <row r="3711" spans="1:19" ht="21" x14ac:dyDescent="0.35">
      <c r="A3711" s="53">
        <v>40403564</v>
      </c>
      <c r="B3711" s="53" t="s">
        <v>12686</v>
      </c>
      <c r="C3711" s="54" t="s">
        <v>895</v>
      </c>
      <c r="D3711" s="60">
        <v>0.1</v>
      </c>
      <c r="E3711" s="60" t="s">
        <v>25</v>
      </c>
      <c r="F3711" s="56">
        <v>1.19</v>
      </c>
      <c r="G3711" s="53"/>
      <c r="H3711" s="53">
        <v>0</v>
      </c>
      <c r="I3711" s="53"/>
      <c r="J3711" s="53"/>
      <c r="K3711" s="57"/>
      <c r="L3711" s="58">
        <f t="shared" si="379"/>
        <v>13.26</v>
      </c>
      <c r="M3711" s="58">
        <f t="shared" si="378"/>
        <v>1.33</v>
      </c>
      <c r="N3711" s="58" t="e">
        <f>IF(F3711&gt;0,ROUND(F3711*#REF!,2),0)</f>
        <v>#REF!</v>
      </c>
      <c r="O3711" s="58">
        <f>IF(J3711&gt;0,ROUND(J3711*#REF!,2),0)</f>
        <v>0</v>
      </c>
      <c r="P3711" s="58" t="e">
        <f t="shared" si="377"/>
        <v>#REF!</v>
      </c>
      <c r="Q3711" s="59" t="s">
        <v>0</v>
      </c>
      <c r="R3711" s="51"/>
      <c r="S3711" s="51"/>
    </row>
    <row r="3712" spans="1:19" ht="21" x14ac:dyDescent="0.35">
      <c r="A3712" s="53">
        <v>40403572</v>
      </c>
      <c r="B3712" s="53" t="s">
        <v>12687</v>
      </c>
      <c r="C3712" s="54" t="s">
        <v>894</v>
      </c>
      <c r="D3712" s="60">
        <v>0.1</v>
      </c>
      <c r="E3712" s="60" t="s">
        <v>25</v>
      </c>
      <c r="F3712" s="56">
        <v>1.7</v>
      </c>
      <c r="G3712" s="53"/>
      <c r="H3712" s="53">
        <v>0</v>
      </c>
      <c r="I3712" s="53"/>
      <c r="J3712" s="53"/>
      <c r="K3712" s="57"/>
      <c r="L3712" s="58">
        <f t="shared" si="379"/>
        <v>13.26</v>
      </c>
      <c r="M3712" s="58">
        <f t="shared" si="378"/>
        <v>1.33</v>
      </c>
      <c r="N3712" s="58" t="e">
        <f>IF(F3712&gt;0,ROUND(F3712*#REF!,2),0)</f>
        <v>#REF!</v>
      </c>
      <c r="O3712" s="58">
        <f>IF(J3712&gt;0,ROUND(J3712*#REF!,2),0)</f>
        <v>0</v>
      </c>
      <c r="P3712" s="58" t="e">
        <f t="shared" si="377"/>
        <v>#REF!</v>
      </c>
      <c r="Q3712" s="59" t="s">
        <v>0</v>
      </c>
      <c r="R3712" s="51"/>
      <c r="S3712" s="51"/>
    </row>
    <row r="3713" spans="1:19" ht="21" x14ac:dyDescent="0.35">
      <c r="A3713" s="53">
        <v>40403580</v>
      </c>
      <c r="B3713" s="53" t="s">
        <v>12688</v>
      </c>
      <c r="C3713" s="54" t="s">
        <v>893</v>
      </c>
      <c r="D3713" s="60">
        <v>0.1</v>
      </c>
      <c r="E3713" s="60" t="s">
        <v>25</v>
      </c>
      <c r="F3713" s="56">
        <v>0.91</v>
      </c>
      <c r="G3713" s="53"/>
      <c r="H3713" s="53">
        <v>0</v>
      </c>
      <c r="I3713" s="53"/>
      <c r="J3713" s="53"/>
      <c r="K3713" s="57"/>
      <c r="L3713" s="58">
        <f t="shared" si="379"/>
        <v>13.26</v>
      </c>
      <c r="M3713" s="58">
        <f t="shared" si="378"/>
        <v>1.33</v>
      </c>
      <c r="N3713" s="58" t="e">
        <f>IF(F3713&gt;0,ROUND(F3713*#REF!,2),0)</f>
        <v>#REF!</v>
      </c>
      <c r="O3713" s="58">
        <f>IF(J3713&gt;0,ROUND(J3713*#REF!,2),0)</f>
        <v>0</v>
      </c>
      <c r="P3713" s="58" t="e">
        <f t="shared" si="377"/>
        <v>#REF!</v>
      </c>
      <c r="Q3713" s="59" t="s">
        <v>0</v>
      </c>
      <c r="R3713" s="51"/>
      <c r="S3713" s="51"/>
    </row>
    <row r="3714" spans="1:19" ht="21" x14ac:dyDescent="0.35">
      <c r="A3714" s="53">
        <v>40403599</v>
      </c>
      <c r="B3714" s="53" t="s">
        <v>12689</v>
      </c>
      <c r="C3714" s="54" t="s">
        <v>892</v>
      </c>
      <c r="D3714" s="60">
        <v>0.1</v>
      </c>
      <c r="E3714" s="60" t="s">
        <v>25</v>
      </c>
      <c r="F3714" s="56">
        <v>1.43</v>
      </c>
      <c r="G3714" s="53"/>
      <c r="H3714" s="53">
        <v>0</v>
      </c>
      <c r="I3714" s="53"/>
      <c r="J3714" s="53"/>
      <c r="K3714" s="57"/>
      <c r="L3714" s="58">
        <f t="shared" si="379"/>
        <v>13.26</v>
      </c>
      <c r="M3714" s="58">
        <f t="shared" si="378"/>
        <v>1.33</v>
      </c>
      <c r="N3714" s="58" t="e">
        <f>IF(F3714&gt;0,ROUND(F3714*#REF!,2),0)</f>
        <v>#REF!</v>
      </c>
      <c r="O3714" s="58">
        <f>IF(J3714&gt;0,ROUND(J3714*#REF!,2),0)</f>
        <v>0</v>
      </c>
      <c r="P3714" s="58" t="e">
        <f t="shared" si="377"/>
        <v>#REF!</v>
      </c>
      <c r="Q3714" s="59" t="s">
        <v>0</v>
      </c>
      <c r="R3714" s="51"/>
      <c r="S3714" s="51"/>
    </row>
    <row r="3715" spans="1:19" ht="21" x14ac:dyDescent="0.35">
      <c r="A3715" s="53">
        <v>40403602</v>
      </c>
      <c r="B3715" s="53" t="s">
        <v>12690</v>
      </c>
      <c r="C3715" s="54" t="s">
        <v>891</v>
      </c>
      <c r="D3715" s="60">
        <v>0.1</v>
      </c>
      <c r="E3715" s="60" t="s">
        <v>25</v>
      </c>
      <c r="F3715" s="56">
        <v>0.22</v>
      </c>
      <c r="G3715" s="53"/>
      <c r="H3715" s="53">
        <v>0</v>
      </c>
      <c r="I3715" s="53"/>
      <c r="J3715" s="53"/>
      <c r="K3715" s="57"/>
      <c r="L3715" s="58">
        <f t="shared" si="379"/>
        <v>13.26</v>
      </c>
      <c r="M3715" s="58">
        <f t="shared" si="378"/>
        <v>1.33</v>
      </c>
      <c r="N3715" s="58" t="e">
        <f>IF(F3715&gt;0,ROUND(F3715*#REF!,2),0)</f>
        <v>#REF!</v>
      </c>
      <c r="O3715" s="58">
        <f>IF(J3715&gt;0,ROUND(J3715*#REF!,2),0)</f>
        <v>0</v>
      </c>
      <c r="P3715" s="58" t="e">
        <f t="shared" si="377"/>
        <v>#REF!</v>
      </c>
      <c r="Q3715" s="59" t="s">
        <v>0</v>
      </c>
      <c r="R3715" s="51"/>
      <c r="S3715" s="51"/>
    </row>
    <row r="3716" spans="1:19" ht="21" x14ac:dyDescent="0.35">
      <c r="A3716" s="53">
        <v>40403610</v>
      </c>
      <c r="B3716" s="53" t="s">
        <v>12691</v>
      </c>
      <c r="C3716" s="54" t="s">
        <v>890</v>
      </c>
      <c r="D3716" s="60">
        <v>0.1</v>
      </c>
      <c r="E3716" s="60" t="s">
        <v>25</v>
      </c>
      <c r="F3716" s="56">
        <v>0.5</v>
      </c>
      <c r="G3716" s="53"/>
      <c r="H3716" s="53">
        <v>0</v>
      </c>
      <c r="I3716" s="53"/>
      <c r="J3716" s="53"/>
      <c r="K3716" s="57"/>
      <c r="L3716" s="58">
        <f t="shared" si="379"/>
        <v>13.26</v>
      </c>
      <c r="M3716" s="58">
        <f t="shared" si="378"/>
        <v>1.33</v>
      </c>
      <c r="N3716" s="58" t="e">
        <f>IF(F3716&gt;0,ROUND(F3716*#REF!,2),0)</f>
        <v>#REF!</v>
      </c>
      <c r="O3716" s="58">
        <f>IF(J3716&gt;0,ROUND(J3716*#REF!,2),0)</f>
        <v>0</v>
      </c>
      <c r="P3716" s="58" t="e">
        <f t="shared" si="377"/>
        <v>#REF!</v>
      </c>
      <c r="Q3716" s="59" t="s">
        <v>0</v>
      </c>
      <c r="R3716" s="51"/>
      <c r="S3716" s="51"/>
    </row>
    <row r="3717" spans="1:19" ht="21" x14ac:dyDescent="0.35">
      <c r="A3717" s="53">
        <v>40403629</v>
      </c>
      <c r="B3717" s="53" t="s">
        <v>12692</v>
      </c>
      <c r="C3717" s="54" t="s">
        <v>889</v>
      </c>
      <c r="D3717" s="60">
        <v>0.1</v>
      </c>
      <c r="E3717" s="60" t="s">
        <v>25</v>
      </c>
      <c r="F3717" s="56">
        <v>0.7</v>
      </c>
      <c r="G3717" s="53"/>
      <c r="H3717" s="53">
        <v>0</v>
      </c>
      <c r="I3717" s="53"/>
      <c r="J3717" s="53"/>
      <c r="K3717" s="57"/>
      <c r="L3717" s="58">
        <f t="shared" si="379"/>
        <v>13.26</v>
      </c>
      <c r="M3717" s="58">
        <f t="shared" si="378"/>
        <v>1.33</v>
      </c>
      <c r="N3717" s="58" t="e">
        <f>IF(F3717&gt;0,ROUND(F3717*#REF!,2),0)</f>
        <v>#REF!</v>
      </c>
      <c r="O3717" s="58">
        <f>IF(J3717&gt;0,ROUND(J3717*#REF!,2),0)</f>
        <v>0</v>
      </c>
      <c r="P3717" s="58" t="e">
        <f t="shared" si="377"/>
        <v>#REF!</v>
      </c>
      <c r="Q3717" s="59" t="s">
        <v>0</v>
      </c>
      <c r="R3717" s="51"/>
      <c r="S3717" s="51"/>
    </row>
    <row r="3718" spans="1:19" ht="21" x14ac:dyDescent="0.35">
      <c r="A3718" s="53">
        <v>40403637</v>
      </c>
      <c r="B3718" s="53" t="s">
        <v>12693</v>
      </c>
      <c r="C3718" s="54" t="s">
        <v>888</v>
      </c>
      <c r="D3718" s="60">
        <v>0.1</v>
      </c>
      <c r="E3718" s="60" t="s">
        <v>25</v>
      </c>
      <c r="F3718" s="56">
        <v>0.97</v>
      </c>
      <c r="G3718" s="53"/>
      <c r="H3718" s="53">
        <v>0</v>
      </c>
      <c r="I3718" s="53"/>
      <c r="J3718" s="53"/>
      <c r="K3718" s="57"/>
      <c r="L3718" s="58">
        <f t="shared" si="379"/>
        <v>13.26</v>
      </c>
      <c r="M3718" s="58">
        <f t="shared" si="378"/>
        <v>1.33</v>
      </c>
      <c r="N3718" s="58" t="e">
        <f>IF(F3718&gt;0,ROUND(F3718*#REF!,2),0)</f>
        <v>#REF!</v>
      </c>
      <c r="O3718" s="58">
        <f>IF(J3718&gt;0,ROUND(J3718*#REF!,2),0)</f>
        <v>0</v>
      </c>
      <c r="P3718" s="58" t="e">
        <f t="shared" si="377"/>
        <v>#REF!</v>
      </c>
      <c r="Q3718" s="59" t="s">
        <v>0</v>
      </c>
      <c r="R3718" s="51"/>
      <c r="S3718" s="51"/>
    </row>
    <row r="3719" spans="1:19" ht="21" x14ac:dyDescent="0.35">
      <c r="A3719" s="53">
        <v>40403645</v>
      </c>
      <c r="B3719" s="53" t="s">
        <v>12694</v>
      </c>
      <c r="C3719" s="54" t="s">
        <v>887</v>
      </c>
      <c r="D3719" s="60">
        <v>0.1</v>
      </c>
      <c r="E3719" s="60" t="s">
        <v>25</v>
      </c>
      <c r="F3719" s="56">
        <v>1.07</v>
      </c>
      <c r="G3719" s="53"/>
      <c r="H3719" s="53">
        <v>0</v>
      </c>
      <c r="I3719" s="53"/>
      <c r="J3719" s="53"/>
      <c r="K3719" s="57"/>
      <c r="L3719" s="58">
        <f t="shared" si="379"/>
        <v>13.26</v>
      </c>
      <c r="M3719" s="58">
        <f t="shared" si="378"/>
        <v>1.33</v>
      </c>
      <c r="N3719" s="58" t="e">
        <f>IF(F3719&gt;0,ROUND(F3719*#REF!,2),0)</f>
        <v>#REF!</v>
      </c>
      <c r="O3719" s="58">
        <f>IF(J3719&gt;0,ROUND(J3719*#REF!,2),0)</f>
        <v>0</v>
      </c>
      <c r="P3719" s="58" t="e">
        <f t="shared" si="377"/>
        <v>#REF!</v>
      </c>
      <c r="Q3719" s="59" t="s">
        <v>0</v>
      </c>
      <c r="R3719" s="51"/>
      <c r="S3719" s="51"/>
    </row>
    <row r="3720" spans="1:19" ht="21" x14ac:dyDescent="0.35">
      <c r="A3720" s="53">
        <v>40403653</v>
      </c>
      <c r="B3720" s="53" t="s">
        <v>12695</v>
      </c>
      <c r="C3720" s="54" t="s">
        <v>886</v>
      </c>
      <c r="D3720" s="60">
        <v>0.1</v>
      </c>
      <c r="E3720" s="60" t="s">
        <v>25</v>
      </c>
      <c r="F3720" s="56">
        <v>1.49</v>
      </c>
      <c r="G3720" s="53"/>
      <c r="H3720" s="53">
        <v>0</v>
      </c>
      <c r="I3720" s="53"/>
      <c r="J3720" s="53"/>
      <c r="K3720" s="57"/>
      <c r="L3720" s="58">
        <f t="shared" ref="L3720:L3751" si="380">VLOOKUP(E3720,PORTES2021,10,FALSE)</f>
        <v>13.26</v>
      </c>
      <c r="M3720" s="58">
        <f t="shared" si="378"/>
        <v>1.33</v>
      </c>
      <c r="N3720" s="58" t="e">
        <f>IF(F3720&gt;0,ROUND(F3720*#REF!,2),0)</f>
        <v>#REF!</v>
      </c>
      <c r="O3720" s="58">
        <f>IF(J3720&gt;0,ROUND(J3720*#REF!,2),0)</f>
        <v>0</v>
      </c>
      <c r="P3720" s="58" t="e">
        <f t="shared" ref="P3720:P3781" si="381">ROUND(M3720+N3720+O3720,2)</f>
        <v>#REF!</v>
      </c>
      <c r="Q3720" s="59" t="s">
        <v>0</v>
      </c>
      <c r="R3720" s="51"/>
      <c r="S3720" s="51"/>
    </row>
    <row r="3721" spans="1:19" ht="21" x14ac:dyDescent="0.35">
      <c r="A3721" s="53">
        <v>40403661</v>
      </c>
      <c r="B3721" s="53" t="s">
        <v>12696</v>
      </c>
      <c r="C3721" s="54" t="s">
        <v>885</v>
      </c>
      <c r="D3721" s="60">
        <v>0.1</v>
      </c>
      <c r="E3721" s="60" t="s">
        <v>25</v>
      </c>
      <c r="F3721" s="56">
        <v>1.26</v>
      </c>
      <c r="G3721" s="53"/>
      <c r="H3721" s="53">
        <v>0</v>
      </c>
      <c r="I3721" s="53"/>
      <c r="J3721" s="53"/>
      <c r="K3721" s="57"/>
      <c r="L3721" s="58">
        <f t="shared" si="380"/>
        <v>13.26</v>
      </c>
      <c r="M3721" s="58">
        <f t="shared" si="378"/>
        <v>1.33</v>
      </c>
      <c r="N3721" s="58" t="e">
        <f>IF(F3721&gt;0,ROUND(F3721*#REF!,2),0)</f>
        <v>#REF!</v>
      </c>
      <c r="O3721" s="58">
        <f>IF(J3721&gt;0,ROUND(J3721*#REF!,2),0)</f>
        <v>0</v>
      </c>
      <c r="P3721" s="58" t="e">
        <f t="shared" si="381"/>
        <v>#REF!</v>
      </c>
      <c r="Q3721" s="59" t="s">
        <v>0</v>
      </c>
      <c r="R3721" s="51"/>
      <c r="S3721" s="51"/>
    </row>
    <row r="3722" spans="1:19" ht="21" x14ac:dyDescent="0.35">
      <c r="A3722" s="53">
        <v>40403670</v>
      </c>
      <c r="B3722" s="53" t="s">
        <v>12697</v>
      </c>
      <c r="C3722" s="54" t="s">
        <v>884</v>
      </c>
      <c r="D3722" s="60">
        <v>0.1</v>
      </c>
      <c r="E3722" s="60" t="s">
        <v>25</v>
      </c>
      <c r="F3722" s="56">
        <v>1.81</v>
      </c>
      <c r="G3722" s="53"/>
      <c r="H3722" s="53">
        <v>0</v>
      </c>
      <c r="I3722" s="53"/>
      <c r="J3722" s="53"/>
      <c r="K3722" s="57"/>
      <c r="L3722" s="58">
        <f t="shared" si="380"/>
        <v>13.26</v>
      </c>
      <c r="M3722" s="58">
        <f t="shared" si="378"/>
        <v>1.33</v>
      </c>
      <c r="N3722" s="58" t="e">
        <f>IF(F3722&gt;0,ROUND(F3722*#REF!,2),0)</f>
        <v>#REF!</v>
      </c>
      <c r="O3722" s="58">
        <f>IF(J3722&gt;0,ROUND(J3722*#REF!,2),0)</f>
        <v>0</v>
      </c>
      <c r="P3722" s="58" t="e">
        <f t="shared" si="381"/>
        <v>#REF!</v>
      </c>
      <c r="Q3722" s="59" t="s">
        <v>0</v>
      </c>
      <c r="R3722" s="51"/>
      <c r="S3722" s="51"/>
    </row>
    <row r="3723" spans="1:19" x14ac:dyDescent="0.35">
      <c r="A3723" s="53">
        <v>40403688</v>
      </c>
      <c r="B3723" s="53" t="s">
        <v>12698</v>
      </c>
      <c r="C3723" s="54" t="s">
        <v>883</v>
      </c>
      <c r="D3723" s="60">
        <v>0.1</v>
      </c>
      <c r="E3723" s="60" t="s">
        <v>25</v>
      </c>
      <c r="F3723" s="56">
        <v>0.8</v>
      </c>
      <c r="G3723" s="53"/>
      <c r="H3723" s="53">
        <v>0</v>
      </c>
      <c r="I3723" s="53"/>
      <c r="J3723" s="53"/>
      <c r="K3723" s="57"/>
      <c r="L3723" s="58">
        <f t="shared" si="380"/>
        <v>13.26</v>
      </c>
      <c r="M3723" s="58">
        <f t="shared" si="378"/>
        <v>1.33</v>
      </c>
      <c r="N3723" s="58" t="e">
        <f>IF(F3723&gt;0,ROUND(F3723*#REF!,2),0)</f>
        <v>#REF!</v>
      </c>
      <c r="O3723" s="58">
        <f>IF(J3723&gt;0,ROUND(J3723*#REF!,2),0)</f>
        <v>0</v>
      </c>
      <c r="P3723" s="58" t="e">
        <f t="shared" si="381"/>
        <v>#REF!</v>
      </c>
      <c r="Q3723" s="59" t="s">
        <v>0</v>
      </c>
      <c r="R3723" s="51"/>
      <c r="S3723" s="51"/>
    </row>
    <row r="3724" spans="1:19" ht="21" x14ac:dyDescent="0.35">
      <c r="A3724" s="53">
        <v>40403696</v>
      </c>
      <c r="B3724" s="53" t="s">
        <v>12699</v>
      </c>
      <c r="C3724" s="54" t="s">
        <v>882</v>
      </c>
      <c r="D3724" s="60">
        <v>0.1</v>
      </c>
      <c r="E3724" s="60" t="s">
        <v>25</v>
      </c>
      <c r="F3724" s="56">
        <v>0.53</v>
      </c>
      <c r="G3724" s="53"/>
      <c r="H3724" s="53">
        <v>0</v>
      </c>
      <c r="I3724" s="53"/>
      <c r="J3724" s="53"/>
      <c r="K3724" s="57"/>
      <c r="L3724" s="58">
        <f t="shared" si="380"/>
        <v>13.26</v>
      </c>
      <c r="M3724" s="58">
        <f t="shared" ref="M3724:M3781" si="382">ROUND(D3724*L3724,2)</f>
        <v>1.33</v>
      </c>
      <c r="N3724" s="58" t="e">
        <f>IF(F3724&gt;0,ROUND(F3724*#REF!,2),0)</f>
        <v>#REF!</v>
      </c>
      <c r="O3724" s="58">
        <f>IF(J3724&gt;0,ROUND(J3724*#REF!,2),0)</f>
        <v>0</v>
      </c>
      <c r="P3724" s="58" t="e">
        <f t="shared" si="381"/>
        <v>#REF!</v>
      </c>
      <c r="Q3724" s="59" t="s">
        <v>0</v>
      </c>
      <c r="R3724" s="51"/>
      <c r="S3724" s="51"/>
    </row>
    <row r="3725" spans="1:19" ht="31.5" x14ac:dyDescent="0.35">
      <c r="A3725" s="53">
        <v>40403700</v>
      </c>
      <c r="B3725" s="53" t="s">
        <v>12700</v>
      </c>
      <c r="C3725" s="54" t="s">
        <v>881</v>
      </c>
      <c r="D3725" s="60">
        <v>0.1</v>
      </c>
      <c r="E3725" s="60" t="s">
        <v>25</v>
      </c>
      <c r="F3725" s="56">
        <v>3.47</v>
      </c>
      <c r="G3725" s="53"/>
      <c r="H3725" s="53">
        <v>0</v>
      </c>
      <c r="I3725" s="53"/>
      <c r="J3725" s="53"/>
      <c r="K3725" s="57"/>
      <c r="L3725" s="58">
        <f t="shared" si="380"/>
        <v>13.26</v>
      </c>
      <c r="M3725" s="58">
        <f t="shared" si="382"/>
        <v>1.33</v>
      </c>
      <c r="N3725" s="58" t="e">
        <f>IF(F3725&gt;0,ROUND(F3725*#REF!,2),0)</f>
        <v>#REF!</v>
      </c>
      <c r="O3725" s="58">
        <f>IF(J3725&gt;0,ROUND(J3725*#REF!,2),0)</f>
        <v>0</v>
      </c>
      <c r="P3725" s="58" t="e">
        <f t="shared" si="381"/>
        <v>#REF!</v>
      </c>
      <c r="Q3725" s="59" t="s">
        <v>0</v>
      </c>
      <c r="R3725" s="51"/>
      <c r="S3725" s="51"/>
    </row>
    <row r="3726" spans="1:19" ht="31.5" x14ac:dyDescent="0.35">
      <c r="A3726" s="53">
        <v>40403718</v>
      </c>
      <c r="B3726" s="53" t="s">
        <v>12701</v>
      </c>
      <c r="C3726" s="54" t="s">
        <v>880</v>
      </c>
      <c r="D3726" s="60">
        <v>0.1</v>
      </c>
      <c r="E3726" s="60" t="s">
        <v>25</v>
      </c>
      <c r="F3726" s="56">
        <v>3.47</v>
      </c>
      <c r="G3726" s="53"/>
      <c r="H3726" s="53">
        <v>0</v>
      </c>
      <c r="I3726" s="53"/>
      <c r="J3726" s="53"/>
      <c r="K3726" s="57"/>
      <c r="L3726" s="58">
        <f t="shared" si="380"/>
        <v>13.26</v>
      </c>
      <c r="M3726" s="58">
        <f t="shared" si="382"/>
        <v>1.33</v>
      </c>
      <c r="N3726" s="58" t="e">
        <f>IF(F3726&gt;0,ROUND(F3726*#REF!,2),0)</f>
        <v>#REF!</v>
      </c>
      <c r="O3726" s="58">
        <f>IF(J3726&gt;0,ROUND(J3726*#REF!,2),0)</f>
        <v>0</v>
      </c>
      <c r="P3726" s="58" t="e">
        <f t="shared" si="381"/>
        <v>#REF!</v>
      </c>
      <c r="Q3726" s="59" t="s">
        <v>0</v>
      </c>
      <c r="R3726" s="51"/>
      <c r="S3726" s="51"/>
    </row>
    <row r="3727" spans="1:19" ht="31.5" x14ac:dyDescent="0.35">
      <c r="A3727" s="53">
        <v>40403726</v>
      </c>
      <c r="B3727" s="53" t="s">
        <v>12702</v>
      </c>
      <c r="C3727" s="54" t="s">
        <v>879</v>
      </c>
      <c r="D3727" s="60">
        <v>0.1</v>
      </c>
      <c r="E3727" s="60" t="s">
        <v>25</v>
      </c>
      <c r="F3727" s="56">
        <v>48.4</v>
      </c>
      <c r="G3727" s="53"/>
      <c r="H3727" s="53">
        <v>0</v>
      </c>
      <c r="I3727" s="53"/>
      <c r="J3727" s="53"/>
      <c r="K3727" s="57"/>
      <c r="L3727" s="58">
        <f t="shared" si="380"/>
        <v>13.26</v>
      </c>
      <c r="M3727" s="58">
        <f t="shared" si="382"/>
        <v>1.33</v>
      </c>
      <c r="N3727" s="58" t="e">
        <f>IF(F3727&gt;0,ROUND(F3727*#REF!,2),0)</f>
        <v>#REF!</v>
      </c>
      <c r="O3727" s="58">
        <f>IF(J3727&gt;0,ROUND(J3727*#REF!,2),0)</f>
        <v>0</v>
      </c>
      <c r="P3727" s="58" t="e">
        <f t="shared" si="381"/>
        <v>#REF!</v>
      </c>
      <c r="Q3727" s="59" t="s">
        <v>0</v>
      </c>
      <c r="R3727" s="51"/>
      <c r="S3727" s="51"/>
    </row>
    <row r="3728" spans="1:19" ht="21" x14ac:dyDescent="0.35">
      <c r="A3728" s="53">
        <v>40403734</v>
      </c>
      <c r="B3728" s="53" t="s">
        <v>12703</v>
      </c>
      <c r="C3728" s="54" t="s">
        <v>878</v>
      </c>
      <c r="D3728" s="60">
        <v>0.1</v>
      </c>
      <c r="E3728" s="60" t="s">
        <v>25</v>
      </c>
      <c r="F3728" s="56">
        <v>22.9</v>
      </c>
      <c r="G3728" s="53"/>
      <c r="H3728" s="53">
        <v>0</v>
      </c>
      <c r="I3728" s="53"/>
      <c r="J3728" s="53"/>
      <c r="K3728" s="57"/>
      <c r="L3728" s="58">
        <f t="shared" si="380"/>
        <v>13.26</v>
      </c>
      <c r="M3728" s="58">
        <f t="shared" si="382"/>
        <v>1.33</v>
      </c>
      <c r="N3728" s="58" t="e">
        <f>IF(F3728&gt;0,ROUND(F3728*#REF!,2),0)</f>
        <v>#REF!</v>
      </c>
      <c r="O3728" s="58">
        <f>IF(J3728&gt;0,ROUND(J3728*#REF!,2),0)</f>
        <v>0</v>
      </c>
      <c r="P3728" s="58" t="e">
        <f t="shared" si="381"/>
        <v>#REF!</v>
      </c>
      <c r="Q3728" s="59" t="s">
        <v>0</v>
      </c>
      <c r="R3728" s="51"/>
      <c r="S3728" s="51"/>
    </row>
    <row r="3729" spans="1:19" ht="21" x14ac:dyDescent="0.35">
      <c r="A3729" s="53">
        <v>40403742</v>
      </c>
      <c r="B3729" s="53" t="s">
        <v>12704</v>
      </c>
      <c r="C3729" s="54" t="s">
        <v>877</v>
      </c>
      <c r="D3729" s="60">
        <v>0.1</v>
      </c>
      <c r="E3729" s="60" t="s">
        <v>25</v>
      </c>
      <c r="F3729" s="56">
        <v>7.14</v>
      </c>
      <c r="G3729" s="53"/>
      <c r="H3729" s="53">
        <v>0</v>
      </c>
      <c r="I3729" s="53"/>
      <c r="J3729" s="53"/>
      <c r="K3729" s="57"/>
      <c r="L3729" s="58">
        <f t="shared" si="380"/>
        <v>13.26</v>
      </c>
      <c r="M3729" s="58">
        <f t="shared" si="382"/>
        <v>1.33</v>
      </c>
      <c r="N3729" s="58" t="e">
        <f>IF(F3729&gt;0,ROUND(F3729*#REF!,2),0)</f>
        <v>#REF!</v>
      </c>
      <c r="O3729" s="58">
        <f>IF(J3729&gt;0,ROUND(J3729*#REF!,2),0)</f>
        <v>0</v>
      </c>
      <c r="P3729" s="58" t="e">
        <f t="shared" si="381"/>
        <v>#REF!</v>
      </c>
      <c r="Q3729" s="59" t="s">
        <v>0</v>
      </c>
      <c r="R3729" s="51"/>
      <c r="S3729" s="51"/>
    </row>
    <row r="3730" spans="1:19" ht="31.5" x14ac:dyDescent="0.35">
      <c r="A3730" s="53">
        <v>40403750</v>
      </c>
      <c r="B3730" s="53" t="s">
        <v>12705</v>
      </c>
      <c r="C3730" s="54" t="s">
        <v>876</v>
      </c>
      <c r="D3730" s="60">
        <v>0.1</v>
      </c>
      <c r="E3730" s="64" t="s">
        <v>25</v>
      </c>
      <c r="F3730" s="56">
        <v>62.4</v>
      </c>
      <c r="G3730" s="53"/>
      <c r="H3730" s="53">
        <v>0</v>
      </c>
      <c r="I3730" s="53"/>
      <c r="J3730" s="53"/>
      <c r="K3730" s="57"/>
      <c r="L3730" s="58">
        <f t="shared" si="380"/>
        <v>13.26</v>
      </c>
      <c r="M3730" s="58">
        <f t="shared" si="382"/>
        <v>1.33</v>
      </c>
      <c r="N3730" s="58" t="e">
        <f>IF(F3730&gt;0,ROUND(F3730*#REF!,2),0)</f>
        <v>#REF!</v>
      </c>
      <c r="O3730" s="58">
        <f>IF(J3730&gt;0,ROUND(J3730*#REF!,2),0)</f>
        <v>0</v>
      </c>
      <c r="P3730" s="58" t="e">
        <f t="shared" si="381"/>
        <v>#REF!</v>
      </c>
      <c r="Q3730" s="59" t="s">
        <v>0</v>
      </c>
      <c r="R3730" s="51"/>
      <c r="S3730" s="51"/>
    </row>
    <row r="3731" spans="1:19" ht="31.5" x14ac:dyDescent="0.35">
      <c r="A3731" s="53">
        <v>40403769</v>
      </c>
      <c r="B3731" s="53" t="s">
        <v>12706</v>
      </c>
      <c r="C3731" s="54" t="s">
        <v>875</v>
      </c>
      <c r="D3731" s="60">
        <v>0.1</v>
      </c>
      <c r="E3731" s="60" t="s">
        <v>25</v>
      </c>
      <c r="F3731" s="56">
        <v>28.8</v>
      </c>
      <c r="G3731" s="53"/>
      <c r="H3731" s="53">
        <v>0</v>
      </c>
      <c r="I3731" s="53"/>
      <c r="J3731" s="53"/>
      <c r="K3731" s="57"/>
      <c r="L3731" s="58">
        <f t="shared" si="380"/>
        <v>13.26</v>
      </c>
      <c r="M3731" s="58">
        <f t="shared" si="382"/>
        <v>1.33</v>
      </c>
      <c r="N3731" s="58" t="e">
        <f>IF(F3731&gt;0,ROUND(F3731*#REF!,2),0)</f>
        <v>#REF!</v>
      </c>
      <c r="O3731" s="58">
        <f>IF(J3731&gt;0,ROUND(J3731*#REF!,2),0)</f>
        <v>0</v>
      </c>
      <c r="P3731" s="58" t="e">
        <f t="shared" si="381"/>
        <v>#REF!</v>
      </c>
      <c r="Q3731" s="59" t="s">
        <v>0</v>
      </c>
      <c r="R3731" s="51"/>
      <c r="S3731" s="51"/>
    </row>
    <row r="3732" spans="1:19" ht="42" x14ac:dyDescent="0.35">
      <c r="A3732" s="53">
        <v>40403777</v>
      </c>
      <c r="B3732" s="53" t="s">
        <v>12707</v>
      </c>
      <c r="C3732" s="54" t="s">
        <v>874</v>
      </c>
      <c r="D3732" s="60">
        <v>0.1</v>
      </c>
      <c r="E3732" s="60" t="s">
        <v>25</v>
      </c>
      <c r="F3732" s="56">
        <v>35.47</v>
      </c>
      <c r="G3732" s="53"/>
      <c r="H3732" s="53">
        <v>0</v>
      </c>
      <c r="I3732" s="53"/>
      <c r="J3732" s="53"/>
      <c r="K3732" s="57"/>
      <c r="L3732" s="58">
        <f t="shared" si="380"/>
        <v>13.26</v>
      </c>
      <c r="M3732" s="58">
        <f t="shared" si="382"/>
        <v>1.33</v>
      </c>
      <c r="N3732" s="58" t="e">
        <f>IF(F3732&gt;0,ROUND(F3732*#REF!,2),0)</f>
        <v>#REF!</v>
      </c>
      <c r="O3732" s="58">
        <f>IF(J3732&gt;0,ROUND(J3732*#REF!,2),0)</f>
        <v>0</v>
      </c>
      <c r="P3732" s="58" t="e">
        <f t="shared" si="381"/>
        <v>#REF!</v>
      </c>
      <c r="Q3732" s="59" t="s">
        <v>0</v>
      </c>
      <c r="R3732" s="51"/>
      <c r="S3732" s="51"/>
    </row>
    <row r="3733" spans="1:19" ht="31.5" x14ac:dyDescent="0.35">
      <c r="A3733" s="53">
        <v>40403785</v>
      </c>
      <c r="B3733" s="53" t="s">
        <v>12708</v>
      </c>
      <c r="C3733" s="54" t="s">
        <v>873</v>
      </c>
      <c r="D3733" s="60">
        <v>0.1</v>
      </c>
      <c r="E3733" s="60" t="s">
        <v>25</v>
      </c>
      <c r="F3733" s="56">
        <v>11.41</v>
      </c>
      <c r="G3733" s="53"/>
      <c r="H3733" s="53">
        <v>0</v>
      </c>
      <c r="I3733" s="53"/>
      <c r="J3733" s="53"/>
      <c r="K3733" s="57"/>
      <c r="L3733" s="58">
        <f t="shared" si="380"/>
        <v>13.26</v>
      </c>
      <c r="M3733" s="58">
        <f t="shared" si="382"/>
        <v>1.33</v>
      </c>
      <c r="N3733" s="58" t="e">
        <f>IF(F3733&gt;0,ROUND(F3733*#REF!,2),0)</f>
        <v>#REF!</v>
      </c>
      <c r="O3733" s="58">
        <f>IF(J3733&gt;0,ROUND(J3733*#REF!,2),0)</f>
        <v>0</v>
      </c>
      <c r="P3733" s="58" t="e">
        <f t="shared" si="381"/>
        <v>#REF!</v>
      </c>
      <c r="Q3733" s="59" t="s">
        <v>0</v>
      </c>
      <c r="R3733" s="51"/>
      <c r="S3733" s="51"/>
    </row>
    <row r="3734" spans="1:19" ht="21" x14ac:dyDescent="0.35">
      <c r="A3734" s="53">
        <v>40403793</v>
      </c>
      <c r="B3734" s="53" t="s">
        <v>12709</v>
      </c>
      <c r="C3734" s="54" t="s">
        <v>872</v>
      </c>
      <c r="D3734" s="60">
        <v>0.1</v>
      </c>
      <c r="E3734" s="60" t="s">
        <v>25</v>
      </c>
      <c r="F3734" s="56">
        <v>3.8</v>
      </c>
      <c r="G3734" s="53"/>
      <c r="H3734" s="53">
        <v>0</v>
      </c>
      <c r="I3734" s="53"/>
      <c r="J3734" s="53"/>
      <c r="K3734" s="57"/>
      <c r="L3734" s="58">
        <f t="shared" si="380"/>
        <v>13.26</v>
      </c>
      <c r="M3734" s="58">
        <f t="shared" si="382"/>
        <v>1.33</v>
      </c>
      <c r="N3734" s="58" t="e">
        <f>IF(F3734&gt;0,ROUND(F3734*#REF!,2),0)</f>
        <v>#REF!</v>
      </c>
      <c r="O3734" s="58">
        <f>IF(J3734&gt;0,ROUND(J3734*#REF!,2),0)</f>
        <v>0</v>
      </c>
      <c r="P3734" s="58" t="e">
        <f t="shared" si="381"/>
        <v>#REF!</v>
      </c>
      <c r="Q3734" s="59" t="s">
        <v>0</v>
      </c>
      <c r="R3734" s="51"/>
      <c r="S3734" s="51"/>
    </row>
    <row r="3735" spans="1:19" ht="31.5" x14ac:dyDescent="0.35">
      <c r="A3735" s="53">
        <v>40403807</v>
      </c>
      <c r="B3735" s="53" t="s">
        <v>12710</v>
      </c>
      <c r="C3735" s="54" t="s">
        <v>871</v>
      </c>
      <c r="D3735" s="60">
        <v>0.1</v>
      </c>
      <c r="E3735" s="60" t="s">
        <v>25</v>
      </c>
      <c r="F3735" s="56">
        <v>20</v>
      </c>
      <c r="G3735" s="53"/>
      <c r="H3735" s="53">
        <v>0</v>
      </c>
      <c r="I3735" s="53"/>
      <c r="J3735" s="53"/>
      <c r="K3735" s="57"/>
      <c r="L3735" s="58">
        <f t="shared" si="380"/>
        <v>13.26</v>
      </c>
      <c r="M3735" s="58">
        <f t="shared" si="382"/>
        <v>1.33</v>
      </c>
      <c r="N3735" s="58" t="e">
        <f>IF(F3735&gt;0,ROUND(F3735*#REF!,2),0)</f>
        <v>#REF!</v>
      </c>
      <c r="O3735" s="58">
        <f>IF(J3735&gt;0,ROUND(J3735*#REF!,2),0)</f>
        <v>0</v>
      </c>
      <c r="P3735" s="58" t="e">
        <f t="shared" si="381"/>
        <v>#REF!</v>
      </c>
      <c r="Q3735" s="59" t="s">
        <v>0</v>
      </c>
      <c r="R3735" s="51"/>
      <c r="S3735" s="51"/>
    </row>
    <row r="3736" spans="1:19" ht="31.5" x14ac:dyDescent="0.35">
      <c r="A3736" s="53">
        <v>40403815</v>
      </c>
      <c r="B3736" s="53" t="s">
        <v>12711</v>
      </c>
      <c r="C3736" s="54" t="s">
        <v>870</v>
      </c>
      <c r="D3736" s="60">
        <v>0.1</v>
      </c>
      <c r="E3736" s="60" t="s">
        <v>25</v>
      </c>
      <c r="F3736" s="56">
        <v>18.88</v>
      </c>
      <c r="G3736" s="53"/>
      <c r="H3736" s="53">
        <v>0</v>
      </c>
      <c r="I3736" s="53"/>
      <c r="J3736" s="53"/>
      <c r="K3736" s="57"/>
      <c r="L3736" s="58">
        <f t="shared" si="380"/>
        <v>13.26</v>
      </c>
      <c r="M3736" s="58">
        <f t="shared" si="382"/>
        <v>1.33</v>
      </c>
      <c r="N3736" s="58" t="e">
        <f>IF(F3736&gt;0,ROUND(F3736*#REF!,2),0)</f>
        <v>#REF!</v>
      </c>
      <c r="O3736" s="58">
        <f>IF(J3736&gt;0,ROUND(J3736*#REF!,2),0)</f>
        <v>0</v>
      </c>
      <c r="P3736" s="58" t="e">
        <f t="shared" si="381"/>
        <v>#REF!</v>
      </c>
      <c r="Q3736" s="59" t="s">
        <v>0</v>
      </c>
      <c r="R3736" s="51"/>
      <c r="S3736" s="51"/>
    </row>
    <row r="3737" spans="1:19" ht="31.5" x14ac:dyDescent="0.35">
      <c r="A3737" s="53">
        <v>40403823</v>
      </c>
      <c r="B3737" s="53" t="s">
        <v>12712</v>
      </c>
      <c r="C3737" s="54" t="s">
        <v>869</v>
      </c>
      <c r="D3737" s="60">
        <v>0.1</v>
      </c>
      <c r="E3737" s="60" t="s">
        <v>25</v>
      </c>
      <c r="F3737" s="56">
        <v>18.88</v>
      </c>
      <c r="G3737" s="53"/>
      <c r="H3737" s="53">
        <v>0</v>
      </c>
      <c r="I3737" s="53"/>
      <c r="J3737" s="53"/>
      <c r="K3737" s="57"/>
      <c r="L3737" s="58">
        <f t="shared" si="380"/>
        <v>13.26</v>
      </c>
      <c r="M3737" s="58">
        <f t="shared" si="382"/>
        <v>1.33</v>
      </c>
      <c r="N3737" s="58" t="e">
        <f>IF(F3737&gt;0,ROUND(F3737*#REF!,2),0)</f>
        <v>#REF!</v>
      </c>
      <c r="O3737" s="58">
        <f>IF(J3737&gt;0,ROUND(J3737*#REF!,2),0)</f>
        <v>0</v>
      </c>
      <c r="P3737" s="58" t="e">
        <f t="shared" si="381"/>
        <v>#REF!</v>
      </c>
      <c r="Q3737" s="59" t="s">
        <v>0</v>
      </c>
      <c r="R3737" s="51"/>
      <c r="S3737" s="51"/>
    </row>
    <row r="3738" spans="1:19" ht="42" x14ac:dyDescent="0.35">
      <c r="A3738" s="53">
        <v>40403831</v>
      </c>
      <c r="B3738" s="53" t="s">
        <v>12713</v>
      </c>
      <c r="C3738" s="54" t="s">
        <v>868</v>
      </c>
      <c r="D3738" s="60">
        <v>1</v>
      </c>
      <c r="E3738" s="60" t="s">
        <v>31</v>
      </c>
      <c r="F3738" s="56"/>
      <c r="G3738" s="53"/>
      <c r="H3738" s="53">
        <v>0</v>
      </c>
      <c r="I3738" s="53"/>
      <c r="J3738" s="53"/>
      <c r="K3738" s="57"/>
      <c r="L3738" s="58">
        <f t="shared" si="380"/>
        <v>26.53</v>
      </c>
      <c r="M3738" s="58">
        <f t="shared" si="382"/>
        <v>26.53</v>
      </c>
      <c r="N3738" s="58">
        <f>IF(F3738&gt;0,ROUND(F3738*#REF!,2),0)</f>
        <v>0</v>
      </c>
      <c r="O3738" s="58">
        <f>IF(J3738&gt;0,ROUND(J3738*#REF!,2),0)</f>
        <v>0</v>
      </c>
      <c r="P3738" s="58">
        <f t="shared" si="381"/>
        <v>26.53</v>
      </c>
      <c r="Q3738" s="59" t="s">
        <v>0</v>
      </c>
      <c r="R3738" s="51"/>
      <c r="S3738" s="51"/>
    </row>
    <row r="3739" spans="1:19" ht="31.5" x14ac:dyDescent="0.35">
      <c r="A3739" s="53">
        <v>40403840</v>
      </c>
      <c r="B3739" s="53" t="s">
        <v>12714</v>
      </c>
      <c r="C3739" s="54" t="s">
        <v>867</v>
      </c>
      <c r="D3739" s="60">
        <v>0.1</v>
      </c>
      <c r="E3739" s="60" t="s">
        <v>25</v>
      </c>
      <c r="F3739" s="56">
        <v>0.51</v>
      </c>
      <c r="G3739" s="53"/>
      <c r="H3739" s="53">
        <v>0</v>
      </c>
      <c r="I3739" s="53"/>
      <c r="J3739" s="53"/>
      <c r="K3739" s="57"/>
      <c r="L3739" s="58">
        <f t="shared" si="380"/>
        <v>13.26</v>
      </c>
      <c r="M3739" s="58">
        <f t="shared" si="382"/>
        <v>1.33</v>
      </c>
      <c r="N3739" s="58" t="e">
        <f>IF(F3739&gt;0,ROUND(F3739*#REF!,2),0)</f>
        <v>#REF!</v>
      </c>
      <c r="O3739" s="58">
        <f>IF(J3739&gt;0,ROUND(J3739*#REF!,2),0)</f>
        <v>0</v>
      </c>
      <c r="P3739" s="58" t="e">
        <f t="shared" si="381"/>
        <v>#REF!</v>
      </c>
      <c r="Q3739" s="59" t="s">
        <v>0</v>
      </c>
      <c r="R3739" s="51"/>
      <c r="S3739" s="51"/>
    </row>
    <row r="3740" spans="1:19" ht="21" x14ac:dyDescent="0.35">
      <c r="A3740" s="53">
        <v>40403858</v>
      </c>
      <c r="B3740" s="53" t="s">
        <v>12715</v>
      </c>
      <c r="C3740" s="54" t="s">
        <v>866</v>
      </c>
      <c r="D3740" s="60">
        <v>0.1</v>
      </c>
      <c r="E3740" s="60" t="s">
        <v>25</v>
      </c>
      <c r="F3740" s="56">
        <v>0.76</v>
      </c>
      <c r="G3740" s="53"/>
      <c r="H3740" s="53">
        <v>0</v>
      </c>
      <c r="I3740" s="53"/>
      <c r="J3740" s="53"/>
      <c r="K3740" s="57"/>
      <c r="L3740" s="58">
        <f t="shared" si="380"/>
        <v>13.26</v>
      </c>
      <c r="M3740" s="58">
        <f t="shared" si="382"/>
        <v>1.33</v>
      </c>
      <c r="N3740" s="58" t="e">
        <f>IF(F3740&gt;0,ROUND(F3740*#REF!,2),0)</f>
        <v>#REF!</v>
      </c>
      <c r="O3740" s="58">
        <f>IF(J3740&gt;0,ROUND(J3740*#REF!,2),0)</f>
        <v>0</v>
      </c>
      <c r="P3740" s="58" t="e">
        <f t="shared" si="381"/>
        <v>#REF!</v>
      </c>
      <c r="Q3740" s="59" t="s">
        <v>0</v>
      </c>
      <c r="R3740" s="51"/>
      <c r="S3740" s="51"/>
    </row>
    <row r="3741" spans="1:19" x14ac:dyDescent="0.35">
      <c r="A3741" s="53">
        <v>40403866</v>
      </c>
      <c r="B3741" s="53" t="s">
        <v>12716</v>
      </c>
      <c r="C3741" s="54" t="s">
        <v>865</v>
      </c>
      <c r="D3741" s="60">
        <v>1</v>
      </c>
      <c r="E3741" s="60" t="s">
        <v>151</v>
      </c>
      <c r="F3741" s="56"/>
      <c r="G3741" s="53"/>
      <c r="H3741" s="53">
        <v>0</v>
      </c>
      <c r="I3741" s="53"/>
      <c r="J3741" s="53"/>
      <c r="K3741" s="57"/>
      <c r="L3741" s="58">
        <f t="shared" si="380"/>
        <v>270.54000000000002</v>
      </c>
      <c r="M3741" s="58">
        <f t="shared" si="382"/>
        <v>270.54000000000002</v>
      </c>
      <c r="N3741" s="58">
        <f>IF(F3741&gt;0,ROUND(F3741*#REF!,2),0)</f>
        <v>0</v>
      </c>
      <c r="O3741" s="58">
        <f>IF(J3741&gt;0,ROUND(J3741*#REF!,2),0)</f>
        <v>0</v>
      </c>
      <c r="P3741" s="58">
        <f t="shared" si="381"/>
        <v>270.54000000000002</v>
      </c>
      <c r="Q3741" s="59" t="s">
        <v>0</v>
      </c>
      <c r="R3741" s="51"/>
      <c r="S3741" s="51"/>
    </row>
    <row r="3742" spans="1:19" ht="52.5" x14ac:dyDescent="0.35">
      <c r="A3742" s="53">
        <v>40403874</v>
      </c>
      <c r="B3742" s="53" t="s">
        <v>12717</v>
      </c>
      <c r="C3742" s="54" t="s">
        <v>864</v>
      </c>
      <c r="D3742" s="60">
        <v>0.5</v>
      </c>
      <c r="E3742" s="60" t="s">
        <v>25</v>
      </c>
      <c r="F3742" s="56">
        <v>8.1</v>
      </c>
      <c r="G3742" s="53"/>
      <c r="H3742" s="53">
        <v>0</v>
      </c>
      <c r="I3742" s="53"/>
      <c r="J3742" s="53"/>
      <c r="K3742" s="57"/>
      <c r="L3742" s="58">
        <f t="shared" si="380"/>
        <v>13.26</v>
      </c>
      <c r="M3742" s="58">
        <f t="shared" si="382"/>
        <v>6.63</v>
      </c>
      <c r="N3742" s="58" t="e">
        <f>IF(F3742&gt;0,ROUND(F3742*#REF!,2),0)</f>
        <v>#REF!</v>
      </c>
      <c r="O3742" s="58">
        <f>IF(J3742&gt;0,ROUND(J3742*#REF!,2),0)</f>
        <v>0</v>
      </c>
      <c r="P3742" s="58" t="e">
        <f t="shared" si="381"/>
        <v>#REF!</v>
      </c>
      <c r="Q3742" s="59" t="s">
        <v>0</v>
      </c>
      <c r="R3742" s="51"/>
      <c r="S3742" s="51"/>
    </row>
    <row r="3743" spans="1:19" ht="52.5" x14ac:dyDescent="0.35">
      <c r="A3743" s="53">
        <v>40403882</v>
      </c>
      <c r="B3743" s="53" t="s">
        <v>12718</v>
      </c>
      <c r="C3743" s="54" t="s">
        <v>863</v>
      </c>
      <c r="D3743" s="60">
        <v>0.5</v>
      </c>
      <c r="E3743" s="60" t="s">
        <v>25</v>
      </c>
      <c r="F3743" s="56">
        <v>24.3</v>
      </c>
      <c r="G3743" s="53"/>
      <c r="H3743" s="53">
        <v>0</v>
      </c>
      <c r="I3743" s="53"/>
      <c r="J3743" s="53"/>
      <c r="K3743" s="57"/>
      <c r="L3743" s="58">
        <f t="shared" si="380"/>
        <v>13.26</v>
      </c>
      <c r="M3743" s="58">
        <f t="shared" si="382"/>
        <v>6.63</v>
      </c>
      <c r="N3743" s="58" t="e">
        <f>IF(F3743&gt;0,ROUND(F3743*#REF!,2),0)</f>
        <v>#REF!</v>
      </c>
      <c r="O3743" s="58">
        <f>IF(J3743&gt;0,ROUND(J3743*#REF!,2),0)</f>
        <v>0</v>
      </c>
      <c r="P3743" s="58" t="e">
        <f t="shared" si="381"/>
        <v>#REF!</v>
      </c>
      <c r="Q3743" s="59" t="s">
        <v>0</v>
      </c>
      <c r="R3743" s="51"/>
      <c r="S3743" s="51"/>
    </row>
    <row r="3744" spans="1:19" ht="21" x14ac:dyDescent="0.35">
      <c r="A3744" s="53">
        <v>40403890</v>
      </c>
      <c r="B3744" s="53" t="s">
        <v>12719</v>
      </c>
      <c r="C3744" s="54" t="s">
        <v>862</v>
      </c>
      <c r="D3744" s="60">
        <v>0.1</v>
      </c>
      <c r="E3744" s="60" t="s">
        <v>25</v>
      </c>
      <c r="F3744" s="56">
        <v>11.87</v>
      </c>
      <c r="G3744" s="65"/>
      <c r="H3744" s="53">
        <v>0</v>
      </c>
      <c r="I3744" s="53"/>
      <c r="J3744" s="53"/>
      <c r="K3744" s="57"/>
      <c r="L3744" s="58">
        <f t="shared" si="380"/>
        <v>13.26</v>
      </c>
      <c r="M3744" s="58">
        <f t="shared" si="382"/>
        <v>1.33</v>
      </c>
      <c r="N3744" s="58" t="e">
        <f>IF(F3744&gt;0,ROUND(F3744*#REF!,2),0)</f>
        <v>#REF!</v>
      </c>
      <c r="O3744" s="58">
        <f>IF(J3744&gt;0,ROUND(J3744*#REF!,2),0)</f>
        <v>0</v>
      </c>
      <c r="P3744" s="58" t="e">
        <f t="shared" si="381"/>
        <v>#REF!</v>
      </c>
      <c r="Q3744" s="59" t="s">
        <v>0</v>
      </c>
      <c r="R3744" s="51"/>
      <c r="S3744" s="51"/>
    </row>
    <row r="3745" spans="1:19" ht="21" x14ac:dyDescent="0.35">
      <c r="A3745" s="53">
        <v>40403904</v>
      </c>
      <c r="B3745" s="53" t="s">
        <v>12720</v>
      </c>
      <c r="C3745" s="54" t="s">
        <v>861</v>
      </c>
      <c r="D3745" s="60">
        <v>0.1</v>
      </c>
      <c r="E3745" s="60" t="s">
        <v>25</v>
      </c>
      <c r="F3745" s="56">
        <v>16.96</v>
      </c>
      <c r="G3745" s="65"/>
      <c r="H3745" s="53">
        <v>0</v>
      </c>
      <c r="I3745" s="53"/>
      <c r="J3745" s="53"/>
      <c r="K3745" s="57"/>
      <c r="L3745" s="58">
        <f t="shared" si="380"/>
        <v>13.26</v>
      </c>
      <c r="M3745" s="58">
        <f t="shared" si="382"/>
        <v>1.33</v>
      </c>
      <c r="N3745" s="58" t="e">
        <f>IF(F3745&gt;0,ROUND(F3745*#REF!,2),0)</f>
        <v>#REF!</v>
      </c>
      <c r="O3745" s="58">
        <f>IF(J3745&gt;0,ROUND(J3745*#REF!,2),0)</f>
        <v>0</v>
      </c>
      <c r="P3745" s="58" t="e">
        <f t="shared" si="381"/>
        <v>#REF!</v>
      </c>
      <c r="Q3745" s="59" t="s">
        <v>0</v>
      </c>
      <c r="R3745" s="51"/>
      <c r="S3745" s="51"/>
    </row>
    <row r="3746" spans="1:19" ht="21" x14ac:dyDescent="0.35">
      <c r="A3746" s="53">
        <v>40403912</v>
      </c>
      <c r="B3746" s="53" t="s">
        <v>12721</v>
      </c>
      <c r="C3746" s="54" t="s">
        <v>860</v>
      </c>
      <c r="D3746" s="60">
        <v>1</v>
      </c>
      <c r="E3746" s="60" t="s">
        <v>4</v>
      </c>
      <c r="F3746" s="56">
        <v>456.16</v>
      </c>
      <c r="G3746" s="53"/>
      <c r="H3746" s="53"/>
      <c r="I3746" s="53"/>
      <c r="J3746" s="53"/>
      <c r="K3746" s="57"/>
      <c r="L3746" s="58">
        <f t="shared" si="380"/>
        <v>84.88</v>
      </c>
      <c r="M3746" s="58">
        <f t="shared" si="382"/>
        <v>84.88</v>
      </c>
      <c r="N3746" s="58" t="e">
        <f>IF(F3746&gt;0,ROUND(F3746*#REF!,2),0)</f>
        <v>#REF!</v>
      </c>
      <c r="O3746" s="58">
        <f>IF(J3746&gt;0,ROUND(J3746*#REF!,2),0)</f>
        <v>0</v>
      </c>
      <c r="P3746" s="58" t="e">
        <f t="shared" si="381"/>
        <v>#REF!</v>
      </c>
      <c r="Q3746" s="59" t="s">
        <v>0</v>
      </c>
      <c r="R3746" s="51"/>
      <c r="S3746" s="51"/>
    </row>
    <row r="3747" spans="1:19" ht="31.5" x14ac:dyDescent="0.35">
      <c r="A3747" s="53">
        <v>40403920</v>
      </c>
      <c r="B3747" s="53" t="s">
        <v>12722</v>
      </c>
      <c r="C3747" s="54" t="s">
        <v>859</v>
      </c>
      <c r="D3747" s="60">
        <v>0.1</v>
      </c>
      <c r="E3747" s="60" t="s">
        <v>25</v>
      </c>
      <c r="F3747" s="56">
        <v>0.55800000000000005</v>
      </c>
      <c r="G3747" s="53"/>
      <c r="H3747" s="53"/>
      <c r="I3747" s="53"/>
      <c r="J3747" s="53"/>
      <c r="K3747" s="57"/>
      <c r="L3747" s="58">
        <f t="shared" si="380"/>
        <v>13.26</v>
      </c>
      <c r="M3747" s="58">
        <f t="shared" si="382"/>
        <v>1.33</v>
      </c>
      <c r="N3747" s="58" t="e">
        <f>IF(F3747&gt;0,ROUND(F3747*#REF!,2),0)</f>
        <v>#REF!</v>
      </c>
      <c r="O3747" s="58">
        <f>IF(J3747&gt;0,ROUND(J3747*#REF!,2),0)</f>
        <v>0</v>
      </c>
      <c r="P3747" s="58" t="e">
        <f t="shared" si="381"/>
        <v>#REF!</v>
      </c>
      <c r="Q3747" s="59" t="s">
        <v>0</v>
      </c>
      <c r="R3747" s="51"/>
      <c r="S3747" s="51"/>
    </row>
    <row r="3748" spans="1:19" ht="21" x14ac:dyDescent="0.35">
      <c r="A3748" s="53">
        <v>40403939</v>
      </c>
      <c r="B3748" s="53" t="s">
        <v>12723</v>
      </c>
      <c r="C3748" s="54" t="s">
        <v>858</v>
      </c>
      <c r="D3748" s="60">
        <v>1</v>
      </c>
      <c r="E3748" s="60" t="s">
        <v>224</v>
      </c>
      <c r="F3748" s="56">
        <v>104</v>
      </c>
      <c r="G3748" s="53"/>
      <c r="H3748" s="53"/>
      <c r="I3748" s="53"/>
      <c r="J3748" s="53"/>
      <c r="K3748" s="57"/>
      <c r="L3748" s="58">
        <f t="shared" si="380"/>
        <v>338.19</v>
      </c>
      <c r="M3748" s="58">
        <f t="shared" si="382"/>
        <v>338.19</v>
      </c>
      <c r="N3748" s="58" t="e">
        <f>IF(F3748&gt;0,ROUND(F3748*#REF!,2),0)</f>
        <v>#REF!</v>
      </c>
      <c r="O3748" s="58">
        <f>IF(J3748&gt;0,ROUND(J3748*#REF!,2),0)</f>
        <v>0</v>
      </c>
      <c r="P3748" s="58" t="e">
        <f t="shared" si="381"/>
        <v>#REF!</v>
      </c>
      <c r="Q3748" s="59" t="s">
        <v>0</v>
      </c>
      <c r="R3748" s="51"/>
      <c r="S3748" s="51"/>
    </row>
    <row r="3749" spans="1:19" ht="31.5" x14ac:dyDescent="0.35">
      <c r="A3749" s="53">
        <v>40403947</v>
      </c>
      <c r="B3749" s="53" t="s">
        <v>12724</v>
      </c>
      <c r="C3749" s="54" t="s">
        <v>857</v>
      </c>
      <c r="D3749" s="60">
        <v>1</v>
      </c>
      <c r="E3749" s="60" t="s">
        <v>20</v>
      </c>
      <c r="F3749" s="56">
        <v>4.3499999999999996</v>
      </c>
      <c r="G3749" s="53"/>
      <c r="H3749" s="53"/>
      <c r="I3749" s="53"/>
      <c r="J3749" s="53"/>
      <c r="K3749" s="57"/>
      <c r="L3749" s="58">
        <f t="shared" si="380"/>
        <v>39.79</v>
      </c>
      <c r="M3749" s="58">
        <f t="shared" si="382"/>
        <v>39.79</v>
      </c>
      <c r="N3749" s="58" t="e">
        <f>IF(F3749&gt;0,ROUND(F3749*#REF!,2),0)</f>
        <v>#REF!</v>
      </c>
      <c r="O3749" s="58">
        <f>IF(J3749&gt;0,ROUND(J3749*#REF!,2),0)</f>
        <v>0</v>
      </c>
      <c r="P3749" s="58" t="e">
        <f t="shared" si="381"/>
        <v>#REF!</v>
      </c>
      <c r="Q3749" s="59" t="s">
        <v>0</v>
      </c>
      <c r="R3749" s="51"/>
      <c r="S3749" s="51"/>
    </row>
    <row r="3750" spans="1:19" x14ac:dyDescent="0.35">
      <c r="A3750" s="53">
        <v>40403955</v>
      </c>
      <c r="B3750" s="53" t="s">
        <v>12725</v>
      </c>
      <c r="C3750" s="54" t="s">
        <v>856</v>
      </c>
      <c r="D3750" s="60">
        <v>1</v>
      </c>
      <c r="E3750" s="60" t="s">
        <v>31</v>
      </c>
      <c r="F3750" s="56">
        <v>28.18</v>
      </c>
      <c r="G3750" s="53"/>
      <c r="H3750" s="53"/>
      <c r="I3750" s="53"/>
      <c r="J3750" s="53"/>
      <c r="K3750" s="57"/>
      <c r="L3750" s="58">
        <f t="shared" si="380"/>
        <v>26.53</v>
      </c>
      <c r="M3750" s="58">
        <f t="shared" si="382"/>
        <v>26.53</v>
      </c>
      <c r="N3750" s="58" t="e">
        <f>IF(F3750&gt;0,ROUND(F3750*#REF!,2),0)</f>
        <v>#REF!</v>
      </c>
      <c r="O3750" s="58">
        <f>IF(J3750&gt;0,ROUND(J3750*#REF!,2),0)</f>
        <v>0</v>
      </c>
      <c r="P3750" s="58" t="e">
        <f t="shared" si="381"/>
        <v>#REF!</v>
      </c>
      <c r="Q3750" s="59" t="s">
        <v>0</v>
      </c>
      <c r="R3750" s="51"/>
      <c r="S3750" s="51"/>
    </row>
    <row r="3751" spans="1:19" ht="42" x14ac:dyDescent="0.35">
      <c r="A3751" s="53">
        <v>40403963</v>
      </c>
      <c r="B3751" s="53" t="s">
        <v>12726</v>
      </c>
      <c r="C3751" s="54" t="s">
        <v>855</v>
      </c>
      <c r="D3751" s="60">
        <v>0.2</v>
      </c>
      <c r="E3751" s="60" t="s">
        <v>25</v>
      </c>
      <c r="F3751" s="56">
        <v>1.73</v>
      </c>
      <c r="G3751" s="53"/>
      <c r="H3751" s="53"/>
      <c r="I3751" s="53"/>
      <c r="J3751" s="53"/>
      <c r="K3751" s="57"/>
      <c r="L3751" s="58">
        <f t="shared" si="380"/>
        <v>13.26</v>
      </c>
      <c r="M3751" s="58">
        <f t="shared" si="382"/>
        <v>2.65</v>
      </c>
      <c r="N3751" s="58" t="e">
        <f>IF(F3751&gt;0,ROUND(F3751*#REF!,2),0)</f>
        <v>#REF!</v>
      </c>
      <c r="O3751" s="58">
        <f>IF(J3751&gt;0,ROUND(J3751*#REF!,2),0)</f>
        <v>0</v>
      </c>
      <c r="P3751" s="58" t="e">
        <f t="shared" si="381"/>
        <v>#REF!</v>
      </c>
      <c r="Q3751" s="59" t="s">
        <v>0</v>
      </c>
      <c r="R3751" s="51"/>
      <c r="S3751" s="51"/>
    </row>
    <row r="3752" spans="1:19" ht="84" x14ac:dyDescent="0.35">
      <c r="A3752" s="53">
        <v>40403971</v>
      </c>
      <c r="B3752" s="53" t="s">
        <v>12727</v>
      </c>
      <c r="C3752" s="54" t="s">
        <v>854</v>
      </c>
      <c r="D3752" s="60">
        <v>0.3</v>
      </c>
      <c r="E3752" s="60" t="s">
        <v>25</v>
      </c>
      <c r="F3752" s="56">
        <v>6.24</v>
      </c>
      <c r="G3752" s="65"/>
      <c r="H3752" s="53"/>
      <c r="I3752" s="53"/>
      <c r="J3752" s="53"/>
      <c r="K3752" s="57"/>
      <c r="L3752" s="58">
        <f t="shared" ref="L3752:L3781" si="383">VLOOKUP(E3752,PORTES2021,10,FALSE)</f>
        <v>13.26</v>
      </c>
      <c r="M3752" s="58">
        <f t="shared" si="382"/>
        <v>3.98</v>
      </c>
      <c r="N3752" s="58" t="e">
        <f>IF(F3752&gt;0,ROUND(F3752*#REF!,2),0)</f>
        <v>#REF!</v>
      </c>
      <c r="O3752" s="58">
        <f>IF(J3752&gt;0,ROUND(J3752*#REF!,2),0)</f>
        <v>0</v>
      </c>
      <c r="P3752" s="58" t="e">
        <f t="shared" si="381"/>
        <v>#REF!</v>
      </c>
      <c r="Q3752" s="59" t="s">
        <v>0</v>
      </c>
      <c r="R3752" s="51"/>
      <c r="S3752" s="51"/>
    </row>
    <row r="3753" spans="1:19" ht="52.5" x14ac:dyDescent="0.35">
      <c r="A3753" s="53">
        <v>40403980</v>
      </c>
      <c r="B3753" s="53" t="s">
        <v>12728</v>
      </c>
      <c r="C3753" s="54" t="s">
        <v>853</v>
      </c>
      <c r="D3753" s="60">
        <v>0.1</v>
      </c>
      <c r="E3753" s="60" t="s">
        <v>25</v>
      </c>
      <c r="F3753" s="56">
        <v>2.17</v>
      </c>
      <c r="G3753" s="65"/>
      <c r="H3753" s="53"/>
      <c r="I3753" s="53"/>
      <c r="J3753" s="53"/>
      <c r="K3753" s="57"/>
      <c r="L3753" s="58">
        <f t="shared" si="383"/>
        <v>13.26</v>
      </c>
      <c r="M3753" s="58">
        <f t="shared" si="382"/>
        <v>1.33</v>
      </c>
      <c r="N3753" s="58" t="e">
        <f>IF(F3753&gt;0,ROUND(F3753*#REF!,2),0)</f>
        <v>#REF!</v>
      </c>
      <c r="O3753" s="58">
        <f>IF(J3753&gt;0,ROUND(J3753*#REF!,2),0)</f>
        <v>0</v>
      </c>
      <c r="P3753" s="58" t="e">
        <f t="shared" si="381"/>
        <v>#REF!</v>
      </c>
      <c r="Q3753" s="59" t="s">
        <v>0</v>
      </c>
      <c r="R3753" s="51"/>
      <c r="S3753" s="51"/>
    </row>
    <row r="3754" spans="1:19" ht="42" x14ac:dyDescent="0.35">
      <c r="A3754" s="53">
        <v>40403998</v>
      </c>
      <c r="B3754" s="53" t="s">
        <v>12729</v>
      </c>
      <c r="C3754" s="54" t="s">
        <v>852</v>
      </c>
      <c r="D3754" s="60">
        <v>0.1</v>
      </c>
      <c r="E3754" s="60" t="s">
        <v>25</v>
      </c>
      <c r="F3754" s="56">
        <v>0.55800000000000005</v>
      </c>
      <c r="G3754" s="53"/>
      <c r="H3754" s="53"/>
      <c r="I3754" s="53"/>
      <c r="J3754" s="53"/>
      <c r="K3754" s="57"/>
      <c r="L3754" s="58">
        <f t="shared" si="383"/>
        <v>13.26</v>
      </c>
      <c r="M3754" s="58">
        <f t="shared" si="382"/>
        <v>1.33</v>
      </c>
      <c r="N3754" s="58" t="e">
        <f>IF(F3754&gt;0,ROUND(F3754*#REF!,2),0)</f>
        <v>#REF!</v>
      </c>
      <c r="O3754" s="58">
        <f>IF(J3754&gt;0,ROUND(J3754*#REF!,2),0)</f>
        <v>0</v>
      </c>
      <c r="P3754" s="58" t="e">
        <f t="shared" si="381"/>
        <v>#REF!</v>
      </c>
      <c r="Q3754" s="59" t="s">
        <v>0</v>
      </c>
      <c r="R3754" s="51"/>
      <c r="S3754" s="51"/>
    </row>
    <row r="3755" spans="1:19" ht="21" x14ac:dyDescent="0.35">
      <c r="A3755" s="53">
        <v>40404021</v>
      </c>
      <c r="B3755" s="53" t="s">
        <v>12730</v>
      </c>
      <c r="C3755" s="54" t="s">
        <v>851</v>
      </c>
      <c r="D3755" s="60">
        <v>1</v>
      </c>
      <c r="E3755" s="60" t="s">
        <v>151</v>
      </c>
      <c r="F3755" s="56"/>
      <c r="G3755" s="65"/>
      <c r="H3755" s="53" t="s">
        <v>98</v>
      </c>
      <c r="I3755" s="53"/>
      <c r="J3755" s="53"/>
      <c r="K3755" s="57"/>
      <c r="L3755" s="58">
        <f t="shared" si="383"/>
        <v>270.54000000000002</v>
      </c>
      <c r="M3755" s="58">
        <f t="shared" si="382"/>
        <v>270.54000000000002</v>
      </c>
      <c r="N3755" s="58">
        <f>IF(F3755&gt;0,ROUND(F3755*#REF!,2),0)</f>
        <v>0</v>
      </c>
      <c r="O3755" s="58">
        <f>IF(J3755&gt;0,ROUND(J3755*#REF!,2),0)</f>
        <v>0</v>
      </c>
      <c r="P3755" s="58">
        <f t="shared" si="381"/>
        <v>270.54000000000002</v>
      </c>
      <c r="Q3755" s="59" t="s">
        <v>0</v>
      </c>
      <c r="R3755" s="51"/>
      <c r="S3755" s="51"/>
    </row>
    <row r="3756" spans="1:19" ht="21" x14ac:dyDescent="0.35">
      <c r="A3756" s="53">
        <v>40404030</v>
      </c>
      <c r="B3756" s="53" t="s">
        <v>12731</v>
      </c>
      <c r="C3756" s="54" t="s">
        <v>850</v>
      </c>
      <c r="D3756" s="60">
        <v>0.25</v>
      </c>
      <c r="E3756" s="60" t="s">
        <v>25</v>
      </c>
      <c r="F3756" s="56">
        <v>25.245000000000001</v>
      </c>
      <c r="G3756" s="65"/>
      <c r="H3756" s="53"/>
      <c r="I3756" s="53"/>
      <c r="J3756" s="53"/>
      <c r="K3756" s="57"/>
      <c r="L3756" s="58">
        <f t="shared" si="383"/>
        <v>13.26</v>
      </c>
      <c r="M3756" s="58">
        <f t="shared" si="382"/>
        <v>3.32</v>
      </c>
      <c r="N3756" s="58" t="e">
        <f>IF(F3756&gt;0,ROUND(F3756*#REF!,2),0)</f>
        <v>#REF!</v>
      </c>
      <c r="O3756" s="58">
        <f>IF(J3756&gt;0,ROUND(J3756*#REF!,2),0)</f>
        <v>0</v>
      </c>
      <c r="P3756" s="58" t="e">
        <f t="shared" si="381"/>
        <v>#REF!</v>
      </c>
      <c r="Q3756" s="59" t="s">
        <v>0</v>
      </c>
      <c r="R3756" s="51"/>
      <c r="S3756" s="51"/>
    </row>
    <row r="3757" spans="1:19" ht="21" x14ac:dyDescent="0.35">
      <c r="A3757" s="53">
        <v>40404048</v>
      </c>
      <c r="B3757" s="53" t="s">
        <v>12732</v>
      </c>
      <c r="C3757" s="54" t="s">
        <v>849</v>
      </c>
      <c r="D3757" s="60">
        <v>0.1</v>
      </c>
      <c r="E3757" s="60" t="s">
        <v>25</v>
      </c>
      <c r="F3757" s="56">
        <v>62.4</v>
      </c>
      <c r="G3757" s="65"/>
      <c r="H3757" s="53"/>
      <c r="I3757" s="53"/>
      <c r="J3757" s="53"/>
      <c r="K3757" s="57"/>
      <c r="L3757" s="58">
        <f t="shared" si="383"/>
        <v>13.26</v>
      </c>
      <c r="M3757" s="58">
        <f t="shared" si="382"/>
        <v>1.33</v>
      </c>
      <c r="N3757" s="58" t="e">
        <f>IF(F3757&gt;0,ROUND(F3757*#REF!,2),0)</f>
        <v>#REF!</v>
      </c>
      <c r="O3757" s="58">
        <f>IF(J3757&gt;0,ROUND(J3757*#REF!,2),0)</f>
        <v>0</v>
      </c>
      <c r="P3757" s="58" t="e">
        <f t="shared" si="381"/>
        <v>#REF!</v>
      </c>
      <c r="Q3757" s="59" t="s">
        <v>0</v>
      </c>
      <c r="R3757" s="51"/>
      <c r="S3757" s="51"/>
    </row>
    <row r="3758" spans="1:19" ht="21" x14ac:dyDescent="0.35">
      <c r="A3758" s="53">
        <v>40404056</v>
      </c>
      <c r="B3758" s="53" t="s">
        <v>12733</v>
      </c>
      <c r="C3758" s="54" t="s">
        <v>848</v>
      </c>
      <c r="D3758" s="60">
        <v>0.1</v>
      </c>
      <c r="E3758" s="60" t="s">
        <v>25</v>
      </c>
      <c r="F3758" s="56">
        <v>62.4</v>
      </c>
      <c r="G3758" s="65"/>
      <c r="H3758" s="53"/>
      <c r="I3758" s="53"/>
      <c r="J3758" s="53"/>
      <c r="K3758" s="57"/>
      <c r="L3758" s="58">
        <f t="shared" si="383"/>
        <v>13.26</v>
      </c>
      <c r="M3758" s="58">
        <f t="shared" si="382"/>
        <v>1.33</v>
      </c>
      <c r="N3758" s="58" t="e">
        <f>IF(F3758&gt;0,ROUND(F3758*#REF!,2),0)</f>
        <v>#REF!</v>
      </c>
      <c r="O3758" s="58">
        <f>IF(J3758&gt;0,ROUND(J3758*#REF!,2),0)</f>
        <v>0</v>
      </c>
      <c r="P3758" s="58" t="e">
        <f t="shared" si="381"/>
        <v>#REF!</v>
      </c>
      <c r="Q3758" s="59" t="s">
        <v>0</v>
      </c>
      <c r="R3758" s="51"/>
      <c r="S3758" s="51"/>
    </row>
    <row r="3759" spans="1:19" ht="21" x14ac:dyDescent="0.35">
      <c r="A3759" s="53">
        <v>40404064</v>
      </c>
      <c r="B3759" s="53" t="s">
        <v>12734</v>
      </c>
      <c r="C3759" s="54" t="s">
        <v>847</v>
      </c>
      <c r="D3759" s="60">
        <v>0.1</v>
      </c>
      <c r="E3759" s="60" t="s">
        <v>25</v>
      </c>
      <c r="F3759" s="56">
        <v>62.4</v>
      </c>
      <c r="G3759" s="65"/>
      <c r="H3759" s="75"/>
      <c r="I3759" s="53"/>
      <c r="J3759" s="53"/>
      <c r="K3759" s="57"/>
      <c r="L3759" s="58">
        <f t="shared" si="383"/>
        <v>13.26</v>
      </c>
      <c r="M3759" s="58">
        <f t="shared" si="382"/>
        <v>1.33</v>
      </c>
      <c r="N3759" s="58" t="e">
        <f>IF(F3759&gt;0,ROUND(F3759*#REF!,2),0)</f>
        <v>#REF!</v>
      </c>
      <c r="O3759" s="58">
        <f>IF(J3759&gt;0,ROUND(J3759*#REF!,2),0)</f>
        <v>0</v>
      </c>
      <c r="P3759" s="58" t="e">
        <f t="shared" si="381"/>
        <v>#REF!</v>
      </c>
      <c r="Q3759" s="59" t="s">
        <v>0</v>
      </c>
      <c r="R3759" s="51"/>
      <c r="S3759" s="51"/>
    </row>
    <row r="3760" spans="1:19" ht="63" x14ac:dyDescent="0.35">
      <c r="A3760" s="53">
        <v>40404072</v>
      </c>
      <c r="B3760" s="53" t="s">
        <v>12735</v>
      </c>
      <c r="C3760" s="54" t="s">
        <v>846</v>
      </c>
      <c r="D3760" s="60">
        <v>1</v>
      </c>
      <c r="E3760" s="64" t="s">
        <v>151</v>
      </c>
      <c r="F3760" s="56">
        <v>101</v>
      </c>
      <c r="G3760" s="65"/>
      <c r="H3760" s="53"/>
      <c r="I3760" s="53"/>
      <c r="J3760" s="53"/>
      <c r="K3760" s="57"/>
      <c r="L3760" s="58">
        <f t="shared" si="383"/>
        <v>270.54000000000002</v>
      </c>
      <c r="M3760" s="58">
        <f t="shared" si="382"/>
        <v>270.54000000000002</v>
      </c>
      <c r="N3760" s="58" t="e">
        <f>IF(F3760&gt;0,ROUND(F3760*#REF!,2),0)</f>
        <v>#REF!</v>
      </c>
      <c r="O3760" s="58">
        <f>IF(J3760&gt;0,ROUND(J3760*#REF!,2),0)</f>
        <v>0</v>
      </c>
      <c r="P3760" s="58" t="e">
        <f t="shared" si="381"/>
        <v>#REF!</v>
      </c>
      <c r="Q3760" s="59" t="s">
        <v>0</v>
      </c>
      <c r="R3760" s="51"/>
      <c r="S3760" s="51"/>
    </row>
    <row r="3761" spans="1:19" ht="42" x14ac:dyDescent="0.35">
      <c r="A3761" s="53">
        <v>40404080</v>
      </c>
      <c r="B3761" s="53" t="s">
        <v>12736</v>
      </c>
      <c r="C3761" s="54" t="s">
        <v>845</v>
      </c>
      <c r="D3761" s="60">
        <v>0.1</v>
      </c>
      <c r="E3761" s="60" t="s">
        <v>25</v>
      </c>
      <c r="F3761" s="56">
        <v>3.177</v>
      </c>
      <c r="G3761" s="65"/>
      <c r="H3761" s="53"/>
      <c r="I3761" s="53"/>
      <c r="J3761" s="53"/>
      <c r="K3761" s="57"/>
      <c r="L3761" s="58">
        <f t="shared" si="383"/>
        <v>13.26</v>
      </c>
      <c r="M3761" s="58">
        <f t="shared" si="382"/>
        <v>1.33</v>
      </c>
      <c r="N3761" s="58" t="e">
        <f>IF(F3761&gt;0,ROUND(F3761*#REF!,2),0)</f>
        <v>#REF!</v>
      </c>
      <c r="O3761" s="58">
        <f>IF(J3761&gt;0,ROUND(J3761*#REF!,2),0)</f>
        <v>0</v>
      </c>
      <c r="P3761" s="58" t="e">
        <f t="shared" si="381"/>
        <v>#REF!</v>
      </c>
      <c r="Q3761" s="59" t="s">
        <v>0</v>
      </c>
      <c r="R3761" s="51"/>
      <c r="S3761" s="51"/>
    </row>
    <row r="3762" spans="1:19" ht="52.5" x14ac:dyDescent="0.35">
      <c r="A3762" s="53">
        <v>40404099</v>
      </c>
      <c r="B3762" s="53" t="s">
        <v>12737</v>
      </c>
      <c r="C3762" s="54" t="s">
        <v>844</v>
      </c>
      <c r="D3762" s="60">
        <v>0.1</v>
      </c>
      <c r="E3762" s="60" t="s">
        <v>25</v>
      </c>
      <c r="F3762" s="56">
        <v>3.177</v>
      </c>
      <c r="G3762" s="53"/>
      <c r="H3762" s="53"/>
      <c r="I3762" s="53"/>
      <c r="J3762" s="53"/>
      <c r="K3762" s="57"/>
      <c r="L3762" s="58">
        <f t="shared" si="383"/>
        <v>13.26</v>
      </c>
      <c r="M3762" s="58">
        <f t="shared" si="382"/>
        <v>1.33</v>
      </c>
      <c r="N3762" s="58" t="e">
        <f>IF(F3762&gt;0,ROUND(F3762*#REF!,2),0)</f>
        <v>#REF!</v>
      </c>
      <c r="O3762" s="58">
        <f>IF(J3762&gt;0,ROUND(J3762*#REF!,2),0)</f>
        <v>0</v>
      </c>
      <c r="P3762" s="58" t="e">
        <f t="shared" si="381"/>
        <v>#REF!</v>
      </c>
      <c r="Q3762" s="59" t="s">
        <v>0</v>
      </c>
      <c r="R3762" s="51"/>
      <c r="S3762" s="51"/>
    </row>
    <row r="3763" spans="1:19" ht="42" x14ac:dyDescent="0.35">
      <c r="A3763" s="53">
        <v>40404102</v>
      </c>
      <c r="B3763" s="53" t="s">
        <v>12738</v>
      </c>
      <c r="C3763" s="54" t="s">
        <v>843</v>
      </c>
      <c r="D3763" s="60">
        <v>1</v>
      </c>
      <c r="E3763" s="60" t="s">
        <v>151</v>
      </c>
      <c r="F3763" s="56"/>
      <c r="G3763" s="53"/>
      <c r="H3763" s="53"/>
      <c r="I3763" s="53"/>
      <c r="J3763" s="53"/>
      <c r="K3763" s="57"/>
      <c r="L3763" s="58">
        <f t="shared" si="383"/>
        <v>270.54000000000002</v>
      </c>
      <c r="M3763" s="58">
        <f t="shared" si="382"/>
        <v>270.54000000000002</v>
      </c>
      <c r="N3763" s="58">
        <f>IF(F3763&gt;0,ROUND(F3763*#REF!,2),0)</f>
        <v>0</v>
      </c>
      <c r="O3763" s="58">
        <f>IF(J3763&gt;0,ROUND(J3763*#REF!,2),0)</f>
        <v>0</v>
      </c>
      <c r="P3763" s="58">
        <f t="shared" si="381"/>
        <v>270.54000000000002</v>
      </c>
      <c r="Q3763" s="59" t="s">
        <v>0</v>
      </c>
      <c r="R3763" s="51"/>
      <c r="S3763" s="51"/>
    </row>
    <row r="3764" spans="1:19" ht="21" x14ac:dyDescent="0.35">
      <c r="A3764" s="53">
        <v>40404110</v>
      </c>
      <c r="B3764" s="53" t="s">
        <v>12739</v>
      </c>
      <c r="C3764" s="54" t="s">
        <v>842</v>
      </c>
      <c r="D3764" s="60">
        <v>0.25</v>
      </c>
      <c r="E3764" s="60" t="s">
        <v>25</v>
      </c>
      <c r="F3764" s="56">
        <v>25.245000000000001</v>
      </c>
      <c r="G3764" s="65"/>
      <c r="H3764" s="53"/>
      <c r="I3764" s="53"/>
      <c r="J3764" s="53"/>
      <c r="K3764" s="57"/>
      <c r="L3764" s="58">
        <f t="shared" si="383"/>
        <v>13.26</v>
      </c>
      <c r="M3764" s="58">
        <f t="shared" si="382"/>
        <v>3.32</v>
      </c>
      <c r="N3764" s="58" t="e">
        <f>IF(F3764&gt;0,ROUND(F3764*#REF!,2),0)</f>
        <v>#REF!</v>
      </c>
      <c r="O3764" s="58">
        <f>IF(J3764&gt;0,ROUND(J3764*#REF!,2),0)</f>
        <v>0</v>
      </c>
      <c r="P3764" s="58" t="e">
        <f t="shared" si="381"/>
        <v>#REF!</v>
      </c>
      <c r="Q3764" s="59" t="s">
        <v>0</v>
      </c>
      <c r="R3764" s="51"/>
      <c r="S3764" s="51"/>
    </row>
    <row r="3765" spans="1:19" ht="31.5" x14ac:dyDescent="0.35">
      <c r="A3765" s="53">
        <v>40404129</v>
      </c>
      <c r="B3765" s="53" t="s">
        <v>12740</v>
      </c>
      <c r="C3765" s="54" t="s">
        <v>841</v>
      </c>
      <c r="D3765" s="60">
        <v>0.25</v>
      </c>
      <c r="E3765" s="60" t="s">
        <v>25</v>
      </c>
      <c r="F3765" s="56">
        <v>25.245000000000001</v>
      </c>
      <c r="G3765" s="65"/>
      <c r="H3765" s="53"/>
      <c r="I3765" s="53"/>
      <c r="J3765" s="53"/>
      <c r="K3765" s="57"/>
      <c r="L3765" s="58">
        <f t="shared" si="383"/>
        <v>13.26</v>
      </c>
      <c r="M3765" s="58">
        <f t="shared" si="382"/>
        <v>3.32</v>
      </c>
      <c r="N3765" s="58" t="e">
        <f>IF(F3765&gt;0,ROUND(F3765*#REF!,2),0)</f>
        <v>#REF!</v>
      </c>
      <c r="O3765" s="58">
        <f>IF(J3765&gt;0,ROUND(J3765*#REF!,2),0)</f>
        <v>0</v>
      </c>
      <c r="P3765" s="58" t="e">
        <f t="shared" si="381"/>
        <v>#REF!</v>
      </c>
      <c r="Q3765" s="59" t="s">
        <v>0</v>
      </c>
      <c r="R3765" s="51"/>
      <c r="S3765" s="51"/>
    </row>
    <row r="3766" spans="1:19" ht="31.5" x14ac:dyDescent="0.35">
      <c r="A3766" s="53">
        <v>40404137</v>
      </c>
      <c r="B3766" s="53" t="s">
        <v>12741</v>
      </c>
      <c r="C3766" s="54" t="s">
        <v>840</v>
      </c>
      <c r="D3766" s="60">
        <v>0.25</v>
      </c>
      <c r="E3766" s="60" t="s">
        <v>25</v>
      </c>
      <c r="F3766" s="56">
        <v>25.245000000000001</v>
      </c>
      <c r="G3766" s="65"/>
      <c r="H3766" s="53"/>
      <c r="I3766" s="53"/>
      <c r="J3766" s="53"/>
      <c r="K3766" s="57"/>
      <c r="L3766" s="58">
        <f t="shared" si="383"/>
        <v>13.26</v>
      </c>
      <c r="M3766" s="58">
        <f t="shared" si="382"/>
        <v>3.32</v>
      </c>
      <c r="N3766" s="58" t="e">
        <f>IF(F3766&gt;0,ROUND(F3766*#REF!,2),0)</f>
        <v>#REF!</v>
      </c>
      <c r="O3766" s="58">
        <f>IF(J3766&gt;0,ROUND(J3766*#REF!,2),0)</f>
        <v>0</v>
      </c>
      <c r="P3766" s="58" t="e">
        <f t="shared" si="381"/>
        <v>#REF!</v>
      </c>
      <c r="Q3766" s="59" t="s">
        <v>0</v>
      </c>
      <c r="R3766" s="51"/>
      <c r="S3766" s="51"/>
    </row>
    <row r="3767" spans="1:19" ht="31.5" x14ac:dyDescent="0.35">
      <c r="A3767" s="53">
        <v>40404145</v>
      </c>
      <c r="B3767" s="53" t="s">
        <v>12742</v>
      </c>
      <c r="C3767" s="54" t="s">
        <v>839</v>
      </c>
      <c r="D3767" s="60">
        <v>0.25</v>
      </c>
      <c r="E3767" s="60" t="s">
        <v>25</v>
      </c>
      <c r="F3767" s="56">
        <v>25.245000000000001</v>
      </c>
      <c r="G3767" s="65"/>
      <c r="H3767" s="53"/>
      <c r="I3767" s="53"/>
      <c r="J3767" s="53"/>
      <c r="K3767" s="57"/>
      <c r="L3767" s="58">
        <f t="shared" si="383"/>
        <v>13.26</v>
      </c>
      <c r="M3767" s="58">
        <f t="shared" si="382"/>
        <v>3.32</v>
      </c>
      <c r="N3767" s="58" t="e">
        <f>IF(F3767&gt;0,ROUND(F3767*#REF!,2),0)</f>
        <v>#REF!</v>
      </c>
      <c r="O3767" s="58">
        <f>IF(J3767&gt;0,ROUND(J3767*#REF!,2),0)</f>
        <v>0</v>
      </c>
      <c r="P3767" s="58" t="e">
        <f t="shared" si="381"/>
        <v>#REF!</v>
      </c>
      <c r="Q3767" s="59" t="s">
        <v>0</v>
      </c>
      <c r="R3767" s="51"/>
      <c r="S3767" s="51"/>
    </row>
    <row r="3768" spans="1:19" ht="21" x14ac:dyDescent="0.35">
      <c r="A3768" s="53">
        <v>40404153</v>
      </c>
      <c r="B3768" s="53" t="s">
        <v>12743</v>
      </c>
      <c r="C3768" s="54" t="s">
        <v>838</v>
      </c>
      <c r="D3768" s="60">
        <v>0.25</v>
      </c>
      <c r="E3768" s="60" t="s">
        <v>25</v>
      </c>
      <c r="F3768" s="56">
        <v>25.245000000000001</v>
      </c>
      <c r="G3768" s="65"/>
      <c r="H3768" s="53"/>
      <c r="I3768" s="53"/>
      <c r="J3768" s="53"/>
      <c r="K3768" s="57"/>
      <c r="L3768" s="58">
        <f t="shared" si="383"/>
        <v>13.26</v>
      </c>
      <c r="M3768" s="58">
        <f t="shared" si="382"/>
        <v>3.32</v>
      </c>
      <c r="N3768" s="58" t="e">
        <f>IF(F3768&gt;0,ROUND(F3768*#REF!,2),0)</f>
        <v>#REF!</v>
      </c>
      <c r="O3768" s="58">
        <f>IF(J3768&gt;0,ROUND(J3768*#REF!,2),0)</f>
        <v>0</v>
      </c>
      <c r="P3768" s="58" t="e">
        <f t="shared" si="381"/>
        <v>#REF!</v>
      </c>
      <c r="Q3768" s="59" t="s">
        <v>0</v>
      </c>
      <c r="R3768" s="51"/>
      <c r="S3768" s="51"/>
    </row>
    <row r="3769" spans="1:19" ht="21" x14ac:dyDescent="0.35">
      <c r="A3769" s="53">
        <v>40404161</v>
      </c>
      <c r="B3769" s="53" t="s">
        <v>12744</v>
      </c>
      <c r="C3769" s="54" t="s">
        <v>837</v>
      </c>
      <c r="D3769" s="60">
        <v>0.25</v>
      </c>
      <c r="E3769" s="60" t="s">
        <v>25</v>
      </c>
      <c r="F3769" s="56">
        <v>25.245000000000001</v>
      </c>
      <c r="G3769" s="65"/>
      <c r="H3769" s="53"/>
      <c r="I3769" s="53"/>
      <c r="J3769" s="53"/>
      <c r="K3769" s="57"/>
      <c r="L3769" s="58">
        <f t="shared" si="383"/>
        <v>13.26</v>
      </c>
      <c r="M3769" s="58">
        <f t="shared" si="382"/>
        <v>3.32</v>
      </c>
      <c r="N3769" s="58" t="e">
        <f>IF(F3769&gt;0,ROUND(F3769*#REF!,2),0)</f>
        <v>#REF!</v>
      </c>
      <c r="O3769" s="58">
        <f>IF(J3769&gt;0,ROUND(J3769*#REF!,2),0)</f>
        <v>0</v>
      </c>
      <c r="P3769" s="58" t="e">
        <f t="shared" si="381"/>
        <v>#REF!</v>
      </c>
      <c r="Q3769" s="59" t="s">
        <v>0</v>
      </c>
      <c r="R3769" s="51"/>
      <c r="S3769" s="51"/>
    </row>
    <row r="3770" spans="1:19" ht="52.5" x14ac:dyDescent="0.35">
      <c r="A3770" s="53">
        <v>40404170</v>
      </c>
      <c r="B3770" s="53" t="s">
        <v>12745</v>
      </c>
      <c r="C3770" s="54" t="s">
        <v>836</v>
      </c>
      <c r="D3770" s="60">
        <v>1</v>
      </c>
      <c r="E3770" s="60" t="s">
        <v>31</v>
      </c>
      <c r="F3770" s="56">
        <v>15</v>
      </c>
      <c r="G3770" s="65"/>
      <c r="H3770" s="53"/>
      <c r="I3770" s="53"/>
      <c r="J3770" s="53"/>
      <c r="K3770" s="57"/>
      <c r="L3770" s="58">
        <f t="shared" si="383"/>
        <v>26.53</v>
      </c>
      <c r="M3770" s="58">
        <f t="shared" si="382"/>
        <v>26.53</v>
      </c>
      <c r="N3770" s="58" t="e">
        <f>IF(F3770&gt;0,ROUND(F3770*#REF!,2),0)</f>
        <v>#REF!</v>
      </c>
      <c r="O3770" s="58">
        <f>IF(J3770&gt;0,ROUND(J3770*#REF!,2),0)</f>
        <v>0</v>
      </c>
      <c r="P3770" s="58" t="e">
        <f t="shared" si="381"/>
        <v>#REF!</v>
      </c>
      <c r="Q3770" s="59" t="s">
        <v>0</v>
      </c>
      <c r="R3770" s="51"/>
      <c r="S3770" s="51"/>
    </row>
    <row r="3771" spans="1:19" ht="52.5" x14ac:dyDescent="0.35">
      <c r="A3771" s="53">
        <v>40404188</v>
      </c>
      <c r="B3771" s="53" t="s">
        <v>12746</v>
      </c>
      <c r="C3771" s="54" t="s">
        <v>835</v>
      </c>
      <c r="D3771" s="60">
        <v>1</v>
      </c>
      <c r="E3771" s="60" t="s">
        <v>31</v>
      </c>
      <c r="F3771" s="56">
        <v>15</v>
      </c>
      <c r="G3771" s="65"/>
      <c r="H3771" s="53"/>
      <c r="I3771" s="53"/>
      <c r="J3771" s="53"/>
      <c r="K3771" s="57"/>
      <c r="L3771" s="58">
        <f t="shared" si="383"/>
        <v>26.53</v>
      </c>
      <c r="M3771" s="58">
        <f t="shared" si="382"/>
        <v>26.53</v>
      </c>
      <c r="N3771" s="58" t="e">
        <f>IF(F3771&gt;0,ROUND(F3771*#REF!,2),0)</f>
        <v>#REF!</v>
      </c>
      <c r="O3771" s="58">
        <f>IF(J3771&gt;0,ROUND(J3771*#REF!,2),0)</f>
        <v>0</v>
      </c>
      <c r="P3771" s="58" t="e">
        <f t="shared" si="381"/>
        <v>#REF!</v>
      </c>
      <c r="Q3771" s="59" t="s">
        <v>0</v>
      </c>
      <c r="R3771" s="51"/>
      <c r="S3771" s="51"/>
    </row>
    <row r="3772" spans="1:19" ht="52.5" x14ac:dyDescent="0.35">
      <c r="A3772" s="53">
        <v>40404196</v>
      </c>
      <c r="B3772" s="53" t="s">
        <v>12747</v>
      </c>
      <c r="C3772" s="54" t="s">
        <v>834</v>
      </c>
      <c r="D3772" s="60">
        <v>1</v>
      </c>
      <c r="E3772" s="60" t="s">
        <v>31</v>
      </c>
      <c r="F3772" s="56">
        <v>15</v>
      </c>
      <c r="G3772" s="65"/>
      <c r="H3772" s="53"/>
      <c r="I3772" s="53"/>
      <c r="J3772" s="53"/>
      <c r="K3772" s="57"/>
      <c r="L3772" s="58">
        <f t="shared" si="383"/>
        <v>26.53</v>
      </c>
      <c r="M3772" s="58">
        <f t="shared" si="382"/>
        <v>26.53</v>
      </c>
      <c r="N3772" s="58" t="e">
        <f>IF(F3772&gt;0,ROUND(F3772*#REF!,2),0)</f>
        <v>#REF!</v>
      </c>
      <c r="O3772" s="58">
        <f>IF(J3772&gt;0,ROUND(J3772*#REF!,2),0)</f>
        <v>0</v>
      </c>
      <c r="P3772" s="58" t="e">
        <f t="shared" si="381"/>
        <v>#REF!</v>
      </c>
      <c r="Q3772" s="59" t="s">
        <v>0</v>
      </c>
      <c r="R3772" s="51"/>
      <c r="S3772" s="51"/>
    </row>
    <row r="3773" spans="1:19" ht="52.5" x14ac:dyDescent="0.35">
      <c r="A3773" s="53">
        <v>40404200</v>
      </c>
      <c r="B3773" s="53" t="s">
        <v>12748</v>
      </c>
      <c r="C3773" s="54" t="s">
        <v>833</v>
      </c>
      <c r="D3773" s="60">
        <v>1</v>
      </c>
      <c r="E3773" s="60" t="s">
        <v>31</v>
      </c>
      <c r="F3773" s="56">
        <v>15</v>
      </c>
      <c r="G3773" s="65"/>
      <c r="H3773" s="53"/>
      <c r="I3773" s="53"/>
      <c r="J3773" s="53"/>
      <c r="K3773" s="57"/>
      <c r="L3773" s="58">
        <f t="shared" si="383"/>
        <v>26.53</v>
      </c>
      <c r="M3773" s="58">
        <f t="shared" si="382"/>
        <v>26.53</v>
      </c>
      <c r="N3773" s="58" t="e">
        <f>IF(F3773&gt;0,ROUND(F3773*#REF!,2),0)</f>
        <v>#REF!</v>
      </c>
      <c r="O3773" s="58">
        <f>IF(J3773&gt;0,ROUND(J3773*#REF!,2),0)</f>
        <v>0</v>
      </c>
      <c r="P3773" s="58" t="e">
        <f t="shared" si="381"/>
        <v>#REF!</v>
      </c>
      <c r="Q3773" s="59" t="s">
        <v>0</v>
      </c>
      <c r="R3773" s="51"/>
      <c r="S3773" s="51"/>
    </row>
    <row r="3774" spans="1:19" ht="52.5" x14ac:dyDescent="0.35">
      <c r="A3774" s="53">
        <v>40404218</v>
      </c>
      <c r="B3774" s="53" t="s">
        <v>12749</v>
      </c>
      <c r="C3774" s="54" t="s">
        <v>832</v>
      </c>
      <c r="D3774" s="60">
        <v>1</v>
      </c>
      <c r="E3774" s="60" t="s">
        <v>31</v>
      </c>
      <c r="F3774" s="56">
        <v>15</v>
      </c>
      <c r="G3774" s="65"/>
      <c r="H3774" s="53"/>
      <c r="I3774" s="53"/>
      <c r="J3774" s="53"/>
      <c r="K3774" s="57"/>
      <c r="L3774" s="58">
        <f t="shared" si="383"/>
        <v>26.53</v>
      </c>
      <c r="M3774" s="58">
        <f t="shared" si="382"/>
        <v>26.53</v>
      </c>
      <c r="N3774" s="58" t="e">
        <f>IF(F3774&gt;0,ROUND(F3774*#REF!,2),0)</f>
        <v>#REF!</v>
      </c>
      <c r="O3774" s="58">
        <f>IF(J3774&gt;0,ROUND(J3774*#REF!,2),0)</f>
        <v>0</v>
      </c>
      <c r="P3774" s="58" t="e">
        <f t="shared" si="381"/>
        <v>#REF!</v>
      </c>
      <c r="Q3774" s="59" t="s">
        <v>0</v>
      </c>
      <c r="R3774" s="51"/>
      <c r="S3774" s="51"/>
    </row>
    <row r="3775" spans="1:19" ht="52.5" x14ac:dyDescent="0.35">
      <c r="A3775" s="53">
        <v>40404226</v>
      </c>
      <c r="B3775" s="53" t="s">
        <v>12750</v>
      </c>
      <c r="C3775" s="54" t="s">
        <v>831</v>
      </c>
      <c r="D3775" s="60">
        <v>1</v>
      </c>
      <c r="E3775" s="60" t="s">
        <v>31</v>
      </c>
      <c r="F3775" s="56">
        <v>15</v>
      </c>
      <c r="G3775" s="65"/>
      <c r="H3775" s="53"/>
      <c r="I3775" s="53"/>
      <c r="J3775" s="53"/>
      <c r="K3775" s="57"/>
      <c r="L3775" s="58">
        <f t="shared" si="383"/>
        <v>26.53</v>
      </c>
      <c r="M3775" s="58">
        <f t="shared" si="382"/>
        <v>26.53</v>
      </c>
      <c r="N3775" s="58" t="e">
        <f>IF(F3775&gt;0,ROUND(F3775*#REF!,2),0)</f>
        <v>#REF!</v>
      </c>
      <c r="O3775" s="58">
        <f>IF(J3775&gt;0,ROUND(J3775*#REF!,2),0)</f>
        <v>0</v>
      </c>
      <c r="P3775" s="58" t="e">
        <f t="shared" si="381"/>
        <v>#REF!</v>
      </c>
      <c r="Q3775" s="59" t="s">
        <v>0</v>
      </c>
      <c r="R3775" s="51"/>
      <c r="S3775" s="51"/>
    </row>
    <row r="3776" spans="1:19" ht="63" x14ac:dyDescent="0.35">
      <c r="A3776" s="53">
        <v>40404234</v>
      </c>
      <c r="B3776" s="53" t="s">
        <v>12751</v>
      </c>
      <c r="C3776" s="54" t="s">
        <v>830</v>
      </c>
      <c r="D3776" s="60">
        <v>0.01</v>
      </c>
      <c r="E3776" s="60" t="s">
        <v>25</v>
      </c>
      <c r="F3776" s="56">
        <v>0.63</v>
      </c>
      <c r="G3776" s="53"/>
      <c r="H3776" s="56"/>
      <c r="I3776" s="53"/>
      <c r="J3776" s="53"/>
      <c r="K3776" s="57"/>
      <c r="L3776" s="58">
        <f t="shared" si="383"/>
        <v>13.26</v>
      </c>
      <c r="M3776" s="58">
        <f t="shared" si="382"/>
        <v>0.13</v>
      </c>
      <c r="N3776" s="58" t="e">
        <f>IF(F3776&gt;0,ROUND(F3776*#REF!,2),0)</f>
        <v>#REF!</v>
      </c>
      <c r="O3776" s="58">
        <f>IF(J3776&gt;0,ROUND(J3776*#REF!,2),0)</f>
        <v>0</v>
      </c>
      <c r="P3776" s="58" t="e">
        <f t="shared" si="381"/>
        <v>#REF!</v>
      </c>
      <c r="Q3776" s="59" t="s">
        <v>0</v>
      </c>
      <c r="R3776" s="51"/>
      <c r="S3776" s="51"/>
    </row>
    <row r="3777" spans="1:19" ht="52.5" x14ac:dyDescent="0.35">
      <c r="A3777" s="53">
        <v>40404242</v>
      </c>
      <c r="B3777" s="53" t="s">
        <v>12752</v>
      </c>
      <c r="C3777" s="54" t="s">
        <v>829</v>
      </c>
      <c r="D3777" s="60">
        <v>0.01</v>
      </c>
      <c r="E3777" s="60" t="s">
        <v>25</v>
      </c>
      <c r="F3777" s="56">
        <v>0.63</v>
      </c>
      <c r="G3777" s="53"/>
      <c r="H3777" s="53"/>
      <c r="I3777" s="53"/>
      <c r="J3777" s="53"/>
      <c r="K3777" s="57"/>
      <c r="L3777" s="58">
        <f t="shared" si="383"/>
        <v>13.26</v>
      </c>
      <c r="M3777" s="58">
        <f t="shared" si="382"/>
        <v>0.13</v>
      </c>
      <c r="N3777" s="58" t="e">
        <f>IF(F3777&gt;0,ROUND(F3777*#REF!,2),0)</f>
        <v>#REF!</v>
      </c>
      <c r="O3777" s="58">
        <f>IF(J3777&gt;0,ROUND(J3777*#REF!,2),0)</f>
        <v>0</v>
      </c>
      <c r="P3777" s="58" t="e">
        <f t="shared" si="381"/>
        <v>#REF!</v>
      </c>
      <c r="Q3777" s="59" t="s">
        <v>0</v>
      </c>
      <c r="R3777" s="51"/>
      <c r="S3777" s="51"/>
    </row>
    <row r="3778" spans="1:19" ht="52.5" x14ac:dyDescent="0.35">
      <c r="A3778" s="53">
        <v>40404250</v>
      </c>
      <c r="B3778" s="53" t="s">
        <v>12753</v>
      </c>
      <c r="C3778" s="54" t="s">
        <v>828</v>
      </c>
      <c r="D3778" s="60">
        <v>1</v>
      </c>
      <c r="E3778" s="60" t="s">
        <v>151</v>
      </c>
      <c r="F3778" s="56"/>
      <c r="G3778" s="53"/>
      <c r="H3778" s="53"/>
      <c r="I3778" s="53"/>
      <c r="J3778" s="53"/>
      <c r="K3778" s="57"/>
      <c r="L3778" s="58">
        <f t="shared" si="383"/>
        <v>270.54000000000002</v>
      </c>
      <c r="M3778" s="58">
        <f t="shared" si="382"/>
        <v>270.54000000000002</v>
      </c>
      <c r="N3778" s="58">
        <f>IF(F3778&gt;0,ROUND(F3778*#REF!,2),0)</f>
        <v>0</v>
      </c>
      <c r="O3778" s="58">
        <f>IF(J3778&gt;0,ROUND(J3778*#REF!,2),0)</f>
        <v>0</v>
      </c>
      <c r="P3778" s="58">
        <f t="shared" si="381"/>
        <v>270.54000000000002</v>
      </c>
      <c r="Q3778" s="59" t="s">
        <v>0</v>
      </c>
      <c r="R3778" s="51"/>
      <c r="S3778" s="51"/>
    </row>
    <row r="3779" spans="1:19" ht="63" x14ac:dyDescent="0.35">
      <c r="A3779" s="53">
        <v>40404269</v>
      </c>
      <c r="B3779" s="53" t="s">
        <v>12754</v>
      </c>
      <c r="C3779" s="54" t="s">
        <v>827</v>
      </c>
      <c r="D3779" s="60">
        <v>1</v>
      </c>
      <c r="E3779" s="60" t="s">
        <v>31</v>
      </c>
      <c r="F3779" s="56">
        <v>15</v>
      </c>
      <c r="G3779" s="53"/>
      <c r="H3779" s="53"/>
      <c r="I3779" s="53"/>
      <c r="J3779" s="53"/>
      <c r="K3779" s="57"/>
      <c r="L3779" s="58">
        <f t="shared" si="383"/>
        <v>26.53</v>
      </c>
      <c r="M3779" s="58">
        <f t="shared" si="382"/>
        <v>26.53</v>
      </c>
      <c r="N3779" s="58" t="e">
        <f>IF(F3779&gt;0,ROUND(F3779*#REF!,2),0)</f>
        <v>#REF!</v>
      </c>
      <c r="O3779" s="58">
        <f>IF(J3779&gt;0,ROUND(J3779*#REF!,2),0)</f>
        <v>0</v>
      </c>
      <c r="P3779" s="58" t="e">
        <f t="shared" si="381"/>
        <v>#REF!</v>
      </c>
      <c r="Q3779" s="59" t="s">
        <v>0</v>
      </c>
      <c r="R3779" s="51"/>
      <c r="S3779" s="51"/>
    </row>
    <row r="3780" spans="1:19" ht="31.5" x14ac:dyDescent="0.35">
      <c r="A3780" s="53">
        <v>40404277</v>
      </c>
      <c r="B3780" s="53" t="s">
        <v>12755</v>
      </c>
      <c r="C3780" s="54" t="s">
        <v>826</v>
      </c>
      <c r="D3780" s="60">
        <v>1</v>
      </c>
      <c r="E3780" s="60" t="s">
        <v>31</v>
      </c>
      <c r="F3780" s="56">
        <v>15</v>
      </c>
      <c r="G3780" s="53"/>
      <c r="H3780" s="53"/>
      <c r="I3780" s="53"/>
      <c r="J3780" s="53"/>
      <c r="K3780" s="57"/>
      <c r="L3780" s="58">
        <f t="shared" si="383"/>
        <v>26.53</v>
      </c>
      <c r="M3780" s="58">
        <f t="shared" si="382"/>
        <v>26.53</v>
      </c>
      <c r="N3780" s="58" t="e">
        <f>IF(F3780&gt;0,ROUND(F3780*#REF!,2),0)</f>
        <v>#REF!</v>
      </c>
      <c r="O3780" s="58">
        <f>IF(J3780&gt;0,ROUND(J3780*#REF!,2),0)</f>
        <v>0</v>
      </c>
      <c r="P3780" s="58" t="e">
        <f t="shared" si="381"/>
        <v>#REF!</v>
      </c>
      <c r="Q3780" s="59" t="s">
        <v>0</v>
      </c>
      <c r="R3780" s="51"/>
      <c r="S3780" s="51"/>
    </row>
    <row r="3781" spans="1:19" ht="42" x14ac:dyDescent="0.35">
      <c r="A3781" s="53">
        <v>40404285</v>
      </c>
      <c r="B3781" s="53" t="s">
        <v>12756</v>
      </c>
      <c r="C3781" s="54" t="s">
        <v>825</v>
      </c>
      <c r="D3781" s="60">
        <v>1</v>
      </c>
      <c r="E3781" s="60" t="s">
        <v>31</v>
      </c>
      <c r="F3781" s="56">
        <v>15</v>
      </c>
      <c r="G3781" s="53"/>
      <c r="H3781" s="53"/>
      <c r="I3781" s="53"/>
      <c r="J3781" s="53"/>
      <c r="K3781" s="57"/>
      <c r="L3781" s="58">
        <f t="shared" si="383"/>
        <v>26.53</v>
      </c>
      <c r="M3781" s="58">
        <f t="shared" si="382"/>
        <v>26.53</v>
      </c>
      <c r="N3781" s="58" t="e">
        <f>IF(F3781&gt;0,ROUND(F3781*#REF!,2),0)</f>
        <v>#REF!</v>
      </c>
      <c r="O3781" s="58">
        <f>IF(J3781&gt;0,ROUND(J3781*#REF!,2),0)</f>
        <v>0</v>
      </c>
      <c r="P3781" s="58" t="e">
        <f t="shared" si="381"/>
        <v>#REF!</v>
      </c>
      <c r="Q3781" s="59" t="s">
        <v>0</v>
      </c>
      <c r="R3781" s="51"/>
      <c r="S3781" s="51"/>
    </row>
    <row r="3782" spans="1:19" ht="31" x14ac:dyDescent="0.35">
      <c r="A3782" s="124" t="s">
        <v>12757</v>
      </c>
      <c r="B3782" s="124"/>
      <c r="C3782" s="124"/>
      <c r="D3782" s="124"/>
      <c r="E3782" s="124"/>
      <c r="F3782" s="124"/>
      <c r="G3782" s="124"/>
      <c r="H3782" s="124"/>
      <c r="I3782" s="124"/>
      <c r="J3782" s="124"/>
      <c r="K3782" s="124"/>
      <c r="L3782" s="124"/>
      <c r="M3782" s="124"/>
      <c r="N3782" s="124"/>
      <c r="O3782" s="124"/>
      <c r="P3782" s="124"/>
      <c r="Q3782" s="52"/>
      <c r="R3782" s="51"/>
      <c r="S3782" s="51"/>
    </row>
    <row r="3783" spans="1:19" ht="21" x14ac:dyDescent="0.35">
      <c r="A3783" s="53">
        <v>40501019</v>
      </c>
      <c r="B3783" s="53" t="s">
        <v>12758</v>
      </c>
      <c r="C3783" s="54" t="s">
        <v>824</v>
      </c>
      <c r="D3783" s="60">
        <v>1</v>
      </c>
      <c r="E3783" s="60" t="s">
        <v>34</v>
      </c>
      <c r="F3783" s="56">
        <v>63.6</v>
      </c>
      <c r="G3783" s="53"/>
      <c r="H3783" s="53"/>
      <c r="I3783" s="53"/>
      <c r="J3783" s="53"/>
      <c r="K3783" s="57"/>
      <c r="L3783" s="58">
        <f t="shared" ref="L3783:L3804" si="384">VLOOKUP(E3783,PORTES2021,10,FALSE)</f>
        <v>71.62</v>
      </c>
      <c r="M3783" s="58">
        <f t="shared" ref="M3783:M3847" si="385">ROUND(D3783*L3783,2)</f>
        <v>71.62</v>
      </c>
      <c r="N3783" s="58" t="e">
        <f>IF(F3783&gt;0,ROUND(F3783*#REF!,2),0)</f>
        <v>#REF!</v>
      </c>
      <c r="O3783" s="58">
        <f>IF(J3783&gt;0,ROUND(J3783*#REF!,2),0)</f>
        <v>0</v>
      </c>
      <c r="P3783" s="58" t="e">
        <f t="shared" ref="P3783:P3847" si="386">ROUND(M3783+N3783+O3783,2)</f>
        <v>#REF!</v>
      </c>
      <c r="Q3783" s="59" t="s">
        <v>132</v>
      </c>
      <c r="R3783" s="51"/>
      <c r="S3783" s="51"/>
    </row>
    <row r="3784" spans="1:19" ht="21" x14ac:dyDescent="0.35">
      <c r="A3784" s="53">
        <v>40501027</v>
      </c>
      <c r="B3784" s="53" t="s">
        <v>12759</v>
      </c>
      <c r="C3784" s="54" t="s">
        <v>823</v>
      </c>
      <c r="D3784" s="60">
        <v>1</v>
      </c>
      <c r="E3784" s="60" t="s">
        <v>23</v>
      </c>
      <c r="F3784" s="56">
        <v>38.24</v>
      </c>
      <c r="G3784" s="53"/>
      <c r="H3784" s="53"/>
      <c r="I3784" s="53"/>
      <c r="J3784" s="53"/>
      <c r="K3784" s="57"/>
      <c r="L3784" s="58">
        <f t="shared" si="384"/>
        <v>116.71</v>
      </c>
      <c r="M3784" s="58">
        <f t="shared" si="385"/>
        <v>116.71</v>
      </c>
      <c r="N3784" s="58" t="e">
        <f>IF(F3784&gt;0,ROUND(F3784*#REF!,2),0)</f>
        <v>#REF!</v>
      </c>
      <c r="O3784" s="58">
        <f>IF(J3784&gt;0,ROUND(J3784*#REF!,2),0)</f>
        <v>0</v>
      </c>
      <c r="P3784" s="58" t="e">
        <f t="shared" si="386"/>
        <v>#REF!</v>
      </c>
      <c r="Q3784" s="59" t="s">
        <v>132</v>
      </c>
      <c r="R3784" s="51"/>
      <c r="S3784" s="51"/>
    </row>
    <row r="3785" spans="1:19" ht="21" x14ac:dyDescent="0.35">
      <c r="A3785" s="53">
        <v>40501035</v>
      </c>
      <c r="B3785" s="53" t="s">
        <v>12760</v>
      </c>
      <c r="C3785" s="54" t="s">
        <v>822</v>
      </c>
      <c r="D3785" s="60">
        <v>1</v>
      </c>
      <c r="E3785" s="60" t="s">
        <v>23</v>
      </c>
      <c r="F3785" s="56">
        <v>51.47</v>
      </c>
      <c r="G3785" s="53"/>
      <c r="H3785" s="53"/>
      <c r="I3785" s="53"/>
      <c r="J3785" s="53"/>
      <c r="K3785" s="57"/>
      <c r="L3785" s="58">
        <f t="shared" si="384"/>
        <v>116.71</v>
      </c>
      <c r="M3785" s="58">
        <f t="shared" si="385"/>
        <v>116.71</v>
      </c>
      <c r="N3785" s="58" t="e">
        <f>IF(F3785&gt;0,ROUND(F3785*#REF!,2),0)</f>
        <v>#REF!</v>
      </c>
      <c r="O3785" s="58">
        <f>IF(J3785&gt;0,ROUND(J3785*#REF!,2),0)</f>
        <v>0</v>
      </c>
      <c r="P3785" s="58" t="e">
        <f t="shared" si="386"/>
        <v>#REF!</v>
      </c>
      <c r="Q3785" s="59" t="s">
        <v>132</v>
      </c>
      <c r="R3785" s="51"/>
      <c r="S3785" s="51"/>
    </row>
    <row r="3786" spans="1:19" ht="21" x14ac:dyDescent="0.35">
      <c r="A3786" s="53">
        <v>40501043</v>
      </c>
      <c r="B3786" s="53" t="s">
        <v>12761</v>
      </c>
      <c r="C3786" s="54" t="s">
        <v>821</v>
      </c>
      <c r="D3786" s="60">
        <v>1</v>
      </c>
      <c r="E3786" s="60" t="s">
        <v>23</v>
      </c>
      <c r="F3786" s="56">
        <v>40.479999999999997</v>
      </c>
      <c r="G3786" s="53"/>
      <c r="H3786" s="53"/>
      <c r="I3786" s="53"/>
      <c r="J3786" s="53"/>
      <c r="K3786" s="57"/>
      <c r="L3786" s="58">
        <f t="shared" si="384"/>
        <v>116.71</v>
      </c>
      <c r="M3786" s="58">
        <f t="shared" si="385"/>
        <v>116.71</v>
      </c>
      <c r="N3786" s="58" t="e">
        <f>IF(F3786&gt;0,ROUND(F3786*#REF!,2),0)</f>
        <v>#REF!</v>
      </c>
      <c r="O3786" s="58">
        <f>IF(J3786&gt;0,ROUND(J3786*#REF!,2),0)</f>
        <v>0</v>
      </c>
      <c r="P3786" s="58" t="e">
        <f t="shared" si="386"/>
        <v>#REF!</v>
      </c>
      <c r="Q3786" s="59" t="s">
        <v>132</v>
      </c>
      <c r="R3786" s="51"/>
      <c r="S3786" s="51"/>
    </row>
    <row r="3787" spans="1:19" ht="21" x14ac:dyDescent="0.35">
      <c r="A3787" s="53">
        <v>40501051</v>
      </c>
      <c r="B3787" s="53" t="s">
        <v>12762</v>
      </c>
      <c r="C3787" s="54" t="s">
        <v>820</v>
      </c>
      <c r="D3787" s="60">
        <v>1</v>
      </c>
      <c r="E3787" s="60" t="s">
        <v>23</v>
      </c>
      <c r="F3787" s="56">
        <v>28.35</v>
      </c>
      <c r="G3787" s="53"/>
      <c r="H3787" s="53"/>
      <c r="I3787" s="53"/>
      <c r="J3787" s="53"/>
      <c r="K3787" s="57"/>
      <c r="L3787" s="58">
        <f t="shared" si="384"/>
        <v>116.71</v>
      </c>
      <c r="M3787" s="58">
        <f t="shared" si="385"/>
        <v>116.71</v>
      </c>
      <c r="N3787" s="58" t="e">
        <f>IF(F3787&gt;0,ROUND(F3787*#REF!,2),0)</f>
        <v>#REF!</v>
      </c>
      <c r="O3787" s="58">
        <f>IF(J3787&gt;0,ROUND(J3787*#REF!,2),0)</f>
        <v>0</v>
      </c>
      <c r="P3787" s="58" t="e">
        <f t="shared" si="386"/>
        <v>#REF!</v>
      </c>
      <c r="Q3787" s="59" t="s">
        <v>132</v>
      </c>
      <c r="R3787" s="51"/>
      <c r="S3787" s="51"/>
    </row>
    <row r="3788" spans="1:19" ht="21" x14ac:dyDescent="0.35">
      <c r="A3788" s="53">
        <v>40501060</v>
      </c>
      <c r="B3788" s="53" t="s">
        <v>12763</v>
      </c>
      <c r="C3788" s="54" t="s">
        <v>819</v>
      </c>
      <c r="D3788" s="60">
        <v>1</v>
      </c>
      <c r="E3788" s="60" t="s">
        <v>13</v>
      </c>
      <c r="F3788" s="56">
        <v>31.55</v>
      </c>
      <c r="G3788" s="53"/>
      <c r="H3788" s="53"/>
      <c r="I3788" s="53"/>
      <c r="J3788" s="53"/>
      <c r="K3788" s="57"/>
      <c r="L3788" s="58">
        <f t="shared" si="384"/>
        <v>148.54</v>
      </c>
      <c r="M3788" s="58">
        <f t="shared" si="385"/>
        <v>148.54</v>
      </c>
      <c r="N3788" s="58" t="e">
        <f>IF(F3788&gt;0,ROUND(F3788*#REF!,2),0)</f>
        <v>#REF!</v>
      </c>
      <c r="O3788" s="58">
        <f>IF(J3788&gt;0,ROUND(J3788*#REF!,2),0)</f>
        <v>0</v>
      </c>
      <c r="P3788" s="58" t="e">
        <f t="shared" si="386"/>
        <v>#REF!</v>
      </c>
      <c r="Q3788" s="59" t="s">
        <v>132</v>
      </c>
      <c r="R3788" s="51"/>
      <c r="S3788" s="51"/>
    </row>
    <row r="3789" spans="1:19" ht="21" x14ac:dyDescent="0.35">
      <c r="A3789" s="53">
        <v>40501078</v>
      </c>
      <c r="B3789" s="53" t="s">
        <v>12764</v>
      </c>
      <c r="C3789" s="54" t="s">
        <v>818</v>
      </c>
      <c r="D3789" s="60">
        <v>1</v>
      </c>
      <c r="E3789" s="60" t="s">
        <v>23</v>
      </c>
      <c r="F3789" s="56">
        <v>39.86</v>
      </c>
      <c r="G3789" s="53"/>
      <c r="H3789" s="53"/>
      <c r="I3789" s="53"/>
      <c r="J3789" s="53"/>
      <c r="K3789" s="57"/>
      <c r="L3789" s="58">
        <f t="shared" si="384"/>
        <v>116.71</v>
      </c>
      <c r="M3789" s="58">
        <f t="shared" si="385"/>
        <v>116.71</v>
      </c>
      <c r="N3789" s="58" t="e">
        <f>IF(F3789&gt;0,ROUND(F3789*#REF!,2),0)</f>
        <v>#REF!</v>
      </c>
      <c r="O3789" s="58">
        <f>IF(J3789&gt;0,ROUND(J3789*#REF!,2),0)</f>
        <v>0</v>
      </c>
      <c r="P3789" s="58" t="e">
        <f t="shared" si="386"/>
        <v>#REF!</v>
      </c>
      <c r="Q3789" s="59" t="s">
        <v>132</v>
      </c>
      <c r="R3789" s="51"/>
      <c r="S3789" s="51"/>
    </row>
    <row r="3790" spans="1:19" ht="21" x14ac:dyDescent="0.35">
      <c r="A3790" s="53">
        <v>40501086</v>
      </c>
      <c r="B3790" s="53" t="s">
        <v>12765</v>
      </c>
      <c r="C3790" s="54" t="s">
        <v>817</v>
      </c>
      <c r="D3790" s="60">
        <v>1</v>
      </c>
      <c r="E3790" s="60" t="s">
        <v>23</v>
      </c>
      <c r="F3790" s="56">
        <v>39.380000000000003</v>
      </c>
      <c r="G3790" s="53"/>
      <c r="H3790" s="53"/>
      <c r="I3790" s="53"/>
      <c r="J3790" s="53"/>
      <c r="K3790" s="57"/>
      <c r="L3790" s="58">
        <f t="shared" si="384"/>
        <v>116.71</v>
      </c>
      <c r="M3790" s="58">
        <f t="shared" si="385"/>
        <v>116.71</v>
      </c>
      <c r="N3790" s="58" t="e">
        <f>IF(F3790&gt;0,ROUND(F3790*#REF!,2),0)</f>
        <v>#REF!</v>
      </c>
      <c r="O3790" s="58">
        <f>IF(J3790&gt;0,ROUND(J3790*#REF!,2),0)</f>
        <v>0</v>
      </c>
      <c r="P3790" s="58" t="e">
        <f t="shared" si="386"/>
        <v>#REF!</v>
      </c>
      <c r="Q3790" s="59" t="s">
        <v>132</v>
      </c>
      <c r="R3790" s="51"/>
      <c r="S3790" s="51"/>
    </row>
    <row r="3791" spans="1:19" ht="31.5" x14ac:dyDescent="0.35">
      <c r="A3791" s="53">
        <v>40501094</v>
      </c>
      <c r="B3791" s="53" t="s">
        <v>12766</v>
      </c>
      <c r="C3791" s="54" t="s">
        <v>816</v>
      </c>
      <c r="D3791" s="60">
        <v>1</v>
      </c>
      <c r="E3791" s="60" t="s">
        <v>13</v>
      </c>
      <c r="F3791" s="56">
        <v>56.34</v>
      </c>
      <c r="G3791" s="53"/>
      <c r="H3791" s="53"/>
      <c r="I3791" s="53"/>
      <c r="J3791" s="53"/>
      <c r="K3791" s="57"/>
      <c r="L3791" s="58">
        <f t="shared" si="384"/>
        <v>148.54</v>
      </c>
      <c r="M3791" s="58">
        <f t="shared" si="385"/>
        <v>148.54</v>
      </c>
      <c r="N3791" s="58" t="e">
        <f>IF(F3791&gt;0,ROUND(F3791*#REF!,2),0)</f>
        <v>#REF!</v>
      </c>
      <c r="O3791" s="58">
        <f>IF(J3791&gt;0,ROUND(J3791*#REF!,2),0)</f>
        <v>0</v>
      </c>
      <c r="P3791" s="58" t="e">
        <f t="shared" si="386"/>
        <v>#REF!</v>
      </c>
      <c r="Q3791" s="59" t="s">
        <v>132</v>
      </c>
      <c r="R3791" s="51"/>
      <c r="S3791" s="51"/>
    </row>
    <row r="3792" spans="1:19" ht="21" x14ac:dyDescent="0.35">
      <c r="A3792" s="53">
        <v>40501108</v>
      </c>
      <c r="B3792" s="53" t="s">
        <v>12767</v>
      </c>
      <c r="C3792" s="54" t="s">
        <v>815</v>
      </c>
      <c r="D3792" s="60">
        <v>1</v>
      </c>
      <c r="E3792" s="60" t="s">
        <v>23</v>
      </c>
      <c r="F3792" s="56">
        <v>40.479999999999997</v>
      </c>
      <c r="G3792" s="53"/>
      <c r="H3792" s="53"/>
      <c r="I3792" s="53"/>
      <c r="J3792" s="53"/>
      <c r="K3792" s="57"/>
      <c r="L3792" s="58">
        <f t="shared" si="384"/>
        <v>116.71</v>
      </c>
      <c r="M3792" s="58">
        <f t="shared" si="385"/>
        <v>116.71</v>
      </c>
      <c r="N3792" s="58" t="e">
        <f>IF(F3792&gt;0,ROUND(F3792*#REF!,2),0)</f>
        <v>#REF!</v>
      </c>
      <c r="O3792" s="58">
        <f>IF(J3792&gt;0,ROUND(J3792*#REF!,2),0)</f>
        <v>0</v>
      </c>
      <c r="P3792" s="58" t="e">
        <f t="shared" si="386"/>
        <v>#REF!</v>
      </c>
      <c r="Q3792" s="59" t="s">
        <v>132</v>
      </c>
      <c r="R3792" s="51"/>
      <c r="S3792" s="51"/>
    </row>
    <row r="3793" spans="1:19" x14ac:dyDescent="0.35">
      <c r="A3793" s="53">
        <v>40501116</v>
      </c>
      <c r="B3793" s="53" t="s">
        <v>12768</v>
      </c>
      <c r="C3793" s="54" t="s">
        <v>814</v>
      </c>
      <c r="D3793" s="60">
        <v>1</v>
      </c>
      <c r="E3793" s="60" t="s">
        <v>25</v>
      </c>
      <c r="F3793" s="56">
        <v>5.42</v>
      </c>
      <c r="G3793" s="53"/>
      <c r="H3793" s="53"/>
      <c r="I3793" s="53"/>
      <c r="J3793" s="53"/>
      <c r="K3793" s="57"/>
      <c r="L3793" s="58">
        <f t="shared" si="384"/>
        <v>13.26</v>
      </c>
      <c r="M3793" s="58">
        <f t="shared" si="385"/>
        <v>13.26</v>
      </c>
      <c r="N3793" s="58" t="e">
        <f>IF(F3793&gt;0,ROUND(F3793*#REF!,2),0)</f>
        <v>#REF!</v>
      </c>
      <c r="O3793" s="58">
        <f>IF(J3793&gt;0,ROUND(J3793*#REF!,2),0)</f>
        <v>0</v>
      </c>
      <c r="P3793" s="58" t="e">
        <f t="shared" si="386"/>
        <v>#REF!</v>
      </c>
      <c r="Q3793" s="59" t="s">
        <v>132</v>
      </c>
      <c r="R3793" s="51"/>
      <c r="S3793" s="51"/>
    </row>
    <row r="3794" spans="1:19" ht="21" x14ac:dyDescent="0.35">
      <c r="A3794" s="53">
        <v>40501124</v>
      </c>
      <c r="B3794" s="53" t="s">
        <v>12769</v>
      </c>
      <c r="C3794" s="54" t="s">
        <v>813</v>
      </c>
      <c r="D3794" s="60">
        <v>1</v>
      </c>
      <c r="E3794" s="60" t="s">
        <v>20</v>
      </c>
      <c r="F3794" s="56">
        <v>63.6</v>
      </c>
      <c r="G3794" s="53"/>
      <c r="H3794" s="53"/>
      <c r="I3794" s="53"/>
      <c r="J3794" s="53"/>
      <c r="K3794" s="57"/>
      <c r="L3794" s="58">
        <f t="shared" si="384"/>
        <v>39.79</v>
      </c>
      <c r="M3794" s="58">
        <f t="shared" si="385"/>
        <v>39.79</v>
      </c>
      <c r="N3794" s="58" t="e">
        <f>IF(F3794&gt;0,ROUND(F3794*#REF!,2),0)</f>
        <v>#REF!</v>
      </c>
      <c r="O3794" s="58">
        <f>IF(J3794&gt;0,ROUND(J3794*#REF!,2),0)</f>
        <v>0</v>
      </c>
      <c r="P3794" s="58" t="e">
        <f t="shared" si="386"/>
        <v>#REF!</v>
      </c>
      <c r="Q3794" s="59" t="s">
        <v>132</v>
      </c>
      <c r="R3794" s="51"/>
      <c r="S3794" s="51"/>
    </row>
    <row r="3795" spans="1:19" ht="31.5" x14ac:dyDescent="0.35">
      <c r="A3795" s="53">
        <v>40501132</v>
      </c>
      <c r="B3795" s="53" t="s">
        <v>12770</v>
      </c>
      <c r="C3795" s="54" t="s">
        <v>812</v>
      </c>
      <c r="D3795" s="60">
        <v>1</v>
      </c>
      <c r="E3795" s="60" t="s">
        <v>20</v>
      </c>
      <c r="F3795" s="56">
        <v>56.27</v>
      </c>
      <c r="G3795" s="53"/>
      <c r="H3795" s="53"/>
      <c r="I3795" s="53"/>
      <c r="J3795" s="53"/>
      <c r="K3795" s="57"/>
      <c r="L3795" s="58">
        <f t="shared" si="384"/>
        <v>39.79</v>
      </c>
      <c r="M3795" s="58">
        <f t="shared" si="385"/>
        <v>39.79</v>
      </c>
      <c r="N3795" s="58" t="e">
        <f>IF(F3795&gt;0,ROUND(F3795*#REF!,2),0)</f>
        <v>#REF!</v>
      </c>
      <c r="O3795" s="58">
        <f>IF(J3795&gt;0,ROUND(J3795*#REF!,2),0)</f>
        <v>0</v>
      </c>
      <c r="P3795" s="58" t="e">
        <f t="shared" si="386"/>
        <v>#REF!</v>
      </c>
      <c r="Q3795" s="59" t="s">
        <v>132</v>
      </c>
      <c r="R3795" s="51"/>
      <c r="S3795" s="51"/>
    </row>
    <row r="3796" spans="1:19" ht="21" x14ac:dyDescent="0.35">
      <c r="A3796" s="53">
        <v>40501140</v>
      </c>
      <c r="B3796" s="53" t="s">
        <v>12771</v>
      </c>
      <c r="C3796" s="54" t="s">
        <v>811</v>
      </c>
      <c r="D3796" s="60">
        <v>1</v>
      </c>
      <c r="E3796" s="60" t="s">
        <v>13</v>
      </c>
      <c r="F3796" s="56">
        <v>17.39</v>
      </c>
      <c r="G3796" s="53"/>
      <c r="H3796" s="53"/>
      <c r="I3796" s="53"/>
      <c r="J3796" s="53"/>
      <c r="K3796" s="57"/>
      <c r="L3796" s="58">
        <f t="shared" si="384"/>
        <v>148.54</v>
      </c>
      <c r="M3796" s="58">
        <f t="shared" si="385"/>
        <v>148.54</v>
      </c>
      <c r="N3796" s="58" t="e">
        <f>IF(F3796&gt;0,ROUND(F3796*#REF!,2),0)</f>
        <v>#REF!</v>
      </c>
      <c r="O3796" s="58">
        <f>IF(J3796&gt;0,ROUND(J3796*#REF!,2),0)</f>
        <v>0</v>
      </c>
      <c r="P3796" s="58" t="e">
        <f t="shared" si="386"/>
        <v>#REF!</v>
      </c>
      <c r="Q3796" s="59" t="s">
        <v>132</v>
      </c>
      <c r="R3796" s="51"/>
      <c r="S3796" s="51"/>
    </row>
    <row r="3797" spans="1:19" ht="21" x14ac:dyDescent="0.35">
      <c r="A3797" s="53">
        <v>40501159</v>
      </c>
      <c r="B3797" s="53" t="s">
        <v>12772</v>
      </c>
      <c r="C3797" s="54" t="s">
        <v>810</v>
      </c>
      <c r="D3797" s="60">
        <v>1</v>
      </c>
      <c r="E3797" s="60" t="s">
        <v>34</v>
      </c>
      <c r="F3797" s="56">
        <v>19.14</v>
      </c>
      <c r="G3797" s="53"/>
      <c r="H3797" s="53"/>
      <c r="I3797" s="53"/>
      <c r="J3797" s="53"/>
      <c r="K3797" s="57"/>
      <c r="L3797" s="58">
        <f t="shared" si="384"/>
        <v>71.62</v>
      </c>
      <c r="M3797" s="58">
        <f t="shared" si="385"/>
        <v>71.62</v>
      </c>
      <c r="N3797" s="58" t="e">
        <f>IF(F3797&gt;0,ROUND(F3797*#REF!,2),0)</f>
        <v>#REF!</v>
      </c>
      <c r="O3797" s="58">
        <f>IF(J3797&gt;0,ROUND(J3797*#REF!,2),0)</f>
        <v>0</v>
      </c>
      <c r="P3797" s="58" t="e">
        <f t="shared" si="386"/>
        <v>#REF!</v>
      </c>
      <c r="Q3797" s="59" t="s">
        <v>132</v>
      </c>
      <c r="R3797" s="51"/>
      <c r="S3797" s="51"/>
    </row>
    <row r="3798" spans="1:19" x14ac:dyDescent="0.35">
      <c r="A3798" s="53">
        <v>40501167</v>
      </c>
      <c r="B3798" s="53" t="s">
        <v>12773</v>
      </c>
      <c r="C3798" s="54" t="s">
        <v>809</v>
      </c>
      <c r="D3798" s="60">
        <v>1</v>
      </c>
      <c r="E3798" s="60" t="s">
        <v>13</v>
      </c>
      <c r="F3798" s="56">
        <v>17.39</v>
      </c>
      <c r="G3798" s="53"/>
      <c r="H3798" s="53"/>
      <c r="I3798" s="53"/>
      <c r="J3798" s="53"/>
      <c r="K3798" s="57"/>
      <c r="L3798" s="58">
        <f t="shared" si="384"/>
        <v>148.54</v>
      </c>
      <c r="M3798" s="58">
        <f t="shared" si="385"/>
        <v>148.54</v>
      </c>
      <c r="N3798" s="58" t="e">
        <f>IF(F3798&gt;0,ROUND(F3798*#REF!,2),0)</f>
        <v>#REF!</v>
      </c>
      <c r="O3798" s="58">
        <f>IF(J3798&gt;0,ROUND(J3798*#REF!,2),0)</f>
        <v>0</v>
      </c>
      <c r="P3798" s="58" t="e">
        <f t="shared" si="386"/>
        <v>#REF!</v>
      </c>
      <c r="Q3798" s="59" t="s">
        <v>132</v>
      </c>
      <c r="R3798" s="51"/>
      <c r="S3798" s="51"/>
    </row>
    <row r="3799" spans="1:19" ht="21" x14ac:dyDescent="0.35">
      <c r="A3799" s="53">
        <v>40501175</v>
      </c>
      <c r="B3799" s="53" t="s">
        <v>12774</v>
      </c>
      <c r="C3799" s="54" t="s">
        <v>808</v>
      </c>
      <c r="D3799" s="60">
        <v>1</v>
      </c>
      <c r="E3799" s="60" t="s">
        <v>13</v>
      </c>
      <c r="F3799" s="56">
        <v>56.34</v>
      </c>
      <c r="G3799" s="53"/>
      <c r="H3799" s="53"/>
      <c r="I3799" s="53"/>
      <c r="J3799" s="53"/>
      <c r="K3799" s="57"/>
      <c r="L3799" s="58">
        <f t="shared" si="384"/>
        <v>148.54</v>
      </c>
      <c r="M3799" s="58">
        <f t="shared" si="385"/>
        <v>148.54</v>
      </c>
      <c r="N3799" s="58" t="e">
        <f>IF(F3799&gt;0,ROUND(F3799*#REF!,2),0)</f>
        <v>#REF!</v>
      </c>
      <c r="O3799" s="58">
        <f>IF(J3799&gt;0,ROUND(J3799*#REF!,2),0)</f>
        <v>0</v>
      </c>
      <c r="P3799" s="58" t="e">
        <f t="shared" si="386"/>
        <v>#REF!</v>
      </c>
      <c r="Q3799" s="59" t="s">
        <v>132</v>
      </c>
      <c r="R3799" s="51"/>
      <c r="S3799" s="51"/>
    </row>
    <row r="3800" spans="1:19" ht="42" x14ac:dyDescent="0.35">
      <c r="A3800" s="53">
        <v>40501183</v>
      </c>
      <c r="B3800" s="53" t="s">
        <v>12775</v>
      </c>
      <c r="C3800" s="54" t="s">
        <v>807</v>
      </c>
      <c r="D3800" s="60">
        <v>1</v>
      </c>
      <c r="E3800" s="60" t="s">
        <v>20</v>
      </c>
      <c r="F3800" s="56">
        <v>42.5</v>
      </c>
      <c r="G3800" s="53"/>
      <c r="H3800" s="53"/>
      <c r="I3800" s="53"/>
      <c r="J3800" s="53"/>
      <c r="K3800" s="57"/>
      <c r="L3800" s="58">
        <f t="shared" si="384"/>
        <v>39.79</v>
      </c>
      <c r="M3800" s="58">
        <f t="shared" si="385"/>
        <v>39.79</v>
      </c>
      <c r="N3800" s="58" t="e">
        <f>IF(F3800&gt;0,ROUND(F3800*#REF!,2),0)</f>
        <v>#REF!</v>
      </c>
      <c r="O3800" s="58">
        <f>IF(J3800&gt;0,ROUND(J3800*#REF!,2),0)</f>
        <v>0</v>
      </c>
      <c r="P3800" s="58" t="e">
        <f t="shared" si="386"/>
        <v>#REF!</v>
      </c>
      <c r="Q3800" s="59" t="s">
        <v>132</v>
      </c>
      <c r="R3800" s="51"/>
      <c r="S3800" s="51"/>
    </row>
    <row r="3801" spans="1:19" ht="31.5" x14ac:dyDescent="0.35">
      <c r="A3801" s="53">
        <v>40501191</v>
      </c>
      <c r="B3801" s="53" t="s">
        <v>12776</v>
      </c>
      <c r="C3801" s="54" t="s">
        <v>806</v>
      </c>
      <c r="D3801" s="60">
        <v>1</v>
      </c>
      <c r="E3801" s="60" t="s">
        <v>20</v>
      </c>
      <c r="F3801" s="56">
        <v>42.5</v>
      </c>
      <c r="G3801" s="53"/>
      <c r="H3801" s="53"/>
      <c r="I3801" s="53"/>
      <c r="J3801" s="53"/>
      <c r="K3801" s="57"/>
      <c r="L3801" s="58">
        <f t="shared" si="384"/>
        <v>39.79</v>
      </c>
      <c r="M3801" s="58">
        <f t="shared" si="385"/>
        <v>39.79</v>
      </c>
      <c r="N3801" s="58" t="e">
        <f>IF(F3801&gt;0,ROUND(F3801*#REF!,2),0)</f>
        <v>#REF!</v>
      </c>
      <c r="O3801" s="58">
        <f>IF(J3801&gt;0,ROUND(J3801*#REF!,2),0)</f>
        <v>0</v>
      </c>
      <c r="P3801" s="58" t="e">
        <f t="shared" si="386"/>
        <v>#REF!</v>
      </c>
      <c r="Q3801" s="59" t="s">
        <v>132</v>
      </c>
      <c r="R3801" s="51"/>
      <c r="S3801" s="51"/>
    </row>
    <row r="3802" spans="1:19" ht="42" x14ac:dyDescent="0.35">
      <c r="A3802" s="53">
        <v>40501205</v>
      </c>
      <c r="B3802" s="53" t="s">
        <v>12777</v>
      </c>
      <c r="C3802" s="54" t="s">
        <v>805</v>
      </c>
      <c r="D3802" s="60">
        <v>1</v>
      </c>
      <c r="E3802" s="60" t="s">
        <v>34</v>
      </c>
      <c r="F3802" s="53">
        <v>19.14</v>
      </c>
      <c r="G3802" s="53"/>
      <c r="H3802" s="53"/>
      <c r="I3802" s="53"/>
      <c r="J3802" s="53"/>
      <c r="K3802" s="57"/>
      <c r="L3802" s="58">
        <f t="shared" si="384"/>
        <v>71.62</v>
      </c>
      <c r="M3802" s="58">
        <f t="shared" si="385"/>
        <v>71.62</v>
      </c>
      <c r="N3802" s="58" t="e">
        <f>IF(F3802&gt;0,ROUND(F3802*#REF!,2),0)</f>
        <v>#REF!</v>
      </c>
      <c r="O3802" s="58">
        <f>IF(J3802&gt;0,ROUND(J3802*#REF!,2),0)</f>
        <v>0</v>
      </c>
      <c r="P3802" s="58" t="e">
        <f t="shared" si="386"/>
        <v>#REF!</v>
      </c>
      <c r="Q3802" s="59" t="s">
        <v>132</v>
      </c>
      <c r="R3802" s="51"/>
      <c r="S3802" s="51"/>
    </row>
    <row r="3803" spans="1:19" ht="21" x14ac:dyDescent="0.35">
      <c r="A3803" s="53">
        <v>40501213</v>
      </c>
      <c r="B3803" s="53" t="s">
        <v>12778</v>
      </c>
      <c r="C3803" s="54" t="s">
        <v>804</v>
      </c>
      <c r="D3803" s="60">
        <v>1</v>
      </c>
      <c r="E3803" s="60" t="s">
        <v>20</v>
      </c>
      <c r="F3803" s="56">
        <v>19.14</v>
      </c>
      <c r="G3803" s="53"/>
      <c r="H3803" s="53"/>
      <c r="I3803" s="53"/>
      <c r="J3803" s="53"/>
      <c r="K3803" s="57"/>
      <c r="L3803" s="58">
        <f t="shared" si="384"/>
        <v>39.79</v>
      </c>
      <c r="M3803" s="58">
        <f t="shared" si="385"/>
        <v>39.79</v>
      </c>
      <c r="N3803" s="58" t="e">
        <f>IF(F3803&gt;0,ROUND(F3803*#REF!,2),0)</f>
        <v>#REF!</v>
      </c>
      <c r="O3803" s="58">
        <f>IF(J3803&gt;0,ROUND(J3803*#REF!,2),0)</f>
        <v>0</v>
      </c>
      <c r="P3803" s="58" t="e">
        <f t="shared" si="386"/>
        <v>#REF!</v>
      </c>
      <c r="Q3803" s="59" t="s">
        <v>132</v>
      </c>
      <c r="R3803" s="51"/>
      <c r="S3803" s="51"/>
    </row>
    <row r="3804" spans="1:19" ht="42" x14ac:dyDescent="0.35">
      <c r="A3804" s="53">
        <v>40501221</v>
      </c>
      <c r="B3804" s="53" t="s">
        <v>12779</v>
      </c>
      <c r="C3804" s="54" t="s">
        <v>803</v>
      </c>
      <c r="D3804" s="60">
        <v>1</v>
      </c>
      <c r="E3804" s="60" t="s">
        <v>23</v>
      </c>
      <c r="F3804" s="56">
        <v>60</v>
      </c>
      <c r="G3804" s="53"/>
      <c r="H3804" s="53"/>
      <c r="I3804" s="53"/>
      <c r="J3804" s="53"/>
      <c r="K3804" s="57"/>
      <c r="L3804" s="58">
        <f t="shared" si="384"/>
        <v>116.71</v>
      </c>
      <c r="M3804" s="58">
        <f t="shared" si="385"/>
        <v>116.71</v>
      </c>
      <c r="N3804" s="58" t="e">
        <f>IF(F3804&gt;0,ROUND(F3804*#REF!,2),0)</f>
        <v>#REF!</v>
      </c>
      <c r="O3804" s="58">
        <f>IF(J3804&gt;0,ROUND(J3804*#REF!,2),0)</f>
        <v>0</v>
      </c>
      <c r="P3804" s="58" t="e">
        <f t="shared" si="386"/>
        <v>#REF!</v>
      </c>
      <c r="Q3804" s="59" t="s">
        <v>132</v>
      </c>
      <c r="R3804" s="51"/>
      <c r="S3804" s="51"/>
    </row>
    <row r="3805" spans="1:19" ht="31" x14ac:dyDescent="0.35">
      <c r="A3805" s="125" t="s">
        <v>12780</v>
      </c>
      <c r="B3805" s="125"/>
      <c r="C3805" s="125"/>
      <c r="D3805" s="125"/>
      <c r="E3805" s="125"/>
      <c r="F3805" s="125"/>
      <c r="G3805" s="125"/>
      <c r="H3805" s="125"/>
      <c r="I3805" s="125"/>
      <c r="J3805" s="125"/>
      <c r="K3805" s="125"/>
      <c r="L3805" s="125"/>
      <c r="M3805" s="125"/>
      <c r="N3805" s="125"/>
      <c r="O3805" s="125"/>
      <c r="P3805" s="125"/>
      <c r="Q3805" s="52"/>
      <c r="R3805" s="51"/>
      <c r="S3805" s="51"/>
    </row>
    <row r="3806" spans="1:19" ht="42" x14ac:dyDescent="0.35">
      <c r="A3806" s="53">
        <v>40502015</v>
      </c>
      <c r="B3806" s="53" t="s">
        <v>12781</v>
      </c>
      <c r="C3806" s="54" t="s">
        <v>802</v>
      </c>
      <c r="D3806" s="60">
        <v>1</v>
      </c>
      <c r="E3806" s="60" t="s">
        <v>25</v>
      </c>
      <c r="F3806" s="56">
        <v>9</v>
      </c>
      <c r="G3806" s="53"/>
      <c r="H3806" s="53"/>
      <c r="I3806" s="53"/>
      <c r="J3806" s="53"/>
      <c r="K3806" s="57"/>
      <c r="L3806" s="58">
        <f t="shared" ref="L3806:L3824" si="387">VLOOKUP(E3806,PORTES2021,10,FALSE)</f>
        <v>13.26</v>
      </c>
      <c r="M3806" s="58">
        <f t="shared" si="385"/>
        <v>13.26</v>
      </c>
      <c r="N3806" s="58" t="e">
        <f>IF(F3806&gt;0,ROUND(F3806*#REF!,2),0)</f>
        <v>#REF!</v>
      </c>
      <c r="O3806" s="58">
        <f>IF(J3806&gt;0,ROUND(J3806*#REF!,2),0)</f>
        <v>0</v>
      </c>
      <c r="P3806" s="58" t="e">
        <f t="shared" si="386"/>
        <v>#REF!</v>
      </c>
      <c r="Q3806" s="59" t="s">
        <v>132</v>
      </c>
      <c r="R3806" s="51"/>
      <c r="S3806" s="51"/>
    </row>
    <row r="3807" spans="1:19" ht="21" x14ac:dyDescent="0.35">
      <c r="A3807" s="53">
        <v>40502058</v>
      </c>
      <c r="B3807" s="53" t="s">
        <v>12782</v>
      </c>
      <c r="C3807" s="54" t="s">
        <v>801</v>
      </c>
      <c r="D3807" s="60">
        <v>1</v>
      </c>
      <c r="E3807" s="60" t="s">
        <v>25</v>
      </c>
      <c r="F3807" s="56">
        <v>8.33</v>
      </c>
      <c r="G3807" s="53"/>
      <c r="H3807" s="53"/>
      <c r="I3807" s="53"/>
      <c r="J3807" s="53"/>
      <c r="K3807" s="57"/>
      <c r="L3807" s="58">
        <f t="shared" si="387"/>
        <v>13.26</v>
      </c>
      <c r="M3807" s="58">
        <f t="shared" si="385"/>
        <v>13.26</v>
      </c>
      <c r="N3807" s="58" t="e">
        <f>IF(F3807&gt;0,ROUND(F3807*#REF!,2),0)</f>
        <v>#REF!</v>
      </c>
      <c r="O3807" s="58">
        <f>IF(J3807&gt;0,ROUND(J3807*#REF!,2),0)</f>
        <v>0</v>
      </c>
      <c r="P3807" s="58" t="e">
        <f t="shared" si="386"/>
        <v>#REF!</v>
      </c>
      <c r="Q3807" s="59" t="s">
        <v>132</v>
      </c>
      <c r="R3807" s="51"/>
      <c r="S3807" s="51"/>
    </row>
    <row r="3808" spans="1:19" ht="52.5" x14ac:dyDescent="0.35">
      <c r="A3808" s="53">
        <v>40502074</v>
      </c>
      <c r="B3808" s="53" t="s">
        <v>12783</v>
      </c>
      <c r="C3808" s="54" t="s">
        <v>800</v>
      </c>
      <c r="D3808" s="60">
        <v>1</v>
      </c>
      <c r="E3808" s="60" t="s">
        <v>34</v>
      </c>
      <c r="F3808" s="56">
        <v>125</v>
      </c>
      <c r="G3808" s="53"/>
      <c r="H3808" s="53"/>
      <c r="I3808" s="53"/>
      <c r="J3808" s="53"/>
      <c r="K3808" s="57"/>
      <c r="L3808" s="58">
        <f t="shared" si="387"/>
        <v>71.62</v>
      </c>
      <c r="M3808" s="58">
        <f t="shared" si="385"/>
        <v>71.62</v>
      </c>
      <c r="N3808" s="58" t="e">
        <f>IF(F3808&gt;0,ROUND(F3808*#REF!,2),0)</f>
        <v>#REF!</v>
      </c>
      <c r="O3808" s="58">
        <f>IF(J3808&gt;0,ROUND(J3808*#REF!,2),0)</f>
        <v>0</v>
      </c>
      <c r="P3808" s="58" t="e">
        <f t="shared" si="386"/>
        <v>#REF!</v>
      </c>
      <c r="Q3808" s="59" t="s">
        <v>132</v>
      </c>
      <c r="R3808" s="51"/>
      <c r="S3808" s="51"/>
    </row>
    <row r="3809" spans="1:19" ht="52.5" x14ac:dyDescent="0.35">
      <c r="A3809" s="53">
        <v>40502082</v>
      </c>
      <c r="B3809" s="53" t="s">
        <v>12784</v>
      </c>
      <c r="C3809" s="54" t="s">
        <v>799</v>
      </c>
      <c r="D3809" s="60">
        <v>1</v>
      </c>
      <c r="E3809" s="60" t="s">
        <v>34</v>
      </c>
      <c r="F3809" s="56">
        <v>83.33</v>
      </c>
      <c r="G3809" s="53"/>
      <c r="H3809" s="53"/>
      <c r="I3809" s="53"/>
      <c r="J3809" s="53"/>
      <c r="K3809" s="57"/>
      <c r="L3809" s="58">
        <f t="shared" si="387"/>
        <v>71.62</v>
      </c>
      <c r="M3809" s="58">
        <f t="shared" si="385"/>
        <v>71.62</v>
      </c>
      <c r="N3809" s="58" t="e">
        <f>IF(F3809&gt;0,ROUND(F3809*#REF!,2),0)</f>
        <v>#REF!</v>
      </c>
      <c r="O3809" s="58">
        <f>IF(J3809&gt;0,ROUND(J3809*#REF!,2),0)</f>
        <v>0</v>
      </c>
      <c r="P3809" s="58" t="e">
        <f t="shared" si="386"/>
        <v>#REF!</v>
      </c>
      <c r="Q3809" s="59" t="s">
        <v>132</v>
      </c>
      <c r="R3809" s="51"/>
      <c r="S3809" s="51"/>
    </row>
    <row r="3810" spans="1:19" ht="94.5" x14ac:dyDescent="0.35">
      <c r="A3810" s="53">
        <v>40502090</v>
      </c>
      <c r="B3810" s="53" t="s">
        <v>12785</v>
      </c>
      <c r="C3810" s="54" t="s">
        <v>798</v>
      </c>
      <c r="D3810" s="60">
        <v>1</v>
      </c>
      <c r="E3810" s="60" t="s">
        <v>25</v>
      </c>
      <c r="F3810" s="56">
        <v>29.17</v>
      </c>
      <c r="G3810" s="53"/>
      <c r="H3810" s="53"/>
      <c r="I3810" s="53"/>
      <c r="J3810" s="53"/>
      <c r="K3810" s="57"/>
      <c r="L3810" s="58">
        <f t="shared" si="387"/>
        <v>13.26</v>
      </c>
      <c r="M3810" s="58">
        <f t="shared" si="385"/>
        <v>13.26</v>
      </c>
      <c r="N3810" s="58" t="e">
        <f>IF(F3810&gt;0,ROUND(F3810*#REF!,2),0)</f>
        <v>#REF!</v>
      </c>
      <c r="O3810" s="58">
        <f>IF(J3810&gt;0,ROUND(J3810*#REF!,2),0)</f>
        <v>0</v>
      </c>
      <c r="P3810" s="58" t="e">
        <f t="shared" si="386"/>
        <v>#REF!</v>
      </c>
      <c r="Q3810" s="59" t="s">
        <v>132</v>
      </c>
      <c r="R3810" s="51"/>
      <c r="S3810" s="51"/>
    </row>
    <row r="3811" spans="1:19" ht="52.5" x14ac:dyDescent="0.35">
      <c r="A3811" s="53">
        <v>40502104</v>
      </c>
      <c r="B3811" s="53" t="s">
        <v>12786</v>
      </c>
      <c r="C3811" s="54" t="s">
        <v>797</v>
      </c>
      <c r="D3811" s="60">
        <v>1</v>
      </c>
      <c r="E3811" s="60" t="s">
        <v>34</v>
      </c>
      <c r="F3811" s="56">
        <v>125</v>
      </c>
      <c r="G3811" s="53"/>
      <c r="H3811" s="53"/>
      <c r="I3811" s="53"/>
      <c r="J3811" s="53"/>
      <c r="K3811" s="57"/>
      <c r="L3811" s="58">
        <f t="shared" si="387"/>
        <v>71.62</v>
      </c>
      <c r="M3811" s="58">
        <f t="shared" si="385"/>
        <v>71.62</v>
      </c>
      <c r="N3811" s="58" t="e">
        <f>IF(F3811&gt;0,ROUND(F3811*#REF!,2),0)</f>
        <v>#REF!</v>
      </c>
      <c r="O3811" s="58">
        <f>IF(J3811&gt;0,ROUND(J3811*#REF!,2),0)</f>
        <v>0</v>
      </c>
      <c r="P3811" s="58" t="e">
        <f t="shared" si="386"/>
        <v>#REF!</v>
      </c>
      <c r="Q3811" s="59" t="s">
        <v>132</v>
      </c>
      <c r="R3811" s="51"/>
      <c r="S3811" s="51"/>
    </row>
    <row r="3812" spans="1:19" ht="63" x14ac:dyDescent="0.35">
      <c r="A3812" s="53">
        <v>40502112</v>
      </c>
      <c r="B3812" s="53" t="s">
        <v>12787</v>
      </c>
      <c r="C3812" s="54" t="s">
        <v>796</v>
      </c>
      <c r="D3812" s="60">
        <v>1</v>
      </c>
      <c r="E3812" s="60" t="s">
        <v>34</v>
      </c>
      <c r="F3812" s="56">
        <v>108.33</v>
      </c>
      <c r="G3812" s="53"/>
      <c r="H3812" s="53"/>
      <c r="I3812" s="53"/>
      <c r="J3812" s="53"/>
      <c r="K3812" s="57"/>
      <c r="L3812" s="58">
        <f t="shared" si="387"/>
        <v>71.62</v>
      </c>
      <c r="M3812" s="58">
        <f t="shared" si="385"/>
        <v>71.62</v>
      </c>
      <c r="N3812" s="58" t="e">
        <f>IF(F3812&gt;0,ROUND(F3812*#REF!,2),0)</f>
        <v>#REF!</v>
      </c>
      <c r="O3812" s="58">
        <f>IF(J3812&gt;0,ROUND(J3812*#REF!,2),0)</f>
        <v>0</v>
      </c>
      <c r="P3812" s="58" t="e">
        <f t="shared" si="386"/>
        <v>#REF!</v>
      </c>
      <c r="Q3812" s="59" t="s">
        <v>132</v>
      </c>
      <c r="R3812" s="51"/>
      <c r="S3812" s="51"/>
    </row>
    <row r="3813" spans="1:19" ht="42" x14ac:dyDescent="0.35">
      <c r="A3813" s="53">
        <v>40502120</v>
      </c>
      <c r="B3813" s="53" t="s">
        <v>12788</v>
      </c>
      <c r="C3813" s="54" t="s">
        <v>795</v>
      </c>
      <c r="D3813" s="60">
        <v>1</v>
      </c>
      <c r="E3813" s="60" t="s">
        <v>34</v>
      </c>
      <c r="F3813" s="56">
        <v>108.33</v>
      </c>
      <c r="G3813" s="53"/>
      <c r="H3813" s="53"/>
      <c r="I3813" s="53"/>
      <c r="J3813" s="53"/>
      <c r="K3813" s="57"/>
      <c r="L3813" s="58">
        <f t="shared" si="387"/>
        <v>71.62</v>
      </c>
      <c r="M3813" s="58">
        <f t="shared" si="385"/>
        <v>71.62</v>
      </c>
      <c r="N3813" s="58" t="e">
        <f>IF(F3813&gt;0,ROUND(F3813*#REF!,2),0)</f>
        <v>#REF!</v>
      </c>
      <c r="O3813" s="58">
        <f>IF(J3813&gt;0,ROUND(J3813*#REF!,2),0)</f>
        <v>0</v>
      </c>
      <c r="P3813" s="58" t="e">
        <f t="shared" si="386"/>
        <v>#REF!</v>
      </c>
      <c r="Q3813" s="59" t="s">
        <v>132</v>
      </c>
      <c r="R3813" s="51"/>
      <c r="S3813" s="51"/>
    </row>
    <row r="3814" spans="1:19" ht="63" x14ac:dyDescent="0.35">
      <c r="A3814" s="53">
        <v>40502139</v>
      </c>
      <c r="B3814" s="53" t="s">
        <v>12789</v>
      </c>
      <c r="C3814" s="54" t="s">
        <v>794</v>
      </c>
      <c r="D3814" s="60">
        <v>1</v>
      </c>
      <c r="E3814" s="60" t="s">
        <v>25</v>
      </c>
      <c r="F3814" s="56">
        <v>41.67</v>
      </c>
      <c r="G3814" s="53"/>
      <c r="H3814" s="53"/>
      <c r="I3814" s="53"/>
      <c r="J3814" s="53"/>
      <c r="K3814" s="57"/>
      <c r="L3814" s="58">
        <f t="shared" si="387"/>
        <v>13.26</v>
      </c>
      <c r="M3814" s="58">
        <f t="shared" si="385"/>
        <v>13.26</v>
      </c>
      <c r="N3814" s="58" t="e">
        <f>IF(F3814&gt;0,ROUND(F3814*#REF!,2),0)</f>
        <v>#REF!</v>
      </c>
      <c r="O3814" s="58">
        <f>IF(J3814&gt;0,ROUND(J3814*#REF!,2),0)</f>
        <v>0</v>
      </c>
      <c r="P3814" s="58" t="e">
        <f t="shared" si="386"/>
        <v>#REF!</v>
      </c>
      <c r="Q3814" s="59" t="s">
        <v>132</v>
      </c>
      <c r="R3814" s="51"/>
      <c r="S3814" s="51"/>
    </row>
    <row r="3815" spans="1:19" ht="63" x14ac:dyDescent="0.35">
      <c r="A3815" s="53">
        <v>40502147</v>
      </c>
      <c r="B3815" s="53" t="s">
        <v>12790</v>
      </c>
      <c r="C3815" s="54" t="s">
        <v>793</v>
      </c>
      <c r="D3815" s="60">
        <v>1</v>
      </c>
      <c r="E3815" s="60" t="s">
        <v>25</v>
      </c>
      <c r="F3815" s="56">
        <v>41.67</v>
      </c>
      <c r="G3815" s="53"/>
      <c r="H3815" s="53"/>
      <c r="I3815" s="53"/>
      <c r="J3815" s="53"/>
      <c r="K3815" s="57"/>
      <c r="L3815" s="58">
        <f t="shared" si="387"/>
        <v>13.26</v>
      </c>
      <c r="M3815" s="58">
        <f t="shared" si="385"/>
        <v>13.26</v>
      </c>
      <c r="N3815" s="58" t="e">
        <f>IF(F3815&gt;0,ROUND(F3815*#REF!,2),0)</f>
        <v>#REF!</v>
      </c>
      <c r="O3815" s="58">
        <f>IF(J3815&gt;0,ROUND(J3815*#REF!,2),0)</f>
        <v>0</v>
      </c>
      <c r="P3815" s="58" t="e">
        <f t="shared" si="386"/>
        <v>#REF!</v>
      </c>
      <c r="Q3815" s="59" t="s">
        <v>132</v>
      </c>
      <c r="R3815" s="51"/>
      <c r="S3815" s="51"/>
    </row>
    <row r="3816" spans="1:19" ht="63" x14ac:dyDescent="0.35">
      <c r="A3816" s="53">
        <v>40502155</v>
      </c>
      <c r="B3816" s="53" t="s">
        <v>12791</v>
      </c>
      <c r="C3816" s="54" t="s">
        <v>792</v>
      </c>
      <c r="D3816" s="60">
        <v>1</v>
      </c>
      <c r="E3816" s="60" t="s">
        <v>25</v>
      </c>
      <c r="F3816" s="56">
        <v>50</v>
      </c>
      <c r="G3816" s="53"/>
      <c r="H3816" s="53"/>
      <c r="I3816" s="53"/>
      <c r="J3816" s="53"/>
      <c r="K3816" s="57"/>
      <c r="L3816" s="58">
        <f t="shared" si="387"/>
        <v>13.26</v>
      </c>
      <c r="M3816" s="58">
        <f t="shared" si="385"/>
        <v>13.26</v>
      </c>
      <c r="N3816" s="58" t="e">
        <f>IF(F3816&gt;0,ROUND(F3816*#REF!,2),0)</f>
        <v>#REF!</v>
      </c>
      <c r="O3816" s="58">
        <f>IF(J3816&gt;0,ROUND(J3816*#REF!,2),0)</f>
        <v>0</v>
      </c>
      <c r="P3816" s="58" t="e">
        <f t="shared" si="386"/>
        <v>#REF!</v>
      </c>
      <c r="Q3816" s="59" t="s">
        <v>132</v>
      </c>
      <c r="R3816" s="51"/>
      <c r="S3816" s="51"/>
    </row>
    <row r="3817" spans="1:19" ht="31.5" x14ac:dyDescent="0.35">
      <c r="A3817" s="53">
        <v>40502163</v>
      </c>
      <c r="B3817" s="53" t="s">
        <v>12792</v>
      </c>
      <c r="C3817" s="54" t="s">
        <v>791</v>
      </c>
      <c r="D3817" s="60">
        <v>1</v>
      </c>
      <c r="E3817" s="60" t="s">
        <v>25</v>
      </c>
      <c r="F3817" s="56">
        <v>16.670000000000002</v>
      </c>
      <c r="G3817" s="53"/>
      <c r="H3817" s="53"/>
      <c r="I3817" s="53"/>
      <c r="J3817" s="53"/>
      <c r="K3817" s="57"/>
      <c r="L3817" s="58">
        <f t="shared" si="387"/>
        <v>13.26</v>
      </c>
      <c r="M3817" s="58">
        <f t="shared" si="385"/>
        <v>13.26</v>
      </c>
      <c r="N3817" s="58" t="e">
        <f>IF(F3817&gt;0,ROUND(F3817*#REF!,2),0)</f>
        <v>#REF!</v>
      </c>
      <c r="O3817" s="58">
        <f>IF(J3817&gt;0,ROUND(J3817*#REF!,2),0)</f>
        <v>0</v>
      </c>
      <c r="P3817" s="58" t="e">
        <f t="shared" si="386"/>
        <v>#REF!</v>
      </c>
      <c r="Q3817" s="59" t="s">
        <v>132</v>
      </c>
      <c r="R3817" s="51"/>
      <c r="S3817" s="51"/>
    </row>
    <row r="3818" spans="1:19" ht="42" x14ac:dyDescent="0.35">
      <c r="A3818" s="53">
        <v>40502171</v>
      </c>
      <c r="B3818" s="53" t="s">
        <v>12793</v>
      </c>
      <c r="C3818" s="54" t="s">
        <v>790</v>
      </c>
      <c r="D3818" s="60">
        <v>1</v>
      </c>
      <c r="E3818" s="60" t="s">
        <v>25</v>
      </c>
      <c r="F3818" s="56">
        <v>166.67</v>
      </c>
      <c r="G3818" s="53"/>
      <c r="H3818" s="53"/>
      <c r="I3818" s="53"/>
      <c r="J3818" s="53"/>
      <c r="K3818" s="57"/>
      <c r="L3818" s="58">
        <f t="shared" si="387"/>
        <v>13.26</v>
      </c>
      <c r="M3818" s="58">
        <f t="shared" si="385"/>
        <v>13.26</v>
      </c>
      <c r="N3818" s="58" t="e">
        <f>IF(F3818&gt;0,ROUND(F3818*#REF!,2),0)</f>
        <v>#REF!</v>
      </c>
      <c r="O3818" s="58">
        <f>IF(J3818&gt;0,ROUND(J3818*#REF!,2),0)</f>
        <v>0</v>
      </c>
      <c r="P3818" s="58" t="e">
        <f t="shared" si="386"/>
        <v>#REF!</v>
      </c>
      <c r="Q3818" s="59" t="s">
        <v>132</v>
      </c>
      <c r="R3818" s="51"/>
      <c r="S3818" s="51"/>
    </row>
    <row r="3819" spans="1:19" ht="31.5" x14ac:dyDescent="0.35">
      <c r="A3819" s="53">
        <v>40502180</v>
      </c>
      <c r="B3819" s="53" t="s">
        <v>12794</v>
      </c>
      <c r="C3819" s="54" t="s">
        <v>789</v>
      </c>
      <c r="D3819" s="60">
        <v>1</v>
      </c>
      <c r="E3819" s="60" t="s">
        <v>25</v>
      </c>
      <c r="F3819" s="56">
        <v>208.33</v>
      </c>
      <c r="G3819" s="53"/>
      <c r="H3819" s="53"/>
      <c r="I3819" s="53"/>
      <c r="J3819" s="53"/>
      <c r="K3819" s="57"/>
      <c r="L3819" s="58">
        <f t="shared" si="387"/>
        <v>13.26</v>
      </c>
      <c r="M3819" s="58">
        <f t="shared" si="385"/>
        <v>13.26</v>
      </c>
      <c r="N3819" s="58" t="e">
        <f>IF(F3819&gt;0,ROUND(F3819*#REF!,2),0)</f>
        <v>#REF!</v>
      </c>
      <c r="O3819" s="58">
        <f>IF(J3819&gt;0,ROUND(J3819*#REF!,2),0)</f>
        <v>0</v>
      </c>
      <c r="P3819" s="58" t="e">
        <f t="shared" si="386"/>
        <v>#REF!</v>
      </c>
      <c r="Q3819" s="59" t="s">
        <v>132</v>
      </c>
      <c r="R3819" s="51"/>
      <c r="S3819" s="51"/>
    </row>
    <row r="3820" spans="1:19" ht="52.5" x14ac:dyDescent="0.35">
      <c r="A3820" s="53">
        <v>40502198</v>
      </c>
      <c r="B3820" s="53" t="s">
        <v>12795</v>
      </c>
      <c r="C3820" s="54" t="s">
        <v>788</v>
      </c>
      <c r="D3820" s="60">
        <v>1</v>
      </c>
      <c r="E3820" s="60" t="s">
        <v>25</v>
      </c>
      <c r="F3820" s="56">
        <v>191.67</v>
      </c>
      <c r="G3820" s="53"/>
      <c r="H3820" s="53"/>
      <c r="I3820" s="53"/>
      <c r="J3820" s="53"/>
      <c r="K3820" s="57"/>
      <c r="L3820" s="58">
        <f t="shared" si="387"/>
        <v>13.26</v>
      </c>
      <c r="M3820" s="58">
        <f t="shared" si="385"/>
        <v>13.26</v>
      </c>
      <c r="N3820" s="58" t="e">
        <f>IF(F3820&gt;0,ROUND(F3820*#REF!,2),0)</f>
        <v>#REF!</v>
      </c>
      <c r="O3820" s="58">
        <f>IF(J3820&gt;0,ROUND(J3820*#REF!,2),0)</f>
        <v>0</v>
      </c>
      <c r="P3820" s="58" t="e">
        <f t="shared" si="386"/>
        <v>#REF!</v>
      </c>
      <c r="Q3820" s="59" t="s">
        <v>132</v>
      </c>
      <c r="R3820" s="51"/>
      <c r="S3820" s="51"/>
    </row>
    <row r="3821" spans="1:19" ht="63" x14ac:dyDescent="0.35">
      <c r="A3821" s="53">
        <v>40502201</v>
      </c>
      <c r="B3821" s="53" t="s">
        <v>12796</v>
      </c>
      <c r="C3821" s="54" t="s">
        <v>787</v>
      </c>
      <c r="D3821" s="60">
        <v>1</v>
      </c>
      <c r="E3821" s="60" t="s">
        <v>25</v>
      </c>
      <c r="F3821" s="56">
        <v>191.67</v>
      </c>
      <c r="G3821" s="53"/>
      <c r="H3821" s="53"/>
      <c r="I3821" s="53"/>
      <c r="J3821" s="53"/>
      <c r="K3821" s="57"/>
      <c r="L3821" s="58">
        <f t="shared" si="387"/>
        <v>13.26</v>
      </c>
      <c r="M3821" s="58">
        <f t="shared" si="385"/>
        <v>13.26</v>
      </c>
      <c r="N3821" s="58" t="e">
        <f>IF(F3821&gt;0,ROUND(F3821*#REF!,2),0)</f>
        <v>#REF!</v>
      </c>
      <c r="O3821" s="58">
        <f>IF(J3821&gt;0,ROUND(J3821*#REF!,2),0)</f>
        <v>0</v>
      </c>
      <c r="P3821" s="58" t="e">
        <f t="shared" si="386"/>
        <v>#REF!</v>
      </c>
      <c r="Q3821" s="59" t="s">
        <v>132</v>
      </c>
      <c r="R3821" s="51"/>
      <c r="S3821" s="51"/>
    </row>
    <row r="3822" spans="1:19" ht="31.5" x14ac:dyDescent="0.35">
      <c r="A3822" s="53">
        <v>40502210</v>
      </c>
      <c r="B3822" s="53" t="s">
        <v>12797</v>
      </c>
      <c r="C3822" s="54" t="s">
        <v>786</v>
      </c>
      <c r="D3822" s="60">
        <v>1</v>
      </c>
      <c r="E3822" s="60" t="s">
        <v>25</v>
      </c>
      <c r="F3822" s="56">
        <v>16.670000000000002</v>
      </c>
      <c r="G3822" s="53"/>
      <c r="H3822" s="53"/>
      <c r="I3822" s="53"/>
      <c r="J3822" s="53"/>
      <c r="K3822" s="57"/>
      <c r="L3822" s="58">
        <f t="shared" si="387"/>
        <v>13.26</v>
      </c>
      <c r="M3822" s="58">
        <f t="shared" si="385"/>
        <v>13.26</v>
      </c>
      <c r="N3822" s="58" t="e">
        <f>IF(F3822&gt;0,ROUND(F3822*#REF!,2),0)</f>
        <v>#REF!</v>
      </c>
      <c r="O3822" s="58">
        <f>IF(J3822&gt;0,ROUND(J3822*#REF!,2),0)</f>
        <v>0</v>
      </c>
      <c r="P3822" s="58" t="e">
        <f t="shared" si="386"/>
        <v>#REF!</v>
      </c>
      <c r="Q3822" s="59" t="s">
        <v>132</v>
      </c>
      <c r="R3822" s="51"/>
      <c r="S3822" s="51"/>
    </row>
    <row r="3823" spans="1:19" ht="31.5" x14ac:dyDescent="0.35">
      <c r="A3823" s="53">
        <v>40502228</v>
      </c>
      <c r="B3823" s="53" t="s">
        <v>12798</v>
      </c>
      <c r="C3823" s="54" t="s">
        <v>785</v>
      </c>
      <c r="D3823" s="60">
        <v>1</v>
      </c>
      <c r="E3823" s="60" t="s">
        <v>25</v>
      </c>
      <c r="F3823" s="56">
        <v>83.33</v>
      </c>
      <c r="G3823" s="53"/>
      <c r="H3823" s="53"/>
      <c r="I3823" s="53"/>
      <c r="J3823" s="53"/>
      <c r="K3823" s="57"/>
      <c r="L3823" s="58">
        <f t="shared" si="387"/>
        <v>13.26</v>
      </c>
      <c r="M3823" s="58">
        <f t="shared" si="385"/>
        <v>13.26</v>
      </c>
      <c r="N3823" s="58" t="e">
        <f>IF(F3823&gt;0,ROUND(F3823*#REF!,2),0)</f>
        <v>#REF!</v>
      </c>
      <c r="O3823" s="58">
        <f>IF(J3823&gt;0,ROUND(J3823*#REF!,2),0)</f>
        <v>0</v>
      </c>
      <c r="P3823" s="58" t="e">
        <f t="shared" si="386"/>
        <v>#REF!</v>
      </c>
      <c r="Q3823" s="59" t="s">
        <v>132</v>
      </c>
      <c r="R3823" s="51"/>
      <c r="S3823" s="51"/>
    </row>
    <row r="3824" spans="1:19" ht="52.5" x14ac:dyDescent="0.35">
      <c r="A3824" s="53">
        <v>40502236</v>
      </c>
      <c r="B3824" s="53" t="s">
        <v>12799</v>
      </c>
      <c r="C3824" s="54" t="s">
        <v>784</v>
      </c>
      <c r="D3824" s="60">
        <v>1</v>
      </c>
      <c r="E3824" s="60" t="s">
        <v>34</v>
      </c>
      <c r="F3824" s="56">
        <v>150</v>
      </c>
      <c r="G3824" s="53"/>
      <c r="H3824" s="53"/>
      <c r="I3824" s="53"/>
      <c r="J3824" s="53"/>
      <c r="K3824" s="57"/>
      <c r="L3824" s="58">
        <f t="shared" si="387"/>
        <v>71.62</v>
      </c>
      <c r="M3824" s="58">
        <f t="shared" si="385"/>
        <v>71.62</v>
      </c>
      <c r="N3824" s="58" t="e">
        <f>IF(F3824&gt;0,ROUND(F3824*#REF!,2),0)</f>
        <v>#REF!</v>
      </c>
      <c r="O3824" s="58">
        <f>IF(J3824&gt;0,ROUND(J3824*#REF!,2),0)</f>
        <v>0</v>
      </c>
      <c r="P3824" s="58" t="e">
        <f t="shared" si="386"/>
        <v>#REF!</v>
      </c>
      <c r="Q3824" s="59" t="s">
        <v>132</v>
      </c>
      <c r="R3824" s="51"/>
      <c r="S3824" s="51"/>
    </row>
    <row r="3825" spans="1:19" ht="21" x14ac:dyDescent="0.35">
      <c r="A3825" s="53">
        <v>40502244</v>
      </c>
      <c r="B3825" s="53" t="s">
        <v>12800</v>
      </c>
      <c r="C3825" s="54" t="s">
        <v>783</v>
      </c>
      <c r="D3825" s="60"/>
      <c r="E3825" s="60"/>
      <c r="F3825" s="56"/>
      <c r="G3825" s="53"/>
      <c r="H3825" s="53"/>
      <c r="I3825" s="53"/>
      <c r="J3825" s="53"/>
      <c r="K3825" s="57"/>
      <c r="L3825" s="58">
        <f t="shared" ref="L3825" si="388">VLOOKUP(E3825,PORTE2019,9,FALSE)</f>
        <v>0</v>
      </c>
      <c r="M3825" s="58">
        <f t="shared" si="385"/>
        <v>0</v>
      </c>
      <c r="N3825" s="58">
        <f>IF(F3825&gt;0,ROUND(F3825*#REF!,2),0)</f>
        <v>0</v>
      </c>
      <c r="O3825" s="58">
        <f>IF(J3825&gt;0,ROUND(J3825*#REF!,2),0)</f>
        <v>0</v>
      </c>
      <c r="P3825" s="58">
        <v>504.97</v>
      </c>
      <c r="Q3825" s="62" t="s">
        <v>132</v>
      </c>
      <c r="R3825" s="63"/>
      <c r="S3825" s="51"/>
    </row>
    <row r="3826" spans="1:19" ht="31" x14ac:dyDescent="0.35">
      <c r="A3826" s="125" t="s">
        <v>12801</v>
      </c>
      <c r="B3826" s="125"/>
      <c r="C3826" s="125"/>
      <c r="D3826" s="125"/>
      <c r="E3826" s="125"/>
      <c r="F3826" s="125"/>
      <c r="G3826" s="125"/>
      <c r="H3826" s="125"/>
      <c r="I3826" s="125"/>
      <c r="J3826" s="125"/>
      <c r="K3826" s="125"/>
      <c r="L3826" s="125"/>
      <c r="M3826" s="125"/>
      <c r="N3826" s="125"/>
      <c r="O3826" s="125"/>
      <c r="P3826" s="125"/>
      <c r="Q3826" s="52"/>
      <c r="R3826" s="51"/>
      <c r="S3826" s="51"/>
    </row>
    <row r="3827" spans="1:19" ht="31.5" x14ac:dyDescent="0.35">
      <c r="A3827" s="53">
        <v>40503011</v>
      </c>
      <c r="B3827" s="53" t="s">
        <v>12802</v>
      </c>
      <c r="C3827" s="54" t="s">
        <v>782</v>
      </c>
      <c r="D3827" s="60">
        <v>1</v>
      </c>
      <c r="E3827" s="60" t="s">
        <v>20</v>
      </c>
      <c r="F3827" s="56">
        <v>17.32</v>
      </c>
      <c r="G3827" s="53"/>
      <c r="H3827" s="53"/>
      <c r="I3827" s="53"/>
      <c r="J3827" s="53"/>
      <c r="K3827" s="57"/>
      <c r="L3827" s="58">
        <f t="shared" ref="L3827:L3849" si="389">VLOOKUP(E3827,PORTES2021,10,FALSE)</f>
        <v>39.79</v>
      </c>
      <c r="M3827" s="58">
        <f t="shared" si="385"/>
        <v>39.79</v>
      </c>
      <c r="N3827" s="58" t="e">
        <f>IF(F3827&gt;0,ROUND(F3827*#REF!,2),0)</f>
        <v>#REF!</v>
      </c>
      <c r="O3827" s="58">
        <f>IF(J3827&gt;0,ROUND(J3827*#REF!,2),0)</f>
        <v>0</v>
      </c>
      <c r="P3827" s="58" t="e">
        <f t="shared" si="386"/>
        <v>#REF!</v>
      </c>
      <c r="Q3827" s="59" t="s">
        <v>0</v>
      </c>
      <c r="R3827" s="51"/>
      <c r="S3827" s="51"/>
    </row>
    <row r="3828" spans="1:19" ht="31.5" x14ac:dyDescent="0.35">
      <c r="A3828" s="53">
        <v>40503020</v>
      </c>
      <c r="B3828" s="53" t="s">
        <v>12803</v>
      </c>
      <c r="C3828" s="54" t="s">
        <v>781</v>
      </c>
      <c r="D3828" s="60">
        <v>1</v>
      </c>
      <c r="E3828" s="60" t="s">
        <v>41</v>
      </c>
      <c r="F3828" s="56">
        <v>4.82</v>
      </c>
      <c r="G3828" s="53"/>
      <c r="H3828" s="53"/>
      <c r="I3828" s="53"/>
      <c r="J3828" s="53"/>
      <c r="K3828" s="57"/>
      <c r="L3828" s="58">
        <f t="shared" si="389"/>
        <v>169.74</v>
      </c>
      <c r="M3828" s="58">
        <f t="shared" si="385"/>
        <v>169.74</v>
      </c>
      <c r="N3828" s="58" t="e">
        <f>IF(F3828&gt;0,ROUND(F3828*#REF!,2),0)</f>
        <v>#REF!</v>
      </c>
      <c r="O3828" s="58">
        <f>IF(J3828&gt;0,ROUND(J3828*#REF!,2),0)</f>
        <v>0</v>
      </c>
      <c r="P3828" s="58" t="e">
        <f t="shared" si="386"/>
        <v>#REF!</v>
      </c>
      <c r="Q3828" s="59" t="s">
        <v>0</v>
      </c>
      <c r="R3828" s="51"/>
      <c r="S3828" s="51"/>
    </row>
    <row r="3829" spans="1:19" ht="31.5" x14ac:dyDescent="0.35">
      <c r="A3829" s="53">
        <v>40503046</v>
      </c>
      <c r="B3829" s="53" t="s">
        <v>12804</v>
      </c>
      <c r="C3829" s="54" t="s">
        <v>780</v>
      </c>
      <c r="D3829" s="60">
        <v>1</v>
      </c>
      <c r="E3829" s="60" t="s">
        <v>20</v>
      </c>
      <c r="F3829" s="56">
        <v>4.8479999999999999</v>
      </c>
      <c r="G3829" s="53"/>
      <c r="H3829" s="53"/>
      <c r="I3829" s="53"/>
      <c r="J3829" s="53"/>
      <c r="K3829" s="57"/>
      <c r="L3829" s="58">
        <f t="shared" si="389"/>
        <v>39.79</v>
      </c>
      <c r="M3829" s="58">
        <f t="shared" si="385"/>
        <v>39.79</v>
      </c>
      <c r="N3829" s="58" t="e">
        <f>IF(F3829&gt;0,ROUND(F3829*#REF!,2),0)</f>
        <v>#REF!</v>
      </c>
      <c r="O3829" s="58">
        <f>IF(J3829&gt;0,ROUND(J3829*#REF!,2),0)</f>
        <v>0</v>
      </c>
      <c r="P3829" s="58" t="e">
        <f t="shared" si="386"/>
        <v>#REF!</v>
      </c>
      <c r="Q3829" s="59" t="s">
        <v>0</v>
      </c>
      <c r="R3829" s="51"/>
      <c r="S3829" s="51"/>
    </row>
    <row r="3830" spans="1:19" ht="21" x14ac:dyDescent="0.35">
      <c r="A3830" s="53">
        <v>40503054</v>
      </c>
      <c r="B3830" s="53" t="s">
        <v>12805</v>
      </c>
      <c r="C3830" s="54" t="s">
        <v>779</v>
      </c>
      <c r="D3830" s="60">
        <v>1</v>
      </c>
      <c r="E3830" s="60" t="s">
        <v>20</v>
      </c>
      <c r="F3830" s="56">
        <v>22.256</v>
      </c>
      <c r="G3830" s="53"/>
      <c r="H3830" s="53"/>
      <c r="I3830" s="53"/>
      <c r="J3830" s="53"/>
      <c r="K3830" s="57"/>
      <c r="L3830" s="58">
        <f t="shared" si="389"/>
        <v>39.79</v>
      </c>
      <c r="M3830" s="58">
        <f t="shared" si="385"/>
        <v>39.79</v>
      </c>
      <c r="N3830" s="58" t="e">
        <f>IF(F3830&gt;0,ROUND(F3830*#REF!,2),0)</f>
        <v>#REF!</v>
      </c>
      <c r="O3830" s="58">
        <f>IF(J3830&gt;0,ROUND(J3830*#REF!,2),0)</f>
        <v>0</v>
      </c>
      <c r="P3830" s="58" t="e">
        <f t="shared" si="386"/>
        <v>#REF!</v>
      </c>
      <c r="Q3830" s="59" t="s">
        <v>0</v>
      </c>
      <c r="R3830" s="51"/>
      <c r="S3830" s="51"/>
    </row>
    <row r="3831" spans="1:19" ht="21" x14ac:dyDescent="0.35">
      <c r="A3831" s="53">
        <v>40503062</v>
      </c>
      <c r="B3831" s="53" t="s">
        <v>12806</v>
      </c>
      <c r="C3831" s="54" t="s">
        <v>778</v>
      </c>
      <c r="D3831" s="60">
        <v>1</v>
      </c>
      <c r="E3831" s="60" t="s">
        <v>20</v>
      </c>
      <c r="F3831" s="56">
        <v>22.256</v>
      </c>
      <c r="G3831" s="53"/>
      <c r="H3831" s="53"/>
      <c r="I3831" s="53"/>
      <c r="J3831" s="53"/>
      <c r="K3831" s="57"/>
      <c r="L3831" s="58">
        <f t="shared" si="389"/>
        <v>39.79</v>
      </c>
      <c r="M3831" s="58">
        <f t="shared" si="385"/>
        <v>39.79</v>
      </c>
      <c r="N3831" s="58" t="e">
        <f>IF(F3831&gt;0,ROUND(F3831*#REF!,2),0)</f>
        <v>#REF!</v>
      </c>
      <c r="O3831" s="58">
        <f>IF(J3831&gt;0,ROUND(J3831*#REF!,2),0)</f>
        <v>0</v>
      </c>
      <c r="P3831" s="58" t="e">
        <f t="shared" si="386"/>
        <v>#REF!</v>
      </c>
      <c r="Q3831" s="59" t="s">
        <v>0</v>
      </c>
      <c r="R3831" s="51"/>
      <c r="S3831" s="51"/>
    </row>
    <row r="3832" spans="1:19" ht="42" x14ac:dyDescent="0.35">
      <c r="A3832" s="53">
        <v>40503070</v>
      </c>
      <c r="B3832" s="53" t="s">
        <v>12807</v>
      </c>
      <c r="C3832" s="54" t="s">
        <v>777</v>
      </c>
      <c r="D3832" s="60">
        <v>1</v>
      </c>
      <c r="E3832" s="60" t="s">
        <v>13</v>
      </c>
      <c r="F3832" s="56">
        <v>22.256</v>
      </c>
      <c r="G3832" s="53"/>
      <c r="H3832" s="53"/>
      <c r="I3832" s="53"/>
      <c r="J3832" s="53"/>
      <c r="K3832" s="57"/>
      <c r="L3832" s="58">
        <f t="shared" si="389"/>
        <v>148.54</v>
      </c>
      <c r="M3832" s="58">
        <f t="shared" si="385"/>
        <v>148.54</v>
      </c>
      <c r="N3832" s="58" t="e">
        <f>IF(F3832&gt;0,ROUND(F3832*#REF!,2),0)</f>
        <v>#REF!</v>
      </c>
      <c r="O3832" s="58">
        <f>IF(J3832&gt;0,ROUND(J3832*#REF!,2),0)</f>
        <v>0</v>
      </c>
      <c r="P3832" s="58" t="e">
        <f t="shared" si="386"/>
        <v>#REF!</v>
      </c>
      <c r="Q3832" s="59" t="s">
        <v>0</v>
      </c>
      <c r="R3832" s="51"/>
      <c r="S3832" s="51"/>
    </row>
    <row r="3833" spans="1:19" ht="21" x14ac:dyDescent="0.35">
      <c r="A3833" s="53">
        <v>40503089</v>
      </c>
      <c r="B3833" s="53" t="s">
        <v>12808</v>
      </c>
      <c r="C3833" s="54" t="s">
        <v>776</v>
      </c>
      <c r="D3833" s="60">
        <v>1</v>
      </c>
      <c r="E3833" s="60" t="s">
        <v>31</v>
      </c>
      <c r="F3833" s="56">
        <v>40.36</v>
      </c>
      <c r="G3833" s="53"/>
      <c r="H3833" s="53"/>
      <c r="I3833" s="53"/>
      <c r="J3833" s="53"/>
      <c r="K3833" s="57"/>
      <c r="L3833" s="58">
        <f t="shared" si="389"/>
        <v>26.53</v>
      </c>
      <c r="M3833" s="58">
        <f t="shared" si="385"/>
        <v>26.53</v>
      </c>
      <c r="N3833" s="58" t="e">
        <f>IF(F3833&gt;0,ROUND(F3833*#REF!,2),0)</f>
        <v>#REF!</v>
      </c>
      <c r="O3833" s="58">
        <f>IF(J3833&gt;0,ROUND(J3833*#REF!,2),0)</f>
        <v>0</v>
      </c>
      <c r="P3833" s="58" t="e">
        <f t="shared" si="386"/>
        <v>#REF!</v>
      </c>
      <c r="Q3833" s="59" t="s">
        <v>0</v>
      </c>
      <c r="R3833" s="51"/>
      <c r="S3833" s="51"/>
    </row>
    <row r="3834" spans="1:19" ht="42" x14ac:dyDescent="0.35">
      <c r="A3834" s="53">
        <v>40503100</v>
      </c>
      <c r="B3834" s="53" t="s">
        <v>12809</v>
      </c>
      <c r="C3834" s="54" t="s">
        <v>775</v>
      </c>
      <c r="D3834" s="60">
        <v>1</v>
      </c>
      <c r="E3834" s="60" t="s">
        <v>18</v>
      </c>
      <c r="F3834" s="56">
        <v>8</v>
      </c>
      <c r="G3834" s="53"/>
      <c r="H3834" s="53"/>
      <c r="I3834" s="53"/>
      <c r="J3834" s="53"/>
      <c r="K3834" s="57"/>
      <c r="L3834" s="58">
        <f t="shared" si="389"/>
        <v>53.06</v>
      </c>
      <c r="M3834" s="58">
        <f t="shared" si="385"/>
        <v>53.06</v>
      </c>
      <c r="N3834" s="58" t="e">
        <f>IF(F3834&gt;0,ROUND(F3834*#REF!,2),0)</f>
        <v>#REF!</v>
      </c>
      <c r="O3834" s="58">
        <f>IF(J3834&gt;0,ROUND(J3834*#REF!,2),0)</f>
        <v>0</v>
      </c>
      <c r="P3834" s="58" t="e">
        <f t="shared" si="386"/>
        <v>#REF!</v>
      </c>
      <c r="Q3834" s="59" t="s">
        <v>0</v>
      </c>
      <c r="R3834" s="51"/>
      <c r="S3834" s="51"/>
    </row>
    <row r="3835" spans="1:19" ht="42" x14ac:dyDescent="0.35">
      <c r="A3835" s="53">
        <v>40503119</v>
      </c>
      <c r="B3835" s="53" t="s">
        <v>12810</v>
      </c>
      <c r="C3835" s="54" t="s">
        <v>774</v>
      </c>
      <c r="D3835" s="60">
        <v>1</v>
      </c>
      <c r="E3835" s="60" t="s">
        <v>20</v>
      </c>
      <c r="F3835" s="56">
        <v>5.71</v>
      </c>
      <c r="G3835" s="53"/>
      <c r="H3835" s="53"/>
      <c r="I3835" s="53"/>
      <c r="J3835" s="53"/>
      <c r="K3835" s="57"/>
      <c r="L3835" s="58">
        <f t="shared" si="389"/>
        <v>39.79</v>
      </c>
      <c r="M3835" s="58">
        <f t="shared" si="385"/>
        <v>39.79</v>
      </c>
      <c r="N3835" s="58" t="e">
        <f>IF(F3835&gt;0,ROUND(F3835*#REF!,2),0)</f>
        <v>#REF!</v>
      </c>
      <c r="O3835" s="58">
        <f>IF(J3835&gt;0,ROUND(J3835*#REF!,2),0)</f>
        <v>0</v>
      </c>
      <c r="P3835" s="58" t="e">
        <f t="shared" si="386"/>
        <v>#REF!</v>
      </c>
      <c r="Q3835" s="59" t="s">
        <v>0</v>
      </c>
      <c r="R3835" s="51"/>
      <c r="S3835" s="51"/>
    </row>
    <row r="3836" spans="1:19" ht="42" x14ac:dyDescent="0.35">
      <c r="A3836" s="53">
        <v>40503127</v>
      </c>
      <c r="B3836" s="53" t="s">
        <v>12811</v>
      </c>
      <c r="C3836" s="54" t="s">
        <v>773</v>
      </c>
      <c r="D3836" s="60">
        <v>1</v>
      </c>
      <c r="E3836" s="60" t="s">
        <v>16</v>
      </c>
      <c r="F3836" s="56">
        <v>12.54</v>
      </c>
      <c r="G3836" s="53"/>
      <c r="H3836" s="53"/>
      <c r="I3836" s="53"/>
      <c r="J3836" s="53"/>
      <c r="K3836" s="57"/>
      <c r="L3836" s="58">
        <f t="shared" si="389"/>
        <v>250.65</v>
      </c>
      <c r="M3836" s="58">
        <f t="shared" si="385"/>
        <v>250.65</v>
      </c>
      <c r="N3836" s="58" t="e">
        <f>IF(F3836&gt;0,ROUND(F3836*#REF!,2),0)</f>
        <v>#REF!</v>
      </c>
      <c r="O3836" s="58">
        <f>IF(J3836&gt;0,ROUND(J3836*#REF!,2),0)</f>
        <v>0</v>
      </c>
      <c r="P3836" s="58" t="e">
        <f t="shared" si="386"/>
        <v>#REF!</v>
      </c>
      <c r="Q3836" s="59" t="s">
        <v>0</v>
      </c>
      <c r="R3836" s="51"/>
      <c r="S3836" s="51"/>
    </row>
    <row r="3837" spans="1:19" ht="21" x14ac:dyDescent="0.35">
      <c r="A3837" s="53">
        <v>40503135</v>
      </c>
      <c r="B3837" s="53" t="s">
        <v>12812</v>
      </c>
      <c r="C3837" s="54" t="s">
        <v>772</v>
      </c>
      <c r="D3837" s="60">
        <v>1</v>
      </c>
      <c r="E3837" s="60" t="s">
        <v>16</v>
      </c>
      <c r="F3837" s="56">
        <v>4.21</v>
      </c>
      <c r="G3837" s="53"/>
      <c r="H3837" s="53"/>
      <c r="I3837" s="53"/>
      <c r="J3837" s="53"/>
      <c r="K3837" s="57"/>
      <c r="L3837" s="58">
        <f t="shared" si="389"/>
        <v>250.65</v>
      </c>
      <c r="M3837" s="58">
        <f t="shared" si="385"/>
        <v>250.65</v>
      </c>
      <c r="N3837" s="58" t="e">
        <f>IF(F3837&gt;0,ROUND(F3837*#REF!,2),0)</f>
        <v>#REF!</v>
      </c>
      <c r="O3837" s="58">
        <f>IF(J3837&gt;0,ROUND(J3837*#REF!,2),0)</f>
        <v>0</v>
      </c>
      <c r="P3837" s="58" t="e">
        <f t="shared" si="386"/>
        <v>#REF!</v>
      </c>
      <c r="Q3837" s="59" t="s">
        <v>0</v>
      </c>
      <c r="R3837" s="51"/>
      <c r="S3837" s="51"/>
    </row>
    <row r="3838" spans="1:19" ht="52.5" x14ac:dyDescent="0.35">
      <c r="A3838" s="53">
        <v>40503143</v>
      </c>
      <c r="B3838" s="53" t="s">
        <v>12813</v>
      </c>
      <c r="C3838" s="54" t="s">
        <v>771</v>
      </c>
      <c r="D3838" s="60">
        <v>1</v>
      </c>
      <c r="E3838" s="60" t="s">
        <v>16</v>
      </c>
      <c r="F3838" s="56">
        <v>32.64</v>
      </c>
      <c r="G3838" s="53"/>
      <c r="H3838" s="53"/>
      <c r="I3838" s="53"/>
      <c r="J3838" s="53"/>
      <c r="K3838" s="57"/>
      <c r="L3838" s="58">
        <f t="shared" si="389"/>
        <v>250.65</v>
      </c>
      <c r="M3838" s="58">
        <f t="shared" si="385"/>
        <v>250.65</v>
      </c>
      <c r="N3838" s="58" t="e">
        <f>IF(F3838&gt;0,ROUND(F3838*#REF!,2),0)</f>
        <v>#REF!</v>
      </c>
      <c r="O3838" s="58">
        <f>IF(J3838&gt;0,ROUND(J3838*#REF!,2),0)</f>
        <v>0</v>
      </c>
      <c r="P3838" s="58" t="e">
        <f t="shared" si="386"/>
        <v>#REF!</v>
      </c>
      <c r="Q3838" s="59" t="s">
        <v>0</v>
      </c>
      <c r="R3838" s="51"/>
      <c r="S3838" s="51"/>
    </row>
    <row r="3839" spans="1:19" ht="31.5" x14ac:dyDescent="0.35">
      <c r="A3839" s="53">
        <v>40503151</v>
      </c>
      <c r="B3839" s="53" t="s">
        <v>12814</v>
      </c>
      <c r="C3839" s="54" t="s">
        <v>770</v>
      </c>
      <c r="D3839" s="60">
        <v>1</v>
      </c>
      <c r="E3839" s="60" t="s">
        <v>16</v>
      </c>
      <c r="F3839" s="56">
        <v>20.88</v>
      </c>
      <c r="G3839" s="53"/>
      <c r="H3839" s="53"/>
      <c r="I3839" s="53"/>
      <c r="J3839" s="53"/>
      <c r="K3839" s="57"/>
      <c r="L3839" s="58">
        <f t="shared" si="389"/>
        <v>250.65</v>
      </c>
      <c r="M3839" s="58">
        <f t="shared" si="385"/>
        <v>250.65</v>
      </c>
      <c r="N3839" s="58" t="e">
        <f>IF(F3839&gt;0,ROUND(F3839*#REF!,2),0)</f>
        <v>#REF!</v>
      </c>
      <c r="O3839" s="58">
        <f>IF(J3839&gt;0,ROUND(J3839*#REF!,2),0)</f>
        <v>0</v>
      </c>
      <c r="P3839" s="58" t="e">
        <f t="shared" si="386"/>
        <v>#REF!</v>
      </c>
      <c r="Q3839" s="59" t="s">
        <v>0</v>
      </c>
      <c r="R3839" s="51"/>
      <c r="S3839" s="51"/>
    </row>
    <row r="3840" spans="1:19" ht="31.5" x14ac:dyDescent="0.35">
      <c r="A3840" s="53">
        <v>40503160</v>
      </c>
      <c r="B3840" s="53" t="s">
        <v>12815</v>
      </c>
      <c r="C3840" s="54" t="s">
        <v>769</v>
      </c>
      <c r="D3840" s="60">
        <v>1</v>
      </c>
      <c r="E3840" s="60" t="s">
        <v>16</v>
      </c>
      <c r="F3840" s="56">
        <v>20.88</v>
      </c>
      <c r="G3840" s="53"/>
      <c r="H3840" s="53"/>
      <c r="I3840" s="53"/>
      <c r="J3840" s="53"/>
      <c r="K3840" s="57"/>
      <c r="L3840" s="58">
        <f t="shared" si="389"/>
        <v>250.65</v>
      </c>
      <c r="M3840" s="58">
        <f t="shared" si="385"/>
        <v>250.65</v>
      </c>
      <c r="N3840" s="58" t="e">
        <f>IF(F3840&gt;0,ROUND(F3840*#REF!,2),0)</f>
        <v>#REF!</v>
      </c>
      <c r="O3840" s="58">
        <f>IF(J3840&gt;0,ROUND(J3840*#REF!,2),0)</f>
        <v>0</v>
      </c>
      <c r="P3840" s="58" t="e">
        <f t="shared" si="386"/>
        <v>#REF!</v>
      </c>
      <c r="Q3840" s="59" t="s">
        <v>0</v>
      </c>
      <c r="R3840" s="51"/>
      <c r="S3840" s="51"/>
    </row>
    <row r="3841" spans="1:19" ht="21" x14ac:dyDescent="0.35">
      <c r="A3841" s="53">
        <v>40503178</v>
      </c>
      <c r="B3841" s="53" t="s">
        <v>12816</v>
      </c>
      <c r="C3841" s="54" t="s">
        <v>768</v>
      </c>
      <c r="D3841" s="60">
        <v>1</v>
      </c>
      <c r="E3841" s="60" t="s">
        <v>16</v>
      </c>
      <c r="F3841" s="56">
        <v>12.54</v>
      </c>
      <c r="G3841" s="53"/>
      <c r="H3841" s="53"/>
      <c r="I3841" s="53"/>
      <c r="J3841" s="53"/>
      <c r="K3841" s="57"/>
      <c r="L3841" s="58">
        <f t="shared" si="389"/>
        <v>250.65</v>
      </c>
      <c r="M3841" s="58">
        <f t="shared" si="385"/>
        <v>250.65</v>
      </c>
      <c r="N3841" s="58" t="e">
        <f>IF(F3841&gt;0,ROUND(F3841*#REF!,2),0)</f>
        <v>#REF!</v>
      </c>
      <c r="O3841" s="58">
        <f>IF(J3841&gt;0,ROUND(J3841*#REF!,2),0)</f>
        <v>0</v>
      </c>
      <c r="P3841" s="58" t="e">
        <f t="shared" si="386"/>
        <v>#REF!</v>
      </c>
      <c r="Q3841" s="59" t="s">
        <v>0</v>
      </c>
      <c r="R3841" s="51"/>
      <c r="S3841" s="51"/>
    </row>
    <row r="3842" spans="1:19" ht="42" x14ac:dyDescent="0.35">
      <c r="A3842" s="53">
        <v>40503186</v>
      </c>
      <c r="B3842" s="53" t="s">
        <v>12817</v>
      </c>
      <c r="C3842" s="54" t="s">
        <v>767</v>
      </c>
      <c r="D3842" s="60">
        <v>1</v>
      </c>
      <c r="E3842" s="60" t="s">
        <v>16</v>
      </c>
      <c r="F3842" s="56">
        <v>20.38</v>
      </c>
      <c r="G3842" s="53"/>
      <c r="H3842" s="53"/>
      <c r="I3842" s="53"/>
      <c r="J3842" s="53"/>
      <c r="K3842" s="57"/>
      <c r="L3842" s="58">
        <f t="shared" si="389"/>
        <v>250.65</v>
      </c>
      <c r="M3842" s="58">
        <f t="shared" si="385"/>
        <v>250.65</v>
      </c>
      <c r="N3842" s="58" t="e">
        <f>IF(F3842&gt;0,ROUND(F3842*#REF!,2),0)</f>
        <v>#REF!</v>
      </c>
      <c r="O3842" s="58">
        <f>IF(J3842&gt;0,ROUND(J3842*#REF!,2),0)</f>
        <v>0</v>
      </c>
      <c r="P3842" s="58" t="e">
        <f t="shared" si="386"/>
        <v>#REF!</v>
      </c>
      <c r="Q3842" s="59" t="s">
        <v>0</v>
      </c>
      <c r="R3842" s="51"/>
      <c r="S3842" s="51"/>
    </row>
    <row r="3843" spans="1:19" ht="94.5" x14ac:dyDescent="0.35">
      <c r="A3843" s="53">
        <v>40503194</v>
      </c>
      <c r="B3843" s="53" t="s">
        <v>12818</v>
      </c>
      <c r="C3843" s="54" t="s">
        <v>766</v>
      </c>
      <c r="D3843" s="60">
        <v>1</v>
      </c>
      <c r="E3843" s="60" t="s">
        <v>16</v>
      </c>
      <c r="F3843" s="56">
        <v>20.88</v>
      </c>
      <c r="G3843" s="53"/>
      <c r="H3843" s="53"/>
      <c r="I3843" s="53"/>
      <c r="J3843" s="53"/>
      <c r="K3843" s="57"/>
      <c r="L3843" s="58">
        <f t="shared" si="389"/>
        <v>250.65</v>
      </c>
      <c r="M3843" s="58">
        <f t="shared" si="385"/>
        <v>250.65</v>
      </c>
      <c r="N3843" s="58" t="e">
        <f>IF(F3843&gt;0,ROUND(F3843*#REF!,2),0)</f>
        <v>#REF!</v>
      </c>
      <c r="O3843" s="58">
        <f>IF(J3843&gt;0,ROUND(J3843*#REF!,2),0)</f>
        <v>0</v>
      </c>
      <c r="P3843" s="58" t="e">
        <f t="shared" si="386"/>
        <v>#REF!</v>
      </c>
      <c r="Q3843" s="59" t="s">
        <v>0</v>
      </c>
      <c r="R3843" s="51"/>
      <c r="S3843" s="51"/>
    </row>
    <row r="3844" spans="1:19" ht="31.5" x14ac:dyDescent="0.35">
      <c r="A3844" s="53">
        <v>40503208</v>
      </c>
      <c r="B3844" s="53" t="s">
        <v>12819</v>
      </c>
      <c r="C3844" s="54" t="s">
        <v>765</v>
      </c>
      <c r="D3844" s="60">
        <v>1</v>
      </c>
      <c r="E3844" s="60" t="s">
        <v>16</v>
      </c>
      <c r="F3844" s="56">
        <v>0.54</v>
      </c>
      <c r="G3844" s="53"/>
      <c r="H3844" s="53"/>
      <c r="I3844" s="53"/>
      <c r="J3844" s="53"/>
      <c r="K3844" s="57"/>
      <c r="L3844" s="58">
        <f t="shared" si="389"/>
        <v>250.65</v>
      </c>
      <c r="M3844" s="58">
        <f t="shared" si="385"/>
        <v>250.65</v>
      </c>
      <c r="N3844" s="58" t="e">
        <f>IF(F3844&gt;0,ROUND(F3844*#REF!,2),0)</f>
        <v>#REF!</v>
      </c>
      <c r="O3844" s="58">
        <f>IF(J3844&gt;0,ROUND(J3844*#REF!,2),0)</f>
        <v>0</v>
      </c>
      <c r="P3844" s="58" t="e">
        <f t="shared" si="386"/>
        <v>#REF!</v>
      </c>
      <c r="Q3844" s="59" t="s">
        <v>0</v>
      </c>
      <c r="R3844" s="51"/>
      <c r="S3844" s="51"/>
    </row>
    <row r="3845" spans="1:19" ht="31.5" x14ac:dyDescent="0.35">
      <c r="A3845" s="53">
        <v>40503216</v>
      </c>
      <c r="B3845" s="53" t="s">
        <v>12820</v>
      </c>
      <c r="C3845" s="54" t="s">
        <v>764</v>
      </c>
      <c r="D3845" s="60">
        <v>1</v>
      </c>
      <c r="E3845" s="60" t="s">
        <v>224</v>
      </c>
      <c r="F3845" s="56">
        <v>7.79</v>
      </c>
      <c r="G3845" s="53"/>
      <c r="H3845" s="53"/>
      <c r="I3845" s="53"/>
      <c r="J3845" s="53"/>
      <c r="K3845" s="57"/>
      <c r="L3845" s="58">
        <f t="shared" si="389"/>
        <v>338.19</v>
      </c>
      <c r="M3845" s="58">
        <f t="shared" si="385"/>
        <v>338.19</v>
      </c>
      <c r="N3845" s="58" t="e">
        <f>IF(F3845&gt;0,ROUND(F3845*#REF!,2),0)</f>
        <v>#REF!</v>
      </c>
      <c r="O3845" s="58">
        <f>IF(J3845&gt;0,ROUND(J3845*#REF!,2),0)</f>
        <v>0</v>
      </c>
      <c r="P3845" s="58" t="e">
        <f t="shared" si="386"/>
        <v>#REF!</v>
      </c>
      <c r="Q3845" s="59" t="s">
        <v>0</v>
      </c>
      <c r="R3845" s="51"/>
      <c r="S3845" s="51"/>
    </row>
    <row r="3846" spans="1:19" ht="42" x14ac:dyDescent="0.35">
      <c r="A3846" s="53">
        <v>40503224</v>
      </c>
      <c r="B3846" s="53" t="s">
        <v>12821</v>
      </c>
      <c r="C3846" s="54" t="s">
        <v>763</v>
      </c>
      <c r="D3846" s="60">
        <v>1</v>
      </c>
      <c r="E3846" s="60" t="s">
        <v>13</v>
      </c>
      <c r="F3846" s="56">
        <v>34.1</v>
      </c>
      <c r="G3846" s="53"/>
      <c r="H3846" s="53"/>
      <c r="I3846" s="53"/>
      <c r="J3846" s="53"/>
      <c r="K3846" s="57"/>
      <c r="L3846" s="58">
        <f t="shared" si="389"/>
        <v>148.54</v>
      </c>
      <c r="M3846" s="58">
        <f t="shared" si="385"/>
        <v>148.54</v>
      </c>
      <c r="N3846" s="58" t="e">
        <f>IF(F3846&gt;0,ROUND(F3846*#REF!,2),0)</f>
        <v>#REF!</v>
      </c>
      <c r="O3846" s="58">
        <f>IF(J3846&gt;0,ROUND(J3846*#REF!,2),0)</f>
        <v>0</v>
      </c>
      <c r="P3846" s="58" t="e">
        <f t="shared" si="386"/>
        <v>#REF!</v>
      </c>
      <c r="Q3846" s="59" t="s">
        <v>0</v>
      </c>
      <c r="R3846" s="51"/>
      <c r="S3846" s="51"/>
    </row>
    <row r="3847" spans="1:19" ht="84" x14ac:dyDescent="0.35">
      <c r="A3847" s="53">
        <v>40503232</v>
      </c>
      <c r="B3847" s="53" t="s">
        <v>12822</v>
      </c>
      <c r="C3847" s="54" t="s">
        <v>762</v>
      </c>
      <c r="D3847" s="60">
        <v>1</v>
      </c>
      <c r="E3847" s="60" t="s">
        <v>13</v>
      </c>
      <c r="F3847" s="56">
        <v>141</v>
      </c>
      <c r="G3847" s="53"/>
      <c r="H3847" s="53"/>
      <c r="I3847" s="53"/>
      <c r="J3847" s="53"/>
      <c r="K3847" s="57"/>
      <c r="L3847" s="58">
        <f t="shared" si="389"/>
        <v>148.54</v>
      </c>
      <c r="M3847" s="58">
        <f t="shared" si="385"/>
        <v>148.54</v>
      </c>
      <c r="N3847" s="58" t="e">
        <f>IF(F3847&gt;0,ROUND(F3847*#REF!,2),0)</f>
        <v>#REF!</v>
      </c>
      <c r="O3847" s="58">
        <f>IF(J3847&gt;0,ROUND(J3847*#REF!,2),0)</f>
        <v>0</v>
      </c>
      <c r="P3847" s="58" t="e">
        <f t="shared" si="386"/>
        <v>#REF!</v>
      </c>
      <c r="Q3847" s="59" t="s">
        <v>132</v>
      </c>
      <c r="R3847" s="51"/>
      <c r="S3847" s="51"/>
    </row>
    <row r="3848" spans="1:19" ht="84" x14ac:dyDescent="0.35">
      <c r="A3848" s="53">
        <v>40503240</v>
      </c>
      <c r="B3848" s="53" t="s">
        <v>12823</v>
      </c>
      <c r="C3848" s="54" t="s">
        <v>761</v>
      </c>
      <c r="D3848" s="60">
        <v>1</v>
      </c>
      <c r="E3848" s="60" t="s">
        <v>13</v>
      </c>
      <c r="F3848" s="56">
        <v>34.1</v>
      </c>
      <c r="G3848" s="65"/>
      <c r="H3848" s="53"/>
      <c r="I3848" s="53"/>
      <c r="J3848" s="53"/>
      <c r="K3848" s="57"/>
      <c r="L3848" s="58">
        <f t="shared" si="389"/>
        <v>148.54</v>
      </c>
      <c r="M3848" s="58">
        <f t="shared" ref="M3848:M3884" si="390">ROUND(D3848*L3848,2)</f>
        <v>148.54</v>
      </c>
      <c r="N3848" s="58" t="e">
        <f>IF(F3848&gt;0,ROUND(F3848*#REF!,2),0)</f>
        <v>#REF!</v>
      </c>
      <c r="O3848" s="58">
        <f>IF(J3848&gt;0,ROUND(J3848*#REF!,2),0)</f>
        <v>0</v>
      </c>
      <c r="P3848" s="58" t="e">
        <f t="shared" ref="P3848" si="391">ROUND(M3848+N3848+O3848,2)</f>
        <v>#REF!</v>
      </c>
      <c r="Q3848" s="59" t="s">
        <v>132</v>
      </c>
      <c r="R3848" s="63"/>
      <c r="S3848" s="51"/>
    </row>
    <row r="3849" spans="1:19" ht="63" x14ac:dyDescent="0.35">
      <c r="A3849" s="53">
        <v>40503259</v>
      </c>
      <c r="B3849" s="53" t="s">
        <v>12824</v>
      </c>
      <c r="C3849" s="54" t="s">
        <v>760</v>
      </c>
      <c r="D3849" s="60">
        <v>1</v>
      </c>
      <c r="E3849" s="60" t="s">
        <v>13</v>
      </c>
      <c r="F3849" s="56">
        <v>141</v>
      </c>
      <c r="G3849" s="53"/>
      <c r="H3849" s="53"/>
      <c r="I3849" s="53"/>
      <c r="J3849" s="53"/>
      <c r="K3849" s="57"/>
      <c r="L3849" s="58">
        <f t="shared" si="389"/>
        <v>148.54</v>
      </c>
      <c r="M3849" s="58">
        <f t="shared" si="390"/>
        <v>148.54</v>
      </c>
      <c r="N3849" s="58" t="e">
        <f>IF(F3849&gt;0,ROUND(F3849*#REF!,2),0)</f>
        <v>#REF!</v>
      </c>
      <c r="O3849" s="58">
        <f>IF(J3849&gt;0,ROUND(J3849*#REF!,2),0)</f>
        <v>0</v>
      </c>
      <c r="P3849" s="58" t="e">
        <f>ROUND(M3849+N3849+O3849,2)</f>
        <v>#REF!</v>
      </c>
      <c r="Q3849" s="59" t="s">
        <v>132</v>
      </c>
      <c r="R3849" s="51"/>
      <c r="S3849" s="51"/>
    </row>
    <row r="3850" spans="1:19" ht="21" x14ac:dyDescent="0.35">
      <c r="A3850" s="53">
        <v>40503542</v>
      </c>
      <c r="B3850" s="53" t="s">
        <v>12825</v>
      </c>
      <c r="C3850" s="54" t="s">
        <v>759</v>
      </c>
      <c r="D3850" s="60"/>
      <c r="E3850" s="60"/>
      <c r="F3850" s="56"/>
      <c r="G3850" s="53"/>
      <c r="H3850" s="53"/>
      <c r="I3850" s="53"/>
      <c r="J3850" s="53"/>
      <c r="K3850" s="57"/>
      <c r="L3850" s="58"/>
      <c r="M3850" s="58"/>
      <c r="N3850" s="58"/>
      <c r="O3850" s="58"/>
      <c r="P3850" s="58">
        <v>398.17</v>
      </c>
      <c r="Q3850" s="59" t="s">
        <v>0</v>
      </c>
      <c r="R3850" s="51"/>
      <c r="S3850" s="51"/>
    </row>
    <row r="3851" spans="1:19" ht="21" x14ac:dyDescent="0.35">
      <c r="A3851" s="53">
        <v>40503771</v>
      </c>
      <c r="B3851" s="53" t="s">
        <v>12826</v>
      </c>
      <c r="C3851" s="54" t="s">
        <v>758</v>
      </c>
      <c r="D3851" s="60"/>
      <c r="E3851" s="60"/>
      <c r="F3851" s="56"/>
      <c r="G3851" s="53"/>
      <c r="H3851" s="53"/>
      <c r="I3851" s="53"/>
      <c r="J3851" s="53"/>
      <c r="K3851" s="57"/>
      <c r="L3851" s="58">
        <f>VLOOKUP(E3851,PORTES2021,10,FALSE)</f>
        <v>0</v>
      </c>
      <c r="M3851" s="58">
        <f t="shared" ref="M3851" si="392">ROUND(D3851*L3851,2)</f>
        <v>0</v>
      </c>
      <c r="N3851" s="58">
        <f>IF(F3851&gt;0,ROUND(F3851*#REF!,2),0)</f>
        <v>0</v>
      </c>
      <c r="O3851" s="58">
        <f>IF(J3851&gt;0,ROUND(J3851*#REF!,2),0)</f>
        <v>0</v>
      </c>
      <c r="P3851" s="58">
        <v>693.93</v>
      </c>
      <c r="Q3851" s="62" t="s">
        <v>132</v>
      </c>
      <c r="R3851" s="63"/>
      <c r="S3851" s="51"/>
    </row>
    <row r="3852" spans="1:19" ht="31" x14ac:dyDescent="0.35">
      <c r="A3852" s="125" t="s">
        <v>12827</v>
      </c>
      <c r="B3852" s="125"/>
      <c r="C3852" s="125"/>
      <c r="D3852" s="125"/>
      <c r="E3852" s="125"/>
      <c r="F3852" s="125"/>
      <c r="G3852" s="125"/>
      <c r="H3852" s="125"/>
      <c r="I3852" s="125"/>
      <c r="J3852" s="125"/>
      <c r="K3852" s="125"/>
      <c r="L3852" s="125"/>
      <c r="M3852" s="125"/>
      <c r="N3852" s="125"/>
      <c r="O3852" s="125"/>
      <c r="P3852" s="125"/>
      <c r="Q3852" s="52"/>
      <c r="R3852" s="51"/>
      <c r="S3852" s="51"/>
    </row>
    <row r="3853" spans="1:19" ht="31.5" x14ac:dyDescent="0.35">
      <c r="A3853" s="53">
        <v>40601013</v>
      </c>
      <c r="B3853" s="53" t="s">
        <v>12828</v>
      </c>
      <c r="C3853" s="54" t="s">
        <v>757</v>
      </c>
      <c r="D3853" s="60">
        <v>1</v>
      </c>
      <c r="E3853" s="60" t="s">
        <v>41</v>
      </c>
      <c r="F3853" s="56">
        <v>5.8</v>
      </c>
      <c r="G3853" s="53"/>
      <c r="H3853" s="53"/>
      <c r="I3853" s="53"/>
      <c r="J3853" s="53"/>
      <c r="K3853" s="57"/>
      <c r="L3853" s="58">
        <f t="shared" ref="L3853:L3884" si="393">VLOOKUP(E3853,PORTES2021,10,FALSE)</f>
        <v>169.74</v>
      </c>
      <c r="M3853" s="58">
        <f t="shared" si="390"/>
        <v>169.74</v>
      </c>
      <c r="N3853" s="58" t="e">
        <f>IF(F3853&gt;0,ROUND(F3853*#REF!,2),0)</f>
        <v>#REF!</v>
      </c>
      <c r="O3853" s="58">
        <f>IF(J3853&gt;0,ROUND(J3853*#REF!,2),0)</f>
        <v>0</v>
      </c>
      <c r="P3853" s="58" t="e">
        <f t="shared" ref="P3853:P3884" si="394">ROUND(M3853+N3853+O3853,2)</f>
        <v>#REF!</v>
      </c>
      <c r="Q3853" s="59" t="s">
        <v>0</v>
      </c>
      <c r="R3853" s="51"/>
      <c r="S3853" s="51"/>
    </row>
    <row r="3854" spans="1:19" ht="31.5" x14ac:dyDescent="0.35">
      <c r="A3854" s="53">
        <v>40601021</v>
      </c>
      <c r="B3854" s="53" t="s">
        <v>12829</v>
      </c>
      <c r="C3854" s="54" t="s">
        <v>756</v>
      </c>
      <c r="D3854" s="60">
        <v>1</v>
      </c>
      <c r="E3854" s="60" t="s">
        <v>23</v>
      </c>
      <c r="F3854" s="56">
        <v>5.8</v>
      </c>
      <c r="G3854" s="53"/>
      <c r="H3854" s="53"/>
      <c r="I3854" s="53"/>
      <c r="J3854" s="53"/>
      <c r="K3854" s="57"/>
      <c r="L3854" s="58">
        <f t="shared" si="393"/>
        <v>116.71</v>
      </c>
      <c r="M3854" s="58">
        <f t="shared" si="390"/>
        <v>116.71</v>
      </c>
      <c r="N3854" s="58" t="e">
        <f>IF(F3854&gt;0,ROUND(F3854*#REF!,2),0)</f>
        <v>#REF!</v>
      </c>
      <c r="O3854" s="58">
        <f>IF(J3854&gt;0,ROUND(J3854*#REF!,2),0)</f>
        <v>0</v>
      </c>
      <c r="P3854" s="58" t="e">
        <f t="shared" si="394"/>
        <v>#REF!</v>
      </c>
      <c r="Q3854" s="59" t="s">
        <v>0</v>
      </c>
      <c r="R3854" s="51"/>
      <c r="S3854" s="51"/>
    </row>
    <row r="3855" spans="1:19" ht="31.5" x14ac:dyDescent="0.35">
      <c r="A3855" s="53">
        <v>40601030</v>
      </c>
      <c r="B3855" s="53" t="s">
        <v>12830</v>
      </c>
      <c r="C3855" s="54" t="s">
        <v>755</v>
      </c>
      <c r="D3855" s="60">
        <v>1</v>
      </c>
      <c r="E3855" s="60" t="s">
        <v>41</v>
      </c>
      <c r="F3855" s="56">
        <v>11.6</v>
      </c>
      <c r="G3855" s="53"/>
      <c r="H3855" s="53"/>
      <c r="I3855" s="53"/>
      <c r="J3855" s="53"/>
      <c r="K3855" s="57"/>
      <c r="L3855" s="58">
        <f t="shared" si="393"/>
        <v>169.74</v>
      </c>
      <c r="M3855" s="58">
        <f t="shared" si="390"/>
        <v>169.74</v>
      </c>
      <c r="N3855" s="58" t="e">
        <f>IF(F3855&gt;0,ROUND(F3855*#REF!,2),0)</f>
        <v>#REF!</v>
      </c>
      <c r="O3855" s="58">
        <f>IF(J3855&gt;0,ROUND(J3855*#REF!,2),0)</f>
        <v>0</v>
      </c>
      <c r="P3855" s="58" t="e">
        <f t="shared" si="394"/>
        <v>#REF!</v>
      </c>
      <c r="Q3855" s="59" t="s">
        <v>0</v>
      </c>
      <c r="R3855" s="51"/>
      <c r="S3855" s="51"/>
    </row>
    <row r="3856" spans="1:19" ht="31.5" x14ac:dyDescent="0.35">
      <c r="A3856" s="53">
        <v>40601048</v>
      </c>
      <c r="B3856" s="53" t="s">
        <v>12831</v>
      </c>
      <c r="C3856" s="54" t="s">
        <v>754</v>
      </c>
      <c r="D3856" s="60">
        <v>1</v>
      </c>
      <c r="E3856" s="60" t="s">
        <v>159</v>
      </c>
      <c r="F3856" s="56">
        <v>16</v>
      </c>
      <c r="G3856" s="53"/>
      <c r="H3856" s="53"/>
      <c r="I3856" s="53"/>
      <c r="J3856" s="53"/>
      <c r="K3856" s="57"/>
      <c r="L3856" s="58">
        <f t="shared" si="393"/>
        <v>736.04</v>
      </c>
      <c r="M3856" s="58">
        <f t="shared" si="390"/>
        <v>736.04</v>
      </c>
      <c r="N3856" s="58" t="e">
        <f>IF(F3856&gt;0,ROUND(F3856*#REF!,2),0)</f>
        <v>#REF!</v>
      </c>
      <c r="O3856" s="58">
        <f>IF(J3856&gt;0,ROUND(J3856*#REF!,2),0)</f>
        <v>0</v>
      </c>
      <c r="P3856" s="58" t="e">
        <f t="shared" si="394"/>
        <v>#REF!</v>
      </c>
      <c r="Q3856" s="59" t="s">
        <v>0</v>
      </c>
      <c r="R3856" s="51"/>
      <c r="S3856" s="51"/>
    </row>
    <row r="3857" spans="1:19" ht="21" x14ac:dyDescent="0.35">
      <c r="A3857" s="53">
        <v>40601056</v>
      </c>
      <c r="B3857" s="53" t="s">
        <v>12832</v>
      </c>
      <c r="C3857" s="54" t="s">
        <v>753</v>
      </c>
      <c r="D3857" s="60">
        <v>1</v>
      </c>
      <c r="E3857" s="60" t="s">
        <v>409</v>
      </c>
      <c r="F3857" s="56">
        <v>5.8</v>
      </c>
      <c r="G3857" s="53"/>
      <c r="H3857" s="53"/>
      <c r="I3857" s="53"/>
      <c r="J3857" s="53"/>
      <c r="K3857" s="57"/>
      <c r="L3857" s="58">
        <f t="shared" si="393"/>
        <v>438.97</v>
      </c>
      <c r="M3857" s="58">
        <f t="shared" si="390"/>
        <v>438.97</v>
      </c>
      <c r="N3857" s="58" t="e">
        <f>IF(F3857&gt;0,ROUND(F3857*#REF!,2),0)</f>
        <v>#REF!</v>
      </c>
      <c r="O3857" s="58">
        <f>IF(J3857&gt;0,ROUND(J3857*#REF!,2),0)</f>
        <v>0</v>
      </c>
      <c r="P3857" s="58" t="e">
        <f t="shared" si="394"/>
        <v>#REF!</v>
      </c>
      <c r="Q3857" s="59" t="s">
        <v>0</v>
      </c>
      <c r="R3857" s="51"/>
      <c r="S3857" s="51"/>
    </row>
    <row r="3858" spans="1:19" x14ac:dyDescent="0.35">
      <c r="A3858" s="53">
        <v>40601064</v>
      </c>
      <c r="B3858" s="53" t="s">
        <v>12833</v>
      </c>
      <c r="C3858" s="54" t="s">
        <v>752</v>
      </c>
      <c r="D3858" s="60">
        <v>1</v>
      </c>
      <c r="E3858" s="60" t="s">
        <v>497</v>
      </c>
      <c r="F3858" s="56">
        <v>20</v>
      </c>
      <c r="G3858" s="53"/>
      <c r="H3858" s="53"/>
      <c r="I3858" s="53"/>
      <c r="J3858" s="53"/>
      <c r="K3858" s="57"/>
      <c r="L3858" s="58">
        <f t="shared" si="393"/>
        <v>485.38</v>
      </c>
      <c r="M3858" s="58">
        <f t="shared" si="390"/>
        <v>485.38</v>
      </c>
      <c r="N3858" s="58" t="e">
        <f>IF(F3858&gt;0,ROUND(F3858*#REF!,2),0)</f>
        <v>#REF!</v>
      </c>
      <c r="O3858" s="58">
        <f>IF(J3858&gt;0,ROUND(J3858*#REF!,2),0)</f>
        <v>0</v>
      </c>
      <c r="P3858" s="58" t="e">
        <f t="shared" si="394"/>
        <v>#REF!</v>
      </c>
      <c r="Q3858" s="59" t="s">
        <v>0</v>
      </c>
      <c r="R3858" s="51"/>
      <c r="S3858" s="51"/>
    </row>
    <row r="3859" spans="1:19" ht="31.5" x14ac:dyDescent="0.35">
      <c r="A3859" s="53">
        <v>40601072</v>
      </c>
      <c r="B3859" s="53" t="s">
        <v>12834</v>
      </c>
      <c r="C3859" s="54" t="s">
        <v>751</v>
      </c>
      <c r="D3859" s="60">
        <v>1</v>
      </c>
      <c r="E3859" s="60" t="s">
        <v>18</v>
      </c>
      <c r="F3859" s="56">
        <v>4.2</v>
      </c>
      <c r="G3859" s="53"/>
      <c r="H3859" s="53"/>
      <c r="I3859" s="53"/>
      <c r="J3859" s="53"/>
      <c r="K3859" s="57"/>
      <c r="L3859" s="58">
        <f t="shared" si="393"/>
        <v>53.06</v>
      </c>
      <c r="M3859" s="58">
        <f t="shared" si="390"/>
        <v>53.06</v>
      </c>
      <c r="N3859" s="58" t="e">
        <f>IF(F3859&gt;0,ROUND(F3859*#REF!,2),0)</f>
        <v>#REF!</v>
      </c>
      <c r="O3859" s="58">
        <f>IF(J3859&gt;0,ROUND(J3859*#REF!,2),0)</f>
        <v>0</v>
      </c>
      <c r="P3859" s="58" t="e">
        <f t="shared" si="394"/>
        <v>#REF!</v>
      </c>
      <c r="Q3859" s="59" t="s">
        <v>0</v>
      </c>
      <c r="R3859" s="51"/>
      <c r="S3859" s="51"/>
    </row>
    <row r="3860" spans="1:19" ht="31.5" x14ac:dyDescent="0.35">
      <c r="A3860" s="53">
        <v>40601080</v>
      </c>
      <c r="B3860" s="53" t="s">
        <v>12835</v>
      </c>
      <c r="C3860" s="54" t="s">
        <v>750</v>
      </c>
      <c r="D3860" s="60">
        <v>1</v>
      </c>
      <c r="E3860" s="60" t="s">
        <v>13</v>
      </c>
      <c r="F3860" s="56">
        <v>9.1</v>
      </c>
      <c r="G3860" s="53"/>
      <c r="H3860" s="53"/>
      <c r="I3860" s="53"/>
      <c r="J3860" s="53"/>
      <c r="K3860" s="57"/>
      <c r="L3860" s="58">
        <f t="shared" si="393"/>
        <v>148.54</v>
      </c>
      <c r="M3860" s="58">
        <f t="shared" si="390"/>
        <v>148.54</v>
      </c>
      <c r="N3860" s="58" t="e">
        <f>IF(F3860&gt;0,ROUND(F3860*#REF!,2),0)</f>
        <v>#REF!</v>
      </c>
      <c r="O3860" s="58">
        <f>IF(J3860&gt;0,ROUND(J3860*#REF!,2),0)</f>
        <v>0</v>
      </c>
      <c r="P3860" s="58" t="e">
        <f t="shared" si="394"/>
        <v>#REF!</v>
      </c>
      <c r="Q3860" s="59" t="s">
        <v>0</v>
      </c>
      <c r="R3860" s="51"/>
      <c r="S3860" s="51"/>
    </row>
    <row r="3861" spans="1:19" ht="31.5" x14ac:dyDescent="0.35">
      <c r="A3861" s="53">
        <v>40601099</v>
      </c>
      <c r="B3861" s="53" t="s">
        <v>12836</v>
      </c>
      <c r="C3861" s="54" t="s">
        <v>749</v>
      </c>
      <c r="D3861" s="60">
        <v>1</v>
      </c>
      <c r="E3861" s="60" t="s">
        <v>18</v>
      </c>
      <c r="F3861" s="56">
        <v>9</v>
      </c>
      <c r="G3861" s="53"/>
      <c r="H3861" s="53"/>
      <c r="I3861" s="53"/>
      <c r="J3861" s="53"/>
      <c r="K3861" s="57"/>
      <c r="L3861" s="58">
        <f t="shared" si="393"/>
        <v>53.06</v>
      </c>
      <c r="M3861" s="58">
        <f t="shared" si="390"/>
        <v>53.06</v>
      </c>
      <c r="N3861" s="58" t="e">
        <f>IF(F3861&gt;0,ROUND(F3861*#REF!,2),0)</f>
        <v>#REF!</v>
      </c>
      <c r="O3861" s="58">
        <f>IF(J3861&gt;0,ROUND(J3861*#REF!,2),0)</f>
        <v>0</v>
      </c>
      <c r="P3861" s="58" t="e">
        <f t="shared" si="394"/>
        <v>#REF!</v>
      </c>
      <c r="Q3861" s="59" t="s">
        <v>0</v>
      </c>
      <c r="R3861" s="51"/>
      <c r="S3861" s="51"/>
    </row>
    <row r="3862" spans="1:19" ht="31.5" x14ac:dyDescent="0.35">
      <c r="A3862" s="53">
        <v>40601102</v>
      </c>
      <c r="B3862" s="53" t="s">
        <v>12837</v>
      </c>
      <c r="C3862" s="54" t="s">
        <v>748</v>
      </c>
      <c r="D3862" s="60">
        <v>1</v>
      </c>
      <c r="E3862" s="60" t="s">
        <v>13</v>
      </c>
      <c r="F3862" s="56">
        <v>16.7</v>
      </c>
      <c r="G3862" s="53"/>
      <c r="H3862" s="53"/>
      <c r="I3862" s="53"/>
      <c r="J3862" s="53"/>
      <c r="K3862" s="57"/>
      <c r="L3862" s="58">
        <f t="shared" si="393"/>
        <v>148.54</v>
      </c>
      <c r="M3862" s="58">
        <f t="shared" si="390"/>
        <v>148.54</v>
      </c>
      <c r="N3862" s="58" t="e">
        <f>IF(F3862&gt;0,ROUND(F3862*#REF!,2),0)</f>
        <v>#REF!</v>
      </c>
      <c r="O3862" s="58">
        <f>IF(J3862&gt;0,ROUND(J3862*#REF!,2),0)</f>
        <v>0</v>
      </c>
      <c r="P3862" s="58" t="e">
        <f t="shared" si="394"/>
        <v>#REF!</v>
      </c>
      <c r="Q3862" s="59" t="s">
        <v>0</v>
      </c>
      <c r="R3862" s="51"/>
      <c r="S3862" s="51"/>
    </row>
    <row r="3863" spans="1:19" ht="31.5" x14ac:dyDescent="0.35">
      <c r="A3863" s="53">
        <v>40601110</v>
      </c>
      <c r="B3863" s="53" t="s">
        <v>12838</v>
      </c>
      <c r="C3863" s="54" t="s">
        <v>747</v>
      </c>
      <c r="D3863" s="60">
        <v>1</v>
      </c>
      <c r="E3863" s="60" t="s">
        <v>18</v>
      </c>
      <c r="F3863" s="56">
        <v>2.06</v>
      </c>
      <c r="G3863" s="53"/>
      <c r="H3863" s="53"/>
      <c r="I3863" s="53"/>
      <c r="J3863" s="53"/>
      <c r="K3863" s="57"/>
      <c r="L3863" s="58">
        <f t="shared" si="393"/>
        <v>53.06</v>
      </c>
      <c r="M3863" s="58">
        <f t="shared" si="390"/>
        <v>53.06</v>
      </c>
      <c r="N3863" s="58" t="e">
        <f>IF(F3863&gt;0,ROUND(F3863*#REF!,2),0)</f>
        <v>#REF!</v>
      </c>
      <c r="O3863" s="58">
        <f>IF(J3863&gt;0,ROUND(J3863*#REF!,2),0)</f>
        <v>0</v>
      </c>
      <c r="P3863" s="58" t="e">
        <f t="shared" si="394"/>
        <v>#REF!</v>
      </c>
      <c r="Q3863" s="59" t="s">
        <v>0</v>
      </c>
      <c r="R3863" s="51"/>
      <c r="S3863" s="51"/>
    </row>
    <row r="3864" spans="1:19" ht="31.5" x14ac:dyDescent="0.35">
      <c r="A3864" s="53">
        <v>40601129</v>
      </c>
      <c r="B3864" s="53" t="s">
        <v>12839</v>
      </c>
      <c r="C3864" s="54" t="s">
        <v>746</v>
      </c>
      <c r="D3864" s="60">
        <v>1</v>
      </c>
      <c r="E3864" s="60" t="s">
        <v>18</v>
      </c>
      <c r="F3864" s="56">
        <v>2.06</v>
      </c>
      <c r="G3864" s="53"/>
      <c r="H3864" s="53"/>
      <c r="I3864" s="53"/>
      <c r="J3864" s="53"/>
      <c r="K3864" s="57"/>
      <c r="L3864" s="58">
        <f t="shared" si="393"/>
        <v>53.06</v>
      </c>
      <c r="M3864" s="58">
        <f t="shared" si="390"/>
        <v>53.06</v>
      </c>
      <c r="N3864" s="58" t="e">
        <f>IF(F3864&gt;0,ROUND(F3864*#REF!,2),0)</f>
        <v>#REF!</v>
      </c>
      <c r="O3864" s="58">
        <f>IF(J3864&gt;0,ROUND(J3864*#REF!,2),0)</f>
        <v>0</v>
      </c>
      <c r="P3864" s="58" t="e">
        <f t="shared" si="394"/>
        <v>#REF!</v>
      </c>
      <c r="Q3864" s="59" t="s">
        <v>0</v>
      </c>
      <c r="R3864" s="51"/>
      <c r="S3864" s="51"/>
    </row>
    <row r="3865" spans="1:19" ht="31.5" x14ac:dyDescent="0.35">
      <c r="A3865" s="53">
        <v>40601137</v>
      </c>
      <c r="B3865" s="53" t="s">
        <v>12840</v>
      </c>
      <c r="C3865" s="54" t="s">
        <v>745</v>
      </c>
      <c r="D3865" s="60">
        <v>1</v>
      </c>
      <c r="E3865" s="60" t="s">
        <v>31</v>
      </c>
      <c r="F3865" s="56">
        <v>1.03</v>
      </c>
      <c r="G3865" s="53"/>
      <c r="H3865" s="53"/>
      <c r="I3865" s="53"/>
      <c r="J3865" s="53"/>
      <c r="K3865" s="57"/>
      <c r="L3865" s="58">
        <f t="shared" si="393"/>
        <v>26.53</v>
      </c>
      <c r="M3865" s="58">
        <f t="shared" si="390"/>
        <v>26.53</v>
      </c>
      <c r="N3865" s="58" t="e">
        <f>IF(F3865&gt;0,ROUND(F3865*#REF!,2),0)</f>
        <v>#REF!</v>
      </c>
      <c r="O3865" s="58">
        <f>IF(J3865&gt;0,ROUND(J3865*#REF!,2),0)</f>
        <v>0</v>
      </c>
      <c r="P3865" s="58" t="e">
        <f t="shared" si="394"/>
        <v>#REF!</v>
      </c>
      <c r="Q3865" s="59" t="s">
        <v>0</v>
      </c>
      <c r="R3865" s="51"/>
      <c r="S3865" s="51"/>
    </row>
    <row r="3866" spans="1:19" ht="21" x14ac:dyDescent="0.35">
      <c r="A3866" s="53">
        <v>40601145</v>
      </c>
      <c r="B3866" s="53" t="s">
        <v>12841</v>
      </c>
      <c r="C3866" s="54" t="s">
        <v>744</v>
      </c>
      <c r="D3866" s="60">
        <v>1</v>
      </c>
      <c r="E3866" s="60" t="s">
        <v>20</v>
      </c>
      <c r="F3866" s="56">
        <v>1.5</v>
      </c>
      <c r="G3866" s="53"/>
      <c r="H3866" s="53"/>
      <c r="I3866" s="53"/>
      <c r="J3866" s="53"/>
      <c r="K3866" s="57"/>
      <c r="L3866" s="58">
        <f t="shared" si="393"/>
        <v>39.79</v>
      </c>
      <c r="M3866" s="58">
        <f t="shared" si="390"/>
        <v>39.79</v>
      </c>
      <c r="N3866" s="58" t="e">
        <f>IF(F3866&gt;0,ROUND(F3866*#REF!,2),0)</f>
        <v>#REF!</v>
      </c>
      <c r="O3866" s="58">
        <f>IF(J3866&gt;0,ROUND(J3866*#REF!,2),0)</f>
        <v>0</v>
      </c>
      <c r="P3866" s="58" t="e">
        <f t="shared" si="394"/>
        <v>#REF!</v>
      </c>
      <c r="Q3866" s="59" t="s">
        <v>0</v>
      </c>
      <c r="R3866" s="51"/>
      <c r="S3866" s="51"/>
    </row>
    <row r="3867" spans="1:19" ht="31.5" x14ac:dyDescent="0.35">
      <c r="A3867" s="53">
        <v>40601153</v>
      </c>
      <c r="B3867" s="53" t="s">
        <v>12842</v>
      </c>
      <c r="C3867" s="54" t="s">
        <v>743</v>
      </c>
      <c r="D3867" s="60">
        <v>1</v>
      </c>
      <c r="E3867" s="60" t="s">
        <v>110</v>
      </c>
      <c r="F3867" s="56">
        <v>3</v>
      </c>
      <c r="G3867" s="53"/>
      <c r="H3867" s="53"/>
      <c r="I3867" s="53"/>
      <c r="J3867" s="53"/>
      <c r="K3867" s="57"/>
      <c r="L3867" s="58">
        <f t="shared" si="393"/>
        <v>222.81</v>
      </c>
      <c r="M3867" s="58">
        <f t="shared" si="390"/>
        <v>222.81</v>
      </c>
      <c r="N3867" s="58" t="e">
        <f>IF(F3867&gt;0,ROUND(F3867*#REF!,2),0)</f>
        <v>#REF!</v>
      </c>
      <c r="O3867" s="58">
        <f>IF(J3867&gt;0,ROUND(J3867*#REF!,2),0)</f>
        <v>0</v>
      </c>
      <c r="P3867" s="58" t="e">
        <f t="shared" si="394"/>
        <v>#REF!</v>
      </c>
      <c r="Q3867" s="59" t="s">
        <v>0</v>
      </c>
      <c r="R3867" s="51"/>
      <c r="S3867" s="51"/>
    </row>
    <row r="3868" spans="1:19" ht="21" x14ac:dyDescent="0.35">
      <c r="A3868" s="53">
        <v>40601161</v>
      </c>
      <c r="B3868" s="53" t="s">
        <v>12843</v>
      </c>
      <c r="C3868" s="54" t="s">
        <v>742</v>
      </c>
      <c r="D3868" s="60">
        <v>1</v>
      </c>
      <c r="E3868" s="60" t="s">
        <v>25</v>
      </c>
      <c r="F3868" s="56">
        <v>0.875</v>
      </c>
      <c r="G3868" s="53"/>
      <c r="H3868" s="53"/>
      <c r="I3868" s="53"/>
      <c r="J3868" s="53"/>
      <c r="K3868" s="57"/>
      <c r="L3868" s="58">
        <f t="shared" si="393"/>
        <v>13.26</v>
      </c>
      <c r="M3868" s="58">
        <f t="shared" si="390"/>
        <v>13.26</v>
      </c>
      <c r="N3868" s="58" t="e">
        <f>IF(F3868&gt;0,ROUND(F3868*#REF!,2),0)</f>
        <v>#REF!</v>
      </c>
      <c r="O3868" s="58">
        <f>IF(J3868&gt;0,ROUND(J3868*#REF!,2),0)</f>
        <v>0</v>
      </c>
      <c r="P3868" s="58" t="e">
        <f t="shared" si="394"/>
        <v>#REF!</v>
      </c>
      <c r="Q3868" s="59" t="s">
        <v>0</v>
      </c>
      <c r="R3868" s="51"/>
      <c r="S3868" s="51"/>
    </row>
    <row r="3869" spans="1:19" ht="42" x14ac:dyDescent="0.35">
      <c r="A3869" s="53">
        <v>40601170</v>
      </c>
      <c r="B3869" s="53" t="s">
        <v>12844</v>
      </c>
      <c r="C3869" s="54" t="s">
        <v>741</v>
      </c>
      <c r="D3869" s="60">
        <v>1</v>
      </c>
      <c r="E3869" s="60" t="s">
        <v>16</v>
      </c>
      <c r="F3869" s="56">
        <v>27</v>
      </c>
      <c r="G3869" s="53"/>
      <c r="H3869" s="53"/>
      <c r="I3869" s="53"/>
      <c r="J3869" s="53"/>
      <c r="K3869" s="57"/>
      <c r="L3869" s="58">
        <f t="shared" si="393"/>
        <v>250.65</v>
      </c>
      <c r="M3869" s="58">
        <f t="shared" si="390"/>
        <v>250.65</v>
      </c>
      <c r="N3869" s="58" t="e">
        <f>IF(F3869&gt;0,ROUND(F3869*#REF!,2),0)</f>
        <v>#REF!</v>
      </c>
      <c r="O3869" s="58">
        <f>IF(J3869&gt;0,ROUND(J3869*#REF!,2),0)</f>
        <v>0</v>
      </c>
      <c r="P3869" s="58" t="e">
        <f t="shared" si="394"/>
        <v>#REF!</v>
      </c>
      <c r="Q3869" s="59" t="s">
        <v>0</v>
      </c>
      <c r="R3869" s="51"/>
      <c r="S3869" s="51"/>
    </row>
    <row r="3870" spans="1:19" ht="31.5" x14ac:dyDescent="0.35">
      <c r="A3870" s="53">
        <v>40601188</v>
      </c>
      <c r="B3870" s="53" t="s">
        <v>12845</v>
      </c>
      <c r="C3870" s="54" t="s">
        <v>740</v>
      </c>
      <c r="D3870" s="60">
        <v>1</v>
      </c>
      <c r="E3870" s="60" t="s">
        <v>281</v>
      </c>
      <c r="F3870" s="56">
        <v>9.5</v>
      </c>
      <c r="G3870" s="53"/>
      <c r="H3870" s="53"/>
      <c r="I3870" s="53"/>
      <c r="J3870" s="53"/>
      <c r="K3870" s="57"/>
      <c r="L3870" s="58">
        <f t="shared" si="393"/>
        <v>202.9</v>
      </c>
      <c r="M3870" s="58">
        <f t="shared" si="390"/>
        <v>202.9</v>
      </c>
      <c r="N3870" s="58" t="e">
        <f>IF(F3870&gt;0,ROUND(F3870*#REF!,2),0)</f>
        <v>#REF!</v>
      </c>
      <c r="O3870" s="58">
        <f>IF(J3870&gt;0,ROUND(J3870*#REF!,2),0)</f>
        <v>0</v>
      </c>
      <c r="P3870" s="58" t="e">
        <f t="shared" si="394"/>
        <v>#REF!</v>
      </c>
      <c r="Q3870" s="59" t="s">
        <v>0</v>
      </c>
      <c r="R3870" s="51"/>
      <c r="S3870" s="51"/>
    </row>
    <row r="3871" spans="1:19" ht="52.5" x14ac:dyDescent="0.35">
      <c r="A3871" s="53">
        <v>40601196</v>
      </c>
      <c r="B3871" s="53" t="s">
        <v>12846</v>
      </c>
      <c r="C3871" s="54" t="s">
        <v>739</v>
      </c>
      <c r="D3871" s="60">
        <v>1</v>
      </c>
      <c r="E3871" s="60" t="s">
        <v>23</v>
      </c>
      <c r="F3871" s="56">
        <v>4.5</v>
      </c>
      <c r="G3871" s="53"/>
      <c r="H3871" s="53"/>
      <c r="I3871" s="53"/>
      <c r="J3871" s="53"/>
      <c r="K3871" s="57"/>
      <c r="L3871" s="58">
        <f t="shared" si="393"/>
        <v>116.71</v>
      </c>
      <c r="M3871" s="58">
        <f t="shared" si="390"/>
        <v>116.71</v>
      </c>
      <c r="N3871" s="58" t="e">
        <f>IF(F3871&gt;0,ROUND(F3871*#REF!,2),0)</f>
        <v>#REF!</v>
      </c>
      <c r="O3871" s="58">
        <f>IF(J3871&gt;0,ROUND(J3871*#REF!,2),0)</f>
        <v>0</v>
      </c>
      <c r="P3871" s="58" t="e">
        <f t="shared" si="394"/>
        <v>#REF!</v>
      </c>
      <c r="Q3871" s="59" t="s">
        <v>0</v>
      </c>
      <c r="R3871" s="51"/>
      <c r="S3871" s="51"/>
    </row>
    <row r="3872" spans="1:19" ht="31.5" x14ac:dyDescent="0.35">
      <c r="A3872" s="53">
        <v>40601200</v>
      </c>
      <c r="B3872" s="53" t="s">
        <v>12847</v>
      </c>
      <c r="C3872" s="54" t="s">
        <v>738</v>
      </c>
      <c r="D3872" s="60">
        <v>1</v>
      </c>
      <c r="E3872" s="60" t="s">
        <v>23</v>
      </c>
      <c r="F3872" s="56">
        <v>1.7</v>
      </c>
      <c r="G3872" s="53"/>
      <c r="H3872" s="53"/>
      <c r="I3872" s="53"/>
      <c r="J3872" s="53"/>
      <c r="K3872" s="57"/>
      <c r="L3872" s="58">
        <f t="shared" si="393"/>
        <v>116.71</v>
      </c>
      <c r="M3872" s="58">
        <f t="shared" si="390"/>
        <v>116.71</v>
      </c>
      <c r="N3872" s="58" t="e">
        <f>IF(F3872&gt;0,ROUND(F3872*#REF!,2),0)</f>
        <v>#REF!</v>
      </c>
      <c r="O3872" s="58">
        <f>IF(J3872&gt;0,ROUND(J3872*#REF!,2),0)</f>
        <v>0</v>
      </c>
      <c r="P3872" s="58" t="e">
        <f t="shared" si="394"/>
        <v>#REF!</v>
      </c>
      <c r="Q3872" s="59" t="s">
        <v>0</v>
      </c>
      <c r="R3872" s="51"/>
      <c r="S3872" s="51"/>
    </row>
    <row r="3873" spans="1:19" ht="31.5" x14ac:dyDescent="0.35">
      <c r="A3873" s="53">
        <v>40601218</v>
      </c>
      <c r="B3873" s="53" t="s">
        <v>12848</v>
      </c>
      <c r="C3873" s="54" t="s">
        <v>737</v>
      </c>
      <c r="D3873" s="60">
        <v>1</v>
      </c>
      <c r="E3873" s="60" t="s">
        <v>23</v>
      </c>
      <c r="F3873" s="56">
        <v>4.5</v>
      </c>
      <c r="G3873" s="53"/>
      <c r="H3873" s="53"/>
      <c r="I3873" s="53"/>
      <c r="J3873" s="53"/>
      <c r="K3873" s="57"/>
      <c r="L3873" s="58">
        <f t="shared" si="393"/>
        <v>116.71</v>
      </c>
      <c r="M3873" s="58">
        <f t="shared" si="390"/>
        <v>116.71</v>
      </c>
      <c r="N3873" s="58" t="e">
        <f>IF(F3873&gt;0,ROUND(F3873*#REF!,2),0)</f>
        <v>#REF!</v>
      </c>
      <c r="O3873" s="58">
        <f>IF(J3873&gt;0,ROUND(J3873*#REF!,2),0)</f>
        <v>0</v>
      </c>
      <c r="P3873" s="58" t="e">
        <f t="shared" si="394"/>
        <v>#REF!</v>
      </c>
      <c r="Q3873" s="59" t="s">
        <v>0</v>
      </c>
      <c r="R3873" s="51"/>
      <c r="S3873" s="51"/>
    </row>
    <row r="3874" spans="1:19" ht="63" x14ac:dyDescent="0.35">
      <c r="A3874" s="53">
        <v>40601226</v>
      </c>
      <c r="B3874" s="53" t="s">
        <v>12849</v>
      </c>
      <c r="C3874" s="54" t="s">
        <v>736</v>
      </c>
      <c r="D3874" s="60">
        <v>1</v>
      </c>
      <c r="E3874" s="60" t="s">
        <v>18</v>
      </c>
      <c r="F3874" s="56">
        <v>2.06</v>
      </c>
      <c r="G3874" s="53"/>
      <c r="H3874" s="53"/>
      <c r="I3874" s="53"/>
      <c r="J3874" s="53"/>
      <c r="K3874" s="57"/>
      <c r="L3874" s="58">
        <f t="shared" si="393"/>
        <v>53.06</v>
      </c>
      <c r="M3874" s="58">
        <f t="shared" si="390"/>
        <v>53.06</v>
      </c>
      <c r="N3874" s="58" t="e">
        <f>IF(F3874&gt;0,ROUND(F3874*#REF!,2),0)</f>
        <v>#REF!</v>
      </c>
      <c r="O3874" s="58">
        <f>IF(J3874&gt;0,ROUND(J3874*#REF!,2),0)</f>
        <v>0</v>
      </c>
      <c r="P3874" s="58" t="e">
        <f t="shared" si="394"/>
        <v>#REF!</v>
      </c>
      <c r="Q3874" s="59" t="s">
        <v>0</v>
      </c>
      <c r="R3874" s="51"/>
      <c r="S3874" s="51"/>
    </row>
    <row r="3875" spans="1:19" ht="31.5" x14ac:dyDescent="0.35">
      <c r="A3875" s="53">
        <v>40601234</v>
      </c>
      <c r="B3875" s="53" t="s">
        <v>12850</v>
      </c>
      <c r="C3875" s="54" t="s">
        <v>735</v>
      </c>
      <c r="D3875" s="60">
        <v>1</v>
      </c>
      <c r="E3875" s="60" t="s">
        <v>18</v>
      </c>
      <c r="F3875" s="56">
        <v>7.2830000000000004</v>
      </c>
      <c r="G3875" s="53"/>
      <c r="H3875" s="53"/>
      <c r="I3875" s="53"/>
      <c r="J3875" s="53"/>
      <c r="K3875" s="57"/>
      <c r="L3875" s="58">
        <f t="shared" si="393"/>
        <v>53.06</v>
      </c>
      <c r="M3875" s="58">
        <f t="shared" si="390"/>
        <v>53.06</v>
      </c>
      <c r="N3875" s="58" t="e">
        <f>IF(F3875&gt;0,ROUND(F3875*#REF!,2),0)</f>
        <v>#REF!</v>
      </c>
      <c r="O3875" s="58">
        <f>IF(J3875&gt;0,ROUND(J3875*#REF!,2),0)</f>
        <v>0</v>
      </c>
      <c r="P3875" s="58" t="e">
        <f t="shared" si="394"/>
        <v>#REF!</v>
      </c>
      <c r="Q3875" s="59" t="s">
        <v>0</v>
      </c>
      <c r="R3875" s="51"/>
      <c r="S3875" s="51"/>
    </row>
    <row r="3876" spans="1:19" ht="31.5" x14ac:dyDescent="0.35">
      <c r="A3876" s="53">
        <v>40601242</v>
      </c>
      <c r="B3876" s="53" t="s">
        <v>12851</v>
      </c>
      <c r="C3876" s="54" t="s">
        <v>734</v>
      </c>
      <c r="D3876" s="60">
        <v>1</v>
      </c>
      <c r="E3876" s="60" t="s">
        <v>23</v>
      </c>
      <c r="F3876" s="56">
        <v>14.6</v>
      </c>
      <c r="G3876" s="53"/>
      <c r="H3876" s="53"/>
      <c r="I3876" s="53"/>
      <c r="J3876" s="53"/>
      <c r="K3876" s="57"/>
      <c r="L3876" s="58">
        <f t="shared" si="393"/>
        <v>116.71</v>
      </c>
      <c r="M3876" s="58">
        <f t="shared" si="390"/>
        <v>116.71</v>
      </c>
      <c r="N3876" s="58" t="e">
        <f>IF(F3876&gt;0,ROUND(F3876*#REF!,2),0)</f>
        <v>#REF!</v>
      </c>
      <c r="O3876" s="58">
        <f>IF(J3876&gt;0,ROUND(J3876*#REF!,2),0)</f>
        <v>0</v>
      </c>
      <c r="P3876" s="58" t="e">
        <f t="shared" si="394"/>
        <v>#REF!</v>
      </c>
      <c r="Q3876" s="59" t="s">
        <v>0</v>
      </c>
      <c r="R3876" s="51"/>
      <c r="S3876" s="51"/>
    </row>
    <row r="3877" spans="1:19" ht="21" x14ac:dyDescent="0.35">
      <c r="A3877" s="53">
        <v>40601250</v>
      </c>
      <c r="B3877" s="53" t="s">
        <v>12852</v>
      </c>
      <c r="C3877" s="54" t="s">
        <v>733</v>
      </c>
      <c r="D3877" s="60">
        <v>1</v>
      </c>
      <c r="E3877" s="60" t="s">
        <v>18</v>
      </c>
      <c r="F3877" s="56">
        <v>2.06</v>
      </c>
      <c r="G3877" s="53"/>
      <c r="H3877" s="53"/>
      <c r="I3877" s="53"/>
      <c r="J3877" s="53"/>
      <c r="K3877" s="57"/>
      <c r="L3877" s="58">
        <f t="shared" si="393"/>
        <v>53.06</v>
      </c>
      <c r="M3877" s="58">
        <f t="shared" si="390"/>
        <v>53.06</v>
      </c>
      <c r="N3877" s="58" t="e">
        <f>IF(F3877&gt;0,ROUND(F3877*#REF!,2),0)</f>
        <v>#REF!</v>
      </c>
      <c r="O3877" s="58">
        <f>IF(J3877&gt;0,ROUND(J3877*#REF!,2),0)</f>
        <v>0</v>
      </c>
      <c r="P3877" s="58" t="e">
        <f t="shared" si="394"/>
        <v>#REF!</v>
      </c>
      <c r="Q3877" s="59" t="s">
        <v>0</v>
      </c>
      <c r="R3877" s="51"/>
      <c r="S3877" s="51"/>
    </row>
    <row r="3878" spans="1:19" ht="21" x14ac:dyDescent="0.35">
      <c r="A3878" s="53">
        <v>40601269</v>
      </c>
      <c r="B3878" s="53" t="s">
        <v>12853</v>
      </c>
      <c r="C3878" s="54" t="s">
        <v>732</v>
      </c>
      <c r="D3878" s="60">
        <v>1</v>
      </c>
      <c r="E3878" s="60" t="s">
        <v>31</v>
      </c>
      <c r="F3878" s="56">
        <v>1.03</v>
      </c>
      <c r="G3878" s="53"/>
      <c r="H3878" s="53"/>
      <c r="I3878" s="53"/>
      <c r="J3878" s="53"/>
      <c r="K3878" s="57"/>
      <c r="L3878" s="58">
        <f t="shared" si="393"/>
        <v>26.53</v>
      </c>
      <c r="M3878" s="58">
        <f t="shared" si="390"/>
        <v>26.53</v>
      </c>
      <c r="N3878" s="58" t="e">
        <f>IF(F3878&gt;0,ROUND(F3878*#REF!,2),0)</f>
        <v>#REF!</v>
      </c>
      <c r="O3878" s="58">
        <f>IF(J3878&gt;0,ROUND(J3878*#REF!,2),0)</f>
        <v>0</v>
      </c>
      <c r="P3878" s="58" t="e">
        <f t="shared" si="394"/>
        <v>#REF!</v>
      </c>
      <c r="Q3878" s="59" t="s">
        <v>0</v>
      </c>
      <c r="R3878" s="51"/>
      <c r="S3878" s="51"/>
    </row>
    <row r="3879" spans="1:19" ht="21" x14ac:dyDescent="0.35">
      <c r="A3879" s="53">
        <v>40601277</v>
      </c>
      <c r="B3879" s="53" t="s">
        <v>12854</v>
      </c>
      <c r="C3879" s="54" t="s">
        <v>731</v>
      </c>
      <c r="D3879" s="60">
        <v>1</v>
      </c>
      <c r="E3879" s="60" t="s">
        <v>16</v>
      </c>
      <c r="F3879" s="56">
        <v>27</v>
      </c>
      <c r="G3879" s="53"/>
      <c r="H3879" s="53"/>
      <c r="I3879" s="53"/>
      <c r="J3879" s="53"/>
      <c r="K3879" s="57"/>
      <c r="L3879" s="58">
        <f t="shared" si="393"/>
        <v>250.65</v>
      </c>
      <c r="M3879" s="58">
        <f t="shared" si="390"/>
        <v>250.65</v>
      </c>
      <c r="N3879" s="58" t="e">
        <f>IF(F3879&gt;0,ROUND(F3879*#REF!,2),0)</f>
        <v>#REF!</v>
      </c>
      <c r="O3879" s="58">
        <f>IF(J3879&gt;0,ROUND(J3879*#REF!,2),0)</f>
        <v>0</v>
      </c>
      <c r="P3879" s="58" t="e">
        <f t="shared" si="394"/>
        <v>#REF!</v>
      </c>
      <c r="Q3879" s="59" t="s">
        <v>132</v>
      </c>
      <c r="R3879" s="51"/>
      <c r="S3879" s="51"/>
    </row>
    <row r="3880" spans="1:19" ht="21" x14ac:dyDescent="0.35">
      <c r="A3880" s="53">
        <v>40601285</v>
      </c>
      <c r="B3880" s="53" t="s">
        <v>12855</v>
      </c>
      <c r="C3880" s="54" t="s">
        <v>730</v>
      </c>
      <c r="D3880" s="60">
        <v>1</v>
      </c>
      <c r="E3880" s="60" t="s">
        <v>16</v>
      </c>
      <c r="F3880" s="56">
        <v>27</v>
      </c>
      <c r="G3880" s="53"/>
      <c r="H3880" s="53"/>
      <c r="I3880" s="53"/>
      <c r="J3880" s="53"/>
      <c r="K3880" s="57"/>
      <c r="L3880" s="58">
        <f t="shared" si="393"/>
        <v>250.65</v>
      </c>
      <c r="M3880" s="58">
        <f t="shared" si="390"/>
        <v>250.65</v>
      </c>
      <c r="N3880" s="58" t="e">
        <f>IF(F3880&gt;0,ROUND(F3880*#REF!,2),0)</f>
        <v>#REF!</v>
      </c>
      <c r="O3880" s="58">
        <f>IF(J3880&gt;0,ROUND(J3880*#REF!,2),0)</f>
        <v>0</v>
      </c>
      <c r="P3880" s="58" t="e">
        <f t="shared" si="394"/>
        <v>#REF!</v>
      </c>
      <c r="Q3880" s="59" t="s">
        <v>0</v>
      </c>
      <c r="R3880" s="51"/>
      <c r="S3880" s="51"/>
    </row>
    <row r="3881" spans="1:19" ht="21" x14ac:dyDescent="0.35">
      <c r="A3881" s="53">
        <v>40601293</v>
      </c>
      <c r="B3881" s="53" t="s">
        <v>12856</v>
      </c>
      <c r="C3881" s="54" t="s">
        <v>729</v>
      </c>
      <c r="D3881" s="60">
        <v>1</v>
      </c>
      <c r="E3881" s="60" t="s">
        <v>20</v>
      </c>
      <c r="F3881" s="56">
        <v>17.75</v>
      </c>
      <c r="G3881" s="53"/>
      <c r="H3881" s="53"/>
      <c r="I3881" s="53"/>
      <c r="J3881" s="53"/>
      <c r="K3881" s="57"/>
      <c r="L3881" s="58">
        <f t="shared" si="393"/>
        <v>39.79</v>
      </c>
      <c r="M3881" s="58">
        <f t="shared" si="390"/>
        <v>39.79</v>
      </c>
      <c r="N3881" s="58" t="e">
        <f>IF(F3881&gt;0,ROUND(F3881*#REF!,2),0)</f>
        <v>#REF!</v>
      </c>
      <c r="O3881" s="58">
        <f>IF(J3881&gt;0,ROUND(J3881*#REF!,2),0)</f>
        <v>0</v>
      </c>
      <c r="P3881" s="58" t="e">
        <f t="shared" si="394"/>
        <v>#REF!</v>
      </c>
      <c r="Q3881" s="59" t="s">
        <v>0</v>
      </c>
      <c r="R3881" s="51"/>
      <c r="S3881" s="51"/>
    </row>
    <row r="3882" spans="1:19" ht="31.5" x14ac:dyDescent="0.35">
      <c r="A3882" s="53">
        <v>40601307</v>
      </c>
      <c r="B3882" s="53" t="s">
        <v>12857</v>
      </c>
      <c r="C3882" s="54" t="s">
        <v>728</v>
      </c>
      <c r="D3882" s="60">
        <v>1</v>
      </c>
      <c r="E3882" s="60" t="s">
        <v>25</v>
      </c>
      <c r="F3882" s="56">
        <v>8.0500000000000007</v>
      </c>
      <c r="G3882" s="53"/>
      <c r="H3882" s="53"/>
      <c r="I3882" s="53"/>
      <c r="J3882" s="53"/>
      <c r="K3882" s="57"/>
      <c r="L3882" s="58">
        <f t="shared" si="393"/>
        <v>13.26</v>
      </c>
      <c r="M3882" s="58">
        <f t="shared" si="390"/>
        <v>13.26</v>
      </c>
      <c r="N3882" s="58" t="e">
        <f>IF(F3882&gt;0,ROUND(F3882*#REF!,2),0)</f>
        <v>#REF!</v>
      </c>
      <c r="O3882" s="58">
        <f>IF(J3882&gt;0,ROUND(J3882*#REF!,2),0)</f>
        <v>0</v>
      </c>
      <c r="P3882" s="58" t="e">
        <f t="shared" si="394"/>
        <v>#REF!</v>
      </c>
      <c r="Q3882" s="59" t="s">
        <v>0</v>
      </c>
      <c r="R3882" s="51"/>
      <c r="S3882" s="51"/>
    </row>
    <row r="3883" spans="1:19" ht="21" x14ac:dyDescent="0.35">
      <c r="A3883" s="53">
        <v>40601315</v>
      </c>
      <c r="B3883" s="53" t="s">
        <v>12858</v>
      </c>
      <c r="C3883" s="54" t="s">
        <v>727</v>
      </c>
      <c r="D3883" s="60">
        <v>1</v>
      </c>
      <c r="E3883" s="60" t="s">
        <v>16</v>
      </c>
      <c r="F3883" s="56">
        <v>27</v>
      </c>
      <c r="G3883" s="53"/>
      <c r="H3883" s="53"/>
      <c r="I3883" s="53"/>
      <c r="J3883" s="53"/>
      <c r="K3883" s="57"/>
      <c r="L3883" s="58">
        <f t="shared" si="393"/>
        <v>250.65</v>
      </c>
      <c r="M3883" s="58">
        <f t="shared" si="390"/>
        <v>250.65</v>
      </c>
      <c r="N3883" s="58" t="e">
        <f>IF(F3883&gt;0,ROUND(F3883*#REF!,2),0)</f>
        <v>#REF!</v>
      </c>
      <c r="O3883" s="58">
        <f>IF(J3883&gt;0,ROUND(J3883*#REF!,2),0)</f>
        <v>0</v>
      </c>
      <c r="P3883" s="58" t="e">
        <f t="shared" si="394"/>
        <v>#REF!</v>
      </c>
      <c r="Q3883" s="59" t="s">
        <v>0</v>
      </c>
      <c r="R3883" s="51"/>
      <c r="S3883" s="51"/>
    </row>
    <row r="3884" spans="1:19" ht="21" x14ac:dyDescent="0.35">
      <c r="A3884" s="53">
        <v>40601323</v>
      </c>
      <c r="B3884" s="53" t="s">
        <v>12859</v>
      </c>
      <c r="C3884" s="54" t="s">
        <v>726</v>
      </c>
      <c r="D3884" s="60">
        <v>1</v>
      </c>
      <c r="E3884" s="60" t="s">
        <v>31</v>
      </c>
      <c r="F3884" s="56">
        <v>2.5</v>
      </c>
      <c r="G3884" s="53"/>
      <c r="H3884" s="53"/>
      <c r="I3884" s="53"/>
      <c r="J3884" s="53"/>
      <c r="K3884" s="57"/>
      <c r="L3884" s="58">
        <f t="shared" si="393"/>
        <v>26.53</v>
      </c>
      <c r="M3884" s="58">
        <f t="shared" si="390"/>
        <v>26.53</v>
      </c>
      <c r="N3884" s="58" t="e">
        <f>IF(F3884&gt;0,ROUND(F3884*#REF!,2),0)</f>
        <v>#REF!</v>
      </c>
      <c r="O3884" s="58">
        <f>IF(J3884&gt;0,ROUND(J3884*#REF!,2),0)</f>
        <v>0</v>
      </c>
      <c r="P3884" s="58" t="e">
        <f t="shared" si="394"/>
        <v>#REF!</v>
      </c>
      <c r="Q3884" s="59" t="s">
        <v>0</v>
      </c>
      <c r="R3884" s="51"/>
      <c r="S3884" s="51"/>
    </row>
    <row r="3885" spans="1:19" ht="31" x14ac:dyDescent="0.35">
      <c r="A3885" s="124" t="s">
        <v>12860</v>
      </c>
      <c r="B3885" s="124"/>
      <c r="C3885" s="124"/>
      <c r="D3885" s="124"/>
      <c r="E3885" s="124"/>
      <c r="F3885" s="124"/>
      <c r="G3885" s="124"/>
      <c r="H3885" s="124"/>
      <c r="I3885" s="124"/>
      <c r="J3885" s="124"/>
      <c r="K3885" s="124"/>
      <c r="L3885" s="124"/>
      <c r="M3885" s="124"/>
      <c r="N3885" s="124"/>
      <c r="O3885" s="124"/>
      <c r="P3885" s="124"/>
      <c r="Q3885" s="52"/>
      <c r="R3885" s="51"/>
      <c r="S3885" s="51"/>
    </row>
    <row r="3886" spans="1:19" x14ac:dyDescent="0.35">
      <c r="A3886" s="53">
        <v>40701018</v>
      </c>
      <c r="B3886" s="53" t="s">
        <v>12861</v>
      </c>
      <c r="C3886" s="54" t="s">
        <v>725</v>
      </c>
      <c r="D3886" s="60">
        <v>1</v>
      </c>
      <c r="E3886" s="60" t="s">
        <v>18</v>
      </c>
      <c r="F3886" s="53">
        <v>5.8390000000000004</v>
      </c>
      <c r="G3886" s="65"/>
      <c r="H3886" s="65"/>
      <c r="I3886" s="53" t="s">
        <v>642</v>
      </c>
      <c r="J3886" s="76">
        <v>0.36</v>
      </c>
      <c r="K3886" s="57">
        <v>1</v>
      </c>
      <c r="L3886" s="58">
        <f t="shared" ref="L3886:L3899" si="395">VLOOKUP(E3886,PORTES2021,10,FALSE)</f>
        <v>53.06</v>
      </c>
      <c r="M3886" s="58">
        <f t="shared" ref="M3886:M3899" si="396">ROUND(D3886*L3886,2)</f>
        <v>53.06</v>
      </c>
      <c r="N3886" s="58" t="e">
        <f>IF(F3886&gt;0,ROUND(F3886*#REF!,2),0)</f>
        <v>#REF!</v>
      </c>
      <c r="O3886" s="58" t="e">
        <f>IF(J3886&gt;0,ROUND(J3886*#REF!,2),0)</f>
        <v>#REF!</v>
      </c>
      <c r="P3886" s="58" t="e">
        <f t="shared" ref="P3886:P3899" si="397">ROUND(M3886+N3886+O3886,2)</f>
        <v>#REF!</v>
      </c>
      <c r="Q3886" s="59" t="s">
        <v>132</v>
      </c>
      <c r="R3886" s="51"/>
      <c r="S3886" s="51"/>
    </row>
    <row r="3887" spans="1:19" ht="21" x14ac:dyDescent="0.35">
      <c r="A3887" s="53">
        <v>40701026</v>
      </c>
      <c r="B3887" s="53" t="s">
        <v>12862</v>
      </c>
      <c r="C3887" s="54" t="s">
        <v>724</v>
      </c>
      <c r="D3887" s="60">
        <v>1</v>
      </c>
      <c r="E3887" s="60" t="s">
        <v>23</v>
      </c>
      <c r="F3887" s="53">
        <v>28.172999999999998</v>
      </c>
      <c r="G3887" s="65"/>
      <c r="H3887" s="65"/>
      <c r="I3887" s="53" t="s">
        <v>642</v>
      </c>
      <c r="J3887" s="76">
        <v>0.38</v>
      </c>
      <c r="K3887" s="57">
        <v>1</v>
      </c>
      <c r="L3887" s="58">
        <f t="shared" si="395"/>
        <v>116.71</v>
      </c>
      <c r="M3887" s="58">
        <f t="shared" si="396"/>
        <v>116.71</v>
      </c>
      <c r="N3887" s="58" t="e">
        <f>IF(F3887&gt;0,ROUND(F3887*#REF!,2),0)</f>
        <v>#REF!</v>
      </c>
      <c r="O3887" s="58" t="e">
        <f>IF(J3887&gt;0,ROUND(J3887*#REF!,2),0)</f>
        <v>#REF!</v>
      </c>
      <c r="P3887" s="58" t="e">
        <f t="shared" si="397"/>
        <v>#REF!</v>
      </c>
      <c r="Q3887" s="59" t="s">
        <v>132</v>
      </c>
      <c r="R3887" s="51"/>
      <c r="S3887" s="51"/>
    </row>
    <row r="3888" spans="1:19" ht="31.5" x14ac:dyDescent="0.35">
      <c r="A3888" s="53">
        <v>40701034</v>
      </c>
      <c r="B3888" s="53" t="s">
        <v>12863</v>
      </c>
      <c r="C3888" s="54" t="s">
        <v>723</v>
      </c>
      <c r="D3888" s="60">
        <v>1</v>
      </c>
      <c r="E3888" s="60" t="s">
        <v>13</v>
      </c>
      <c r="F3888" s="53">
        <v>13.595000000000001</v>
      </c>
      <c r="G3888" s="65"/>
      <c r="H3888" s="65"/>
      <c r="I3888" s="53" t="s">
        <v>642</v>
      </c>
      <c r="J3888" s="76">
        <v>0.56999999999999995</v>
      </c>
      <c r="K3888" s="57">
        <v>1</v>
      </c>
      <c r="L3888" s="58">
        <f t="shared" si="395"/>
        <v>148.54</v>
      </c>
      <c r="M3888" s="58">
        <f t="shared" si="396"/>
        <v>148.54</v>
      </c>
      <c r="N3888" s="58" t="e">
        <f>IF(F3888&gt;0,ROUND(F3888*#REF!,2),0)</f>
        <v>#REF!</v>
      </c>
      <c r="O3888" s="58" t="e">
        <f>IF(J3888&gt;0,ROUND(J3888*#REF!,2),0)</f>
        <v>#REF!</v>
      </c>
      <c r="P3888" s="58" t="e">
        <f t="shared" si="397"/>
        <v>#REF!</v>
      </c>
      <c r="Q3888" s="59" t="s">
        <v>132</v>
      </c>
      <c r="R3888" s="51"/>
      <c r="S3888" s="51"/>
    </row>
    <row r="3889" spans="1:19" ht="21" x14ac:dyDescent="0.35">
      <c r="A3889" s="53">
        <v>40701042</v>
      </c>
      <c r="B3889" s="53" t="s">
        <v>12864</v>
      </c>
      <c r="C3889" s="54" t="s">
        <v>722</v>
      </c>
      <c r="D3889" s="60">
        <v>1</v>
      </c>
      <c r="E3889" s="60" t="s">
        <v>41</v>
      </c>
      <c r="F3889" s="53">
        <v>53.015999999999998</v>
      </c>
      <c r="G3889" s="65"/>
      <c r="H3889" s="65"/>
      <c r="I3889" s="53" t="s">
        <v>642</v>
      </c>
      <c r="J3889" s="76">
        <v>0.38</v>
      </c>
      <c r="K3889" s="57">
        <v>1</v>
      </c>
      <c r="L3889" s="58">
        <f t="shared" si="395"/>
        <v>169.74</v>
      </c>
      <c r="M3889" s="58">
        <f t="shared" si="396"/>
        <v>169.74</v>
      </c>
      <c r="N3889" s="58" t="e">
        <f>IF(F3889&gt;0,ROUND(F3889*#REF!,2),0)</f>
        <v>#REF!</v>
      </c>
      <c r="O3889" s="58" t="e">
        <f>IF(J3889&gt;0,ROUND(J3889*#REF!,2),0)</f>
        <v>#REF!</v>
      </c>
      <c r="P3889" s="58" t="e">
        <f t="shared" si="397"/>
        <v>#REF!</v>
      </c>
      <c r="Q3889" s="59" t="s">
        <v>132</v>
      </c>
      <c r="R3889" s="51"/>
      <c r="S3889" s="51"/>
    </row>
    <row r="3890" spans="1:19" ht="21" x14ac:dyDescent="0.35">
      <c r="A3890" s="53">
        <v>40701050</v>
      </c>
      <c r="B3890" s="53" t="s">
        <v>12865</v>
      </c>
      <c r="C3890" s="54" t="s">
        <v>721</v>
      </c>
      <c r="D3890" s="60">
        <v>1</v>
      </c>
      <c r="E3890" s="60" t="s">
        <v>4</v>
      </c>
      <c r="F3890" s="53">
        <v>16.986999999999998</v>
      </c>
      <c r="G3890" s="65"/>
      <c r="H3890" s="65"/>
      <c r="I3890" s="53" t="s">
        <v>642</v>
      </c>
      <c r="J3890" s="76">
        <v>0.38</v>
      </c>
      <c r="K3890" s="57">
        <v>1</v>
      </c>
      <c r="L3890" s="58">
        <f t="shared" si="395"/>
        <v>84.88</v>
      </c>
      <c r="M3890" s="58">
        <f t="shared" si="396"/>
        <v>84.88</v>
      </c>
      <c r="N3890" s="58" t="e">
        <f>IF(F3890&gt;0,ROUND(F3890*#REF!,2),0)</f>
        <v>#REF!</v>
      </c>
      <c r="O3890" s="58" t="e">
        <f>IF(J3890&gt;0,ROUND(J3890*#REF!,2),0)</f>
        <v>#REF!</v>
      </c>
      <c r="P3890" s="58" t="e">
        <f t="shared" si="397"/>
        <v>#REF!</v>
      </c>
      <c r="Q3890" s="59" t="s">
        <v>132</v>
      </c>
      <c r="R3890" s="51"/>
      <c r="S3890" s="51"/>
    </row>
    <row r="3891" spans="1:19" ht="21" x14ac:dyDescent="0.35">
      <c r="A3891" s="53">
        <v>40701069</v>
      </c>
      <c r="B3891" s="53" t="s">
        <v>12866</v>
      </c>
      <c r="C3891" s="54" t="s">
        <v>720</v>
      </c>
      <c r="D3891" s="60">
        <v>1</v>
      </c>
      <c r="E3891" s="60" t="s">
        <v>13</v>
      </c>
      <c r="F3891" s="53">
        <v>19.425999999999998</v>
      </c>
      <c r="G3891" s="65"/>
      <c r="H3891" s="65"/>
      <c r="I3891" s="53" t="s">
        <v>642</v>
      </c>
      <c r="J3891" s="76">
        <v>0.56999999999999995</v>
      </c>
      <c r="K3891" s="57">
        <v>1</v>
      </c>
      <c r="L3891" s="58">
        <f t="shared" si="395"/>
        <v>148.54</v>
      </c>
      <c r="M3891" s="58">
        <f t="shared" si="396"/>
        <v>148.54</v>
      </c>
      <c r="N3891" s="58" t="e">
        <f>IF(F3891&gt;0,ROUND(F3891*#REF!,2),0)</f>
        <v>#REF!</v>
      </c>
      <c r="O3891" s="58" t="e">
        <f>IF(J3891&gt;0,ROUND(J3891*#REF!,2),0)</f>
        <v>#REF!</v>
      </c>
      <c r="P3891" s="58" t="e">
        <f t="shared" si="397"/>
        <v>#REF!</v>
      </c>
      <c r="Q3891" s="59" t="s">
        <v>132</v>
      </c>
      <c r="R3891" s="51"/>
      <c r="S3891" s="51"/>
    </row>
    <row r="3892" spans="1:19" ht="21" x14ac:dyDescent="0.35">
      <c r="A3892" s="53">
        <v>40701077</v>
      </c>
      <c r="B3892" s="53" t="s">
        <v>12867</v>
      </c>
      <c r="C3892" s="54" t="s">
        <v>719</v>
      </c>
      <c r="D3892" s="60">
        <v>1</v>
      </c>
      <c r="E3892" s="60" t="s">
        <v>23</v>
      </c>
      <c r="F3892" s="53">
        <v>17.576000000000001</v>
      </c>
      <c r="G3892" s="65"/>
      <c r="H3892" s="65"/>
      <c r="I3892" s="53" t="s">
        <v>642</v>
      </c>
      <c r="J3892" s="76">
        <v>0.76</v>
      </c>
      <c r="K3892" s="57">
        <v>1</v>
      </c>
      <c r="L3892" s="58">
        <f t="shared" si="395"/>
        <v>116.71</v>
      </c>
      <c r="M3892" s="58">
        <f t="shared" si="396"/>
        <v>116.71</v>
      </c>
      <c r="N3892" s="58" t="e">
        <f>IF(F3892&gt;0,ROUND(F3892*#REF!,2),0)</f>
        <v>#REF!</v>
      </c>
      <c r="O3892" s="58" t="e">
        <f>IF(J3892&gt;0,ROUND(J3892*#REF!,2),0)</f>
        <v>#REF!</v>
      </c>
      <c r="P3892" s="58" t="e">
        <f t="shared" si="397"/>
        <v>#REF!</v>
      </c>
      <c r="Q3892" s="59" t="s">
        <v>132</v>
      </c>
      <c r="R3892" s="51"/>
      <c r="S3892" s="51"/>
    </row>
    <row r="3893" spans="1:19" ht="21" x14ac:dyDescent="0.35">
      <c r="A3893" s="53">
        <v>40701085</v>
      </c>
      <c r="B3893" s="53" t="s">
        <v>12868</v>
      </c>
      <c r="C3893" s="54" t="s">
        <v>718</v>
      </c>
      <c r="D3893" s="60">
        <v>1</v>
      </c>
      <c r="E3893" s="60" t="s">
        <v>34</v>
      </c>
      <c r="F3893" s="53">
        <v>13.595000000000001</v>
      </c>
      <c r="G3893" s="65"/>
      <c r="H3893" s="65"/>
      <c r="I3893" s="53" t="s">
        <v>642</v>
      </c>
      <c r="J3893" s="76">
        <v>0.38</v>
      </c>
      <c r="K3893" s="57">
        <v>1</v>
      </c>
      <c r="L3893" s="58">
        <f t="shared" si="395"/>
        <v>71.62</v>
      </c>
      <c r="M3893" s="58">
        <f t="shared" si="396"/>
        <v>71.62</v>
      </c>
      <c r="N3893" s="58" t="e">
        <f>IF(F3893&gt;0,ROUND(F3893*#REF!,2),0)</f>
        <v>#REF!</v>
      </c>
      <c r="O3893" s="58" t="e">
        <f>IF(J3893&gt;0,ROUND(J3893*#REF!,2),0)</f>
        <v>#REF!</v>
      </c>
      <c r="P3893" s="58" t="e">
        <f t="shared" si="397"/>
        <v>#REF!</v>
      </c>
      <c r="Q3893" s="59" t="s">
        <v>132</v>
      </c>
      <c r="R3893" s="51"/>
      <c r="S3893" s="51"/>
    </row>
    <row r="3894" spans="1:19" ht="21" x14ac:dyDescent="0.35">
      <c r="A3894" s="53">
        <v>40701093</v>
      </c>
      <c r="B3894" s="53" t="s">
        <v>12869</v>
      </c>
      <c r="C3894" s="54" t="s">
        <v>717</v>
      </c>
      <c r="D3894" s="60">
        <v>1</v>
      </c>
      <c r="E3894" s="60" t="s">
        <v>18</v>
      </c>
      <c r="F3894" s="53">
        <v>6.5730000000000004</v>
      </c>
      <c r="G3894" s="65"/>
      <c r="H3894" s="65"/>
      <c r="I3894" s="53" t="s">
        <v>642</v>
      </c>
      <c r="J3894" s="76">
        <v>0.48</v>
      </c>
      <c r="K3894" s="57">
        <v>1</v>
      </c>
      <c r="L3894" s="58">
        <f t="shared" si="395"/>
        <v>53.06</v>
      </c>
      <c r="M3894" s="58">
        <f t="shared" si="396"/>
        <v>53.06</v>
      </c>
      <c r="N3894" s="58" t="e">
        <f>IF(F3894&gt;0,ROUND(F3894*#REF!,2),0)</f>
        <v>#REF!</v>
      </c>
      <c r="O3894" s="58" t="e">
        <f>IF(J3894&gt;0,ROUND(J3894*#REF!,2),0)</f>
        <v>#REF!</v>
      </c>
      <c r="P3894" s="58" t="e">
        <f t="shared" si="397"/>
        <v>#REF!</v>
      </c>
      <c r="Q3894" s="59" t="s">
        <v>132</v>
      </c>
      <c r="R3894" s="51"/>
      <c r="S3894" s="51"/>
    </row>
    <row r="3895" spans="1:19" ht="21" x14ac:dyDescent="0.35">
      <c r="A3895" s="53">
        <v>40701107</v>
      </c>
      <c r="B3895" s="53" t="s">
        <v>12870</v>
      </c>
      <c r="C3895" s="54" t="s">
        <v>716</v>
      </c>
      <c r="D3895" s="60">
        <v>1</v>
      </c>
      <c r="E3895" s="60" t="s">
        <v>4</v>
      </c>
      <c r="F3895" s="53">
        <v>13.372</v>
      </c>
      <c r="G3895" s="65"/>
      <c r="H3895" s="65"/>
      <c r="I3895" s="53" t="s">
        <v>642</v>
      </c>
      <c r="J3895" s="76">
        <v>0.56999999999999995</v>
      </c>
      <c r="K3895" s="57">
        <v>1</v>
      </c>
      <c r="L3895" s="58">
        <f t="shared" si="395"/>
        <v>84.88</v>
      </c>
      <c r="M3895" s="58">
        <f t="shared" si="396"/>
        <v>84.88</v>
      </c>
      <c r="N3895" s="58" t="e">
        <f>IF(F3895&gt;0,ROUND(F3895*#REF!,2),0)</f>
        <v>#REF!</v>
      </c>
      <c r="O3895" s="58" t="e">
        <f>IF(J3895&gt;0,ROUND(J3895*#REF!,2),0)</f>
        <v>#REF!</v>
      </c>
      <c r="P3895" s="58" t="e">
        <f t="shared" si="397"/>
        <v>#REF!</v>
      </c>
      <c r="Q3895" s="59" t="s">
        <v>132</v>
      </c>
      <c r="R3895" s="51"/>
      <c r="S3895" s="51"/>
    </row>
    <row r="3896" spans="1:19" ht="21" x14ac:dyDescent="0.35">
      <c r="A3896" s="53">
        <v>40701115</v>
      </c>
      <c r="B3896" s="53" t="s">
        <v>12871</v>
      </c>
      <c r="C3896" s="54" t="s">
        <v>715</v>
      </c>
      <c r="D3896" s="60">
        <v>1</v>
      </c>
      <c r="E3896" s="60" t="s">
        <v>4</v>
      </c>
      <c r="F3896" s="53">
        <v>14.706</v>
      </c>
      <c r="G3896" s="65"/>
      <c r="H3896" s="65"/>
      <c r="I3896" s="53" t="s">
        <v>642</v>
      </c>
      <c r="J3896" s="76">
        <v>0.56999999999999995</v>
      </c>
      <c r="K3896" s="57">
        <v>1</v>
      </c>
      <c r="L3896" s="58">
        <f t="shared" si="395"/>
        <v>84.88</v>
      </c>
      <c r="M3896" s="58">
        <f t="shared" si="396"/>
        <v>84.88</v>
      </c>
      <c r="N3896" s="58" t="e">
        <f>IF(F3896&gt;0,ROUND(F3896*#REF!,2),0)</f>
        <v>#REF!</v>
      </c>
      <c r="O3896" s="58" t="e">
        <f>IF(J3896&gt;0,ROUND(J3896*#REF!,2),0)</f>
        <v>#REF!</v>
      </c>
      <c r="P3896" s="58" t="e">
        <f t="shared" si="397"/>
        <v>#REF!</v>
      </c>
      <c r="Q3896" s="59" t="s">
        <v>132</v>
      </c>
      <c r="R3896" s="51"/>
      <c r="S3896" s="51"/>
    </row>
    <row r="3897" spans="1:19" x14ac:dyDescent="0.35">
      <c r="A3897" s="53">
        <v>40701123</v>
      </c>
      <c r="B3897" s="53" t="s">
        <v>12872</v>
      </c>
      <c r="C3897" s="54" t="s">
        <v>714</v>
      </c>
      <c r="D3897" s="60">
        <v>1</v>
      </c>
      <c r="E3897" s="60" t="s">
        <v>4</v>
      </c>
      <c r="F3897" s="53">
        <v>13.143000000000001</v>
      </c>
      <c r="G3897" s="65"/>
      <c r="H3897" s="65"/>
      <c r="I3897" s="53" t="s">
        <v>642</v>
      </c>
      <c r="J3897" s="76">
        <v>0.56999999999999995</v>
      </c>
      <c r="K3897" s="57">
        <v>1</v>
      </c>
      <c r="L3897" s="58">
        <f t="shared" si="395"/>
        <v>84.88</v>
      </c>
      <c r="M3897" s="58">
        <f t="shared" si="396"/>
        <v>84.88</v>
      </c>
      <c r="N3897" s="58" t="e">
        <f>IF(F3897&gt;0,ROUND(F3897*#REF!,2),0)</f>
        <v>#REF!</v>
      </c>
      <c r="O3897" s="58" t="e">
        <f>IF(J3897&gt;0,ROUND(J3897*#REF!,2),0)</f>
        <v>#REF!</v>
      </c>
      <c r="P3897" s="58" t="e">
        <f t="shared" si="397"/>
        <v>#REF!</v>
      </c>
      <c r="Q3897" s="59" t="s">
        <v>132</v>
      </c>
      <c r="R3897" s="51"/>
      <c r="S3897" s="51"/>
    </row>
    <row r="3898" spans="1:19" ht="21" x14ac:dyDescent="0.35">
      <c r="A3898" s="53">
        <v>40701131</v>
      </c>
      <c r="B3898" s="53" t="s">
        <v>12873</v>
      </c>
      <c r="C3898" s="54" t="s">
        <v>713</v>
      </c>
      <c r="D3898" s="60">
        <v>1</v>
      </c>
      <c r="E3898" s="60" t="s">
        <v>13</v>
      </c>
      <c r="F3898" s="53">
        <v>19.425999999999998</v>
      </c>
      <c r="G3898" s="65"/>
      <c r="H3898" s="65"/>
      <c r="I3898" s="53" t="s">
        <v>642</v>
      </c>
      <c r="J3898" s="76">
        <v>0.56999999999999995</v>
      </c>
      <c r="K3898" s="57">
        <v>1</v>
      </c>
      <c r="L3898" s="58">
        <f t="shared" si="395"/>
        <v>148.54</v>
      </c>
      <c r="M3898" s="58">
        <f t="shared" si="396"/>
        <v>148.54</v>
      </c>
      <c r="N3898" s="58" t="e">
        <f>IF(F3898&gt;0,ROUND(F3898*#REF!,2),0)</f>
        <v>#REF!</v>
      </c>
      <c r="O3898" s="58" t="e">
        <f>IF(J3898&gt;0,ROUND(J3898*#REF!,2),0)</f>
        <v>#REF!</v>
      </c>
      <c r="P3898" s="58" t="e">
        <f t="shared" si="397"/>
        <v>#REF!</v>
      </c>
      <c r="Q3898" s="59" t="s">
        <v>132</v>
      </c>
      <c r="R3898" s="51"/>
      <c r="S3898" s="51"/>
    </row>
    <row r="3899" spans="1:19" ht="21" x14ac:dyDescent="0.35">
      <c r="A3899" s="53">
        <v>40701140</v>
      </c>
      <c r="B3899" s="53" t="s">
        <v>12874</v>
      </c>
      <c r="C3899" s="54" t="s">
        <v>712</v>
      </c>
      <c r="D3899" s="60">
        <v>1</v>
      </c>
      <c r="E3899" s="60" t="s">
        <v>13</v>
      </c>
      <c r="F3899" s="53">
        <v>19.425999999999998</v>
      </c>
      <c r="G3899" s="65"/>
      <c r="H3899" s="65"/>
      <c r="I3899" s="53" t="s">
        <v>642</v>
      </c>
      <c r="J3899" s="76">
        <v>0.56999999999999995</v>
      </c>
      <c r="K3899" s="57">
        <v>1</v>
      </c>
      <c r="L3899" s="58">
        <f t="shared" si="395"/>
        <v>148.54</v>
      </c>
      <c r="M3899" s="58">
        <f t="shared" si="396"/>
        <v>148.54</v>
      </c>
      <c r="N3899" s="58" t="e">
        <f>IF(F3899&gt;0,ROUND(F3899*#REF!,2),0)</f>
        <v>#REF!</v>
      </c>
      <c r="O3899" s="58" t="e">
        <f>IF(J3899&gt;0,ROUND(J3899*#REF!,2),0)</f>
        <v>#REF!</v>
      </c>
      <c r="P3899" s="58" t="e">
        <f t="shared" si="397"/>
        <v>#REF!</v>
      </c>
      <c r="Q3899" s="59" t="s">
        <v>132</v>
      </c>
      <c r="R3899" s="51"/>
      <c r="S3899" s="51"/>
    </row>
    <row r="3900" spans="1:19" ht="31" x14ac:dyDescent="0.35">
      <c r="A3900" s="124" t="s">
        <v>12875</v>
      </c>
      <c r="B3900" s="124"/>
      <c r="C3900" s="124"/>
      <c r="D3900" s="124"/>
      <c r="E3900" s="124"/>
      <c r="F3900" s="124"/>
      <c r="G3900" s="124"/>
      <c r="H3900" s="124"/>
      <c r="I3900" s="124"/>
      <c r="J3900" s="124"/>
      <c r="K3900" s="124"/>
      <c r="L3900" s="124"/>
      <c r="M3900" s="124"/>
      <c r="N3900" s="124"/>
      <c r="O3900" s="124"/>
      <c r="P3900" s="124"/>
      <c r="Q3900" s="52"/>
      <c r="R3900" s="51"/>
      <c r="S3900" s="51"/>
    </row>
    <row r="3901" spans="1:19" ht="21" x14ac:dyDescent="0.35">
      <c r="A3901" s="53">
        <v>40702014</v>
      </c>
      <c r="B3901" s="53" t="s">
        <v>12876</v>
      </c>
      <c r="C3901" s="54" t="s">
        <v>711</v>
      </c>
      <c r="D3901" s="60">
        <v>1</v>
      </c>
      <c r="E3901" s="60" t="s">
        <v>34</v>
      </c>
      <c r="F3901" s="53">
        <v>12.750999999999999</v>
      </c>
      <c r="G3901" s="65"/>
      <c r="H3901" s="65"/>
      <c r="I3901" s="53" t="s">
        <v>642</v>
      </c>
      <c r="J3901" s="76">
        <v>0.48</v>
      </c>
      <c r="K3901" s="57">
        <v>1</v>
      </c>
      <c r="L3901" s="58">
        <f t="shared" ref="L3901:L3911" si="398">VLOOKUP(E3901,PORTES2021,10,FALSE)</f>
        <v>71.62</v>
      </c>
      <c r="M3901" s="58">
        <f t="shared" ref="M3901:M3911" si="399">ROUND(D3901*L3901,2)</f>
        <v>71.62</v>
      </c>
      <c r="N3901" s="58" t="e">
        <f>IF(F3901&gt;0,ROUND(F3901*#REF!,2),0)</f>
        <v>#REF!</v>
      </c>
      <c r="O3901" s="58" t="e">
        <f>IF(J3901&gt;0,ROUND(J3901*#REF!,2),0)</f>
        <v>#REF!</v>
      </c>
      <c r="P3901" s="58" t="e">
        <f t="shared" ref="P3901:P3911" si="400">ROUND(M3901+N3901+O3901,2)</f>
        <v>#REF!</v>
      </c>
      <c r="Q3901" s="59" t="s">
        <v>132</v>
      </c>
      <c r="R3901" s="51"/>
      <c r="S3901" s="51"/>
    </row>
    <row r="3902" spans="1:19" x14ac:dyDescent="0.35">
      <c r="A3902" s="53">
        <v>40702022</v>
      </c>
      <c r="B3902" s="53" t="s">
        <v>12877</v>
      </c>
      <c r="C3902" s="54" t="s">
        <v>710</v>
      </c>
      <c r="D3902" s="60">
        <v>1</v>
      </c>
      <c r="E3902" s="60" t="s">
        <v>18</v>
      </c>
      <c r="F3902" s="53">
        <v>12.797000000000001</v>
      </c>
      <c r="G3902" s="65"/>
      <c r="H3902" s="65"/>
      <c r="I3902" s="53" t="s">
        <v>642</v>
      </c>
      <c r="J3902" s="76">
        <v>0.56999999999999995</v>
      </c>
      <c r="K3902" s="57">
        <v>1</v>
      </c>
      <c r="L3902" s="58">
        <f t="shared" si="398"/>
        <v>53.06</v>
      </c>
      <c r="M3902" s="58">
        <f t="shared" si="399"/>
        <v>53.06</v>
      </c>
      <c r="N3902" s="58" t="e">
        <f>IF(F3902&gt;0,ROUND(F3902*#REF!,2),0)</f>
        <v>#REF!</v>
      </c>
      <c r="O3902" s="58" t="e">
        <f>IF(J3902&gt;0,ROUND(J3902*#REF!,2),0)</f>
        <v>#REF!</v>
      </c>
      <c r="P3902" s="58" t="e">
        <f t="shared" si="400"/>
        <v>#REF!</v>
      </c>
      <c r="Q3902" s="59" t="s">
        <v>132</v>
      </c>
      <c r="R3902" s="51"/>
      <c r="S3902" s="51"/>
    </row>
    <row r="3903" spans="1:19" ht="21" x14ac:dyDescent="0.35">
      <c r="A3903" s="53">
        <v>40702030</v>
      </c>
      <c r="B3903" s="53" t="s">
        <v>12878</v>
      </c>
      <c r="C3903" s="54" t="s">
        <v>709</v>
      </c>
      <c r="D3903" s="60">
        <v>1</v>
      </c>
      <c r="E3903" s="60" t="s">
        <v>4</v>
      </c>
      <c r="F3903" s="53">
        <v>17.484999999999999</v>
      </c>
      <c r="G3903" s="65"/>
      <c r="H3903" s="65"/>
      <c r="I3903" s="53" t="s">
        <v>642</v>
      </c>
      <c r="J3903" s="76">
        <v>0.95</v>
      </c>
      <c r="K3903" s="57">
        <v>1</v>
      </c>
      <c r="L3903" s="58">
        <f t="shared" si="398"/>
        <v>84.88</v>
      </c>
      <c r="M3903" s="58">
        <f t="shared" si="399"/>
        <v>84.88</v>
      </c>
      <c r="N3903" s="58" t="e">
        <f>IF(F3903&gt;0,ROUND(F3903*#REF!,2),0)</f>
        <v>#REF!</v>
      </c>
      <c r="O3903" s="58" t="e">
        <f>IF(J3903&gt;0,ROUND(J3903*#REF!,2),0)</f>
        <v>#REF!</v>
      </c>
      <c r="P3903" s="58" t="e">
        <f t="shared" si="400"/>
        <v>#REF!</v>
      </c>
      <c r="Q3903" s="59" t="s">
        <v>132</v>
      </c>
      <c r="R3903" s="51"/>
      <c r="S3903" s="51"/>
    </row>
    <row r="3904" spans="1:19" ht="21" x14ac:dyDescent="0.35">
      <c r="A3904" s="53">
        <v>40702049</v>
      </c>
      <c r="B3904" s="53" t="s">
        <v>12879</v>
      </c>
      <c r="C3904" s="54" t="s">
        <v>708</v>
      </c>
      <c r="D3904" s="60">
        <v>1</v>
      </c>
      <c r="E3904" s="60" t="s">
        <v>34</v>
      </c>
      <c r="F3904" s="53">
        <v>16.103000000000002</v>
      </c>
      <c r="G3904" s="65"/>
      <c r="H3904" s="65"/>
      <c r="I3904" s="53" t="s">
        <v>642</v>
      </c>
      <c r="J3904" s="76">
        <v>0.56999999999999995</v>
      </c>
      <c r="K3904" s="57">
        <v>1</v>
      </c>
      <c r="L3904" s="58">
        <f t="shared" si="398"/>
        <v>71.62</v>
      </c>
      <c r="M3904" s="58">
        <f t="shared" si="399"/>
        <v>71.62</v>
      </c>
      <c r="N3904" s="58" t="e">
        <f>IF(F3904&gt;0,ROUND(F3904*#REF!,2),0)</f>
        <v>#REF!</v>
      </c>
      <c r="O3904" s="58" t="e">
        <f>IF(J3904&gt;0,ROUND(J3904*#REF!,2),0)</f>
        <v>#REF!</v>
      </c>
      <c r="P3904" s="58" t="e">
        <f t="shared" si="400"/>
        <v>#REF!</v>
      </c>
      <c r="Q3904" s="59" t="s">
        <v>132</v>
      </c>
      <c r="R3904" s="51"/>
      <c r="S3904" s="51"/>
    </row>
    <row r="3905" spans="1:19" ht="21" x14ac:dyDescent="0.35">
      <c r="A3905" s="53">
        <v>40702057</v>
      </c>
      <c r="B3905" s="53" t="s">
        <v>12880</v>
      </c>
      <c r="C3905" s="54" t="s">
        <v>707</v>
      </c>
      <c r="D3905" s="60">
        <v>1</v>
      </c>
      <c r="E3905" s="60" t="s">
        <v>23</v>
      </c>
      <c r="F3905" s="53">
        <v>31.678999999999998</v>
      </c>
      <c r="G3905" s="65"/>
      <c r="H3905" s="65"/>
      <c r="I3905" s="53" t="s">
        <v>642</v>
      </c>
      <c r="J3905" s="76">
        <v>0.95</v>
      </c>
      <c r="K3905" s="57">
        <v>1</v>
      </c>
      <c r="L3905" s="58">
        <f t="shared" si="398"/>
        <v>116.71</v>
      </c>
      <c r="M3905" s="58">
        <f t="shared" si="399"/>
        <v>116.71</v>
      </c>
      <c r="N3905" s="58" t="e">
        <f>IF(F3905&gt;0,ROUND(F3905*#REF!,2),0)</f>
        <v>#REF!</v>
      </c>
      <c r="O3905" s="58" t="e">
        <f>IF(J3905&gt;0,ROUND(J3905*#REF!,2),0)</f>
        <v>#REF!</v>
      </c>
      <c r="P3905" s="58" t="e">
        <f t="shared" si="400"/>
        <v>#REF!</v>
      </c>
      <c r="Q3905" s="59" t="s">
        <v>132</v>
      </c>
      <c r="R3905" s="51"/>
      <c r="S3905" s="51"/>
    </row>
    <row r="3906" spans="1:19" ht="31.5" x14ac:dyDescent="0.35">
      <c r="A3906" s="53">
        <v>40702065</v>
      </c>
      <c r="B3906" s="53" t="s">
        <v>12881</v>
      </c>
      <c r="C3906" s="54" t="s">
        <v>706</v>
      </c>
      <c r="D3906" s="60">
        <v>1</v>
      </c>
      <c r="E3906" s="60" t="s">
        <v>34</v>
      </c>
      <c r="F3906" s="53">
        <v>7.3739999999999997</v>
      </c>
      <c r="G3906" s="65"/>
      <c r="H3906" s="65"/>
      <c r="I3906" s="53" t="s">
        <v>642</v>
      </c>
      <c r="J3906" s="76">
        <v>0.76</v>
      </c>
      <c r="K3906" s="57">
        <v>1</v>
      </c>
      <c r="L3906" s="58">
        <f t="shared" si="398"/>
        <v>71.62</v>
      </c>
      <c r="M3906" s="58">
        <f t="shared" si="399"/>
        <v>71.62</v>
      </c>
      <c r="N3906" s="58" t="e">
        <f>IF(F3906&gt;0,ROUND(F3906*#REF!,2),0)</f>
        <v>#REF!</v>
      </c>
      <c r="O3906" s="58" t="e">
        <f>IF(J3906&gt;0,ROUND(J3906*#REF!,2),0)</f>
        <v>#REF!</v>
      </c>
      <c r="P3906" s="58" t="e">
        <f t="shared" si="400"/>
        <v>#REF!</v>
      </c>
      <c r="Q3906" s="59" t="s">
        <v>132</v>
      </c>
      <c r="R3906" s="51"/>
      <c r="S3906" s="51"/>
    </row>
    <row r="3907" spans="1:19" ht="21" x14ac:dyDescent="0.35">
      <c r="A3907" s="53">
        <v>40702073</v>
      </c>
      <c r="B3907" s="53" t="s">
        <v>12882</v>
      </c>
      <c r="C3907" s="54" t="s">
        <v>705</v>
      </c>
      <c r="D3907" s="60">
        <v>1</v>
      </c>
      <c r="E3907" s="60" t="s">
        <v>34</v>
      </c>
      <c r="F3907" s="53">
        <v>4.7329999999999997</v>
      </c>
      <c r="G3907" s="65"/>
      <c r="H3907" s="65"/>
      <c r="I3907" s="53" t="s">
        <v>642</v>
      </c>
      <c r="J3907" s="76">
        <v>0.76</v>
      </c>
      <c r="K3907" s="57">
        <v>1</v>
      </c>
      <c r="L3907" s="58">
        <f t="shared" si="398"/>
        <v>71.62</v>
      </c>
      <c r="M3907" s="58">
        <f t="shared" si="399"/>
        <v>71.62</v>
      </c>
      <c r="N3907" s="58" t="e">
        <f>IF(F3907&gt;0,ROUND(F3907*#REF!,2),0)</f>
        <v>#REF!</v>
      </c>
      <c r="O3907" s="58" t="e">
        <f>IF(J3907&gt;0,ROUND(J3907*#REF!,2),0)</f>
        <v>#REF!</v>
      </c>
      <c r="P3907" s="58" t="e">
        <f t="shared" si="400"/>
        <v>#REF!</v>
      </c>
      <c r="Q3907" s="59" t="s">
        <v>132</v>
      </c>
      <c r="R3907" s="51"/>
      <c r="S3907" s="51"/>
    </row>
    <row r="3908" spans="1:19" ht="21" x14ac:dyDescent="0.35">
      <c r="A3908" s="53">
        <v>40702081</v>
      </c>
      <c r="B3908" s="53" t="s">
        <v>12883</v>
      </c>
      <c r="C3908" s="54" t="s">
        <v>704</v>
      </c>
      <c r="D3908" s="60">
        <v>1</v>
      </c>
      <c r="E3908" s="60" t="s">
        <v>34</v>
      </c>
      <c r="F3908" s="53">
        <v>4.7549999999999999</v>
      </c>
      <c r="G3908" s="65"/>
      <c r="H3908" s="65"/>
      <c r="I3908" s="53" t="s">
        <v>642</v>
      </c>
      <c r="J3908" s="76">
        <v>0.76</v>
      </c>
      <c r="K3908" s="57">
        <v>1</v>
      </c>
      <c r="L3908" s="58">
        <f t="shared" si="398"/>
        <v>71.62</v>
      </c>
      <c r="M3908" s="58">
        <f t="shared" si="399"/>
        <v>71.62</v>
      </c>
      <c r="N3908" s="58" t="e">
        <f>IF(F3908&gt;0,ROUND(F3908*#REF!,2),0)</f>
        <v>#REF!</v>
      </c>
      <c r="O3908" s="58" t="e">
        <f>IF(J3908&gt;0,ROUND(J3908*#REF!,2),0)</f>
        <v>#REF!</v>
      </c>
      <c r="P3908" s="58" t="e">
        <f t="shared" si="400"/>
        <v>#REF!</v>
      </c>
      <c r="Q3908" s="59" t="s">
        <v>132</v>
      </c>
      <c r="R3908" s="51"/>
      <c r="S3908" s="51"/>
    </row>
    <row r="3909" spans="1:19" ht="21" x14ac:dyDescent="0.35">
      <c r="A3909" s="53">
        <v>40702090</v>
      </c>
      <c r="B3909" s="53" t="s">
        <v>12884</v>
      </c>
      <c r="C3909" s="54" t="s">
        <v>703</v>
      </c>
      <c r="D3909" s="60">
        <v>1</v>
      </c>
      <c r="E3909" s="60" t="s">
        <v>4</v>
      </c>
      <c r="F3909" s="53">
        <v>12.811</v>
      </c>
      <c r="G3909" s="65"/>
      <c r="H3909" s="65"/>
      <c r="I3909" s="53" t="s">
        <v>642</v>
      </c>
      <c r="J3909" s="76">
        <v>0.56999999999999995</v>
      </c>
      <c r="K3909" s="57">
        <v>1</v>
      </c>
      <c r="L3909" s="58">
        <f t="shared" si="398"/>
        <v>84.88</v>
      </c>
      <c r="M3909" s="58">
        <f t="shared" si="399"/>
        <v>84.88</v>
      </c>
      <c r="N3909" s="58" t="e">
        <f>IF(F3909&gt;0,ROUND(F3909*#REF!,2),0)</f>
        <v>#REF!</v>
      </c>
      <c r="O3909" s="58" t="e">
        <f>IF(J3909&gt;0,ROUND(J3909*#REF!,2),0)</f>
        <v>#REF!</v>
      </c>
      <c r="P3909" s="58" t="e">
        <f t="shared" si="400"/>
        <v>#REF!</v>
      </c>
      <c r="Q3909" s="59" t="s">
        <v>132</v>
      </c>
      <c r="R3909" s="51"/>
      <c r="S3909" s="51"/>
    </row>
    <row r="3910" spans="1:19" ht="21" x14ac:dyDescent="0.35">
      <c r="A3910" s="53">
        <v>40702103</v>
      </c>
      <c r="B3910" s="53" t="s">
        <v>12885</v>
      </c>
      <c r="C3910" s="54" t="s">
        <v>702</v>
      </c>
      <c r="D3910" s="60">
        <v>1</v>
      </c>
      <c r="E3910" s="60" t="s">
        <v>34</v>
      </c>
      <c r="F3910" s="53">
        <v>6.6870000000000003</v>
      </c>
      <c r="G3910" s="65"/>
      <c r="H3910" s="65"/>
      <c r="I3910" s="53" t="s">
        <v>642</v>
      </c>
      <c r="J3910" s="76">
        <v>0.76</v>
      </c>
      <c r="K3910" s="57">
        <v>1</v>
      </c>
      <c r="L3910" s="58">
        <f t="shared" si="398"/>
        <v>71.62</v>
      </c>
      <c r="M3910" s="58">
        <f t="shared" si="399"/>
        <v>71.62</v>
      </c>
      <c r="N3910" s="58" t="e">
        <f>IF(F3910&gt;0,ROUND(F3910*#REF!,2),0)</f>
        <v>#REF!</v>
      </c>
      <c r="O3910" s="58" t="e">
        <f>IF(J3910&gt;0,ROUND(J3910*#REF!,2),0)</f>
        <v>#REF!</v>
      </c>
      <c r="P3910" s="58" t="e">
        <f t="shared" si="400"/>
        <v>#REF!</v>
      </c>
      <c r="Q3910" s="59" t="s">
        <v>132</v>
      </c>
      <c r="R3910" s="51"/>
      <c r="S3910" s="51"/>
    </row>
    <row r="3911" spans="1:19" ht="21" x14ac:dyDescent="0.35">
      <c r="A3911" s="53">
        <v>40702111</v>
      </c>
      <c r="B3911" s="53" t="s">
        <v>12886</v>
      </c>
      <c r="C3911" s="54" t="s">
        <v>701</v>
      </c>
      <c r="D3911" s="60">
        <v>1</v>
      </c>
      <c r="E3911" s="60" t="s">
        <v>20</v>
      </c>
      <c r="F3911" s="53">
        <v>4.782</v>
      </c>
      <c r="G3911" s="65"/>
      <c r="H3911" s="65"/>
      <c r="I3911" s="53" t="s">
        <v>642</v>
      </c>
      <c r="J3911" s="76">
        <v>0.48</v>
      </c>
      <c r="K3911" s="57">
        <v>1</v>
      </c>
      <c r="L3911" s="58">
        <f t="shared" si="398"/>
        <v>39.79</v>
      </c>
      <c r="M3911" s="58">
        <f t="shared" si="399"/>
        <v>39.79</v>
      </c>
      <c r="N3911" s="58" t="e">
        <f>IF(F3911&gt;0,ROUND(F3911*#REF!,2),0)</f>
        <v>#REF!</v>
      </c>
      <c r="O3911" s="58" t="e">
        <f>IF(J3911&gt;0,ROUND(J3911*#REF!,2),0)</f>
        <v>#REF!</v>
      </c>
      <c r="P3911" s="58" t="e">
        <f t="shared" si="400"/>
        <v>#REF!</v>
      </c>
      <c r="Q3911" s="59" t="s">
        <v>132</v>
      </c>
      <c r="R3911" s="51"/>
      <c r="S3911" s="51"/>
    </row>
    <row r="3912" spans="1:19" ht="31" x14ac:dyDescent="0.35">
      <c r="A3912" s="125" t="s">
        <v>12887</v>
      </c>
      <c r="B3912" s="125"/>
      <c r="C3912" s="125"/>
      <c r="D3912" s="125"/>
      <c r="E3912" s="125"/>
      <c r="F3912" s="125"/>
      <c r="G3912" s="125"/>
      <c r="H3912" s="125"/>
      <c r="I3912" s="125"/>
      <c r="J3912" s="125"/>
      <c r="K3912" s="125"/>
      <c r="L3912" s="125"/>
      <c r="M3912" s="125"/>
      <c r="N3912" s="125"/>
      <c r="O3912" s="125"/>
      <c r="P3912" s="125"/>
      <c r="Q3912" s="52"/>
      <c r="R3912" s="51"/>
      <c r="S3912" s="51"/>
    </row>
    <row r="3913" spans="1:19" ht="21" x14ac:dyDescent="0.35">
      <c r="A3913" s="53">
        <v>40703010</v>
      </c>
      <c r="B3913" s="53" t="s">
        <v>12888</v>
      </c>
      <c r="C3913" s="54" t="s">
        <v>700</v>
      </c>
      <c r="D3913" s="60">
        <v>1</v>
      </c>
      <c r="E3913" s="60" t="s">
        <v>34</v>
      </c>
      <c r="F3913" s="53">
        <v>12.617000000000001</v>
      </c>
      <c r="G3913" s="65"/>
      <c r="H3913" s="65"/>
      <c r="I3913" s="53" t="s">
        <v>642</v>
      </c>
      <c r="J3913" s="76">
        <v>0.19</v>
      </c>
      <c r="K3913" s="57">
        <v>1</v>
      </c>
      <c r="L3913" s="58">
        <f t="shared" ref="L3913:L3920" si="401">VLOOKUP(E3913,PORTES2021,10,FALSE)</f>
        <v>71.62</v>
      </c>
      <c r="M3913" s="58">
        <f t="shared" ref="M3913:M3929" si="402">ROUND(D3913*L3913,2)</f>
        <v>71.62</v>
      </c>
      <c r="N3913" s="58" t="e">
        <f>IF(F3913&gt;0,ROUND(F3913*#REF!,2),0)</f>
        <v>#REF!</v>
      </c>
      <c r="O3913" s="58" t="e">
        <f>IF(J3913&gt;0,ROUND(J3913*#REF!,2),0)</f>
        <v>#REF!</v>
      </c>
      <c r="P3913" s="58" t="e">
        <f t="shared" ref="P3913:P3920" si="403">ROUND(M3913+N3913+O3913,2)</f>
        <v>#REF!</v>
      </c>
      <c r="Q3913" s="59" t="s">
        <v>132</v>
      </c>
      <c r="R3913" s="51"/>
      <c r="S3913" s="51"/>
    </row>
    <row r="3914" spans="1:19" ht="21" x14ac:dyDescent="0.35">
      <c r="A3914" s="53">
        <v>40703029</v>
      </c>
      <c r="B3914" s="53" t="s">
        <v>12889</v>
      </c>
      <c r="C3914" s="54" t="s">
        <v>699</v>
      </c>
      <c r="D3914" s="60">
        <v>1</v>
      </c>
      <c r="E3914" s="60" t="s">
        <v>34</v>
      </c>
      <c r="F3914" s="53">
        <v>12.617000000000001</v>
      </c>
      <c r="G3914" s="65"/>
      <c r="H3914" s="65"/>
      <c r="I3914" s="53" t="s">
        <v>642</v>
      </c>
      <c r="J3914" s="76">
        <v>0.19</v>
      </c>
      <c r="K3914" s="57">
        <v>1</v>
      </c>
      <c r="L3914" s="58">
        <f t="shared" si="401"/>
        <v>71.62</v>
      </c>
      <c r="M3914" s="58">
        <f t="shared" si="402"/>
        <v>71.62</v>
      </c>
      <c r="N3914" s="58" t="e">
        <f>IF(F3914&gt;0,ROUND(F3914*#REF!,2),0)</f>
        <v>#REF!</v>
      </c>
      <c r="O3914" s="58" t="e">
        <f>IF(J3914&gt;0,ROUND(J3914*#REF!,2),0)</f>
        <v>#REF!</v>
      </c>
      <c r="P3914" s="58" t="e">
        <f t="shared" si="403"/>
        <v>#REF!</v>
      </c>
      <c r="Q3914" s="59" t="s">
        <v>132</v>
      </c>
      <c r="R3914" s="51"/>
      <c r="S3914" s="51"/>
    </row>
    <row r="3915" spans="1:19" ht="21" x14ac:dyDescent="0.35">
      <c r="A3915" s="53">
        <v>40703037</v>
      </c>
      <c r="B3915" s="53" t="s">
        <v>12890</v>
      </c>
      <c r="C3915" s="54" t="s">
        <v>698</v>
      </c>
      <c r="D3915" s="60">
        <v>1</v>
      </c>
      <c r="E3915" s="60" t="s">
        <v>34</v>
      </c>
      <c r="F3915" s="53">
        <v>8.9269999999999996</v>
      </c>
      <c r="G3915" s="65"/>
      <c r="H3915" s="65"/>
      <c r="I3915" s="53" t="s">
        <v>642</v>
      </c>
      <c r="J3915" s="76">
        <v>0.19</v>
      </c>
      <c r="K3915" s="57">
        <v>1</v>
      </c>
      <c r="L3915" s="58">
        <f t="shared" si="401"/>
        <v>71.62</v>
      </c>
      <c r="M3915" s="58">
        <f t="shared" si="402"/>
        <v>71.62</v>
      </c>
      <c r="N3915" s="58" t="e">
        <f>IF(F3915&gt;0,ROUND(F3915*#REF!,2),0)</f>
        <v>#REF!</v>
      </c>
      <c r="O3915" s="58" t="e">
        <f>IF(J3915&gt;0,ROUND(J3915*#REF!,2),0)</f>
        <v>#REF!</v>
      </c>
      <c r="P3915" s="58" t="e">
        <f t="shared" si="403"/>
        <v>#REF!</v>
      </c>
      <c r="Q3915" s="59" t="s">
        <v>132</v>
      </c>
      <c r="R3915" s="51"/>
      <c r="S3915" s="51"/>
    </row>
    <row r="3916" spans="1:19" x14ac:dyDescent="0.35">
      <c r="A3916" s="53">
        <v>40703045</v>
      </c>
      <c r="B3916" s="53" t="s">
        <v>12891</v>
      </c>
      <c r="C3916" s="54" t="s">
        <v>697</v>
      </c>
      <c r="D3916" s="60">
        <v>1</v>
      </c>
      <c r="E3916" s="60" t="s">
        <v>34</v>
      </c>
      <c r="F3916" s="53">
        <v>24.663</v>
      </c>
      <c r="G3916" s="65"/>
      <c r="H3916" s="65"/>
      <c r="I3916" s="53" t="s">
        <v>642</v>
      </c>
      <c r="J3916" s="76">
        <v>0.56999999999999995</v>
      </c>
      <c r="K3916" s="57">
        <v>1</v>
      </c>
      <c r="L3916" s="58">
        <f t="shared" si="401"/>
        <v>71.62</v>
      </c>
      <c r="M3916" s="58">
        <f t="shared" si="402"/>
        <v>71.62</v>
      </c>
      <c r="N3916" s="58" t="e">
        <f>IF(F3916&gt;0,ROUND(F3916*#REF!,2),0)</f>
        <v>#REF!</v>
      </c>
      <c r="O3916" s="58" t="e">
        <f>IF(J3916&gt;0,ROUND(J3916*#REF!,2),0)</f>
        <v>#REF!</v>
      </c>
      <c r="P3916" s="58" t="e">
        <f t="shared" si="403"/>
        <v>#REF!</v>
      </c>
      <c r="Q3916" s="59" t="s">
        <v>132</v>
      </c>
      <c r="R3916" s="51"/>
      <c r="S3916" s="51"/>
    </row>
    <row r="3917" spans="1:19" ht="31.5" x14ac:dyDescent="0.35">
      <c r="A3917" s="53">
        <v>40703053</v>
      </c>
      <c r="B3917" s="53" t="s">
        <v>12892</v>
      </c>
      <c r="C3917" s="54" t="s">
        <v>696</v>
      </c>
      <c r="D3917" s="60">
        <v>1</v>
      </c>
      <c r="E3917" s="60" t="s">
        <v>23</v>
      </c>
      <c r="F3917" s="53">
        <v>37.466000000000001</v>
      </c>
      <c r="G3917" s="65"/>
      <c r="H3917" s="65"/>
      <c r="I3917" s="53" t="s">
        <v>642</v>
      </c>
      <c r="J3917" s="76">
        <v>0.95</v>
      </c>
      <c r="K3917" s="57">
        <v>1</v>
      </c>
      <c r="L3917" s="58">
        <f t="shared" si="401"/>
        <v>116.71</v>
      </c>
      <c r="M3917" s="58">
        <f t="shared" si="402"/>
        <v>116.71</v>
      </c>
      <c r="N3917" s="58" t="e">
        <f>IF(F3917&gt;0,ROUND(F3917*#REF!,2),0)</f>
        <v>#REF!</v>
      </c>
      <c r="O3917" s="58" t="e">
        <f>IF(J3917&gt;0,ROUND(J3917*#REF!,2),0)</f>
        <v>#REF!</v>
      </c>
      <c r="P3917" s="58" t="e">
        <f t="shared" si="403"/>
        <v>#REF!</v>
      </c>
      <c r="Q3917" s="59" t="s">
        <v>132</v>
      </c>
      <c r="R3917" s="51"/>
      <c r="S3917" s="51"/>
    </row>
    <row r="3918" spans="1:19" ht="21" x14ac:dyDescent="0.35">
      <c r="A3918" s="53">
        <v>40703061</v>
      </c>
      <c r="B3918" s="53" t="s">
        <v>12893</v>
      </c>
      <c r="C3918" s="54" t="s">
        <v>695</v>
      </c>
      <c r="D3918" s="60">
        <v>1</v>
      </c>
      <c r="E3918" s="60" t="s">
        <v>34</v>
      </c>
      <c r="F3918" s="53">
        <v>7.5129999999999999</v>
      </c>
      <c r="G3918" s="65"/>
      <c r="H3918" s="65"/>
      <c r="I3918" s="53" t="s">
        <v>642</v>
      </c>
      <c r="J3918" s="76">
        <v>0.19</v>
      </c>
      <c r="K3918" s="57">
        <v>1</v>
      </c>
      <c r="L3918" s="58">
        <f t="shared" si="401"/>
        <v>71.62</v>
      </c>
      <c r="M3918" s="58">
        <f t="shared" si="402"/>
        <v>71.62</v>
      </c>
      <c r="N3918" s="58" t="e">
        <f>IF(F3918&gt;0,ROUND(F3918*#REF!,2),0)</f>
        <v>#REF!</v>
      </c>
      <c r="O3918" s="58" t="e">
        <f>IF(J3918&gt;0,ROUND(J3918*#REF!,2),0)</f>
        <v>#REF!</v>
      </c>
      <c r="P3918" s="58" t="e">
        <f t="shared" si="403"/>
        <v>#REF!</v>
      </c>
      <c r="Q3918" s="59" t="s">
        <v>132</v>
      </c>
      <c r="R3918" s="51"/>
      <c r="S3918" s="51"/>
    </row>
    <row r="3919" spans="1:19" ht="21" x14ac:dyDescent="0.35">
      <c r="A3919" s="53">
        <v>40703070</v>
      </c>
      <c r="B3919" s="53" t="s">
        <v>12894</v>
      </c>
      <c r="C3919" s="54" t="s">
        <v>694</v>
      </c>
      <c r="D3919" s="60">
        <v>1</v>
      </c>
      <c r="E3919" s="60" t="s">
        <v>34</v>
      </c>
      <c r="F3919" s="53">
        <v>4.5599999999999996</v>
      </c>
      <c r="G3919" s="65"/>
      <c r="H3919" s="65"/>
      <c r="I3919" s="53" t="s">
        <v>642</v>
      </c>
      <c r="J3919" s="76">
        <v>0.19</v>
      </c>
      <c r="K3919" s="57">
        <v>1</v>
      </c>
      <c r="L3919" s="58">
        <f t="shared" si="401"/>
        <v>71.62</v>
      </c>
      <c r="M3919" s="58">
        <f t="shared" si="402"/>
        <v>71.62</v>
      </c>
      <c r="N3919" s="58" t="e">
        <f>IF(F3919&gt;0,ROUND(F3919*#REF!,2),0)</f>
        <v>#REF!</v>
      </c>
      <c r="O3919" s="58" t="e">
        <f>IF(J3919&gt;0,ROUND(J3919*#REF!,2),0)</f>
        <v>#REF!</v>
      </c>
      <c r="P3919" s="58" t="e">
        <f t="shared" si="403"/>
        <v>#REF!</v>
      </c>
      <c r="Q3919" s="59" t="s">
        <v>132</v>
      </c>
      <c r="R3919" s="51"/>
      <c r="S3919" s="51"/>
    </row>
    <row r="3920" spans="1:19" x14ac:dyDescent="0.35">
      <c r="A3920" s="53">
        <v>40703088</v>
      </c>
      <c r="B3920" s="53" t="s">
        <v>12895</v>
      </c>
      <c r="C3920" s="54" t="s">
        <v>693</v>
      </c>
      <c r="D3920" s="60">
        <v>1</v>
      </c>
      <c r="E3920" s="60" t="s">
        <v>34</v>
      </c>
      <c r="F3920" s="53">
        <v>3.9319999999999999</v>
      </c>
      <c r="G3920" s="65"/>
      <c r="H3920" s="65"/>
      <c r="I3920" s="53" t="s">
        <v>642</v>
      </c>
      <c r="J3920" s="76"/>
      <c r="K3920" s="57"/>
      <c r="L3920" s="58">
        <f t="shared" si="401"/>
        <v>71.62</v>
      </c>
      <c r="M3920" s="58">
        <f t="shared" si="402"/>
        <v>71.62</v>
      </c>
      <c r="N3920" s="58" t="e">
        <f>IF(F3920&gt;0,ROUND(F3920*#REF!,2),0)</f>
        <v>#REF!</v>
      </c>
      <c r="O3920" s="58">
        <f>IF(J3920&gt;0,ROUND(J3920*#REF!,2),0)</f>
        <v>0</v>
      </c>
      <c r="P3920" s="58" t="e">
        <f t="shared" si="403"/>
        <v>#REF!</v>
      </c>
      <c r="Q3920" s="59" t="s">
        <v>132</v>
      </c>
      <c r="R3920" s="51"/>
      <c r="S3920" s="51"/>
    </row>
    <row r="3921" spans="1:19" ht="31" x14ac:dyDescent="0.35">
      <c r="A3921" s="125" t="s">
        <v>12896</v>
      </c>
      <c r="B3921" s="125"/>
      <c r="C3921" s="125"/>
      <c r="D3921" s="125"/>
      <c r="E3921" s="125"/>
      <c r="F3921" s="125"/>
      <c r="G3921" s="125"/>
      <c r="H3921" s="125"/>
      <c r="I3921" s="125"/>
      <c r="J3921" s="125"/>
      <c r="K3921" s="125"/>
      <c r="L3921" s="125"/>
      <c r="M3921" s="125"/>
      <c r="N3921" s="125"/>
      <c r="O3921" s="125"/>
      <c r="P3921" s="125"/>
      <c r="Q3921" s="52"/>
      <c r="R3921" s="51"/>
      <c r="S3921" s="51"/>
    </row>
    <row r="3922" spans="1:19" x14ac:dyDescent="0.35">
      <c r="A3922" s="53">
        <v>40704017</v>
      </c>
      <c r="B3922" s="53" t="s">
        <v>12897</v>
      </c>
      <c r="C3922" s="54" t="s">
        <v>692</v>
      </c>
      <c r="D3922" s="60">
        <v>1</v>
      </c>
      <c r="E3922" s="60" t="s">
        <v>4</v>
      </c>
      <c r="F3922" s="53">
        <v>13.201000000000001</v>
      </c>
      <c r="G3922" s="65"/>
      <c r="H3922" s="65"/>
      <c r="I3922" s="53" t="s">
        <v>642</v>
      </c>
      <c r="J3922" s="76">
        <v>0.56999999999999995</v>
      </c>
      <c r="K3922" s="57">
        <v>1</v>
      </c>
      <c r="L3922" s="58">
        <f t="shared" ref="L3922:L3929" si="404">VLOOKUP(E3922,PORTES2021,10,FALSE)</f>
        <v>84.88</v>
      </c>
      <c r="M3922" s="58">
        <f t="shared" si="402"/>
        <v>84.88</v>
      </c>
      <c r="N3922" s="58" t="e">
        <f>IF(F3922&gt;0,ROUND(F3922*#REF!,2),0)</f>
        <v>#REF!</v>
      </c>
      <c r="O3922" s="58" t="e">
        <f>IF(J3922&gt;0,ROUND(J3922*#REF!,2),0)</f>
        <v>#REF!</v>
      </c>
      <c r="P3922" s="58" t="e">
        <f t="shared" ref="P3922:P3929" si="405">ROUND(M3922+N3922+O3922,2)</f>
        <v>#REF!</v>
      </c>
      <c r="Q3922" s="59" t="s">
        <v>132</v>
      </c>
      <c r="R3922" s="51"/>
      <c r="S3922" s="51"/>
    </row>
    <row r="3923" spans="1:19" ht="21" x14ac:dyDescent="0.35">
      <c r="A3923" s="53">
        <v>40704025</v>
      </c>
      <c r="B3923" s="53" t="s">
        <v>12898</v>
      </c>
      <c r="C3923" s="54" t="s">
        <v>691</v>
      </c>
      <c r="D3923" s="60">
        <v>1</v>
      </c>
      <c r="E3923" s="60" t="s">
        <v>4</v>
      </c>
      <c r="F3923" s="53">
        <v>21.190999999999999</v>
      </c>
      <c r="G3923" s="65"/>
      <c r="H3923" s="65"/>
      <c r="I3923" s="53" t="s">
        <v>642</v>
      </c>
      <c r="J3923" s="76">
        <v>0.76</v>
      </c>
      <c r="K3923" s="57">
        <v>1</v>
      </c>
      <c r="L3923" s="58">
        <f t="shared" si="404"/>
        <v>84.88</v>
      </c>
      <c r="M3923" s="58">
        <f t="shared" si="402"/>
        <v>84.88</v>
      </c>
      <c r="N3923" s="58" t="e">
        <f>IF(F3923&gt;0,ROUND(F3923*#REF!,2),0)</f>
        <v>#REF!</v>
      </c>
      <c r="O3923" s="58" t="e">
        <f>IF(J3923&gt;0,ROUND(J3923*#REF!,2),0)</f>
        <v>#REF!</v>
      </c>
      <c r="P3923" s="58" t="e">
        <f t="shared" si="405"/>
        <v>#REF!</v>
      </c>
      <c r="Q3923" s="59" t="s">
        <v>132</v>
      </c>
      <c r="R3923" s="51"/>
      <c r="S3923" s="51"/>
    </row>
    <row r="3924" spans="1:19" ht="21" x14ac:dyDescent="0.35">
      <c r="A3924" s="53">
        <v>40704033</v>
      </c>
      <c r="B3924" s="53" t="s">
        <v>12899</v>
      </c>
      <c r="C3924" s="54" t="s">
        <v>690</v>
      </c>
      <c r="D3924" s="60">
        <v>1</v>
      </c>
      <c r="E3924" s="60" t="s">
        <v>4</v>
      </c>
      <c r="F3924" s="53">
        <v>11.747</v>
      </c>
      <c r="G3924" s="65"/>
      <c r="H3924" s="65"/>
      <c r="I3924" s="53" t="s">
        <v>642</v>
      </c>
      <c r="J3924" s="76"/>
      <c r="K3924" s="57"/>
      <c r="L3924" s="58">
        <f t="shared" si="404"/>
        <v>84.88</v>
      </c>
      <c r="M3924" s="58">
        <f t="shared" si="402"/>
        <v>84.88</v>
      </c>
      <c r="N3924" s="58" t="e">
        <f>IF(F3924&gt;0,ROUND(F3924*#REF!,2),0)</f>
        <v>#REF!</v>
      </c>
      <c r="O3924" s="58">
        <f>IF(J3924&gt;0,ROUND(J3924*#REF!,2),0)</f>
        <v>0</v>
      </c>
      <c r="P3924" s="58" t="e">
        <f t="shared" si="405"/>
        <v>#REF!</v>
      </c>
      <c r="Q3924" s="59" t="s">
        <v>132</v>
      </c>
      <c r="R3924" s="51"/>
      <c r="S3924" s="51"/>
    </row>
    <row r="3925" spans="1:19" x14ac:dyDescent="0.35">
      <c r="A3925" s="53">
        <v>40704041</v>
      </c>
      <c r="B3925" s="53" t="s">
        <v>12900</v>
      </c>
      <c r="C3925" s="54" t="s">
        <v>689</v>
      </c>
      <c r="D3925" s="60">
        <v>1</v>
      </c>
      <c r="E3925" s="60" t="s">
        <v>4</v>
      </c>
      <c r="F3925" s="53">
        <v>8.9459999999999997</v>
      </c>
      <c r="G3925" s="65"/>
      <c r="H3925" s="65"/>
      <c r="I3925" s="53" t="s">
        <v>642</v>
      </c>
      <c r="J3925" s="76">
        <v>0.77</v>
      </c>
      <c r="K3925" s="57">
        <v>1</v>
      </c>
      <c r="L3925" s="58">
        <f t="shared" si="404"/>
        <v>84.88</v>
      </c>
      <c r="M3925" s="58">
        <f t="shared" si="402"/>
        <v>84.88</v>
      </c>
      <c r="N3925" s="58" t="e">
        <f>IF(F3925&gt;0,ROUND(F3925*#REF!,2),0)</f>
        <v>#REF!</v>
      </c>
      <c r="O3925" s="58" t="e">
        <f>IF(J3925&gt;0,ROUND(J3925*#REF!,2),0)</f>
        <v>#REF!</v>
      </c>
      <c r="P3925" s="58" t="e">
        <f t="shared" si="405"/>
        <v>#REF!</v>
      </c>
      <c r="Q3925" s="59" t="s">
        <v>132</v>
      </c>
      <c r="R3925" s="51"/>
      <c r="S3925" s="51"/>
    </row>
    <row r="3926" spans="1:19" x14ac:dyDescent="0.35">
      <c r="A3926" s="53">
        <v>40704050</v>
      </c>
      <c r="B3926" s="53" t="s">
        <v>12901</v>
      </c>
      <c r="C3926" s="54" t="s">
        <v>688</v>
      </c>
      <c r="D3926" s="60">
        <v>1</v>
      </c>
      <c r="E3926" s="60" t="s">
        <v>4</v>
      </c>
      <c r="F3926" s="53">
        <v>11.786</v>
      </c>
      <c r="G3926" s="65"/>
      <c r="H3926" s="65"/>
      <c r="I3926" s="53" t="s">
        <v>642</v>
      </c>
      <c r="J3926" s="76">
        <v>0.76</v>
      </c>
      <c r="K3926" s="57">
        <v>1</v>
      </c>
      <c r="L3926" s="58">
        <f t="shared" si="404"/>
        <v>84.88</v>
      </c>
      <c r="M3926" s="58">
        <f t="shared" si="402"/>
        <v>84.88</v>
      </c>
      <c r="N3926" s="58" t="e">
        <f>IF(F3926&gt;0,ROUND(F3926*#REF!,2),0)</f>
        <v>#REF!</v>
      </c>
      <c r="O3926" s="58" t="e">
        <f>IF(J3926&gt;0,ROUND(J3926*#REF!,2),0)</f>
        <v>#REF!</v>
      </c>
      <c r="P3926" s="58" t="e">
        <f t="shared" si="405"/>
        <v>#REF!</v>
      </c>
      <c r="Q3926" s="59" t="s">
        <v>132</v>
      </c>
      <c r="R3926" s="51"/>
      <c r="S3926" s="51"/>
    </row>
    <row r="3927" spans="1:19" x14ac:dyDescent="0.35">
      <c r="A3927" s="53">
        <v>40704068</v>
      </c>
      <c r="B3927" s="53" t="s">
        <v>12902</v>
      </c>
      <c r="C3927" s="54" t="s">
        <v>687</v>
      </c>
      <c r="D3927" s="60">
        <v>1</v>
      </c>
      <c r="E3927" s="60" t="s">
        <v>34</v>
      </c>
      <c r="F3927" s="53">
        <v>10.435</v>
      </c>
      <c r="G3927" s="65"/>
      <c r="H3927" s="65"/>
      <c r="I3927" s="53" t="s">
        <v>642</v>
      </c>
      <c r="J3927" s="76">
        <v>0.76</v>
      </c>
      <c r="K3927" s="57">
        <v>1</v>
      </c>
      <c r="L3927" s="58">
        <f t="shared" si="404"/>
        <v>71.62</v>
      </c>
      <c r="M3927" s="58">
        <f t="shared" si="402"/>
        <v>71.62</v>
      </c>
      <c r="N3927" s="58" t="e">
        <f>IF(F3927&gt;0,ROUND(F3927*#REF!,2),0)</f>
        <v>#REF!</v>
      </c>
      <c r="O3927" s="58" t="e">
        <f>IF(J3927&gt;0,ROUND(J3927*#REF!,2),0)</f>
        <v>#REF!</v>
      </c>
      <c r="P3927" s="58" t="e">
        <f t="shared" si="405"/>
        <v>#REF!</v>
      </c>
      <c r="Q3927" s="59" t="s">
        <v>132</v>
      </c>
      <c r="R3927" s="51"/>
      <c r="S3927" s="51"/>
    </row>
    <row r="3928" spans="1:19" ht="21" x14ac:dyDescent="0.35">
      <c r="A3928" s="53">
        <v>40704076</v>
      </c>
      <c r="B3928" s="53" t="s">
        <v>12903</v>
      </c>
      <c r="C3928" s="54" t="s">
        <v>686</v>
      </c>
      <c r="D3928" s="60">
        <v>1</v>
      </c>
      <c r="E3928" s="60" t="s">
        <v>20</v>
      </c>
      <c r="F3928" s="53">
        <v>2.5390000000000001</v>
      </c>
      <c r="G3928" s="65"/>
      <c r="H3928" s="65"/>
      <c r="I3928" s="53" t="s">
        <v>642</v>
      </c>
      <c r="J3928" s="76"/>
      <c r="K3928" s="57"/>
      <c r="L3928" s="58">
        <f t="shared" si="404"/>
        <v>39.79</v>
      </c>
      <c r="M3928" s="58">
        <f t="shared" si="402"/>
        <v>39.79</v>
      </c>
      <c r="N3928" s="58" t="e">
        <f>IF(F3928&gt;0,ROUND(F3928*#REF!,2),0)</f>
        <v>#REF!</v>
      </c>
      <c r="O3928" s="58">
        <f>IF(J3928&gt;0,ROUND(J3928*#REF!,2),0)</f>
        <v>0</v>
      </c>
      <c r="P3928" s="58" t="e">
        <f t="shared" si="405"/>
        <v>#REF!</v>
      </c>
      <c r="Q3928" s="59" t="s">
        <v>132</v>
      </c>
      <c r="R3928" s="51"/>
      <c r="S3928" s="51"/>
    </row>
    <row r="3929" spans="1:19" ht="21" x14ac:dyDescent="0.35">
      <c r="A3929" s="53">
        <v>40704084</v>
      </c>
      <c r="B3929" s="53" t="s">
        <v>12904</v>
      </c>
      <c r="C3929" s="54" t="s">
        <v>685</v>
      </c>
      <c r="D3929" s="60">
        <v>1</v>
      </c>
      <c r="E3929" s="60" t="s">
        <v>20</v>
      </c>
      <c r="F3929" s="53">
        <v>2.5390000000000001</v>
      </c>
      <c r="G3929" s="65"/>
      <c r="H3929" s="65"/>
      <c r="I3929" s="53" t="s">
        <v>642</v>
      </c>
      <c r="J3929" s="76"/>
      <c r="K3929" s="57"/>
      <c r="L3929" s="58">
        <f t="shared" si="404"/>
        <v>39.79</v>
      </c>
      <c r="M3929" s="58">
        <f t="shared" si="402"/>
        <v>39.79</v>
      </c>
      <c r="N3929" s="58" t="e">
        <f>IF(F3929&gt;0,ROUND(F3929*#REF!,2),0)</f>
        <v>#REF!</v>
      </c>
      <c r="O3929" s="58">
        <f>IF(J3929&gt;0,ROUND(J3929*#REF!,2),0)</f>
        <v>0</v>
      </c>
      <c r="P3929" s="58" t="e">
        <f t="shared" si="405"/>
        <v>#REF!</v>
      </c>
      <c r="Q3929" s="59" t="s">
        <v>132</v>
      </c>
      <c r="R3929" s="51"/>
      <c r="S3929" s="51"/>
    </row>
    <row r="3930" spans="1:19" ht="31" x14ac:dyDescent="0.35">
      <c r="A3930" s="125" t="s">
        <v>12905</v>
      </c>
      <c r="B3930" s="125"/>
      <c r="C3930" s="125"/>
      <c r="D3930" s="125"/>
      <c r="E3930" s="125"/>
      <c r="F3930" s="125"/>
      <c r="G3930" s="125"/>
      <c r="H3930" s="125"/>
      <c r="I3930" s="125"/>
      <c r="J3930" s="125"/>
      <c r="K3930" s="125"/>
      <c r="L3930" s="125"/>
      <c r="M3930" s="125"/>
      <c r="N3930" s="125"/>
      <c r="O3930" s="125"/>
      <c r="P3930" s="125"/>
      <c r="Q3930" s="52"/>
      <c r="R3930" s="51"/>
      <c r="S3930" s="51"/>
    </row>
    <row r="3931" spans="1:19" ht="21" x14ac:dyDescent="0.35">
      <c r="A3931" s="53">
        <v>40705013</v>
      </c>
      <c r="B3931" s="53" t="s">
        <v>12906</v>
      </c>
      <c r="C3931" s="54" t="s">
        <v>684</v>
      </c>
      <c r="D3931" s="60">
        <v>1</v>
      </c>
      <c r="E3931" s="60" t="s">
        <v>4</v>
      </c>
      <c r="F3931" s="53">
        <v>5.234</v>
      </c>
      <c r="G3931" s="65"/>
      <c r="H3931" s="65"/>
      <c r="I3931" s="53" t="s">
        <v>642</v>
      </c>
      <c r="J3931" s="76">
        <v>0.56999999999999995</v>
      </c>
      <c r="K3931" s="57">
        <v>1</v>
      </c>
      <c r="L3931" s="58">
        <f t="shared" ref="L3931:L3936" si="406">VLOOKUP(E3931,PORTES2021,10,FALSE)</f>
        <v>84.88</v>
      </c>
      <c r="M3931" s="58">
        <f t="shared" ref="M3931:M3939" si="407">ROUND(D3931*L3931,2)</f>
        <v>84.88</v>
      </c>
      <c r="N3931" s="58" t="e">
        <f>IF(F3931&gt;0,ROUND(F3931*#REF!,2),0)</f>
        <v>#REF!</v>
      </c>
      <c r="O3931" s="58" t="e">
        <f>IF(J3931&gt;0,ROUND(J3931*#REF!,2),0)</f>
        <v>#REF!</v>
      </c>
      <c r="P3931" s="58" t="e">
        <f t="shared" ref="P3931:P3936" si="408">ROUND(M3931+N3931+O3931,2)</f>
        <v>#REF!</v>
      </c>
      <c r="Q3931" s="59" t="s">
        <v>132</v>
      </c>
      <c r="R3931" s="51"/>
      <c r="S3931" s="51"/>
    </row>
    <row r="3932" spans="1:19" ht="21" x14ac:dyDescent="0.35">
      <c r="A3932" s="53">
        <v>40705021</v>
      </c>
      <c r="B3932" s="53" t="s">
        <v>12907</v>
      </c>
      <c r="C3932" s="54" t="s">
        <v>683</v>
      </c>
      <c r="D3932" s="60">
        <v>1</v>
      </c>
      <c r="E3932" s="60" t="s">
        <v>18</v>
      </c>
      <c r="F3932" s="53">
        <v>4.2430000000000003</v>
      </c>
      <c r="G3932" s="65"/>
      <c r="H3932" s="65"/>
      <c r="I3932" s="53" t="s">
        <v>642</v>
      </c>
      <c r="J3932" s="76">
        <v>0.56999999999999995</v>
      </c>
      <c r="K3932" s="57">
        <v>1</v>
      </c>
      <c r="L3932" s="58">
        <f t="shared" si="406"/>
        <v>53.06</v>
      </c>
      <c r="M3932" s="58">
        <f t="shared" si="407"/>
        <v>53.06</v>
      </c>
      <c r="N3932" s="58" t="e">
        <f>IF(F3932&gt;0,ROUND(F3932*#REF!,2),0)</f>
        <v>#REF!</v>
      </c>
      <c r="O3932" s="58" t="e">
        <f>IF(J3932&gt;0,ROUND(J3932*#REF!,2),0)</f>
        <v>#REF!</v>
      </c>
      <c r="P3932" s="58" t="e">
        <f t="shared" si="408"/>
        <v>#REF!</v>
      </c>
      <c r="Q3932" s="59" t="s">
        <v>132</v>
      </c>
      <c r="R3932" s="51"/>
      <c r="S3932" s="51"/>
    </row>
    <row r="3933" spans="1:19" ht="21" x14ac:dyDescent="0.35">
      <c r="A3933" s="53">
        <v>40705030</v>
      </c>
      <c r="B3933" s="53" t="s">
        <v>12908</v>
      </c>
      <c r="C3933" s="54" t="s">
        <v>682</v>
      </c>
      <c r="D3933" s="60">
        <v>1</v>
      </c>
      <c r="E3933" s="60" t="s">
        <v>20</v>
      </c>
      <c r="F3933" s="53">
        <v>2.7130000000000001</v>
      </c>
      <c r="G3933" s="65"/>
      <c r="H3933" s="65"/>
      <c r="I3933" s="53" t="s">
        <v>642</v>
      </c>
      <c r="J3933" s="76"/>
      <c r="K3933" s="57"/>
      <c r="L3933" s="58">
        <f t="shared" si="406"/>
        <v>39.79</v>
      </c>
      <c r="M3933" s="58">
        <f t="shared" si="407"/>
        <v>39.79</v>
      </c>
      <c r="N3933" s="58" t="e">
        <f>IF(F3933&gt;0,ROUND(F3933*#REF!,2),0)</f>
        <v>#REF!</v>
      </c>
      <c r="O3933" s="58">
        <f>IF(J3933&gt;0,ROUND(J3933*#REF!,2),0)</f>
        <v>0</v>
      </c>
      <c r="P3933" s="58" t="e">
        <f t="shared" si="408"/>
        <v>#REF!</v>
      </c>
      <c r="Q3933" s="59" t="s">
        <v>132</v>
      </c>
      <c r="R3933" s="51"/>
      <c r="S3933" s="51"/>
    </row>
    <row r="3934" spans="1:19" ht="21" x14ac:dyDescent="0.35">
      <c r="A3934" s="53">
        <v>40705048</v>
      </c>
      <c r="B3934" s="53" t="s">
        <v>12909</v>
      </c>
      <c r="C3934" s="54" t="s">
        <v>681</v>
      </c>
      <c r="D3934" s="60">
        <v>1</v>
      </c>
      <c r="E3934" s="60" t="s">
        <v>20</v>
      </c>
      <c r="F3934" s="53">
        <v>0.89500000000000002</v>
      </c>
      <c r="G3934" s="65"/>
      <c r="H3934" s="65"/>
      <c r="I3934" s="53" t="s">
        <v>642</v>
      </c>
      <c r="J3934" s="76"/>
      <c r="K3934" s="57"/>
      <c r="L3934" s="58">
        <f t="shared" si="406"/>
        <v>39.79</v>
      </c>
      <c r="M3934" s="58">
        <f t="shared" si="407"/>
        <v>39.79</v>
      </c>
      <c r="N3934" s="58" t="e">
        <f>IF(F3934&gt;0,ROUND(F3934*#REF!,2),0)</f>
        <v>#REF!</v>
      </c>
      <c r="O3934" s="58">
        <f>IF(J3934&gt;0,ROUND(J3934*#REF!,2),0)</f>
        <v>0</v>
      </c>
      <c r="P3934" s="58" t="e">
        <f t="shared" si="408"/>
        <v>#REF!</v>
      </c>
      <c r="Q3934" s="59" t="s">
        <v>132</v>
      </c>
      <c r="R3934" s="51"/>
      <c r="S3934" s="51"/>
    </row>
    <row r="3935" spans="1:19" ht="21" x14ac:dyDescent="0.35">
      <c r="A3935" s="53">
        <v>40705056</v>
      </c>
      <c r="B3935" s="53" t="s">
        <v>12910</v>
      </c>
      <c r="C3935" s="54" t="s">
        <v>680</v>
      </c>
      <c r="D3935" s="60">
        <v>1</v>
      </c>
      <c r="E3935" s="60" t="s">
        <v>20</v>
      </c>
      <c r="F3935" s="53">
        <v>0.89500000000000002</v>
      </c>
      <c r="G3935" s="65"/>
      <c r="H3935" s="65"/>
      <c r="I3935" s="53" t="s">
        <v>642</v>
      </c>
      <c r="J3935" s="76"/>
      <c r="K3935" s="57"/>
      <c r="L3935" s="58">
        <f t="shared" si="406"/>
        <v>39.79</v>
      </c>
      <c r="M3935" s="58">
        <f t="shared" si="407"/>
        <v>39.79</v>
      </c>
      <c r="N3935" s="58" t="e">
        <f>IF(F3935&gt;0,ROUND(F3935*#REF!,2),0)</f>
        <v>#REF!</v>
      </c>
      <c r="O3935" s="58">
        <f>IF(J3935&gt;0,ROUND(J3935*#REF!,2),0)</f>
        <v>0</v>
      </c>
      <c r="P3935" s="58" t="e">
        <f t="shared" si="408"/>
        <v>#REF!</v>
      </c>
      <c r="Q3935" s="59" t="s">
        <v>132</v>
      </c>
      <c r="R3935" s="51"/>
      <c r="S3935" s="51"/>
    </row>
    <row r="3936" spans="1:19" ht="31.5" x14ac:dyDescent="0.35">
      <c r="A3936" s="53">
        <v>40705064</v>
      </c>
      <c r="B3936" s="53" t="s">
        <v>12911</v>
      </c>
      <c r="C3936" s="54" t="s">
        <v>679</v>
      </c>
      <c r="D3936" s="60">
        <v>1</v>
      </c>
      <c r="E3936" s="60" t="s">
        <v>20</v>
      </c>
      <c r="F3936" s="53">
        <v>0.89500000000000002</v>
      </c>
      <c r="G3936" s="65"/>
      <c r="H3936" s="65"/>
      <c r="I3936" s="53" t="s">
        <v>642</v>
      </c>
      <c r="J3936" s="76"/>
      <c r="K3936" s="57"/>
      <c r="L3936" s="58">
        <f t="shared" si="406"/>
        <v>39.79</v>
      </c>
      <c r="M3936" s="58">
        <f t="shared" si="407"/>
        <v>39.79</v>
      </c>
      <c r="N3936" s="58" t="e">
        <f>IF(F3936&gt;0,ROUND(F3936*#REF!,2),0)</f>
        <v>#REF!</v>
      </c>
      <c r="O3936" s="58">
        <f>IF(J3936&gt;0,ROUND(J3936*#REF!,2),0)</f>
        <v>0</v>
      </c>
      <c r="P3936" s="58" t="e">
        <f t="shared" si="408"/>
        <v>#REF!</v>
      </c>
      <c r="Q3936" s="59" t="s">
        <v>132</v>
      </c>
      <c r="R3936" s="51"/>
      <c r="S3936" s="51"/>
    </row>
    <row r="3937" spans="1:19" ht="31" x14ac:dyDescent="0.35">
      <c r="A3937" s="125" t="s">
        <v>12912</v>
      </c>
      <c r="B3937" s="125"/>
      <c r="C3937" s="125"/>
      <c r="D3937" s="125"/>
      <c r="E3937" s="125"/>
      <c r="F3937" s="125"/>
      <c r="G3937" s="125"/>
      <c r="H3937" s="125"/>
      <c r="I3937" s="125"/>
      <c r="J3937" s="125"/>
      <c r="K3937" s="125"/>
      <c r="L3937" s="125"/>
      <c r="M3937" s="125"/>
      <c r="N3937" s="125"/>
      <c r="O3937" s="125"/>
      <c r="P3937" s="125"/>
      <c r="Q3937" s="52"/>
      <c r="R3937" s="51"/>
      <c r="S3937" s="51"/>
    </row>
    <row r="3938" spans="1:19" x14ac:dyDescent="0.35">
      <c r="A3938" s="53">
        <v>40706010</v>
      </c>
      <c r="B3938" s="53" t="s">
        <v>12913</v>
      </c>
      <c r="C3938" s="54" t="s">
        <v>678</v>
      </c>
      <c r="D3938" s="60">
        <v>1</v>
      </c>
      <c r="E3938" s="60" t="s">
        <v>4</v>
      </c>
      <c r="F3938" s="53">
        <v>13.643000000000001</v>
      </c>
      <c r="G3938" s="65"/>
      <c r="H3938" s="65"/>
      <c r="I3938" s="53" t="s">
        <v>642</v>
      </c>
      <c r="J3938" s="76">
        <v>0.95</v>
      </c>
      <c r="K3938" s="57">
        <v>1</v>
      </c>
      <c r="L3938" s="58">
        <f>VLOOKUP(E3938,PORTES2021,10,FALSE)</f>
        <v>84.88</v>
      </c>
      <c r="M3938" s="58">
        <f t="shared" si="407"/>
        <v>84.88</v>
      </c>
      <c r="N3938" s="58" t="e">
        <f>IF(F3938&gt;0,ROUND(F3938*#REF!,2),0)</f>
        <v>#REF!</v>
      </c>
      <c r="O3938" s="58" t="e">
        <f>IF(J3938&gt;0,ROUND(J3938*#REF!,2),0)</f>
        <v>#REF!</v>
      </c>
      <c r="P3938" s="58" t="e">
        <f>ROUND(M3938+N3938+O3938,2)</f>
        <v>#REF!</v>
      </c>
      <c r="Q3938" s="59" t="s">
        <v>132</v>
      </c>
      <c r="R3938" s="51"/>
      <c r="S3938" s="51"/>
    </row>
    <row r="3939" spans="1:19" x14ac:dyDescent="0.35">
      <c r="A3939" s="53">
        <v>40706028</v>
      </c>
      <c r="B3939" s="53" t="s">
        <v>12914</v>
      </c>
      <c r="C3939" s="54" t="s">
        <v>677</v>
      </c>
      <c r="D3939" s="60">
        <v>1</v>
      </c>
      <c r="E3939" s="60" t="s">
        <v>20</v>
      </c>
      <c r="F3939" s="53">
        <v>3.419</v>
      </c>
      <c r="G3939" s="65"/>
      <c r="H3939" s="65"/>
      <c r="I3939" s="53" t="s">
        <v>642</v>
      </c>
      <c r="J3939" s="76">
        <v>0.38</v>
      </c>
      <c r="K3939" s="57">
        <v>1</v>
      </c>
      <c r="L3939" s="58">
        <f>VLOOKUP(E3939,PORTES2021,10,FALSE)</f>
        <v>39.79</v>
      </c>
      <c r="M3939" s="58">
        <f t="shared" si="407"/>
        <v>39.79</v>
      </c>
      <c r="N3939" s="58" t="e">
        <f>IF(F3939&gt;0,ROUND(F3939*#REF!,2),0)</f>
        <v>#REF!</v>
      </c>
      <c r="O3939" s="58" t="e">
        <f>IF(J3939&gt;0,ROUND(J3939*#REF!,2),0)</f>
        <v>#REF!</v>
      </c>
      <c r="P3939" s="58" t="e">
        <f>ROUND(M3939+N3939+O3939,2)</f>
        <v>#REF!</v>
      </c>
      <c r="Q3939" s="59" t="s">
        <v>132</v>
      </c>
      <c r="R3939" s="51"/>
      <c r="S3939" s="51"/>
    </row>
    <row r="3940" spans="1:19" ht="31" x14ac:dyDescent="0.35">
      <c r="A3940" s="125" t="s">
        <v>12915</v>
      </c>
      <c r="B3940" s="125"/>
      <c r="C3940" s="125"/>
      <c r="D3940" s="125"/>
      <c r="E3940" s="125"/>
      <c r="F3940" s="125"/>
      <c r="G3940" s="125"/>
      <c r="H3940" s="125"/>
      <c r="I3940" s="125"/>
      <c r="J3940" s="125"/>
      <c r="K3940" s="125"/>
      <c r="L3940" s="125"/>
      <c r="M3940" s="125"/>
      <c r="N3940" s="125"/>
      <c r="O3940" s="125"/>
      <c r="P3940" s="125"/>
      <c r="Q3940" s="52"/>
      <c r="R3940" s="51"/>
      <c r="S3940" s="51"/>
    </row>
    <row r="3941" spans="1:19" x14ac:dyDescent="0.35">
      <c r="A3941" s="53">
        <v>40707016</v>
      </c>
      <c r="B3941" s="53" t="s">
        <v>12916</v>
      </c>
      <c r="C3941" s="54" t="s">
        <v>676</v>
      </c>
      <c r="D3941" s="60">
        <v>1</v>
      </c>
      <c r="E3941" s="60" t="s">
        <v>18</v>
      </c>
      <c r="F3941" s="53">
        <v>9.2360000000000007</v>
      </c>
      <c r="G3941" s="65"/>
      <c r="H3941" s="65"/>
      <c r="I3941" s="53" t="s">
        <v>642</v>
      </c>
      <c r="J3941" s="76">
        <v>0.56999999999999995</v>
      </c>
      <c r="K3941" s="57">
        <v>1</v>
      </c>
      <c r="L3941" s="58">
        <f t="shared" ref="L3941:L3948" si="409">VLOOKUP(E3941,PORTES2021,10,FALSE)</f>
        <v>53.06</v>
      </c>
      <c r="M3941" s="58">
        <f t="shared" ref="M3941:M3961" si="410">ROUND(D3941*L3941,2)</f>
        <v>53.06</v>
      </c>
      <c r="N3941" s="58" t="e">
        <f>IF(F3941&gt;0,ROUND(F3941*#REF!,2),0)</f>
        <v>#REF!</v>
      </c>
      <c r="O3941" s="58" t="e">
        <f>IF(J3941&gt;0,ROUND(J3941*#REF!,2),0)</f>
        <v>#REF!</v>
      </c>
      <c r="P3941" s="58" t="e">
        <f t="shared" ref="P3941:P3948" si="411">ROUND(M3941+N3941+O3941,2)</f>
        <v>#REF!</v>
      </c>
      <c r="Q3941" s="59" t="s">
        <v>132</v>
      </c>
      <c r="R3941" s="51"/>
      <c r="S3941" s="51"/>
    </row>
    <row r="3942" spans="1:19" ht="21" x14ac:dyDescent="0.35">
      <c r="A3942" s="53">
        <v>40707024</v>
      </c>
      <c r="B3942" s="53" t="s">
        <v>12917</v>
      </c>
      <c r="C3942" s="54" t="s">
        <v>675</v>
      </c>
      <c r="D3942" s="60">
        <v>1</v>
      </c>
      <c r="E3942" s="60" t="s">
        <v>41</v>
      </c>
      <c r="F3942" s="53">
        <v>53.015999999999998</v>
      </c>
      <c r="G3942" s="65"/>
      <c r="H3942" s="65"/>
      <c r="I3942" s="53" t="s">
        <v>642</v>
      </c>
      <c r="J3942" s="76">
        <v>0.56999999999999995</v>
      </c>
      <c r="K3942" s="57">
        <v>1</v>
      </c>
      <c r="L3942" s="58">
        <f t="shared" si="409"/>
        <v>169.74</v>
      </c>
      <c r="M3942" s="58">
        <f t="shared" si="410"/>
        <v>169.74</v>
      </c>
      <c r="N3942" s="58" t="e">
        <f>IF(F3942&gt;0,ROUND(F3942*#REF!,2),0)</f>
        <v>#REF!</v>
      </c>
      <c r="O3942" s="58" t="e">
        <f>IF(J3942&gt;0,ROUND(J3942*#REF!,2),0)</f>
        <v>#REF!</v>
      </c>
      <c r="P3942" s="58" t="e">
        <f t="shared" si="411"/>
        <v>#REF!</v>
      </c>
      <c r="Q3942" s="59" t="s">
        <v>132</v>
      </c>
      <c r="R3942" s="51"/>
      <c r="S3942" s="51"/>
    </row>
    <row r="3943" spans="1:19" ht="21" x14ac:dyDescent="0.35">
      <c r="A3943" s="53">
        <v>40707032</v>
      </c>
      <c r="B3943" s="53" t="s">
        <v>12918</v>
      </c>
      <c r="C3943" s="54" t="s">
        <v>674</v>
      </c>
      <c r="D3943" s="60">
        <v>1</v>
      </c>
      <c r="E3943" s="60" t="s">
        <v>13</v>
      </c>
      <c r="F3943" s="53">
        <v>13.997</v>
      </c>
      <c r="G3943" s="65"/>
      <c r="H3943" s="65"/>
      <c r="I3943" s="53" t="s">
        <v>642</v>
      </c>
      <c r="J3943" s="76">
        <v>0.56999999999999995</v>
      </c>
      <c r="K3943" s="57">
        <v>1</v>
      </c>
      <c r="L3943" s="58">
        <f t="shared" si="409"/>
        <v>148.54</v>
      </c>
      <c r="M3943" s="58">
        <f t="shared" si="410"/>
        <v>148.54</v>
      </c>
      <c r="N3943" s="58" t="e">
        <f>IF(F3943&gt;0,ROUND(F3943*#REF!,2),0)</f>
        <v>#REF!</v>
      </c>
      <c r="O3943" s="58" t="e">
        <f>IF(J3943&gt;0,ROUND(J3943*#REF!,2),0)</f>
        <v>#REF!</v>
      </c>
      <c r="P3943" s="58" t="e">
        <f t="shared" si="411"/>
        <v>#REF!</v>
      </c>
      <c r="Q3943" s="59" t="s">
        <v>132</v>
      </c>
      <c r="R3943" s="51"/>
      <c r="S3943" s="51"/>
    </row>
    <row r="3944" spans="1:19" x14ac:dyDescent="0.35">
      <c r="A3944" s="53">
        <v>40707040</v>
      </c>
      <c r="B3944" s="53" t="s">
        <v>12919</v>
      </c>
      <c r="C3944" s="54" t="s">
        <v>673</v>
      </c>
      <c r="D3944" s="60">
        <v>1</v>
      </c>
      <c r="E3944" s="60" t="s">
        <v>13</v>
      </c>
      <c r="F3944" s="53">
        <v>32.534999999999997</v>
      </c>
      <c r="G3944" s="65"/>
      <c r="H3944" s="65"/>
      <c r="I3944" s="53" t="s">
        <v>642</v>
      </c>
      <c r="J3944" s="76">
        <v>0.95</v>
      </c>
      <c r="K3944" s="57">
        <v>1</v>
      </c>
      <c r="L3944" s="58">
        <f t="shared" si="409"/>
        <v>148.54</v>
      </c>
      <c r="M3944" s="58">
        <f t="shared" si="410"/>
        <v>148.54</v>
      </c>
      <c r="N3944" s="58" t="e">
        <f>IF(F3944&gt;0,ROUND(F3944*#REF!,2),0)</f>
        <v>#REF!</v>
      </c>
      <c r="O3944" s="58" t="e">
        <f>IF(J3944&gt;0,ROUND(J3944*#REF!,2),0)</f>
        <v>#REF!</v>
      </c>
      <c r="P3944" s="58" t="e">
        <f t="shared" si="411"/>
        <v>#REF!</v>
      </c>
      <c r="Q3944" s="59" t="s">
        <v>132</v>
      </c>
      <c r="R3944" s="51"/>
      <c r="S3944" s="51"/>
    </row>
    <row r="3945" spans="1:19" ht="21" x14ac:dyDescent="0.35">
      <c r="A3945" s="53">
        <v>40707059</v>
      </c>
      <c r="B3945" s="53" t="s">
        <v>12920</v>
      </c>
      <c r="C3945" s="54" t="s">
        <v>672</v>
      </c>
      <c r="D3945" s="60">
        <v>1</v>
      </c>
      <c r="E3945" s="60" t="s">
        <v>13</v>
      </c>
      <c r="F3945" s="53">
        <v>32.534999999999997</v>
      </c>
      <c r="G3945" s="65"/>
      <c r="H3945" s="65"/>
      <c r="I3945" s="53" t="s">
        <v>642</v>
      </c>
      <c r="J3945" s="76">
        <v>0.95</v>
      </c>
      <c r="K3945" s="57">
        <v>1</v>
      </c>
      <c r="L3945" s="58">
        <f t="shared" si="409"/>
        <v>148.54</v>
      </c>
      <c r="M3945" s="58">
        <f t="shared" si="410"/>
        <v>148.54</v>
      </c>
      <c r="N3945" s="58" t="e">
        <f>IF(F3945&gt;0,ROUND(F3945*#REF!,2),0)</f>
        <v>#REF!</v>
      </c>
      <c r="O3945" s="58" t="e">
        <f>IF(J3945&gt;0,ROUND(J3945*#REF!,2),0)</f>
        <v>#REF!</v>
      </c>
      <c r="P3945" s="58" t="e">
        <f t="shared" si="411"/>
        <v>#REF!</v>
      </c>
      <c r="Q3945" s="59" t="s">
        <v>132</v>
      </c>
      <c r="R3945" s="51"/>
      <c r="S3945" s="51"/>
    </row>
    <row r="3946" spans="1:19" x14ac:dyDescent="0.35">
      <c r="A3946" s="53">
        <v>40707067</v>
      </c>
      <c r="B3946" s="53" t="s">
        <v>12921</v>
      </c>
      <c r="C3946" s="54" t="s">
        <v>671</v>
      </c>
      <c r="D3946" s="60">
        <v>1</v>
      </c>
      <c r="E3946" s="60" t="s">
        <v>20</v>
      </c>
      <c r="F3946" s="53">
        <v>4.2960000000000003</v>
      </c>
      <c r="G3946" s="65"/>
      <c r="H3946" s="65"/>
      <c r="I3946" s="53" t="s">
        <v>642</v>
      </c>
      <c r="J3946" s="76">
        <v>0.38</v>
      </c>
      <c r="K3946" s="57">
        <v>1</v>
      </c>
      <c r="L3946" s="58">
        <f t="shared" si="409"/>
        <v>39.79</v>
      </c>
      <c r="M3946" s="58">
        <f t="shared" si="410"/>
        <v>39.79</v>
      </c>
      <c r="N3946" s="58" t="e">
        <f>IF(F3946&gt;0,ROUND(F3946*#REF!,2),0)</f>
        <v>#REF!</v>
      </c>
      <c r="O3946" s="58" t="e">
        <f>IF(J3946&gt;0,ROUND(J3946*#REF!,2),0)</f>
        <v>#REF!</v>
      </c>
      <c r="P3946" s="58" t="e">
        <f t="shared" si="411"/>
        <v>#REF!</v>
      </c>
      <c r="Q3946" s="59" t="s">
        <v>132</v>
      </c>
      <c r="R3946" s="51"/>
      <c r="S3946" s="51"/>
    </row>
    <row r="3947" spans="1:19" x14ac:dyDescent="0.35">
      <c r="A3947" s="53">
        <v>40707075</v>
      </c>
      <c r="B3947" s="53" t="s">
        <v>12922</v>
      </c>
      <c r="C3947" s="54" t="s">
        <v>670</v>
      </c>
      <c r="D3947" s="60">
        <v>1</v>
      </c>
      <c r="E3947" s="60" t="s">
        <v>13</v>
      </c>
      <c r="F3947" s="53">
        <v>14.087</v>
      </c>
      <c r="G3947" s="65"/>
      <c r="H3947" s="65"/>
      <c r="I3947" s="53" t="s">
        <v>642</v>
      </c>
      <c r="J3947" s="76">
        <v>0.95</v>
      </c>
      <c r="K3947" s="57">
        <v>1</v>
      </c>
      <c r="L3947" s="58">
        <f t="shared" si="409"/>
        <v>148.54</v>
      </c>
      <c r="M3947" s="58">
        <f t="shared" si="410"/>
        <v>148.54</v>
      </c>
      <c r="N3947" s="58" t="e">
        <f>IF(F3947&gt;0,ROUND(F3947*#REF!,2),0)</f>
        <v>#REF!</v>
      </c>
      <c r="O3947" s="58" t="e">
        <f>IF(J3947&gt;0,ROUND(J3947*#REF!,2),0)</f>
        <v>#REF!</v>
      </c>
      <c r="P3947" s="58" t="e">
        <f t="shared" si="411"/>
        <v>#REF!</v>
      </c>
      <c r="Q3947" s="59" t="s">
        <v>132</v>
      </c>
      <c r="R3947" s="51"/>
      <c r="S3947" s="51"/>
    </row>
    <row r="3948" spans="1:19" x14ac:dyDescent="0.35">
      <c r="A3948" s="53">
        <v>40707083</v>
      </c>
      <c r="B3948" s="53" t="s">
        <v>12923</v>
      </c>
      <c r="C3948" s="54" t="s">
        <v>669</v>
      </c>
      <c r="D3948" s="60">
        <v>1</v>
      </c>
      <c r="E3948" s="60" t="s">
        <v>13</v>
      </c>
      <c r="F3948" s="53">
        <v>14.087</v>
      </c>
      <c r="G3948" s="65"/>
      <c r="H3948" s="65"/>
      <c r="I3948" s="53" t="s">
        <v>642</v>
      </c>
      <c r="J3948" s="76">
        <v>0.95</v>
      </c>
      <c r="K3948" s="57">
        <v>1</v>
      </c>
      <c r="L3948" s="58">
        <f t="shared" si="409"/>
        <v>148.54</v>
      </c>
      <c r="M3948" s="58">
        <f t="shared" si="410"/>
        <v>148.54</v>
      </c>
      <c r="N3948" s="58" t="e">
        <f>IF(F3948&gt;0,ROUND(F3948*#REF!,2),0)</f>
        <v>#REF!</v>
      </c>
      <c r="O3948" s="58" t="e">
        <f>IF(J3948&gt;0,ROUND(J3948*#REF!,2),0)</f>
        <v>#REF!</v>
      </c>
      <c r="P3948" s="58" t="e">
        <f t="shared" si="411"/>
        <v>#REF!</v>
      </c>
      <c r="Q3948" s="59" t="s">
        <v>132</v>
      </c>
      <c r="R3948" s="51"/>
      <c r="S3948" s="51"/>
    </row>
    <row r="3949" spans="1:19" ht="31" x14ac:dyDescent="0.35">
      <c r="A3949" s="125" t="s">
        <v>12924</v>
      </c>
      <c r="B3949" s="125"/>
      <c r="C3949" s="125"/>
      <c r="D3949" s="125"/>
      <c r="E3949" s="125"/>
      <c r="F3949" s="125"/>
      <c r="G3949" s="125"/>
      <c r="H3949" s="125"/>
      <c r="I3949" s="125"/>
      <c r="J3949" s="125"/>
      <c r="K3949" s="125"/>
      <c r="L3949" s="125"/>
      <c r="M3949" s="125"/>
      <c r="N3949" s="125"/>
      <c r="O3949" s="125"/>
      <c r="P3949" s="125"/>
      <c r="Q3949" s="52"/>
      <c r="R3949" s="51"/>
      <c r="S3949" s="51"/>
    </row>
    <row r="3950" spans="1:19" ht="21" x14ac:dyDescent="0.35">
      <c r="A3950" s="53">
        <v>40708012</v>
      </c>
      <c r="B3950" s="53" t="s">
        <v>12925</v>
      </c>
      <c r="C3950" s="54" t="s">
        <v>668</v>
      </c>
      <c r="D3950" s="60">
        <v>1</v>
      </c>
      <c r="E3950" s="60" t="s">
        <v>23</v>
      </c>
      <c r="F3950" s="53">
        <v>18.48</v>
      </c>
      <c r="G3950" s="65"/>
      <c r="H3950" s="65"/>
      <c r="I3950" s="53" t="s">
        <v>642</v>
      </c>
      <c r="J3950" s="76">
        <v>0.95</v>
      </c>
      <c r="K3950" s="57">
        <v>1</v>
      </c>
      <c r="L3950" s="58">
        <f t="shared" ref="L3950:L3961" si="412">VLOOKUP(E3950,PORTES2021,10,FALSE)</f>
        <v>116.71</v>
      </c>
      <c r="M3950" s="58">
        <f t="shared" si="410"/>
        <v>116.71</v>
      </c>
      <c r="N3950" s="58" t="e">
        <f>IF(F3950&gt;0,ROUND(F3950*#REF!,2),0)</f>
        <v>#REF!</v>
      </c>
      <c r="O3950" s="58" t="e">
        <f>IF(J3950&gt;0,ROUND(J3950*#REF!,2),0)</f>
        <v>#REF!</v>
      </c>
      <c r="P3950" s="58" t="e">
        <f t="shared" ref="P3950:P3961" si="413">ROUND(M3950+N3950+O3950,2)</f>
        <v>#REF!</v>
      </c>
      <c r="Q3950" s="59" t="s">
        <v>132</v>
      </c>
      <c r="R3950" s="51"/>
      <c r="S3950" s="51"/>
    </row>
    <row r="3951" spans="1:19" x14ac:dyDescent="0.35">
      <c r="A3951" s="53">
        <v>40708020</v>
      </c>
      <c r="B3951" s="53" t="s">
        <v>12926</v>
      </c>
      <c r="C3951" s="54" t="s">
        <v>667</v>
      </c>
      <c r="D3951" s="60">
        <v>1</v>
      </c>
      <c r="E3951" s="60" t="s">
        <v>23</v>
      </c>
      <c r="F3951" s="53">
        <v>22.812999999999999</v>
      </c>
      <c r="G3951" s="65"/>
      <c r="H3951" s="65"/>
      <c r="I3951" s="53" t="s">
        <v>642</v>
      </c>
      <c r="J3951" s="76">
        <v>0.95</v>
      </c>
      <c r="K3951" s="57">
        <v>1</v>
      </c>
      <c r="L3951" s="58">
        <f t="shared" si="412"/>
        <v>116.71</v>
      </c>
      <c r="M3951" s="58">
        <f t="shared" si="410"/>
        <v>116.71</v>
      </c>
      <c r="N3951" s="58" t="e">
        <f>IF(F3951&gt;0,ROUND(F3951*#REF!,2),0)</f>
        <v>#REF!</v>
      </c>
      <c r="O3951" s="58" t="e">
        <f>IF(J3951&gt;0,ROUND(J3951*#REF!,2),0)</f>
        <v>#REF!</v>
      </c>
      <c r="P3951" s="58" t="e">
        <f t="shared" si="413"/>
        <v>#REF!</v>
      </c>
      <c r="Q3951" s="59" t="s">
        <v>132</v>
      </c>
      <c r="R3951" s="51"/>
      <c r="S3951" s="51"/>
    </row>
    <row r="3952" spans="1:19" ht="21" x14ac:dyDescent="0.35">
      <c r="A3952" s="53">
        <v>40708039</v>
      </c>
      <c r="B3952" s="53" t="s">
        <v>12927</v>
      </c>
      <c r="C3952" s="54" t="s">
        <v>666</v>
      </c>
      <c r="D3952" s="60">
        <v>1</v>
      </c>
      <c r="E3952" s="60" t="s">
        <v>23</v>
      </c>
      <c r="F3952" s="53">
        <v>19.956</v>
      </c>
      <c r="G3952" s="65"/>
      <c r="H3952" s="65"/>
      <c r="I3952" s="53" t="s">
        <v>642</v>
      </c>
      <c r="J3952" s="76"/>
      <c r="K3952" s="57"/>
      <c r="L3952" s="58">
        <f t="shared" si="412"/>
        <v>116.71</v>
      </c>
      <c r="M3952" s="58">
        <f t="shared" si="410"/>
        <v>116.71</v>
      </c>
      <c r="N3952" s="58" t="e">
        <f>IF(F3952&gt;0,ROUND(F3952*#REF!,2),0)</f>
        <v>#REF!</v>
      </c>
      <c r="O3952" s="58">
        <f>IF(J3952&gt;0,ROUND(J3952*#REF!,2),0)</f>
        <v>0</v>
      </c>
      <c r="P3952" s="58" t="e">
        <f t="shared" si="413"/>
        <v>#REF!</v>
      </c>
      <c r="Q3952" s="59" t="s">
        <v>132</v>
      </c>
      <c r="R3952" s="51"/>
      <c r="S3952" s="51"/>
    </row>
    <row r="3953" spans="1:19" ht="21" x14ac:dyDescent="0.35">
      <c r="A3953" s="53">
        <v>40708047</v>
      </c>
      <c r="B3953" s="53" t="s">
        <v>12928</v>
      </c>
      <c r="C3953" s="54" t="s">
        <v>665</v>
      </c>
      <c r="D3953" s="60">
        <v>1</v>
      </c>
      <c r="E3953" s="60" t="s">
        <v>23</v>
      </c>
      <c r="F3953" s="53">
        <v>26.422999999999998</v>
      </c>
      <c r="G3953" s="65"/>
      <c r="H3953" s="65"/>
      <c r="I3953" s="53" t="s">
        <v>642</v>
      </c>
      <c r="J3953" s="76">
        <v>0.95</v>
      </c>
      <c r="K3953" s="57">
        <v>1</v>
      </c>
      <c r="L3953" s="58">
        <f t="shared" si="412"/>
        <v>116.71</v>
      </c>
      <c r="M3953" s="58">
        <f t="shared" si="410"/>
        <v>116.71</v>
      </c>
      <c r="N3953" s="58" t="e">
        <f>IF(F3953&gt;0,ROUND(F3953*#REF!,2),0)</f>
        <v>#REF!</v>
      </c>
      <c r="O3953" s="58" t="e">
        <f>IF(J3953&gt;0,ROUND(J3953*#REF!,2),0)</f>
        <v>#REF!</v>
      </c>
      <c r="P3953" s="58" t="e">
        <f t="shared" si="413"/>
        <v>#REF!</v>
      </c>
      <c r="Q3953" s="59" t="s">
        <v>132</v>
      </c>
      <c r="R3953" s="51"/>
      <c r="S3953" s="51"/>
    </row>
    <row r="3954" spans="1:19" ht="21" x14ac:dyDescent="0.35">
      <c r="A3954" s="53">
        <v>40708055</v>
      </c>
      <c r="B3954" s="53" t="s">
        <v>12929</v>
      </c>
      <c r="C3954" s="54" t="s">
        <v>664</v>
      </c>
      <c r="D3954" s="60">
        <v>1</v>
      </c>
      <c r="E3954" s="60" t="s">
        <v>41</v>
      </c>
      <c r="F3954" s="53">
        <v>53.015999999999998</v>
      </c>
      <c r="G3954" s="65"/>
      <c r="H3954" s="65"/>
      <c r="I3954" s="53" t="s">
        <v>642</v>
      </c>
      <c r="J3954" s="76">
        <v>0.95</v>
      </c>
      <c r="K3954" s="57">
        <v>1</v>
      </c>
      <c r="L3954" s="58">
        <f t="shared" si="412"/>
        <v>169.74</v>
      </c>
      <c r="M3954" s="58">
        <f t="shared" si="410"/>
        <v>169.74</v>
      </c>
      <c r="N3954" s="58" t="e">
        <f>IF(F3954&gt;0,ROUND(F3954*#REF!,2),0)</f>
        <v>#REF!</v>
      </c>
      <c r="O3954" s="58" t="e">
        <f>IF(J3954&gt;0,ROUND(J3954*#REF!,2),0)</f>
        <v>#REF!</v>
      </c>
      <c r="P3954" s="58" t="e">
        <f t="shared" si="413"/>
        <v>#REF!</v>
      </c>
      <c r="Q3954" s="59" t="s">
        <v>132</v>
      </c>
      <c r="R3954" s="51"/>
      <c r="S3954" s="51"/>
    </row>
    <row r="3955" spans="1:19" x14ac:dyDescent="0.35">
      <c r="A3955" s="53">
        <v>40708063</v>
      </c>
      <c r="B3955" s="53" t="s">
        <v>12930</v>
      </c>
      <c r="C3955" s="54" t="s">
        <v>663</v>
      </c>
      <c r="D3955" s="60">
        <v>1</v>
      </c>
      <c r="E3955" s="60" t="s">
        <v>4</v>
      </c>
      <c r="F3955" s="53">
        <v>24.613</v>
      </c>
      <c r="G3955" s="65"/>
      <c r="H3955" s="65"/>
      <c r="I3955" s="53" t="s">
        <v>642</v>
      </c>
      <c r="J3955" s="76"/>
      <c r="K3955" s="57"/>
      <c r="L3955" s="58">
        <f t="shared" si="412"/>
        <v>84.88</v>
      </c>
      <c r="M3955" s="58">
        <f t="shared" si="410"/>
        <v>84.88</v>
      </c>
      <c r="N3955" s="58" t="e">
        <f>IF(F3955&gt;0,ROUND(F3955*#REF!,2),0)</f>
        <v>#REF!</v>
      </c>
      <c r="O3955" s="58">
        <f>IF(J3955&gt;0,ROUND(J3955*#REF!,2),0)</f>
        <v>0</v>
      </c>
      <c r="P3955" s="58" t="e">
        <f t="shared" si="413"/>
        <v>#REF!</v>
      </c>
      <c r="Q3955" s="59" t="s">
        <v>132</v>
      </c>
      <c r="R3955" s="51"/>
      <c r="S3955" s="51"/>
    </row>
    <row r="3956" spans="1:19" ht="21" x14ac:dyDescent="0.35">
      <c r="A3956" s="53">
        <v>40708071</v>
      </c>
      <c r="B3956" s="53" t="s">
        <v>12931</v>
      </c>
      <c r="C3956" s="54" t="s">
        <v>662</v>
      </c>
      <c r="D3956" s="60">
        <v>1</v>
      </c>
      <c r="E3956" s="60" t="s">
        <v>4</v>
      </c>
      <c r="F3956" s="53">
        <v>14.347</v>
      </c>
      <c r="G3956" s="65"/>
      <c r="H3956" s="65"/>
      <c r="I3956" s="53" t="s">
        <v>642</v>
      </c>
      <c r="J3956" s="76"/>
      <c r="K3956" s="57"/>
      <c r="L3956" s="58">
        <f t="shared" si="412"/>
        <v>84.88</v>
      </c>
      <c r="M3956" s="58">
        <f t="shared" si="410"/>
        <v>84.88</v>
      </c>
      <c r="N3956" s="58" t="e">
        <f>IF(F3956&gt;0,ROUND(F3956*#REF!,2),0)</f>
        <v>#REF!</v>
      </c>
      <c r="O3956" s="58">
        <f>IF(J3956&gt;0,ROUND(J3956*#REF!,2),0)</f>
        <v>0</v>
      </c>
      <c r="P3956" s="58" t="e">
        <f t="shared" si="413"/>
        <v>#REF!</v>
      </c>
      <c r="Q3956" s="59" t="s">
        <v>132</v>
      </c>
      <c r="R3956" s="51"/>
      <c r="S3956" s="51"/>
    </row>
    <row r="3957" spans="1:19" ht="21" x14ac:dyDescent="0.35">
      <c r="A3957" s="53">
        <v>40708080</v>
      </c>
      <c r="B3957" s="53" t="s">
        <v>12932</v>
      </c>
      <c r="C3957" s="54" t="s">
        <v>661</v>
      </c>
      <c r="D3957" s="60">
        <v>1</v>
      </c>
      <c r="E3957" s="60" t="s">
        <v>224</v>
      </c>
      <c r="F3957" s="53">
        <v>14.347</v>
      </c>
      <c r="G3957" s="65"/>
      <c r="H3957" s="65"/>
      <c r="I3957" s="53" t="s">
        <v>642</v>
      </c>
      <c r="J3957" s="76"/>
      <c r="K3957" s="57"/>
      <c r="L3957" s="58">
        <f t="shared" si="412"/>
        <v>338.19</v>
      </c>
      <c r="M3957" s="58">
        <f t="shared" si="410"/>
        <v>338.19</v>
      </c>
      <c r="N3957" s="58" t="e">
        <f>IF(F3957&gt;0,ROUND(F3957*#REF!,2),0)</f>
        <v>#REF!</v>
      </c>
      <c r="O3957" s="58">
        <f>IF(J3957&gt;0,ROUND(J3957*#REF!,2),0)</f>
        <v>0</v>
      </c>
      <c r="P3957" s="58" t="e">
        <f t="shared" si="413"/>
        <v>#REF!</v>
      </c>
      <c r="Q3957" s="59" t="s">
        <v>132</v>
      </c>
      <c r="R3957" s="51"/>
      <c r="S3957" s="51"/>
    </row>
    <row r="3958" spans="1:19" ht="31.5" x14ac:dyDescent="0.35">
      <c r="A3958" s="53">
        <v>40708098</v>
      </c>
      <c r="B3958" s="53" t="s">
        <v>12933</v>
      </c>
      <c r="C3958" s="54" t="s">
        <v>660</v>
      </c>
      <c r="D3958" s="60">
        <v>1</v>
      </c>
      <c r="E3958" s="60" t="s">
        <v>224</v>
      </c>
      <c r="F3958" s="53">
        <v>14.347</v>
      </c>
      <c r="G3958" s="65"/>
      <c r="H3958" s="65"/>
      <c r="I3958" s="53" t="s">
        <v>642</v>
      </c>
      <c r="J3958" s="76"/>
      <c r="K3958" s="57"/>
      <c r="L3958" s="58">
        <f t="shared" si="412"/>
        <v>338.19</v>
      </c>
      <c r="M3958" s="58">
        <f t="shared" si="410"/>
        <v>338.19</v>
      </c>
      <c r="N3958" s="58" t="e">
        <f>IF(F3958&gt;0,ROUND(F3958*#REF!,2),0)</f>
        <v>#REF!</v>
      </c>
      <c r="O3958" s="58">
        <f>IF(J3958&gt;0,ROUND(J3958*#REF!,2),0)</f>
        <v>0</v>
      </c>
      <c r="P3958" s="58" t="e">
        <f t="shared" si="413"/>
        <v>#REF!</v>
      </c>
      <c r="Q3958" s="59" t="s">
        <v>132</v>
      </c>
      <c r="R3958" s="51"/>
      <c r="S3958" s="51"/>
    </row>
    <row r="3959" spans="1:19" x14ac:dyDescent="0.35">
      <c r="A3959" s="53">
        <v>40708101</v>
      </c>
      <c r="B3959" s="53" t="s">
        <v>12934</v>
      </c>
      <c r="C3959" s="54" t="s">
        <v>659</v>
      </c>
      <c r="D3959" s="60">
        <v>1</v>
      </c>
      <c r="E3959" s="60" t="s">
        <v>4</v>
      </c>
      <c r="F3959" s="53">
        <v>7.8769999999999998</v>
      </c>
      <c r="G3959" s="65"/>
      <c r="H3959" s="65"/>
      <c r="I3959" s="53" t="s">
        <v>642</v>
      </c>
      <c r="J3959" s="76">
        <v>0.56999999999999995</v>
      </c>
      <c r="K3959" s="57">
        <v>1</v>
      </c>
      <c r="L3959" s="58">
        <f t="shared" si="412"/>
        <v>84.88</v>
      </c>
      <c r="M3959" s="58">
        <f t="shared" si="410"/>
        <v>84.88</v>
      </c>
      <c r="N3959" s="58" t="e">
        <f>IF(F3959&gt;0,ROUND(F3959*#REF!,2),0)</f>
        <v>#REF!</v>
      </c>
      <c r="O3959" s="58" t="e">
        <f>IF(J3959&gt;0,ROUND(J3959*#REF!,2),0)</f>
        <v>#REF!</v>
      </c>
      <c r="P3959" s="58" t="e">
        <f t="shared" si="413"/>
        <v>#REF!</v>
      </c>
      <c r="Q3959" s="59" t="s">
        <v>132</v>
      </c>
      <c r="R3959" s="51"/>
      <c r="S3959" s="51"/>
    </row>
    <row r="3960" spans="1:19" ht="21" x14ac:dyDescent="0.35">
      <c r="A3960" s="53">
        <v>40708110</v>
      </c>
      <c r="B3960" s="53" t="s">
        <v>12935</v>
      </c>
      <c r="C3960" s="54" t="s">
        <v>658</v>
      </c>
      <c r="D3960" s="60">
        <v>1</v>
      </c>
      <c r="E3960" s="60" t="s">
        <v>34</v>
      </c>
      <c r="F3960" s="53">
        <v>13.608000000000001</v>
      </c>
      <c r="G3960" s="65"/>
      <c r="H3960" s="65"/>
      <c r="I3960" s="53" t="s">
        <v>642</v>
      </c>
      <c r="J3960" s="76">
        <v>0.56999999999999995</v>
      </c>
      <c r="K3960" s="57">
        <v>1</v>
      </c>
      <c r="L3960" s="58">
        <f t="shared" si="412"/>
        <v>71.62</v>
      </c>
      <c r="M3960" s="58">
        <f t="shared" si="410"/>
        <v>71.62</v>
      </c>
      <c r="N3960" s="58" t="e">
        <f>IF(F3960&gt;0,ROUND(F3960*#REF!,2),0)</f>
        <v>#REF!</v>
      </c>
      <c r="O3960" s="58" t="e">
        <f>IF(J3960&gt;0,ROUND(J3960*#REF!,2),0)</f>
        <v>#REF!</v>
      </c>
      <c r="P3960" s="58" t="e">
        <f t="shared" si="413"/>
        <v>#REF!</v>
      </c>
      <c r="Q3960" s="59" t="s">
        <v>132</v>
      </c>
      <c r="R3960" s="51"/>
      <c r="S3960" s="51"/>
    </row>
    <row r="3961" spans="1:19" x14ac:dyDescent="0.35">
      <c r="A3961" s="53">
        <v>40708128</v>
      </c>
      <c r="B3961" s="53" t="s">
        <v>12936</v>
      </c>
      <c r="C3961" s="54" t="s">
        <v>657</v>
      </c>
      <c r="D3961" s="60">
        <v>1</v>
      </c>
      <c r="E3961" s="60" t="s">
        <v>224</v>
      </c>
      <c r="F3961" s="53">
        <v>127.4</v>
      </c>
      <c r="G3961" s="65"/>
      <c r="H3961" s="65"/>
      <c r="I3961" s="53" t="s">
        <v>642</v>
      </c>
      <c r="J3961" s="76">
        <v>2.5</v>
      </c>
      <c r="K3961" s="57">
        <v>1</v>
      </c>
      <c r="L3961" s="58">
        <f t="shared" si="412"/>
        <v>338.19</v>
      </c>
      <c r="M3961" s="58">
        <f t="shared" si="410"/>
        <v>338.19</v>
      </c>
      <c r="N3961" s="58" t="e">
        <f>IF(F3961&gt;0,ROUND(F3961*#REF!,2),0)</f>
        <v>#REF!</v>
      </c>
      <c r="O3961" s="58" t="e">
        <f>IF(J3961&gt;0,ROUND(J3961*#REF!,2),0)</f>
        <v>#REF!</v>
      </c>
      <c r="P3961" s="58" t="e">
        <f t="shared" si="413"/>
        <v>#REF!</v>
      </c>
      <c r="Q3961" s="59" t="s">
        <v>132</v>
      </c>
      <c r="R3961" s="51"/>
      <c r="S3961" s="51"/>
    </row>
    <row r="3962" spans="1:19" ht="31" x14ac:dyDescent="0.35">
      <c r="A3962" s="125" t="s">
        <v>12937</v>
      </c>
      <c r="B3962" s="125"/>
      <c r="C3962" s="125"/>
      <c r="D3962" s="125"/>
      <c r="E3962" s="125"/>
      <c r="F3962" s="125"/>
      <c r="G3962" s="125"/>
      <c r="H3962" s="125"/>
      <c r="I3962" s="125"/>
      <c r="J3962" s="125"/>
      <c r="K3962" s="125"/>
      <c r="L3962" s="125"/>
      <c r="M3962" s="125"/>
      <c r="N3962" s="125"/>
      <c r="O3962" s="125"/>
      <c r="P3962" s="125"/>
      <c r="Q3962" s="52"/>
      <c r="R3962" s="51"/>
      <c r="S3962" s="51"/>
    </row>
    <row r="3963" spans="1:19" ht="21" x14ac:dyDescent="0.35">
      <c r="A3963" s="53">
        <v>40709019</v>
      </c>
      <c r="B3963" s="53" t="s">
        <v>12938</v>
      </c>
      <c r="C3963" s="54" t="s">
        <v>656</v>
      </c>
      <c r="D3963" s="60">
        <v>1</v>
      </c>
      <c r="E3963" s="60" t="s">
        <v>18</v>
      </c>
      <c r="F3963" s="53">
        <v>4.79</v>
      </c>
      <c r="G3963" s="65"/>
      <c r="H3963" s="65"/>
      <c r="I3963" s="53" t="s">
        <v>642</v>
      </c>
      <c r="J3963" s="76">
        <v>0.56999999999999995</v>
      </c>
      <c r="K3963" s="57">
        <v>1</v>
      </c>
      <c r="L3963" s="58">
        <f>VLOOKUP(E3963,PORTES2021,10,FALSE)</f>
        <v>53.06</v>
      </c>
      <c r="M3963" s="58">
        <f t="shared" ref="M3963:M3975" si="414">ROUND(D3963*L3963,2)</f>
        <v>53.06</v>
      </c>
      <c r="N3963" s="58" t="e">
        <f>IF(F3963&gt;0,ROUND(F3963*#REF!,2),0)</f>
        <v>#REF!</v>
      </c>
      <c r="O3963" s="58" t="e">
        <f>IF(J3963&gt;0,ROUND(J3963*#REF!,2),0)</f>
        <v>#REF!</v>
      </c>
      <c r="P3963" s="58" t="e">
        <f>ROUND(M3963+N3963+O3963,2)</f>
        <v>#REF!</v>
      </c>
      <c r="Q3963" s="59" t="s">
        <v>132</v>
      </c>
      <c r="R3963" s="51"/>
      <c r="S3963" s="51"/>
    </row>
    <row r="3964" spans="1:19" ht="21" x14ac:dyDescent="0.35">
      <c r="A3964" s="53">
        <v>40709027</v>
      </c>
      <c r="B3964" s="53" t="s">
        <v>12939</v>
      </c>
      <c r="C3964" s="54" t="s">
        <v>655</v>
      </c>
      <c r="D3964" s="60">
        <v>1</v>
      </c>
      <c r="E3964" s="60" t="s">
        <v>4</v>
      </c>
      <c r="F3964" s="53">
        <v>10.66</v>
      </c>
      <c r="G3964" s="65"/>
      <c r="H3964" s="65"/>
      <c r="I3964" s="53" t="s">
        <v>642</v>
      </c>
      <c r="J3964" s="76">
        <v>0.56999999999999995</v>
      </c>
      <c r="K3964" s="57">
        <v>1</v>
      </c>
      <c r="L3964" s="58">
        <f>VLOOKUP(E3964,PORTES2021,10,FALSE)</f>
        <v>84.88</v>
      </c>
      <c r="M3964" s="58">
        <f t="shared" si="414"/>
        <v>84.88</v>
      </c>
      <c r="N3964" s="58" t="e">
        <f>IF(F3964&gt;0,ROUND(F3964*#REF!,2),0)</f>
        <v>#REF!</v>
      </c>
      <c r="O3964" s="58" t="e">
        <f>IF(J3964&gt;0,ROUND(J3964*#REF!,2),0)</f>
        <v>#REF!</v>
      </c>
      <c r="P3964" s="58" t="e">
        <f>ROUND(M3964+N3964+O3964,2)</f>
        <v>#REF!</v>
      </c>
      <c r="Q3964" s="59" t="s">
        <v>132</v>
      </c>
      <c r="R3964" s="51"/>
      <c r="S3964" s="51"/>
    </row>
    <row r="3965" spans="1:19" ht="21" x14ac:dyDescent="0.35">
      <c r="A3965" s="53">
        <v>40709035</v>
      </c>
      <c r="B3965" s="53" t="s">
        <v>12940</v>
      </c>
      <c r="C3965" s="54" t="s">
        <v>654</v>
      </c>
      <c r="D3965" s="60">
        <v>1</v>
      </c>
      <c r="E3965" s="60" t="s">
        <v>4</v>
      </c>
      <c r="F3965" s="53">
        <v>8.8529999999999998</v>
      </c>
      <c r="G3965" s="65"/>
      <c r="H3965" s="65"/>
      <c r="I3965" s="53" t="s">
        <v>642</v>
      </c>
      <c r="J3965" s="76">
        <v>0.56999999999999995</v>
      </c>
      <c r="K3965" s="57">
        <v>1</v>
      </c>
      <c r="L3965" s="58">
        <f>VLOOKUP(E3965,PORTES2021,10,FALSE)</f>
        <v>84.88</v>
      </c>
      <c r="M3965" s="58">
        <f t="shared" si="414"/>
        <v>84.88</v>
      </c>
      <c r="N3965" s="58" t="e">
        <f>IF(F3965&gt;0,ROUND(F3965*#REF!,2),0)</f>
        <v>#REF!</v>
      </c>
      <c r="O3965" s="58" t="e">
        <f>IF(J3965&gt;0,ROUND(J3965*#REF!,2),0)</f>
        <v>#REF!</v>
      </c>
      <c r="P3965" s="58" t="e">
        <f>ROUND(M3965+N3965+O3965,2)</f>
        <v>#REF!</v>
      </c>
      <c r="Q3965" s="59" t="s">
        <v>132</v>
      </c>
      <c r="R3965" s="51"/>
      <c r="S3965" s="51"/>
    </row>
    <row r="3966" spans="1:19" ht="31" x14ac:dyDescent="0.35">
      <c r="A3966" s="125" t="s">
        <v>12941</v>
      </c>
      <c r="B3966" s="125"/>
      <c r="C3966" s="125"/>
      <c r="D3966" s="125"/>
      <c r="E3966" s="125"/>
      <c r="F3966" s="125"/>
      <c r="G3966" s="125"/>
      <c r="H3966" s="125"/>
      <c r="I3966" s="125"/>
      <c r="J3966" s="125"/>
      <c r="K3966" s="125"/>
      <c r="L3966" s="125"/>
      <c r="M3966" s="125"/>
      <c r="N3966" s="125"/>
      <c r="O3966" s="125"/>
      <c r="P3966" s="125"/>
      <c r="Q3966" s="52"/>
      <c r="R3966" s="51"/>
      <c r="S3966" s="51"/>
    </row>
    <row r="3967" spans="1:19" ht="31.5" x14ac:dyDescent="0.35">
      <c r="A3967" s="53">
        <v>40710017</v>
      </c>
      <c r="B3967" s="53" t="s">
        <v>12942</v>
      </c>
      <c r="C3967" s="54" t="s">
        <v>653</v>
      </c>
      <c r="D3967" s="60">
        <v>1</v>
      </c>
      <c r="E3967" s="60" t="s">
        <v>4</v>
      </c>
      <c r="F3967" s="75"/>
      <c r="G3967" s="65"/>
      <c r="H3967" s="65"/>
      <c r="I3967" s="56" t="s">
        <v>642</v>
      </c>
      <c r="J3967" s="53"/>
      <c r="K3967" s="57"/>
      <c r="L3967" s="58">
        <f t="shared" ref="L3967:L3975" si="415">VLOOKUP(E3967,PORTES2021,10,FALSE)</f>
        <v>84.88</v>
      </c>
      <c r="M3967" s="58">
        <f t="shared" si="414"/>
        <v>84.88</v>
      </c>
      <c r="N3967" s="58">
        <f>IF(F3967&gt;0,ROUND(F3967*#REF!,2),0)</f>
        <v>0</v>
      </c>
      <c r="O3967" s="58">
        <f>IF(J3967&gt;0,ROUND(J3967*#REF!,2),0)</f>
        <v>0</v>
      </c>
      <c r="P3967" s="58">
        <f t="shared" ref="P3967:P3975" si="416">ROUND(M3967+N3967+O3967,2)</f>
        <v>84.88</v>
      </c>
      <c r="Q3967" s="59" t="s">
        <v>132</v>
      </c>
      <c r="R3967" s="51"/>
      <c r="S3967" s="51"/>
    </row>
    <row r="3968" spans="1:19" ht="21" x14ac:dyDescent="0.35">
      <c r="A3968" s="53">
        <v>40710025</v>
      </c>
      <c r="B3968" s="53" t="s">
        <v>12943</v>
      </c>
      <c r="C3968" s="54" t="s">
        <v>652</v>
      </c>
      <c r="D3968" s="60">
        <v>1</v>
      </c>
      <c r="E3968" s="60" t="s">
        <v>151</v>
      </c>
      <c r="F3968" s="53">
        <v>16.085999999999999</v>
      </c>
      <c r="G3968" s="65"/>
      <c r="H3968" s="65"/>
      <c r="I3968" s="53" t="s">
        <v>642</v>
      </c>
      <c r="J3968" s="56"/>
      <c r="K3968" s="57"/>
      <c r="L3968" s="58">
        <f t="shared" si="415"/>
        <v>270.54000000000002</v>
      </c>
      <c r="M3968" s="58">
        <f t="shared" si="414"/>
        <v>270.54000000000002</v>
      </c>
      <c r="N3968" s="58" t="e">
        <f>IF(F3968&gt;0,ROUND(F3968*#REF!,2),0)</f>
        <v>#REF!</v>
      </c>
      <c r="O3968" s="58">
        <f>IF(J3968&gt;0,ROUND(J3968*#REF!,2),0)</f>
        <v>0</v>
      </c>
      <c r="P3968" s="58" t="e">
        <f t="shared" si="416"/>
        <v>#REF!</v>
      </c>
      <c r="Q3968" s="59" t="s">
        <v>132</v>
      </c>
      <c r="R3968" s="51"/>
      <c r="S3968" s="51"/>
    </row>
    <row r="3969" spans="1:19" x14ac:dyDescent="0.35">
      <c r="A3969" s="53">
        <v>40710033</v>
      </c>
      <c r="B3969" s="53" t="s">
        <v>12944</v>
      </c>
      <c r="C3969" s="54" t="s">
        <v>651</v>
      </c>
      <c r="D3969" s="60">
        <v>1</v>
      </c>
      <c r="E3969" s="60" t="s">
        <v>13</v>
      </c>
      <c r="F3969" s="53">
        <v>2.173</v>
      </c>
      <c r="G3969" s="65"/>
      <c r="H3969" s="65"/>
      <c r="I3969" s="56" t="s">
        <v>642</v>
      </c>
      <c r="J3969" s="53"/>
      <c r="K3969" s="57"/>
      <c r="L3969" s="58">
        <f t="shared" si="415"/>
        <v>148.54</v>
      </c>
      <c r="M3969" s="58">
        <f t="shared" si="414"/>
        <v>148.54</v>
      </c>
      <c r="N3969" s="58" t="e">
        <f>IF(F3969&gt;0,ROUND(F3969*#REF!,2),0)</f>
        <v>#REF!</v>
      </c>
      <c r="O3969" s="58">
        <f>IF(J3969&gt;0,ROUND(J3969*#REF!,2),0)</f>
        <v>0</v>
      </c>
      <c r="P3969" s="58" t="e">
        <f t="shared" si="416"/>
        <v>#REF!</v>
      </c>
      <c r="Q3969" s="59" t="s">
        <v>132</v>
      </c>
      <c r="R3969" s="51"/>
      <c r="S3969" s="51"/>
    </row>
    <row r="3970" spans="1:19" ht="21" x14ac:dyDescent="0.35">
      <c r="A3970" s="53">
        <v>40710041</v>
      </c>
      <c r="B3970" s="53" t="s">
        <v>12945</v>
      </c>
      <c r="C3970" s="54" t="s">
        <v>650</v>
      </c>
      <c r="D3970" s="60">
        <v>1</v>
      </c>
      <c r="E3970" s="60" t="s">
        <v>151</v>
      </c>
      <c r="F3970" s="53">
        <v>21.739000000000001</v>
      </c>
      <c r="G3970" s="65"/>
      <c r="H3970" s="65"/>
      <c r="I3970" s="53" t="s">
        <v>642</v>
      </c>
      <c r="J3970" s="56"/>
      <c r="K3970" s="57"/>
      <c r="L3970" s="58">
        <f t="shared" si="415"/>
        <v>270.54000000000002</v>
      </c>
      <c r="M3970" s="58">
        <f t="shared" si="414"/>
        <v>270.54000000000002</v>
      </c>
      <c r="N3970" s="58" t="e">
        <f>IF(F3970&gt;0,ROUND(F3970*#REF!,2),0)</f>
        <v>#REF!</v>
      </c>
      <c r="O3970" s="58">
        <f>IF(J3970&gt;0,ROUND(J3970*#REF!,2),0)</f>
        <v>0</v>
      </c>
      <c r="P3970" s="58" t="e">
        <f t="shared" si="416"/>
        <v>#REF!</v>
      </c>
      <c r="Q3970" s="59" t="s">
        <v>132</v>
      </c>
      <c r="R3970" s="51"/>
      <c r="S3970" s="51"/>
    </row>
    <row r="3971" spans="1:19" ht="21" x14ac:dyDescent="0.35">
      <c r="A3971" s="53">
        <v>40710050</v>
      </c>
      <c r="B3971" s="53" t="s">
        <v>12946</v>
      </c>
      <c r="C3971" s="54" t="s">
        <v>649</v>
      </c>
      <c r="D3971" s="60">
        <v>1</v>
      </c>
      <c r="E3971" s="60" t="s">
        <v>13</v>
      </c>
      <c r="F3971" s="53">
        <v>3.9129999999999998</v>
      </c>
      <c r="G3971" s="65"/>
      <c r="H3971" s="65"/>
      <c r="I3971" s="53" t="s">
        <v>642</v>
      </c>
      <c r="J3971" s="56"/>
      <c r="K3971" s="57"/>
      <c r="L3971" s="58">
        <f t="shared" si="415"/>
        <v>148.54</v>
      </c>
      <c r="M3971" s="58">
        <f t="shared" si="414"/>
        <v>148.54</v>
      </c>
      <c r="N3971" s="58" t="e">
        <f>IF(F3971&gt;0,ROUND(F3971*#REF!,2),0)</f>
        <v>#REF!</v>
      </c>
      <c r="O3971" s="58">
        <f>IF(J3971&gt;0,ROUND(J3971*#REF!,2),0)</f>
        <v>0</v>
      </c>
      <c r="P3971" s="58" t="e">
        <f t="shared" si="416"/>
        <v>#REF!</v>
      </c>
      <c r="Q3971" s="59" t="s">
        <v>132</v>
      </c>
      <c r="R3971" s="51"/>
      <c r="S3971" s="51"/>
    </row>
    <row r="3972" spans="1:19" ht="21" x14ac:dyDescent="0.35">
      <c r="A3972" s="53">
        <v>40710068</v>
      </c>
      <c r="B3972" s="53" t="s">
        <v>12947</v>
      </c>
      <c r="C3972" s="54" t="s">
        <v>648</v>
      </c>
      <c r="D3972" s="60">
        <v>1</v>
      </c>
      <c r="E3972" s="60" t="s">
        <v>13</v>
      </c>
      <c r="F3972" s="53">
        <v>3.9129999999999998</v>
      </c>
      <c r="G3972" s="65"/>
      <c r="H3972" s="65"/>
      <c r="I3972" s="53" t="s">
        <v>642</v>
      </c>
      <c r="J3972" s="56"/>
      <c r="K3972" s="57"/>
      <c r="L3972" s="58">
        <f t="shared" si="415"/>
        <v>148.54</v>
      </c>
      <c r="M3972" s="58">
        <f t="shared" si="414"/>
        <v>148.54</v>
      </c>
      <c r="N3972" s="58" t="e">
        <f>IF(F3972&gt;0,ROUND(F3972*#REF!,2),0)</f>
        <v>#REF!</v>
      </c>
      <c r="O3972" s="58">
        <f>IF(J3972&gt;0,ROUND(J3972*#REF!,2),0)</f>
        <v>0</v>
      </c>
      <c r="P3972" s="58" t="e">
        <f t="shared" si="416"/>
        <v>#REF!</v>
      </c>
      <c r="Q3972" s="59" t="s">
        <v>132</v>
      </c>
      <c r="R3972" s="51"/>
      <c r="S3972" s="51"/>
    </row>
    <row r="3973" spans="1:19" ht="21" x14ac:dyDescent="0.35">
      <c r="A3973" s="53">
        <v>40710076</v>
      </c>
      <c r="B3973" s="53" t="s">
        <v>12948</v>
      </c>
      <c r="C3973" s="54" t="s">
        <v>647</v>
      </c>
      <c r="D3973" s="60">
        <v>1</v>
      </c>
      <c r="E3973" s="60" t="s">
        <v>13</v>
      </c>
      <c r="F3973" s="53">
        <v>9.4339999999999993</v>
      </c>
      <c r="G3973" s="65"/>
      <c r="H3973" s="65"/>
      <c r="I3973" s="53" t="s">
        <v>642</v>
      </c>
      <c r="J3973" s="56"/>
      <c r="K3973" s="57"/>
      <c r="L3973" s="58">
        <f t="shared" si="415"/>
        <v>148.54</v>
      </c>
      <c r="M3973" s="58">
        <f t="shared" si="414"/>
        <v>148.54</v>
      </c>
      <c r="N3973" s="58" t="e">
        <f>IF(F3973&gt;0,ROUND(F3973*#REF!,2),0)</f>
        <v>#REF!</v>
      </c>
      <c r="O3973" s="58">
        <f>IF(J3973&gt;0,ROUND(J3973*#REF!,2),0)</f>
        <v>0</v>
      </c>
      <c r="P3973" s="58" t="e">
        <f t="shared" si="416"/>
        <v>#REF!</v>
      </c>
      <c r="Q3973" s="59" t="s">
        <v>132</v>
      </c>
      <c r="R3973" s="51"/>
      <c r="S3973" s="51"/>
    </row>
    <row r="3974" spans="1:19" ht="21" x14ac:dyDescent="0.35">
      <c r="A3974" s="53">
        <v>40710084</v>
      </c>
      <c r="B3974" s="53" t="s">
        <v>12949</v>
      </c>
      <c r="C3974" s="54" t="s">
        <v>646</v>
      </c>
      <c r="D3974" s="60">
        <v>1</v>
      </c>
      <c r="E3974" s="60" t="s">
        <v>13</v>
      </c>
      <c r="F3974" s="53">
        <v>9.4339999999999993</v>
      </c>
      <c r="G3974" s="65"/>
      <c r="H3974" s="65"/>
      <c r="I3974" s="53" t="s">
        <v>642</v>
      </c>
      <c r="J3974" s="56"/>
      <c r="K3974" s="57"/>
      <c r="L3974" s="58">
        <f t="shared" si="415"/>
        <v>148.54</v>
      </c>
      <c r="M3974" s="58">
        <f t="shared" si="414"/>
        <v>148.54</v>
      </c>
      <c r="N3974" s="58" t="e">
        <f>IF(F3974&gt;0,ROUND(F3974*#REF!,2),0)</f>
        <v>#REF!</v>
      </c>
      <c r="O3974" s="58">
        <f>IF(J3974&gt;0,ROUND(J3974*#REF!,2),0)</f>
        <v>0</v>
      </c>
      <c r="P3974" s="58" t="e">
        <f t="shared" si="416"/>
        <v>#REF!</v>
      </c>
      <c r="Q3974" s="59" t="s">
        <v>132</v>
      </c>
      <c r="R3974" s="51"/>
      <c r="S3974" s="51"/>
    </row>
    <row r="3975" spans="1:19" ht="21" x14ac:dyDescent="0.35">
      <c r="A3975" s="53">
        <v>40710092</v>
      </c>
      <c r="B3975" s="53" t="s">
        <v>12950</v>
      </c>
      <c r="C3975" s="54" t="s">
        <v>645</v>
      </c>
      <c r="D3975" s="60">
        <v>1</v>
      </c>
      <c r="E3975" s="60" t="s">
        <v>151</v>
      </c>
      <c r="F3975" s="53">
        <v>16.079999999999998</v>
      </c>
      <c r="G3975" s="65"/>
      <c r="H3975" s="65"/>
      <c r="I3975" s="53" t="s">
        <v>642</v>
      </c>
      <c r="J3975" s="56"/>
      <c r="K3975" s="57"/>
      <c r="L3975" s="58">
        <f t="shared" si="415"/>
        <v>270.54000000000002</v>
      </c>
      <c r="M3975" s="58">
        <f t="shared" si="414"/>
        <v>270.54000000000002</v>
      </c>
      <c r="N3975" s="58" t="e">
        <f>IF(F3975&gt;0,ROUND(F3975*#REF!,2),0)</f>
        <v>#REF!</v>
      </c>
      <c r="O3975" s="58">
        <f>IF(J3975&gt;0,ROUND(J3975*#REF!,2),0)</f>
        <v>0</v>
      </c>
      <c r="P3975" s="58" t="e">
        <f t="shared" si="416"/>
        <v>#REF!</v>
      </c>
      <c r="Q3975" s="59" t="s">
        <v>132</v>
      </c>
      <c r="R3975" s="51"/>
      <c r="S3975" s="51"/>
    </row>
    <row r="3976" spans="1:19" ht="31" x14ac:dyDescent="0.35">
      <c r="A3976" s="125" t="s">
        <v>12951</v>
      </c>
      <c r="B3976" s="125"/>
      <c r="C3976" s="125"/>
      <c r="D3976" s="125"/>
      <c r="E3976" s="125"/>
      <c r="F3976" s="125"/>
      <c r="G3976" s="125"/>
      <c r="H3976" s="125"/>
      <c r="I3976" s="125"/>
      <c r="J3976" s="125"/>
      <c r="K3976" s="125"/>
      <c r="L3976" s="125"/>
      <c r="M3976" s="125"/>
      <c r="N3976" s="125"/>
      <c r="O3976" s="125"/>
      <c r="P3976" s="125"/>
      <c r="Q3976" s="52"/>
      <c r="R3976" s="51"/>
      <c r="S3976" s="51"/>
    </row>
    <row r="3977" spans="1:19" x14ac:dyDescent="0.35">
      <c r="A3977" s="53">
        <v>40711013</v>
      </c>
      <c r="B3977" s="53" t="s">
        <v>12952</v>
      </c>
      <c r="C3977" s="54" t="s">
        <v>644</v>
      </c>
      <c r="D3977" s="60">
        <v>1</v>
      </c>
      <c r="E3977" s="60" t="s">
        <v>20</v>
      </c>
      <c r="F3977" s="53">
        <v>8.8979999999999997</v>
      </c>
      <c r="G3977" s="65"/>
      <c r="H3977" s="65"/>
      <c r="I3977" s="53" t="s">
        <v>642</v>
      </c>
      <c r="J3977" s="56"/>
      <c r="K3977" s="57"/>
      <c r="L3977" s="58">
        <f>VLOOKUP(E3977,PORTES2021,10,FALSE)</f>
        <v>39.79</v>
      </c>
      <c r="M3977" s="58">
        <f>ROUND(D3977*L3977,2)</f>
        <v>39.79</v>
      </c>
      <c r="N3977" s="58" t="e">
        <f>IF(F3977&gt;0,ROUND(F3977*#REF!,2),0)</f>
        <v>#REF!</v>
      </c>
      <c r="O3977" s="58">
        <f>IF(J3977&gt;0,ROUND(J3977*#REF!,2),0)</f>
        <v>0</v>
      </c>
      <c r="P3977" s="58" t="e">
        <f>ROUND(M3977+N3977+O3977,2)</f>
        <v>#REF!</v>
      </c>
      <c r="Q3977" s="59" t="s">
        <v>132</v>
      </c>
      <c r="R3977" s="51"/>
      <c r="S3977" s="51"/>
    </row>
    <row r="3978" spans="1:19" ht="21" x14ac:dyDescent="0.35">
      <c r="A3978" s="53">
        <v>40711021</v>
      </c>
      <c r="B3978" s="53" t="s">
        <v>12953</v>
      </c>
      <c r="C3978" s="54" t="s">
        <v>643</v>
      </c>
      <c r="D3978" s="60">
        <v>1</v>
      </c>
      <c r="E3978" s="60" t="s">
        <v>23</v>
      </c>
      <c r="F3978" s="53">
        <v>21.913</v>
      </c>
      <c r="G3978" s="65"/>
      <c r="H3978" s="65"/>
      <c r="I3978" s="53" t="s">
        <v>642</v>
      </c>
      <c r="J3978" s="76">
        <v>0.95</v>
      </c>
      <c r="K3978" s="57">
        <v>1</v>
      </c>
      <c r="L3978" s="58">
        <f>VLOOKUP(E3978,PORTES2021,10,FALSE)</f>
        <v>116.71</v>
      </c>
      <c r="M3978" s="58">
        <f>ROUND(D3978*L3978,2)</f>
        <v>116.71</v>
      </c>
      <c r="N3978" s="58" t="e">
        <f>IF(F3978&gt;0,ROUND(F3978*#REF!,2),0)</f>
        <v>#REF!</v>
      </c>
      <c r="O3978" s="58" t="e">
        <f>IF(J3978&gt;0,ROUND(J3978*#REF!,2),0)</f>
        <v>#REF!</v>
      </c>
      <c r="P3978" s="58" t="e">
        <f>ROUND(M3978+N3978+O3978,2)</f>
        <v>#REF!</v>
      </c>
      <c r="Q3978" s="59" t="s">
        <v>132</v>
      </c>
      <c r="R3978" s="51"/>
      <c r="S3978" s="51"/>
    </row>
    <row r="3979" spans="1:19" ht="31" x14ac:dyDescent="0.35">
      <c r="A3979" s="124" t="s">
        <v>12954</v>
      </c>
      <c r="B3979" s="124"/>
      <c r="C3979" s="124"/>
      <c r="D3979" s="124"/>
      <c r="E3979" s="124"/>
      <c r="F3979" s="124"/>
      <c r="G3979" s="124"/>
      <c r="H3979" s="124"/>
      <c r="I3979" s="124"/>
      <c r="J3979" s="124"/>
      <c r="K3979" s="124"/>
      <c r="L3979" s="124"/>
      <c r="M3979" s="124"/>
      <c r="N3979" s="124"/>
      <c r="O3979" s="124"/>
      <c r="P3979" s="124"/>
      <c r="Q3979" s="52"/>
      <c r="R3979" s="51"/>
      <c r="S3979" s="51"/>
    </row>
    <row r="3980" spans="1:19" x14ac:dyDescent="0.35">
      <c r="A3980" s="53">
        <v>40801012</v>
      </c>
      <c r="B3980" s="53" t="s">
        <v>12955</v>
      </c>
      <c r="C3980" s="54" t="s">
        <v>641</v>
      </c>
      <c r="D3980" s="60">
        <v>1</v>
      </c>
      <c r="E3980" s="60" t="s">
        <v>31</v>
      </c>
      <c r="F3980" s="56">
        <v>1.31</v>
      </c>
      <c r="G3980" s="53"/>
      <c r="H3980" s="53"/>
      <c r="I3980" s="53"/>
      <c r="J3980" s="76">
        <v>0.14399999999999999</v>
      </c>
      <c r="K3980" s="53">
        <v>2</v>
      </c>
      <c r="L3980" s="58">
        <f t="shared" ref="L3980:L3999" si="417">VLOOKUP(E3980,PORTES2021,11,FALSE)</f>
        <v>22.5</v>
      </c>
      <c r="M3980" s="58">
        <f t="shared" ref="M3980:M4026" si="418">ROUND(D3980*L3980,2)</f>
        <v>22.5</v>
      </c>
      <c r="N3980" s="58">
        <f t="shared" ref="N3980:N3999" si="419">IF(F3980&gt;0,ROUND(F3980*UCO_2021,2),0)</f>
        <v>16.95</v>
      </c>
      <c r="O3980" s="58" t="e">
        <f>IF(J3980&gt;0,ROUND(J3980*#REF!,2),0)</f>
        <v>#REF!</v>
      </c>
      <c r="P3980" s="58" t="e">
        <f t="shared" ref="P3980:P4043" si="420">ROUND(M3980+N3980+O3980,2)</f>
        <v>#REF!</v>
      </c>
      <c r="Q3980" s="59" t="s">
        <v>0</v>
      </c>
      <c r="R3980" s="51"/>
      <c r="S3980" s="51"/>
    </row>
    <row r="3981" spans="1:19" x14ac:dyDescent="0.35">
      <c r="A3981" s="53">
        <v>40801020</v>
      </c>
      <c r="B3981" s="53" t="s">
        <v>12956</v>
      </c>
      <c r="C3981" s="54" t="s">
        <v>640</v>
      </c>
      <c r="D3981" s="60">
        <v>1</v>
      </c>
      <c r="E3981" s="60" t="s">
        <v>31</v>
      </c>
      <c r="F3981" s="56">
        <v>1.47</v>
      </c>
      <c r="G3981" s="53"/>
      <c r="H3981" s="53"/>
      <c r="I3981" s="53"/>
      <c r="J3981" s="76">
        <v>0.216</v>
      </c>
      <c r="K3981" s="53">
        <v>3</v>
      </c>
      <c r="L3981" s="58">
        <f t="shared" si="417"/>
        <v>22.5</v>
      </c>
      <c r="M3981" s="58">
        <f t="shared" si="418"/>
        <v>22.5</v>
      </c>
      <c r="N3981" s="58">
        <f t="shared" si="419"/>
        <v>19.02</v>
      </c>
      <c r="O3981" s="58" t="e">
        <f>IF(J3981&gt;0,ROUND(J3981*#REF!,2),0)</f>
        <v>#REF!</v>
      </c>
      <c r="P3981" s="58" t="e">
        <f t="shared" si="420"/>
        <v>#REF!</v>
      </c>
      <c r="Q3981" s="59" t="s">
        <v>0</v>
      </c>
      <c r="R3981" s="51"/>
      <c r="S3981" s="51"/>
    </row>
    <row r="3982" spans="1:19" x14ac:dyDescent="0.35">
      <c r="A3982" s="53">
        <v>40801039</v>
      </c>
      <c r="B3982" s="53" t="s">
        <v>12957</v>
      </c>
      <c r="C3982" s="54" t="s">
        <v>639</v>
      </c>
      <c r="D3982" s="60">
        <v>1</v>
      </c>
      <c r="E3982" s="60" t="s">
        <v>20</v>
      </c>
      <c r="F3982" s="56">
        <v>1.58</v>
      </c>
      <c r="G3982" s="53"/>
      <c r="H3982" s="53"/>
      <c r="I3982" s="53"/>
      <c r="J3982" s="76">
        <v>0.28799999999999998</v>
      </c>
      <c r="K3982" s="53">
        <v>4</v>
      </c>
      <c r="L3982" s="58">
        <f t="shared" si="417"/>
        <v>33.75</v>
      </c>
      <c r="M3982" s="58">
        <f t="shared" si="418"/>
        <v>33.75</v>
      </c>
      <c r="N3982" s="58">
        <f t="shared" si="419"/>
        <v>20.45</v>
      </c>
      <c r="O3982" s="58" t="e">
        <f>IF(J3982&gt;0,ROUND(J3982*#REF!,2),0)</f>
        <v>#REF!</v>
      </c>
      <c r="P3982" s="58" t="e">
        <f t="shared" si="420"/>
        <v>#REF!</v>
      </c>
      <c r="Q3982" s="59" t="s">
        <v>0</v>
      </c>
      <c r="R3982" s="51"/>
      <c r="S3982" s="51"/>
    </row>
    <row r="3983" spans="1:19" ht="21" x14ac:dyDescent="0.35">
      <c r="A3983" s="53">
        <v>40801047</v>
      </c>
      <c r="B3983" s="53" t="s">
        <v>12958</v>
      </c>
      <c r="C3983" s="54" t="s">
        <v>638</v>
      </c>
      <c r="D3983" s="60">
        <v>1</v>
      </c>
      <c r="E3983" s="60" t="s">
        <v>20</v>
      </c>
      <c r="F3983" s="56">
        <v>1.79</v>
      </c>
      <c r="G3983" s="53"/>
      <c r="H3983" s="53"/>
      <c r="I3983" s="53"/>
      <c r="J3983" s="76">
        <v>0.25919999999999999</v>
      </c>
      <c r="K3983" s="53">
        <v>8</v>
      </c>
      <c r="L3983" s="58">
        <f t="shared" si="417"/>
        <v>33.75</v>
      </c>
      <c r="M3983" s="58">
        <f t="shared" si="418"/>
        <v>33.75</v>
      </c>
      <c r="N3983" s="58">
        <f t="shared" si="419"/>
        <v>23.16</v>
      </c>
      <c r="O3983" s="58" t="e">
        <f>IF(J3983&gt;0,ROUND(J3983*#REF!,2),0)</f>
        <v>#REF!</v>
      </c>
      <c r="P3983" s="58" t="e">
        <f t="shared" si="420"/>
        <v>#REF!</v>
      </c>
      <c r="Q3983" s="59" t="s">
        <v>0</v>
      </c>
      <c r="R3983" s="51"/>
      <c r="S3983" s="51"/>
    </row>
    <row r="3984" spans="1:19" x14ac:dyDescent="0.35">
      <c r="A3984" s="53">
        <v>40801055</v>
      </c>
      <c r="B3984" s="53" t="s">
        <v>12959</v>
      </c>
      <c r="C3984" s="54" t="s">
        <v>637</v>
      </c>
      <c r="D3984" s="60">
        <v>1</v>
      </c>
      <c r="E3984" s="60" t="s">
        <v>31</v>
      </c>
      <c r="F3984" s="56">
        <v>1.58</v>
      </c>
      <c r="G3984" s="53"/>
      <c r="H3984" s="53"/>
      <c r="I3984" s="53"/>
      <c r="J3984" s="76">
        <v>0.17280000000000001</v>
      </c>
      <c r="K3984" s="53">
        <v>4</v>
      </c>
      <c r="L3984" s="58">
        <f t="shared" si="417"/>
        <v>22.5</v>
      </c>
      <c r="M3984" s="58">
        <f t="shared" si="418"/>
        <v>22.5</v>
      </c>
      <c r="N3984" s="58">
        <f t="shared" si="419"/>
        <v>20.45</v>
      </c>
      <c r="O3984" s="58" t="e">
        <f>IF(J3984&gt;0,ROUND(J3984*#REF!,2),0)</f>
        <v>#REF!</v>
      </c>
      <c r="P3984" s="58" t="e">
        <f t="shared" si="420"/>
        <v>#REF!</v>
      </c>
      <c r="Q3984" s="59" t="s">
        <v>0</v>
      </c>
      <c r="R3984" s="51"/>
      <c r="S3984" s="51"/>
    </row>
    <row r="3985" spans="1:19" x14ac:dyDescent="0.35">
      <c r="A3985" s="53">
        <v>40801063</v>
      </c>
      <c r="B3985" s="53" t="s">
        <v>12960</v>
      </c>
      <c r="C3985" s="54" t="s">
        <v>636</v>
      </c>
      <c r="D3985" s="60">
        <v>1</v>
      </c>
      <c r="E3985" s="60" t="s">
        <v>31</v>
      </c>
      <c r="F3985" s="56">
        <v>1.47</v>
      </c>
      <c r="G3985" s="53"/>
      <c r="H3985" s="53"/>
      <c r="I3985" s="53"/>
      <c r="J3985" s="76">
        <v>0.12959999999999999</v>
      </c>
      <c r="K3985" s="53">
        <v>3</v>
      </c>
      <c r="L3985" s="58">
        <f t="shared" si="417"/>
        <v>22.5</v>
      </c>
      <c r="M3985" s="58">
        <f t="shared" si="418"/>
        <v>22.5</v>
      </c>
      <c r="N3985" s="58">
        <f t="shared" si="419"/>
        <v>19.02</v>
      </c>
      <c r="O3985" s="58" t="e">
        <f>IF(J3985&gt;0,ROUND(J3985*#REF!,2),0)</f>
        <v>#REF!</v>
      </c>
      <c r="P3985" s="58" t="e">
        <f t="shared" si="420"/>
        <v>#REF!</v>
      </c>
      <c r="Q3985" s="59" t="s">
        <v>0</v>
      </c>
      <c r="R3985" s="51"/>
      <c r="S3985" s="51"/>
    </row>
    <row r="3986" spans="1:19" x14ac:dyDescent="0.35">
      <c r="A3986" s="53">
        <v>40801071</v>
      </c>
      <c r="B3986" s="53" t="s">
        <v>12961</v>
      </c>
      <c r="C3986" s="54" t="s">
        <v>635</v>
      </c>
      <c r="D3986" s="60">
        <v>1</v>
      </c>
      <c r="E3986" s="60" t="s">
        <v>31</v>
      </c>
      <c r="F3986" s="56">
        <v>1.34</v>
      </c>
      <c r="G3986" s="53"/>
      <c r="H3986" s="53"/>
      <c r="I3986" s="53"/>
      <c r="J3986" s="76">
        <v>0.12959999999999999</v>
      </c>
      <c r="K3986" s="53">
        <v>3</v>
      </c>
      <c r="L3986" s="58">
        <f t="shared" si="417"/>
        <v>22.5</v>
      </c>
      <c r="M3986" s="58">
        <f t="shared" si="418"/>
        <v>22.5</v>
      </c>
      <c r="N3986" s="58">
        <f t="shared" si="419"/>
        <v>17.34</v>
      </c>
      <c r="O3986" s="58" t="e">
        <f>IF(J3986&gt;0,ROUND(J3986*#REF!,2),0)</f>
        <v>#REF!</v>
      </c>
      <c r="P3986" s="58" t="e">
        <f t="shared" si="420"/>
        <v>#REF!</v>
      </c>
      <c r="Q3986" s="59" t="s">
        <v>0</v>
      </c>
      <c r="R3986" s="51"/>
      <c r="S3986" s="51"/>
    </row>
    <row r="3987" spans="1:19" x14ac:dyDescent="0.35">
      <c r="A3987" s="53">
        <v>40801080</v>
      </c>
      <c r="B3987" s="53" t="s">
        <v>12962</v>
      </c>
      <c r="C3987" s="54" t="s">
        <v>634</v>
      </c>
      <c r="D3987" s="60">
        <v>1</v>
      </c>
      <c r="E3987" s="60" t="s">
        <v>31</v>
      </c>
      <c r="F3987" s="56">
        <v>1.34</v>
      </c>
      <c r="G3987" s="53"/>
      <c r="H3987" s="53"/>
      <c r="I3987" s="53"/>
      <c r="J3987" s="76">
        <v>0.12959999999999999</v>
      </c>
      <c r="K3987" s="53">
        <v>3</v>
      </c>
      <c r="L3987" s="58">
        <f t="shared" si="417"/>
        <v>22.5</v>
      </c>
      <c r="M3987" s="58">
        <f t="shared" si="418"/>
        <v>22.5</v>
      </c>
      <c r="N3987" s="58">
        <f t="shared" si="419"/>
        <v>17.34</v>
      </c>
      <c r="O3987" s="58" t="e">
        <f>IF(J3987&gt;0,ROUND(J3987*#REF!,2),0)</f>
        <v>#REF!</v>
      </c>
      <c r="P3987" s="58" t="e">
        <f t="shared" si="420"/>
        <v>#REF!</v>
      </c>
      <c r="Q3987" s="59" t="s">
        <v>0</v>
      </c>
      <c r="R3987" s="51"/>
      <c r="S3987" s="51"/>
    </row>
    <row r="3988" spans="1:19" x14ac:dyDescent="0.35">
      <c r="A3988" s="53">
        <v>40801098</v>
      </c>
      <c r="B3988" s="53" t="s">
        <v>12963</v>
      </c>
      <c r="C3988" s="54" t="s">
        <v>633</v>
      </c>
      <c r="D3988" s="60">
        <v>1</v>
      </c>
      <c r="E3988" s="60" t="s">
        <v>31</v>
      </c>
      <c r="F3988" s="56">
        <v>1.58</v>
      </c>
      <c r="G3988" s="53"/>
      <c r="H3988" s="53"/>
      <c r="I3988" s="53"/>
      <c r="J3988" s="76">
        <v>0.17280000000000001</v>
      </c>
      <c r="K3988" s="53">
        <v>4</v>
      </c>
      <c r="L3988" s="58">
        <f t="shared" si="417"/>
        <v>22.5</v>
      </c>
      <c r="M3988" s="58">
        <f t="shared" si="418"/>
        <v>22.5</v>
      </c>
      <c r="N3988" s="58">
        <f t="shared" si="419"/>
        <v>20.45</v>
      </c>
      <c r="O3988" s="58" t="e">
        <f>IF(J3988&gt;0,ROUND(J3988*#REF!,2),0)</f>
        <v>#REF!</v>
      </c>
      <c r="P3988" s="58" t="e">
        <f t="shared" si="420"/>
        <v>#REF!</v>
      </c>
      <c r="Q3988" s="59" t="s">
        <v>0</v>
      </c>
      <c r="R3988" s="51"/>
      <c r="S3988" s="51"/>
    </row>
    <row r="3989" spans="1:19" ht="21" x14ac:dyDescent="0.35">
      <c r="A3989" s="53">
        <v>40801101</v>
      </c>
      <c r="B3989" s="53" t="s">
        <v>12964</v>
      </c>
      <c r="C3989" s="54" t="s">
        <v>632</v>
      </c>
      <c r="D3989" s="60">
        <v>1</v>
      </c>
      <c r="E3989" s="60" t="s">
        <v>31</v>
      </c>
      <c r="F3989" s="56">
        <v>1.47</v>
      </c>
      <c r="G3989" s="53"/>
      <c r="H3989" s="53"/>
      <c r="I3989" s="53"/>
      <c r="J3989" s="76">
        <v>0.12959999999999999</v>
      </c>
      <c r="K3989" s="53">
        <v>3</v>
      </c>
      <c r="L3989" s="58">
        <f t="shared" si="417"/>
        <v>22.5</v>
      </c>
      <c r="M3989" s="58">
        <f t="shared" si="418"/>
        <v>22.5</v>
      </c>
      <c r="N3989" s="58">
        <f t="shared" si="419"/>
        <v>19.02</v>
      </c>
      <c r="O3989" s="58" t="e">
        <f>IF(J3989&gt;0,ROUND(J3989*#REF!,2),0)</f>
        <v>#REF!</v>
      </c>
      <c r="P3989" s="58" t="e">
        <f t="shared" si="420"/>
        <v>#REF!</v>
      </c>
      <c r="Q3989" s="59" t="s">
        <v>0</v>
      </c>
      <c r="R3989" s="51"/>
      <c r="S3989" s="51"/>
    </row>
    <row r="3990" spans="1:19" ht="21" x14ac:dyDescent="0.35">
      <c r="A3990" s="53">
        <v>40801110</v>
      </c>
      <c r="B3990" s="53" t="s">
        <v>12965</v>
      </c>
      <c r="C3990" s="54" t="s">
        <v>631</v>
      </c>
      <c r="D3990" s="60">
        <v>1</v>
      </c>
      <c r="E3990" s="60" t="s">
        <v>31</v>
      </c>
      <c r="F3990" s="56">
        <v>1.58</v>
      </c>
      <c r="G3990" s="53"/>
      <c r="H3990" s="53"/>
      <c r="I3990" s="53"/>
      <c r="J3990" s="76">
        <v>0.17280000000000001</v>
      </c>
      <c r="K3990" s="53">
        <v>4</v>
      </c>
      <c r="L3990" s="58">
        <f t="shared" si="417"/>
        <v>22.5</v>
      </c>
      <c r="M3990" s="58">
        <f t="shared" si="418"/>
        <v>22.5</v>
      </c>
      <c r="N3990" s="58">
        <f t="shared" si="419"/>
        <v>20.45</v>
      </c>
      <c r="O3990" s="58" t="e">
        <f>IF(J3990&gt;0,ROUND(J3990*#REF!,2),0)</f>
        <v>#REF!</v>
      </c>
      <c r="P3990" s="58" t="e">
        <f t="shared" si="420"/>
        <v>#REF!</v>
      </c>
      <c r="Q3990" s="59" t="s">
        <v>0</v>
      </c>
      <c r="R3990" s="51"/>
      <c r="S3990" s="51"/>
    </row>
    <row r="3991" spans="1:19" x14ac:dyDescent="0.35">
      <c r="A3991" s="53">
        <v>40801128</v>
      </c>
      <c r="B3991" s="53" t="s">
        <v>12966</v>
      </c>
      <c r="C3991" s="54" t="s">
        <v>630</v>
      </c>
      <c r="D3991" s="60">
        <v>1</v>
      </c>
      <c r="E3991" s="60" t="s">
        <v>31</v>
      </c>
      <c r="F3991" s="56">
        <v>1.22</v>
      </c>
      <c r="G3991" s="65"/>
      <c r="H3991" s="65"/>
      <c r="I3991" s="53"/>
      <c r="J3991" s="76">
        <v>8.6400000000000005E-2</v>
      </c>
      <c r="K3991" s="53">
        <v>2</v>
      </c>
      <c r="L3991" s="58">
        <f t="shared" si="417"/>
        <v>22.5</v>
      </c>
      <c r="M3991" s="58">
        <f t="shared" si="418"/>
        <v>22.5</v>
      </c>
      <c r="N3991" s="58">
        <f t="shared" si="419"/>
        <v>15.79</v>
      </c>
      <c r="O3991" s="58" t="e">
        <f>IF(J3991&gt;0,ROUND(J3991*#REF!,2),0)</f>
        <v>#REF!</v>
      </c>
      <c r="P3991" s="58" t="e">
        <f t="shared" si="420"/>
        <v>#REF!</v>
      </c>
      <c r="Q3991" s="59" t="s">
        <v>0</v>
      </c>
      <c r="R3991" s="51"/>
      <c r="S3991" s="51"/>
    </row>
    <row r="3992" spans="1:19" ht="21" x14ac:dyDescent="0.35">
      <c r="A3992" s="53">
        <v>40801136</v>
      </c>
      <c r="B3992" s="53" t="s">
        <v>12967</v>
      </c>
      <c r="C3992" s="54" t="s">
        <v>629</v>
      </c>
      <c r="D3992" s="60">
        <v>1</v>
      </c>
      <c r="E3992" s="60" t="s">
        <v>31</v>
      </c>
      <c r="F3992" s="56">
        <v>1.22</v>
      </c>
      <c r="G3992" s="53"/>
      <c r="H3992" s="53"/>
      <c r="I3992" s="53"/>
      <c r="J3992" s="76">
        <v>0.25919999999999999</v>
      </c>
      <c r="K3992" s="53">
        <v>1</v>
      </c>
      <c r="L3992" s="58">
        <f t="shared" si="417"/>
        <v>22.5</v>
      </c>
      <c r="M3992" s="58">
        <f t="shared" si="418"/>
        <v>22.5</v>
      </c>
      <c r="N3992" s="58">
        <f t="shared" si="419"/>
        <v>15.79</v>
      </c>
      <c r="O3992" s="58" t="e">
        <f>IF(J3992&gt;0,ROUND(J3992*#REF!,2),0)</f>
        <v>#REF!</v>
      </c>
      <c r="P3992" s="58" t="e">
        <f t="shared" si="420"/>
        <v>#REF!</v>
      </c>
      <c r="Q3992" s="59" t="s">
        <v>0</v>
      </c>
      <c r="R3992" s="51"/>
      <c r="S3992" s="51"/>
    </row>
    <row r="3993" spans="1:19" ht="21" x14ac:dyDescent="0.35">
      <c r="A3993" s="53">
        <v>40801144</v>
      </c>
      <c r="B3993" s="53" t="s">
        <v>12968</v>
      </c>
      <c r="C3993" s="54" t="s">
        <v>628</v>
      </c>
      <c r="D3993" s="60">
        <v>1</v>
      </c>
      <c r="E3993" s="60" t="s">
        <v>31</v>
      </c>
      <c r="F3993" s="56">
        <v>1.07</v>
      </c>
      <c r="G3993" s="53"/>
      <c r="H3993" s="53"/>
      <c r="I3993" s="53"/>
      <c r="J3993" s="76">
        <v>7.1999999999999995E-2</v>
      </c>
      <c r="K3993" s="53">
        <v>1</v>
      </c>
      <c r="L3993" s="58">
        <f t="shared" si="417"/>
        <v>22.5</v>
      </c>
      <c r="M3993" s="58">
        <f t="shared" si="418"/>
        <v>22.5</v>
      </c>
      <c r="N3993" s="58">
        <f t="shared" si="419"/>
        <v>13.85</v>
      </c>
      <c r="O3993" s="58" t="e">
        <f>IF(J3993&gt;0,ROUND(J3993*#REF!,2),0)</f>
        <v>#REF!</v>
      </c>
      <c r="P3993" s="58" t="e">
        <f t="shared" si="420"/>
        <v>#REF!</v>
      </c>
      <c r="Q3993" s="59" t="s">
        <v>0</v>
      </c>
      <c r="R3993" s="51"/>
      <c r="S3993" s="51"/>
    </row>
    <row r="3994" spans="1:19" ht="21" x14ac:dyDescent="0.35">
      <c r="A3994" s="53">
        <v>40801152</v>
      </c>
      <c r="B3994" s="53" t="s">
        <v>12969</v>
      </c>
      <c r="C3994" s="54" t="s">
        <v>627</v>
      </c>
      <c r="D3994" s="60">
        <v>1</v>
      </c>
      <c r="E3994" s="60" t="s">
        <v>31</v>
      </c>
      <c r="F3994" s="56">
        <v>1.22</v>
      </c>
      <c r="G3994" s="53"/>
      <c r="H3994" s="53"/>
      <c r="I3994" s="53"/>
      <c r="J3994" s="76">
        <v>0.14399999999999999</v>
      </c>
      <c r="K3994" s="53">
        <v>2</v>
      </c>
      <c r="L3994" s="58">
        <f t="shared" si="417"/>
        <v>22.5</v>
      </c>
      <c r="M3994" s="58">
        <f t="shared" si="418"/>
        <v>22.5</v>
      </c>
      <c r="N3994" s="58">
        <f t="shared" si="419"/>
        <v>15.79</v>
      </c>
      <c r="O3994" s="58" t="e">
        <f>IF(J3994&gt;0,ROUND(J3994*#REF!,2),0)</f>
        <v>#REF!</v>
      </c>
      <c r="P3994" s="58" t="e">
        <f t="shared" si="420"/>
        <v>#REF!</v>
      </c>
      <c r="Q3994" s="59" t="s">
        <v>0</v>
      </c>
      <c r="R3994" s="51"/>
      <c r="S3994" s="51"/>
    </row>
    <row r="3995" spans="1:19" x14ac:dyDescent="0.35">
      <c r="A3995" s="53">
        <v>40801160</v>
      </c>
      <c r="B3995" s="53" t="s">
        <v>12970</v>
      </c>
      <c r="C3995" s="54" t="s">
        <v>626</v>
      </c>
      <c r="D3995" s="60">
        <v>1</v>
      </c>
      <c r="E3995" s="60" t="s">
        <v>31</v>
      </c>
      <c r="F3995" s="56">
        <v>0.96</v>
      </c>
      <c r="G3995" s="53"/>
      <c r="H3995" s="53"/>
      <c r="I3995" s="53"/>
      <c r="J3995" s="76">
        <v>0.12959999999999999</v>
      </c>
      <c r="K3995" s="53">
        <v>8</v>
      </c>
      <c r="L3995" s="58">
        <f t="shared" si="417"/>
        <v>22.5</v>
      </c>
      <c r="M3995" s="58">
        <f t="shared" si="418"/>
        <v>22.5</v>
      </c>
      <c r="N3995" s="58">
        <f t="shared" si="419"/>
        <v>12.42</v>
      </c>
      <c r="O3995" s="58" t="e">
        <f>IF(J3995&gt;0,ROUND(J3995*#REF!,2),0)</f>
        <v>#REF!</v>
      </c>
      <c r="P3995" s="58" t="e">
        <f t="shared" si="420"/>
        <v>#REF!</v>
      </c>
      <c r="Q3995" s="59" t="s">
        <v>0</v>
      </c>
      <c r="R3995" s="51"/>
      <c r="S3995" s="51"/>
    </row>
    <row r="3996" spans="1:19" x14ac:dyDescent="0.35">
      <c r="A3996" s="53">
        <v>40801179</v>
      </c>
      <c r="B3996" s="53" t="s">
        <v>12971</v>
      </c>
      <c r="C3996" s="54" t="s">
        <v>625</v>
      </c>
      <c r="D3996" s="60">
        <v>1</v>
      </c>
      <c r="E3996" s="60" t="s">
        <v>25</v>
      </c>
      <c r="F3996" s="56">
        <v>0.3</v>
      </c>
      <c r="G3996" s="53"/>
      <c r="H3996" s="53"/>
      <c r="I3996" s="53"/>
      <c r="J3996" s="76">
        <v>2.1600000000000001E-2</v>
      </c>
      <c r="K3996" s="53">
        <v>1</v>
      </c>
      <c r="L3996" s="58">
        <f t="shared" si="417"/>
        <v>11.25</v>
      </c>
      <c r="M3996" s="58">
        <f t="shared" si="418"/>
        <v>11.25</v>
      </c>
      <c r="N3996" s="58">
        <f t="shared" si="419"/>
        <v>3.88</v>
      </c>
      <c r="O3996" s="58" t="e">
        <f>IF(J3996&gt;0,ROUND(J3996*#REF!,2),0)</f>
        <v>#REF!</v>
      </c>
      <c r="P3996" s="58" t="e">
        <f t="shared" si="420"/>
        <v>#REF!</v>
      </c>
      <c r="Q3996" s="59" t="s">
        <v>0</v>
      </c>
      <c r="R3996" s="51"/>
      <c r="S3996" s="51"/>
    </row>
    <row r="3997" spans="1:19" x14ac:dyDescent="0.35">
      <c r="A3997" s="53">
        <v>40801187</v>
      </c>
      <c r="B3997" s="53" t="s">
        <v>12972</v>
      </c>
      <c r="C3997" s="54" t="s">
        <v>624</v>
      </c>
      <c r="D3997" s="60">
        <v>1</v>
      </c>
      <c r="E3997" s="60" t="s">
        <v>25</v>
      </c>
      <c r="F3997" s="56">
        <v>0.39</v>
      </c>
      <c r="G3997" s="53"/>
      <c r="H3997" s="53"/>
      <c r="I3997" s="53"/>
      <c r="J3997" s="76">
        <v>0.12959999999999999</v>
      </c>
      <c r="K3997" s="53">
        <v>1</v>
      </c>
      <c r="L3997" s="58">
        <f t="shared" si="417"/>
        <v>11.25</v>
      </c>
      <c r="M3997" s="58">
        <f t="shared" si="418"/>
        <v>11.25</v>
      </c>
      <c r="N3997" s="58">
        <f t="shared" si="419"/>
        <v>5.05</v>
      </c>
      <c r="O3997" s="58" t="e">
        <f>IF(J3997&gt;0,ROUND(J3997*#REF!,2),0)</f>
        <v>#REF!</v>
      </c>
      <c r="P3997" s="58" t="e">
        <f t="shared" si="420"/>
        <v>#REF!</v>
      </c>
      <c r="Q3997" s="59" t="s">
        <v>0</v>
      </c>
      <c r="R3997" s="51"/>
      <c r="S3997" s="51"/>
    </row>
    <row r="3998" spans="1:19" ht="21" x14ac:dyDescent="0.35">
      <c r="A3998" s="53">
        <v>40801195</v>
      </c>
      <c r="B3998" s="53" t="s">
        <v>12973</v>
      </c>
      <c r="C3998" s="54" t="s">
        <v>623</v>
      </c>
      <c r="D3998" s="60">
        <v>1</v>
      </c>
      <c r="E3998" s="60" t="s">
        <v>20</v>
      </c>
      <c r="F3998" s="56">
        <v>3.12</v>
      </c>
      <c r="G3998" s="53"/>
      <c r="H3998" s="53"/>
      <c r="I3998" s="53"/>
      <c r="J3998" s="76">
        <v>0.69120000000000004</v>
      </c>
      <c r="K3998" s="53">
        <v>12</v>
      </c>
      <c r="L3998" s="58">
        <f t="shared" si="417"/>
        <v>33.75</v>
      </c>
      <c r="M3998" s="58">
        <f t="shared" si="418"/>
        <v>33.75</v>
      </c>
      <c r="N3998" s="58">
        <f t="shared" si="419"/>
        <v>40.369999999999997</v>
      </c>
      <c r="O3998" s="58" t="e">
        <f>IF(J3998&gt;0,ROUND(J3998*#REF!,2),0)</f>
        <v>#REF!</v>
      </c>
      <c r="P3998" s="58" t="e">
        <f t="shared" si="420"/>
        <v>#REF!</v>
      </c>
      <c r="Q3998" s="59" t="s">
        <v>0</v>
      </c>
      <c r="R3998" s="51"/>
      <c r="S3998" s="51"/>
    </row>
    <row r="3999" spans="1:19" ht="21" x14ac:dyDescent="0.35">
      <c r="A3999" s="53">
        <v>40801209</v>
      </c>
      <c r="B3999" s="53" t="s">
        <v>12974</v>
      </c>
      <c r="C3999" s="54" t="s">
        <v>622</v>
      </c>
      <c r="D3999" s="60">
        <v>1</v>
      </c>
      <c r="E3999" s="60" t="s">
        <v>25</v>
      </c>
      <c r="F3999" s="56">
        <v>0.27</v>
      </c>
      <c r="G3999" s="53"/>
      <c r="H3999" s="53"/>
      <c r="I3999" s="53"/>
      <c r="J3999" s="76">
        <v>7.1999999999999995E-2</v>
      </c>
      <c r="K3999" s="53">
        <v>1</v>
      </c>
      <c r="L3999" s="58">
        <f t="shared" si="417"/>
        <v>11.25</v>
      </c>
      <c r="M3999" s="58">
        <f t="shared" si="418"/>
        <v>11.25</v>
      </c>
      <c r="N3999" s="58">
        <f t="shared" si="419"/>
        <v>3.49</v>
      </c>
      <c r="O3999" s="58" t="e">
        <f>IF(J3999&gt;0,ROUND(J3999*#REF!,2),0)</f>
        <v>#REF!</v>
      </c>
      <c r="P3999" s="58" t="e">
        <f t="shared" si="420"/>
        <v>#REF!</v>
      </c>
      <c r="Q3999" s="59" t="s">
        <v>0</v>
      </c>
      <c r="R3999" s="51"/>
      <c r="S3999" s="51"/>
    </row>
    <row r="4000" spans="1:19" ht="31" x14ac:dyDescent="0.35">
      <c r="A4000" s="125" t="s">
        <v>12975</v>
      </c>
      <c r="B4000" s="125"/>
      <c r="C4000" s="125"/>
      <c r="D4000" s="125"/>
      <c r="E4000" s="125"/>
      <c r="F4000" s="125"/>
      <c r="G4000" s="125"/>
      <c r="H4000" s="125"/>
      <c r="I4000" s="125"/>
      <c r="J4000" s="125"/>
      <c r="K4000" s="125"/>
      <c r="L4000" s="125"/>
      <c r="M4000" s="125"/>
      <c r="N4000" s="125"/>
      <c r="O4000" s="125"/>
      <c r="P4000" s="125"/>
      <c r="Q4000" s="52"/>
      <c r="R4000" s="51"/>
      <c r="S4000" s="51"/>
    </row>
    <row r="4001" spans="1:19" x14ac:dyDescent="0.35">
      <c r="A4001" s="53">
        <v>40802019</v>
      </c>
      <c r="B4001" s="53" t="s">
        <v>12976</v>
      </c>
      <c r="C4001" s="54" t="s">
        <v>621</v>
      </c>
      <c r="D4001" s="60">
        <v>1</v>
      </c>
      <c r="E4001" s="60" t="s">
        <v>31</v>
      </c>
      <c r="F4001" s="56">
        <v>1.31</v>
      </c>
      <c r="G4001" s="53"/>
      <c r="H4001" s="53"/>
      <c r="I4001" s="53"/>
      <c r="J4001" s="76">
        <v>0.12959999999999999</v>
      </c>
      <c r="K4001" s="53">
        <v>3</v>
      </c>
      <c r="L4001" s="58">
        <f t="shared" ref="L4001:L4011" si="421">VLOOKUP(E4001,PORTES2021,11,FALSE)</f>
        <v>22.5</v>
      </c>
      <c r="M4001" s="58">
        <f t="shared" si="418"/>
        <v>22.5</v>
      </c>
      <c r="N4001" s="58">
        <f t="shared" ref="N4001:N4011" si="422">IF(F4001&gt;0,ROUND(F4001*UCO_2021,2),0)</f>
        <v>16.95</v>
      </c>
      <c r="O4001" s="58" t="e">
        <f>IF(J4001&gt;0,ROUND(J4001*#REF!,2),0)</f>
        <v>#REF!</v>
      </c>
      <c r="P4001" s="58" t="e">
        <f t="shared" si="420"/>
        <v>#REF!</v>
      </c>
      <c r="Q4001" s="59" t="s">
        <v>0</v>
      </c>
      <c r="R4001" s="51"/>
      <c r="S4001" s="51"/>
    </row>
    <row r="4002" spans="1:19" x14ac:dyDescent="0.35">
      <c r="A4002" s="53">
        <v>40802027</v>
      </c>
      <c r="B4002" s="53" t="s">
        <v>12977</v>
      </c>
      <c r="C4002" s="54" t="s">
        <v>620</v>
      </c>
      <c r="D4002" s="60">
        <v>1</v>
      </c>
      <c r="E4002" s="60" t="s">
        <v>20</v>
      </c>
      <c r="F4002" s="56">
        <v>1.58</v>
      </c>
      <c r="G4002" s="53"/>
      <c r="H4002" s="53"/>
      <c r="I4002" s="53"/>
      <c r="J4002" s="76">
        <v>0.216</v>
      </c>
      <c r="K4002" s="53">
        <v>5</v>
      </c>
      <c r="L4002" s="58">
        <f t="shared" si="421"/>
        <v>33.75</v>
      </c>
      <c r="M4002" s="58">
        <f t="shared" si="418"/>
        <v>33.75</v>
      </c>
      <c r="N4002" s="58">
        <f t="shared" si="422"/>
        <v>20.45</v>
      </c>
      <c r="O4002" s="58" t="e">
        <f>IF(J4002&gt;0,ROUND(J4002*#REF!,2),0)</f>
        <v>#REF!</v>
      </c>
      <c r="P4002" s="58" t="e">
        <f t="shared" si="420"/>
        <v>#REF!</v>
      </c>
      <c r="Q4002" s="59" t="s">
        <v>0</v>
      </c>
      <c r="R4002" s="51"/>
      <c r="S4002" s="51"/>
    </row>
    <row r="4003" spans="1:19" x14ac:dyDescent="0.35">
      <c r="A4003" s="53">
        <v>40802035</v>
      </c>
      <c r="B4003" s="53" t="s">
        <v>12978</v>
      </c>
      <c r="C4003" s="54" t="s">
        <v>619</v>
      </c>
      <c r="D4003" s="60">
        <v>1</v>
      </c>
      <c r="E4003" s="60" t="s">
        <v>31</v>
      </c>
      <c r="F4003" s="56">
        <v>1.4</v>
      </c>
      <c r="G4003" s="53"/>
      <c r="H4003" s="53"/>
      <c r="I4003" s="53"/>
      <c r="J4003" s="76">
        <v>0.24</v>
      </c>
      <c r="K4003" s="53">
        <v>2</v>
      </c>
      <c r="L4003" s="58">
        <f t="shared" si="421"/>
        <v>22.5</v>
      </c>
      <c r="M4003" s="58">
        <f t="shared" si="418"/>
        <v>22.5</v>
      </c>
      <c r="N4003" s="58">
        <f t="shared" si="422"/>
        <v>18.12</v>
      </c>
      <c r="O4003" s="58" t="e">
        <f>IF(J4003&gt;0,ROUND(J4003*#REF!,2),0)</f>
        <v>#REF!</v>
      </c>
      <c r="P4003" s="58" t="e">
        <f t="shared" si="420"/>
        <v>#REF!</v>
      </c>
      <c r="Q4003" s="59" t="s">
        <v>0</v>
      </c>
      <c r="R4003" s="51"/>
      <c r="S4003" s="51"/>
    </row>
    <row r="4004" spans="1:19" x14ac:dyDescent="0.35">
      <c r="A4004" s="53">
        <v>40802043</v>
      </c>
      <c r="B4004" s="53" t="s">
        <v>12979</v>
      </c>
      <c r="C4004" s="54" t="s">
        <v>618</v>
      </c>
      <c r="D4004" s="60">
        <v>1</v>
      </c>
      <c r="E4004" s="60" t="s">
        <v>20</v>
      </c>
      <c r="F4004" s="56">
        <v>1.62</v>
      </c>
      <c r="G4004" s="53"/>
      <c r="H4004" s="53"/>
      <c r="I4004" s="53"/>
      <c r="J4004" s="76">
        <v>0.45600000000000002</v>
      </c>
      <c r="K4004" s="53">
        <v>4</v>
      </c>
      <c r="L4004" s="58">
        <f t="shared" si="421"/>
        <v>33.75</v>
      </c>
      <c r="M4004" s="58">
        <f t="shared" si="418"/>
        <v>33.75</v>
      </c>
      <c r="N4004" s="58">
        <f t="shared" si="422"/>
        <v>20.96</v>
      </c>
      <c r="O4004" s="58" t="e">
        <f>IF(J4004&gt;0,ROUND(J4004*#REF!,2),0)</f>
        <v>#REF!</v>
      </c>
      <c r="P4004" s="58" t="e">
        <f t="shared" si="420"/>
        <v>#REF!</v>
      </c>
      <c r="Q4004" s="59" t="s">
        <v>0</v>
      </c>
      <c r="R4004" s="51"/>
      <c r="S4004" s="51"/>
    </row>
    <row r="4005" spans="1:19" ht="21" x14ac:dyDescent="0.35">
      <c r="A4005" s="53">
        <v>40802051</v>
      </c>
      <c r="B4005" s="53" t="s">
        <v>12980</v>
      </c>
      <c r="C4005" s="54" t="s">
        <v>617</v>
      </c>
      <c r="D4005" s="60">
        <v>1</v>
      </c>
      <c r="E4005" s="60" t="s">
        <v>31</v>
      </c>
      <c r="F4005" s="56">
        <v>1.4</v>
      </c>
      <c r="G4005" s="53"/>
      <c r="H4005" s="53"/>
      <c r="I4005" s="53"/>
      <c r="J4005" s="76">
        <v>0.312</v>
      </c>
      <c r="K4005" s="53">
        <v>3</v>
      </c>
      <c r="L4005" s="58">
        <f t="shared" si="421"/>
        <v>22.5</v>
      </c>
      <c r="M4005" s="58">
        <f t="shared" si="418"/>
        <v>22.5</v>
      </c>
      <c r="N4005" s="58">
        <f t="shared" si="422"/>
        <v>18.12</v>
      </c>
      <c r="O4005" s="58" t="e">
        <f>IF(J4005&gt;0,ROUND(J4005*#REF!,2),0)</f>
        <v>#REF!</v>
      </c>
      <c r="P4005" s="58" t="e">
        <f t="shared" si="420"/>
        <v>#REF!</v>
      </c>
      <c r="Q4005" s="59" t="s">
        <v>0</v>
      </c>
      <c r="R4005" s="51"/>
      <c r="S4005" s="51"/>
    </row>
    <row r="4006" spans="1:19" ht="21" x14ac:dyDescent="0.35">
      <c r="A4006" s="53">
        <v>40802060</v>
      </c>
      <c r="B4006" s="53" t="s">
        <v>12981</v>
      </c>
      <c r="C4006" s="54" t="s">
        <v>616</v>
      </c>
      <c r="D4006" s="60">
        <v>1</v>
      </c>
      <c r="E4006" s="60" t="s">
        <v>20</v>
      </c>
      <c r="F4006" s="56">
        <v>1.62</v>
      </c>
      <c r="G4006" s="53"/>
      <c r="H4006" s="53"/>
      <c r="I4006" s="53"/>
      <c r="J4006" s="76">
        <v>0.45600000000000002</v>
      </c>
      <c r="K4006" s="53">
        <v>5</v>
      </c>
      <c r="L4006" s="58">
        <f t="shared" si="421"/>
        <v>33.75</v>
      </c>
      <c r="M4006" s="58">
        <f t="shared" si="418"/>
        <v>33.75</v>
      </c>
      <c r="N4006" s="58">
        <f t="shared" si="422"/>
        <v>20.96</v>
      </c>
      <c r="O4006" s="58" t="e">
        <f>IF(J4006&gt;0,ROUND(J4006*#REF!,2),0)</f>
        <v>#REF!</v>
      </c>
      <c r="P4006" s="58" t="e">
        <f t="shared" si="420"/>
        <v>#REF!</v>
      </c>
      <c r="Q4006" s="59" t="s">
        <v>0</v>
      </c>
      <c r="R4006" s="51"/>
      <c r="S4006" s="51"/>
    </row>
    <row r="4007" spans="1:19" x14ac:dyDescent="0.35">
      <c r="A4007" s="53">
        <v>40802078</v>
      </c>
      <c r="B4007" s="53" t="s">
        <v>12982</v>
      </c>
      <c r="C4007" s="54" t="s">
        <v>615</v>
      </c>
      <c r="D4007" s="60">
        <v>1</v>
      </c>
      <c r="E4007" s="60" t="s">
        <v>31</v>
      </c>
      <c r="F4007" s="56">
        <v>1.4</v>
      </c>
      <c r="G4007" s="53"/>
      <c r="H4007" s="53"/>
      <c r="I4007" s="53"/>
      <c r="J4007" s="76">
        <v>0.17280000000000001</v>
      </c>
      <c r="K4007" s="53">
        <v>2</v>
      </c>
      <c r="L4007" s="58">
        <f t="shared" si="421"/>
        <v>22.5</v>
      </c>
      <c r="M4007" s="58">
        <f t="shared" si="418"/>
        <v>22.5</v>
      </c>
      <c r="N4007" s="58">
        <f t="shared" si="422"/>
        <v>18.12</v>
      </c>
      <c r="O4007" s="58" t="e">
        <f>IF(J4007&gt;0,ROUND(J4007*#REF!,2),0)</f>
        <v>#REF!</v>
      </c>
      <c r="P4007" s="58" t="e">
        <f t="shared" si="420"/>
        <v>#REF!</v>
      </c>
      <c r="Q4007" s="59" t="s">
        <v>0</v>
      </c>
      <c r="R4007" s="51"/>
      <c r="S4007" s="51"/>
    </row>
    <row r="4008" spans="1:19" ht="21" x14ac:dyDescent="0.35">
      <c r="A4008" s="53">
        <v>40802086</v>
      </c>
      <c r="B4008" s="53" t="s">
        <v>12983</v>
      </c>
      <c r="C4008" s="54" t="s">
        <v>614</v>
      </c>
      <c r="D4008" s="60">
        <v>1</v>
      </c>
      <c r="E4008" s="60" t="s">
        <v>20</v>
      </c>
      <c r="F4008" s="56">
        <v>1.47</v>
      </c>
      <c r="G4008" s="53"/>
      <c r="H4008" s="53"/>
      <c r="I4008" s="53"/>
      <c r="J4008" s="76">
        <v>0.308</v>
      </c>
      <c r="K4008" s="53">
        <v>2</v>
      </c>
      <c r="L4008" s="58">
        <f t="shared" si="421"/>
        <v>33.75</v>
      </c>
      <c r="M4008" s="58">
        <f t="shared" si="418"/>
        <v>33.75</v>
      </c>
      <c r="N4008" s="58">
        <f t="shared" si="422"/>
        <v>19.02</v>
      </c>
      <c r="O4008" s="58" t="e">
        <f>IF(J4008&gt;0,ROUND(J4008*#REF!,2),0)</f>
        <v>#REF!</v>
      </c>
      <c r="P4008" s="58" t="e">
        <f t="shared" si="420"/>
        <v>#REF!</v>
      </c>
      <c r="Q4008" s="59" t="s">
        <v>0</v>
      </c>
      <c r="R4008" s="51"/>
      <c r="S4008" s="51"/>
    </row>
    <row r="4009" spans="1:19" ht="21" x14ac:dyDescent="0.35">
      <c r="A4009" s="53">
        <v>40802094</v>
      </c>
      <c r="B4009" s="53" t="s">
        <v>12984</v>
      </c>
      <c r="C4009" s="54" t="s">
        <v>613</v>
      </c>
      <c r="D4009" s="60">
        <v>1</v>
      </c>
      <c r="E4009" s="60" t="s">
        <v>20</v>
      </c>
      <c r="F4009" s="56">
        <v>2.84</v>
      </c>
      <c r="G4009" s="53"/>
      <c r="H4009" s="53"/>
      <c r="I4009" s="53"/>
      <c r="J4009" s="76">
        <v>0.61599999999999999</v>
      </c>
      <c r="K4009" s="53">
        <v>2</v>
      </c>
      <c r="L4009" s="58">
        <f t="shared" si="421"/>
        <v>33.75</v>
      </c>
      <c r="M4009" s="58">
        <f t="shared" si="418"/>
        <v>33.75</v>
      </c>
      <c r="N4009" s="58">
        <f t="shared" si="422"/>
        <v>36.75</v>
      </c>
      <c r="O4009" s="58" t="e">
        <f>IF(J4009&gt;0,ROUND(J4009*#REF!,2),0)</f>
        <v>#REF!</v>
      </c>
      <c r="P4009" s="58" t="e">
        <f t="shared" si="420"/>
        <v>#REF!</v>
      </c>
      <c r="Q4009" s="59" t="s">
        <v>0</v>
      </c>
      <c r="R4009" s="51"/>
      <c r="S4009" s="51"/>
    </row>
    <row r="4010" spans="1:19" ht="21" x14ac:dyDescent="0.35">
      <c r="A4010" s="53">
        <v>40802108</v>
      </c>
      <c r="B4010" s="53" t="s">
        <v>12985</v>
      </c>
      <c r="C4010" s="54" t="s">
        <v>612</v>
      </c>
      <c r="D4010" s="60">
        <v>1</v>
      </c>
      <c r="E4010" s="60" t="s">
        <v>20</v>
      </c>
      <c r="F4010" s="56">
        <v>7.12</v>
      </c>
      <c r="G4010" s="53"/>
      <c r="H4010" s="53"/>
      <c r="I4010" s="53"/>
      <c r="J4010" s="76">
        <v>0.51839999999999997</v>
      </c>
      <c r="K4010" s="53">
        <v>12</v>
      </c>
      <c r="L4010" s="58">
        <f t="shared" si="421"/>
        <v>33.75</v>
      </c>
      <c r="M4010" s="58">
        <f t="shared" si="418"/>
        <v>33.75</v>
      </c>
      <c r="N4010" s="58">
        <f t="shared" si="422"/>
        <v>92.13</v>
      </c>
      <c r="O4010" s="58" t="e">
        <f>IF(J4010&gt;0,ROUND(J4010*#REF!,2),0)</f>
        <v>#REF!</v>
      </c>
      <c r="P4010" s="58" t="e">
        <f t="shared" si="420"/>
        <v>#REF!</v>
      </c>
      <c r="Q4010" s="59" t="s">
        <v>0</v>
      </c>
      <c r="R4010" s="51"/>
      <c r="S4010" s="51"/>
    </row>
    <row r="4011" spans="1:19" x14ac:dyDescent="0.35">
      <c r="A4011" s="53">
        <v>40802116</v>
      </c>
      <c r="B4011" s="53" t="s">
        <v>12986</v>
      </c>
      <c r="C4011" s="54" t="s">
        <v>611</v>
      </c>
      <c r="D4011" s="60">
        <v>1</v>
      </c>
      <c r="E4011" s="60" t="s">
        <v>25</v>
      </c>
      <c r="F4011" s="56">
        <v>0.32</v>
      </c>
      <c r="G4011" s="53"/>
      <c r="H4011" s="53"/>
      <c r="I4011" s="53"/>
      <c r="J4011" s="76">
        <v>0.12</v>
      </c>
      <c r="K4011" s="53">
        <v>1</v>
      </c>
      <c r="L4011" s="58">
        <f t="shared" si="421"/>
        <v>11.25</v>
      </c>
      <c r="M4011" s="58">
        <f t="shared" si="418"/>
        <v>11.25</v>
      </c>
      <c r="N4011" s="58">
        <f t="shared" si="422"/>
        <v>4.1399999999999997</v>
      </c>
      <c r="O4011" s="58" t="e">
        <f>IF(J4011&gt;0,ROUND(J4011*#REF!,2),0)</f>
        <v>#REF!</v>
      </c>
      <c r="P4011" s="58" t="e">
        <f t="shared" si="420"/>
        <v>#REF!</v>
      </c>
      <c r="Q4011" s="59" t="s">
        <v>0</v>
      </c>
      <c r="R4011" s="51"/>
      <c r="S4011" s="51"/>
    </row>
    <row r="4012" spans="1:19" ht="31" x14ac:dyDescent="0.35">
      <c r="A4012" s="125" t="s">
        <v>12987</v>
      </c>
      <c r="B4012" s="125"/>
      <c r="C4012" s="125"/>
      <c r="D4012" s="125"/>
      <c r="E4012" s="125"/>
      <c r="F4012" s="125"/>
      <c r="G4012" s="125"/>
      <c r="H4012" s="125"/>
      <c r="I4012" s="125"/>
      <c r="J4012" s="125"/>
      <c r="K4012" s="125"/>
      <c r="L4012" s="125"/>
      <c r="M4012" s="125"/>
      <c r="N4012" s="125"/>
      <c r="O4012" s="125"/>
      <c r="P4012" s="125"/>
      <c r="Q4012" s="52"/>
      <c r="R4012" s="51"/>
      <c r="S4012" s="51"/>
    </row>
    <row r="4013" spans="1:19" x14ac:dyDescent="0.35">
      <c r="A4013" s="53">
        <v>40803015</v>
      </c>
      <c r="B4013" s="53" t="s">
        <v>12988</v>
      </c>
      <c r="C4013" s="54" t="s">
        <v>610</v>
      </c>
      <c r="D4013" s="60">
        <v>1</v>
      </c>
      <c r="E4013" s="60" t="s">
        <v>31</v>
      </c>
      <c r="F4013" s="56">
        <v>1.31</v>
      </c>
      <c r="G4013" s="53"/>
      <c r="H4013" s="53"/>
      <c r="I4013" s="53"/>
      <c r="J4013" s="76">
        <v>0.216</v>
      </c>
      <c r="K4013" s="53">
        <v>2</v>
      </c>
      <c r="L4013" s="58">
        <f t="shared" ref="L4013:L4026" si="423">VLOOKUP(E4013,PORTES2021,11,FALSE)</f>
        <v>22.5</v>
      </c>
      <c r="M4013" s="58">
        <f t="shared" si="418"/>
        <v>22.5</v>
      </c>
      <c r="N4013" s="58">
        <f t="shared" ref="N4013:N4026" si="424">IF(F4013&gt;0,ROUND(F4013*UCO_2021,2),0)</f>
        <v>16.95</v>
      </c>
      <c r="O4013" s="58" t="e">
        <f>IF(J4013&gt;0,ROUND(J4013*#REF!,2),0)</f>
        <v>#REF!</v>
      </c>
      <c r="P4013" s="58" t="e">
        <f t="shared" si="420"/>
        <v>#REF!</v>
      </c>
      <c r="Q4013" s="59" t="s">
        <v>0</v>
      </c>
      <c r="R4013" s="51"/>
      <c r="S4013" s="51"/>
    </row>
    <row r="4014" spans="1:19" x14ac:dyDescent="0.35">
      <c r="A4014" s="53">
        <v>40803023</v>
      </c>
      <c r="B4014" s="53" t="s">
        <v>12989</v>
      </c>
      <c r="C4014" s="54" t="s">
        <v>609</v>
      </c>
      <c r="D4014" s="60">
        <v>1</v>
      </c>
      <c r="E4014" s="60" t="s">
        <v>31</v>
      </c>
      <c r="F4014" s="56">
        <v>1.31</v>
      </c>
      <c r="G4014" s="53"/>
      <c r="H4014" s="53"/>
      <c r="I4014" s="53"/>
      <c r="J4014" s="76">
        <v>0.12959999999999999</v>
      </c>
      <c r="K4014" s="53">
        <v>2</v>
      </c>
      <c r="L4014" s="58">
        <f t="shared" si="423"/>
        <v>22.5</v>
      </c>
      <c r="M4014" s="58">
        <f t="shared" si="418"/>
        <v>22.5</v>
      </c>
      <c r="N4014" s="58">
        <f t="shared" si="424"/>
        <v>16.95</v>
      </c>
      <c r="O4014" s="58" t="e">
        <f>IF(J4014&gt;0,ROUND(J4014*#REF!,2),0)</f>
        <v>#REF!</v>
      </c>
      <c r="P4014" s="58" t="e">
        <f t="shared" si="420"/>
        <v>#REF!</v>
      </c>
      <c r="Q4014" s="59" t="s">
        <v>0</v>
      </c>
      <c r="R4014" s="51"/>
      <c r="S4014" s="51"/>
    </row>
    <row r="4015" spans="1:19" x14ac:dyDescent="0.35">
      <c r="A4015" s="53">
        <v>40803031</v>
      </c>
      <c r="B4015" s="53" t="s">
        <v>12990</v>
      </c>
      <c r="C4015" s="54" t="s">
        <v>608</v>
      </c>
      <c r="D4015" s="60">
        <v>1</v>
      </c>
      <c r="E4015" s="60" t="s">
        <v>31</v>
      </c>
      <c r="F4015" s="56">
        <v>1.31</v>
      </c>
      <c r="G4015" s="53"/>
      <c r="H4015" s="53"/>
      <c r="I4015" s="53"/>
      <c r="J4015" s="76">
        <v>0.24</v>
      </c>
      <c r="K4015" s="53">
        <v>2</v>
      </c>
      <c r="L4015" s="58">
        <f t="shared" si="423"/>
        <v>22.5</v>
      </c>
      <c r="M4015" s="58">
        <f t="shared" si="418"/>
        <v>22.5</v>
      </c>
      <c r="N4015" s="58">
        <f t="shared" si="424"/>
        <v>16.95</v>
      </c>
      <c r="O4015" s="58" t="e">
        <f>IF(J4015&gt;0,ROUND(J4015*#REF!,2),0)</f>
        <v>#REF!</v>
      </c>
      <c r="P4015" s="58" t="e">
        <f t="shared" si="420"/>
        <v>#REF!</v>
      </c>
      <c r="Q4015" s="59" t="s">
        <v>0</v>
      </c>
      <c r="R4015" s="51"/>
      <c r="S4015" s="51"/>
    </row>
    <row r="4016" spans="1:19" x14ac:dyDescent="0.35">
      <c r="A4016" s="53">
        <v>40803040</v>
      </c>
      <c r="B4016" s="53" t="s">
        <v>12991</v>
      </c>
      <c r="C4016" s="54" t="s">
        <v>607</v>
      </c>
      <c r="D4016" s="60">
        <v>1</v>
      </c>
      <c r="E4016" s="60" t="s">
        <v>31</v>
      </c>
      <c r="F4016" s="56">
        <v>1.31</v>
      </c>
      <c r="G4016" s="53"/>
      <c r="H4016" s="53"/>
      <c r="I4016" s="53"/>
      <c r="J4016" s="76">
        <v>0.14399999999999999</v>
      </c>
      <c r="K4016" s="53">
        <v>2</v>
      </c>
      <c r="L4016" s="58">
        <f t="shared" si="423"/>
        <v>22.5</v>
      </c>
      <c r="M4016" s="58">
        <f t="shared" si="418"/>
        <v>22.5</v>
      </c>
      <c r="N4016" s="58">
        <f t="shared" si="424"/>
        <v>16.95</v>
      </c>
      <c r="O4016" s="58" t="e">
        <f>IF(J4016&gt;0,ROUND(J4016*#REF!,2),0)</f>
        <v>#REF!</v>
      </c>
      <c r="P4016" s="58" t="e">
        <f t="shared" si="420"/>
        <v>#REF!</v>
      </c>
      <c r="Q4016" s="59" t="s">
        <v>0</v>
      </c>
      <c r="R4016" s="51"/>
      <c r="S4016" s="51"/>
    </row>
    <row r="4017" spans="1:19" x14ac:dyDescent="0.35">
      <c r="A4017" s="53">
        <v>40803058</v>
      </c>
      <c r="B4017" s="53" t="s">
        <v>12992</v>
      </c>
      <c r="C4017" s="54" t="s">
        <v>606</v>
      </c>
      <c r="D4017" s="60">
        <v>1</v>
      </c>
      <c r="E4017" s="60" t="s">
        <v>31</v>
      </c>
      <c r="F4017" s="56">
        <v>1.31</v>
      </c>
      <c r="G4017" s="53"/>
      <c r="H4017" s="53"/>
      <c r="I4017" s="53"/>
      <c r="J4017" s="76">
        <v>0.216</v>
      </c>
      <c r="K4017" s="53">
        <v>2</v>
      </c>
      <c r="L4017" s="58">
        <f t="shared" si="423"/>
        <v>22.5</v>
      </c>
      <c r="M4017" s="58">
        <f t="shared" si="418"/>
        <v>22.5</v>
      </c>
      <c r="N4017" s="58">
        <f t="shared" si="424"/>
        <v>16.95</v>
      </c>
      <c r="O4017" s="58" t="e">
        <f>IF(J4017&gt;0,ROUND(J4017*#REF!,2),0)</f>
        <v>#REF!</v>
      </c>
      <c r="P4017" s="58" t="e">
        <f t="shared" si="420"/>
        <v>#REF!</v>
      </c>
      <c r="Q4017" s="59" t="s">
        <v>0</v>
      </c>
      <c r="R4017" s="51"/>
      <c r="S4017" s="51"/>
    </row>
    <row r="4018" spans="1:19" x14ac:dyDescent="0.35">
      <c r="A4018" s="53">
        <v>40803066</v>
      </c>
      <c r="B4018" s="53" t="s">
        <v>12993</v>
      </c>
      <c r="C4018" s="54" t="s">
        <v>605</v>
      </c>
      <c r="D4018" s="60">
        <v>1</v>
      </c>
      <c r="E4018" s="60" t="s">
        <v>31</v>
      </c>
      <c r="F4018" s="56">
        <v>1.31</v>
      </c>
      <c r="G4018" s="53"/>
      <c r="H4018" s="53"/>
      <c r="I4018" s="53"/>
      <c r="J4018" s="76">
        <v>8.6400000000000005E-2</v>
      </c>
      <c r="K4018" s="53">
        <v>2</v>
      </c>
      <c r="L4018" s="58">
        <f t="shared" si="423"/>
        <v>22.5</v>
      </c>
      <c r="M4018" s="58">
        <f t="shared" si="418"/>
        <v>22.5</v>
      </c>
      <c r="N4018" s="58">
        <f t="shared" si="424"/>
        <v>16.95</v>
      </c>
      <c r="O4018" s="58" t="e">
        <f>IF(J4018&gt;0,ROUND(J4018*#REF!,2),0)</f>
        <v>#REF!</v>
      </c>
      <c r="P4018" s="58" t="e">
        <f t="shared" si="420"/>
        <v>#REF!</v>
      </c>
      <c r="Q4018" s="59" t="s">
        <v>0</v>
      </c>
      <c r="R4018" s="51"/>
      <c r="S4018" s="51"/>
    </row>
    <row r="4019" spans="1:19" ht="21" x14ac:dyDescent="0.35">
      <c r="A4019" s="53">
        <v>40803074</v>
      </c>
      <c r="B4019" s="53" t="s">
        <v>12994</v>
      </c>
      <c r="C4019" s="54" t="s">
        <v>604</v>
      </c>
      <c r="D4019" s="60">
        <v>1</v>
      </c>
      <c r="E4019" s="60" t="s">
        <v>31</v>
      </c>
      <c r="F4019" s="56">
        <v>1.31</v>
      </c>
      <c r="G4019" s="53"/>
      <c r="H4019" s="53"/>
      <c r="I4019" s="53"/>
      <c r="J4019" s="76">
        <v>8.6400000000000005E-2</v>
      </c>
      <c r="K4019" s="53">
        <v>2</v>
      </c>
      <c r="L4019" s="58">
        <f t="shared" si="423"/>
        <v>22.5</v>
      </c>
      <c r="M4019" s="58">
        <f t="shared" si="418"/>
        <v>22.5</v>
      </c>
      <c r="N4019" s="58">
        <f t="shared" si="424"/>
        <v>16.95</v>
      </c>
      <c r="O4019" s="58" t="e">
        <f>IF(J4019&gt;0,ROUND(J4019*#REF!,2),0)</f>
        <v>#REF!</v>
      </c>
      <c r="P4019" s="58" t="e">
        <f t="shared" si="420"/>
        <v>#REF!</v>
      </c>
      <c r="Q4019" s="59" t="s">
        <v>0</v>
      </c>
      <c r="R4019" s="51"/>
      <c r="S4019" s="51"/>
    </row>
    <row r="4020" spans="1:19" x14ac:dyDescent="0.35">
      <c r="A4020" s="53">
        <v>40803082</v>
      </c>
      <c r="B4020" s="53" t="s">
        <v>12995</v>
      </c>
      <c r="C4020" s="54" t="s">
        <v>603</v>
      </c>
      <c r="D4020" s="60">
        <v>1</v>
      </c>
      <c r="E4020" s="60" t="s">
        <v>31</v>
      </c>
      <c r="F4020" s="56">
        <v>1.31</v>
      </c>
      <c r="G4020" s="53"/>
      <c r="H4020" s="53"/>
      <c r="I4020" s="53"/>
      <c r="J4020" s="76">
        <v>0.14399999999999999</v>
      </c>
      <c r="K4020" s="53">
        <v>2</v>
      </c>
      <c r="L4020" s="58">
        <f t="shared" si="423"/>
        <v>22.5</v>
      </c>
      <c r="M4020" s="58">
        <f t="shared" si="418"/>
        <v>22.5</v>
      </c>
      <c r="N4020" s="58">
        <f t="shared" si="424"/>
        <v>16.95</v>
      </c>
      <c r="O4020" s="58" t="e">
        <f>IF(J4020&gt;0,ROUND(J4020*#REF!,2),0)</f>
        <v>#REF!</v>
      </c>
      <c r="P4020" s="58" t="e">
        <f t="shared" si="420"/>
        <v>#REF!</v>
      </c>
      <c r="Q4020" s="59" t="s">
        <v>0</v>
      </c>
      <c r="R4020" s="51"/>
      <c r="S4020" s="51"/>
    </row>
    <row r="4021" spans="1:19" x14ac:dyDescent="0.35">
      <c r="A4021" s="53">
        <v>40803090</v>
      </c>
      <c r="B4021" s="53" t="s">
        <v>12996</v>
      </c>
      <c r="C4021" s="54" t="s">
        <v>602</v>
      </c>
      <c r="D4021" s="60">
        <v>1</v>
      </c>
      <c r="E4021" s="60" t="s">
        <v>31</v>
      </c>
      <c r="F4021" s="56">
        <v>1.22</v>
      </c>
      <c r="G4021" s="53"/>
      <c r="H4021" s="53"/>
      <c r="I4021" s="53"/>
      <c r="J4021" s="76">
        <v>8.6400000000000005E-2</v>
      </c>
      <c r="K4021" s="53">
        <v>2</v>
      </c>
      <c r="L4021" s="58">
        <f t="shared" si="423"/>
        <v>22.5</v>
      </c>
      <c r="M4021" s="58">
        <f t="shared" si="418"/>
        <v>22.5</v>
      </c>
      <c r="N4021" s="58">
        <f t="shared" si="424"/>
        <v>15.79</v>
      </c>
      <c r="O4021" s="58" t="e">
        <f>IF(J4021&gt;0,ROUND(J4021*#REF!,2),0)</f>
        <v>#REF!</v>
      </c>
      <c r="P4021" s="58" t="e">
        <f t="shared" si="420"/>
        <v>#REF!</v>
      </c>
      <c r="Q4021" s="59" t="s">
        <v>0</v>
      </c>
      <c r="R4021" s="51"/>
      <c r="S4021" s="51"/>
    </row>
    <row r="4022" spans="1:19" x14ac:dyDescent="0.35">
      <c r="A4022" s="53">
        <v>40803104</v>
      </c>
      <c r="B4022" s="53" t="s">
        <v>12997</v>
      </c>
      <c r="C4022" s="54" t="s">
        <v>601</v>
      </c>
      <c r="D4022" s="60">
        <v>1</v>
      </c>
      <c r="E4022" s="60" t="s">
        <v>31</v>
      </c>
      <c r="F4022" s="56">
        <v>1.22</v>
      </c>
      <c r="G4022" s="53"/>
      <c r="H4022" s="53"/>
      <c r="I4022" s="53"/>
      <c r="J4022" s="76">
        <v>0.14399999999999999</v>
      </c>
      <c r="K4022" s="53">
        <v>2</v>
      </c>
      <c r="L4022" s="58">
        <f t="shared" si="423"/>
        <v>22.5</v>
      </c>
      <c r="M4022" s="58">
        <f t="shared" si="418"/>
        <v>22.5</v>
      </c>
      <c r="N4022" s="58">
        <f t="shared" si="424"/>
        <v>15.79</v>
      </c>
      <c r="O4022" s="58" t="e">
        <f>IF(J4022&gt;0,ROUND(J4022*#REF!,2),0)</f>
        <v>#REF!</v>
      </c>
      <c r="P4022" s="58" t="e">
        <f t="shared" si="420"/>
        <v>#REF!</v>
      </c>
      <c r="Q4022" s="59" t="s">
        <v>0</v>
      </c>
      <c r="R4022" s="51"/>
      <c r="S4022" s="51"/>
    </row>
    <row r="4023" spans="1:19" x14ac:dyDescent="0.35">
      <c r="A4023" s="53">
        <v>40803112</v>
      </c>
      <c r="B4023" s="53" t="s">
        <v>12998</v>
      </c>
      <c r="C4023" s="54" t="s">
        <v>600</v>
      </c>
      <c r="D4023" s="60">
        <v>1</v>
      </c>
      <c r="E4023" s="60" t="s">
        <v>31</v>
      </c>
      <c r="F4023" s="56">
        <v>1.22</v>
      </c>
      <c r="G4023" s="53"/>
      <c r="H4023" s="53"/>
      <c r="I4023" s="53"/>
      <c r="J4023" s="76">
        <v>0.17280000000000001</v>
      </c>
      <c r="K4023" s="53">
        <v>2</v>
      </c>
      <c r="L4023" s="58">
        <f t="shared" si="423"/>
        <v>22.5</v>
      </c>
      <c r="M4023" s="58">
        <f t="shared" si="418"/>
        <v>22.5</v>
      </c>
      <c r="N4023" s="58">
        <f t="shared" si="424"/>
        <v>15.79</v>
      </c>
      <c r="O4023" s="58" t="e">
        <f>IF(J4023&gt;0,ROUND(J4023*#REF!,2),0)</f>
        <v>#REF!</v>
      </c>
      <c r="P4023" s="58" t="e">
        <f t="shared" si="420"/>
        <v>#REF!</v>
      </c>
      <c r="Q4023" s="59" t="s">
        <v>0</v>
      </c>
      <c r="R4023" s="51"/>
      <c r="S4023" s="51"/>
    </row>
    <row r="4024" spans="1:19" x14ac:dyDescent="0.35">
      <c r="A4024" s="53">
        <v>40803120</v>
      </c>
      <c r="B4024" s="53" t="s">
        <v>12999</v>
      </c>
      <c r="C4024" s="54" t="s">
        <v>599</v>
      </c>
      <c r="D4024" s="60">
        <v>1</v>
      </c>
      <c r="E4024" s="60" t="s">
        <v>31</v>
      </c>
      <c r="F4024" s="56">
        <v>1.22</v>
      </c>
      <c r="G4024" s="53"/>
      <c r="H4024" s="53"/>
      <c r="I4024" s="53"/>
      <c r="J4024" s="76">
        <v>8.6400000000000005E-2</v>
      </c>
      <c r="K4024" s="53">
        <v>2</v>
      </c>
      <c r="L4024" s="58">
        <f t="shared" si="423"/>
        <v>22.5</v>
      </c>
      <c r="M4024" s="58">
        <f t="shared" si="418"/>
        <v>22.5</v>
      </c>
      <c r="N4024" s="58">
        <f t="shared" si="424"/>
        <v>15.79</v>
      </c>
      <c r="O4024" s="58" t="e">
        <f>IF(J4024&gt;0,ROUND(J4024*#REF!,2),0)</f>
        <v>#REF!</v>
      </c>
      <c r="P4024" s="58" t="e">
        <f t="shared" si="420"/>
        <v>#REF!</v>
      </c>
      <c r="Q4024" s="59" t="s">
        <v>0</v>
      </c>
      <c r="R4024" s="51"/>
      <c r="S4024" s="51"/>
    </row>
    <row r="4025" spans="1:19" ht="21" x14ac:dyDescent="0.35">
      <c r="A4025" s="53">
        <v>40803139</v>
      </c>
      <c r="B4025" s="53" t="s">
        <v>13000</v>
      </c>
      <c r="C4025" s="54" t="s">
        <v>598</v>
      </c>
      <c r="D4025" s="60">
        <v>1</v>
      </c>
      <c r="E4025" s="60" t="s">
        <v>31</v>
      </c>
      <c r="F4025" s="56">
        <v>1.22</v>
      </c>
      <c r="G4025" s="53"/>
      <c r="H4025" s="53"/>
      <c r="I4025" s="53"/>
      <c r="J4025" s="76">
        <v>7.1999999999999995E-2</v>
      </c>
      <c r="K4025" s="53">
        <v>1</v>
      </c>
      <c r="L4025" s="58">
        <f t="shared" si="423"/>
        <v>22.5</v>
      </c>
      <c r="M4025" s="58">
        <f t="shared" si="418"/>
        <v>22.5</v>
      </c>
      <c r="N4025" s="58">
        <f t="shared" si="424"/>
        <v>15.79</v>
      </c>
      <c r="O4025" s="58" t="e">
        <f>IF(J4025&gt;0,ROUND(J4025*#REF!,2),0)</f>
        <v>#REF!</v>
      </c>
      <c r="P4025" s="58" t="e">
        <f t="shared" si="420"/>
        <v>#REF!</v>
      </c>
      <c r="Q4025" s="59" t="s">
        <v>0</v>
      </c>
      <c r="R4025" s="51"/>
      <c r="S4025" s="51"/>
    </row>
    <row r="4026" spans="1:19" ht="21" x14ac:dyDescent="0.35">
      <c r="A4026" s="53">
        <v>40803147</v>
      </c>
      <c r="B4026" s="53" t="s">
        <v>13001</v>
      </c>
      <c r="C4026" s="54" t="s">
        <v>597</v>
      </c>
      <c r="D4026" s="60">
        <v>1</v>
      </c>
      <c r="E4026" s="60" t="s">
        <v>25</v>
      </c>
      <c r="F4026" s="56">
        <v>0.24</v>
      </c>
      <c r="G4026" s="53"/>
      <c r="H4026" s="53"/>
      <c r="I4026" s="53"/>
      <c r="J4026" s="76">
        <v>7.1999999999999995E-2</v>
      </c>
      <c r="K4026" s="53">
        <v>1</v>
      </c>
      <c r="L4026" s="58">
        <f t="shared" si="423"/>
        <v>11.25</v>
      </c>
      <c r="M4026" s="58">
        <f t="shared" si="418"/>
        <v>11.25</v>
      </c>
      <c r="N4026" s="58">
        <f t="shared" si="424"/>
        <v>3.11</v>
      </c>
      <c r="O4026" s="58" t="e">
        <f>IF(J4026&gt;0,ROUND(J4026*#REF!,2),0)</f>
        <v>#REF!</v>
      </c>
      <c r="P4026" s="58" t="e">
        <f t="shared" si="420"/>
        <v>#REF!</v>
      </c>
      <c r="Q4026" s="59" t="s">
        <v>0</v>
      </c>
      <c r="R4026" s="51"/>
      <c r="S4026" s="51"/>
    </row>
    <row r="4027" spans="1:19" ht="31" x14ac:dyDescent="0.35">
      <c r="A4027" s="125" t="s">
        <v>13002</v>
      </c>
      <c r="B4027" s="125"/>
      <c r="C4027" s="125"/>
      <c r="D4027" s="125"/>
      <c r="E4027" s="125"/>
      <c r="F4027" s="125"/>
      <c r="G4027" s="125"/>
      <c r="H4027" s="125"/>
      <c r="I4027" s="125"/>
      <c r="J4027" s="125"/>
      <c r="K4027" s="125"/>
      <c r="L4027" s="125"/>
      <c r="M4027" s="125"/>
      <c r="N4027" s="125"/>
      <c r="O4027" s="125"/>
      <c r="P4027" s="125"/>
      <c r="Q4027" s="52"/>
      <c r="R4027" s="51"/>
      <c r="S4027" s="51"/>
    </row>
    <row r="4028" spans="1:19" x14ac:dyDescent="0.35">
      <c r="A4028" s="53">
        <v>40804011</v>
      </c>
      <c r="B4028" s="53" t="s">
        <v>13003</v>
      </c>
      <c r="C4028" s="54" t="s">
        <v>596</v>
      </c>
      <c r="D4028" s="60">
        <v>1</v>
      </c>
      <c r="E4028" s="60" t="s">
        <v>31</v>
      </c>
      <c r="F4028" s="56">
        <v>1.22</v>
      </c>
      <c r="G4028" s="53"/>
      <c r="H4028" s="53"/>
      <c r="I4028" s="53"/>
      <c r="J4028" s="76">
        <v>0.154</v>
      </c>
      <c r="K4028" s="53">
        <v>1</v>
      </c>
      <c r="L4028" s="58">
        <f t="shared" ref="L4028:L4040" si="425">VLOOKUP(E4028,PORTES2021,11,FALSE)</f>
        <v>22.5</v>
      </c>
      <c r="M4028" s="58">
        <f t="shared" ref="M4028:M4048" si="426">ROUND(D4028*L4028,2)</f>
        <v>22.5</v>
      </c>
      <c r="N4028" s="58">
        <f t="shared" ref="N4028:N4040" si="427">IF(F4028&gt;0,ROUND(F4028*UCO_2021,2),0)</f>
        <v>15.79</v>
      </c>
      <c r="O4028" s="58" t="e">
        <f>IF(J4028&gt;0,ROUND(J4028*#REF!,2),0)</f>
        <v>#REF!</v>
      </c>
      <c r="P4028" s="58" t="e">
        <f t="shared" si="420"/>
        <v>#REF!</v>
      </c>
      <c r="Q4028" s="59" t="s">
        <v>0</v>
      </c>
      <c r="R4028" s="51"/>
      <c r="S4028" s="51"/>
    </row>
    <row r="4029" spans="1:19" x14ac:dyDescent="0.35">
      <c r="A4029" s="53">
        <v>40804020</v>
      </c>
      <c r="B4029" s="53" t="s">
        <v>13004</v>
      </c>
      <c r="C4029" s="54" t="s">
        <v>595</v>
      </c>
      <c r="D4029" s="60">
        <v>1</v>
      </c>
      <c r="E4029" s="60" t="s">
        <v>31</v>
      </c>
      <c r="F4029" s="56">
        <v>1.4</v>
      </c>
      <c r="G4029" s="53"/>
      <c r="H4029" s="53"/>
      <c r="I4029" s="53"/>
      <c r="J4029" s="76">
        <v>0.12959999999999999</v>
      </c>
      <c r="K4029" s="53">
        <v>3</v>
      </c>
      <c r="L4029" s="58">
        <f t="shared" si="425"/>
        <v>22.5</v>
      </c>
      <c r="M4029" s="58">
        <f t="shared" si="426"/>
        <v>22.5</v>
      </c>
      <c r="N4029" s="58">
        <f t="shared" si="427"/>
        <v>18.12</v>
      </c>
      <c r="O4029" s="58" t="e">
        <f>IF(J4029&gt;0,ROUND(J4029*#REF!,2),0)</f>
        <v>#REF!</v>
      </c>
      <c r="P4029" s="58" t="e">
        <f t="shared" si="420"/>
        <v>#REF!</v>
      </c>
      <c r="Q4029" s="59" t="s">
        <v>0</v>
      </c>
      <c r="R4029" s="51"/>
      <c r="S4029" s="51"/>
    </row>
    <row r="4030" spans="1:19" ht="21" x14ac:dyDescent="0.35">
      <c r="A4030" s="53">
        <v>40804038</v>
      </c>
      <c r="B4030" s="53" t="s">
        <v>13005</v>
      </c>
      <c r="C4030" s="54" t="s">
        <v>594</v>
      </c>
      <c r="D4030" s="60">
        <v>1</v>
      </c>
      <c r="E4030" s="60" t="s">
        <v>31</v>
      </c>
      <c r="F4030" s="56">
        <v>1.31</v>
      </c>
      <c r="G4030" s="53"/>
      <c r="H4030" s="53"/>
      <c r="I4030" s="53"/>
      <c r="J4030" s="76">
        <v>0.192</v>
      </c>
      <c r="K4030" s="53">
        <v>2</v>
      </c>
      <c r="L4030" s="58">
        <f t="shared" si="425"/>
        <v>22.5</v>
      </c>
      <c r="M4030" s="58">
        <f t="shared" si="426"/>
        <v>22.5</v>
      </c>
      <c r="N4030" s="58">
        <f t="shared" si="427"/>
        <v>16.95</v>
      </c>
      <c r="O4030" s="58" t="e">
        <f>IF(J4030&gt;0,ROUND(J4030*#REF!,2),0)</f>
        <v>#REF!</v>
      </c>
      <c r="P4030" s="58" t="e">
        <f t="shared" si="420"/>
        <v>#REF!</v>
      </c>
      <c r="Q4030" s="59" t="s">
        <v>0</v>
      </c>
      <c r="R4030" s="51"/>
      <c r="S4030" s="51"/>
    </row>
    <row r="4031" spans="1:19" x14ac:dyDescent="0.35">
      <c r="A4031" s="53">
        <v>40804046</v>
      </c>
      <c r="B4031" s="53" t="s">
        <v>13006</v>
      </c>
      <c r="C4031" s="54" t="s">
        <v>593</v>
      </c>
      <c r="D4031" s="60">
        <v>1</v>
      </c>
      <c r="E4031" s="60" t="s">
        <v>31</v>
      </c>
      <c r="F4031" s="56">
        <v>1.31</v>
      </c>
      <c r="G4031" s="53"/>
      <c r="H4031" s="53"/>
      <c r="I4031" s="53"/>
      <c r="J4031" s="76">
        <v>0.24</v>
      </c>
      <c r="K4031" s="53">
        <v>2</v>
      </c>
      <c r="L4031" s="58">
        <f t="shared" si="425"/>
        <v>22.5</v>
      </c>
      <c r="M4031" s="58">
        <f t="shared" si="426"/>
        <v>22.5</v>
      </c>
      <c r="N4031" s="58">
        <f t="shared" si="427"/>
        <v>16.95</v>
      </c>
      <c r="O4031" s="58" t="e">
        <f>IF(J4031&gt;0,ROUND(J4031*#REF!,2),0)</f>
        <v>#REF!</v>
      </c>
      <c r="P4031" s="58" t="e">
        <f t="shared" si="420"/>
        <v>#REF!</v>
      </c>
      <c r="Q4031" s="59" t="s">
        <v>0</v>
      </c>
      <c r="R4031" s="51"/>
      <c r="S4031" s="51"/>
    </row>
    <row r="4032" spans="1:19" x14ac:dyDescent="0.35">
      <c r="A4032" s="53">
        <v>40804054</v>
      </c>
      <c r="B4032" s="53" t="s">
        <v>13007</v>
      </c>
      <c r="C4032" s="54" t="s">
        <v>592</v>
      </c>
      <c r="D4032" s="60">
        <v>1</v>
      </c>
      <c r="E4032" s="60" t="s">
        <v>31</v>
      </c>
      <c r="F4032" s="56">
        <v>1.22</v>
      </c>
      <c r="G4032" s="53"/>
      <c r="H4032" s="53"/>
      <c r="I4032" s="53"/>
      <c r="J4032" s="76">
        <v>0.14399999999999999</v>
      </c>
      <c r="K4032" s="53">
        <v>2</v>
      </c>
      <c r="L4032" s="58">
        <f t="shared" si="425"/>
        <v>22.5</v>
      </c>
      <c r="M4032" s="58">
        <f t="shared" si="426"/>
        <v>22.5</v>
      </c>
      <c r="N4032" s="58">
        <f t="shared" si="427"/>
        <v>15.79</v>
      </c>
      <c r="O4032" s="58" t="e">
        <f>IF(J4032&gt;0,ROUND(J4032*#REF!,2),0)</f>
        <v>#REF!</v>
      </c>
      <c r="P4032" s="58" t="e">
        <f t="shared" si="420"/>
        <v>#REF!</v>
      </c>
      <c r="Q4032" s="59" t="s">
        <v>0</v>
      </c>
      <c r="R4032" s="51"/>
      <c r="S4032" s="51"/>
    </row>
    <row r="4033" spans="1:19" x14ac:dyDescent="0.35">
      <c r="A4033" s="53">
        <v>40804062</v>
      </c>
      <c r="B4033" s="53" t="s">
        <v>13008</v>
      </c>
      <c r="C4033" s="54" t="s">
        <v>591</v>
      </c>
      <c r="D4033" s="60">
        <v>1</v>
      </c>
      <c r="E4033" s="60" t="s">
        <v>31</v>
      </c>
      <c r="F4033" s="56">
        <v>1.31</v>
      </c>
      <c r="G4033" s="53"/>
      <c r="H4033" s="53"/>
      <c r="I4033" s="53"/>
      <c r="J4033" s="76">
        <v>0.18720000000000001</v>
      </c>
      <c r="K4033" s="53">
        <v>3</v>
      </c>
      <c r="L4033" s="58">
        <f t="shared" si="425"/>
        <v>22.5</v>
      </c>
      <c r="M4033" s="58">
        <f t="shared" si="426"/>
        <v>22.5</v>
      </c>
      <c r="N4033" s="58">
        <f t="shared" si="427"/>
        <v>16.95</v>
      </c>
      <c r="O4033" s="58" t="e">
        <f>IF(J4033&gt;0,ROUND(J4033*#REF!,2),0)</f>
        <v>#REF!</v>
      </c>
      <c r="P4033" s="58" t="e">
        <f t="shared" si="420"/>
        <v>#REF!</v>
      </c>
      <c r="Q4033" s="59" t="s">
        <v>0</v>
      </c>
      <c r="R4033" s="51"/>
      <c r="S4033" s="51"/>
    </row>
    <row r="4034" spans="1:19" x14ac:dyDescent="0.35">
      <c r="A4034" s="53">
        <v>40804070</v>
      </c>
      <c r="B4034" s="53" t="s">
        <v>13009</v>
      </c>
      <c r="C4034" s="54" t="s">
        <v>590</v>
      </c>
      <c r="D4034" s="60">
        <v>1</v>
      </c>
      <c r="E4034" s="60" t="s">
        <v>31</v>
      </c>
      <c r="F4034" s="56">
        <v>1.22</v>
      </c>
      <c r="G4034" s="53"/>
      <c r="H4034" s="53"/>
      <c r="I4034" s="53"/>
      <c r="J4034" s="76">
        <v>0.24</v>
      </c>
      <c r="K4034" s="53">
        <v>2</v>
      </c>
      <c r="L4034" s="58">
        <f t="shared" si="425"/>
        <v>22.5</v>
      </c>
      <c r="M4034" s="58">
        <f t="shared" si="426"/>
        <v>22.5</v>
      </c>
      <c r="N4034" s="58">
        <f t="shared" si="427"/>
        <v>15.79</v>
      </c>
      <c r="O4034" s="58" t="e">
        <f>IF(J4034&gt;0,ROUND(J4034*#REF!,2),0)</f>
        <v>#REF!</v>
      </c>
      <c r="P4034" s="58" t="e">
        <f t="shared" si="420"/>
        <v>#REF!</v>
      </c>
      <c r="Q4034" s="59" t="s">
        <v>0</v>
      </c>
      <c r="R4034" s="51"/>
      <c r="S4034" s="51"/>
    </row>
    <row r="4035" spans="1:19" ht="21" x14ac:dyDescent="0.35">
      <c r="A4035" s="53">
        <v>40804089</v>
      </c>
      <c r="B4035" s="53" t="s">
        <v>13010</v>
      </c>
      <c r="C4035" s="54" t="s">
        <v>589</v>
      </c>
      <c r="D4035" s="60">
        <v>1</v>
      </c>
      <c r="E4035" s="60" t="s">
        <v>31</v>
      </c>
      <c r="F4035" s="56">
        <v>1.22</v>
      </c>
      <c r="G4035" s="53"/>
      <c r="H4035" s="53"/>
      <c r="I4035" s="53"/>
      <c r="J4035" s="76">
        <v>8.6400000000000005E-2</v>
      </c>
      <c r="K4035" s="53">
        <v>2</v>
      </c>
      <c r="L4035" s="58">
        <f t="shared" si="425"/>
        <v>22.5</v>
      </c>
      <c r="M4035" s="58">
        <f t="shared" si="426"/>
        <v>22.5</v>
      </c>
      <c r="N4035" s="58">
        <f t="shared" si="427"/>
        <v>15.79</v>
      </c>
      <c r="O4035" s="58" t="e">
        <f>IF(J4035&gt;0,ROUND(J4035*#REF!,2),0)</f>
        <v>#REF!</v>
      </c>
      <c r="P4035" s="58" t="e">
        <f t="shared" si="420"/>
        <v>#REF!</v>
      </c>
      <c r="Q4035" s="59" t="s">
        <v>0</v>
      </c>
      <c r="R4035" s="51"/>
      <c r="S4035" s="51"/>
    </row>
    <row r="4036" spans="1:19" x14ac:dyDescent="0.35">
      <c r="A4036" s="53">
        <v>40804097</v>
      </c>
      <c r="B4036" s="53" t="s">
        <v>13011</v>
      </c>
      <c r="C4036" s="54" t="s">
        <v>588</v>
      </c>
      <c r="D4036" s="60">
        <v>1</v>
      </c>
      <c r="E4036" s="60" t="s">
        <v>31</v>
      </c>
      <c r="F4036" s="56">
        <v>1.22</v>
      </c>
      <c r="G4036" s="53"/>
      <c r="H4036" s="53"/>
      <c r="I4036" s="53"/>
      <c r="J4036" s="76">
        <v>0.14399999999999999</v>
      </c>
      <c r="K4036" s="53">
        <v>2</v>
      </c>
      <c r="L4036" s="58">
        <f t="shared" si="425"/>
        <v>22.5</v>
      </c>
      <c r="M4036" s="58">
        <f t="shared" si="426"/>
        <v>22.5</v>
      </c>
      <c r="N4036" s="58">
        <f t="shared" si="427"/>
        <v>15.79</v>
      </c>
      <c r="O4036" s="58" t="e">
        <f>IF(J4036&gt;0,ROUND(J4036*#REF!,2),0)</f>
        <v>#REF!</v>
      </c>
      <c r="P4036" s="58" t="e">
        <f t="shared" si="420"/>
        <v>#REF!</v>
      </c>
      <c r="Q4036" s="59" t="s">
        <v>0</v>
      </c>
      <c r="R4036" s="51"/>
      <c r="S4036" s="51"/>
    </row>
    <row r="4037" spans="1:19" x14ac:dyDescent="0.35">
      <c r="A4037" s="53">
        <v>40804100</v>
      </c>
      <c r="B4037" s="53" t="s">
        <v>13012</v>
      </c>
      <c r="C4037" s="54" t="s">
        <v>587</v>
      </c>
      <c r="D4037" s="60">
        <v>1</v>
      </c>
      <c r="E4037" s="60" t="s">
        <v>31</v>
      </c>
      <c r="F4037" s="56">
        <v>1.22</v>
      </c>
      <c r="G4037" s="53"/>
      <c r="H4037" s="53"/>
      <c r="I4037" s="53"/>
      <c r="J4037" s="76">
        <v>8.6400000000000005E-2</v>
      </c>
      <c r="K4037" s="53">
        <v>2</v>
      </c>
      <c r="L4037" s="58">
        <f t="shared" si="425"/>
        <v>22.5</v>
      </c>
      <c r="M4037" s="58">
        <f t="shared" si="426"/>
        <v>22.5</v>
      </c>
      <c r="N4037" s="58">
        <f t="shared" si="427"/>
        <v>15.79</v>
      </c>
      <c r="O4037" s="58" t="e">
        <f>IF(J4037&gt;0,ROUND(J4037*#REF!,2),0)</f>
        <v>#REF!</v>
      </c>
      <c r="P4037" s="58" t="e">
        <f t="shared" si="420"/>
        <v>#REF!</v>
      </c>
      <c r="Q4037" s="59" t="s">
        <v>0</v>
      </c>
      <c r="R4037" s="51"/>
      <c r="S4037" s="51"/>
    </row>
    <row r="4038" spans="1:19" x14ac:dyDescent="0.35">
      <c r="A4038" s="53">
        <v>40804119</v>
      </c>
      <c r="B4038" s="53" t="s">
        <v>13013</v>
      </c>
      <c r="C4038" s="54" t="s">
        <v>586</v>
      </c>
      <c r="D4038" s="60">
        <v>1</v>
      </c>
      <c r="E4038" s="60" t="s">
        <v>31</v>
      </c>
      <c r="F4038" s="56">
        <v>1.31</v>
      </c>
      <c r="G4038" s="53"/>
      <c r="H4038" s="53"/>
      <c r="I4038" s="53"/>
      <c r="J4038" s="76">
        <v>0.154</v>
      </c>
      <c r="K4038" s="53">
        <v>3</v>
      </c>
      <c r="L4038" s="58">
        <f t="shared" si="425"/>
        <v>22.5</v>
      </c>
      <c r="M4038" s="58">
        <f t="shared" si="426"/>
        <v>22.5</v>
      </c>
      <c r="N4038" s="58">
        <f t="shared" si="427"/>
        <v>16.95</v>
      </c>
      <c r="O4038" s="58" t="e">
        <f>IF(J4038&gt;0,ROUND(J4038*#REF!,2),0)</f>
        <v>#REF!</v>
      </c>
      <c r="P4038" s="58" t="e">
        <f t="shared" si="420"/>
        <v>#REF!</v>
      </c>
      <c r="Q4038" s="59" t="s">
        <v>0</v>
      </c>
      <c r="R4038" s="51"/>
      <c r="S4038" s="51"/>
    </row>
    <row r="4039" spans="1:19" ht="21" x14ac:dyDescent="0.35">
      <c r="A4039" s="53">
        <v>40804127</v>
      </c>
      <c r="B4039" s="53" t="s">
        <v>13014</v>
      </c>
      <c r="C4039" s="54" t="s">
        <v>585</v>
      </c>
      <c r="D4039" s="60">
        <v>1</v>
      </c>
      <c r="E4039" s="60" t="s">
        <v>31</v>
      </c>
      <c r="F4039" s="56">
        <v>2.31</v>
      </c>
      <c r="G4039" s="53"/>
      <c r="H4039" s="53"/>
      <c r="I4039" s="53"/>
      <c r="J4039" s="76">
        <v>0.31850000000000001</v>
      </c>
      <c r="K4039" s="53">
        <v>1</v>
      </c>
      <c r="L4039" s="58">
        <f t="shared" si="425"/>
        <v>22.5</v>
      </c>
      <c r="M4039" s="58">
        <f t="shared" si="426"/>
        <v>22.5</v>
      </c>
      <c r="N4039" s="58">
        <f t="shared" si="427"/>
        <v>29.89</v>
      </c>
      <c r="O4039" s="58" t="e">
        <f>IF(J4039&gt;0,ROUND(J4039*#REF!,2),0)</f>
        <v>#REF!</v>
      </c>
      <c r="P4039" s="58" t="e">
        <f t="shared" si="420"/>
        <v>#REF!</v>
      </c>
      <c r="Q4039" s="59" t="s">
        <v>0</v>
      </c>
      <c r="R4039" s="51"/>
      <c r="S4039" s="51"/>
    </row>
    <row r="4040" spans="1:19" ht="21" x14ac:dyDescent="0.35">
      <c r="A4040" s="53">
        <v>40804135</v>
      </c>
      <c r="B4040" s="53" t="s">
        <v>13015</v>
      </c>
      <c r="C4040" s="54" t="s">
        <v>584</v>
      </c>
      <c r="D4040" s="60">
        <v>1</v>
      </c>
      <c r="E4040" s="60" t="s">
        <v>25</v>
      </c>
      <c r="F4040" s="56">
        <v>0.24</v>
      </c>
      <c r="G4040" s="53"/>
      <c r="H4040" s="53"/>
      <c r="I4040" s="53"/>
      <c r="J4040" s="76">
        <v>7.1999999999999995E-2</v>
      </c>
      <c r="K4040" s="53">
        <v>1</v>
      </c>
      <c r="L4040" s="58">
        <f t="shared" si="425"/>
        <v>11.25</v>
      </c>
      <c r="M4040" s="58">
        <f t="shared" si="426"/>
        <v>11.25</v>
      </c>
      <c r="N4040" s="58">
        <f t="shared" si="427"/>
        <v>3.11</v>
      </c>
      <c r="O4040" s="58" t="e">
        <f>IF(J4040&gt;0,ROUND(J4040*#REF!,2),0)</f>
        <v>#REF!</v>
      </c>
      <c r="P4040" s="58" t="e">
        <f t="shared" si="420"/>
        <v>#REF!</v>
      </c>
      <c r="Q4040" s="59" t="s">
        <v>0</v>
      </c>
      <c r="R4040" s="51"/>
      <c r="S4040" s="51"/>
    </row>
    <row r="4041" spans="1:19" ht="31" x14ac:dyDescent="0.35">
      <c r="A4041" s="125" t="s">
        <v>13016</v>
      </c>
      <c r="B4041" s="125"/>
      <c r="C4041" s="125"/>
      <c r="D4041" s="125"/>
      <c r="E4041" s="125"/>
      <c r="F4041" s="125"/>
      <c r="G4041" s="125"/>
      <c r="H4041" s="125"/>
      <c r="I4041" s="125"/>
      <c r="J4041" s="125"/>
      <c r="K4041" s="125"/>
      <c r="L4041" s="125"/>
      <c r="M4041" s="125"/>
      <c r="N4041" s="125"/>
      <c r="O4041" s="125"/>
      <c r="P4041" s="125"/>
      <c r="Q4041" s="52"/>
      <c r="R4041" s="51"/>
      <c r="S4041" s="51"/>
    </row>
    <row r="4042" spans="1:19" x14ac:dyDescent="0.35">
      <c r="A4042" s="53">
        <v>40805018</v>
      </c>
      <c r="B4042" s="53" t="s">
        <v>13017</v>
      </c>
      <c r="C4042" s="54" t="s">
        <v>583</v>
      </c>
      <c r="D4042" s="60">
        <v>1</v>
      </c>
      <c r="E4042" s="60" t="s">
        <v>31</v>
      </c>
      <c r="F4042" s="56">
        <v>0.83</v>
      </c>
      <c r="G4042" s="53"/>
      <c r="H4042" s="53"/>
      <c r="I4042" s="53"/>
      <c r="J4042" s="76">
        <v>0.154</v>
      </c>
      <c r="K4042" s="53">
        <v>1</v>
      </c>
      <c r="L4042" s="58">
        <f t="shared" ref="L4042:L4048" si="428">VLOOKUP(E4042,PORTES2021,11,FALSE)</f>
        <v>22.5</v>
      </c>
      <c r="M4042" s="58">
        <f t="shared" si="426"/>
        <v>22.5</v>
      </c>
      <c r="N4042" s="58">
        <f t="shared" ref="N4042:N4048" si="429">IF(F4042&gt;0,ROUND(F4042*UCO_2021,2),0)</f>
        <v>10.74</v>
      </c>
      <c r="O4042" s="58" t="e">
        <f>IF(J4042&gt;0,ROUND(J4042*#REF!,2),0)</f>
        <v>#REF!</v>
      </c>
      <c r="P4042" s="58" t="e">
        <f t="shared" si="420"/>
        <v>#REF!</v>
      </c>
      <c r="Q4042" s="59" t="s">
        <v>0</v>
      </c>
      <c r="R4042" s="51"/>
      <c r="S4042" s="51"/>
    </row>
    <row r="4043" spans="1:19" x14ac:dyDescent="0.35">
      <c r="A4043" s="53">
        <v>40805026</v>
      </c>
      <c r="B4043" s="53" t="s">
        <v>13018</v>
      </c>
      <c r="C4043" s="54" t="s">
        <v>582</v>
      </c>
      <c r="D4043" s="60">
        <v>1</v>
      </c>
      <c r="E4043" s="60" t="s">
        <v>31</v>
      </c>
      <c r="F4043" s="56">
        <v>1.18</v>
      </c>
      <c r="G4043" s="53"/>
      <c r="H4043" s="53"/>
      <c r="I4043" s="53"/>
      <c r="J4043" s="76">
        <v>0.308</v>
      </c>
      <c r="K4043" s="53">
        <v>2</v>
      </c>
      <c r="L4043" s="58">
        <f t="shared" si="428"/>
        <v>22.5</v>
      </c>
      <c r="M4043" s="58">
        <f t="shared" si="426"/>
        <v>22.5</v>
      </c>
      <c r="N4043" s="58">
        <f t="shared" si="429"/>
        <v>15.27</v>
      </c>
      <c r="O4043" s="58" t="e">
        <f>IF(J4043&gt;0,ROUND(J4043*#REF!,2),0)</f>
        <v>#REF!</v>
      </c>
      <c r="P4043" s="58" t="e">
        <f t="shared" si="420"/>
        <v>#REF!</v>
      </c>
      <c r="Q4043" s="59" t="s">
        <v>0</v>
      </c>
      <c r="R4043" s="51"/>
      <c r="S4043" s="51"/>
    </row>
    <row r="4044" spans="1:19" x14ac:dyDescent="0.35">
      <c r="A4044" s="53">
        <v>40805034</v>
      </c>
      <c r="B4044" s="53" t="s">
        <v>13019</v>
      </c>
      <c r="C4044" s="54" t="s">
        <v>581</v>
      </c>
      <c r="D4044" s="60">
        <v>1</v>
      </c>
      <c r="E4044" s="60" t="s">
        <v>31</v>
      </c>
      <c r="F4044" s="56">
        <v>1.22</v>
      </c>
      <c r="G4044" s="53"/>
      <c r="H4044" s="53"/>
      <c r="I4044" s="53"/>
      <c r="J4044" s="76">
        <v>0.46200000000000002</v>
      </c>
      <c r="K4044" s="53">
        <v>3</v>
      </c>
      <c r="L4044" s="58">
        <f t="shared" si="428"/>
        <v>22.5</v>
      </c>
      <c r="M4044" s="58">
        <f t="shared" si="426"/>
        <v>22.5</v>
      </c>
      <c r="N4044" s="58">
        <f t="shared" si="429"/>
        <v>15.79</v>
      </c>
      <c r="O4044" s="58" t="e">
        <f>IF(J4044&gt;0,ROUND(J4044*#REF!,2),0)</f>
        <v>#REF!</v>
      </c>
      <c r="P4044" s="58" t="e">
        <f>ROUND(M4044+N4044+O4044,2)</f>
        <v>#REF!</v>
      </c>
      <c r="Q4044" s="59" t="s">
        <v>0</v>
      </c>
      <c r="R4044" s="51"/>
      <c r="S4044" s="51"/>
    </row>
    <row r="4045" spans="1:19" x14ac:dyDescent="0.35">
      <c r="A4045" s="53">
        <v>40805042</v>
      </c>
      <c r="B4045" s="53" t="s">
        <v>13020</v>
      </c>
      <c r="C4045" s="54" t="s">
        <v>580</v>
      </c>
      <c r="D4045" s="60">
        <v>1</v>
      </c>
      <c r="E4045" s="60" t="s">
        <v>20</v>
      </c>
      <c r="F4045" s="56">
        <v>1.34</v>
      </c>
      <c r="G4045" s="53"/>
      <c r="H4045" s="53"/>
      <c r="I4045" s="53"/>
      <c r="J4045" s="76">
        <v>0.61599999999999999</v>
      </c>
      <c r="K4045" s="53">
        <v>4</v>
      </c>
      <c r="L4045" s="58">
        <f t="shared" si="428"/>
        <v>33.75</v>
      </c>
      <c r="M4045" s="58">
        <f t="shared" si="426"/>
        <v>33.75</v>
      </c>
      <c r="N4045" s="58">
        <f t="shared" si="429"/>
        <v>17.34</v>
      </c>
      <c r="O4045" s="58" t="e">
        <f>IF(J4045&gt;0,ROUND(J4045*#REF!,2),0)</f>
        <v>#REF!</v>
      </c>
      <c r="P4045" s="58" t="e">
        <f>ROUND(M4045+N4045+O4045,2)</f>
        <v>#REF!</v>
      </c>
      <c r="Q4045" s="59" t="s">
        <v>0</v>
      </c>
      <c r="R4045" s="51"/>
      <c r="S4045" s="51"/>
    </row>
    <row r="4046" spans="1:19" x14ac:dyDescent="0.35">
      <c r="A4046" s="53">
        <v>40805050</v>
      </c>
      <c r="B4046" s="53" t="s">
        <v>13021</v>
      </c>
      <c r="C4046" s="54" t="s">
        <v>579</v>
      </c>
      <c r="D4046" s="60">
        <v>1</v>
      </c>
      <c r="E4046" s="60" t="s">
        <v>20</v>
      </c>
      <c r="F4046" s="56">
        <v>1.34</v>
      </c>
      <c r="G4046" s="53"/>
      <c r="H4046" s="53"/>
      <c r="I4046" s="53"/>
      <c r="J4046" s="76">
        <v>0.61599999999999999</v>
      </c>
      <c r="K4046" s="53">
        <v>4</v>
      </c>
      <c r="L4046" s="58">
        <f t="shared" si="428"/>
        <v>33.75</v>
      </c>
      <c r="M4046" s="58">
        <f t="shared" si="426"/>
        <v>33.75</v>
      </c>
      <c r="N4046" s="58">
        <f t="shared" si="429"/>
        <v>17.34</v>
      </c>
      <c r="O4046" s="58" t="e">
        <f>IF(J4046&gt;0,ROUND(J4046*#REF!,2),0)</f>
        <v>#REF!</v>
      </c>
      <c r="P4046" s="58" t="e">
        <f>ROUND(M4046+N4046+O4046,2)</f>
        <v>#REF!</v>
      </c>
      <c r="Q4046" s="59" t="s">
        <v>0</v>
      </c>
      <c r="R4046" s="51"/>
      <c r="S4046" s="51"/>
    </row>
    <row r="4047" spans="1:19" ht="21" x14ac:dyDescent="0.35">
      <c r="A4047" s="53">
        <v>40805069</v>
      </c>
      <c r="B4047" s="53" t="s">
        <v>13022</v>
      </c>
      <c r="C4047" s="54" t="s">
        <v>578</v>
      </c>
      <c r="D4047" s="60">
        <v>1</v>
      </c>
      <c r="E4047" s="60" t="s">
        <v>18</v>
      </c>
      <c r="F4047" s="56">
        <v>3.17</v>
      </c>
      <c r="G4047" s="53"/>
      <c r="H4047" s="53"/>
      <c r="I4047" s="53"/>
      <c r="J4047" s="76">
        <v>0.57599999999999996</v>
      </c>
      <c r="K4047" s="53">
        <v>9</v>
      </c>
      <c r="L4047" s="58">
        <f t="shared" si="428"/>
        <v>44.99</v>
      </c>
      <c r="M4047" s="58">
        <f t="shared" si="426"/>
        <v>44.99</v>
      </c>
      <c r="N4047" s="58">
        <f t="shared" si="429"/>
        <v>41.02</v>
      </c>
      <c r="O4047" s="58" t="e">
        <f>IF(J4047&gt;0,ROUND(J4047*#REF!,2),0)</f>
        <v>#REF!</v>
      </c>
      <c r="P4047" s="58" t="e">
        <f>ROUND(M4047+N4047+O4047,2)</f>
        <v>#REF!</v>
      </c>
      <c r="Q4047" s="59" t="s">
        <v>0</v>
      </c>
      <c r="R4047" s="51"/>
      <c r="S4047" s="51"/>
    </row>
    <row r="4048" spans="1:19" ht="21" x14ac:dyDescent="0.35">
      <c r="A4048" s="53">
        <v>40805077</v>
      </c>
      <c r="B4048" s="53" t="s">
        <v>13023</v>
      </c>
      <c r="C4048" s="54" t="s">
        <v>577</v>
      </c>
      <c r="D4048" s="60">
        <v>1</v>
      </c>
      <c r="E4048" s="60" t="s">
        <v>31</v>
      </c>
      <c r="F4048" s="56">
        <v>1.31</v>
      </c>
      <c r="G4048" s="53"/>
      <c r="H4048" s="53"/>
      <c r="I4048" s="53"/>
      <c r="J4048" s="76">
        <v>0.17280000000000001</v>
      </c>
      <c r="K4048" s="53">
        <v>4</v>
      </c>
      <c r="L4048" s="58">
        <f t="shared" si="428"/>
        <v>22.5</v>
      </c>
      <c r="M4048" s="58">
        <f t="shared" si="426"/>
        <v>22.5</v>
      </c>
      <c r="N4048" s="58">
        <f t="shared" si="429"/>
        <v>16.95</v>
      </c>
      <c r="O4048" s="58" t="e">
        <f>IF(J4048&gt;0,ROUND(J4048*#REF!,2),0)</f>
        <v>#REF!</v>
      </c>
      <c r="P4048" s="58" t="e">
        <f>ROUND(M4048+N4048+O4048,2)</f>
        <v>#REF!</v>
      </c>
      <c r="Q4048" s="59" t="s">
        <v>0</v>
      </c>
      <c r="R4048" s="51"/>
      <c r="S4048" s="51"/>
    </row>
    <row r="4049" spans="1:19" ht="31" x14ac:dyDescent="0.35">
      <c r="A4049" s="125" t="s">
        <v>13016</v>
      </c>
      <c r="B4049" s="125"/>
      <c r="C4049" s="125"/>
      <c r="D4049" s="125"/>
      <c r="E4049" s="125"/>
      <c r="F4049" s="125"/>
      <c r="G4049" s="125"/>
      <c r="H4049" s="125"/>
      <c r="I4049" s="125"/>
      <c r="J4049" s="125"/>
      <c r="K4049" s="125"/>
      <c r="L4049" s="125"/>
      <c r="M4049" s="125"/>
      <c r="N4049" s="125"/>
      <c r="O4049" s="125"/>
      <c r="P4049" s="125"/>
      <c r="Q4049" s="52"/>
      <c r="R4049" s="51"/>
      <c r="S4049" s="51"/>
    </row>
    <row r="4050" spans="1:19" x14ac:dyDescent="0.35">
      <c r="A4050" s="53">
        <v>40806014</v>
      </c>
      <c r="B4050" s="53" t="s">
        <v>13024</v>
      </c>
      <c r="C4050" s="54" t="s">
        <v>576</v>
      </c>
      <c r="D4050" s="60">
        <v>1</v>
      </c>
      <c r="E4050" s="60" t="s">
        <v>4</v>
      </c>
      <c r="F4050" s="56">
        <v>2.4</v>
      </c>
      <c r="G4050" s="53"/>
      <c r="H4050" s="53"/>
      <c r="I4050" s="53"/>
      <c r="J4050" s="76">
        <v>0.23039999999999999</v>
      </c>
      <c r="K4050" s="53">
        <v>8</v>
      </c>
      <c r="L4050" s="58">
        <f t="shared" ref="L4050:L4060" si="430">VLOOKUP(E4050,PORTES2021,11,FALSE)</f>
        <v>71.989999999999995</v>
      </c>
      <c r="M4050" s="58">
        <f t="shared" ref="M4050:M4060" si="431">ROUND(D4050*L4050,2)</f>
        <v>71.989999999999995</v>
      </c>
      <c r="N4050" s="58">
        <f t="shared" ref="N4050:N4060" si="432">IF(F4050&gt;0,ROUND(F4050*UCO_2021,2),0)</f>
        <v>31.06</v>
      </c>
      <c r="O4050" s="58" t="e">
        <f>IF(J4050&gt;0,ROUND(J4050*#REF!,2),0)</f>
        <v>#REF!</v>
      </c>
      <c r="P4050" s="58" t="e">
        <f t="shared" ref="P4050:P4060" si="433">ROUND(M4050+N4050+O4050,2)</f>
        <v>#REF!</v>
      </c>
      <c r="Q4050" s="59" t="s">
        <v>0</v>
      </c>
      <c r="R4050" s="51"/>
      <c r="S4050" s="51"/>
    </row>
    <row r="4051" spans="1:19" x14ac:dyDescent="0.35">
      <c r="A4051" s="53">
        <v>40806022</v>
      </c>
      <c r="B4051" s="53" t="s">
        <v>13025</v>
      </c>
      <c r="C4051" s="54" t="s">
        <v>575</v>
      </c>
      <c r="D4051" s="60">
        <v>1</v>
      </c>
      <c r="E4051" s="60" t="s">
        <v>13</v>
      </c>
      <c r="F4051" s="56">
        <v>4.08</v>
      </c>
      <c r="G4051" s="53"/>
      <c r="H4051" s="53"/>
      <c r="I4051" s="53"/>
      <c r="J4051" s="76">
        <v>0.23039999999999999</v>
      </c>
      <c r="K4051" s="53">
        <v>8</v>
      </c>
      <c r="L4051" s="58">
        <f t="shared" si="430"/>
        <v>125.98</v>
      </c>
      <c r="M4051" s="58">
        <f t="shared" si="431"/>
        <v>125.98</v>
      </c>
      <c r="N4051" s="58">
        <f t="shared" si="432"/>
        <v>52.8</v>
      </c>
      <c r="O4051" s="58" t="e">
        <f>IF(J4051&gt;0,ROUND(J4051*#REF!,2),0)</f>
        <v>#REF!</v>
      </c>
      <c r="P4051" s="58" t="e">
        <f t="shared" si="433"/>
        <v>#REF!</v>
      </c>
      <c r="Q4051" s="59" t="s">
        <v>0</v>
      </c>
      <c r="R4051" s="51"/>
      <c r="S4051" s="51"/>
    </row>
    <row r="4052" spans="1:19" x14ac:dyDescent="0.35">
      <c r="A4052" s="53">
        <v>40806030</v>
      </c>
      <c r="B4052" s="53" t="s">
        <v>13026</v>
      </c>
      <c r="C4052" s="54" t="s">
        <v>574</v>
      </c>
      <c r="D4052" s="60">
        <v>1</v>
      </c>
      <c r="E4052" s="60" t="s">
        <v>18</v>
      </c>
      <c r="F4052" s="56">
        <v>2.4</v>
      </c>
      <c r="G4052" s="53"/>
      <c r="H4052" s="53"/>
      <c r="I4052" s="53"/>
      <c r="J4052" s="76">
        <v>0.23039999999999999</v>
      </c>
      <c r="K4052" s="53">
        <v>8</v>
      </c>
      <c r="L4052" s="58">
        <f t="shared" si="430"/>
        <v>44.99</v>
      </c>
      <c r="M4052" s="58">
        <f t="shared" si="431"/>
        <v>44.99</v>
      </c>
      <c r="N4052" s="58">
        <f t="shared" si="432"/>
        <v>31.06</v>
      </c>
      <c r="O4052" s="58" t="e">
        <f>IF(J4052&gt;0,ROUND(J4052*#REF!,2),0)</f>
        <v>#REF!</v>
      </c>
      <c r="P4052" s="58" t="e">
        <f t="shared" si="433"/>
        <v>#REF!</v>
      </c>
      <c r="Q4052" s="59" t="s">
        <v>0</v>
      </c>
      <c r="R4052" s="51"/>
      <c r="S4052" s="51"/>
    </row>
    <row r="4053" spans="1:19" x14ac:dyDescent="0.35">
      <c r="A4053" s="53">
        <v>40806049</v>
      </c>
      <c r="B4053" s="53" t="s">
        <v>13027</v>
      </c>
      <c r="C4053" s="54" t="s">
        <v>573</v>
      </c>
      <c r="D4053" s="60">
        <v>1</v>
      </c>
      <c r="E4053" s="60" t="s">
        <v>4</v>
      </c>
      <c r="F4053" s="56">
        <v>3.72</v>
      </c>
      <c r="G4053" s="53"/>
      <c r="H4053" s="53"/>
      <c r="I4053" s="53"/>
      <c r="J4053" s="76">
        <v>0.38879999999999998</v>
      </c>
      <c r="K4053" s="53">
        <v>20</v>
      </c>
      <c r="L4053" s="58">
        <f t="shared" si="430"/>
        <v>71.989999999999995</v>
      </c>
      <c r="M4053" s="58">
        <f t="shared" si="431"/>
        <v>71.989999999999995</v>
      </c>
      <c r="N4053" s="58">
        <f t="shared" si="432"/>
        <v>48.14</v>
      </c>
      <c r="O4053" s="58" t="e">
        <f>IF(J4053&gt;0,ROUND(J4053*#REF!,2),0)</f>
        <v>#REF!</v>
      </c>
      <c r="P4053" s="58" t="e">
        <f t="shared" si="433"/>
        <v>#REF!</v>
      </c>
      <c r="Q4053" s="59" t="s">
        <v>0</v>
      </c>
      <c r="R4053" s="51"/>
      <c r="S4053" s="51"/>
    </row>
    <row r="4054" spans="1:19" ht="21" x14ac:dyDescent="0.35">
      <c r="A4054" s="53">
        <v>40806057</v>
      </c>
      <c r="B4054" s="53" t="s">
        <v>13028</v>
      </c>
      <c r="C4054" s="54" t="s">
        <v>572</v>
      </c>
      <c r="D4054" s="60">
        <v>1</v>
      </c>
      <c r="E4054" s="60" t="s">
        <v>23</v>
      </c>
      <c r="F4054" s="56">
        <v>3.83</v>
      </c>
      <c r="G4054" s="53"/>
      <c r="H4054" s="53"/>
      <c r="I4054" s="53"/>
      <c r="J4054" s="76">
        <v>0.57599999999999996</v>
      </c>
      <c r="K4054" s="53">
        <v>24</v>
      </c>
      <c r="L4054" s="58">
        <f t="shared" si="430"/>
        <v>98.98</v>
      </c>
      <c r="M4054" s="58">
        <f t="shared" si="431"/>
        <v>98.98</v>
      </c>
      <c r="N4054" s="58">
        <f t="shared" si="432"/>
        <v>49.56</v>
      </c>
      <c r="O4054" s="58" t="e">
        <f>IF(J4054&gt;0,ROUND(J4054*#REF!,2),0)</f>
        <v>#REF!</v>
      </c>
      <c r="P4054" s="58" t="e">
        <f t="shared" si="433"/>
        <v>#REF!</v>
      </c>
      <c r="Q4054" s="59" t="s">
        <v>0</v>
      </c>
      <c r="R4054" s="51"/>
      <c r="S4054" s="51"/>
    </row>
    <row r="4055" spans="1:19" ht="21" x14ac:dyDescent="0.35">
      <c r="A4055" s="53">
        <v>40806065</v>
      </c>
      <c r="B4055" s="53" t="s">
        <v>13029</v>
      </c>
      <c r="C4055" s="54" t="s">
        <v>571</v>
      </c>
      <c r="D4055" s="60">
        <v>1</v>
      </c>
      <c r="E4055" s="60" t="s">
        <v>4</v>
      </c>
      <c r="F4055" s="56">
        <v>3.83</v>
      </c>
      <c r="G4055" s="53"/>
      <c r="H4055" s="53"/>
      <c r="I4055" s="53"/>
      <c r="J4055" s="76">
        <v>0.59699999999999998</v>
      </c>
      <c r="K4055" s="53">
        <v>6</v>
      </c>
      <c r="L4055" s="58">
        <f t="shared" si="430"/>
        <v>71.989999999999995</v>
      </c>
      <c r="M4055" s="58">
        <f t="shared" si="431"/>
        <v>71.989999999999995</v>
      </c>
      <c r="N4055" s="58">
        <f t="shared" si="432"/>
        <v>49.56</v>
      </c>
      <c r="O4055" s="58" t="e">
        <f>IF(J4055&gt;0,ROUND(J4055*#REF!,2),0)</f>
        <v>#REF!</v>
      </c>
      <c r="P4055" s="58" t="e">
        <f t="shared" si="433"/>
        <v>#REF!</v>
      </c>
      <c r="Q4055" s="59" t="s">
        <v>0</v>
      </c>
      <c r="R4055" s="51"/>
      <c r="S4055" s="51"/>
    </row>
    <row r="4056" spans="1:19" ht="21" x14ac:dyDescent="0.35">
      <c r="A4056" s="53">
        <v>40806073</v>
      </c>
      <c r="B4056" s="53" t="s">
        <v>13030</v>
      </c>
      <c r="C4056" s="54" t="s">
        <v>570</v>
      </c>
      <c r="D4056" s="60">
        <v>1</v>
      </c>
      <c r="E4056" s="60" t="s">
        <v>4</v>
      </c>
      <c r="F4056" s="56">
        <v>4.12</v>
      </c>
      <c r="G4056" s="53"/>
      <c r="H4056" s="53"/>
      <c r="I4056" s="53"/>
      <c r="J4056" s="76">
        <v>0.76200000000000001</v>
      </c>
      <c r="K4056" s="53">
        <v>9</v>
      </c>
      <c r="L4056" s="58">
        <f t="shared" si="430"/>
        <v>71.989999999999995</v>
      </c>
      <c r="M4056" s="58">
        <f t="shared" si="431"/>
        <v>71.989999999999995</v>
      </c>
      <c r="N4056" s="58">
        <f t="shared" si="432"/>
        <v>53.31</v>
      </c>
      <c r="O4056" s="58" t="e">
        <f>IF(J4056&gt;0,ROUND(J4056*#REF!,2),0)</f>
        <v>#REF!</v>
      </c>
      <c r="P4056" s="58" t="e">
        <f t="shared" si="433"/>
        <v>#REF!</v>
      </c>
      <c r="Q4056" s="59" t="s">
        <v>0</v>
      </c>
      <c r="R4056" s="51"/>
      <c r="S4056" s="51"/>
    </row>
    <row r="4057" spans="1:19" ht="21" x14ac:dyDescent="0.35">
      <c r="A4057" s="53">
        <v>40806081</v>
      </c>
      <c r="B4057" s="53" t="s">
        <v>13031</v>
      </c>
      <c r="C4057" s="54" t="s">
        <v>569</v>
      </c>
      <c r="D4057" s="60">
        <v>1</v>
      </c>
      <c r="E4057" s="60" t="s">
        <v>23</v>
      </c>
      <c r="F4057" s="56">
        <v>4.68</v>
      </c>
      <c r="G4057" s="53"/>
      <c r="H4057" s="53"/>
      <c r="I4057" s="53"/>
      <c r="J4057" s="76">
        <v>0.76200000000000001</v>
      </c>
      <c r="K4057" s="53">
        <v>6</v>
      </c>
      <c r="L4057" s="58">
        <f t="shared" si="430"/>
        <v>98.98</v>
      </c>
      <c r="M4057" s="58">
        <f t="shared" si="431"/>
        <v>98.98</v>
      </c>
      <c r="N4057" s="58">
        <f t="shared" si="432"/>
        <v>60.56</v>
      </c>
      <c r="O4057" s="58" t="e">
        <f>IF(J4057&gt;0,ROUND(J4057*#REF!,2),0)</f>
        <v>#REF!</v>
      </c>
      <c r="P4057" s="58" t="e">
        <f t="shared" si="433"/>
        <v>#REF!</v>
      </c>
      <c r="Q4057" s="59" t="s">
        <v>0</v>
      </c>
      <c r="R4057" s="51"/>
      <c r="S4057" s="51"/>
    </row>
    <row r="4058" spans="1:19" x14ac:dyDescent="0.35">
      <c r="A4058" s="53">
        <v>40806090</v>
      </c>
      <c r="B4058" s="53" t="s">
        <v>13032</v>
      </c>
      <c r="C4058" s="54" t="s">
        <v>568</v>
      </c>
      <c r="D4058" s="60">
        <v>1</v>
      </c>
      <c r="E4058" s="60" t="s">
        <v>23</v>
      </c>
      <c r="F4058" s="56">
        <v>3.99</v>
      </c>
      <c r="G4058" s="53"/>
      <c r="H4058" s="53"/>
      <c r="I4058" s="53"/>
      <c r="J4058" s="76">
        <v>0.432</v>
      </c>
      <c r="K4058" s="53">
        <v>6</v>
      </c>
      <c r="L4058" s="58">
        <f t="shared" si="430"/>
        <v>98.98</v>
      </c>
      <c r="M4058" s="58">
        <f t="shared" si="431"/>
        <v>98.98</v>
      </c>
      <c r="N4058" s="58">
        <f t="shared" si="432"/>
        <v>51.63</v>
      </c>
      <c r="O4058" s="58" t="e">
        <f>IF(J4058&gt;0,ROUND(J4058*#REF!,2),0)</f>
        <v>#REF!</v>
      </c>
      <c r="P4058" s="58" t="e">
        <f t="shared" si="433"/>
        <v>#REF!</v>
      </c>
      <c r="Q4058" s="59" t="s">
        <v>0</v>
      </c>
      <c r="R4058" s="51"/>
      <c r="S4058" s="51"/>
    </row>
    <row r="4059" spans="1:19" x14ac:dyDescent="0.35">
      <c r="A4059" s="53">
        <v>40806103</v>
      </c>
      <c r="B4059" s="53" t="s">
        <v>13033</v>
      </c>
      <c r="C4059" s="54" t="s">
        <v>567</v>
      </c>
      <c r="D4059" s="60">
        <v>1</v>
      </c>
      <c r="E4059" s="60" t="s">
        <v>18</v>
      </c>
      <c r="F4059" s="56">
        <v>2.31</v>
      </c>
      <c r="G4059" s="53"/>
      <c r="H4059" s="53"/>
      <c r="I4059" s="53"/>
      <c r="J4059" s="76">
        <v>0.28799999999999998</v>
      </c>
      <c r="K4059" s="53">
        <v>4</v>
      </c>
      <c r="L4059" s="58">
        <f t="shared" si="430"/>
        <v>44.99</v>
      </c>
      <c r="M4059" s="58">
        <f t="shared" si="431"/>
        <v>44.99</v>
      </c>
      <c r="N4059" s="58">
        <f t="shared" si="432"/>
        <v>29.89</v>
      </c>
      <c r="O4059" s="58" t="e">
        <f>IF(J4059&gt;0,ROUND(J4059*#REF!,2),0)</f>
        <v>#REF!</v>
      </c>
      <c r="P4059" s="58" t="e">
        <f t="shared" si="433"/>
        <v>#REF!</v>
      </c>
      <c r="Q4059" s="59" t="s">
        <v>0</v>
      </c>
      <c r="R4059" s="51"/>
      <c r="S4059" s="51"/>
    </row>
    <row r="4060" spans="1:19" ht="21" x14ac:dyDescent="0.35">
      <c r="A4060" s="53">
        <v>40806111</v>
      </c>
      <c r="B4060" s="53" t="s">
        <v>13034</v>
      </c>
      <c r="C4060" s="54" t="s">
        <v>566</v>
      </c>
      <c r="D4060" s="60">
        <v>1</v>
      </c>
      <c r="E4060" s="60" t="s">
        <v>18</v>
      </c>
      <c r="F4060" s="56">
        <v>2.31</v>
      </c>
      <c r="G4060" s="53"/>
      <c r="H4060" s="53"/>
      <c r="I4060" s="53"/>
      <c r="J4060" s="76">
        <v>0.28799999999999998</v>
      </c>
      <c r="K4060" s="53">
        <v>4</v>
      </c>
      <c r="L4060" s="58">
        <f t="shared" si="430"/>
        <v>44.99</v>
      </c>
      <c r="M4060" s="58">
        <f t="shared" si="431"/>
        <v>44.99</v>
      </c>
      <c r="N4060" s="58">
        <f t="shared" si="432"/>
        <v>29.89</v>
      </c>
      <c r="O4060" s="58" t="e">
        <f>IF(J4060&gt;0,ROUND(J4060*#REF!,2),0)</f>
        <v>#REF!</v>
      </c>
      <c r="P4060" s="58" t="e">
        <f t="shared" si="433"/>
        <v>#REF!</v>
      </c>
      <c r="Q4060" s="59" t="s">
        <v>0</v>
      </c>
      <c r="R4060" s="51"/>
      <c r="S4060" s="51"/>
    </row>
    <row r="4061" spans="1:19" ht="31" x14ac:dyDescent="0.35">
      <c r="A4061" s="125" t="s">
        <v>13035</v>
      </c>
      <c r="B4061" s="125"/>
      <c r="C4061" s="125"/>
      <c r="D4061" s="125"/>
      <c r="E4061" s="125"/>
      <c r="F4061" s="125"/>
      <c r="G4061" s="125"/>
      <c r="H4061" s="125"/>
      <c r="I4061" s="125"/>
      <c r="J4061" s="125"/>
      <c r="K4061" s="125"/>
      <c r="L4061" s="125"/>
      <c r="M4061" s="125"/>
      <c r="N4061" s="125"/>
      <c r="O4061" s="125"/>
      <c r="P4061" s="125"/>
      <c r="Q4061" s="52"/>
      <c r="R4061" s="51"/>
      <c r="S4061" s="51"/>
    </row>
    <row r="4062" spans="1:19" ht="21" x14ac:dyDescent="0.35">
      <c r="A4062" s="53">
        <v>40807010</v>
      </c>
      <c r="B4062" s="53" t="s">
        <v>13036</v>
      </c>
      <c r="C4062" s="54" t="s">
        <v>565</v>
      </c>
      <c r="D4062" s="60">
        <v>1</v>
      </c>
      <c r="E4062" s="60" t="s">
        <v>4</v>
      </c>
      <c r="F4062" s="56">
        <v>3.85</v>
      </c>
      <c r="G4062" s="53"/>
      <c r="H4062" s="53"/>
      <c r="I4062" s="53"/>
      <c r="J4062" s="76">
        <v>0.61040000000000005</v>
      </c>
      <c r="K4062" s="53">
        <v>7</v>
      </c>
      <c r="L4062" s="58">
        <f t="shared" ref="L4062:L4068" si="434">VLOOKUP(E4062,PORTES2021,11,FALSE)</f>
        <v>71.989999999999995</v>
      </c>
      <c r="M4062" s="58">
        <f t="shared" ref="M4062:M4111" si="435">ROUND(D4062*L4062,2)</f>
        <v>71.989999999999995</v>
      </c>
      <c r="N4062" s="58">
        <f t="shared" ref="N4062:N4068" si="436">IF(F4062&gt;0,ROUND(F4062*UCO_2021,2),0)</f>
        <v>49.82</v>
      </c>
      <c r="O4062" s="58" t="e">
        <f>IF(J4062&gt;0,ROUND(J4062*#REF!,2),0)</f>
        <v>#REF!</v>
      </c>
      <c r="P4062" s="58" t="e">
        <f t="shared" ref="P4062:P4068" si="437">ROUND(M4062+N4062+O4062,2)</f>
        <v>#REF!</v>
      </c>
      <c r="Q4062" s="59" t="s">
        <v>0</v>
      </c>
      <c r="R4062" s="51"/>
      <c r="S4062" s="51"/>
    </row>
    <row r="4063" spans="1:19" x14ac:dyDescent="0.35">
      <c r="A4063" s="53">
        <v>40807029</v>
      </c>
      <c r="B4063" s="53" t="s">
        <v>13037</v>
      </c>
      <c r="C4063" s="54" t="s">
        <v>564</v>
      </c>
      <c r="D4063" s="60">
        <v>1</v>
      </c>
      <c r="E4063" s="60" t="s">
        <v>18</v>
      </c>
      <c r="F4063" s="56">
        <v>2.95</v>
      </c>
      <c r="G4063" s="53"/>
      <c r="H4063" s="53"/>
      <c r="I4063" s="53"/>
      <c r="J4063" s="76">
        <v>0.48</v>
      </c>
      <c r="K4063" s="53">
        <v>4</v>
      </c>
      <c r="L4063" s="58">
        <f t="shared" si="434"/>
        <v>44.99</v>
      </c>
      <c r="M4063" s="58">
        <f t="shared" si="435"/>
        <v>44.99</v>
      </c>
      <c r="N4063" s="58">
        <f t="shared" si="436"/>
        <v>38.17</v>
      </c>
      <c r="O4063" s="58" t="e">
        <f>IF(J4063&gt;0,ROUND(J4063*#REF!,2),0)</f>
        <v>#REF!</v>
      </c>
      <c r="P4063" s="58" t="e">
        <f t="shared" si="437"/>
        <v>#REF!</v>
      </c>
      <c r="Q4063" s="59" t="s">
        <v>0</v>
      </c>
      <c r="R4063" s="51"/>
      <c r="S4063" s="51"/>
    </row>
    <row r="4064" spans="1:19" ht="21" x14ac:dyDescent="0.35">
      <c r="A4064" s="53">
        <v>40807037</v>
      </c>
      <c r="B4064" s="53" t="s">
        <v>13038</v>
      </c>
      <c r="C4064" s="54" t="s">
        <v>563</v>
      </c>
      <c r="D4064" s="60">
        <v>1</v>
      </c>
      <c r="E4064" s="60" t="s">
        <v>4</v>
      </c>
      <c r="F4064" s="56">
        <v>3.85</v>
      </c>
      <c r="G4064" s="53"/>
      <c r="H4064" s="53"/>
      <c r="I4064" s="53"/>
      <c r="J4064" s="76">
        <v>0.87439999999999996</v>
      </c>
      <c r="K4064" s="53">
        <v>10</v>
      </c>
      <c r="L4064" s="58">
        <f t="shared" si="434"/>
        <v>71.989999999999995</v>
      </c>
      <c r="M4064" s="58">
        <f t="shared" si="435"/>
        <v>71.989999999999995</v>
      </c>
      <c r="N4064" s="58">
        <f t="shared" si="436"/>
        <v>49.82</v>
      </c>
      <c r="O4064" s="58" t="e">
        <f>IF(J4064&gt;0,ROUND(J4064*#REF!,2),0)</f>
        <v>#REF!</v>
      </c>
      <c r="P4064" s="58" t="e">
        <f t="shared" si="437"/>
        <v>#REF!</v>
      </c>
      <c r="Q4064" s="59" t="s">
        <v>0</v>
      </c>
      <c r="R4064" s="51"/>
      <c r="S4064" s="51"/>
    </row>
    <row r="4065" spans="1:19" ht="21" x14ac:dyDescent="0.35">
      <c r="A4065" s="53">
        <v>40807045</v>
      </c>
      <c r="B4065" s="53" t="s">
        <v>13039</v>
      </c>
      <c r="C4065" s="54" t="s">
        <v>562</v>
      </c>
      <c r="D4065" s="60">
        <v>1</v>
      </c>
      <c r="E4065" s="60" t="s">
        <v>4</v>
      </c>
      <c r="F4065" s="56">
        <v>4.91</v>
      </c>
      <c r="G4065" s="53"/>
      <c r="H4065" s="53"/>
      <c r="I4065" s="53"/>
      <c r="J4065" s="76">
        <v>1.0184</v>
      </c>
      <c r="K4065" s="53">
        <v>11</v>
      </c>
      <c r="L4065" s="58">
        <f t="shared" si="434"/>
        <v>71.989999999999995</v>
      </c>
      <c r="M4065" s="58">
        <f t="shared" si="435"/>
        <v>71.989999999999995</v>
      </c>
      <c r="N4065" s="58">
        <f t="shared" si="436"/>
        <v>63.54</v>
      </c>
      <c r="O4065" s="58" t="e">
        <f>IF(J4065&gt;0,ROUND(J4065*#REF!,2),0)</f>
        <v>#REF!</v>
      </c>
      <c r="P4065" s="58" t="e">
        <f t="shared" si="437"/>
        <v>#REF!</v>
      </c>
      <c r="Q4065" s="59" t="s">
        <v>0</v>
      </c>
      <c r="R4065" s="51"/>
      <c r="S4065" s="51"/>
    </row>
    <row r="4066" spans="1:19" x14ac:dyDescent="0.35">
      <c r="A4066" s="53">
        <v>40807053</v>
      </c>
      <c r="B4066" s="53" t="s">
        <v>13040</v>
      </c>
      <c r="C4066" s="54" t="s">
        <v>561</v>
      </c>
      <c r="D4066" s="60">
        <v>1</v>
      </c>
      <c r="E4066" s="60" t="s">
        <v>4</v>
      </c>
      <c r="F4066" s="56">
        <v>4.08</v>
      </c>
      <c r="G4066" s="53"/>
      <c r="H4066" s="53"/>
      <c r="I4066" s="53"/>
      <c r="J4066" s="76">
        <v>0.432</v>
      </c>
      <c r="K4066" s="53">
        <v>6</v>
      </c>
      <c r="L4066" s="58">
        <f t="shared" si="434"/>
        <v>71.989999999999995</v>
      </c>
      <c r="M4066" s="58">
        <f t="shared" si="435"/>
        <v>71.989999999999995</v>
      </c>
      <c r="N4066" s="58">
        <f t="shared" si="436"/>
        <v>52.8</v>
      </c>
      <c r="O4066" s="58" t="e">
        <f>IF(J4066&gt;0,ROUND(J4066*#REF!,2),0)</f>
        <v>#REF!</v>
      </c>
      <c r="P4066" s="58" t="e">
        <f t="shared" si="437"/>
        <v>#REF!</v>
      </c>
      <c r="Q4066" s="59" t="s">
        <v>0</v>
      </c>
      <c r="R4066" s="51"/>
      <c r="S4066" s="51"/>
    </row>
    <row r="4067" spans="1:19" ht="21" x14ac:dyDescent="0.35">
      <c r="A4067" s="53">
        <v>40807061</v>
      </c>
      <c r="B4067" s="53" t="s">
        <v>13041</v>
      </c>
      <c r="C4067" s="54" t="s">
        <v>560</v>
      </c>
      <c r="D4067" s="60">
        <v>1</v>
      </c>
      <c r="E4067" s="60" t="s">
        <v>23</v>
      </c>
      <c r="F4067" s="56">
        <v>4.33</v>
      </c>
      <c r="G4067" s="53"/>
      <c r="H4067" s="53"/>
      <c r="I4067" s="53"/>
      <c r="J4067" s="76">
        <v>0.432</v>
      </c>
      <c r="K4067" s="53">
        <v>6</v>
      </c>
      <c r="L4067" s="58">
        <f t="shared" si="434"/>
        <v>98.98</v>
      </c>
      <c r="M4067" s="58">
        <f t="shared" si="435"/>
        <v>98.98</v>
      </c>
      <c r="N4067" s="58">
        <f t="shared" si="436"/>
        <v>56.03</v>
      </c>
      <c r="O4067" s="58" t="e">
        <f>IF(J4067&gt;0,ROUND(J4067*#REF!,2),0)</f>
        <v>#REF!</v>
      </c>
      <c r="P4067" s="58" t="e">
        <f t="shared" si="437"/>
        <v>#REF!</v>
      </c>
      <c r="Q4067" s="59" t="s">
        <v>0</v>
      </c>
      <c r="R4067" s="51"/>
      <c r="S4067" s="51"/>
    </row>
    <row r="4068" spans="1:19" x14ac:dyDescent="0.35">
      <c r="A4068" s="53">
        <v>40807070</v>
      </c>
      <c r="B4068" s="53" t="s">
        <v>13042</v>
      </c>
      <c r="C4068" s="54" t="s">
        <v>559</v>
      </c>
      <c r="D4068" s="60">
        <v>1</v>
      </c>
      <c r="E4068" s="60" t="s">
        <v>20</v>
      </c>
      <c r="F4068" s="56">
        <v>2.6</v>
      </c>
      <c r="G4068" s="53"/>
      <c r="H4068" s="53"/>
      <c r="I4068" s="53"/>
      <c r="J4068" s="76">
        <v>0.432</v>
      </c>
      <c r="K4068" s="53">
        <v>6</v>
      </c>
      <c r="L4068" s="58">
        <f t="shared" si="434"/>
        <v>33.75</v>
      </c>
      <c r="M4068" s="58">
        <f t="shared" si="435"/>
        <v>33.75</v>
      </c>
      <c r="N4068" s="58">
        <f t="shared" si="436"/>
        <v>33.64</v>
      </c>
      <c r="O4068" s="58" t="e">
        <f>IF(J4068&gt;0,ROUND(J4068*#REF!,2),0)</f>
        <v>#REF!</v>
      </c>
      <c r="P4068" s="58" t="e">
        <f t="shared" si="437"/>
        <v>#REF!</v>
      </c>
      <c r="Q4068" s="59" t="s">
        <v>132</v>
      </c>
      <c r="R4068" s="51"/>
      <c r="S4068" s="51"/>
    </row>
    <row r="4069" spans="1:19" ht="31" x14ac:dyDescent="0.35">
      <c r="A4069" s="125" t="s">
        <v>13043</v>
      </c>
      <c r="B4069" s="125"/>
      <c r="C4069" s="125"/>
      <c r="D4069" s="125"/>
      <c r="E4069" s="125"/>
      <c r="F4069" s="125"/>
      <c r="G4069" s="125"/>
      <c r="H4069" s="125"/>
      <c r="I4069" s="125"/>
      <c r="J4069" s="125"/>
      <c r="K4069" s="125"/>
      <c r="L4069" s="125"/>
      <c r="M4069" s="125"/>
      <c r="N4069" s="125"/>
      <c r="O4069" s="125"/>
      <c r="P4069" s="125"/>
      <c r="Q4069" s="52"/>
      <c r="R4069" s="51"/>
      <c r="S4069" s="51"/>
    </row>
    <row r="4070" spans="1:19" x14ac:dyDescent="0.35">
      <c r="A4070" s="53">
        <v>40808017</v>
      </c>
      <c r="B4070" s="53" t="s">
        <v>13044</v>
      </c>
      <c r="C4070" s="54" t="s">
        <v>558</v>
      </c>
      <c r="D4070" s="60">
        <v>1</v>
      </c>
      <c r="E4070" s="60" t="s">
        <v>31</v>
      </c>
      <c r="F4070" s="56">
        <v>1.22</v>
      </c>
      <c r="G4070" s="53"/>
      <c r="H4070" s="53"/>
      <c r="I4070" s="53"/>
      <c r="J4070" s="76">
        <v>0.154</v>
      </c>
      <c r="K4070" s="53">
        <v>1</v>
      </c>
      <c r="L4070" s="58">
        <f t="shared" ref="L4070:L4092" si="438">VLOOKUP(E4070,PORTES2021,11,FALSE)</f>
        <v>22.5</v>
      </c>
      <c r="M4070" s="58">
        <f t="shared" si="435"/>
        <v>22.5</v>
      </c>
      <c r="N4070" s="58">
        <f t="shared" ref="N4070:N4092" si="439">IF(F4070&gt;0,ROUND(F4070*UCO_2021,2),0)</f>
        <v>15.79</v>
      </c>
      <c r="O4070" s="58" t="e">
        <f>IF(J4070&gt;0,ROUND(J4070*#REF!,2),0)</f>
        <v>#REF!</v>
      </c>
      <c r="P4070" s="58" t="e">
        <f t="shared" ref="P4070:P4129" si="440">ROUND(M4070+N4070+O4070,2)</f>
        <v>#REF!</v>
      </c>
      <c r="Q4070" s="59" t="s">
        <v>0</v>
      </c>
      <c r="R4070" s="51"/>
      <c r="S4070" s="51"/>
    </row>
    <row r="4071" spans="1:19" x14ac:dyDescent="0.35">
      <c r="A4071" s="53">
        <v>40808025</v>
      </c>
      <c r="B4071" s="53" t="s">
        <v>13045</v>
      </c>
      <c r="C4071" s="54" t="s">
        <v>557</v>
      </c>
      <c r="D4071" s="60">
        <v>1</v>
      </c>
      <c r="E4071" s="60" t="s">
        <v>20</v>
      </c>
      <c r="F4071" s="56">
        <v>1.75</v>
      </c>
      <c r="G4071" s="53"/>
      <c r="H4071" s="53"/>
      <c r="I4071" s="53"/>
      <c r="J4071" s="76">
        <v>0.42799999999999999</v>
      </c>
      <c r="K4071" s="53">
        <v>3</v>
      </c>
      <c r="L4071" s="58">
        <f t="shared" si="438"/>
        <v>33.75</v>
      </c>
      <c r="M4071" s="58">
        <f t="shared" si="435"/>
        <v>33.75</v>
      </c>
      <c r="N4071" s="58">
        <f t="shared" si="439"/>
        <v>22.65</v>
      </c>
      <c r="O4071" s="58" t="e">
        <f>IF(J4071&gt;0,ROUND(J4071*#REF!,2),0)</f>
        <v>#REF!</v>
      </c>
      <c r="P4071" s="58" t="e">
        <f t="shared" si="440"/>
        <v>#REF!</v>
      </c>
      <c r="Q4071" s="59" t="s">
        <v>0</v>
      </c>
      <c r="R4071" s="51"/>
      <c r="S4071" s="51"/>
    </row>
    <row r="4072" spans="1:19" ht="21" x14ac:dyDescent="0.35">
      <c r="A4072" s="53">
        <v>40808033</v>
      </c>
      <c r="B4072" s="53" t="s">
        <v>13046</v>
      </c>
      <c r="C4072" s="54" t="s">
        <v>556</v>
      </c>
      <c r="D4072" s="60">
        <v>1</v>
      </c>
      <c r="E4072" s="60" t="s">
        <v>4</v>
      </c>
      <c r="F4072" s="56">
        <v>2.76</v>
      </c>
      <c r="G4072" s="53"/>
      <c r="H4072" s="53"/>
      <c r="I4072" s="53"/>
      <c r="J4072" s="76">
        <v>1.2</v>
      </c>
      <c r="K4072" s="53">
        <v>4</v>
      </c>
      <c r="L4072" s="58">
        <f t="shared" si="438"/>
        <v>71.989999999999995</v>
      </c>
      <c r="M4072" s="58">
        <f t="shared" si="435"/>
        <v>71.989999999999995</v>
      </c>
      <c r="N4072" s="58">
        <f t="shared" si="439"/>
        <v>35.71</v>
      </c>
      <c r="O4072" s="58" t="e">
        <f>IF(J4072&gt;0,ROUND(J4072*#REF!,2),0)</f>
        <v>#REF!</v>
      </c>
      <c r="P4072" s="58" t="e">
        <f t="shared" si="440"/>
        <v>#REF!</v>
      </c>
      <c r="Q4072" s="59" t="s">
        <v>0</v>
      </c>
      <c r="R4072" s="51"/>
      <c r="S4072" s="51"/>
    </row>
    <row r="4073" spans="1:19" x14ac:dyDescent="0.35">
      <c r="A4073" s="53">
        <v>40808041</v>
      </c>
      <c r="B4073" s="53" t="s">
        <v>13047</v>
      </c>
      <c r="C4073" s="54" t="s">
        <v>555</v>
      </c>
      <c r="D4073" s="60">
        <v>1</v>
      </c>
      <c r="E4073" s="60" t="s">
        <v>4</v>
      </c>
      <c r="F4073" s="56">
        <v>6.48</v>
      </c>
      <c r="G4073" s="53"/>
      <c r="H4073" s="53"/>
      <c r="I4073" s="53"/>
      <c r="J4073" s="76">
        <v>1.2</v>
      </c>
      <c r="K4073" s="53">
        <v>4</v>
      </c>
      <c r="L4073" s="58">
        <f t="shared" si="438"/>
        <v>71.989999999999995</v>
      </c>
      <c r="M4073" s="58">
        <f t="shared" si="435"/>
        <v>71.989999999999995</v>
      </c>
      <c r="N4073" s="58">
        <f t="shared" si="439"/>
        <v>83.85</v>
      </c>
      <c r="O4073" s="58" t="e">
        <f>IF(J4073&gt;0,ROUND(J4073*#REF!,2),0)</f>
        <v>#REF!</v>
      </c>
      <c r="P4073" s="58" t="e">
        <f t="shared" si="440"/>
        <v>#REF!</v>
      </c>
      <c r="Q4073" s="59" t="s">
        <v>0</v>
      </c>
      <c r="R4073" s="51"/>
      <c r="S4073" s="51"/>
    </row>
    <row r="4074" spans="1:19" ht="21" x14ac:dyDescent="0.35">
      <c r="A4074" s="53">
        <v>40808050</v>
      </c>
      <c r="B4074" s="53" t="s">
        <v>13048</v>
      </c>
      <c r="C4074" s="54" t="s">
        <v>554</v>
      </c>
      <c r="D4074" s="60">
        <v>1</v>
      </c>
      <c r="E4074" s="60" t="s">
        <v>31</v>
      </c>
      <c r="F4074" s="56">
        <v>1.24</v>
      </c>
      <c r="G4074" s="53"/>
      <c r="H4074" s="53"/>
      <c r="I4074" s="53"/>
      <c r="J4074" s="76">
        <v>0.6</v>
      </c>
      <c r="K4074" s="53">
        <v>2</v>
      </c>
      <c r="L4074" s="58">
        <f t="shared" si="438"/>
        <v>22.5</v>
      </c>
      <c r="M4074" s="58">
        <f t="shared" si="435"/>
        <v>22.5</v>
      </c>
      <c r="N4074" s="58">
        <f t="shared" si="439"/>
        <v>16.05</v>
      </c>
      <c r="O4074" s="58" t="e">
        <f>IF(J4074&gt;0,ROUND(J4074*#REF!,2),0)</f>
        <v>#REF!</v>
      </c>
      <c r="P4074" s="58" t="e">
        <f t="shared" si="440"/>
        <v>#REF!</v>
      </c>
      <c r="Q4074" s="59" t="s">
        <v>0</v>
      </c>
      <c r="R4074" s="51"/>
      <c r="S4074" s="51"/>
    </row>
    <row r="4075" spans="1:19" ht="31.5" x14ac:dyDescent="0.35">
      <c r="A4075" s="53">
        <v>40808114</v>
      </c>
      <c r="B4075" s="53" t="s">
        <v>13049</v>
      </c>
      <c r="C4075" s="54" t="s">
        <v>553</v>
      </c>
      <c r="D4075" s="60">
        <v>1</v>
      </c>
      <c r="E4075" s="60" t="s">
        <v>23</v>
      </c>
      <c r="F4075" s="56">
        <v>16.34</v>
      </c>
      <c r="G4075" s="53"/>
      <c r="H4075" s="53"/>
      <c r="I4075" s="53"/>
      <c r="J4075" s="76">
        <v>3.0339999999999998</v>
      </c>
      <c r="K4075" s="53">
        <v>19</v>
      </c>
      <c r="L4075" s="58">
        <f t="shared" si="438"/>
        <v>98.98</v>
      </c>
      <c r="M4075" s="58">
        <f t="shared" si="435"/>
        <v>98.98</v>
      </c>
      <c r="N4075" s="58">
        <f t="shared" si="439"/>
        <v>211.44</v>
      </c>
      <c r="O4075" s="58" t="e">
        <f>IF(J4075&gt;0,ROUND(J4075*#REF!,2),0)</f>
        <v>#REF!</v>
      </c>
      <c r="P4075" s="58" t="e">
        <f t="shared" si="440"/>
        <v>#REF!</v>
      </c>
      <c r="Q4075" s="59" t="s">
        <v>0</v>
      </c>
      <c r="R4075" s="51"/>
      <c r="S4075" s="51"/>
    </row>
    <row r="4076" spans="1:19" ht="21" x14ac:dyDescent="0.35">
      <c r="A4076" s="53">
        <v>40808122</v>
      </c>
      <c r="B4076" s="53" t="s">
        <v>13050</v>
      </c>
      <c r="C4076" s="54" t="s">
        <v>552</v>
      </c>
      <c r="D4076" s="60">
        <v>1</v>
      </c>
      <c r="E4076" s="60" t="s">
        <v>18</v>
      </c>
      <c r="F4076" s="56">
        <v>6.95</v>
      </c>
      <c r="G4076" s="53"/>
      <c r="H4076" s="53"/>
      <c r="I4076" s="53"/>
      <c r="J4076" s="76"/>
      <c r="K4076" s="53"/>
      <c r="L4076" s="58">
        <f t="shared" si="438"/>
        <v>44.99</v>
      </c>
      <c r="M4076" s="58">
        <f t="shared" si="435"/>
        <v>44.99</v>
      </c>
      <c r="N4076" s="58">
        <f t="shared" si="439"/>
        <v>89.93</v>
      </c>
      <c r="O4076" s="58">
        <f>IF(J4076&gt;0,ROUND(J4076*#REF!,2),0)</f>
        <v>0</v>
      </c>
      <c r="P4076" s="58">
        <f t="shared" si="440"/>
        <v>134.91999999999999</v>
      </c>
      <c r="Q4076" s="59" t="s">
        <v>0</v>
      </c>
      <c r="R4076" s="51"/>
      <c r="S4076" s="51"/>
    </row>
    <row r="4077" spans="1:19" ht="31.5" x14ac:dyDescent="0.35">
      <c r="A4077" s="53">
        <v>40808130</v>
      </c>
      <c r="B4077" s="53" t="s">
        <v>13051</v>
      </c>
      <c r="C4077" s="54" t="s">
        <v>551</v>
      </c>
      <c r="D4077" s="60">
        <v>1</v>
      </c>
      <c r="E4077" s="60" t="s">
        <v>4</v>
      </c>
      <c r="F4077" s="56">
        <v>10.25</v>
      </c>
      <c r="G4077" s="53"/>
      <c r="H4077" s="53"/>
      <c r="I4077" s="53"/>
      <c r="J4077" s="76"/>
      <c r="K4077" s="53"/>
      <c r="L4077" s="58">
        <f t="shared" si="438"/>
        <v>71.989999999999995</v>
      </c>
      <c r="M4077" s="58">
        <f t="shared" si="435"/>
        <v>71.989999999999995</v>
      </c>
      <c r="N4077" s="58">
        <f t="shared" si="439"/>
        <v>132.63999999999999</v>
      </c>
      <c r="O4077" s="58">
        <f>IF(J4077&gt;0,ROUND(J4077*#REF!,2),0)</f>
        <v>0</v>
      </c>
      <c r="P4077" s="58">
        <f t="shared" si="440"/>
        <v>204.63</v>
      </c>
      <c r="Q4077" s="59" t="s">
        <v>0</v>
      </c>
      <c r="R4077" s="51"/>
      <c r="S4077" s="51"/>
    </row>
    <row r="4078" spans="1:19" ht="42" x14ac:dyDescent="0.35">
      <c r="A4078" s="53">
        <v>40808149</v>
      </c>
      <c r="B4078" s="53" t="s">
        <v>13052</v>
      </c>
      <c r="C4078" s="54" t="s">
        <v>550</v>
      </c>
      <c r="D4078" s="60">
        <v>1</v>
      </c>
      <c r="E4078" s="60" t="s">
        <v>34</v>
      </c>
      <c r="F4078" s="56">
        <v>8.94</v>
      </c>
      <c r="G4078" s="53"/>
      <c r="H4078" s="53"/>
      <c r="I4078" s="53"/>
      <c r="J4078" s="76"/>
      <c r="K4078" s="53"/>
      <c r="L4078" s="58">
        <f t="shared" si="438"/>
        <v>60.74</v>
      </c>
      <c r="M4078" s="58">
        <f t="shared" si="435"/>
        <v>60.74</v>
      </c>
      <c r="N4078" s="58">
        <f t="shared" si="439"/>
        <v>115.68</v>
      </c>
      <c r="O4078" s="58">
        <f>IF(J4078&gt;0,ROUND(J4078*#REF!,2),0)</f>
        <v>0</v>
      </c>
      <c r="P4078" s="58">
        <f t="shared" si="440"/>
        <v>176.42</v>
      </c>
      <c r="Q4078" s="59" t="s">
        <v>0</v>
      </c>
      <c r="R4078" s="51"/>
      <c r="S4078" s="51"/>
    </row>
    <row r="4079" spans="1:19" ht="21" x14ac:dyDescent="0.35">
      <c r="A4079" s="53">
        <v>40808157</v>
      </c>
      <c r="B4079" s="53" t="s">
        <v>13053</v>
      </c>
      <c r="C4079" s="54" t="s">
        <v>549</v>
      </c>
      <c r="D4079" s="60">
        <v>1</v>
      </c>
      <c r="E4079" s="60" t="s">
        <v>34</v>
      </c>
      <c r="F4079" s="56">
        <v>7.89</v>
      </c>
      <c r="G4079" s="53"/>
      <c r="H4079" s="53"/>
      <c r="I4079" s="53"/>
      <c r="J4079" s="76"/>
      <c r="K4079" s="53"/>
      <c r="L4079" s="58">
        <f t="shared" si="438"/>
        <v>60.74</v>
      </c>
      <c r="M4079" s="58">
        <f t="shared" si="435"/>
        <v>60.74</v>
      </c>
      <c r="N4079" s="58">
        <f t="shared" si="439"/>
        <v>102.1</v>
      </c>
      <c r="O4079" s="58">
        <f>IF(J4079&gt;0,ROUND(J4079*#REF!,2),0)</f>
        <v>0</v>
      </c>
      <c r="P4079" s="58">
        <f t="shared" si="440"/>
        <v>162.84</v>
      </c>
      <c r="Q4079" s="59" t="s">
        <v>0</v>
      </c>
      <c r="R4079" s="51"/>
      <c r="S4079" s="51"/>
    </row>
    <row r="4080" spans="1:19" x14ac:dyDescent="0.35">
      <c r="A4080" s="53">
        <v>40808165</v>
      </c>
      <c r="B4080" s="53" t="s">
        <v>13054</v>
      </c>
      <c r="C4080" s="54" t="s">
        <v>548</v>
      </c>
      <c r="D4080" s="60">
        <v>1</v>
      </c>
      <c r="E4080" s="60" t="s">
        <v>20</v>
      </c>
      <c r="F4080" s="56">
        <v>2.58</v>
      </c>
      <c r="G4080" s="53"/>
      <c r="H4080" s="53"/>
      <c r="I4080" s="53"/>
      <c r="J4080" s="76">
        <v>0.36</v>
      </c>
      <c r="K4080" s="53">
        <v>5</v>
      </c>
      <c r="L4080" s="58">
        <f t="shared" si="438"/>
        <v>33.75</v>
      </c>
      <c r="M4080" s="58">
        <f t="shared" si="435"/>
        <v>33.75</v>
      </c>
      <c r="N4080" s="58">
        <f t="shared" si="439"/>
        <v>33.39</v>
      </c>
      <c r="O4080" s="58" t="e">
        <f>IF(J4080&gt;0,ROUND(J4080*#REF!,2),0)</f>
        <v>#REF!</v>
      </c>
      <c r="P4080" s="58" t="e">
        <f t="shared" si="440"/>
        <v>#REF!</v>
      </c>
      <c r="Q4080" s="59" t="s">
        <v>0</v>
      </c>
      <c r="R4080" s="51"/>
      <c r="S4080" s="51"/>
    </row>
    <row r="4081" spans="1:19" ht="42" x14ac:dyDescent="0.35">
      <c r="A4081" s="53">
        <v>40808190</v>
      </c>
      <c r="B4081" s="53" t="s">
        <v>13055</v>
      </c>
      <c r="C4081" s="54" t="s">
        <v>547</v>
      </c>
      <c r="D4081" s="60">
        <v>1</v>
      </c>
      <c r="E4081" s="60" t="s">
        <v>13</v>
      </c>
      <c r="F4081" s="56">
        <v>4.18</v>
      </c>
      <c r="G4081" s="53"/>
      <c r="H4081" s="53"/>
      <c r="I4081" s="53"/>
      <c r="J4081" s="76"/>
      <c r="K4081" s="53"/>
      <c r="L4081" s="58">
        <f t="shared" si="438"/>
        <v>125.98</v>
      </c>
      <c r="M4081" s="58">
        <f t="shared" si="435"/>
        <v>125.98</v>
      </c>
      <c r="N4081" s="58">
        <f t="shared" si="439"/>
        <v>54.09</v>
      </c>
      <c r="O4081" s="58">
        <f>IF(J4081&gt;0,ROUND(J4081*#REF!,2),0)</f>
        <v>0</v>
      </c>
      <c r="P4081" s="58">
        <f t="shared" si="440"/>
        <v>180.07</v>
      </c>
      <c r="Q4081" s="59" t="s">
        <v>132</v>
      </c>
      <c r="R4081" s="51"/>
      <c r="S4081" s="51"/>
    </row>
    <row r="4082" spans="1:19" ht="42" x14ac:dyDescent="0.35">
      <c r="A4082" s="53">
        <v>40808203</v>
      </c>
      <c r="B4082" s="53" t="s">
        <v>13056</v>
      </c>
      <c r="C4082" s="54" t="s">
        <v>546</v>
      </c>
      <c r="D4082" s="60">
        <v>1</v>
      </c>
      <c r="E4082" s="60" t="s">
        <v>13</v>
      </c>
      <c r="F4082" s="56">
        <v>3.52</v>
      </c>
      <c r="G4082" s="53"/>
      <c r="H4082" s="53"/>
      <c r="I4082" s="53"/>
      <c r="J4082" s="76"/>
      <c r="K4082" s="53"/>
      <c r="L4082" s="58">
        <f t="shared" si="438"/>
        <v>125.98</v>
      </c>
      <c r="M4082" s="58">
        <f t="shared" si="435"/>
        <v>125.98</v>
      </c>
      <c r="N4082" s="58">
        <f t="shared" si="439"/>
        <v>45.55</v>
      </c>
      <c r="O4082" s="58">
        <f>IF(J4082&gt;0,ROUND(J4082*#REF!,2),0)</f>
        <v>0</v>
      </c>
      <c r="P4082" s="58">
        <f t="shared" si="440"/>
        <v>171.53</v>
      </c>
      <c r="Q4082" s="59" t="s">
        <v>132</v>
      </c>
      <c r="R4082" s="51"/>
      <c r="S4082" s="51"/>
    </row>
    <row r="4083" spans="1:19" ht="42" x14ac:dyDescent="0.35">
      <c r="A4083" s="53">
        <v>40808211</v>
      </c>
      <c r="B4083" s="53" t="s">
        <v>13057</v>
      </c>
      <c r="C4083" s="54" t="s">
        <v>545</v>
      </c>
      <c r="D4083" s="60">
        <v>1</v>
      </c>
      <c r="E4083" s="60" t="s">
        <v>13</v>
      </c>
      <c r="F4083" s="56">
        <v>4.18</v>
      </c>
      <c r="G4083" s="53"/>
      <c r="H4083" s="53"/>
      <c r="I4083" s="53"/>
      <c r="J4083" s="76"/>
      <c r="K4083" s="53"/>
      <c r="L4083" s="58">
        <f t="shared" si="438"/>
        <v>125.98</v>
      </c>
      <c r="M4083" s="58">
        <f t="shared" si="435"/>
        <v>125.98</v>
      </c>
      <c r="N4083" s="58">
        <f t="shared" si="439"/>
        <v>54.09</v>
      </c>
      <c r="O4083" s="58">
        <f>IF(J4083&gt;0,ROUND(J4083*#REF!,2),0)</f>
        <v>0</v>
      </c>
      <c r="P4083" s="58">
        <f t="shared" si="440"/>
        <v>180.07</v>
      </c>
      <c r="Q4083" s="59" t="s">
        <v>132</v>
      </c>
      <c r="R4083" s="51"/>
      <c r="S4083" s="51"/>
    </row>
    <row r="4084" spans="1:19" ht="42" x14ac:dyDescent="0.35">
      <c r="A4084" s="53">
        <v>40808220</v>
      </c>
      <c r="B4084" s="53" t="s">
        <v>13058</v>
      </c>
      <c r="C4084" s="54" t="s">
        <v>544</v>
      </c>
      <c r="D4084" s="60">
        <v>1</v>
      </c>
      <c r="E4084" s="60" t="s">
        <v>13</v>
      </c>
      <c r="F4084" s="56"/>
      <c r="G4084" s="53"/>
      <c r="H4084" s="53"/>
      <c r="I4084" s="53"/>
      <c r="J4084" s="76"/>
      <c r="K4084" s="53"/>
      <c r="L4084" s="58">
        <f t="shared" si="438"/>
        <v>125.98</v>
      </c>
      <c r="M4084" s="58">
        <f t="shared" si="435"/>
        <v>125.98</v>
      </c>
      <c r="N4084" s="58">
        <f t="shared" si="439"/>
        <v>0</v>
      </c>
      <c r="O4084" s="58">
        <f>IF(J4084&gt;0,ROUND(J4084*#REF!,2),0)</f>
        <v>0</v>
      </c>
      <c r="P4084" s="58">
        <f t="shared" si="440"/>
        <v>125.98</v>
      </c>
      <c r="Q4084" s="59" t="s">
        <v>132</v>
      </c>
      <c r="R4084" s="51"/>
      <c r="S4084" s="51"/>
    </row>
    <row r="4085" spans="1:19" ht="42" x14ac:dyDescent="0.35">
      <c r="A4085" s="53">
        <v>40808238</v>
      </c>
      <c r="B4085" s="53" t="s">
        <v>13059</v>
      </c>
      <c r="C4085" s="54" t="s">
        <v>543</v>
      </c>
      <c r="D4085" s="60">
        <v>1</v>
      </c>
      <c r="E4085" s="60" t="s">
        <v>13</v>
      </c>
      <c r="F4085" s="56"/>
      <c r="G4085" s="53"/>
      <c r="H4085" s="53"/>
      <c r="I4085" s="53"/>
      <c r="J4085" s="76"/>
      <c r="K4085" s="53"/>
      <c r="L4085" s="58">
        <f t="shared" si="438"/>
        <v>125.98</v>
      </c>
      <c r="M4085" s="58">
        <f t="shared" si="435"/>
        <v>125.98</v>
      </c>
      <c r="N4085" s="58">
        <f t="shared" si="439"/>
        <v>0</v>
      </c>
      <c r="O4085" s="58">
        <f>IF(J4085&gt;0,ROUND(J4085*#REF!,2),0)</f>
        <v>0</v>
      </c>
      <c r="P4085" s="58">
        <f t="shared" si="440"/>
        <v>125.98</v>
      </c>
      <c r="Q4085" s="59" t="s">
        <v>132</v>
      </c>
      <c r="R4085" s="51"/>
      <c r="S4085" s="51"/>
    </row>
    <row r="4086" spans="1:19" ht="42" x14ac:dyDescent="0.35">
      <c r="A4086" s="53">
        <v>40808246</v>
      </c>
      <c r="B4086" s="53" t="s">
        <v>13060</v>
      </c>
      <c r="C4086" s="54" t="s">
        <v>542</v>
      </c>
      <c r="D4086" s="60">
        <v>1</v>
      </c>
      <c r="E4086" s="60" t="s">
        <v>13</v>
      </c>
      <c r="F4086" s="56"/>
      <c r="G4086" s="53"/>
      <c r="H4086" s="53"/>
      <c r="I4086" s="53"/>
      <c r="J4086" s="76"/>
      <c r="K4086" s="53"/>
      <c r="L4086" s="58">
        <f t="shared" si="438"/>
        <v>125.98</v>
      </c>
      <c r="M4086" s="58">
        <f t="shared" si="435"/>
        <v>125.98</v>
      </c>
      <c r="N4086" s="58">
        <f t="shared" si="439"/>
        <v>0</v>
      </c>
      <c r="O4086" s="58">
        <f>IF(J4086&gt;0,ROUND(J4086*#REF!,2),0)</f>
        <v>0</v>
      </c>
      <c r="P4086" s="58">
        <f t="shared" si="440"/>
        <v>125.98</v>
      </c>
      <c r="Q4086" s="59" t="s">
        <v>132</v>
      </c>
      <c r="R4086" s="51"/>
      <c r="S4086" s="51"/>
    </row>
    <row r="4087" spans="1:19" ht="52.5" x14ac:dyDescent="0.35">
      <c r="A4087" s="53">
        <v>40808254</v>
      </c>
      <c r="B4087" s="53" t="s">
        <v>13061</v>
      </c>
      <c r="C4087" s="54" t="s">
        <v>541</v>
      </c>
      <c r="D4087" s="60">
        <v>1</v>
      </c>
      <c r="E4087" s="60" t="s">
        <v>281</v>
      </c>
      <c r="F4087" s="56">
        <v>9.6199999999999992</v>
      </c>
      <c r="G4087" s="53"/>
      <c r="H4087" s="53"/>
      <c r="I4087" s="53"/>
      <c r="J4087" s="76"/>
      <c r="K4087" s="53"/>
      <c r="L4087" s="58">
        <f t="shared" si="438"/>
        <v>172.1</v>
      </c>
      <c r="M4087" s="58">
        <f t="shared" si="435"/>
        <v>172.1</v>
      </c>
      <c r="N4087" s="58">
        <f t="shared" si="439"/>
        <v>124.48</v>
      </c>
      <c r="O4087" s="58">
        <f>IF(J4087&gt;0,ROUND(J4087*#REF!,2),0)</f>
        <v>0</v>
      </c>
      <c r="P4087" s="58">
        <f t="shared" si="440"/>
        <v>296.58</v>
      </c>
      <c r="Q4087" s="59" t="s">
        <v>132</v>
      </c>
      <c r="R4087" s="51"/>
      <c r="S4087" s="51"/>
    </row>
    <row r="4088" spans="1:19" ht="52.5" x14ac:dyDescent="0.35">
      <c r="A4088" s="53">
        <v>40808262</v>
      </c>
      <c r="B4088" s="53" t="s">
        <v>13062</v>
      </c>
      <c r="C4088" s="54" t="s">
        <v>540</v>
      </c>
      <c r="D4088" s="60">
        <v>1</v>
      </c>
      <c r="E4088" s="60" t="s">
        <v>281</v>
      </c>
      <c r="F4088" s="56">
        <v>8.9600000000000009</v>
      </c>
      <c r="G4088" s="53"/>
      <c r="H4088" s="53"/>
      <c r="I4088" s="53"/>
      <c r="J4088" s="76"/>
      <c r="K4088" s="53"/>
      <c r="L4088" s="58">
        <f t="shared" si="438"/>
        <v>172.1</v>
      </c>
      <c r="M4088" s="58">
        <f t="shared" si="435"/>
        <v>172.1</v>
      </c>
      <c r="N4088" s="58">
        <f t="shared" si="439"/>
        <v>115.94</v>
      </c>
      <c r="O4088" s="58">
        <f>IF(J4088&gt;0,ROUND(J4088*#REF!,2),0)</f>
        <v>0</v>
      </c>
      <c r="P4088" s="58">
        <f t="shared" si="440"/>
        <v>288.04000000000002</v>
      </c>
      <c r="Q4088" s="59" t="s">
        <v>132</v>
      </c>
      <c r="R4088" s="51"/>
      <c r="S4088" s="51"/>
    </row>
    <row r="4089" spans="1:19" ht="52.5" x14ac:dyDescent="0.35">
      <c r="A4089" s="53">
        <v>40808270</v>
      </c>
      <c r="B4089" s="53" t="s">
        <v>13063</v>
      </c>
      <c r="C4089" s="54" t="s">
        <v>539</v>
      </c>
      <c r="D4089" s="60">
        <v>1</v>
      </c>
      <c r="E4089" s="60" t="s">
        <v>281</v>
      </c>
      <c r="F4089" s="56">
        <v>9.6199999999999992</v>
      </c>
      <c r="G4089" s="53"/>
      <c r="H4089" s="53"/>
      <c r="I4089" s="53"/>
      <c r="J4089" s="76"/>
      <c r="K4089" s="53"/>
      <c r="L4089" s="58">
        <f t="shared" si="438"/>
        <v>172.1</v>
      </c>
      <c r="M4089" s="58">
        <f t="shared" si="435"/>
        <v>172.1</v>
      </c>
      <c r="N4089" s="58">
        <f t="shared" si="439"/>
        <v>124.48</v>
      </c>
      <c r="O4089" s="58">
        <f>IF(J4089&gt;0,ROUND(J4089*#REF!,2),0)</f>
        <v>0</v>
      </c>
      <c r="P4089" s="58">
        <f t="shared" si="440"/>
        <v>296.58</v>
      </c>
      <c r="Q4089" s="59" t="s">
        <v>132</v>
      </c>
      <c r="R4089" s="51"/>
      <c r="S4089" s="51"/>
    </row>
    <row r="4090" spans="1:19" ht="21" x14ac:dyDescent="0.35">
      <c r="A4090" s="53">
        <v>40808289</v>
      </c>
      <c r="B4090" s="53" t="s">
        <v>13064</v>
      </c>
      <c r="C4090" s="54" t="s">
        <v>538</v>
      </c>
      <c r="D4090" s="60">
        <v>1</v>
      </c>
      <c r="E4090" s="60" t="s">
        <v>311</v>
      </c>
      <c r="F4090" s="56">
        <v>19.16</v>
      </c>
      <c r="G4090" s="53"/>
      <c r="H4090" s="53"/>
      <c r="I4090" s="53"/>
      <c r="J4090" s="76"/>
      <c r="K4090" s="53"/>
      <c r="L4090" s="58">
        <f t="shared" si="438"/>
        <v>247.47</v>
      </c>
      <c r="M4090" s="58">
        <f t="shared" si="435"/>
        <v>247.47</v>
      </c>
      <c r="N4090" s="58">
        <f t="shared" si="439"/>
        <v>247.93</v>
      </c>
      <c r="O4090" s="58">
        <f>IF(J4090&gt;0,ROUND(J4090*#REF!,2),0)</f>
        <v>0</v>
      </c>
      <c r="P4090" s="58">
        <f t="shared" si="440"/>
        <v>495.4</v>
      </c>
      <c r="Q4090" s="59" t="s">
        <v>132</v>
      </c>
      <c r="R4090" s="51"/>
      <c r="S4090" s="51"/>
    </row>
    <row r="4091" spans="1:19" ht="21" x14ac:dyDescent="0.35">
      <c r="A4091" s="53">
        <v>40808297</v>
      </c>
      <c r="B4091" s="53" t="s">
        <v>13065</v>
      </c>
      <c r="C4091" s="54" t="s">
        <v>537</v>
      </c>
      <c r="D4091" s="60">
        <v>1</v>
      </c>
      <c r="E4091" s="60" t="s">
        <v>311</v>
      </c>
      <c r="F4091" s="56">
        <v>18.5</v>
      </c>
      <c r="G4091" s="53"/>
      <c r="H4091" s="53"/>
      <c r="I4091" s="53"/>
      <c r="J4091" s="76"/>
      <c r="K4091" s="53"/>
      <c r="L4091" s="58">
        <f t="shared" si="438"/>
        <v>247.47</v>
      </c>
      <c r="M4091" s="58">
        <f t="shared" si="435"/>
        <v>247.47</v>
      </c>
      <c r="N4091" s="58">
        <f t="shared" si="439"/>
        <v>239.39</v>
      </c>
      <c r="O4091" s="58">
        <f>IF(J4091&gt;0,ROUND(J4091*#REF!,2),0)</f>
        <v>0</v>
      </c>
      <c r="P4091" s="58">
        <f t="shared" si="440"/>
        <v>486.86</v>
      </c>
      <c r="Q4091" s="59" t="s">
        <v>132</v>
      </c>
      <c r="R4091" s="51"/>
      <c r="S4091" s="51"/>
    </row>
    <row r="4092" spans="1:19" ht="21" x14ac:dyDescent="0.35">
      <c r="A4092" s="53">
        <v>40808300</v>
      </c>
      <c r="B4092" s="53" t="s">
        <v>13066</v>
      </c>
      <c r="C4092" s="54" t="s">
        <v>536</v>
      </c>
      <c r="D4092" s="60">
        <v>1</v>
      </c>
      <c r="E4092" s="60" t="s">
        <v>311</v>
      </c>
      <c r="F4092" s="56">
        <v>19.16</v>
      </c>
      <c r="G4092" s="53"/>
      <c r="H4092" s="53"/>
      <c r="I4092" s="53"/>
      <c r="J4092" s="76"/>
      <c r="K4092" s="53"/>
      <c r="L4092" s="58">
        <f t="shared" si="438"/>
        <v>247.47</v>
      </c>
      <c r="M4092" s="58">
        <f t="shared" si="435"/>
        <v>247.47</v>
      </c>
      <c r="N4092" s="58">
        <f t="shared" si="439"/>
        <v>247.93</v>
      </c>
      <c r="O4092" s="58">
        <f>IF(J4092&gt;0,ROUND(J4092*#REF!,2),0)</f>
        <v>0</v>
      </c>
      <c r="P4092" s="58">
        <f t="shared" si="440"/>
        <v>495.4</v>
      </c>
      <c r="Q4092" s="59" t="s">
        <v>132</v>
      </c>
      <c r="R4092" s="51"/>
      <c r="S4092" s="51"/>
    </row>
    <row r="4093" spans="1:19" ht="31" x14ac:dyDescent="0.35">
      <c r="A4093" s="125" t="s">
        <v>13067</v>
      </c>
      <c r="B4093" s="125"/>
      <c r="C4093" s="125"/>
      <c r="D4093" s="125"/>
      <c r="E4093" s="125"/>
      <c r="F4093" s="125"/>
      <c r="G4093" s="125"/>
      <c r="H4093" s="125"/>
      <c r="I4093" s="125"/>
      <c r="J4093" s="125"/>
      <c r="K4093" s="125"/>
      <c r="L4093" s="125"/>
      <c r="M4093" s="125"/>
      <c r="N4093" s="125"/>
      <c r="O4093" s="125"/>
      <c r="P4093" s="125"/>
      <c r="Q4093" s="52"/>
      <c r="R4093" s="51"/>
      <c r="S4093" s="51"/>
    </row>
    <row r="4094" spans="1:19" x14ac:dyDescent="0.35">
      <c r="A4094" s="53">
        <v>40809013</v>
      </c>
      <c r="B4094" s="53" t="s">
        <v>13068</v>
      </c>
      <c r="C4094" s="54" t="s">
        <v>535</v>
      </c>
      <c r="D4094" s="60">
        <v>1</v>
      </c>
      <c r="E4094" s="60" t="s">
        <v>4</v>
      </c>
      <c r="F4094" s="56">
        <v>2.87</v>
      </c>
      <c r="G4094" s="53"/>
      <c r="H4094" s="53"/>
      <c r="I4094" s="53"/>
      <c r="J4094" s="76">
        <v>0.6</v>
      </c>
      <c r="K4094" s="53">
        <v>4</v>
      </c>
      <c r="L4094" s="58">
        <f t="shared" ref="L4094:L4106" si="441">VLOOKUP(E4094,PORTES2021,11,FALSE)</f>
        <v>71.989999999999995</v>
      </c>
      <c r="M4094" s="58">
        <f t="shared" si="435"/>
        <v>71.989999999999995</v>
      </c>
      <c r="N4094" s="58">
        <f t="shared" ref="N4094:N4106" si="442">IF(F4094&gt;0,ROUND(F4094*UCO_2021,2),0)</f>
        <v>37.14</v>
      </c>
      <c r="O4094" s="58" t="e">
        <f>IF(J4094&gt;0,ROUND(J4094*#REF!,2),0)</f>
        <v>#REF!</v>
      </c>
      <c r="P4094" s="58" t="e">
        <f t="shared" si="440"/>
        <v>#REF!</v>
      </c>
      <c r="Q4094" s="59" t="s">
        <v>0</v>
      </c>
      <c r="R4094" s="51"/>
      <c r="S4094" s="51"/>
    </row>
    <row r="4095" spans="1:19" x14ac:dyDescent="0.35">
      <c r="A4095" s="53">
        <v>40809021</v>
      </c>
      <c r="B4095" s="53" t="s">
        <v>13069</v>
      </c>
      <c r="C4095" s="54" t="s">
        <v>534</v>
      </c>
      <c r="D4095" s="60">
        <v>1</v>
      </c>
      <c r="E4095" s="60" t="s">
        <v>4</v>
      </c>
      <c r="F4095" s="56">
        <v>2.87</v>
      </c>
      <c r="G4095" s="53"/>
      <c r="H4095" s="53"/>
      <c r="I4095" s="53"/>
      <c r="J4095" s="76">
        <v>0.25919999999999999</v>
      </c>
      <c r="K4095" s="53">
        <v>6</v>
      </c>
      <c r="L4095" s="58">
        <f t="shared" si="441"/>
        <v>71.989999999999995</v>
      </c>
      <c r="M4095" s="58">
        <f t="shared" si="435"/>
        <v>71.989999999999995</v>
      </c>
      <c r="N4095" s="58">
        <f t="shared" si="442"/>
        <v>37.14</v>
      </c>
      <c r="O4095" s="58" t="e">
        <f>IF(J4095&gt;0,ROUND(J4095*#REF!,2),0)</f>
        <v>#REF!</v>
      </c>
      <c r="P4095" s="58" t="e">
        <f t="shared" si="440"/>
        <v>#REF!</v>
      </c>
      <c r="Q4095" s="59" t="s">
        <v>0</v>
      </c>
      <c r="R4095" s="51"/>
      <c r="S4095" s="51"/>
    </row>
    <row r="4096" spans="1:19" x14ac:dyDescent="0.35">
      <c r="A4096" s="53">
        <v>40809030</v>
      </c>
      <c r="B4096" s="53" t="s">
        <v>13070</v>
      </c>
      <c r="C4096" s="54" t="s">
        <v>533</v>
      </c>
      <c r="D4096" s="60">
        <v>1</v>
      </c>
      <c r="E4096" s="60" t="s">
        <v>4</v>
      </c>
      <c r="F4096" s="56">
        <v>3.75</v>
      </c>
      <c r="G4096" s="53"/>
      <c r="H4096" s="53"/>
      <c r="I4096" s="53"/>
      <c r="J4096" s="76">
        <v>0.25919999999999999</v>
      </c>
      <c r="K4096" s="53">
        <v>6</v>
      </c>
      <c r="L4096" s="58">
        <f t="shared" si="441"/>
        <v>71.989999999999995</v>
      </c>
      <c r="M4096" s="58">
        <f t="shared" si="435"/>
        <v>71.989999999999995</v>
      </c>
      <c r="N4096" s="58">
        <f t="shared" si="442"/>
        <v>48.53</v>
      </c>
      <c r="O4096" s="58" t="e">
        <f>IF(J4096&gt;0,ROUND(J4096*#REF!,2),0)</f>
        <v>#REF!</v>
      </c>
      <c r="P4096" s="58" t="e">
        <f t="shared" si="440"/>
        <v>#REF!</v>
      </c>
      <c r="Q4096" s="59" t="s">
        <v>0</v>
      </c>
      <c r="R4096" s="51"/>
      <c r="S4096" s="51"/>
    </row>
    <row r="4097" spans="1:19" ht="21" x14ac:dyDescent="0.35">
      <c r="A4097" s="53">
        <v>40809048</v>
      </c>
      <c r="B4097" s="53" t="s">
        <v>13071</v>
      </c>
      <c r="C4097" s="54" t="s">
        <v>532</v>
      </c>
      <c r="D4097" s="60">
        <v>1</v>
      </c>
      <c r="E4097" s="60" t="s">
        <v>4</v>
      </c>
      <c r="F4097" s="56">
        <v>3.75</v>
      </c>
      <c r="G4097" s="53"/>
      <c r="H4097" s="53"/>
      <c r="I4097" s="53"/>
      <c r="J4097" s="76">
        <v>0.25919999999999999</v>
      </c>
      <c r="K4097" s="53">
        <v>16</v>
      </c>
      <c r="L4097" s="58">
        <f t="shared" si="441"/>
        <v>71.989999999999995</v>
      </c>
      <c r="M4097" s="58">
        <f t="shared" si="435"/>
        <v>71.989999999999995</v>
      </c>
      <c r="N4097" s="58">
        <f t="shared" si="442"/>
        <v>48.53</v>
      </c>
      <c r="O4097" s="58" t="e">
        <f>IF(J4097&gt;0,ROUND(J4097*#REF!,2),0)</f>
        <v>#REF!</v>
      </c>
      <c r="P4097" s="58" t="e">
        <f t="shared" si="440"/>
        <v>#REF!</v>
      </c>
      <c r="Q4097" s="59" t="s">
        <v>0</v>
      </c>
      <c r="R4097" s="51"/>
      <c r="S4097" s="51"/>
    </row>
    <row r="4098" spans="1:19" x14ac:dyDescent="0.35">
      <c r="A4098" s="53">
        <v>40809056</v>
      </c>
      <c r="B4098" s="53" t="s">
        <v>13072</v>
      </c>
      <c r="C4098" s="54" t="s">
        <v>531</v>
      </c>
      <c r="D4098" s="60">
        <v>1</v>
      </c>
      <c r="E4098" s="60" t="s">
        <v>18</v>
      </c>
      <c r="F4098" s="56">
        <v>2.4500000000000002</v>
      </c>
      <c r="G4098" s="53"/>
      <c r="H4098" s="53"/>
      <c r="I4098" s="53"/>
      <c r="J4098" s="76">
        <v>0.28799999999999998</v>
      </c>
      <c r="K4098" s="53">
        <v>4</v>
      </c>
      <c r="L4098" s="58">
        <f t="shared" si="441"/>
        <v>44.99</v>
      </c>
      <c r="M4098" s="58">
        <f t="shared" si="435"/>
        <v>44.99</v>
      </c>
      <c r="N4098" s="58">
        <f t="shared" si="442"/>
        <v>31.7</v>
      </c>
      <c r="O4098" s="58" t="e">
        <f>IF(J4098&gt;0,ROUND(J4098*#REF!,2),0)</f>
        <v>#REF!</v>
      </c>
      <c r="P4098" s="58" t="e">
        <f t="shared" si="440"/>
        <v>#REF!</v>
      </c>
      <c r="Q4098" s="59" t="s">
        <v>0</v>
      </c>
      <c r="R4098" s="51"/>
      <c r="S4098" s="51"/>
    </row>
    <row r="4099" spans="1:19" x14ac:dyDescent="0.35">
      <c r="A4099" s="53">
        <v>40809064</v>
      </c>
      <c r="B4099" s="53" t="s">
        <v>13073</v>
      </c>
      <c r="C4099" s="54" t="s">
        <v>530</v>
      </c>
      <c r="D4099" s="60">
        <v>1</v>
      </c>
      <c r="E4099" s="60" t="s">
        <v>13</v>
      </c>
      <c r="F4099" s="56">
        <v>5.19</v>
      </c>
      <c r="G4099" s="53"/>
      <c r="H4099" s="53"/>
      <c r="I4099" s="53"/>
      <c r="J4099" s="76">
        <v>0.432</v>
      </c>
      <c r="K4099" s="53">
        <v>6</v>
      </c>
      <c r="L4099" s="58">
        <f t="shared" si="441"/>
        <v>125.98</v>
      </c>
      <c r="M4099" s="58">
        <f t="shared" si="435"/>
        <v>125.98</v>
      </c>
      <c r="N4099" s="58">
        <f t="shared" si="442"/>
        <v>67.16</v>
      </c>
      <c r="O4099" s="58" t="e">
        <f>IF(J4099&gt;0,ROUND(J4099*#REF!,2),0)</f>
        <v>#REF!</v>
      </c>
      <c r="P4099" s="58" t="e">
        <f t="shared" si="440"/>
        <v>#REF!</v>
      </c>
      <c r="Q4099" s="59" t="s">
        <v>0</v>
      </c>
      <c r="R4099" s="51"/>
      <c r="S4099" s="51"/>
    </row>
    <row r="4100" spans="1:19" ht="21" x14ac:dyDescent="0.35">
      <c r="A4100" s="53">
        <v>40809072</v>
      </c>
      <c r="B4100" s="53" t="s">
        <v>13074</v>
      </c>
      <c r="C4100" s="54" t="s">
        <v>529</v>
      </c>
      <c r="D4100" s="60">
        <v>1</v>
      </c>
      <c r="E4100" s="60" t="s">
        <v>34</v>
      </c>
      <c r="F4100" s="56">
        <v>3.79</v>
      </c>
      <c r="G4100" s="53"/>
      <c r="H4100" s="53"/>
      <c r="I4100" s="53"/>
      <c r="J4100" s="76">
        <v>0.432</v>
      </c>
      <c r="K4100" s="53">
        <v>6</v>
      </c>
      <c r="L4100" s="58">
        <f t="shared" si="441"/>
        <v>60.74</v>
      </c>
      <c r="M4100" s="58">
        <f t="shared" si="435"/>
        <v>60.74</v>
      </c>
      <c r="N4100" s="58">
        <f t="shared" si="442"/>
        <v>49.04</v>
      </c>
      <c r="O4100" s="58" t="e">
        <f>IF(J4100&gt;0,ROUND(J4100*#REF!,2),0)</f>
        <v>#REF!</v>
      </c>
      <c r="P4100" s="58" t="e">
        <f t="shared" si="440"/>
        <v>#REF!</v>
      </c>
      <c r="Q4100" s="59" t="s">
        <v>0</v>
      </c>
      <c r="R4100" s="51"/>
      <c r="S4100" s="51"/>
    </row>
    <row r="4101" spans="1:19" x14ac:dyDescent="0.35">
      <c r="A4101" s="53">
        <v>40809080</v>
      </c>
      <c r="B4101" s="53" t="s">
        <v>13075</v>
      </c>
      <c r="C4101" s="54" t="s">
        <v>528</v>
      </c>
      <c r="D4101" s="60">
        <v>1</v>
      </c>
      <c r="E4101" s="60" t="s">
        <v>4</v>
      </c>
      <c r="F4101" s="56">
        <v>2.87</v>
      </c>
      <c r="G4101" s="53"/>
      <c r="H4101" s="53"/>
      <c r="I4101" s="53"/>
      <c r="J4101" s="76">
        <v>0.216</v>
      </c>
      <c r="K4101" s="53">
        <v>5</v>
      </c>
      <c r="L4101" s="58">
        <f t="shared" si="441"/>
        <v>71.989999999999995</v>
      </c>
      <c r="M4101" s="58">
        <f t="shared" si="435"/>
        <v>71.989999999999995</v>
      </c>
      <c r="N4101" s="58">
        <f t="shared" si="442"/>
        <v>37.14</v>
      </c>
      <c r="O4101" s="58" t="e">
        <f>IF(J4101&gt;0,ROUND(J4101*#REF!,2),0)</f>
        <v>#REF!</v>
      </c>
      <c r="P4101" s="58" t="e">
        <f t="shared" si="440"/>
        <v>#REF!</v>
      </c>
      <c r="Q4101" s="59" t="s">
        <v>0</v>
      </c>
      <c r="R4101" s="51"/>
      <c r="S4101" s="51"/>
    </row>
    <row r="4102" spans="1:19" ht="31.5" x14ac:dyDescent="0.35">
      <c r="A4102" s="53">
        <v>40809102</v>
      </c>
      <c r="B4102" s="53" t="s">
        <v>13076</v>
      </c>
      <c r="C4102" s="54" t="s">
        <v>527</v>
      </c>
      <c r="D4102" s="60">
        <v>1</v>
      </c>
      <c r="E4102" s="60" t="s">
        <v>151</v>
      </c>
      <c r="F4102" s="56"/>
      <c r="G4102" s="53"/>
      <c r="H4102" s="53"/>
      <c r="I4102" s="53"/>
      <c r="J4102" s="76"/>
      <c r="K4102" s="53"/>
      <c r="L4102" s="58">
        <f t="shared" si="441"/>
        <v>229.47</v>
      </c>
      <c r="M4102" s="58">
        <f t="shared" si="435"/>
        <v>229.47</v>
      </c>
      <c r="N4102" s="58">
        <f t="shared" si="442"/>
        <v>0</v>
      </c>
      <c r="O4102" s="58">
        <f>IF(J4102&gt;0,ROUND(J4102*#REF!,2),0)</f>
        <v>0</v>
      </c>
      <c r="P4102" s="58">
        <f t="shared" si="440"/>
        <v>229.47</v>
      </c>
      <c r="Q4102" s="62" t="s">
        <v>0</v>
      </c>
      <c r="R4102" s="63"/>
      <c r="S4102" s="51"/>
    </row>
    <row r="4103" spans="1:19" ht="31.5" x14ac:dyDescent="0.35">
      <c r="A4103" s="53">
        <v>40809153</v>
      </c>
      <c r="B4103" s="53" t="s">
        <v>13077</v>
      </c>
      <c r="C4103" s="54" t="s">
        <v>526</v>
      </c>
      <c r="D4103" s="60">
        <v>1</v>
      </c>
      <c r="E4103" s="60" t="s">
        <v>23</v>
      </c>
      <c r="F4103" s="56"/>
      <c r="G4103" s="53"/>
      <c r="H4103" s="53"/>
      <c r="I4103" s="53"/>
      <c r="J4103" s="76"/>
      <c r="K4103" s="53"/>
      <c r="L4103" s="58">
        <f t="shared" si="441"/>
        <v>98.98</v>
      </c>
      <c r="M4103" s="58">
        <f t="shared" si="435"/>
        <v>98.98</v>
      </c>
      <c r="N4103" s="58">
        <f t="shared" si="442"/>
        <v>0</v>
      </c>
      <c r="O4103" s="58">
        <f>IF(J4103&gt;0,ROUND(J4103*#REF!,2),0)</f>
        <v>0</v>
      </c>
      <c r="P4103" s="58">
        <f t="shared" si="440"/>
        <v>98.98</v>
      </c>
      <c r="Q4103" s="62" t="s">
        <v>132</v>
      </c>
      <c r="R4103" s="63"/>
      <c r="S4103" s="51"/>
    </row>
    <row r="4104" spans="1:19" ht="31.5" x14ac:dyDescent="0.35">
      <c r="A4104" s="53">
        <v>40809161</v>
      </c>
      <c r="B4104" s="53" t="s">
        <v>13078</v>
      </c>
      <c r="C4104" s="54" t="s">
        <v>525</v>
      </c>
      <c r="D4104" s="60">
        <v>1</v>
      </c>
      <c r="E4104" s="60" t="s">
        <v>23</v>
      </c>
      <c r="F4104" s="56"/>
      <c r="G4104" s="53"/>
      <c r="H4104" s="53"/>
      <c r="I4104" s="53"/>
      <c r="J4104" s="76"/>
      <c r="K4104" s="53"/>
      <c r="L4104" s="58">
        <f t="shared" si="441"/>
        <v>98.98</v>
      </c>
      <c r="M4104" s="58">
        <f t="shared" si="435"/>
        <v>98.98</v>
      </c>
      <c r="N4104" s="58">
        <f t="shared" si="442"/>
        <v>0</v>
      </c>
      <c r="O4104" s="58">
        <f>IF(J4104&gt;0,ROUND(J4104*#REF!,2),0)</f>
        <v>0</v>
      </c>
      <c r="P4104" s="58">
        <f t="shared" si="440"/>
        <v>98.98</v>
      </c>
      <c r="Q4104" s="62" t="s">
        <v>132</v>
      </c>
      <c r="R4104" s="63"/>
      <c r="S4104" s="51"/>
    </row>
    <row r="4105" spans="1:19" ht="31.5" x14ac:dyDescent="0.35">
      <c r="A4105" s="53">
        <v>40809170</v>
      </c>
      <c r="B4105" s="53" t="s">
        <v>13079</v>
      </c>
      <c r="C4105" s="54" t="s">
        <v>524</v>
      </c>
      <c r="D4105" s="60">
        <v>1</v>
      </c>
      <c r="E4105" s="60" t="s">
        <v>23</v>
      </c>
      <c r="F4105" s="56"/>
      <c r="G4105" s="53"/>
      <c r="H4105" s="53"/>
      <c r="I4105" s="53"/>
      <c r="J4105" s="76"/>
      <c r="K4105" s="53"/>
      <c r="L4105" s="58">
        <f t="shared" si="441"/>
        <v>98.98</v>
      </c>
      <c r="M4105" s="58">
        <f t="shared" si="435"/>
        <v>98.98</v>
      </c>
      <c r="N4105" s="58">
        <f t="shared" si="442"/>
        <v>0</v>
      </c>
      <c r="O4105" s="58">
        <f>IF(J4105&gt;0,ROUND(J4105*#REF!,2),0)</f>
        <v>0</v>
      </c>
      <c r="P4105" s="58">
        <f t="shared" si="440"/>
        <v>98.98</v>
      </c>
      <c r="Q4105" s="62" t="s">
        <v>132</v>
      </c>
      <c r="R4105" s="63"/>
      <c r="S4105" s="51"/>
    </row>
    <row r="4106" spans="1:19" ht="31.5" x14ac:dyDescent="0.35">
      <c r="A4106" s="53">
        <v>40809188</v>
      </c>
      <c r="B4106" s="53" t="s">
        <v>13080</v>
      </c>
      <c r="C4106" s="54" t="s">
        <v>523</v>
      </c>
      <c r="D4106" s="60">
        <v>1</v>
      </c>
      <c r="E4106" s="60" t="s">
        <v>23</v>
      </c>
      <c r="F4106" s="56"/>
      <c r="G4106" s="53"/>
      <c r="H4106" s="53"/>
      <c r="I4106" s="53"/>
      <c r="J4106" s="76"/>
      <c r="K4106" s="53"/>
      <c r="L4106" s="58">
        <f t="shared" si="441"/>
        <v>98.98</v>
      </c>
      <c r="M4106" s="58">
        <f t="shared" si="435"/>
        <v>98.98</v>
      </c>
      <c r="N4106" s="58">
        <f t="shared" si="442"/>
        <v>0</v>
      </c>
      <c r="O4106" s="58">
        <f>IF(J4106&gt;0,ROUND(J4106*#REF!,2),0)</f>
        <v>0</v>
      </c>
      <c r="P4106" s="58">
        <f t="shared" si="440"/>
        <v>98.98</v>
      </c>
      <c r="Q4106" s="62" t="s">
        <v>132</v>
      </c>
      <c r="R4106" s="63"/>
      <c r="S4106" s="51"/>
    </row>
    <row r="4107" spans="1:19" ht="31" x14ac:dyDescent="0.35">
      <c r="A4107" s="125" t="s">
        <v>13081</v>
      </c>
      <c r="B4107" s="125"/>
      <c r="C4107" s="125"/>
      <c r="D4107" s="125"/>
      <c r="E4107" s="125"/>
      <c r="F4107" s="125"/>
      <c r="G4107" s="125"/>
      <c r="H4107" s="125"/>
      <c r="I4107" s="125"/>
      <c r="J4107" s="125"/>
      <c r="K4107" s="125"/>
      <c r="L4107" s="125"/>
      <c r="M4107" s="125"/>
      <c r="N4107" s="125"/>
      <c r="O4107" s="125"/>
      <c r="P4107" s="125"/>
      <c r="Q4107" s="52"/>
      <c r="R4107" s="51"/>
      <c r="S4107" s="51"/>
    </row>
    <row r="4108" spans="1:19" ht="21" x14ac:dyDescent="0.35">
      <c r="A4108" s="53">
        <v>40810011</v>
      </c>
      <c r="B4108" s="53" t="s">
        <v>13082</v>
      </c>
      <c r="C4108" s="54" t="s">
        <v>522</v>
      </c>
      <c r="D4108" s="60">
        <v>1</v>
      </c>
      <c r="E4108" s="60" t="s">
        <v>23</v>
      </c>
      <c r="F4108" s="56">
        <v>9.7200000000000006</v>
      </c>
      <c r="G4108" s="53"/>
      <c r="H4108" s="53"/>
      <c r="I4108" s="53"/>
      <c r="J4108" s="76">
        <v>0.432</v>
      </c>
      <c r="K4108" s="53">
        <v>6</v>
      </c>
      <c r="L4108" s="58">
        <f>VLOOKUP(E4108,PORTES2021,11,FALSE)</f>
        <v>98.98</v>
      </c>
      <c r="M4108" s="58">
        <f t="shared" si="435"/>
        <v>98.98</v>
      </c>
      <c r="N4108" s="58">
        <f>IF(F4108&gt;0,ROUND(F4108*UCO_2021,2),0)</f>
        <v>125.78</v>
      </c>
      <c r="O4108" s="58" t="e">
        <f>IF(J4108&gt;0,ROUND(J4108*#REF!,2),0)</f>
        <v>#REF!</v>
      </c>
      <c r="P4108" s="58" t="e">
        <f t="shared" si="440"/>
        <v>#REF!</v>
      </c>
      <c r="Q4108" s="59" t="s">
        <v>0</v>
      </c>
      <c r="R4108" s="51"/>
      <c r="S4108" s="51"/>
    </row>
    <row r="4109" spans="1:19" ht="21" x14ac:dyDescent="0.35">
      <c r="A4109" s="53">
        <v>40810020</v>
      </c>
      <c r="B4109" s="53" t="s">
        <v>13083</v>
      </c>
      <c r="C4109" s="54" t="s">
        <v>521</v>
      </c>
      <c r="D4109" s="60">
        <v>1</v>
      </c>
      <c r="E4109" s="60" t="s">
        <v>497</v>
      </c>
      <c r="F4109" s="56">
        <v>13.71</v>
      </c>
      <c r="G4109" s="53"/>
      <c r="H4109" s="53"/>
      <c r="I4109" s="53"/>
      <c r="J4109" s="76">
        <v>1.1519999999999999</v>
      </c>
      <c r="K4109" s="53">
        <v>16</v>
      </c>
      <c r="L4109" s="58">
        <f>VLOOKUP(E4109,PORTES2021,11,FALSE)</f>
        <v>411.69</v>
      </c>
      <c r="M4109" s="58">
        <f t="shared" si="435"/>
        <v>411.69</v>
      </c>
      <c r="N4109" s="58">
        <f>IF(F4109&gt;0,ROUND(F4109*UCO_2021,2),0)</f>
        <v>177.41</v>
      </c>
      <c r="O4109" s="58" t="e">
        <f>IF(J4109&gt;0,ROUND(J4109*#REF!,2),0)</f>
        <v>#REF!</v>
      </c>
      <c r="P4109" s="58" t="e">
        <f t="shared" si="440"/>
        <v>#REF!</v>
      </c>
      <c r="Q4109" s="59" t="s">
        <v>0</v>
      </c>
      <c r="R4109" s="51"/>
      <c r="S4109" s="51"/>
    </row>
    <row r="4110" spans="1:19" ht="21" x14ac:dyDescent="0.35">
      <c r="A4110" s="53">
        <v>40810038</v>
      </c>
      <c r="B4110" s="53" t="s">
        <v>13084</v>
      </c>
      <c r="C4110" s="54" t="s">
        <v>520</v>
      </c>
      <c r="D4110" s="60">
        <v>1</v>
      </c>
      <c r="E4110" s="60" t="s">
        <v>16</v>
      </c>
      <c r="F4110" s="56">
        <v>14.51</v>
      </c>
      <c r="G4110" s="53"/>
      <c r="H4110" s="53"/>
      <c r="I4110" s="53"/>
      <c r="J4110" s="76"/>
      <c r="K4110" s="53"/>
      <c r="L4110" s="58">
        <f>VLOOKUP(E4110,PORTES2021,11,FALSE)</f>
        <v>212.59</v>
      </c>
      <c r="M4110" s="58">
        <f t="shared" si="435"/>
        <v>212.59</v>
      </c>
      <c r="N4110" s="58">
        <f>IF(F4110&gt;0,ROUND(F4110*UCO_2021,2),0)</f>
        <v>187.76</v>
      </c>
      <c r="O4110" s="58">
        <f>IF(J4110&gt;0,ROUND(J4110*#REF!,2),0)</f>
        <v>0</v>
      </c>
      <c r="P4110" s="58">
        <f t="shared" si="440"/>
        <v>400.35</v>
      </c>
      <c r="Q4110" s="59" t="s">
        <v>0</v>
      </c>
      <c r="R4110" s="51"/>
      <c r="S4110" s="51"/>
    </row>
    <row r="4111" spans="1:19" ht="42" x14ac:dyDescent="0.35">
      <c r="A4111" s="53">
        <v>40810046</v>
      </c>
      <c r="B4111" s="53" t="s">
        <v>13085</v>
      </c>
      <c r="C4111" s="54" t="s">
        <v>519</v>
      </c>
      <c r="D4111" s="60">
        <v>1</v>
      </c>
      <c r="E4111" s="60" t="s">
        <v>16</v>
      </c>
      <c r="F4111" s="56">
        <v>14.51</v>
      </c>
      <c r="G4111" s="53"/>
      <c r="H4111" s="53"/>
      <c r="I4111" s="53"/>
      <c r="J4111" s="76"/>
      <c r="K4111" s="53"/>
      <c r="L4111" s="58">
        <f>VLOOKUP(E4111,PORTES2021,11,FALSE)</f>
        <v>212.59</v>
      </c>
      <c r="M4111" s="58">
        <f t="shared" si="435"/>
        <v>212.59</v>
      </c>
      <c r="N4111" s="58">
        <f>IF(F4111&gt;0,ROUND(F4111*UCO_2021,2),0)</f>
        <v>187.76</v>
      </c>
      <c r="O4111" s="58">
        <f>IF(J4111&gt;0,ROUND(J4111*#REF!,2),0)</f>
        <v>0</v>
      </c>
      <c r="P4111" s="58">
        <f t="shared" si="440"/>
        <v>400.35</v>
      </c>
      <c r="Q4111" s="59" t="s">
        <v>0</v>
      </c>
      <c r="R4111" s="51"/>
      <c r="S4111" s="51"/>
    </row>
    <row r="4112" spans="1:19" ht="31" x14ac:dyDescent="0.35">
      <c r="A4112" s="125" t="s">
        <v>13086</v>
      </c>
      <c r="B4112" s="125"/>
      <c r="C4112" s="125"/>
      <c r="D4112" s="125"/>
      <c r="E4112" s="125"/>
      <c r="F4112" s="125"/>
      <c r="G4112" s="125"/>
      <c r="H4112" s="125"/>
      <c r="I4112" s="125"/>
      <c r="J4112" s="125"/>
      <c r="K4112" s="125"/>
      <c r="L4112" s="125"/>
      <c r="M4112" s="125"/>
      <c r="N4112" s="125"/>
      <c r="O4112" s="125"/>
      <c r="P4112" s="125"/>
      <c r="Q4112" s="52"/>
      <c r="R4112" s="51"/>
      <c r="S4112" s="51"/>
    </row>
    <row r="4113" spans="1:19" x14ac:dyDescent="0.35">
      <c r="A4113" s="53">
        <v>40811018</v>
      </c>
      <c r="B4113" s="53" t="s">
        <v>13087</v>
      </c>
      <c r="C4113" s="54" t="s">
        <v>518</v>
      </c>
      <c r="D4113" s="60">
        <v>1</v>
      </c>
      <c r="E4113" s="60" t="s">
        <v>4</v>
      </c>
      <c r="F4113" s="56">
        <v>2.21</v>
      </c>
      <c r="G4113" s="53"/>
      <c r="H4113" s="53"/>
      <c r="I4113" s="53"/>
      <c r="J4113" s="76"/>
      <c r="K4113" s="53"/>
      <c r="L4113" s="58">
        <f>VLOOKUP(E4113,PORTES2021,11,FALSE)</f>
        <v>71.989999999999995</v>
      </c>
      <c r="M4113" s="58">
        <f t="shared" ref="M4113:M4129" si="443">ROUND(D4113*L4113,2)</f>
        <v>71.989999999999995</v>
      </c>
      <c r="N4113" s="58">
        <f>IF(F4113&gt;0,ROUND(F4113*UCO_2021,2),0)</f>
        <v>28.6</v>
      </c>
      <c r="O4113" s="58">
        <f>IF(J4113&gt;0,ROUND(J4113*#REF!,2),0)</f>
        <v>0</v>
      </c>
      <c r="P4113" s="58">
        <f t="shared" si="440"/>
        <v>100.59</v>
      </c>
      <c r="Q4113" s="59" t="s">
        <v>0</v>
      </c>
      <c r="R4113" s="51"/>
      <c r="S4113" s="51"/>
    </row>
    <row r="4114" spans="1:19" ht="42" x14ac:dyDescent="0.35">
      <c r="A4114" s="53">
        <v>40811026</v>
      </c>
      <c r="B4114" s="53" t="s">
        <v>13088</v>
      </c>
      <c r="C4114" s="54" t="s">
        <v>517</v>
      </c>
      <c r="D4114" s="60">
        <v>1</v>
      </c>
      <c r="E4114" s="60" t="s">
        <v>34</v>
      </c>
      <c r="F4114" s="56">
        <v>3.16</v>
      </c>
      <c r="G4114" s="53"/>
      <c r="H4114" s="53"/>
      <c r="I4114" s="53"/>
      <c r="J4114" s="76"/>
      <c r="K4114" s="53"/>
      <c r="L4114" s="58">
        <f>VLOOKUP(E4114,PORTES2021,11,FALSE)</f>
        <v>60.74</v>
      </c>
      <c r="M4114" s="58">
        <f t="shared" si="443"/>
        <v>60.74</v>
      </c>
      <c r="N4114" s="58">
        <f>IF(F4114&gt;0,ROUND(F4114*UCO_2021,2),0)</f>
        <v>40.89</v>
      </c>
      <c r="O4114" s="58">
        <f>IF(J4114&gt;0,ROUND(J4114*#REF!,2),0)</f>
        <v>0</v>
      </c>
      <c r="P4114" s="58">
        <f t="shared" si="440"/>
        <v>101.63</v>
      </c>
      <c r="Q4114" s="59" t="s">
        <v>0</v>
      </c>
      <c r="R4114" s="51"/>
      <c r="S4114" s="51"/>
    </row>
    <row r="4115" spans="1:19" ht="31" x14ac:dyDescent="0.35">
      <c r="A4115" s="125" t="s">
        <v>13089</v>
      </c>
      <c r="B4115" s="125"/>
      <c r="C4115" s="125"/>
      <c r="D4115" s="125"/>
      <c r="E4115" s="125"/>
      <c r="F4115" s="125"/>
      <c r="G4115" s="125"/>
      <c r="H4115" s="125"/>
      <c r="I4115" s="125"/>
      <c r="J4115" s="125"/>
      <c r="K4115" s="125"/>
      <c r="L4115" s="125"/>
      <c r="M4115" s="125"/>
      <c r="N4115" s="125"/>
      <c r="O4115" s="125"/>
      <c r="P4115" s="125"/>
      <c r="Q4115" s="52"/>
      <c r="R4115" s="51"/>
      <c r="S4115" s="51"/>
    </row>
    <row r="4116" spans="1:19" ht="21" x14ac:dyDescent="0.35">
      <c r="A4116" s="53">
        <v>40812014</v>
      </c>
      <c r="B4116" s="53" t="s">
        <v>13090</v>
      </c>
      <c r="C4116" s="54" t="s">
        <v>516</v>
      </c>
      <c r="D4116" s="60">
        <v>1</v>
      </c>
      <c r="E4116" s="60" t="s">
        <v>281</v>
      </c>
      <c r="F4116" s="56">
        <v>9.3699999999999992</v>
      </c>
      <c r="G4116" s="53"/>
      <c r="H4116" s="53"/>
      <c r="I4116" s="53"/>
      <c r="J4116" s="76">
        <v>0.63500000000000001</v>
      </c>
      <c r="K4116" s="53">
        <v>5</v>
      </c>
      <c r="L4116" s="58">
        <f t="shared" ref="L4116:L4129" si="444">VLOOKUP(E4116,PORTES2021,11,FALSE)</f>
        <v>172.1</v>
      </c>
      <c r="M4116" s="58">
        <f t="shared" si="443"/>
        <v>172.1</v>
      </c>
      <c r="N4116" s="58">
        <f t="shared" ref="N4116:N4129" si="445">IF(F4116&gt;0,ROUND(F4116*UCO_2021,2),0)</f>
        <v>121.25</v>
      </c>
      <c r="O4116" s="58" t="e">
        <f>IF(J4116&gt;0,ROUND(J4116*#REF!,2),0)</f>
        <v>#REF!</v>
      </c>
      <c r="P4116" s="58" t="e">
        <f t="shared" si="440"/>
        <v>#REF!</v>
      </c>
      <c r="Q4116" s="59" t="s">
        <v>132</v>
      </c>
      <c r="R4116" s="51"/>
      <c r="S4116" s="51"/>
    </row>
    <row r="4117" spans="1:19" x14ac:dyDescent="0.35">
      <c r="A4117" s="53">
        <v>40812022</v>
      </c>
      <c r="B4117" s="53" t="s">
        <v>13091</v>
      </c>
      <c r="C4117" s="54" t="s">
        <v>515</v>
      </c>
      <c r="D4117" s="60">
        <v>1</v>
      </c>
      <c r="E4117" s="60" t="s">
        <v>41</v>
      </c>
      <c r="F4117" s="56">
        <v>9.3699999999999992</v>
      </c>
      <c r="G4117" s="53"/>
      <c r="H4117" s="53"/>
      <c r="I4117" s="53"/>
      <c r="J4117" s="76">
        <v>0.63500000000000001</v>
      </c>
      <c r="K4117" s="53">
        <v>5</v>
      </c>
      <c r="L4117" s="58">
        <f t="shared" si="444"/>
        <v>143.97</v>
      </c>
      <c r="M4117" s="58">
        <f t="shared" si="443"/>
        <v>143.97</v>
      </c>
      <c r="N4117" s="58">
        <f t="shared" si="445"/>
        <v>121.25</v>
      </c>
      <c r="O4117" s="58" t="e">
        <f>IF(J4117&gt;0,ROUND(J4117*#REF!,2),0)</f>
        <v>#REF!</v>
      </c>
      <c r="P4117" s="58" t="e">
        <f t="shared" si="440"/>
        <v>#REF!</v>
      </c>
      <c r="Q4117" s="59" t="s">
        <v>132</v>
      </c>
      <c r="R4117" s="51"/>
      <c r="S4117" s="51"/>
    </row>
    <row r="4118" spans="1:19" ht="21" x14ac:dyDescent="0.35">
      <c r="A4118" s="53">
        <v>40812030</v>
      </c>
      <c r="B4118" s="53" t="s">
        <v>13092</v>
      </c>
      <c r="C4118" s="54" t="s">
        <v>514</v>
      </c>
      <c r="D4118" s="60">
        <v>1</v>
      </c>
      <c r="E4118" s="60" t="s">
        <v>311</v>
      </c>
      <c r="F4118" s="56">
        <v>16.86</v>
      </c>
      <c r="G4118" s="53"/>
      <c r="H4118" s="53"/>
      <c r="I4118" s="53"/>
      <c r="J4118" s="76">
        <v>1.524</v>
      </c>
      <c r="K4118" s="53">
        <v>12</v>
      </c>
      <c r="L4118" s="58">
        <f t="shared" si="444"/>
        <v>247.47</v>
      </c>
      <c r="M4118" s="58">
        <f t="shared" si="443"/>
        <v>247.47</v>
      </c>
      <c r="N4118" s="58">
        <f t="shared" si="445"/>
        <v>218.17</v>
      </c>
      <c r="O4118" s="58" t="e">
        <f>IF(J4118&gt;0,ROUND(J4118*#REF!,2),0)</f>
        <v>#REF!</v>
      </c>
      <c r="P4118" s="58" t="e">
        <f t="shared" si="440"/>
        <v>#REF!</v>
      </c>
      <c r="Q4118" s="59" t="s">
        <v>132</v>
      </c>
      <c r="R4118" s="51"/>
      <c r="S4118" s="51"/>
    </row>
    <row r="4119" spans="1:19" ht="31.5" x14ac:dyDescent="0.35">
      <c r="A4119" s="53">
        <v>40812049</v>
      </c>
      <c r="B4119" s="53" t="s">
        <v>13093</v>
      </c>
      <c r="C4119" s="54" t="s">
        <v>513</v>
      </c>
      <c r="D4119" s="60">
        <v>1</v>
      </c>
      <c r="E4119" s="60" t="s">
        <v>16</v>
      </c>
      <c r="F4119" s="56">
        <v>17.350000000000001</v>
      </c>
      <c r="G4119" s="53"/>
      <c r="H4119" s="53"/>
      <c r="I4119" s="53"/>
      <c r="J4119" s="76">
        <v>1.524</v>
      </c>
      <c r="K4119" s="53">
        <v>12</v>
      </c>
      <c r="L4119" s="58">
        <f t="shared" si="444"/>
        <v>212.59</v>
      </c>
      <c r="M4119" s="58">
        <f t="shared" si="443"/>
        <v>212.59</v>
      </c>
      <c r="N4119" s="58">
        <f t="shared" si="445"/>
        <v>224.51</v>
      </c>
      <c r="O4119" s="58" t="e">
        <f>IF(J4119&gt;0,ROUND(J4119*#REF!,2),0)</f>
        <v>#REF!</v>
      </c>
      <c r="P4119" s="58" t="e">
        <f t="shared" si="440"/>
        <v>#REF!</v>
      </c>
      <c r="Q4119" s="59" t="s">
        <v>132</v>
      </c>
      <c r="R4119" s="51"/>
      <c r="S4119" s="51"/>
    </row>
    <row r="4120" spans="1:19" ht="31.5" x14ac:dyDescent="0.35">
      <c r="A4120" s="53">
        <v>40812057</v>
      </c>
      <c r="B4120" s="53" t="s">
        <v>13094</v>
      </c>
      <c r="C4120" s="54" t="s">
        <v>512</v>
      </c>
      <c r="D4120" s="60">
        <v>1</v>
      </c>
      <c r="E4120" s="60" t="s">
        <v>133</v>
      </c>
      <c r="F4120" s="56">
        <v>18.95</v>
      </c>
      <c r="G4120" s="53"/>
      <c r="H4120" s="53"/>
      <c r="I4120" s="53"/>
      <c r="J4120" s="76">
        <v>1.524</v>
      </c>
      <c r="K4120" s="53">
        <v>12</v>
      </c>
      <c r="L4120" s="58">
        <f t="shared" si="444"/>
        <v>263.20999999999998</v>
      </c>
      <c r="M4120" s="58">
        <f t="shared" si="443"/>
        <v>263.20999999999998</v>
      </c>
      <c r="N4120" s="58">
        <f t="shared" si="445"/>
        <v>245.21</v>
      </c>
      <c r="O4120" s="58" t="e">
        <f>IF(J4120&gt;0,ROUND(J4120*#REF!,2),0)</f>
        <v>#REF!</v>
      </c>
      <c r="P4120" s="58" t="e">
        <f t="shared" si="440"/>
        <v>#REF!</v>
      </c>
      <c r="Q4120" s="59" t="s">
        <v>132</v>
      </c>
      <c r="R4120" s="51"/>
      <c r="S4120" s="51"/>
    </row>
    <row r="4121" spans="1:19" ht="21" x14ac:dyDescent="0.35">
      <c r="A4121" s="53">
        <v>40812065</v>
      </c>
      <c r="B4121" s="53" t="s">
        <v>13095</v>
      </c>
      <c r="C4121" s="54" t="s">
        <v>511</v>
      </c>
      <c r="D4121" s="60">
        <v>1</v>
      </c>
      <c r="E4121" s="60" t="s">
        <v>4</v>
      </c>
      <c r="F4121" s="56">
        <v>8.2100000000000009</v>
      </c>
      <c r="G4121" s="53"/>
      <c r="H4121" s="53"/>
      <c r="I4121" s="53"/>
      <c r="J4121" s="76">
        <v>0.5</v>
      </c>
      <c r="K4121" s="53">
        <v>4</v>
      </c>
      <c r="L4121" s="58">
        <f t="shared" si="444"/>
        <v>71.989999999999995</v>
      </c>
      <c r="M4121" s="58">
        <f t="shared" si="443"/>
        <v>71.989999999999995</v>
      </c>
      <c r="N4121" s="58">
        <f t="shared" si="445"/>
        <v>106.24</v>
      </c>
      <c r="O4121" s="58" t="e">
        <f>IF(J4121&gt;0,ROUND(J4121*#REF!,2),0)</f>
        <v>#REF!</v>
      </c>
      <c r="P4121" s="58" t="e">
        <f t="shared" si="440"/>
        <v>#REF!</v>
      </c>
      <c r="Q4121" s="59" t="s">
        <v>132</v>
      </c>
      <c r="R4121" s="51"/>
      <c r="S4121" s="51"/>
    </row>
    <row r="4122" spans="1:19" ht="21" x14ac:dyDescent="0.35">
      <c r="A4122" s="53">
        <v>40812073</v>
      </c>
      <c r="B4122" s="53" t="s">
        <v>13096</v>
      </c>
      <c r="C4122" s="54" t="s">
        <v>510</v>
      </c>
      <c r="D4122" s="60">
        <v>1</v>
      </c>
      <c r="E4122" s="60" t="s">
        <v>4</v>
      </c>
      <c r="F4122" s="56">
        <v>8.2100000000000009</v>
      </c>
      <c r="G4122" s="53"/>
      <c r="H4122" s="53"/>
      <c r="I4122" s="53"/>
      <c r="J4122" s="76">
        <v>0.5</v>
      </c>
      <c r="K4122" s="53">
        <v>4</v>
      </c>
      <c r="L4122" s="58">
        <f t="shared" si="444"/>
        <v>71.989999999999995</v>
      </c>
      <c r="M4122" s="58">
        <f t="shared" si="443"/>
        <v>71.989999999999995</v>
      </c>
      <c r="N4122" s="58">
        <f t="shared" si="445"/>
        <v>106.24</v>
      </c>
      <c r="O4122" s="58" t="e">
        <f>IF(J4122&gt;0,ROUND(J4122*#REF!,2),0)</f>
        <v>#REF!</v>
      </c>
      <c r="P4122" s="58" t="e">
        <f t="shared" si="440"/>
        <v>#REF!</v>
      </c>
      <c r="Q4122" s="59" t="s">
        <v>132</v>
      </c>
      <c r="R4122" s="51"/>
      <c r="S4122" s="51"/>
    </row>
    <row r="4123" spans="1:19" ht="21" x14ac:dyDescent="0.35">
      <c r="A4123" s="53">
        <v>40812081</v>
      </c>
      <c r="B4123" s="53" t="s">
        <v>13097</v>
      </c>
      <c r="C4123" s="54" t="s">
        <v>509</v>
      </c>
      <c r="D4123" s="60">
        <v>1</v>
      </c>
      <c r="E4123" s="60" t="s">
        <v>13</v>
      </c>
      <c r="F4123" s="56">
        <v>8.8800000000000008</v>
      </c>
      <c r="G4123" s="53"/>
      <c r="H4123" s="53"/>
      <c r="I4123" s="53"/>
      <c r="J4123" s="76">
        <v>1.27</v>
      </c>
      <c r="K4123" s="53">
        <v>10</v>
      </c>
      <c r="L4123" s="58">
        <f t="shared" si="444"/>
        <v>125.98</v>
      </c>
      <c r="M4123" s="58">
        <f t="shared" si="443"/>
        <v>125.98</v>
      </c>
      <c r="N4123" s="58">
        <f t="shared" si="445"/>
        <v>114.91</v>
      </c>
      <c r="O4123" s="58" t="e">
        <f>IF(J4123&gt;0,ROUND(J4123*#REF!,2),0)</f>
        <v>#REF!</v>
      </c>
      <c r="P4123" s="58" t="e">
        <f t="shared" si="440"/>
        <v>#REF!</v>
      </c>
      <c r="Q4123" s="59" t="s">
        <v>132</v>
      </c>
      <c r="R4123" s="51"/>
      <c r="S4123" s="51"/>
    </row>
    <row r="4124" spans="1:19" ht="21" x14ac:dyDescent="0.35">
      <c r="A4124" s="53">
        <v>40812090</v>
      </c>
      <c r="B4124" s="53" t="s">
        <v>13098</v>
      </c>
      <c r="C4124" s="54" t="s">
        <v>508</v>
      </c>
      <c r="D4124" s="60">
        <v>1</v>
      </c>
      <c r="E4124" s="60" t="s">
        <v>133</v>
      </c>
      <c r="F4124" s="56">
        <v>15.26</v>
      </c>
      <c r="G4124" s="53"/>
      <c r="H4124" s="53"/>
      <c r="I4124" s="53"/>
      <c r="J4124" s="76">
        <v>1.27</v>
      </c>
      <c r="K4124" s="53">
        <v>10</v>
      </c>
      <c r="L4124" s="58">
        <f t="shared" si="444"/>
        <v>263.20999999999998</v>
      </c>
      <c r="M4124" s="58">
        <f t="shared" si="443"/>
        <v>263.20999999999998</v>
      </c>
      <c r="N4124" s="58">
        <f t="shared" si="445"/>
        <v>197.46</v>
      </c>
      <c r="O4124" s="58" t="e">
        <f>IF(J4124&gt;0,ROUND(J4124*#REF!,2),0)</f>
        <v>#REF!</v>
      </c>
      <c r="P4124" s="58" t="e">
        <f t="shared" si="440"/>
        <v>#REF!</v>
      </c>
      <c r="Q4124" s="59" t="s">
        <v>132</v>
      </c>
      <c r="R4124" s="51"/>
      <c r="S4124" s="51"/>
    </row>
    <row r="4125" spans="1:19" x14ac:dyDescent="0.35">
      <c r="A4125" s="53">
        <v>40812103</v>
      </c>
      <c r="B4125" s="53" t="s">
        <v>13099</v>
      </c>
      <c r="C4125" s="54" t="s">
        <v>507</v>
      </c>
      <c r="D4125" s="60">
        <v>1</v>
      </c>
      <c r="E4125" s="60" t="s">
        <v>448</v>
      </c>
      <c r="F4125" s="56">
        <v>16.34</v>
      </c>
      <c r="G4125" s="53"/>
      <c r="H4125" s="53"/>
      <c r="I4125" s="53"/>
      <c r="J4125" s="76">
        <v>1.27</v>
      </c>
      <c r="K4125" s="53">
        <v>10</v>
      </c>
      <c r="L4125" s="58">
        <f t="shared" si="444"/>
        <v>314.95</v>
      </c>
      <c r="M4125" s="58">
        <f t="shared" si="443"/>
        <v>314.95</v>
      </c>
      <c r="N4125" s="58">
        <f t="shared" si="445"/>
        <v>211.44</v>
      </c>
      <c r="O4125" s="58" t="e">
        <f>IF(J4125&gt;0,ROUND(J4125*#REF!,2),0)</f>
        <v>#REF!</v>
      </c>
      <c r="P4125" s="58" t="e">
        <f t="shared" si="440"/>
        <v>#REF!</v>
      </c>
      <c r="Q4125" s="59" t="s">
        <v>132</v>
      </c>
      <c r="R4125" s="51"/>
      <c r="S4125" s="51"/>
    </row>
    <row r="4126" spans="1:19" x14ac:dyDescent="0.35">
      <c r="A4126" s="53">
        <v>40812111</v>
      </c>
      <c r="B4126" s="53" t="s">
        <v>13100</v>
      </c>
      <c r="C4126" s="54" t="s">
        <v>506</v>
      </c>
      <c r="D4126" s="60">
        <v>1</v>
      </c>
      <c r="E4126" s="60" t="s">
        <v>311</v>
      </c>
      <c r="F4126" s="56">
        <v>15.26</v>
      </c>
      <c r="G4126" s="53"/>
      <c r="H4126" s="53"/>
      <c r="I4126" s="53"/>
      <c r="J4126" s="76">
        <v>1.27</v>
      </c>
      <c r="K4126" s="53">
        <v>10</v>
      </c>
      <c r="L4126" s="58">
        <f t="shared" si="444"/>
        <v>247.47</v>
      </c>
      <c r="M4126" s="58">
        <f t="shared" si="443"/>
        <v>247.47</v>
      </c>
      <c r="N4126" s="58">
        <f t="shared" si="445"/>
        <v>197.46</v>
      </c>
      <c r="O4126" s="58" t="e">
        <f>IF(J4126&gt;0,ROUND(J4126*#REF!,2),0)</f>
        <v>#REF!</v>
      </c>
      <c r="P4126" s="58" t="e">
        <f t="shared" si="440"/>
        <v>#REF!</v>
      </c>
      <c r="Q4126" s="59" t="s">
        <v>132</v>
      </c>
      <c r="R4126" s="51"/>
      <c r="S4126" s="51"/>
    </row>
    <row r="4127" spans="1:19" x14ac:dyDescent="0.35">
      <c r="A4127" s="53">
        <v>40812120</v>
      </c>
      <c r="B4127" s="53" t="s">
        <v>13101</v>
      </c>
      <c r="C4127" s="54" t="s">
        <v>505</v>
      </c>
      <c r="D4127" s="60">
        <v>1</v>
      </c>
      <c r="E4127" s="60" t="s">
        <v>16</v>
      </c>
      <c r="F4127" s="56">
        <v>9.06</v>
      </c>
      <c r="G4127" s="53"/>
      <c r="H4127" s="53"/>
      <c r="I4127" s="53"/>
      <c r="J4127" s="76">
        <v>1.232</v>
      </c>
      <c r="K4127" s="53">
        <v>8</v>
      </c>
      <c r="L4127" s="58">
        <f t="shared" si="444"/>
        <v>212.59</v>
      </c>
      <c r="M4127" s="58">
        <f t="shared" si="443"/>
        <v>212.59</v>
      </c>
      <c r="N4127" s="58">
        <f t="shared" si="445"/>
        <v>117.24</v>
      </c>
      <c r="O4127" s="58" t="e">
        <f>IF(J4127&gt;0,ROUND(J4127*#REF!,2),0)</f>
        <v>#REF!</v>
      </c>
      <c r="P4127" s="58" t="e">
        <f t="shared" si="440"/>
        <v>#REF!</v>
      </c>
      <c r="Q4127" s="59" t="s">
        <v>132</v>
      </c>
      <c r="R4127" s="51"/>
      <c r="S4127" s="51"/>
    </row>
    <row r="4128" spans="1:19" x14ac:dyDescent="0.35">
      <c r="A4128" s="53">
        <v>40812138</v>
      </c>
      <c r="B4128" s="53" t="s">
        <v>13102</v>
      </c>
      <c r="C4128" s="54" t="s">
        <v>504</v>
      </c>
      <c r="D4128" s="60">
        <v>1</v>
      </c>
      <c r="E4128" s="60" t="s">
        <v>23</v>
      </c>
      <c r="F4128" s="56">
        <v>8.2100000000000009</v>
      </c>
      <c r="G4128" s="53"/>
      <c r="H4128" s="53"/>
      <c r="I4128" s="53"/>
      <c r="J4128" s="76">
        <v>0.63500000000000001</v>
      </c>
      <c r="K4128" s="53">
        <v>5</v>
      </c>
      <c r="L4128" s="58">
        <f t="shared" si="444"/>
        <v>98.98</v>
      </c>
      <c r="M4128" s="58">
        <f t="shared" si="443"/>
        <v>98.98</v>
      </c>
      <c r="N4128" s="58">
        <f t="shared" si="445"/>
        <v>106.24</v>
      </c>
      <c r="O4128" s="58" t="e">
        <f>IF(J4128&gt;0,ROUND(J4128*#REF!,2),0)</f>
        <v>#REF!</v>
      </c>
      <c r="P4128" s="58" t="e">
        <f t="shared" si="440"/>
        <v>#REF!</v>
      </c>
      <c r="Q4128" s="59" t="s">
        <v>132</v>
      </c>
      <c r="R4128" s="51"/>
      <c r="S4128" s="51"/>
    </row>
    <row r="4129" spans="1:19" ht="21" x14ac:dyDescent="0.35">
      <c r="A4129" s="53">
        <v>40812146</v>
      </c>
      <c r="B4129" s="53" t="s">
        <v>13103</v>
      </c>
      <c r="C4129" s="54" t="s">
        <v>503</v>
      </c>
      <c r="D4129" s="60">
        <v>1</v>
      </c>
      <c r="E4129" s="60" t="s">
        <v>41</v>
      </c>
      <c r="F4129" s="56">
        <v>8.2100000000000009</v>
      </c>
      <c r="G4129" s="53"/>
      <c r="H4129" s="53"/>
      <c r="I4129" s="53"/>
      <c r="J4129" s="76">
        <v>0.63500000000000001</v>
      </c>
      <c r="K4129" s="53">
        <v>5</v>
      </c>
      <c r="L4129" s="58">
        <f t="shared" si="444"/>
        <v>143.97</v>
      </c>
      <c r="M4129" s="58">
        <f t="shared" si="443"/>
        <v>143.97</v>
      </c>
      <c r="N4129" s="58">
        <f t="shared" si="445"/>
        <v>106.24</v>
      </c>
      <c r="O4129" s="58" t="e">
        <f>IF(J4129&gt;0,ROUND(J4129*#REF!,2),0)</f>
        <v>#REF!</v>
      </c>
      <c r="P4129" s="58" t="e">
        <f t="shared" si="440"/>
        <v>#REF!</v>
      </c>
      <c r="Q4129" s="59" t="s">
        <v>132</v>
      </c>
      <c r="R4129" s="51"/>
      <c r="S4129" s="51"/>
    </row>
    <row r="4130" spans="1:19" ht="31" x14ac:dyDescent="0.35">
      <c r="A4130" s="124" t="s">
        <v>13104</v>
      </c>
      <c r="B4130" s="124"/>
      <c r="C4130" s="124"/>
      <c r="D4130" s="124"/>
      <c r="E4130" s="124"/>
      <c r="F4130" s="124"/>
      <c r="G4130" s="124"/>
      <c r="H4130" s="124"/>
      <c r="I4130" s="124"/>
      <c r="J4130" s="124"/>
      <c r="K4130" s="124"/>
      <c r="L4130" s="124"/>
      <c r="M4130" s="124"/>
      <c r="N4130" s="124"/>
      <c r="O4130" s="124"/>
      <c r="P4130" s="124"/>
      <c r="Q4130" s="52"/>
      <c r="R4130" s="51"/>
      <c r="S4130" s="51"/>
    </row>
    <row r="4131" spans="1:19" ht="21" x14ac:dyDescent="0.35">
      <c r="A4131" s="53">
        <v>40813010</v>
      </c>
      <c r="B4131" s="53" t="s">
        <v>13105</v>
      </c>
      <c r="C4131" s="54" t="s">
        <v>502</v>
      </c>
      <c r="D4131" s="60">
        <v>1</v>
      </c>
      <c r="E4131" s="60" t="s">
        <v>383</v>
      </c>
      <c r="F4131" s="56"/>
      <c r="G4131" s="53">
        <v>1</v>
      </c>
      <c r="H4131" s="53">
        <v>5</v>
      </c>
      <c r="I4131" s="53"/>
      <c r="J4131" s="53"/>
      <c r="K4131" s="76"/>
      <c r="L4131" s="58">
        <f t="shared" ref="L4131:L4162" si="446">VLOOKUP(E4131,PORTES2021,11,FALSE)</f>
        <v>551.16999999999996</v>
      </c>
      <c r="M4131" s="58">
        <f t="shared" ref="M4131:M4194" si="447">ROUND(D4131*L4131,2)</f>
        <v>551.16999999999996</v>
      </c>
      <c r="N4131" s="58">
        <f t="shared" ref="N4131:N4162" si="448">IF(F4131&gt;0,ROUND(F4131*UCO_2021,2),0)</f>
        <v>0</v>
      </c>
      <c r="O4131" s="58">
        <f>IF(J4131&gt;0,ROUND(J4131*#REF!,2),0)</f>
        <v>0</v>
      </c>
      <c r="P4131" s="58">
        <f t="shared" ref="P4131:P4194" si="449">ROUND(M4131+N4131+O4131,2)</f>
        <v>551.16999999999996</v>
      </c>
      <c r="Q4131" s="59" t="s">
        <v>132</v>
      </c>
      <c r="R4131" s="51"/>
      <c r="S4131" s="51"/>
    </row>
    <row r="4132" spans="1:19" ht="21" x14ac:dyDescent="0.35">
      <c r="A4132" s="53">
        <v>40813029</v>
      </c>
      <c r="B4132" s="53" t="s">
        <v>13106</v>
      </c>
      <c r="C4132" s="54" t="s">
        <v>501</v>
      </c>
      <c r="D4132" s="60">
        <v>1</v>
      </c>
      <c r="E4132" s="60" t="s">
        <v>383</v>
      </c>
      <c r="F4132" s="56"/>
      <c r="G4132" s="53">
        <v>1</v>
      </c>
      <c r="H4132" s="53">
        <v>5</v>
      </c>
      <c r="I4132" s="53"/>
      <c r="J4132" s="53"/>
      <c r="K4132" s="76"/>
      <c r="L4132" s="58">
        <f t="shared" si="446"/>
        <v>551.16999999999996</v>
      </c>
      <c r="M4132" s="58">
        <f t="shared" si="447"/>
        <v>551.16999999999996</v>
      </c>
      <c r="N4132" s="58">
        <f t="shared" si="448"/>
        <v>0</v>
      </c>
      <c r="O4132" s="58">
        <f>IF(J4132&gt;0,ROUND(J4132*#REF!,2),0)</f>
        <v>0</v>
      </c>
      <c r="P4132" s="58">
        <f t="shared" si="449"/>
        <v>551.16999999999996</v>
      </c>
      <c r="Q4132" s="59" t="s">
        <v>132</v>
      </c>
      <c r="R4132" s="51"/>
      <c r="S4132" s="51"/>
    </row>
    <row r="4133" spans="1:19" ht="21" x14ac:dyDescent="0.35">
      <c r="A4133" s="53">
        <v>40813037</v>
      </c>
      <c r="B4133" s="53" t="s">
        <v>13107</v>
      </c>
      <c r="C4133" s="54" t="s">
        <v>500</v>
      </c>
      <c r="D4133" s="60">
        <v>1</v>
      </c>
      <c r="E4133" s="60" t="s">
        <v>383</v>
      </c>
      <c r="F4133" s="56"/>
      <c r="G4133" s="53">
        <v>1</v>
      </c>
      <c r="H4133" s="53">
        <v>5</v>
      </c>
      <c r="I4133" s="53"/>
      <c r="J4133" s="53"/>
      <c r="K4133" s="76"/>
      <c r="L4133" s="58">
        <f t="shared" si="446"/>
        <v>551.16999999999996</v>
      </c>
      <c r="M4133" s="58">
        <f t="shared" si="447"/>
        <v>551.16999999999996</v>
      </c>
      <c r="N4133" s="58">
        <f t="shared" si="448"/>
        <v>0</v>
      </c>
      <c r="O4133" s="58">
        <f>IF(J4133&gt;0,ROUND(J4133*#REF!,2),0)</f>
        <v>0</v>
      </c>
      <c r="P4133" s="58">
        <f t="shared" si="449"/>
        <v>551.16999999999996</v>
      </c>
      <c r="Q4133" s="59" t="s">
        <v>132</v>
      </c>
      <c r="R4133" s="51"/>
      <c r="S4133" s="51"/>
    </row>
    <row r="4134" spans="1:19" ht="21" x14ac:dyDescent="0.35">
      <c r="A4134" s="53">
        <v>40813045</v>
      </c>
      <c r="B4134" s="53" t="s">
        <v>13108</v>
      </c>
      <c r="C4134" s="54" t="s">
        <v>499</v>
      </c>
      <c r="D4134" s="60">
        <v>1</v>
      </c>
      <c r="E4134" s="60" t="s">
        <v>383</v>
      </c>
      <c r="F4134" s="56"/>
      <c r="G4134" s="53">
        <v>1</v>
      </c>
      <c r="H4134" s="53">
        <v>5</v>
      </c>
      <c r="I4134" s="65"/>
      <c r="J4134" s="53"/>
      <c r="K4134" s="76"/>
      <c r="L4134" s="58">
        <f t="shared" si="446"/>
        <v>551.16999999999996</v>
      </c>
      <c r="M4134" s="58">
        <f t="shared" si="447"/>
        <v>551.16999999999996</v>
      </c>
      <c r="N4134" s="58">
        <f t="shared" si="448"/>
        <v>0</v>
      </c>
      <c r="O4134" s="58">
        <f>IF(J4134&gt;0,ROUND(J4134*#REF!,2),0)</f>
        <v>0</v>
      </c>
      <c r="P4134" s="58">
        <f t="shared" si="449"/>
        <v>551.16999999999996</v>
      </c>
      <c r="Q4134" s="59" t="s">
        <v>132</v>
      </c>
      <c r="R4134" s="51"/>
      <c r="S4134" s="51"/>
    </row>
    <row r="4135" spans="1:19" ht="21" x14ac:dyDescent="0.35">
      <c r="A4135" s="53">
        <v>40813053</v>
      </c>
      <c r="B4135" s="53" t="s">
        <v>13109</v>
      </c>
      <c r="C4135" s="54" t="s">
        <v>498</v>
      </c>
      <c r="D4135" s="60">
        <v>1</v>
      </c>
      <c r="E4135" s="60" t="s">
        <v>497</v>
      </c>
      <c r="F4135" s="56"/>
      <c r="G4135" s="53"/>
      <c r="H4135" s="53">
        <v>5</v>
      </c>
      <c r="I4135" s="53"/>
      <c r="J4135" s="53"/>
      <c r="K4135" s="76"/>
      <c r="L4135" s="58">
        <f t="shared" si="446"/>
        <v>411.69</v>
      </c>
      <c r="M4135" s="58">
        <f t="shared" si="447"/>
        <v>411.69</v>
      </c>
      <c r="N4135" s="58">
        <f t="shared" si="448"/>
        <v>0</v>
      </c>
      <c r="O4135" s="58">
        <f>IF(J4135&gt;0,ROUND(J4135*#REF!,2),0)</f>
        <v>0</v>
      </c>
      <c r="P4135" s="58">
        <f t="shared" si="449"/>
        <v>411.69</v>
      </c>
      <c r="Q4135" s="59" t="s">
        <v>132</v>
      </c>
      <c r="R4135" s="51"/>
      <c r="S4135" s="51"/>
    </row>
    <row r="4136" spans="1:19" ht="21" x14ac:dyDescent="0.35">
      <c r="A4136" s="53">
        <v>40813061</v>
      </c>
      <c r="B4136" s="53" t="s">
        <v>13110</v>
      </c>
      <c r="C4136" s="54" t="s">
        <v>496</v>
      </c>
      <c r="D4136" s="60">
        <v>1</v>
      </c>
      <c r="E4136" s="60" t="s">
        <v>155</v>
      </c>
      <c r="F4136" s="56"/>
      <c r="G4136" s="53">
        <v>2</v>
      </c>
      <c r="H4136" s="53">
        <v>5</v>
      </c>
      <c r="I4136" s="53"/>
      <c r="J4136" s="53"/>
      <c r="K4136" s="76"/>
      <c r="L4136" s="58">
        <f t="shared" si="446"/>
        <v>1023.6</v>
      </c>
      <c r="M4136" s="58">
        <f t="shared" si="447"/>
        <v>1023.6</v>
      </c>
      <c r="N4136" s="58">
        <f t="shared" si="448"/>
        <v>0</v>
      </c>
      <c r="O4136" s="58">
        <f>IF(J4136&gt;0,ROUND(J4136*#REF!,2),0)</f>
        <v>0</v>
      </c>
      <c r="P4136" s="58">
        <f t="shared" si="449"/>
        <v>1023.6</v>
      </c>
      <c r="Q4136" s="59" t="s">
        <v>132</v>
      </c>
      <c r="R4136" s="51"/>
      <c r="S4136" s="51"/>
    </row>
    <row r="4137" spans="1:19" ht="21" x14ac:dyDescent="0.35">
      <c r="A4137" s="53">
        <v>40813070</v>
      </c>
      <c r="B4137" s="53" t="s">
        <v>13111</v>
      </c>
      <c r="C4137" s="54" t="s">
        <v>495</v>
      </c>
      <c r="D4137" s="60">
        <v>1</v>
      </c>
      <c r="E4137" s="60" t="s">
        <v>161</v>
      </c>
      <c r="F4137" s="56"/>
      <c r="G4137" s="53">
        <v>2</v>
      </c>
      <c r="H4137" s="53">
        <v>5</v>
      </c>
      <c r="I4137" s="53"/>
      <c r="J4137" s="53"/>
      <c r="K4137" s="76"/>
      <c r="L4137" s="58">
        <f t="shared" si="446"/>
        <v>804.26</v>
      </c>
      <c r="M4137" s="58">
        <f t="shared" si="447"/>
        <v>804.26</v>
      </c>
      <c r="N4137" s="58">
        <f t="shared" si="448"/>
        <v>0</v>
      </c>
      <c r="O4137" s="58">
        <f>IF(J4137&gt;0,ROUND(J4137*#REF!,2),0)</f>
        <v>0</v>
      </c>
      <c r="P4137" s="58">
        <f t="shared" si="449"/>
        <v>804.26</v>
      </c>
      <c r="Q4137" s="59" t="s">
        <v>132</v>
      </c>
      <c r="R4137" s="51"/>
      <c r="S4137" s="51"/>
    </row>
    <row r="4138" spans="1:19" ht="21" x14ac:dyDescent="0.35">
      <c r="A4138" s="53">
        <v>40813088</v>
      </c>
      <c r="B4138" s="53" t="s">
        <v>13112</v>
      </c>
      <c r="C4138" s="54" t="s">
        <v>494</v>
      </c>
      <c r="D4138" s="60">
        <v>1</v>
      </c>
      <c r="E4138" s="60" t="s">
        <v>484</v>
      </c>
      <c r="F4138" s="56"/>
      <c r="G4138" s="53">
        <v>1</v>
      </c>
      <c r="H4138" s="53">
        <v>5</v>
      </c>
      <c r="I4138" s="53"/>
      <c r="J4138" s="53"/>
      <c r="K4138" s="76"/>
      <c r="L4138" s="58">
        <f t="shared" si="446"/>
        <v>680.53</v>
      </c>
      <c r="M4138" s="58">
        <f t="shared" si="447"/>
        <v>680.53</v>
      </c>
      <c r="N4138" s="58">
        <f t="shared" si="448"/>
        <v>0</v>
      </c>
      <c r="O4138" s="58">
        <f>IF(J4138&gt;0,ROUND(J4138*#REF!,2),0)</f>
        <v>0</v>
      </c>
      <c r="P4138" s="58">
        <f t="shared" si="449"/>
        <v>680.53</v>
      </c>
      <c r="Q4138" s="59" t="s">
        <v>132</v>
      </c>
      <c r="R4138" s="51"/>
      <c r="S4138" s="51"/>
    </row>
    <row r="4139" spans="1:19" ht="21" x14ac:dyDescent="0.35">
      <c r="A4139" s="53">
        <v>40813100</v>
      </c>
      <c r="B4139" s="53" t="s">
        <v>13113</v>
      </c>
      <c r="C4139" s="54" t="s">
        <v>493</v>
      </c>
      <c r="D4139" s="60">
        <v>1</v>
      </c>
      <c r="E4139" s="60" t="s">
        <v>161</v>
      </c>
      <c r="F4139" s="56"/>
      <c r="G4139" s="53">
        <v>1</v>
      </c>
      <c r="H4139" s="53">
        <v>5</v>
      </c>
      <c r="I4139" s="53"/>
      <c r="J4139" s="53"/>
      <c r="K4139" s="76"/>
      <c r="L4139" s="58">
        <f t="shared" si="446"/>
        <v>804.26</v>
      </c>
      <c r="M4139" s="58">
        <f t="shared" si="447"/>
        <v>804.26</v>
      </c>
      <c r="N4139" s="58">
        <f t="shared" si="448"/>
        <v>0</v>
      </c>
      <c r="O4139" s="58">
        <f>IF(J4139&gt;0,ROUND(J4139*#REF!,2),0)</f>
        <v>0</v>
      </c>
      <c r="P4139" s="58">
        <f t="shared" si="449"/>
        <v>804.26</v>
      </c>
      <c r="Q4139" s="59" t="s">
        <v>132</v>
      </c>
      <c r="R4139" s="51"/>
      <c r="S4139" s="51"/>
    </row>
    <row r="4140" spans="1:19" ht="31.5" x14ac:dyDescent="0.35">
      <c r="A4140" s="53">
        <v>40813118</v>
      </c>
      <c r="B4140" s="53" t="s">
        <v>13114</v>
      </c>
      <c r="C4140" s="54" t="s">
        <v>492</v>
      </c>
      <c r="D4140" s="60">
        <v>1</v>
      </c>
      <c r="E4140" s="60" t="s">
        <v>155</v>
      </c>
      <c r="F4140" s="56"/>
      <c r="G4140" s="53">
        <v>2</v>
      </c>
      <c r="H4140" s="53">
        <v>5</v>
      </c>
      <c r="I4140" s="53"/>
      <c r="J4140" s="53"/>
      <c r="K4140" s="76"/>
      <c r="L4140" s="58">
        <f t="shared" si="446"/>
        <v>1023.6</v>
      </c>
      <c r="M4140" s="58">
        <f t="shared" si="447"/>
        <v>1023.6</v>
      </c>
      <c r="N4140" s="58">
        <f t="shared" si="448"/>
        <v>0</v>
      </c>
      <c r="O4140" s="58">
        <f>IF(J4140&gt;0,ROUND(J4140*#REF!,2),0)</f>
        <v>0</v>
      </c>
      <c r="P4140" s="58">
        <f t="shared" si="449"/>
        <v>1023.6</v>
      </c>
      <c r="Q4140" s="59" t="s">
        <v>132</v>
      </c>
      <c r="R4140" s="51"/>
      <c r="S4140" s="51"/>
    </row>
    <row r="4141" spans="1:19" ht="31.5" x14ac:dyDescent="0.35">
      <c r="A4141" s="53">
        <v>40813126</v>
      </c>
      <c r="B4141" s="53" t="s">
        <v>13115</v>
      </c>
      <c r="C4141" s="54" t="s">
        <v>491</v>
      </c>
      <c r="D4141" s="60">
        <v>1</v>
      </c>
      <c r="E4141" s="60" t="s">
        <v>161</v>
      </c>
      <c r="F4141" s="56"/>
      <c r="G4141" s="53">
        <v>2</v>
      </c>
      <c r="H4141" s="53">
        <v>5</v>
      </c>
      <c r="I4141" s="53"/>
      <c r="J4141" s="53"/>
      <c r="K4141" s="76"/>
      <c r="L4141" s="58">
        <f t="shared" si="446"/>
        <v>804.26</v>
      </c>
      <c r="M4141" s="58">
        <f t="shared" si="447"/>
        <v>804.26</v>
      </c>
      <c r="N4141" s="58">
        <f t="shared" si="448"/>
        <v>0</v>
      </c>
      <c r="O4141" s="58">
        <f>IF(J4141&gt;0,ROUND(J4141*#REF!,2),0)</f>
        <v>0</v>
      </c>
      <c r="P4141" s="58">
        <f t="shared" si="449"/>
        <v>804.26</v>
      </c>
      <c r="Q4141" s="59" t="s">
        <v>132</v>
      </c>
      <c r="R4141" s="51"/>
      <c r="S4141" s="51"/>
    </row>
    <row r="4142" spans="1:19" ht="31.5" x14ac:dyDescent="0.35">
      <c r="A4142" s="53">
        <v>40813134</v>
      </c>
      <c r="B4142" s="53" t="s">
        <v>13116</v>
      </c>
      <c r="C4142" s="54" t="s">
        <v>490</v>
      </c>
      <c r="D4142" s="60">
        <v>1</v>
      </c>
      <c r="E4142" s="60" t="s">
        <v>161</v>
      </c>
      <c r="F4142" s="56"/>
      <c r="G4142" s="53">
        <v>2</v>
      </c>
      <c r="H4142" s="53">
        <v>5</v>
      </c>
      <c r="I4142" s="53"/>
      <c r="J4142" s="53"/>
      <c r="K4142" s="76"/>
      <c r="L4142" s="58">
        <f t="shared" si="446"/>
        <v>804.26</v>
      </c>
      <c r="M4142" s="58">
        <f t="shared" si="447"/>
        <v>804.26</v>
      </c>
      <c r="N4142" s="58">
        <f t="shared" si="448"/>
        <v>0</v>
      </c>
      <c r="O4142" s="58">
        <f>IF(J4142&gt;0,ROUND(J4142*#REF!,2),0)</f>
        <v>0</v>
      </c>
      <c r="P4142" s="58">
        <f t="shared" si="449"/>
        <v>804.26</v>
      </c>
      <c r="Q4142" s="59" t="s">
        <v>132</v>
      </c>
      <c r="R4142" s="51"/>
      <c r="S4142" s="51"/>
    </row>
    <row r="4143" spans="1:19" ht="31.5" x14ac:dyDescent="0.35">
      <c r="A4143" s="53">
        <v>40813142</v>
      </c>
      <c r="B4143" s="53" t="s">
        <v>13117</v>
      </c>
      <c r="C4143" s="54" t="s">
        <v>489</v>
      </c>
      <c r="D4143" s="60">
        <v>1</v>
      </c>
      <c r="E4143" s="60" t="s">
        <v>393</v>
      </c>
      <c r="F4143" s="56"/>
      <c r="G4143" s="53">
        <v>1</v>
      </c>
      <c r="H4143" s="53">
        <v>5</v>
      </c>
      <c r="I4143" s="53"/>
      <c r="J4143" s="53"/>
      <c r="K4143" s="76"/>
      <c r="L4143" s="58">
        <f t="shared" si="446"/>
        <v>749.14</v>
      </c>
      <c r="M4143" s="58">
        <f t="shared" si="447"/>
        <v>749.14</v>
      </c>
      <c r="N4143" s="58">
        <f t="shared" si="448"/>
        <v>0</v>
      </c>
      <c r="O4143" s="58">
        <f>IF(J4143&gt;0,ROUND(J4143*#REF!,2),0)</f>
        <v>0</v>
      </c>
      <c r="P4143" s="58">
        <f t="shared" si="449"/>
        <v>749.14</v>
      </c>
      <c r="Q4143" s="59" t="s">
        <v>132</v>
      </c>
      <c r="R4143" s="51"/>
      <c r="S4143" s="51"/>
    </row>
    <row r="4144" spans="1:19" x14ac:dyDescent="0.35">
      <c r="A4144" s="53">
        <v>40813150</v>
      </c>
      <c r="B4144" s="53" t="s">
        <v>13118</v>
      </c>
      <c r="C4144" s="54" t="s">
        <v>488</v>
      </c>
      <c r="D4144" s="60">
        <v>1</v>
      </c>
      <c r="E4144" s="60" t="s">
        <v>148</v>
      </c>
      <c r="F4144" s="56"/>
      <c r="G4144" s="53">
        <v>1</v>
      </c>
      <c r="H4144" s="53">
        <v>3</v>
      </c>
      <c r="I4144" s="53"/>
      <c r="J4144" s="53"/>
      <c r="K4144" s="76"/>
      <c r="L4144" s="58">
        <f t="shared" si="446"/>
        <v>584.91999999999996</v>
      </c>
      <c r="M4144" s="58">
        <f t="shared" si="447"/>
        <v>584.91999999999996</v>
      </c>
      <c r="N4144" s="58">
        <f t="shared" si="448"/>
        <v>0</v>
      </c>
      <c r="O4144" s="58">
        <f>IF(J4144&gt;0,ROUND(J4144*#REF!,2),0)</f>
        <v>0</v>
      </c>
      <c r="P4144" s="58">
        <f t="shared" si="449"/>
        <v>584.91999999999996</v>
      </c>
      <c r="Q4144" s="59" t="s">
        <v>132</v>
      </c>
      <c r="R4144" s="51"/>
      <c r="S4144" s="51"/>
    </row>
    <row r="4145" spans="1:19" ht="31.5" x14ac:dyDescent="0.35">
      <c r="A4145" s="53">
        <v>40813169</v>
      </c>
      <c r="B4145" s="53" t="s">
        <v>13119</v>
      </c>
      <c r="C4145" s="54" t="s">
        <v>487</v>
      </c>
      <c r="D4145" s="60">
        <v>1</v>
      </c>
      <c r="E4145" s="60" t="s">
        <v>398</v>
      </c>
      <c r="F4145" s="56"/>
      <c r="G4145" s="53">
        <v>1</v>
      </c>
      <c r="H4145" s="53">
        <v>5</v>
      </c>
      <c r="I4145" s="53"/>
      <c r="J4145" s="53"/>
      <c r="K4145" s="76"/>
      <c r="L4145" s="58">
        <f t="shared" si="446"/>
        <v>967.36</v>
      </c>
      <c r="M4145" s="58">
        <f t="shared" si="447"/>
        <v>967.36</v>
      </c>
      <c r="N4145" s="58">
        <f t="shared" si="448"/>
        <v>0</v>
      </c>
      <c r="O4145" s="58">
        <f>IF(J4145&gt;0,ROUND(J4145*#REF!,2),0)</f>
        <v>0</v>
      </c>
      <c r="P4145" s="58">
        <f t="shared" si="449"/>
        <v>967.36</v>
      </c>
      <c r="Q4145" s="59" t="s">
        <v>132</v>
      </c>
      <c r="R4145" s="51"/>
      <c r="S4145" s="51"/>
    </row>
    <row r="4146" spans="1:19" ht="21" x14ac:dyDescent="0.35">
      <c r="A4146" s="53">
        <v>40813177</v>
      </c>
      <c r="B4146" s="53" t="s">
        <v>13120</v>
      </c>
      <c r="C4146" s="54" t="s">
        <v>486</v>
      </c>
      <c r="D4146" s="60">
        <v>1</v>
      </c>
      <c r="E4146" s="60" t="s">
        <v>407</v>
      </c>
      <c r="F4146" s="56"/>
      <c r="G4146" s="53">
        <v>1</v>
      </c>
      <c r="H4146" s="53">
        <v>5</v>
      </c>
      <c r="I4146" s="53"/>
      <c r="J4146" s="53"/>
      <c r="K4146" s="76"/>
      <c r="L4146" s="58">
        <f t="shared" si="446"/>
        <v>526.42999999999995</v>
      </c>
      <c r="M4146" s="58">
        <f t="shared" si="447"/>
        <v>526.42999999999995</v>
      </c>
      <c r="N4146" s="58">
        <f t="shared" si="448"/>
        <v>0</v>
      </c>
      <c r="O4146" s="58">
        <f>IF(J4146&gt;0,ROUND(J4146*#REF!,2),0)</f>
        <v>0</v>
      </c>
      <c r="P4146" s="58">
        <f t="shared" si="449"/>
        <v>526.42999999999995</v>
      </c>
      <c r="Q4146" s="59" t="s">
        <v>132</v>
      </c>
      <c r="R4146" s="51"/>
      <c r="S4146" s="51"/>
    </row>
    <row r="4147" spans="1:19" ht="31.5" x14ac:dyDescent="0.35">
      <c r="A4147" s="53">
        <v>40813185</v>
      </c>
      <c r="B4147" s="53" t="s">
        <v>13121</v>
      </c>
      <c r="C4147" s="54" t="s">
        <v>485</v>
      </c>
      <c r="D4147" s="60">
        <v>1</v>
      </c>
      <c r="E4147" s="60" t="s">
        <v>484</v>
      </c>
      <c r="F4147" s="56"/>
      <c r="G4147" s="53">
        <v>1</v>
      </c>
      <c r="H4147" s="53">
        <v>3</v>
      </c>
      <c r="I4147" s="53"/>
      <c r="J4147" s="53"/>
      <c r="K4147" s="76"/>
      <c r="L4147" s="58">
        <f t="shared" si="446"/>
        <v>680.53</v>
      </c>
      <c r="M4147" s="58">
        <f t="shared" si="447"/>
        <v>680.53</v>
      </c>
      <c r="N4147" s="58">
        <f t="shared" si="448"/>
        <v>0</v>
      </c>
      <c r="O4147" s="58">
        <f>IF(J4147&gt;0,ROUND(J4147*#REF!,2),0)</f>
        <v>0</v>
      </c>
      <c r="P4147" s="58">
        <f t="shared" si="449"/>
        <v>680.53</v>
      </c>
      <c r="Q4147" s="59" t="s">
        <v>132</v>
      </c>
      <c r="R4147" s="51"/>
      <c r="S4147" s="51"/>
    </row>
    <row r="4148" spans="1:19" ht="21" x14ac:dyDescent="0.35">
      <c r="A4148" s="53">
        <v>40813193</v>
      </c>
      <c r="B4148" s="53" t="s">
        <v>13122</v>
      </c>
      <c r="C4148" s="54" t="s">
        <v>483</v>
      </c>
      <c r="D4148" s="60">
        <v>1</v>
      </c>
      <c r="E4148" s="60" t="s">
        <v>155</v>
      </c>
      <c r="F4148" s="56"/>
      <c r="G4148" s="53">
        <v>1</v>
      </c>
      <c r="H4148" s="53">
        <v>5</v>
      </c>
      <c r="I4148" s="53"/>
      <c r="J4148" s="53"/>
      <c r="K4148" s="76"/>
      <c r="L4148" s="58">
        <f t="shared" si="446"/>
        <v>1023.6</v>
      </c>
      <c r="M4148" s="58">
        <f t="shared" si="447"/>
        <v>1023.6</v>
      </c>
      <c r="N4148" s="58">
        <f t="shared" si="448"/>
        <v>0</v>
      </c>
      <c r="O4148" s="58">
        <f>IF(J4148&gt;0,ROUND(J4148*#REF!,2),0)</f>
        <v>0</v>
      </c>
      <c r="P4148" s="58">
        <f t="shared" si="449"/>
        <v>1023.6</v>
      </c>
      <c r="Q4148" s="59" t="s">
        <v>132</v>
      </c>
      <c r="R4148" s="51"/>
      <c r="S4148" s="51"/>
    </row>
    <row r="4149" spans="1:19" ht="21" x14ac:dyDescent="0.35">
      <c r="A4149" s="53">
        <v>40813207</v>
      </c>
      <c r="B4149" s="53" t="s">
        <v>13123</v>
      </c>
      <c r="C4149" s="54" t="s">
        <v>482</v>
      </c>
      <c r="D4149" s="60">
        <v>1</v>
      </c>
      <c r="E4149" s="60" t="s">
        <v>161</v>
      </c>
      <c r="F4149" s="56"/>
      <c r="G4149" s="53">
        <v>2</v>
      </c>
      <c r="H4149" s="53">
        <v>5</v>
      </c>
      <c r="I4149" s="53"/>
      <c r="J4149" s="53"/>
      <c r="K4149" s="76"/>
      <c r="L4149" s="58">
        <f t="shared" si="446"/>
        <v>804.26</v>
      </c>
      <c r="M4149" s="58">
        <f t="shared" si="447"/>
        <v>804.26</v>
      </c>
      <c r="N4149" s="58">
        <f t="shared" si="448"/>
        <v>0</v>
      </c>
      <c r="O4149" s="58">
        <f>IF(J4149&gt;0,ROUND(J4149*#REF!,2),0)</f>
        <v>0</v>
      </c>
      <c r="P4149" s="58">
        <f t="shared" si="449"/>
        <v>804.26</v>
      </c>
      <c r="Q4149" s="59" t="s">
        <v>132</v>
      </c>
      <c r="R4149" s="51"/>
      <c r="S4149" s="51"/>
    </row>
    <row r="4150" spans="1:19" x14ac:dyDescent="0.35">
      <c r="A4150" s="53">
        <v>40813215</v>
      </c>
      <c r="B4150" s="53" t="s">
        <v>13124</v>
      </c>
      <c r="C4150" s="54" t="s">
        <v>481</v>
      </c>
      <c r="D4150" s="60">
        <v>1</v>
      </c>
      <c r="E4150" s="60" t="s">
        <v>161</v>
      </c>
      <c r="F4150" s="56"/>
      <c r="G4150" s="53">
        <v>2</v>
      </c>
      <c r="H4150" s="53">
        <v>5</v>
      </c>
      <c r="I4150" s="53"/>
      <c r="J4150" s="53"/>
      <c r="K4150" s="76"/>
      <c r="L4150" s="58">
        <f t="shared" si="446"/>
        <v>804.26</v>
      </c>
      <c r="M4150" s="58">
        <f t="shared" si="447"/>
        <v>804.26</v>
      </c>
      <c r="N4150" s="58">
        <f t="shared" si="448"/>
        <v>0</v>
      </c>
      <c r="O4150" s="58">
        <f>IF(J4150&gt;0,ROUND(J4150*#REF!,2),0)</f>
        <v>0</v>
      </c>
      <c r="P4150" s="58">
        <f t="shared" si="449"/>
        <v>804.26</v>
      </c>
      <c r="Q4150" s="59" t="s">
        <v>132</v>
      </c>
      <c r="R4150" s="51"/>
      <c r="S4150" s="51"/>
    </row>
    <row r="4151" spans="1:19" ht="21" x14ac:dyDescent="0.35">
      <c r="A4151" s="53">
        <v>40813223</v>
      </c>
      <c r="B4151" s="53" t="s">
        <v>13125</v>
      </c>
      <c r="C4151" s="54" t="s">
        <v>480</v>
      </c>
      <c r="D4151" s="60">
        <v>1</v>
      </c>
      <c r="E4151" s="60" t="s">
        <v>393</v>
      </c>
      <c r="F4151" s="56"/>
      <c r="G4151" s="53">
        <v>1</v>
      </c>
      <c r="H4151" s="53">
        <v>5</v>
      </c>
      <c r="I4151" s="53"/>
      <c r="J4151" s="53"/>
      <c r="K4151" s="76"/>
      <c r="L4151" s="58">
        <f t="shared" si="446"/>
        <v>749.14</v>
      </c>
      <c r="M4151" s="58">
        <f t="shared" si="447"/>
        <v>749.14</v>
      </c>
      <c r="N4151" s="58">
        <f t="shared" si="448"/>
        <v>0</v>
      </c>
      <c r="O4151" s="58">
        <f>IF(J4151&gt;0,ROUND(J4151*#REF!,2),0)</f>
        <v>0</v>
      </c>
      <c r="P4151" s="58">
        <f t="shared" si="449"/>
        <v>749.14</v>
      </c>
      <c r="Q4151" s="59" t="s">
        <v>132</v>
      </c>
      <c r="R4151" s="51"/>
      <c r="S4151" s="51"/>
    </row>
    <row r="4152" spans="1:19" ht="21" x14ac:dyDescent="0.35">
      <c r="A4152" s="53">
        <v>40813231</v>
      </c>
      <c r="B4152" s="53" t="s">
        <v>13126</v>
      </c>
      <c r="C4152" s="54" t="s">
        <v>479</v>
      </c>
      <c r="D4152" s="60">
        <v>1</v>
      </c>
      <c r="E4152" s="60" t="s">
        <v>281</v>
      </c>
      <c r="F4152" s="56"/>
      <c r="G4152" s="53">
        <v>1</v>
      </c>
      <c r="H4152" s="53">
        <v>2</v>
      </c>
      <c r="I4152" s="53"/>
      <c r="J4152" s="53"/>
      <c r="K4152" s="76"/>
      <c r="L4152" s="58">
        <f t="shared" si="446"/>
        <v>172.1</v>
      </c>
      <c r="M4152" s="58">
        <f t="shared" si="447"/>
        <v>172.1</v>
      </c>
      <c r="N4152" s="58">
        <f t="shared" si="448"/>
        <v>0</v>
      </c>
      <c r="O4152" s="58">
        <f>IF(J4152&gt;0,ROUND(J4152*#REF!,2),0)</f>
        <v>0</v>
      </c>
      <c r="P4152" s="58">
        <f t="shared" si="449"/>
        <v>172.1</v>
      </c>
      <c r="Q4152" s="59" t="s">
        <v>132</v>
      </c>
      <c r="R4152" s="51"/>
      <c r="S4152" s="51"/>
    </row>
    <row r="4153" spans="1:19" ht="21" x14ac:dyDescent="0.35">
      <c r="A4153" s="53">
        <v>40813240</v>
      </c>
      <c r="B4153" s="53" t="s">
        <v>13127</v>
      </c>
      <c r="C4153" s="54" t="s">
        <v>478</v>
      </c>
      <c r="D4153" s="60">
        <v>1</v>
      </c>
      <c r="E4153" s="60" t="s">
        <v>383</v>
      </c>
      <c r="F4153" s="56"/>
      <c r="G4153" s="53">
        <v>1</v>
      </c>
      <c r="H4153" s="53">
        <v>5</v>
      </c>
      <c r="I4153" s="53"/>
      <c r="J4153" s="53"/>
      <c r="K4153" s="76"/>
      <c r="L4153" s="58">
        <f t="shared" si="446"/>
        <v>551.16999999999996</v>
      </c>
      <c r="M4153" s="58">
        <f t="shared" si="447"/>
        <v>551.16999999999996</v>
      </c>
      <c r="N4153" s="58">
        <f t="shared" si="448"/>
        <v>0</v>
      </c>
      <c r="O4153" s="58">
        <f>IF(J4153&gt;0,ROUND(J4153*#REF!,2),0)</f>
        <v>0</v>
      </c>
      <c r="P4153" s="58">
        <f t="shared" si="449"/>
        <v>551.16999999999996</v>
      </c>
      <c r="Q4153" s="59" t="s">
        <v>132</v>
      </c>
      <c r="R4153" s="51"/>
      <c r="S4153" s="51"/>
    </row>
    <row r="4154" spans="1:19" ht="21" x14ac:dyDescent="0.35">
      <c r="A4154" s="53">
        <v>40813258</v>
      </c>
      <c r="B4154" s="53" t="s">
        <v>13128</v>
      </c>
      <c r="C4154" s="54" t="s">
        <v>477</v>
      </c>
      <c r="D4154" s="60">
        <v>1</v>
      </c>
      <c r="E4154" s="60" t="s">
        <v>398</v>
      </c>
      <c r="F4154" s="56"/>
      <c r="G4154" s="53">
        <v>2</v>
      </c>
      <c r="H4154" s="53">
        <v>5</v>
      </c>
      <c r="I4154" s="53"/>
      <c r="J4154" s="53"/>
      <c r="K4154" s="76"/>
      <c r="L4154" s="58">
        <f t="shared" si="446"/>
        <v>967.36</v>
      </c>
      <c r="M4154" s="58">
        <f t="shared" si="447"/>
        <v>967.36</v>
      </c>
      <c r="N4154" s="58">
        <f t="shared" si="448"/>
        <v>0</v>
      </c>
      <c r="O4154" s="58">
        <f>IF(J4154&gt;0,ROUND(J4154*#REF!,2),0)</f>
        <v>0</v>
      </c>
      <c r="P4154" s="58">
        <f t="shared" si="449"/>
        <v>967.36</v>
      </c>
      <c r="Q4154" s="59" t="s">
        <v>132</v>
      </c>
      <c r="R4154" s="51"/>
      <c r="S4154" s="51"/>
    </row>
    <row r="4155" spans="1:19" ht="31.5" x14ac:dyDescent="0.35">
      <c r="A4155" s="53">
        <v>40813266</v>
      </c>
      <c r="B4155" s="53" t="s">
        <v>13129</v>
      </c>
      <c r="C4155" s="54" t="s">
        <v>476</v>
      </c>
      <c r="D4155" s="60">
        <v>1</v>
      </c>
      <c r="E4155" s="60" t="s">
        <v>161</v>
      </c>
      <c r="F4155" s="56"/>
      <c r="G4155" s="53">
        <v>2</v>
      </c>
      <c r="H4155" s="53">
        <v>5</v>
      </c>
      <c r="I4155" s="53"/>
      <c r="J4155" s="53"/>
      <c r="K4155" s="76"/>
      <c r="L4155" s="58">
        <f t="shared" si="446"/>
        <v>804.26</v>
      </c>
      <c r="M4155" s="58">
        <f t="shared" si="447"/>
        <v>804.26</v>
      </c>
      <c r="N4155" s="58">
        <f t="shared" si="448"/>
        <v>0</v>
      </c>
      <c r="O4155" s="58">
        <f>IF(J4155&gt;0,ROUND(J4155*#REF!,2),0)</f>
        <v>0</v>
      </c>
      <c r="P4155" s="58">
        <f t="shared" si="449"/>
        <v>804.26</v>
      </c>
      <c r="Q4155" s="59" t="s">
        <v>132</v>
      </c>
      <c r="R4155" s="51"/>
      <c r="S4155" s="51"/>
    </row>
    <row r="4156" spans="1:19" ht="31.5" x14ac:dyDescent="0.35">
      <c r="A4156" s="53">
        <v>40813274</v>
      </c>
      <c r="B4156" s="53" t="s">
        <v>13130</v>
      </c>
      <c r="C4156" s="54" t="s">
        <v>475</v>
      </c>
      <c r="D4156" s="60">
        <v>1</v>
      </c>
      <c r="E4156" s="60" t="s">
        <v>161</v>
      </c>
      <c r="F4156" s="56"/>
      <c r="G4156" s="53">
        <v>2</v>
      </c>
      <c r="H4156" s="53">
        <v>5</v>
      </c>
      <c r="I4156" s="53"/>
      <c r="J4156" s="53"/>
      <c r="K4156" s="76"/>
      <c r="L4156" s="58">
        <f t="shared" si="446"/>
        <v>804.26</v>
      </c>
      <c r="M4156" s="58">
        <f t="shared" si="447"/>
        <v>804.26</v>
      </c>
      <c r="N4156" s="58">
        <f t="shared" si="448"/>
        <v>0</v>
      </c>
      <c r="O4156" s="58">
        <f>IF(J4156&gt;0,ROUND(J4156*#REF!,2),0)</f>
        <v>0</v>
      </c>
      <c r="P4156" s="58">
        <f t="shared" si="449"/>
        <v>804.26</v>
      </c>
      <c r="Q4156" s="59" t="s">
        <v>132</v>
      </c>
      <c r="R4156" s="51"/>
      <c r="S4156" s="51"/>
    </row>
    <row r="4157" spans="1:19" ht="31.5" x14ac:dyDescent="0.35">
      <c r="A4157" s="53">
        <v>40813282</v>
      </c>
      <c r="B4157" s="53" t="s">
        <v>13131</v>
      </c>
      <c r="C4157" s="54" t="s">
        <v>474</v>
      </c>
      <c r="D4157" s="60">
        <v>1</v>
      </c>
      <c r="E4157" s="60" t="s">
        <v>161</v>
      </c>
      <c r="F4157" s="56"/>
      <c r="G4157" s="53">
        <v>2</v>
      </c>
      <c r="H4157" s="53">
        <v>5</v>
      </c>
      <c r="I4157" s="53"/>
      <c r="J4157" s="53"/>
      <c r="K4157" s="76"/>
      <c r="L4157" s="58">
        <f t="shared" si="446"/>
        <v>804.26</v>
      </c>
      <c r="M4157" s="58">
        <f t="shared" si="447"/>
        <v>804.26</v>
      </c>
      <c r="N4157" s="58">
        <f t="shared" si="448"/>
        <v>0</v>
      </c>
      <c r="O4157" s="58">
        <f>IF(J4157&gt;0,ROUND(J4157*#REF!,2),0)</f>
        <v>0</v>
      </c>
      <c r="P4157" s="58">
        <f t="shared" si="449"/>
        <v>804.26</v>
      </c>
      <c r="Q4157" s="59" t="s">
        <v>132</v>
      </c>
      <c r="R4157" s="51"/>
      <c r="S4157" s="51"/>
    </row>
    <row r="4158" spans="1:19" ht="31.5" x14ac:dyDescent="0.35">
      <c r="A4158" s="53">
        <v>40813290</v>
      </c>
      <c r="B4158" s="53" t="s">
        <v>13132</v>
      </c>
      <c r="C4158" s="54" t="s">
        <v>473</v>
      </c>
      <c r="D4158" s="60">
        <v>1</v>
      </c>
      <c r="E4158" s="60" t="s">
        <v>398</v>
      </c>
      <c r="F4158" s="56"/>
      <c r="G4158" s="53">
        <v>1</v>
      </c>
      <c r="H4158" s="53">
        <v>5</v>
      </c>
      <c r="I4158" s="53"/>
      <c r="J4158" s="53"/>
      <c r="K4158" s="76"/>
      <c r="L4158" s="58">
        <f t="shared" si="446"/>
        <v>967.36</v>
      </c>
      <c r="M4158" s="58">
        <f t="shared" si="447"/>
        <v>967.36</v>
      </c>
      <c r="N4158" s="58">
        <f t="shared" si="448"/>
        <v>0</v>
      </c>
      <c r="O4158" s="58">
        <f>IF(J4158&gt;0,ROUND(J4158*#REF!,2),0)</f>
        <v>0</v>
      </c>
      <c r="P4158" s="58">
        <f t="shared" si="449"/>
        <v>967.36</v>
      </c>
      <c r="Q4158" s="59" t="s">
        <v>132</v>
      </c>
      <c r="R4158" s="51"/>
      <c r="S4158" s="51"/>
    </row>
    <row r="4159" spans="1:19" ht="21" x14ac:dyDescent="0.35">
      <c r="A4159" s="53">
        <v>40813304</v>
      </c>
      <c r="B4159" s="53" t="s">
        <v>13133</v>
      </c>
      <c r="C4159" s="54" t="s">
        <v>472</v>
      </c>
      <c r="D4159" s="60">
        <v>1</v>
      </c>
      <c r="E4159" s="60" t="s">
        <v>407</v>
      </c>
      <c r="F4159" s="56"/>
      <c r="G4159" s="53"/>
      <c r="H4159" s="53">
        <v>5</v>
      </c>
      <c r="I4159" s="53"/>
      <c r="J4159" s="53"/>
      <c r="K4159" s="76"/>
      <c r="L4159" s="58">
        <f t="shared" si="446"/>
        <v>526.42999999999995</v>
      </c>
      <c r="M4159" s="58">
        <f t="shared" si="447"/>
        <v>526.42999999999995</v>
      </c>
      <c r="N4159" s="58">
        <f t="shared" si="448"/>
        <v>0</v>
      </c>
      <c r="O4159" s="58">
        <f>IF(J4159&gt;0,ROUND(J4159*#REF!,2),0)</f>
        <v>0</v>
      </c>
      <c r="P4159" s="58">
        <f t="shared" si="449"/>
        <v>526.42999999999995</v>
      </c>
      <c r="Q4159" s="59" t="s">
        <v>132</v>
      </c>
      <c r="R4159" s="51"/>
      <c r="S4159" s="51"/>
    </row>
    <row r="4160" spans="1:19" ht="21" x14ac:dyDescent="0.35">
      <c r="A4160" s="53">
        <v>40813312</v>
      </c>
      <c r="B4160" s="53" t="s">
        <v>13134</v>
      </c>
      <c r="C4160" s="54" t="s">
        <v>471</v>
      </c>
      <c r="D4160" s="60">
        <v>1</v>
      </c>
      <c r="E4160" s="60" t="s">
        <v>407</v>
      </c>
      <c r="F4160" s="56"/>
      <c r="G4160" s="53"/>
      <c r="H4160" s="53">
        <v>5</v>
      </c>
      <c r="I4160" s="53"/>
      <c r="J4160" s="53"/>
      <c r="K4160" s="76"/>
      <c r="L4160" s="58">
        <f t="shared" si="446"/>
        <v>526.42999999999995</v>
      </c>
      <c r="M4160" s="58">
        <f t="shared" si="447"/>
        <v>526.42999999999995</v>
      </c>
      <c r="N4160" s="58">
        <f t="shared" si="448"/>
        <v>0</v>
      </c>
      <c r="O4160" s="58">
        <f>IF(J4160&gt;0,ROUND(J4160*#REF!,2),0)</f>
        <v>0</v>
      </c>
      <c r="P4160" s="58">
        <f t="shared" si="449"/>
        <v>526.42999999999995</v>
      </c>
      <c r="Q4160" s="59" t="s">
        <v>132</v>
      </c>
      <c r="R4160" s="51"/>
      <c r="S4160" s="51"/>
    </row>
    <row r="4161" spans="1:19" x14ac:dyDescent="0.35">
      <c r="A4161" s="53">
        <v>40813320</v>
      </c>
      <c r="B4161" s="53" t="s">
        <v>13135</v>
      </c>
      <c r="C4161" s="54" t="s">
        <v>470</v>
      </c>
      <c r="D4161" s="60">
        <v>1</v>
      </c>
      <c r="E4161" s="60" t="s">
        <v>159</v>
      </c>
      <c r="F4161" s="56"/>
      <c r="G4161" s="53">
        <v>1</v>
      </c>
      <c r="H4161" s="53">
        <v>3</v>
      </c>
      <c r="I4161" s="53"/>
      <c r="J4161" s="53"/>
      <c r="K4161" s="76"/>
      <c r="L4161" s="58">
        <f t="shared" si="446"/>
        <v>624.29</v>
      </c>
      <c r="M4161" s="58">
        <f t="shared" si="447"/>
        <v>624.29</v>
      </c>
      <c r="N4161" s="58">
        <f t="shared" si="448"/>
        <v>0</v>
      </c>
      <c r="O4161" s="58">
        <f>IF(J4161&gt;0,ROUND(J4161*#REF!,2),0)</f>
        <v>0</v>
      </c>
      <c r="P4161" s="58">
        <f t="shared" si="449"/>
        <v>624.29</v>
      </c>
      <c r="Q4161" s="59" t="s">
        <v>132</v>
      </c>
      <c r="R4161" s="51"/>
      <c r="S4161" s="51"/>
    </row>
    <row r="4162" spans="1:19" x14ac:dyDescent="0.35">
      <c r="A4162" s="53">
        <v>40813339</v>
      </c>
      <c r="B4162" s="53" t="s">
        <v>13136</v>
      </c>
      <c r="C4162" s="54" t="s">
        <v>469</v>
      </c>
      <c r="D4162" s="60">
        <v>1</v>
      </c>
      <c r="E4162" s="60" t="s">
        <v>396</v>
      </c>
      <c r="F4162" s="56"/>
      <c r="G4162" s="53">
        <v>1</v>
      </c>
      <c r="H4162" s="53">
        <v>5</v>
      </c>
      <c r="I4162" s="53"/>
      <c r="J4162" s="53"/>
      <c r="K4162" s="76"/>
      <c r="L4162" s="58">
        <f t="shared" si="446"/>
        <v>871.75</v>
      </c>
      <c r="M4162" s="58">
        <f t="shared" si="447"/>
        <v>871.75</v>
      </c>
      <c r="N4162" s="58">
        <f t="shared" si="448"/>
        <v>0</v>
      </c>
      <c r="O4162" s="58">
        <f>IF(J4162&gt;0,ROUND(J4162*#REF!,2),0)</f>
        <v>0</v>
      </c>
      <c r="P4162" s="58">
        <f t="shared" si="449"/>
        <v>871.75</v>
      </c>
      <c r="Q4162" s="59" t="s">
        <v>132</v>
      </c>
      <c r="R4162" s="51"/>
      <c r="S4162" s="51"/>
    </row>
    <row r="4163" spans="1:19" ht="21" x14ac:dyDescent="0.35">
      <c r="A4163" s="53">
        <v>40813347</v>
      </c>
      <c r="B4163" s="53" t="s">
        <v>13137</v>
      </c>
      <c r="C4163" s="54" t="s">
        <v>468</v>
      </c>
      <c r="D4163" s="60">
        <v>1</v>
      </c>
      <c r="E4163" s="60" t="s">
        <v>383</v>
      </c>
      <c r="F4163" s="56"/>
      <c r="G4163" s="53">
        <v>1</v>
      </c>
      <c r="H4163" s="53">
        <v>5</v>
      </c>
      <c r="I4163" s="53"/>
      <c r="J4163" s="53"/>
      <c r="K4163" s="76"/>
      <c r="L4163" s="58">
        <f t="shared" ref="L4163:L4194" si="450">VLOOKUP(E4163,PORTES2021,11,FALSE)</f>
        <v>551.16999999999996</v>
      </c>
      <c r="M4163" s="58">
        <f t="shared" si="447"/>
        <v>551.16999999999996</v>
      </c>
      <c r="N4163" s="58">
        <f t="shared" ref="N4163:N4194" si="451">IF(F4163&gt;0,ROUND(F4163*UCO_2021,2),0)</f>
        <v>0</v>
      </c>
      <c r="O4163" s="58">
        <f>IF(J4163&gt;0,ROUND(J4163*#REF!,2),0)</f>
        <v>0</v>
      </c>
      <c r="P4163" s="58">
        <f t="shared" si="449"/>
        <v>551.16999999999996</v>
      </c>
      <c r="Q4163" s="59" t="s">
        <v>132</v>
      </c>
      <c r="R4163" s="51"/>
      <c r="S4163" s="51"/>
    </row>
    <row r="4164" spans="1:19" ht="21" x14ac:dyDescent="0.35">
      <c r="A4164" s="53">
        <v>40813355</v>
      </c>
      <c r="B4164" s="53" t="s">
        <v>13138</v>
      </c>
      <c r="C4164" s="54" t="s">
        <v>467</v>
      </c>
      <c r="D4164" s="60">
        <v>1</v>
      </c>
      <c r="E4164" s="60" t="s">
        <v>148</v>
      </c>
      <c r="F4164" s="56"/>
      <c r="G4164" s="53">
        <v>1</v>
      </c>
      <c r="H4164" s="53">
        <v>5</v>
      </c>
      <c r="I4164" s="53"/>
      <c r="J4164" s="53"/>
      <c r="K4164" s="76"/>
      <c r="L4164" s="58">
        <f t="shared" si="450"/>
        <v>584.91999999999996</v>
      </c>
      <c r="M4164" s="58">
        <f t="shared" si="447"/>
        <v>584.91999999999996</v>
      </c>
      <c r="N4164" s="58">
        <f t="shared" si="451"/>
        <v>0</v>
      </c>
      <c r="O4164" s="58">
        <f>IF(J4164&gt;0,ROUND(J4164*#REF!,2),0)</f>
        <v>0</v>
      </c>
      <c r="P4164" s="58">
        <f t="shared" si="449"/>
        <v>584.91999999999996</v>
      </c>
      <c r="Q4164" s="59" t="s">
        <v>132</v>
      </c>
      <c r="R4164" s="51"/>
      <c r="S4164" s="51"/>
    </row>
    <row r="4165" spans="1:19" ht="31.5" x14ac:dyDescent="0.35">
      <c r="A4165" s="53">
        <v>40813363</v>
      </c>
      <c r="B4165" s="53" t="s">
        <v>13139</v>
      </c>
      <c r="C4165" s="54" t="s">
        <v>466</v>
      </c>
      <c r="D4165" s="60">
        <v>1</v>
      </c>
      <c r="E4165" s="60" t="s">
        <v>151</v>
      </c>
      <c r="F4165" s="56"/>
      <c r="G4165" s="53"/>
      <c r="H4165" s="53">
        <v>5</v>
      </c>
      <c r="I4165" s="53"/>
      <c r="J4165" s="53"/>
      <c r="K4165" s="76"/>
      <c r="L4165" s="58">
        <f t="shared" si="450"/>
        <v>229.47</v>
      </c>
      <c r="M4165" s="58">
        <f t="shared" si="447"/>
        <v>229.47</v>
      </c>
      <c r="N4165" s="58">
        <f t="shared" si="451"/>
        <v>0</v>
      </c>
      <c r="O4165" s="58">
        <f>IF(J4165&gt;0,ROUND(J4165*#REF!,2),0)</f>
        <v>0</v>
      </c>
      <c r="P4165" s="58">
        <f t="shared" si="449"/>
        <v>229.47</v>
      </c>
      <c r="Q4165" s="59" t="s">
        <v>132</v>
      </c>
      <c r="R4165" s="51"/>
      <c r="S4165" s="51"/>
    </row>
    <row r="4166" spans="1:19" ht="21" x14ac:dyDescent="0.35">
      <c r="A4166" s="53">
        <v>40813371</v>
      </c>
      <c r="B4166" s="53" t="s">
        <v>13140</v>
      </c>
      <c r="C4166" s="54" t="s">
        <v>465</v>
      </c>
      <c r="D4166" s="60">
        <v>1</v>
      </c>
      <c r="E4166" s="60" t="s">
        <v>407</v>
      </c>
      <c r="F4166" s="56"/>
      <c r="G4166" s="53">
        <v>1</v>
      </c>
      <c r="H4166" s="53">
        <v>5</v>
      </c>
      <c r="I4166" s="53"/>
      <c r="J4166" s="53"/>
      <c r="K4166" s="76"/>
      <c r="L4166" s="58">
        <f t="shared" si="450"/>
        <v>526.42999999999995</v>
      </c>
      <c r="M4166" s="58">
        <f t="shared" si="447"/>
        <v>526.42999999999995</v>
      </c>
      <c r="N4166" s="58">
        <f t="shared" si="451"/>
        <v>0</v>
      </c>
      <c r="O4166" s="58">
        <f>IF(J4166&gt;0,ROUND(J4166*#REF!,2),0)</f>
        <v>0</v>
      </c>
      <c r="P4166" s="58">
        <f t="shared" si="449"/>
        <v>526.42999999999995</v>
      </c>
      <c r="Q4166" s="59" t="s">
        <v>132</v>
      </c>
      <c r="R4166" s="51"/>
      <c r="S4166" s="51"/>
    </row>
    <row r="4167" spans="1:19" ht="21" x14ac:dyDescent="0.35">
      <c r="A4167" s="53">
        <v>40813380</v>
      </c>
      <c r="B4167" s="53" t="s">
        <v>13141</v>
      </c>
      <c r="C4167" s="54" t="s">
        <v>464</v>
      </c>
      <c r="D4167" s="60">
        <v>1</v>
      </c>
      <c r="E4167" s="60" t="s">
        <v>409</v>
      </c>
      <c r="F4167" s="56"/>
      <c r="G4167" s="53">
        <v>1</v>
      </c>
      <c r="H4167" s="53">
        <v>5</v>
      </c>
      <c r="I4167" s="53"/>
      <c r="J4167" s="53"/>
      <c r="K4167" s="76"/>
      <c r="L4167" s="58">
        <f t="shared" si="450"/>
        <v>372.32</v>
      </c>
      <c r="M4167" s="58">
        <f t="shared" si="447"/>
        <v>372.32</v>
      </c>
      <c r="N4167" s="58">
        <f t="shared" si="451"/>
        <v>0</v>
      </c>
      <c r="O4167" s="58">
        <f>IF(J4167&gt;0,ROUND(J4167*#REF!,2),0)</f>
        <v>0</v>
      </c>
      <c r="P4167" s="58">
        <f t="shared" si="449"/>
        <v>372.32</v>
      </c>
      <c r="Q4167" s="59" t="s">
        <v>132</v>
      </c>
      <c r="R4167" s="51"/>
      <c r="S4167" s="51"/>
    </row>
    <row r="4168" spans="1:19" ht="21" x14ac:dyDescent="0.35">
      <c r="A4168" s="53">
        <v>40813398</v>
      </c>
      <c r="B4168" s="53" t="s">
        <v>13142</v>
      </c>
      <c r="C4168" s="54" t="s">
        <v>463</v>
      </c>
      <c r="D4168" s="60">
        <v>1</v>
      </c>
      <c r="E4168" s="60" t="s">
        <v>377</v>
      </c>
      <c r="F4168" s="56"/>
      <c r="G4168" s="53">
        <v>1</v>
      </c>
      <c r="H4168" s="53">
        <v>5</v>
      </c>
      <c r="I4168" s="53"/>
      <c r="J4168" s="53"/>
      <c r="K4168" s="76"/>
      <c r="L4168" s="58">
        <f t="shared" si="450"/>
        <v>344.2</v>
      </c>
      <c r="M4168" s="58">
        <f t="shared" si="447"/>
        <v>344.2</v>
      </c>
      <c r="N4168" s="58">
        <f t="shared" si="451"/>
        <v>0</v>
      </c>
      <c r="O4168" s="58">
        <f>IF(J4168&gt;0,ROUND(J4168*#REF!,2),0)</f>
        <v>0</v>
      </c>
      <c r="P4168" s="58">
        <f t="shared" si="449"/>
        <v>344.2</v>
      </c>
      <c r="Q4168" s="59" t="s">
        <v>132</v>
      </c>
      <c r="R4168" s="51"/>
      <c r="S4168" s="51"/>
    </row>
    <row r="4169" spans="1:19" ht="21" x14ac:dyDescent="0.35">
      <c r="A4169" s="53">
        <v>40813401</v>
      </c>
      <c r="B4169" s="53" t="s">
        <v>13143</v>
      </c>
      <c r="C4169" s="54" t="s">
        <v>462</v>
      </c>
      <c r="D4169" s="60">
        <v>1</v>
      </c>
      <c r="E4169" s="60" t="s">
        <v>148</v>
      </c>
      <c r="F4169" s="56"/>
      <c r="G4169" s="53"/>
      <c r="H4169" s="53">
        <v>3</v>
      </c>
      <c r="I4169" s="53"/>
      <c r="J4169" s="53"/>
      <c r="K4169" s="76"/>
      <c r="L4169" s="58">
        <f t="shared" si="450"/>
        <v>584.91999999999996</v>
      </c>
      <c r="M4169" s="58">
        <f t="shared" si="447"/>
        <v>584.91999999999996</v>
      </c>
      <c r="N4169" s="58">
        <f t="shared" si="451"/>
        <v>0</v>
      </c>
      <c r="O4169" s="58">
        <f>IF(J4169&gt;0,ROUND(J4169*#REF!,2),0)</f>
        <v>0</v>
      </c>
      <c r="P4169" s="58">
        <f t="shared" si="449"/>
        <v>584.91999999999996</v>
      </c>
      <c r="Q4169" s="59" t="s">
        <v>132</v>
      </c>
      <c r="R4169" s="51"/>
      <c r="S4169" s="51"/>
    </row>
    <row r="4170" spans="1:19" ht="21" x14ac:dyDescent="0.35">
      <c r="A4170" s="53">
        <v>40813410</v>
      </c>
      <c r="B4170" s="53" t="s">
        <v>13144</v>
      </c>
      <c r="C4170" s="54" t="s">
        <v>461</v>
      </c>
      <c r="D4170" s="60">
        <v>1</v>
      </c>
      <c r="E4170" s="60" t="s">
        <v>16</v>
      </c>
      <c r="F4170" s="56"/>
      <c r="G4170" s="53"/>
      <c r="H4170" s="53">
        <v>2</v>
      </c>
      <c r="I4170" s="53"/>
      <c r="J4170" s="53"/>
      <c r="K4170" s="76"/>
      <c r="L4170" s="58">
        <f t="shared" si="450"/>
        <v>212.59</v>
      </c>
      <c r="M4170" s="58">
        <f t="shared" si="447"/>
        <v>212.59</v>
      </c>
      <c r="N4170" s="58">
        <f t="shared" si="451"/>
        <v>0</v>
      </c>
      <c r="O4170" s="58">
        <f>IF(J4170&gt;0,ROUND(J4170*#REF!,2),0)</f>
        <v>0</v>
      </c>
      <c r="P4170" s="58">
        <f t="shared" si="449"/>
        <v>212.59</v>
      </c>
      <c r="Q4170" s="59" t="s">
        <v>132</v>
      </c>
      <c r="R4170" s="51"/>
      <c r="S4170" s="51"/>
    </row>
    <row r="4171" spans="1:19" ht="21" x14ac:dyDescent="0.35">
      <c r="A4171" s="53">
        <v>40813428</v>
      </c>
      <c r="B4171" s="53" t="s">
        <v>13145</v>
      </c>
      <c r="C4171" s="54" t="s">
        <v>460</v>
      </c>
      <c r="D4171" s="60">
        <v>1</v>
      </c>
      <c r="E4171" s="60" t="s">
        <v>151</v>
      </c>
      <c r="F4171" s="56"/>
      <c r="G4171" s="53"/>
      <c r="H4171" s="53">
        <v>2</v>
      </c>
      <c r="I4171" s="53"/>
      <c r="J4171" s="53"/>
      <c r="K4171" s="76"/>
      <c r="L4171" s="58">
        <f t="shared" si="450"/>
        <v>229.47</v>
      </c>
      <c r="M4171" s="58">
        <f t="shared" si="447"/>
        <v>229.47</v>
      </c>
      <c r="N4171" s="58">
        <f t="shared" si="451"/>
        <v>0</v>
      </c>
      <c r="O4171" s="58">
        <f>IF(J4171&gt;0,ROUND(J4171*#REF!,2),0)</f>
        <v>0</v>
      </c>
      <c r="P4171" s="58">
        <f t="shared" si="449"/>
        <v>229.47</v>
      </c>
      <c r="Q4171" s="59" t="s">
        <v>132</v>
      </c>
      <c r="R4171" s="51"/>
      <c r="S4171" s="51"/>
    </row>
    <row r="4172" spans="1:19" ht="21" x14ac:dyDescent="0.35">
      <c r="A4172" s="53">
        <v>40813436</v>
      </c>
      <c r="B4172" s="53" t="s">
        <v>13146</v>
      </c>
      <c r="C4172" s="54" t="s">
        <v>459</v>
      </c>
      <c r="D4172" s="60">
        <v>1</v>
      </c>
      <c r="E4172" s="60" t="s">
        <v>133</v>
      </c>
      <c r="F4172" s="56"/>
      <c r="G4172" s="53">
        <v>1</v>
      </c>
      <c r="H4172" s="53">
        <v>3</v>
      </c>
      <c r="I4172" s="53"/>
      <c r="J4172" s="53"/>
      <c r="K4172" s="76"/>
      <c r="L4172" s="58">
        <f t="shared" si="450"/>
        <v>263.20999999999998</v>
      </c>
      <c r="M4172" s="58">
        <f t="shared" si="447"/>
        <v>263.20999999999998</v>
      </c>
      <c r="N4172" s="58">
        <f t="shared" si="451"/>
        <v>0</v>
      </c>
      <c r="O4172" s="58">
        <f>IF(J4172&gt;0,ROUND(J4172*#REF!,2),0)</f>
        <v>0</v>
      </c>
      <c r="P4172" s="58">
        <f t="shared" si="449"/>
        <v>263.20999999999998</v>
      </c>
      <c r="Q4172" s="59" t="s">
        <v>132</v>
      </c>
      <c r="R4172" s="51"/>
      <c r="S4172" s="51"/>
    </row>
    <row r="4173" spans="1:19" ht="21" x14ac:dyDescent="0.35">
      <c r="A4173" s="53">
        <v>40813444</v>
      </c>
      <c r="B4173" s="53" t="s">
        <v>13147</v>
      </c>
      <c r="C4173" s="54" t="s">
        <v>458</v>
      </c>
      <c r="D4173" s="60">
        <v>1</v>
      </c>
      <c r="E4173" s="60" t="s">
        <v>151</v>
      </c>
      <c r="F4173" s="56"/>
      <c r="G4173" s="53"/>
      <c r="H4173" s="53">
        <v>3</v>
      </c>
      <c r="I4173" s="53"/>
      <c r="J4173" s="53"/>
      <c r="K4173" s="76"/>
      <c r="L4173" s="58">
        <f t="shared" si="450"/>
        <v>229.47</v>
      </c>
      <c r="M4173" s="58">
        <f t="shared" si="447"/>
        <v>229.47</v>
      </c>
      <c r="N4173" s="58">
        <f t="shared" si="451"/>
        <v>0</v>
      </c>
      <c r="O4173" s="58">
        <f>IF(J4173&gt;0,ROUND(J4173*#REF!,2),0)</f>
        <v>0</v>
      </c>
      <c r="P4173" s="58">
        <f t="shared" si="449"/>
        <v>229.47</v>
      </c>
      <c r="Q4173" s="59" t="s">
        <v>132</v>
      </c>
      <c r="R4173" s="51"/>
      <c r="S4173" s="51"/>
    </row>
    <row r="4174" spans="1:19" ht="21" x14ac:dyDescent="0.35">
      <c r="A4174" s="53">
        <v>40813452</v>
      </c>
      <c r="B4174" s="53" t="s">
        <v>13148</v>
      </c>
      <c r="C4174" s="54" t="s">
        <v>457</v>
      </c>
      <c r="D4174" s="60">
        <v>1</v>
      </c>
      <c r="E4174" s="60" t="s">
        <v>311</v>
      </c>
      <c r="F4174" s="56"/>
      <c r="G4174" s="53">
        <v>1</v>
      </c>
      <c r="H4174" s="53">
        <v>3</v>
      </c>
      <c r="I4174" s="53"/>
      <c r="J4174" s="53"/>
      <c r="K4174" s="76"/>
      <c r="L4174" s="58">
        <f t="shared" si="450"/>
        <v>247.47</v>
      </c>
      <c r="M4174" s="58">
        <f t="shared" si="447"/>
        <v>247.47</v>
      </c>
      <c r="N4174" s="58">
        <f t="shared" si="451"/>
        <v>0</v>
      </c>
      <c r="O4174" s="58">
        <f>IF(J4174&gt;0,ROUND(J4174*#REF!,2),0)</f>
        <v>0</v>
      </c>
      <c r="P4174" s="58">
        <f t="shared" si="449"/>
        <v>247.47</v>
      </c>
      <c r="Q4174" s="59" t="s">
        <v>132</v>
      </c>
      <c r="R4174" s="51"/>
      <c r="S4174" s="51"/>
    </row>
    <row r="4175" spans="1:19" ht="31.5" x14ac:dyDescent="0.35">
      <c r="A4175" s="53">
        <v>40813460</v>
      </c>
      <c r="B4175" s="53" t="s">
        <v>13149</v>
      </c>
      <c r="C4175" s="54" t="s">
        <v>456</v>
      </c>
      <c r="D4175" s="60">
        <v>1</v>
      </c>
      <c r="E4175" s="60" t="s">
        <v>133</v>
      </c>
      <c r="F4175" s="56"/>
      <c r="G4175" s="53">
        <v>1</v>
      </c>
      <c r="H4175" s="53">
        <v>3</v>
      </c>
      <c r="I4175" s="53"/>
      <c r="J4175" s="53"/>
      <c r="K4175" s="76"/>
      <c r="L4175" s="58">
        <f t="shared" si="450"/>
        <v>263.20999999999998</v>
      </c>
      <c r="M4175" s="58">
        <f t="shared" si="447"/>
        <v>263.20999999999998</v>
      </c>
      <c r="N4175" s="58">
        <f t="shared" si="451"/>
        <v>0</v>
      </c>
      <c r="O4175" s="58">
        <f>IF(J4175&gt;0,ROUND(J4175*#REF!,2),0)</f>
        <v>0</v>
      </c>
      <c r="P4175" s="58">
        <f t="shared" si="449"/>
        <v>263.20999999999998</v>
      </c>
      <c r="Q4175" s="59" t="s">
        <v>132</v>
      </c>
      <c r="R4175" s="51"/>
      <c r="S4175" s="51"/>
    </row>
    <row r="4176" spans="1:19" ht="21" x14ac:dyDescent="0.35">
      <c r="A4176" s="53">
        <v>40813479</v>
      </c>
      <c r="B4176" s="53" t="s">
        <v>13150</v>
      </c>
      <c r="C4176" s="54" t="s">
        <v>455</v>
      </c>
      <c r="D4176" s="60">
        <v>1</v>
      </c>
      <c r="E4176" s="60" t="s">
        <v>133</v>
      </c>
      <c r="F4176" s="56"/>
      <c r="G4176" s="53">
        <v>1</v>
      </c>
      <c r="H4176" s="53">
        <v>3</v>
      </c>
      <c r="I4176" s="53"/>
      <c r="J4176" s="53"/>
      <c r="K4176" s="76"/>
      <c r="L4176" s="58">
        <f t="shared" si="450"/>
        <v>263.20999999999998</v>
      </c>
      <c r="M4176" s="58">
        <f t="shared" si="447"/>
        <v>263.20999999999998</v>
      </c>
      <c r="N4176" s="58">
        <f t="shared" si="451"/>
        <v>0</v>
      </c>
      <c r="O4176" s="58">
        <f>IF(J4176&gt;0,ROUND(J4176*#REF!,2),0)</f>
        <v>0</v>
      </c>
      <c r="P4176" s="58">
        <f t="shared" si="449"/>
        <v>263.20999999999998</v>
      </c>
      <c r="Q4176" s="59" t="s">
        <v>132</v>
      </c>
      <c r="R4176" s="51"/>
      <c r="S4176" s="51"/>
    </row>
    <row r="4177" spans="1:19" ht="21" x14ac:dyDescent="0.35">
      <c r="A4177" s="53">
        <v>40813487</v>
      </c>
      <c r="B4177" s="53" t="s">
        <v>13151</v>
      </c>
      <c r="C4177" s="54" t="s">
        <v>454</v>
      </c>
      <c r="D4177" s="60">
        <v>1</v>
      </c>
      <c r="E4177" s="60" t="s">
        <v>224</v>
      </c>
      <c r="F4177" s="56"/>
      <c r="G4177" s="53">
        <v>1</v>
      </c>
      <c r="H4177" s="53">
        <v>3</v>
      </c>
      <c r="I4177" s="53"/>
      <c r="J4177" s="53"/>
      <c r="K4177" s="76"/>
      <c r="L4177" s="58">
        <f t="shared" si="450"/>
        <v>286.83999999999997</v>
      </c>
      <c r="M4177" s="58">
        <f t="shared" si="447"/>
        <v>286.83999999999997</v>
      </c>
      <c r="N4177" s="58">
        <f t="shared" si="451"/>
        <v>0</v>
      </c>
      <c r="O4177" s="58">
        <f>IF(J4177&gt;0,ROUND(J4177*#REF!,2),0)</f>
        <v>0</v>
      </c>
      <c r="P4177" s="58">
        <f t="shared" si="449"/>
        <v>286.83999999999997</v>
      </c>
      <c r="Q4177" s="59" t="s">
        <v>132</v>
      </c>
      <c r="R4177" s="51"/>
      <c r="S4177" s="51"/>
    </row>
    <row r="4178" spans="1:19" ht="21" x14ac:dyDescent="0.35">
      <c r="A4178" s="53">
        <v>40813495</v>
      </c>
      <c r="B4178" s="53" t="s">
        <v>13152</v>
      </c>
      <c r="C4178" s="54" t="s">
        <v>453</v>
      </c>
      <c r="D4178" s="60">
        <v>1</v>
      </c>
      <c r="E4178" s="60" t="s">
        <v>110</v>
      </c>
      <c r="F4178" s="56"/>
      <c r="G4178" s="53"/>
      <c r="H4178" s="53">
        <v>3</v>
      </c>
      <c r="I4178" s="53"/>
      <c r="J4178" s="53"/>
      <c r="K4178" s="76"/>
      <c r="L4178" s="58">
        <f t="shared" si="450"/>
        <v>188.98</v>
      </c>
      <c r="M4178" s="58">
        <f t="shared" si="447"/>
        <v>188.98</v>
      </c>
      <c r="N4178" s="58">
        <f t="shared" si="451"/>
        <v>0</v>
      </c>
      <c r="O4178" s="58">
        <f>IF(J4178&gt;0,ROUND(J4178*#REF!,2),0)</f>
        <v>0</v>
      </c>
      <c r="P4178" s="58">
        <f t="shared" si="449"/>
        <v>188.98</v>
      </c>
      <c r="Q4178" s="59" t="s">
        <v>132</v>
      </c>
      <c r="R4178" s="51"/>
      <c r="S4178" s="51"/>
    </row>
    <row r="4179" spans="1:19" ht="21" x14ac:dyDescent="0.35">
      <c r="A4179" s="53">
        <v>40813509</v>
      </c>
      <c r="B4179" s="53" t="s">
        <v>13153</v>
      </c>
      <c r="C4179" s="54" t="s">
        <v>452</v>
      </c>
      <c r="D4179" s="60">
        <v>1</v>
      </c>
      <c r="E4179" s="60" t="s">
        <v>133</v>
      </c>
      <c r="F4179" s="56"/>
      <c r="G4179" s="53">
        <v>1</v>
      </c>
      <c r="H4179" s="53">
        <v>3</v>
      </c>
      <c r="I4179" s="53"/>
      <c r="J4179" s="53"/>
      <c r="K4179" s="76"/>
      <c r="L4179" s="58">
        <f t="shared" si="450"/>
        <v>263.20999999999998</v>
      </c>
      <c r="M4179" s="58">
        <f t="shared" si="447"/>
        <v>263.20999999999998</v>
      </c>
      <c r="N4179" s="58">
        <f t="shared" si="451"/>
        <v>0</v>
      </c>
      <c r="O4179" s="58">
        <f>IF(J4179&gt;0,ROUND(J4179*#REF!,2),0)</f>
        <v>0</v>
      </c>
      <c r="P4179" s="58">
        <f t="shared" si="449"/>
        <v>263.20999999999998</v>
      </c>
      <c r="Q4179" s="59" t="s">
        <v>132</v>
      </c>
      <c r="R4179" s="51"/>
      <c r="S4179" s="51"/>
    </row>
    <row r="4180" spans="1:19" ht="21" x14ac:dyDescent="0.35">
      <c r="A4180" s="53">
        <v>40813517</v>
      </c>
      <c r="B4180" s="53" t="s">
        <v>13154</v>
      </c>
      <c r="C4180" s="54" t="s">
        <v>451</v>
      </c>
      <c r="D4180" s="60">
        <v>1</v>
      </c>
      <c r="E4180" s="60" t="s">
        <v>448</v>
      </c>
      <c r="F4180" s="56"/>
      <c r="G4180" s="53">
        <v>1</v>
      </c>
      <c r="H4180" s="53">
        <v>3</v>
      </c>
      <c r="I4180" s="53"/>
      <c r="J4180" s="53"/>
      <c r="K4180" s="76"/>
      <c r="L4180" s="58">
        <f t="shared" si="450"/>
        <v>314.95</v>
      </c>
      <c r="M4180" s="58">
        <f t="shared" si="447"/>
        <v>314.95</v>
      </c>
      <c r="N4180" s="58">
        <f t="shared" si="451"/>
        <v>0</v>
      </c>
      <c r="O4180" s="58">
        <f>IF(J4180&gt;0,ROUND(J4180*#REF!,2),0)</f>
        <v>0</v>
      </c>
      <c r="P4180" s="58">
        <f t="shared" si="449"/>
        <v>314.95</v>
      </c>
      <c r="Q4180" s="59" t="s">
        <v>132</v>
      </c>
      <c r="R4180" s="51"/>
      <c r="S4180" s="51"/>
    </row>
    <row r="4181" spans="1:19" ht="31.5" x14ac:dyDescent="0.35">
      <c r="A4181" s="53">
        <v>40813525</v>
      </c>
      <c r="B4181" s="53" t="s">
        <v>13155</v>
      </c>
      <c r="C4181" s="54" t="s">
        <v>450</v>
      </c>
      <c r="D4181" s="60">
        <v>1</v>
      </c>
      <c r="E4181" s="60" t="s">
        <v>133</v>
      </c>
      <c r="F4181" s="56"/>
      <c r="G4181" s="53">
        <v>1</v>
      </c>
      <c r="H4181" s="53">
        <v>3</v>
      </c>
      <c r="I4181" s="53"/>
      <c r="J4181" s="53"/>
      <c r="K4181" s="76"/>
      <c r="L4181" s="58">
        <f t="shared" si="450"/>
        <v>263.20999999999998</v>
      </c>
      <c r="M4181" s="58">
        <f t="shared" si="447"/>
        <v>263.20999999999998</v>
      </c>
      <c r="N4181" s="58">
        <f t="shared" si="451"/>
        <v>0</v>
      </c>
      <c r="O4181" s="58">
        <f>IF(J4181&gt;0,ROUND(J4181*#REF!,2),0)</f>
        <v>0</v>
      </c>
      <c r="P4181" s="58">
        <f t="shared" si="449"/>
        <v>263.20999999999998</v>
      </c>
      <c r="Q4181" s="59" t="s">
        <v>132</v>
      </c>
      <c r="R4181" s="51"/>
      <c r="S4181" s="51"/>
    </row>
    <row r="4182" spans="1:19" ht="21" x14ac:dyDescent="0.35">
      <c r="A4182" s="53">
        <v>40813533</v>
      </c>
      <c r="B4182" s="53" t="s">
        <v>13156</v>
      </c>
      <c r="C4182" s="54" t="s">
        <v>449</v>
      </c>
      <c r="D4182" s="60">
        <v>1</v>
      </c>
      <c r="E4182" s="64" t="s">
        <v>448</v>
      </c>
      <c r="F4182" s="56"/>
      <c r="G4182" s="53"/>
      <c r="H4182" s="53">
        <v>3</v>
      </c>
      <c r="I4182" s="53"/>
      <c r="J4182" s="53"/>
      <c r="K4182" s="76"/>
      <c r="L4182" s="58">
        <f t="shared" si="450"/>
        <v>314.95</v>
      </c>
      <c r="M4182" s="58">
        <f t="shared" si="447"/>
        <v>314.95</v>
      </c>
      <c r="N4182" s="58">
        <f t="shared" si="451"/>
        <v>0</v>
      </c>
      <c r="O4182" s="58">
        <f>IF(J4182&gt;0,ROUND(J4182*#REF!,2),0)</f>
        <v>0</v>
      </c>
      <c r="P4182" s="58">
        <f t="shared" si="449"/>
        <v>314.95</v>
      </c>
      <c r="Q4182" s="59" t="s">
        <v>132</v>
      </c>
      <c r="R4182" s="51"/>
      <c r="S4182" s="51"/>
    </row>
    <row r="4183" spans="1:19" ht="31.5" x14ac:dyDescent="0.35">
      <c r="A4183" s="53">
        <v>40813541</v>
      </c>
      <c r="B4183" s="53" t="s">
        <v>13157</v>
      </c>
      <c r="C4183" s="54" t="s">
        <v>447</v>
      </c>
      <c r="D4183" s="60">
        <v>1</v>
      </c>
      <c r="E4183" s="60" t="s">
        <v>446</v>
      </c>
      <c r="F4183" s="56"/>
      <c r="G4183" s="53">
        <v>1</v>
      </c>
      <c r="H4183" s="53">
        <v>6</v>
      </c>
      <c r="I4183" s="53"/>
      <c r="J4183" s="53"/>
      <c r="K4183" s="76"/>
      <c r="L4183" s="58">
        <f t="shared" si="450"/>
        <v>1122.5899999999999</v>
      </c>
      <c r="M4183" s="58">
        <f t="shared" si="447"/>
        <v>1122.5899999999999</v>
      </c>
      <c r="N4183" s="58">
        <f t="shared" si="451"/>
        <v>0</v>
      </c>
      <c r="O4183" s="58">
        <f>IF(J4183&gt;0,ROUND(J4183*#REF!,2),0)</f>
        <v>0</v>
      </c>
      <c r="P4183" s="58">
        <f t="shared" si="449"/>
        <v>1122.5899999999999</v>
      </c>
      <c r="Q4183" s="59" t="s">
        <v>132</v>
      </c>
      <c r="R4183" s="51"/>
      <c r="S4183" s="51"/>
    </row>
    <row r="4184" spans="1:19" ht="31.5" x14ac:dyDescent="0.35">
      <c r="A4184" s="53">
        <v>40813550</v>
      </c>
      <c r="B4184" s="53" t="s">
        <v>13158</v>
      </c>
      <c r="C4184" s="54" t="s">
        <v>445</v>
      </c>
      <c r="D4184" s="60">
        <v>1</v>
      </c>
      <c r="E4184" s="60" t="s">
        <v>396</v>
      </c>
      <c r="F4184" s="56"/>
      <c r="G4184" s="53">
        <v>1</v>
      </c>
      <c r="H4184" s="53">
        <v>6</v>
      </c>
      <c r="I4184" s="53"/>
      <c r="J4184" s="53"/>
      <c r="K4184" s="76"/>
      <c r="L4184" s="58">
        <f t="shared" si="450"/>
        <v>871.75</v>
      </c>
      <c r="M4184" s="58">
        <f t="shared" si="447"/>
        <v>871.75</v>
      </c>
      <c r="N4184" s="58">
        <f t="shared" si="451"/>
        <v>0</v>
      </c>
      <c r="O4184" s="58">
        <f>IF(J4184&gt;0,ROUND(J4184*#REF!,2),0)</f>
        <v>0</v>
      </c>
      <c r="P4184" s="58">
        <f t="shared" si="449"/>
        <v>871.75</v>
      </c>
      <c r="Q4184" s="59" t="s">
        <v>132</v>
      </c>
      <c r="R4184" s="51"/>
      <c r="S4184" s="51"/>
    </row>
    <row r="4185" spans="1:19" ht="31.5" x14ac:dyDescent="0.35">
      <c r="A4185" s="53">
        <v>40813568</v>
      </c>
      <c r="B4185" s="53" t="s">
        <v>13159</v>
      </c>
      <c r="C4185" s="54" t="s">
        <v>444</v>
      </c>
      <c r="D4185" s="60">
        <v>1</v>
      </c>
      <c r="E4185" s="64" t="s">
        <v>396</v>
      </c>
      <c r="F4185" s="56"/>
      <c r="G4185" s="53">
        <v>1</v>
      </c>
      <c r="H4185" s="53">
        <v>6</v>
      </c>
      <c r="I4185" s="53"/>
      <c r="J4185" s="53"/>
      <c r="K4185" s="76"/>
      <c r="L4185" s="58">
        <f t="shared" si="450"/>
        <v>871.75</v>
      </c>
      <c r="M4185" s="58">
        <f t="shared" si="447"/>
        <v>871.75</v>
      </c>
      <c r="N4185" s="58">
        <f t="shared" si="451"/>
        <v>0</v>
      </c>
      <c r="O4185" s="58">
        <f>IF(J4185&gt;0,ROUND(J4185*#REF!,2),0)</f>
        <v>0</v>
      </c>
      <c r="P4185" s="58">
        <f t="shared" si="449"/>
        <v>871.75</v>
      </c>
      <c r="Q4185" s="59" t="s">
        <v>132</v>
      </c>
      <c r="R4185" s="51"/>
      <c r="S4185" s="51"/>
    </row>
    <row r="4186" spans="1:19" ht="31.5" x14ac:dyDescent="0.35">
      <c r="A4186" s="53">
        <v>40813576</v>
      </c>
      <c r="B4186" s="53" t="s">
        <v>13160</v>
      </c>
      <c r="C4186" s="54" t="s">
        <v>443</v>
      </c>
      <c r="D4186" s="60">
        <v>1</v>
      </c>
      <c r="E4186" s="60" t="s">
        <v>161</v>
      </c>
      <c r="F4186" s="56"/>
      <c r="G4186" s="53">
        <v>1</v>
      </c>
      <c r="H4186" s="53">
        <v>6</v>
      </c>
      <c r="I4186" s="53"/>
      <c r="J4186" s="53"/>
      <c r="K4186" s="76"/>
      <c r="L4186" s="58">
        <f t="shared" si="450"/>
        <v>804.26</v>
      </c>
      <c r="M4186" s="58">
        <f t="shared" si="447"/>
        <v>804.26</v>
      </c>
      <c r="N4186" s="58">
        <f t="shared" si="451"/>
        <v>0</v>
      </c>
      <c r="O4186" s="58">
        <f>IF(J4186&gt;0,ROUND(J4186*#REF!,2),0)</f>
        <v>0</v>
      </c>
      <c r="P4186" s="58">
        <f t="shared" si="449"/>
        <v>804.26</v>
      </c>
      <c r="Q4186" s="59" t="s">
        <v>132</v>
      </c>
      <c r="R4186" s="51"/>
      <c r="S4186" s="51"/>
    </row>
    <row r="4187" spans="1:19" ht="21" x14ac:dyDescent="0.35">
      <c r="A4187" s="53">
        <v>40813584</v>
      </c>
      <c r="B4187" s="53" t="s">
        <v>13161</v>
      </c>
      <c r="C4187" s="54" t="s">
        <v>442</v>
      </c>
      <c r="D4187" s="60">
        <v>1</v>
      </c>
      <c r="E4187" s="60" t="s">
        <v>148</v>
      </c>
      <c r="F4187" s="56"/>
      <c r="G4187" s="53">
        <v>1</v>
      </c>
      <c r="H4187" s="53">
        <v>5</v>
      </c>
      <c r="I4187" s="53"/>
      <c r="J4187" s="53"/>
      <c r="K4187" s="76"/>
      <c r="L4187" s="58">
        <f t="shared" si="450"/>
        <v>584.91999999999996</v>
      </c>
      <c r="M4187" s="58">
        <f t="shared" si="447"/>
        <v>584.91999999999996</v>
      </c>
      <c r="N4187" s="58">
        <f t="shared" si="451"/>
        <v>0</v>
      </c>
      <c r="O4187" s="58">
        <f>IF(J4187&gt;0,ROUND(J4187*#REF!,2),0)</f>
        <v>0</v>
      </c>
      <c r="P4187" s="58">
        <f t="shared" si="449"/>
        <v>584.91999999999996</v>
      </c>
      <c r="Q4187" s="59" t="s">
        <v>132</v>
      </c>
      <c r="R4187" s="51"/>
      <c r="S4187" s="51"/>
    </row>
    <row r="4188" spans="1:19" ht="21" x14ac:dyDescent="0.35">
      <c r="A4188" s="53">
        <v>40813592</v>
      </c>
      <c r="B4188" s="53" t="s">
        <v>13162</v>
      </c>
      <c r="C4188" s="54" t="s">
        <v>441</v>
      </c>
      <c r="D4188" s="60">
        <v>1</v>
      </c>
      <c r="E4188" s="60" t="s">
        <v>161</v>
      </c>
      <c r="F4188" s="56"/>
      <c r="G4188" s="53">
        <v>2</v>
      </c>
      <c r="H4188" s="53">
        <v>5</v>
      </c>
      <c r="I4188" s="53"/>
      <c r="J4188" s="53"/>
      <c r="K4188" s="76"/>
      <c r="L4188" s="58">
        <f t="shared" si="450"/>
        <v>804.26</v>
      </c>
      <c r="M4188" s="58">
        <f t="shared" si="447"/>
        <v>804.26</v>
      </c>
      <c r="N4188" s="58">
        <f t="shared" si="451"/>
        <v>0</v>
      </c>
      <c r="O4188" s="58">
        <f>IF(J4188&gt;0,ROUND(J4188*#REF!,2),0)</f>
        <v>0</v>
      </c>
      <c r="P4188" s="58">
        <f t="shared" si="449"/>
        <v>804.26</v>
      </c>
      <c r="Q4188" s="59" t="s">
        <v>132</v>
      </c>
      <c r="R4188" s="51"/>
      <c r="S4188" s="51"/>
    </row>
    <row r="4189" spans="1:19" ht="21" x14ac:dyDescent="0.35">
      <c r="A4189" s="53">
        <v>40813606</v>
      </c>
      <c r="B4189" s="53" t="s">
        <v>13163</v>
      </c>
      <c r="C4189" s="54" t="s">
        <v>440</v>
      </c>
      <c r="D4189" s="60">
        <v>1</v>
      </c>
      <c r="E4189" s="64" t="s">
        <v>407</v>
      </c>
      <c r="F4189" s="56"/>
      <c r="G4189" s="53">
        <v>1</v>
      </c>
      <c r="H4189" s="53">
        <v>5</v>
      </c>
      <c r="I4189" s="53"/>
      <c r="J4189" s="53"/>
      <c r="K4189" s="76"/>
      <c r="L4189" s="58">
        <f t="shared" si="450"/>
        <v>526.42999999999995</v>
      </c>
      <c r="M4189" s="58">
        <f t="shared" si="447"/>
        <v>526.42999999999995</v>
      </c>
      <c r="N4189" s="58">
        <f t="shared" si="451"/>
        <v>0</v>
      </c>
      <c r="O4189" s="58">
        <f>IF(J4189&gt;0,ROUND(J4189*#REF!,2),0)</f>
        <v>0</v>
      </c>
      <c r="P4189" s="58">
        <f t="shared" si="449"/>
        <v>526.42999999999995</v>
      </c>
      <c r="Q4189" s="59" t="s">
        <v>132</v>
      </c>
      <c r="R4189" s="51"/>
      <c r="S4189" s="51"/>
    </row>
    <row r="4190" spans="1:19" ht="31.5" x14ac:dyDescent="0.35">
      <c r="A4190" s="53">
        <v>40813614</v>
      </c>
      <c r="B4190" s="53" t="s">
        <v>13164</v>
      </c>
      <c r="C4190" s="54" t="s">
        <v>439</v>
      </c>
      <c r="D4190" s="60">
        <v>1</v>
      </c>
      <c r="E4190" s="60" t="s">
        <v>161</v>
      </c>
      <c r="F4190" s="56"/>
      <c r="G4190" s="53">
        <v>1</v>
      </c>
      <c r="H4190" s="53">
        <v>5</v>
      </c>
      <c r="I4190" s="53"/>
      <c r="J4190" s="53"/>
      <c r="K4190" s="76"/>
      <c r="L4190" s="58">
        <f t="shared" si="450"/>
        <v>804.26</v>
      </c>
      <c r="M4190" s="58">
        <f t="shared" si="447"/>
        <v>804.26</v>
      </c>
      <c r="N4190" s="58">
        <f t="shared" si="451"/>
        <v>0</v>
      </c>
      <c r="O4190" s="58">
        <f>IF(J4190&gt;0,ROUND(J4190*#REF!,2),0)</f>
        <v>0</v>
      </c>
      <c r="P4190" s="58">
        <f t="shared" si="449"/>
        <v>804.26</v>
      </c>
      <c r="Q4190" s="59" t="s">
        <v>132</v>
      </c>
      <c r="R4190" s="51"/>
      <c r="S4190" s="51"/>
    </row>
    <row r="4191" spans="1:19" ht="21" x14ac:dyDescent="0.35">
      <c r="A4191" s="53">
        <v>40813622</v>
      </c>
      <c r="B4191" s="53" t="s">
        <v>13165</v>
      </c>
      <c r="C4191" s="54" t="s">
        <v>438</v>
      </c>
      <c r="D4191" s="60">
        <v>1</v>
      </c>
      <c r="E4191" s="60" t="s">
        <v>159</v>
      </c>
      <c r="F4191" s="56"/>
      <c r="G4191" s="53">
        <v>1</v>
      </c>
      <c r="H4191" s="53">
        <v>2</v>
      </c>
      <c r="I4191" s="53"/>
      <c r="J4191" s="53"/>
      <c r="K4191" s="76"/>
      <c r="L4191" s="58">
        <f t="shared" si="450"/>
        <v>624.29</v>
      </c>
      <c r="M4191" s="58">
        <f t="shared" si="447"/>
        <v>624.29</v>
      </c>
      <c r="N4191" s="58">
        <f t="shared" si="451"/>
        <v>0</v>
      </c>
      <c r="O4191" s="58">
        <f>IF(J4191&gt;0,ROUND(J4191*#REF!,2),0)</f>
        <v>0</v>
      </c>
      <c r="P4191" s="58">
        <f t="shared" si="449"/>
        <v>624.29</v>
      </c>
      <c r="Q4191" s="59" t="s">
        <v>132</v>
      </c>
      <c r="R4191" s="51"/>
      <c r="S4191" s="51"/>
    </row>
    <row r="4192" spans="1:19" ht="21" x14ac:dyDescent="0.35">
      <c r="A4192" s="53">
        <v>40813630</v>
      </c>
      <c r="B4192" s="53" t="s">
        <v>13166</v>
      </c>
      <c r="C4192" s="54" t="s">
        <v>437</v>
      </c>
      <c r="D4192" s="60">
        <v>1</v>
      </c>
      <c r="E4192" s="64" t="s">
        <v>407</v>
      </c>
      <c r="F4192" s="56"/>
      <c r="G4192" s="53">
        <v>1</v>
      </c>
      <c r="H4192" s="53">
        <v>5</v>
      </c>
      <c r="I4192" s="53"/>
      <c r="J4192" s="53"/>
      <c r="K4192" s="76"/>
      <c r="L4192" s="58">
        <f t="shared" si="450"/>
        <v>526.42999999999995</v>
      </c>
      <c r="M4192" s="58">
        <f t="shared" si="447"/>
        <v>526.42999999999995</v>
      </c>
      <c r="N4192" s="58">
        <f t="shared" si="451"/>
        <v>0</v>
      </c>
      <c r="O4192" s="58">
        <f>IF(J4192&gt;0,ROUND(J4192*#REF!,2),0)</f>
        <v>0</v>
      </c>
      <c r="P4192" s="58">
        <f t="shared" si="449"/>
        <v>526.42999999999995</v>
      </c>
      <c r="Q4192" s="59" t="s">
        <v>132</v>
      </c>
      <c r="R4192" s="51"/>
      <c r="S4192" s="51"/>
    </row>
    <row r="4193" spans="1:19" x14ac:dyDescent="0.35">
      <c r="A4193" s="53">
        <v>40813649</v>
      </c>
      <c r="B4193" s="53" t="s">
        <v>13167</v>
      </c>
      <c r="C4193" s="54" t="s">
        <v>436</v>
      </c>
      <c r="D4193" s="60">
        <v>1</v>
      </c>
      <c r="E4193" s="64" t="s">
        <v>396</v>
      </c>
      <c r="F4193" s="56"/>
      <c r="G4193" s="53">
        <v>1</v>
      </c>
      <c r="H4193" s="53">
        <v>5</v>
      </c>
      <c r="I4193" s="53"/>
      <c r="J4193" s="53"/>
      <c r="K4193" s="76"/>
      <c r="L4193" s="58">
        <f t="shared" si="450"/>
        <v>871.75</v>
      </c>
      <c r="M4193" s="58">
        <f t="shared" si="447"/>
        <v>871.75</v>
      </c>
      <c r="N4193" s="58">
        <f t="shared" si="451"/>
        <v>0</v>
      </c>
      <c r="O4193" s="58">
        <f>IF(J4193&gt;0,ROUND(J4193*#REF!,2),0)</f>
        <v>0</v>
      </c>
      <c r="P4193" s="58">
        <f t="shared" si="449"/>
        <v>871.75</v>
      </c>
      <c r="Q4193" s="59" t="s">
        <v>132</v>
      </c>
      <c r="R4193" s="51"/>
      <c r="S4193" s="51"/>
    </row>
    <row r="4194" spans="1:19" ht="31.5" x14ac:dyDescent="0.35">
      <c r="A4194" s="53">
        <v>40813657</v>
      </c>
      <c r="B4194" s="53" t="s">
        <v>13168</v>
      </c>
      <c r="C4194" s="54" t="s">
        <v>435</v>
      </c>
      <c r="D4194" s="60">
        <v>1</v>
      </c>
      <c r="E4194" s="60" t="s">
        <v>407</v>
      </c>
      <c r="F4194" s="56"/>
      <c r="G4194" s="53">
        <v>1</v>
      </c>
      <c r="H4194" s="53">
        <v>5</v>
      </c>
      <c r="I4194" s="53"/>
      <c r="J4194" s="53"/>
      <c r="K4194" s="76"/>
      <c r="L4194" s="58">
        <f t="shared" si="450"/>
        <v>526.42999999999995</v>
      </c>
      <c r="M4194" s="58">
        <f t="shared" si="447"/>
        <v>526.42999999999995</v>
      </c>
      <c r="N4194" s="58">
        <f t="shared" si="451"/>
        <v>0</v>
      </c>
      <c r="O4194" s="58">
        <f>IF(J4194&gt;0,ROUND(J4194*#REF!,2),0)</f>
        <v>0</v>
      </c>
      <c r="P4194" s="58">
        <f t="shared" si="449"/>
        <v>526.42999999999995</v>
      </c>
      <c r="Q4194" s="59" t="s">
        <v>132</v>
      </c>
      <c r="R4194" s="51"/>
      <c r="S4194" s="51"/>
    </row>
    <row r="4195" spans="1:19" ht="21" x14ac:dyDescent="0.35">
      <c r="A4195" s="53">
        <v>40813665</v>
      </c>
      <c r="B4195" s="53" t="s">
        <v>13169</v>
      </c>
      <c r="C4195" s="54" t="s">
        <v>434</v>
      </c>
      <c r="D4195" s="60">
        <v>1</v>
      </c>
      <c r="E4195" s="64" t="s">
        <v>161</v>
      </c>
      <c r="F4195" s="56"/>
      <c r="G4195" s="53">
        <v>1</v>
      </c>
      <c r="H4195" s="53">
        <v>5</v>
      </c>
      <c r="I4195" s="53"/>
      <c r="J4195" s="53"/>
      <c r="K4195" s="76"/>
      <c r="L4195" s="58">
        <f t="shared" ref="L4195:L4226" si="452">VLOOKUP(E4195,PORTES2021,11,FALSE)</f>
        <v>804.26</v>
      </c>
      <c r="M4195" s="58">
        <f t="shared" ref="M4195:M4244" si="453">ROUND(D4195*L4195,2)</f>
        <v>804.26</v>
      </c>
      <c r="N4195" s="58">
        <f t="shared" ref="N4195:N4226" si="454">IF(F4195&gt;0,ROUND(F4195*UCO_2021,2),0)</f>
        <v>0</v>
      </c>
      <c r="O4195" s="58">
        <f>IF(J4195&gt;0,ROUND(J4195*#REF!,2),0)</f>
        <v>0</v>
      </c>
      <c r="P4195" s="58">
        <f t="shared" ref="P4195:P4244" si="455">ROUND(M4195+N4195+O4195,2)</f>
        <v>804.26</v>
      </c>
      <c r="Q4195" s="59" t="s">
        <v>132</v>
      </c>
      <c r="R4195" s="51"/>
      <c r="S4195" s="51"/>
    </row>
    <row r="4196" spans="1:19" ht="21" x14ac:dyDescent="0.35">
      <c r="A4196" s="53">
        <v>40813673</v>
      </c>
      <c r="B4196" s="53" t="s">
        <v>13170</v>
      </c>
      <c r="C4196" s="54" t="s">
        <v>433</v>
      </c>
      <c r="D4196" s="60">
        <v>1</v>
      </c>
      <c r="E4196" s="60" t="s">
        <v>407</v>
      </c>
      <c r="F4196" s="56"/>
      <c r="G4196" s="53">
        <v>1</v>
      </c>
      <c r="H4196" s="53">
        <v>5</v>
      </c>
      <c r="I4196" s="53"/>
      <c r="J4196" s="53"/>
      <c r="K4196" s="76"/>
      <c r="L4196" s="58">
        <f t="shared" si="452"/>
        <v>526.42999999999995</v>
      </c>
      <c r="M4196" s="58">
        <f t="shared" si="453"/>
        <v>526.42999999999995</v>
      </c>
      <c r="N4196" s="58">
        <f t="shared" si="454"/>
        <v>0</v>
      </c>
      <c r="O4196" s="58">
        <f>IF(J4196&gt;0,ROUND(J4196*#REF!,2),0)</f>
        <v>0</v>
      </c>
      <c r="P4196" s="58">
        <f t="shared" si="455"/>
        <v>526.42999999999995</v>
      </c>
      <c r="Q4196" s="59" t="s">
        <v>132</v>
      </c>
      <c r="R4196" s="51"/>
      <c r="S4196" s="51"/>
    </row>
    <row r="4197" spans="1:19" ht="31.5" x14ac:dyDescent="0.35">
      <c r="A4197" s="53">
        <v>40813681</v>
      </c>
      <c r="B4197" s="53" t="s">
        <v>13171</v>
      </c>
      <c r="C4197" s="54" t="s">
        <v>432</v>
      </c>
      <c r="D4197" s="60">
        <v>1</v>
      </c>
      <c r="E4197" s="60" t="s">
        <v>148</v>
      </c>
      <c r="F4197" s="56"/>
      <c r="G4197" s="53">
        <v>1</v>
      </c>
      <c r="H4197" s="53">
        <v>5</v>
      </c>
      <c r="I4197" s="53"/>
      <c r="J4197" s="53"/>
      <c r="K4197" s="76"/>
      <c r="L4197" s="58">
        <f t="shared" si="452"/>
        <v>584.91999999999996</v>
      </c>
      <c r="M4197" s="58">
        <f t="shared" si="453"/>
        <v>584.91999999999996</v>
      </c>
      <c r="N4197" s="58">
        <f t="shared" si="454"/>
        <v>0</v>
      </c>
      <c r="O4197" s="58">
        <f>IF(J4197&gt;0,ROUND(J4197*#REF!,2),0)</f>
        <v>0</v>
      </c>
      <c r="P4197" s="58">
        <f t="shared" si="455"/>
        <v>584.91999999999996</v>
      </c>
      <c r="Q4197" s="59" t="s">
        <v>132</v>
      </c>
      <c r="R4197" s="51"/>
      <c r="S4197" s="51"/>
    </row>
    <row r="4198" spans="1:19" ht="31.5" x14ac:dyDescent="0.35">
      <c r="A4198" s="53">
        <v>40813690</v>
      </c>
      <c r="B4198" s="53" t="s">
        <v>13172</v>
      </c>
      <c r="C4198" s="54" t="s">
        <v>431</v>
      </c>
      <c r="D4198" s="60">
        <v>1</v>
      </c>
      <c r="E4198" s="60" t="s">
        <v>161</v>
      </c>
      <c r="F4198" s="56"/>
      <c r="G4198" s="53">
        <v>1</v>
      </c>
      <c r="H4198" s="53">
        <v>5</v>
      </c>
      <c r="I4198" s="53"/>
      <c r="J4198" s="53"/>
      <c r="K4198" s="76"/>
      <c r="L4198" s="58">
        <f t="shared" si="452"/>
        <v>804.26</v>
      </c>
      <c r="M4198" s="58">
        <f t="shared" si="453"/>
        <v>804.26</v>
      </c>
      <c r="N4198" s="58">
        <f t="shared" si="454"/>
        <v>0</v>
      </c>
      <c r="O4198" s="58">
        <f>IF(J4198&gt;0,ROUND(J4198*#REF!,2),0)</f>
        <v>0</v>
      </c>
      <c r="P4198" s="58">
        <f t="shared" si="455"/>
        <v>804.26</v>
      </c>
      <c r="Q4198" s="59" t="s">
        <v>132</v>
      </c>
      <c r="R4198" s="51"/>
      <c r="S4198" s="51"/>
    </row>
    <row r="4199" spans="1:19" ht="21" x14ac:dyDescent="0.35">
      <c r="A4199" s="53">
        <v>40813703</v>
      </c>
      <c r="B4199" s="53" t="s">
        <v>13173</v>
      </c>
      <c r="C4199" s="54" t="s">
        <v>430</v>
      </c>
      <c r="D4199" s="60">
        <v>1</v>
      </c>
      <c r="E4199" s="60" t="s">
        <v>407</v>
      </c>
      <c r="F4199" s="56"/>
      <c r="G4199" s="53">
        <v>1</v>
      </c>
      <c r="H4199" s="53">
        <v>5</v>
      </c>
      <c r="I4199" s="53"/>
      <c r="J4199" s="53"/>
      <c r="K4199" s="76"/>
      <c r="L4199" s="58">
        <f t="shared" si="452"/>
        <v>526.42999999999995</v>
      </c>
      <c r="M4199" s="58">
        <f t="shared" si="453"/>
        <v>526.42999999999995</v>
      </c>
      <c r="N4199" s="58">
        <f t="shared" si="454"/>
        <v>0</v>
      </c>
      <c r="O4199" s="58">
        <f>IF(J4199&gt;0,ROUND(J4199*#REF!,2),0)</f>
        <v>0</v>
      </c>
      <c r="P4199" s="58">
        <f t="shared" si="455"/>
        <v>526.42999999999995</v>
      </c>
      <c r="Q4199" s="59" t="s">
        <v>132</v>
      </c>
      <c r="R4199" s="51"/>
      <c r="S4199" s="51"/>
    </row>
    <row r="4200" spans="1:19" ht="31.5" x14ac:dyDescent="0.35">
      <c r="A4200" s="53">
        <v>40813711</v>
      </c>
      <c r="B4200" s="53" t="s">
        <v>13174</v>
      </c>
      <c r="C4200" s="54" t="s">
        <v>429</v>
      </c>
      <c r="D4200" s="60">
        <v>1</v>
      </c>
      <c r="E4200" s="60" t="s">
        <v>159</v>
      </c>
      <c r="F4200" s="56"/>
      <c r="G4200" s="53">
        <v>1</v>
      </c>
      <c r="H4200" s="53">
        <v>3</v>
      </c>
      <c r="I4200" s="53"/>
      <c r="J4200" s="53"/>
      <c r="K4200" s="76"/>
      <c r="L4200" s="58">
        <f t="shared" si="452"/>
        <v>624.29</v>
      </c>
      <c r="M4200" s="58">
        <f t="shared" si="453"/>
        <v>624.29</v>
      </c>
      <c r="N4200" s="58">
        <f t="shared" si="454"/>
        <v>0</v>
      </c>
      <c r="O4200" s="58">
        <f>IF(J4200&gt;0,ROUND(J4200*#REF!,2),0)</f>
        <v>0</v>
      </c>
      <c r="P4200" s="58">
        <f t="shared" si="455"/>
        <v>624.29</v>
      </c>
      <c r="Q4200" s="59" t="s">
        <v>132</v>
      </c>
      <c r="R4200" s="51"/>
      <c r="S4200" s="51"/>
    </row>
    <row r="4201" spans="1:19" ht="21" x14ac:dyDescent="0.35">
      <c r="A4201" s="53">
        <v>40813720</v>
      </c>
      <c r="B4201" s="53" t="s">
        <v>13175</v>
      </c>
      <c r="C4201" s="54" t="s">
        <v>428</v>
      </c>
      <c r="D4201" s="60">
        <v>1</v>
      </c>
      <c r="E4201" s="60" t="s">
        <v>407</v>
      </c>
      <c r="F4201" s="56"/>
      <c r="G4201" s="53">
        <v>1</v>
      </c>
      <c r="H4201" s="53">
        <v>5</v>
      </c>
      <c r="I4201" s="53"/>
      <c r="J4201" s="53"/>
      <c r="K4201" s="76"/>
      <c r="L4201" s="58">
        <f t="shared" si="452"/>
        <v>526.42999999999995</v>
      </c>
      <c r="M4201" s="58">
        <f t="shared" si="453"/>
        <v>526.42999999999995</v>
      </c>
      <c r="N4201" s="58">
        <f t="shared" si="454"/>
        <v>0</v>
      </c>
      <c r="O4201" s="58">
        <f>IF(J4201&gt;0,ROUND(J4201*#REF!,2),0)</f>
        <v>0</v>
      </c>
      <c r="P4201" s="58">
        <f t="shared" si="455"/>
        <v>526.42999999999995</v>
      </c>
      <c r="Q4201" s="59" t="s">
        <v>132</v>
      </c>
      <c r="R4201" s="51"/>
      <c r="S4201" s="51"/>
    </row>
    <row r="4202" spans="1:19" ht="21" x14ac:dyDescent="0.35">
      <c r="A4202" s="53">
        <v>40813738</v>
      </c>
      <c r="B4202" s="53" t="s">
        <v>13176</v>
      </c>
      <c r="C4202" s="54" t="s">
        <v>427</v>
      </c>
      <c r="D4202" s="60">
        <v>1</v>
      </c>
      <c r="E4202" s="60" t="s">
        <v>161</v>
      </c>
      <c r="F4202" s="56"/>
      <c r="G4202" s="53">
        <v>1</v>
      </c>
      <c r="H4202" s="53">
        <v>3</v>
      </c>
      <c r="I4202" s="53"/>
      <c r="J4202" s="53"/>
      <c r="K4202" s="76"/>
      <c r="L4202" s="58">
        <f t="shared" si="452"/>
        <v>804.26</v>
      </c>
      <c r="M4202" s="58">
        <f t="shared" si="453"/>
        <v>804.26</v>
      </c>
      <c r="N4202" s="58">
        <f t="shared" si="454"/>
        <v>0</v>
      </c>
      <c r="O4202" s="58">
        <f>IF(J4202&gt;0,ROUND(J4202*#REF!,2),0)</f>
        <v>0</v>
      </c>
      <c r="P4202" s="58">
        <f t="shared" si="455"/>
        <v>804.26</v>
      </c>
      <c r="Q4202" s="59" t="s">
        <v>132</v>
      </c>
      <c r="R4202" s="51"/>
      <c r="S4202" s="51"/>
    </row>
    <row r="4203" spans="1:19" ht="31.5" x14ac:dyDescent="0.35">
      <c r="A4203" s="53">
        <v>40813746</v>
      </c>
      <c r="B4203" s="53" t="s">
        <v>13177</v>
      </c>
      <c r="C4203" s="54" t="s">
        <v>426</v>
      </c>
      <c r="D4203" s="60">
        <v>1</v>
      </c>
      <c r="E4203" s="64" t="s">
        <v>148</v>
      </c>
      <c r="F4203" s="56"/>
      <c r="G4203" s="53">
        <v>1</v>
      </c>
      <c r="H4203" s="53">
        <v>5</v>
      </c>
      <c r="I4203" s="53"/>
      <c r="J4203" s="53"/>
      <c r="K4203" s="76"/>
      <c r="L4203" s="58">
        <f t="shared" si="452"/>
        <v>584.91999999999996</v>
      </c>
      <c r="M4203" s="58">
        <f t="shared" si="453"/>
        <v>584.91999999999996</v>
      </c>
      <c r="N4203" s="58">
        <f t="shared" si="454"/>
        <v>0</v>
      </c>
      <c r="O4203" s="58">
        <f>IF(J4203&gt;0,ROUND(J4203*#REF!,2),0)</f>
        <v>0</v>
      </c>
      <c r="P4203" s="58">
        <f t="shared" si="455"/>
        <v>584.91999999999996</v>
      </c>
      <c r="Q4203" s="59" t="s">
        <v>132</v>
      </c>
      <c r="R4203" s="51"/>
      <c r="S4203" s="51"/>
    </row>
    <row r="4204" spans="1:19" ht="31.5" x14ac:dyDescent="0.35">
      <c r="A4204" s="53">
        <v>40813754</v>
      </c>
      <c r="B4204" s="53" t="s">
        <v>13178</v>
      </c>
      <c r="C4204" s="54" t="s">
        <v>425</v>
      </c>
      <c r="D4204" s="60">
        <v>1</v>
      </c>
      <c r="E4204" s="60" t="s">
        <v>407</v>
      </c>
      <c r="F4204" s="56"/>
      <c r="G4204" s="53">
        <v>1</v>
      </c>
      <c r="H4204" s="53">
        <v>3</v>
      </c>
      <c r="I4204" s="53"/>
      <c r="J4204" s="53"/>
      <c r="K4204" s="76"/>
      <c r="L4204" s="58">
        <f t="shared" si="452"/>
        <v>526.42999999999995</v>
      </c>
      <c r="M4204" s="58">
        <f t="shared" si="453"/>
        <v>526.42999999999995</v>
      </c>
      <c r="N4204" s="58">
        <f t="shared" si="454"/>
        <v>0</v>
      </c>
      <c r="O4204" s="58">
        <f>IF(J4204&gt;0,ROUND(J4204*#REF!,2),0)</f>
        <v>0</v>
      </c>
      <c r="P4204" s="58">
        <f t="shared" si="455"/>
        <v>526.42999999999995</v>
      </c>
      <c r="Q4204" s="59" t="s">
        <v>132</v>
      </c>
      <c r="R4204" s="51"/>
      <c r="S4204" s="51"/>
    </row>
    <row r="4205" spans="1:19" ht="21" x14ac:dyDescent="0.35">
      <c r="A4205" s="53">
        <v>40813762</v>
      </c>
      <c r="B4205" s="53" t="s">
        <v>13179</v>
      </c>
      <c r="C4205" s="54" t="s">
        <v>424</v>
      </c>
      <c r="D4205" s="60">
        <v>1</v>
      </c>
      <c r="E4205" s="60" t="s">
        <v>148</v>
      </c>
      <c r="F4205" s="56"/>
      <c r="G4205" s="53">
        <v>1</v>
      </c>
      <c r="H4205" s="53">
        <v>5</v>
      </c>
      <c r="I4205" s="53"/>
      <c r="J4205" s="53"/>
      <c r="K4205" s="76"/>
      <c r="L4205" s="58">
        <f t="shared" si="452"/>
        <v>584.91999999999996</v>
      </c>
      <c r="M4205" s="58">
        <f t="shared" si="453"/>
        <v>584.91999999999996</v>
      </c>
      <c r="N4205" s="58">
        <f t="shared" si="454"/>
        <v>0</v>
      </c>
      <c r="O4205" s="58">
        <f>IF(J4205&gt;0,ROUND(J4205*#REF!,2),0)</f>
        <v>0</v>
      </c>
      <c r="P4205" s="58">
        <f t="shared" si="455"/>
        <v>584.91999999999996</v>
      </c>
      <c r="Q4205" s="59" t="s">
        <v>132</v>
      </c>
      <c r="R4205" s="51"/>
      <c r="S4205" s="51"/>
    </row>
    <row r="4206" spans="1:19" ht="21" x14ac:dyDescent="0.35">
      <c r="A4206" s="53">
        <v>40813770</v>
      </c>
      <c r="B4206" s="53" t="s">
        <v>13180</v>
      </c>
      <c r="C4206" s="54" t="s">
        <v>423</v>
      </c>
      <c r="D4206" s="60">
        <v>1</v>
      </c>
      <c r="E4206" s="60" t="s">
        <v>393</v>
      </c>
      <c r="F4206" s="56"/>
      <c r="G4206" s="53">
        <v>1</v>
      </c>
      <c r="H4206" s="53">
        <v>5</v>
      </c>
      <c r="I4206" s="53"/>
      <c r="J4206" s="53"/>
      <c r="K4206" s="76"/>
      <c r="L4206" s="58">
        <f t="shared" si="452"/>
        <v>749.14</v>
      </c>
      <c r="M4206" s="58">
        <f t="shared" si="453"/>
        <v>749.14</v>
      </c>
      <c r="N4206" s="58">
        <f t="shared" si="454"/>
        <v>0</v>
      </c>
      <c r="O4206" s="58">
        <f>IF(J4206&gt;0,ROUND(J4206*#REF!,2),0)</f>
        <v>0</v>
      </c>
      <c r="P4206" s="58">
        <f t="shared" si="455"/>
        <v>749.14</v>
      </c>
      <c r="Q4206" s="59" t="s">
        <v>132</v>
      </c>
      <c r="R4206" s="51"/>
      <c r="S4206" s="51"/>
    </row>
    <row r="4207" spans="1:19" ht="21" x14ac:dyDescent="0.35">
      <c r="A4207" s="53">
        <v>40813789</v>
      </c>
      <c r="B4207" s="53" t="s">
        <v>13181</v>
      </c>
      <c r="C4207" s="54" t="s">
        <v>422</v>
      </c>
      <c r="D4207" s="60">
        <v>1</v>
      </c>
      <c r="E4207" s="60" t="s">
        <v>148</v>
      </c>
      <c r="F4207" s="56"/>
      <c r="G4207" s="53">
        <v>1</v>
      </c>
      <c r="H4207" s="53">
        <v>5</v>
      </c>
      <c r="I4207" s="53"/>
      <c r="J4207" s="53"/>
      <c r="K4207" s="76"/>
      <c r="L4207" s="58">
        <f t="shared" si="452"/>
        <v>584.91999999999996</v>
      </c>
      <c r="M4207" s="58">
        <f t="shared" si="453"/>
        <v>584.91999999999996</v>
      </c>
      <c r="N4207" s="58">
        <f t="shared" si="454"/>
        <v>0</v>
      </c>
      <c r="O4207" s="58">
        <f>IF(J4207&gt;0,ROUND(J4207*#REF!,2),0)</f>
        <v>0</v>
      </c>
      <c r="P4207" s="58">
        <f t="shared" si="455"/>
        <v>584.91999999999996</v>
      </c>
      <c r="Q4207" s="59" t="s">
        <v>132</v>
      </c>
      <c r="R4207" s="51"/>
      <c r="S4207" s="51"/>
    </row>
    <row r="4208" spans="1:19" ht="21" x14ac:dyDescent="0.35">
      <c r="A4208" s="53">
        <v>40813797</v>
      </c>
      <c r="B4208" s="53" t="s">
        <v>13182</v>
      </c>
      <c r="C4208" s="54" t="s">
        <v>421</v>
      </c>
      <c r="D4208" s="60">
        <v>1</v>
      </c>
      <c r="E4208" s="60" t="s">
        <v>161</v>
      </c>
      <c r="F4208" s="56"/>
      <c r="G4208" s="53">
        <v>1</v>
      </c>
      <c r="H4208" s="53">
        <v>5</v>
      </c>
      <c r="I4208" s="53"/>
      <c r="J4208" s="53"/>
      <c r="K4208" s="76"/>
      <c r="L4208" s="58">
        <f t="shared" si="452"/>
        <v>804.26</v>
      </c>
      <c r="M4208" s="58">
        <f t="shared" si="453"/>
        <v>804.26</v>
      </c>
      <c r="N4208" s="58">
        <f t="shared" si="454"/>
        <v>0</v>
      </c>
      <c r="O4208" s="58">
        <f>IF(J4208&gt;0,ROUND(J4208*#REF!,2),0)</f>
        <v>0</v>
      </c>
      <c r="P4208" s="58">
        <f t="shared" si="455"/>
        <v>804.26</v>
      </c>
      <c r="Q4208" s="59" t="s">
        <v>132</v>
      </c>
      <c r="R4208" s="51"/>
      <c r="S4208" s="51"/>
    </row>
    <row r="4209" spans="1:19" ht="21" x14ac:dyDescent="0.35">
      <c r="A4209" s="53">
        <v>40813800</v>
      </c>
      <c r="B4209" s="53" t="s">
        <v>13183</v>
      </c>
      <c r="C4209" s="54" t="s">
        <v>420</v>
      </c>
      <c r="D4209" s="60">
        <v>1</v>
      </c>
      <c r="E4209" s="60" t="s">
        <v>148</v>
      </c>
      <c r="F4209" s="56"/>
      <c r="G4209" s="53">
        <v>1</v>
      </c>
      <c r="H4209" s="53">
        <v>5</v>
      </c>
      <c r="I4209" s="53"/>
      <c r="J4209" s="53"/>
      <c r="K4209" s="76"/>
      <c r="L4209" s="58">
        <f t="shared" si="452"/>
        <v>584.91999999999996</v>
      </c>
      <c r="M4209" s="58">
        <f t="shared" si="453"/>
        <v>584.91999999999996</v>
      </c>
      <c r="N4209" s="58">
        <f t="shared" si="454"/>
        <v>0</v>
      </c>
      <c r="O4209" s="58">
        <f>IF(J4209&gt;0,ROUND(J4209*#REF!,2),0)</f>
        <v>0</v>
      </c>
      <c r="P4209" s="58">
        <f t="shared" si="455"/>
        <v>584.91999999999996</v>
      </c>
      <c r="Q4209" s="59" t="s">
        <v>132</v>
      </c>
      <c r="R4209" s="51"/>
      <c r="S4209" s="51"/>
    </row>
    <row r="4210" spans="1:19" ht="21" x14ac:dyDescent="0.35">
      <c r="A4210" s="53">
        <v>40813819</v>
      </c>
      <c r="B4210" s="53" t="s">
        <v>13184</v>
      </c>
      <c r="C4210" s="54" t="s">
        <v>419</v>
      </c>
      <c r="D4210" s="60">
        <v>1</v>
      </c>
      <c r="E4210" s="60" t="s">
        <v>407</v>
      </c>
      <c r="F4210" s="56"/>
      <c r="G4210" s="53">
        <v>1</v>
      </c>
      <c r="H4210" s="53">
        <v>5</v>
      </c>
      <c r="I4210" s="53"/>
      <c r="J4210" s="53"/>
      <c r="K4210" s="76"/>
      <c r="L4210" s="58">
        <f t="shared" si="452"/>
        <v>526.42999999999995</v>
      </c>
      <c r="M4210" s="58">
        <f t="shared" si="453"/>
        <v>526.42999999999995</v>
      </c>
      <c r="N4210" s="58">
        <f t="shared" si="454"/>
        <v>0</v>
      </c>
      <c r="O4210" s="58">
        <f>IF(J4210&gt;0,ROUND(J4210*#REF!,2),0)</f>
        <v>0</v>
      </c>
      <c r="P4210" s="58">
        <f t="shared" si="455"/>
        <v>526.42999999999995</v>
      </c>
      <c r="Q4210" s="59" t="s">
        <v>132</v>
      </c>
      <c r="R4210" s="51"/>
      <c r="S4210" s="51"/>
    </row>
    <row r="4211" spans="1:19" ht="21" x14ac:dyDescent="0.35">
      <c r="A4211" s="53">
        <v>40813827</v>
      </c>
      <c r="B4211" s="53" t="s">
        <v>13185</v>
      </c>
      <c r="C4211" s="54" t="s">
        <v>418</v>
      </c>
      <c r="D4211" s="60">
        <v>1</v>
      </c>
      <c r="E4211" s="60" t="s">
        <v>16</v>
      </c>
      <c r="F4211" s="56"/>
      <c r="G4211" s="53"/>
      <c r="H4211" s="53">
        <v>2</v>
      </c>
      <c r="I4211" s="53"/>
      <c r="J4211" s="53"/>
      <c r="K4211" s="76"/>
      <c r="L4211" s="58">
        <f t="shared" si="452"/>
        <v>212.59</v>
      </c>
      <c r="M4211" s="58">
        <f t="shared" si="453"/>
        <v>212.59</v>
      </c>
      <c r="N4211" s="58">
        <f t="shared" si="454"/>
        <v>0</v>
      </c>
      <c r="O4211" s="58">
        <f>IF(J4211&gt;0,ROUND(J4211*#REF!,2),0)</f>
        <v>0</v>
      </c>
      <c r="P4211" s="58">
        <f t="shared" si="455"/>
        <v>212.59</v>
      </c>
      <c r="Q4211" s="59" t="s">
        <v>132</v>
      </c>
      <c r="R4211" s="51"/>
      <c r="S4211" s="51"/>
    </row>
    <row r="4212" spans="1:19" ht="21" x14ac:dyDescent="0.35">
      <c r="A4212" s="53">
        <v>40813835</v>
      </c>
      <c r="B4212" s="53" t="s">
        <v>13186</v>
      </c>
      <c r="C4212" s="54" t="s">
        <v>417</v>
      </c>
      <c r="D4212" s="60">
        <v>1</v>
      </c>
      <c r="E4212" s="60" t="s">
        <v>377</v>
      </c>
      <c r="F4212" s="56"/>
      <c r="G4212" s="53">
        <v>1</v>
      </c>
      <c r="H4212" s="53">
        <v>2</v>
      </c>
      <c r="I4212" s="53"/>
      <c r="J4212" s="53"/>
      <c r="K4212" s="76"/>
      <c r="L4212" s="58">
        <f t="shared" si="452"/>
        <v>344.2</v>
      </c>
      <c r="M4212" s="58">
        <f t="shared" si="453"/>
        <v>344.2</v>
      </c>
      <c r="N4212" s="58">
        <f t="shared" si="454"/>
        <v>0</v>
      </c>
      <c r="O4212" s="58">
        <f>IF(J4212&gt;0,ROUND(J4212*#REF!,2),0)</f>
        <v>0</v>
      </c>
      <c r="P4212" s="58">
        <f t="shared" si="455"/>
        <v>344.2</v>
      </c>
      <c r="Q4212" s="59" t="s">
        <v>132</v>
      </c>
      <c r="R4212" s="51"/>
      <c r="S4212" s="51"/>
    </row>
    <row r="4213" spans="1:19" ht="21" x14ac:dyDescent="0.35">
      <c r="A4213" s="53">
        <v>40813843</v>
      </c>
      <c r="B4213" s="53" t="s">
        <v>13187</v>
      </c>
      <c r="C4213" s="54" t="s">
        <v>416</v>
      </c>
      <c r="D4213" s="60">
        <v>1</v>
      </c>
      <c r="E4213" s="60" t="s">
        <v>377</v>
      </c>
      <c r="F4213" s="56"/>
      <c r="G4213" s="53">
        <v>1</v>
      </c>
      <c r="H4213" s="53">
        <v>3</v>
      </c>
      <c r="I4213" s="53"/>
      <c r="J4213" s="53"/>
      <c r="K4213" s="76"/>
      <c r="L4213" s="58">
        <f t="shared" si="452"/>
        <v>344.2</v>
      </c>
      <c r="M4213" s="58">
        <f t="shared" si="453"/>
        <v>344.2</v>
      </c>
      <c r="N4213" s="58">
        <f t="shared" si="454"/>
        <v>0</v>
      </c>
      <c r="O4213" s="58">
        <f>IF(J4213&gt;0,ROUND(J4213*#REF!,2),0)</f>
        <v>0</v>
      </c>
      <c r="P4213" s="58">
        <f t="shared" si="455"/>
        <v>344.2</v>
      </c>
      <c r="Q4213" s="59" t="s">
        <v>132</v>
      </c>
      <c r="R4213" s="51"/>
      <c r="S4213" s="51"/>
    </row>
    <row r="4214" spans="1:19" ht="21" x14ac:dyDescent="0.35">
      <c r="A4214" s="53">
        <v>40813851</v>
      </c>
      <c r="B4214" s="53" t="s">
        <v>13188</v>
      </c>
      <c r="C4214" s="54" t="s">
        <v>415</v>
      </c>
      <c r="D4214" s="60">
        <v>1</v>
      </c>
      <c r="E4214" s="60" t="s">
        <v>377</v>
      </c>
      <c r="F4214" s="56"/>
      <c r="G4214" s="53">
        <v>1</v>
      </c>
      <c r="H4214" s="53">
        <v>3</v>
      </c>
      <c r="I4214" s="53"/>
      <c r="J4214" s="53"/>
      <c r="K4214" s="76"/>
      <c r="L4214" s="58">
        <f t="shared" si="452"/>
        <v>344.2</v>
      </c>
      <c r="M4214" s="58">
        <f t="shared" si="453"/>
        <v>344.2</v>
      </c>
      <c r="N4214" s="58">
        <f t="shared" si="454"/>
        <v>0</v>
      </c>
      <c r="O4214" s="58">
        <f>IF(J4214&gt;0,ROUND(J4214*#REF!,2),0)</f>
        <v>0</v>
      </c>
      <c r="P4214" s="58">
        <f t="shared" si="455"/>
        <v>344.2</v>
      </c>
      <c r="Q4214" s="59" t="s">
        <v>132</v>
      </c>
      <c r="R4214" s="51"/>
      <c r="S4214" s="51"/>
    </row>
    <row r="4215" spans="1:19" ht="21" x14ac:dyDescent="0.35">
      <c r="A4215" s="53">
        <v>40813860</v>
      </c>
      <c r="B4215" s="53" t="s">
        <v>13189</v>
      </c>
      <c r="C4215" s="54" t="s">
        <v>414</v>
      </c>
      <c r="D4215" s="60">
        <v>1</v>
      </c>
      <c r="E4215" s="60" t="s">
        <v>409</v>
      </c>
      <c r="F4215" s="56"/>
      <c r="G4215" s="53">
        <v>1</v>
      </c>
      <c r="H4215" s="53">
        <v>3</v>
      </c>
      <c r="I4215" s="53"/>
      <c r="J4215" s="53"/>
      <c r="K4215" s="76"/>
      <c r="L4215" s="58">
        <f t="shared" si="452"/>
        <v>372.32</v>
      </c>
      <c r="M4215" s="58">
        <f t="shared" si="453"/>
        <v>372.32</v>
      </c>
      <c r="N4215" s="58">
        <f t="shared" si="454"/>
        <v>0</v>
      </c>
      <c r="O4215" s="58">
        <f>IF(J4215&gt;0,ROUND(J4215*#REF!,2),0)</f>
        <v>0</v>
      </c>
      <c r="P4215" s="58">
        <f t="shared" si="455"/>
        <v>372.32</v>
      </c>
      <c r="Q4215" s="59" t="s">
        <v>132</v>
      </c>
      <c r="R4215" s="51"/>
      <c r="S4215" s="51"/>
    </row>
    <row r="4216" spans="1:19" ht="21" x14ac:dyDescent="0.35">
      <c r="A4216" s="53">
        <v>40813878</v>
      </c>
      <c r="B4216" s="53" t="s">
        <v>13190</v>
      </c>
      <c r="C4216" s="54" t="s">
        <v>413</v>
      </c>
      <c r="D4216" s="60">
        <v>1</v>
      </c>
      <c r="E4216" s="60" t="s">
        <v>377</v>
      </c>
      <c r="F4216" s="56"/>
      <c r="G4216" s="53">
        <v>1</v>
      </c>
      <c r="H4216" s="53">
        <v>5</v>
      </c>
      <c r="I4216" s="53"/>
      <c r="J4216" s="53"/>
      <c r="K4216" s="76"/>
      <c r="L4216" s="58">
        <f t="shared" si="452"/>
        <v>344.2</v>
      </c>
      <c r="M4216" s="58">
        <f t="shared" si="453"/>
        <v>344.2</v>
      </c>
      <c r="N4216" s="58">
        <f t="shared" si="454"/>
        <v>0</v>
      </c>
      <c r="O4216" s="58">
        <f>IF(J4216&gt;0,ROUND(J4216*#REF!,2),0)</f>
        <v>0</v>
      </c>
      <c r="P4216" s="58">
        <f t="shared" si="455"/>
        <v>344.2</v>
      </c>
      <c r="Q4216" s="59" t="s">
        <v>132</v>
      </c>
      <c r="R4216" s="51"/>
      <c r="S4216" s="51"/>
    </row>
    <row r="4217" spans="1:19" ht="21" x14ac:dyDescent="0.35">
      <c r="A4217" s="53">
        <v>40813886</v>
      </c>
      <c r="B4217" s="53" t="s">
        <v>13191</v>
      </c>
      <c r="C4217" s="54" t="s">
        <v>412</v>
      </c>
      <c r="D4217" s="60">
        <v>1</v>
      </c>
      <c r="E4217" s="60" t="s">
        <v>281</v>
      </c>
      <c r="F4217" s="56"/>
      <c r="G4217" s="53"/>
      <c r="H4217" s="53">
        <v>3</v>
      </c>
      <c r="I4217" s="53"/>
      <c r="J4217" s="53"/>
      <c r="K4217" s="76"/>
      <c r="L4217" s="58">
        <f t="shared" si="452"/>
        <v>172.1</v>
      </c>
      <c r="M4217" s="58">
        <f t="shared" si="453"/>
        <v>172.1</v>
      </c>
      <c r="N4217" s="58">
        <f t="shared" si="454"/>
        <v>0</v>
      </c>
      <c r="O4217" s="58">
        <f>IF(J4217&gt;0,ROUND(J4217*#REF!,2),0)</f>
        <v>0</v>
      </c>
      <c r="P4217" s="58">
        <f t="shared" si="455"/>
        <v>172.1</v>
      </c>
      <c r="Q4217" s="59" t="s">
        <v>132</v>
      </c>
      <c r="R4217" s="51"/>
      <c r="S4217" s="51"/>
    </row>
    <row r="4218" spans="1:19" ht="31.5" x14ac:dyDescent="0.35">
      <c r="A4218" s="53">
        <v>40813894</v>
      </c>
      <c r="B4218" s="53" t="s">
        <v>13192</v>
      </c>
      <c r="C4218" s="54" t="s">
        <v>411</v>
      </c>
      <c r="D4218" s="60">
        <v>1</v>
      </c>
      <c r="E4218" s="60" t="s">
        <v>148</v>
      </c>
      <c r="F4218" s="56"/>
      <c r="G4218" s="53">
        <v>1</v>
      </c>
      <c r="H4218" s="53">
        <v>3</v>
      </c>
      <c r="I4218" s="53"/>
      <c r="J4218" s="53"/>
      <c r="K4218" s="76"/>
      <c r="L4218" s="58">
        <f t="shared" si="452"/>
        <v>584.91999999999996</v>
      </c>
      <c r="M4218" s="58">
        <f t="shared" si="453"/>
        <v>584.91999999999996</v>
      </c>
      <c r="N4218" s="58">
        <f t="shared" si="454"/>
        <v>0</v>
      </c>
      <c r="O4218" s="58">
        <f>IF(J4218&gt;0,ROUND(J4218*#REF!,2),0)</f>
        <v>0</v>
      </c>
      <c r="P4218" s="58">
        <f t="shared" si="455"/>
        <v>584.91999999999996</v>
      </c>
      <c r="Q4218" s="59" t="s">
        <v>132</v>
      </c>
      <c r="R4218" s="51"/>
      <c r="S4218" s="51"/>
    </row>
    <row r="4219" spans="1:19" ht="21" x14ac:dyDescent="0.35">
      <c r="A4219" s="53">
        <v>40813908</v>
      </c>
      <c r="B4219" s="53" t="s">
        <v>13193</v>
      </c>
      <c r="C4219" s="54" t="s">
        <v>410</v>
      </c>
      <c r="D4219" s="60">
        <v>1</v>
      </c>
      <c r="E4219" s="60" t="s">
        <v>409</v>
      </c>
      <c r="F4219" s="56"/>
      <c r="G4219" s="53">
        <v>1</v>
      </c>
      <c r="H4219" s="53">
        <v>5</v>
      </c>
      <c r="I4219" s="53"/>
      <c r="J4219" s="53"/>
      <c r="K4219" s="76"/>
      <c r="L4219" s="58">
        <f t="shared" si="452"/>
        <v>372.32</v>
      </c>
      <c r="M4219" s="58">
        <f t="shared" si="453"/>
        <v>372.32</v>
      </c>
      <c r="N4219" s="58">
        <f t="shared" si="454"/>
        <v>0</v>
      </c>
      <c r="O4219" s="58">
        <f>IF(J4219&gt;0,ROUND(J4219*#REF!,2),0)</f>
        <v>0</v>
      </c>
      <c r="P4219" s="58">
        <f t="shared" si="455"/>
        <v>372.32</v>
      </c>
      <c r="Q4219" s="59" t="s">
        <v>132</v>
      </c>
      <c r="R4219" s="51"/>
      <c r="S4219" s="51"/>
    </row>
    <row r="4220" spans="1:19" ht="21" x14ac:dyDescent="0.35">
      <c r="A4220" s="53">
        <v>40813916</v>
      </c>
      <c r="B4220" s="53" t="s">
        <v>13194</v>
      </c>
      <c r="C4220" s="54" t="s">
        <v>408</v>
      </c>
      <c r="D4220" s="60">
        <v>1</v>
      </c>
      <c r="E4220" s="60" t="s">
        <v>407</v>
      </c>
      <c r="F4220" s="56"/>
      <c r="G4220" s="53">
        <v>1</v>
      </c>
      <c r="H4220" s="53">
        <v>5</v>
      </c>
      <c r="I4220" s="53"/>
      <c r="J4220" s="53"/>
      <c r="K4220" s="76"/>
      <c r="L4220" s="58">
        <f t="shared" si="452"/>
        <v>526.42999999999995</v>
      </c>
      <c r="M4220" s="58">
        <f t="shared" si="453"/>
        <v>526.42999999999995</v>
      </c>
      <c r="N4220" s="58">
        <f t="shared" si="454"/>
        <v>0</v>
      </c>
      <c r="O4220" s="58">
        <f>IF(J4220&gt;0,ROUND(J4220*#REF!,2),0)</f>
        <v>0</v>
      </c>
      <c r="P4220" s="58">
        <f t="shared" si="455"/>
        <v>526.42999999999995</v>
      </c>
      <c r="Q4220" s="59" t="s">
        <v>132</v>
      </c>
      <c r="R4220" s="51"/>
      <c r="S4220" s="51"/>
    </row>
    <row r="4221" spans="1:19" ht="21" x14ac:dyDescent="0.35">
      <c r="A4221" s="53">
        <v>40813924</v>
      </c>
      <c r="B4221" s="53" t="s">
        <v>13195</v>
      </c>
      <c r="C4221" s="54" t="s">
        <v>406</v>
      </c>
      <c r="D4221" s="60">
        <v>1</v>
      </c>
      <c r="E4221" s="60" t="s">
        <v>388</v>
      </c>
      <c r="F4221" s="56"/>
      <c r="G4221" s="53">
        <v>1</v>
      </c>
      <c r="H4221" s="53">
        <v>5</v>
      </c>
      <c r="I4221" s="53"/>
      <c r="J4221" s="53"/>
      <c r="K4221" s="76"/>
      <c r="L4221" s="58">
        <f t="shared" si="452"/>
        <v>487.06</v>
      </c>
      <c r="M4221" s="58">
        <f t="shared" si="453"/>
        <v>487.06</v>
      </c>
      <c r="N4221" s="58">
        <f t="shared" si="454"/>
        <v>0</v>
      </c>
      <c r="O4221" s="58">
        <f>IF(J4221&gt;0,ROUND(J4221*#REF!,2),0)</f>
        <v>0</v>
      </c>
      <c r="P4221" s="58">
        <f t="shared" si="455"/>
        <v>487.06</v>
      </c>
      <c r="Q4221" s="59" t="s">
        <v>132</v>
      </c>
      <c r="R4221" s="51"/>
      <c r="S4221" s="51"/>
    </row>
    <row r="4222" spans="1:19" ht="31.5" x14ac:dyDescent="0.35">
      <c r="A4222" s="53">
        <v>40813932</v>
      </c>
      <c r="B4222" s="53" t="s">
        <v>13196</v>
      </c>
      <c r="C4222" s="54" t="s">
        <v>405</v>
      </c>
      <c r="D4222" s="60">
        <v>1</v>
      </c>
      <c r="E4222" s="60" t="s">
        <v>161</v>
      </c>
      <c r="F4222" s="56"/>
      <c r="G4222" s="53">
        <v>2</v>
      </c>
      <c r="H4222" s="53">
        <v>7</v>
      </c>
      <c r="I4222" s="53"/>
      <c r="J4222" s="53"/>
      <c r="K4222" s="76"/>
      <c r="L4222" s="58">
        <f t="shared" si="452"/>
        <v>804.26</v>
      </c>
      <c r="M4222" s="58">
        <f t="shared" si="453"/>
        <v>804.26</v>
      </c>
      <c r="N4222" s="58">
        <f t="shared" si="454"/>
        <v>0</v>
      </c>
      <c r="O4222" s="58">
        <f>IF(J4222&gt;0,ROUND(J4222*#REF!,2),0)</f>
        <v>0</v>
      </c>
      <c r="P4222" s="58">
        <f t="shared" si="455"/>
        <v>804.26</v>
      </c>
      <c r="Q4222" s="59" t="s">
        <v>132</v>
      </c>
      <c r="R4222" s="51"/>
      <c r="S4222" s="51"/>
    </row>
    <row r="4223" spans="1:19" ht="42" x14ac:dyDescent="0.35">
      <c r="A4223" s="53">
        <v>40813940</v>
      </c>
      <c r="B4223" s="53" t="s">
        <v>13197</v>
      </c>
      <c r="C4223" s="54" t="s">
        <v>404</v>
      </c>
      <c r="D4223" s="60">
        <v>1</v>
      </c>
      <c r="E4223" s="60" t="s">
        <v>161</v>
      </c>
      <c r="F4223" s="56"/>
      <c r="G4223" s="53">
        <v>2</v>
      </c>
      <c r="H4223" s="53">
        <v>5</v>
      </c>
      <c r="I4223" s="53"/>
      <c r="J4223" s="53"/>
      <c r="K4223" s="76"/>
      <c r="L4223" s="58">
        <f t="shared" si="452"/>
        <v>804.26</v>
      </c>
      <c r="M4223" s="58">
        <f t="shared" si="453"/>
        <v>804.26</v>
      </c>
      <c r="N4223" s="58">
        <f t="shared" si="454"/>
        <v>0</v>
      </c>
      <c r="O4223" s="58">
        <f>IF(J4223&gt;0,ROUND(J4223*#REF!,2),0)</f>
        <v>0</v>
      </c>
      <c r="P4223" s="58">
        <f t="shared" si="455"/>
        <v>804.26</v>
      </c>
      <c r="Q4223" s="59" t="s">
        <v>132</v>
      </c>
      <c r="R4223" s="51"/>
      <c r="S4223" s="51"/>
    </row>
    <row r="4224" spans="1:19" ht="42" x14ac:dyDescent="0.35">
      <c r="A4224" s="53">
        <v>40813959</v>
      </c>
      <c r="B4224" s="53" t="s">
        <v>13198</v>
      </c>
      <c r="C4224" s="54" t="s">
        <v>403</v>
      </c>
      <c r="D4224" s="60">
        <v>1</v>
      </c>
      <c r="E4224" s="60" t="s">
        <v>161</v>
      </c>
      <c r="F4224" s="56"/>
      <c r="G4224" s="53">
        <v>2</v>
      </c>
      <c r="H4224" s="53">
        <v>5</v>
      </c>
      <c r="I4224" s="53"/>
      <c r="J4224" s="53"/>
      <c r="K4224" s="76"/>
      <c r="L4224" s="58">
        <f t="shared" si="452"/>
        <v>804.26</v>
      </c>
      <c r="M4224" s="58">
        <f t="shared" si="453"/>
        <v>804.26</v>
      </c>
      <c r="N4224" s="58">
        <f t="shared" si="454"/>
        <v>0</v>
      </c>
      <c r="O4224" s="58">
        <f>IF(J4224&gt;0,ROUND(J4224*#REF!,2),0)</f>
        <v>0</v>
      </c>
      <c r="P4224" s="58">
        <f t="shared" si="455"/>
        <v>804.26</v>
      </c>
      <c r="Q4224" s="59" t="s">
        <v>132</v>
      </c>
      <c r="R4224" s="51"/>
      <c r="S4224" s="51"/>
    </row>
    <row r="4225" spans="1:19" ht="31.5" x14ac:dyDescent="0.35">
      <c r="A4225" s="53">
        <v>40813967</v>
      </c>
      <c r="B4225" s="53" t="s">
        <v>13199</v>
      </c>
      <c r="C4225" s="54" t="s">
        <v>402</v>
      </c>
      <c r="D4225" s="60">
        <v>1</v>
      </c>
      <c r="E4225" s="60" t="s">
        <v>281</v>
      </c>
      <c r="F4225" s="56"/>
      <c r="G4225" s="53"/>
      <c r="H4225" s="53">
        <v>0</v>
      </c>
      <c r="I4225" s="53"/>
      <c r="J4225" s="53"/>
      <c r="K4225" s="76"/>
      <c r="L4225" s="58">
        <f t="shared" si="452"/>
        <v>172.1</v>
      </c>
      <c r="M4225" s="58">
        <f t="shared" si="453"/>
        <v>172.1</v>
      </c>
      <c r="N4225" s="58">
        <f t="shared" si="454"/>
        <v>0</v>
      </c>
      <c r="O4225" s="58">
        <f>IF(J4225&gt;0,ROUND(J4225*#REF!,2),0)</f>
        <v>0</v>
      </c>
      <c r="P4225" s="58">
        <f t="shared" si="455"/>
        <v>172.1</v>
      </c>
      <c r="Q4225" s="59" t="s">
        <v>132</v>
      </c>
      <c r="R4225" s="51"/>
      <c r="S4225" s="51"/>
    </row>
    <row r="4226" spans="1:19" ht="21" x14ac:dyDescent="0.35">
      <c r="A4226" s="53">
        <v>40813975</v>
      </c>
      <c r="B4226" s="53" t="s">
        <v>13200</v>
      </c>
      <c r="C4226" s="54" t="s">
        <v>401</v>
      </c>
      <c r="D4226" s="60">
        <v>1</v>
      </c>
      <c r="E4226" s="60" t="s">
        <v>159</v>
      </c>
      <c r="F4226" s="56"/>
      <c r="G4226" s="53">
        <v>1</v>
      </c>
      <c r="H4226" s="53">
        <v>5</v>
      </c>
      <c r="I4226" s="53"/>
      <c r="J4226" s="53"/>
      <c r="K4226" s="76"/>
      <c r="L4226" s="58">
        <f t="shared" si="452"/>
        <v>624.29</v>
      </c>
      <c r="M4226" s="58">
        <f t="shared" si="453"/>
        <v>624.29</v>
      </c>
      <c r="N4226" s="58">
        <f t="shared" si="454"/>
        <v>0</v>
      </c>
      <c r="O4226" s="58">
        <f>IF(J4226&gt;0,ROUND(J4226*#REF!,2),0)</f>
        <v>0</v>
      </c>
      <c r="P4226" s="58">
        <f t="shared" si="455"/>
        <v>624.29</v>
      </c>
      <c r="Q4226" s="59" t="s">
        <v>132</v>
      </c>
      <c r="R4226" s="51"/>
      <c r="S4226" s="51"/>
    </row>
    <row r="4227" spans="1:19" ht="21" x14ac:dyDescent="0.35">
      <c r="A4227" s="53">
        <v>40813983</v>
      </c>
      <c r="B4227" s="53" t="s">
        <v>13201</v>
      </c>
      <c r="C4227" s="54" t="s">
        <v>400</v>
      </c>
      <c r="D4227" s="60">
        <v>1</v>
      </c>
      <c r="E4227" s="60" t="s">
        <v>398</v>
      </c>
      <c r="F4227" s="56"/>
      <c r="G4227" s="53">
        <v>1</v>
      </c>
      <c r="H4227" s="53">
        <v>5</v>
      </c>
      <c r="I4227" s="53"/>
      <c r="J4227" s="53"/>
      <c r="K4227" s="76"/>
      <c r="L4227" s="58">
        <f t="shared" ref="L4227:L4244" si="456">VLOOKUP(E4227,PORTES2021,11,FALSE)</f>
        <v>967.36</v>
      </c>
      <c r="M4227" s="58">
        <f t="shared" si="453"/>
        <v>967.36</v>
      </c>
      <c r="N4227" s="58">
        <f t="shared" ref="N4227:N4244" si="457">IF(F4227&gt;0,ROUND(F4227*UCO_2021,2),0)</f>
        <v>0</v>
      </c>
      <c r="O4227" s="58">
        <f>IF(J4227&gt;0,ROUND(J4227*#REF!,2),0)</f>
        <v>0</v>
      </c>
      <c r="P4227" s="58">
        <f t="shared" si="455"/>
        <v>967.36</v>
      </c>
      <c r="Q4227" s="59" t="s">
        <v>132</v>
      </c>
      <c r="R4227" s="51"/>
      <c r="S4227" s="51"/>
    </row>
    <row r="4228" spans="1:19" x14ac:dyDescent="0.35">
      <c r="A4228" s="53">
        <v>40813991</v>
      </c>
      <c r="B4228" s="53" t="s">
        <v>13202</v>
      </c>
      <c r="C4228" s="54" t="s">
        <v>399</v>
      </c>
      <c r="D4228" s="60">
        <v>1</v>
      </c>
      <c r="E4228" s="60" t="s">
        <v>398</v>
      </c>
      <c r="F4228" s="56"/>
      <c r="G4228" s="53">
        <v>1</v>
      </c>
      <c r="H4228" s="53">
        <v>3</v>
      </c>
      <c r="I4228" s="53"/>
      <c r="J4228" s="53"/>
      <c r="K4228" s="76"/>
      <c r="L4228" s="58">
        <f t="shared" si="456"/>
        <v>967.36</v>
      </c>
      <c r="M4228" s="58">
        <f t="shared" si="453"/>
        <v>967.36</v>
      </c>
      <c r="N4228" s="58">
        <f t="shared" si="457"/>
        <v>0</v>
      </c>
      <c r="O4228" s="58">
        <f>IF(J4228&gt;0,ROUND(J4228*#REF!,2),0)</f>
        <v>0</v>
      </c>
      <c r="P4228" s="58">
        <f t="shared" si="455"/>
        <v>967.36</v>
      </c>
      <c r="Q4228" s="59" t="s">
        <v>132</v>
      </c>
      <c r="R4228" s="51"/>
      <c r="S4228" s="51"/>
    </row>
    <row r="4229" spans="1:19" ht="21" x14ac:dyDescent="0.35">
      <c r="A4229" s="53">
        <v>40814017</v>
      </c>
      <c r="B4229" s="53" t="s">
        <v>13203</v>
      </c>
      <c r="C4229" s="54" t="s">
        <v>397</v>
      </c>
      <c r="D4229" s="60">
        <v>1</v>
      </c>
      <c r="E4229" s="60" t="s">
        <v>396</v>
      </c>
      <c r="F4229" s="56"/>
      <c r="G4229" s="53">
        <v>1</v>
      </c>
      <c r="H4229" s="53">
        <v>5</v>
      </c>
      <c r="I4229" s="53"/>
      <c r="J4229" s="53"/>
      <c r="K4229" s="76"/>
      <c r="L4229" s="58">
        <f t="shared" si="456"/>
        <v>871.75</v>
      </c>
      <c r="M4229" s="58">
        <f t="shared" si="453"/>
        <v>871.75</v>
      </c>
      <c r="N4229" s="58">
        <f t="shared" si="457"/>
        <v>0</v>
      </c>
      <c r="O4229" s="58">
        <f>IF(J4229&gt;0,ROUND(J4229*#REF!,2),0)</f>
        <v>0</v>
      </c>
      <c r="P4229" s="58">
        <f t="shared" si="455"/>
        <v>871.75</v>
      </c>
      <c r="Q4229" s="59" t="s">
        <v>132</v>
      </c>
      <c r="R4229" s="51"/>
      <c r="S4229" s="51"/>
    </row>
    <row r="4230" spans="1:19" ht="21" x14ac:dyDescent="0.35">
      <c r="A4230" s="53">
        <v>40814025</v>
      </c>
      <c r="B4230" s="53" t="s">
        <v>13204</v>
      </c>
      <c r="C4230" s="54" t="s">
        <v>395</v>
      </c>
      <c r="D4230" s="60">
        <v>1</v>
      </c>
      <c r="E4230" s="60" t="s">
        <v>393</v>
      </c>
      <c r="F4230" s="56"/>
      <c r="G4230" s="53">
        <v>1</v>
      </c>
      <c r="H4230" s="53">
        <v>3</v>
      </c>
      <c r="I4230" s="53"/>
      <c r="J4230" s="53"/>
      <c r="K4230" s="76"/>
      <c r="L4230" s="58">
        <f t="shared" si="456"/>
        <v>749.14</v>
      </c>
      <c r="M4230" s="58">
        <f t="shared" si="453"/>
        <v>749.14</v>
      </c>
      <c r="N4230" s="58">
        <f t="shared" si="457"/>
        <v>0</v>
      </c>
      <c r="O4230" s="58">
        <f>IF(J4230&gt;0,ROUND(J4230*#REF!,2),0)</f>
        <v>0</v>
      </c>
      <c r="P4230" s="58">
        <f t="shared" si="455"/>
        <v>749.14</v>
      </c>
      <c r="Q4230" s="59" t="s">
        <v>132</v>
      </c>
      <c r="R4230" s="51"/>
      <c r="S4230" s="51"/>
    </row>
    <row r="4231" spans="1:19" ht="42" x14ac:dyDescent="0.35">
      <c r="A4231" s="53">
        <v>40814033</v>
      </c>
      <c r="B4231" s="53" t="s">
        <v>13205</v>
      </c>
      <c r="C4231" s="54" t="s">
        <v>394</v>
      </c>
      <c r="D4231" s="60">
        <v>1</v>
      </c>
      <c r="E4231" s="60" t="s">
        <v>393</v>
      </c>
      <c r="F4231" s="56"/>
      <c r="G4231" s="53">
        <v>1</v>
      </c>
      <c r="H4231" s="53">
        <v>5</v>
      </c>
      <c r="I4231" s="53"/>
      <c r="J4231" s="53"/>
      <c r="K4231" s="76"/>
      <c r="L4231" s="58">
        <f t="shared" si="456"/>
        <v>749.14</v>
      </c>
      <c r="M4231" s="58">
        <f t="shared" si="453"/>
        <v>749.14</v>
      </c>
      <c r="N4231" s="58">
        <f t="shared" si="457"/>
        <v>0</v>
      </c>
      <c r="O4231" s="58">
        <f>IF(J4231&gt;0,ROUND(J4231*#REF!,2),0)</f>
        <v>0</v>
      </c>
      <c r="P4231" s="58">
        <f t="shared" si="455"/>
        <v>749.14</v>
      </c>
      <c r="Q4231" s="59" t="s">
        <v>132</v>
      </c>
      <c r="R4231" s="51"/>
      <c r="S4231" s="51"/>
    </row>
    <row r="4232" spans="1:19" ht="31.5" x14ac:dyDescent="0.35">
      <c r="A4232" s="53">
        <v>40814041</v>
      </c>
      <c r="B4232" s="53" t="s">
        <v>13206</v>
      </c>
      <c r="C4232" s="54" t="s">
        <v>392</v>
      </c>
      <c r="D4232" s="60">
        <v>1</v>
      </c>
      <c r="E4232" s="60" t="s">
        <v>161</v>
      </c>
      <c r="F4232" s="56"/>
      <c r="G4232" s="53">
        <v>1</v>
      </c>
      <c r="H4232" s="53">
        <v>5</v>
      </c>
      <c r="I4232" s="53"/>
      <c r="J4232" s="56"/>
      <c r="K4232" s="76"/>
      <c r="L4232" s="58">
        <f t="shared" si="456"/>
        <v>804.26</v>
      </c>
      <c r="M4232" s="58">
        <f t="shared" si="453"/>
        <v>804.26</v>
      </c>
      <c r="N4232" s="58">
        <f t="shared" si="457"/>
        <v>0</v>
      </c>
      <c r="O4232" s="58">
        <f>IF(J4232&gt;0,ROUND(J4232*#REF!,2),0)</f>
        <v>0</v>
      </c>
      <c r="P4232" s="58">
        <f t="shared" si="455"/>
        <v>804.26</v>
      </c>
      <c r="Q4232" s="59" t="s">
        <v>132</v>
      </c>
      <c r="R4232" s="51"/>
      <c r="S4232" s="51"/>
    </row>
    <row r="4233" spans="1:19" ht="21" x14ac:dyDescent="0.35">
      <c r="A4233" s="53">
        <v>40814050</v>
      </c>
      <c r="B4233" s="53" t="s">
        <v>13207</v>
      </c>
      <c r="C4233" s="54" t="s">
        <v>391</v>
      </c>
      <c r="D4233" s="60">
        <v>1</v>
      </c>
      <c r="E4233" s="60" t="s">
        <v>161</v>
      </c>
      <c r="F4233" s="56"/>
      <c r="G4233" s="53">
        <v>1</v>
      </c>
      <c r="H4233" s="53">
        <v>4</v>
      </c>
      <c r="I4233" s="53"/>
      <c r="J4233" s="53"/>
      <c r="K4233" s="76"/>
      <c r="L4233" s="58">
        <f t="shared" si="456"/>
        <v>804.26</v>
      </c>
      <c r="M4233" s="58">
        <f t="shared" si="453"/>
        <v>804.26</v>
      </c>
      <c r="N4233" s="58">
        <f t="shared" si="457"/>
        <v>0</v>
      </c>
      <c r="O4233" s="58">
        <f>IF(J4233&gt;0,ROUND(J4233*#REF!,2),0)</f>
        <v>0</v>
      </c>
      <c r="P4233" s="58">
        <f t="shared" si="455"/>
        <v>804.26</v>
      </c>
      <c r="Q4233" s="59" t="s">
        <v>132</v>
      </c>
      <c r="R4233" s="51"/>
      <c r="S4233" s="51"/>
    </row>
    <row r="4234" spans="1:19" ht="31.5" x14ac:dyDescent="0.35">
      <c r="A4234" s="53">
        <v>40814068</v>
      </c>
      <c r="B4234" s="53" t="s">
        <v>13208</v>
      </c>
      <c r="C4234" s="54" t="s">
        <v>390</v>
      </c>
      <c r="D4234" s="60">
        <v>1</v>
      </c>
      <c r="E4234" s="60" t="s">
        <v>388</v>
      </c>
      <c r="F4234" s="56"/>
      <c r="G4234" s="53">
        <v>1</v>
      </c>
      <c r="H4234" s="53">
        <v>5</v>
      </c>
      <c r="I4234" s="53"/>
      <c r="J4234" s="53"/>
      <c r="K4234" s="76"/>
      <c r="L4234" s="58">
        <f t="shared" si="456"/>
        <v>487.06</v>
      </c>
      <c r="M4234" s="58">
        <f t="shared" si="453"/>
        <v>487.06</v>
      </c>
      <c r="N4234" s="58">
        <f t="shared" si="457"/>
        <v>0</v>
      </c>
      <c r="O4234" s="58">
        <f>IF(J4234&gt;0,ROUND(J4234*#REF!,2),0)</f>
        <v>0</v>
      </c>
      <c r="P4234" s="58">
        <f t="shared" si="455"/>
        <v>487.06</v>
      </c>
      <c r="Q4234" s="59" t="s">
        <v>132</v>
      </c>
      <c r="R4234" s="51"/>
      <c r="S4234" s="51"/>
    </row>
    <row r="4235" spans="1:19" ht="31.5" x14ac:dyDescent="0.35">
      <c r="A4235" s="53">
        <v>40814076</v>
      </c>
      <c r="B4235" s="53" t="s">
        <v>13209</v>
      </c>
      <c r="C4235" s="54" t="s">
        <v>389</v>
      </c>
      <c r="D4235" s="60">
        <v>1</v>
      </c>
      <c r="E4235" s="60" t="s">
        <v>388</v>
      </c>
      <c r="F4235" s="56"/>
      <c r="G4235" s="53">
        <v>1</v>
      </c>
      <c r="H4235" s="53">
        <v>5</v>
      </c>
      <c r="I4235" s="53"/>
      <c r="J4235" s="53"/>
      <c r="K4235" s="76"/>
      <c r="L4235" s="58">
        <f t="shared" si="456"/>
        <v>487.06</v>
      </c>
      <c r="M4235" s="58">
        <f t="shared" si="453"/>
        <v>487.06</v>
      </c>
      <c r="N4235" s="58">
        <f t="shared" si="457"/>
        <v>0</v>
      </c>
      <c r="O4235" s="58">
        <f>IF(J4235&gt;0,ROUND(J4235*#REF!,2),0)</f>
        <v>0</v>
      </c>
      <c r="P4235" s="58">
        <f t="shared" si="455"/>
        <v>487.06</v>
      </c>
      <c r="Q4235" s="59" t="s">
        <v>132</v>
      </c>
      <c r="R4235" s="51"/>
      <c r="S4235" s="51"/>
    </row>
    <row r="4236" spans="1:19" ht="21" x14ac:dyDescent="0.35">
      <c r="A4236" s="53">
        <v>40814084</v>
      </c>
      <c r="B4236" s="53" t="s">
        <v>13210</v>
      </c>
      <c r="C4236" s="54" t="s">
        <v>387</v>
      </c>
      <c r="D4236" s="60">
        <v>1</v>
      </c>
      <c r="E4236" s="60" t="s">
        <v>159</v>
      </c>
      <c r="F4236" s="56"/>
      <c r="G4236" s="53">
        <v>1</v>
      </c>
      <c r="H4236" s="53">
        <v>5</v>
      </c>
      <c r="I4236" s="53"/>
      <c r="J4236" s="53"/>
      <c r="K4236" s="76"/>
      <c r="L4236" s="58">
        <f t="shared" si="456"/>
        <v>624.29</v>
      </c>
      <c r="M4236" s="58">
        <f t="shared" si="453"/>
        <v>624.29</v>
      </c>
      <c r="N4236" s="58">
        <f t="shared" si="457"/>
        <v>0</v>
      </c>
      <c r="O4236" s="58">
        <f>IF(J4236&gt;0,ROUND(J4236*#REF!,2),0)</f>
        <v>0</v>
      </c>
      <c r="P4236" s="58">
        <f t="shared" si="455"/>
        <v>624.29</v>
      </c>
      <c r="Q4236" s="59" t="s">
        <v>132</v>
      </c>
      <c r="R4236" s="51"/>
      <c r="S4236" s="51"/>
    </row>
    <row r="4237" spans="1:19" ht="31.5" x14ac:dyDescent="0.35">
      <c r="A4237" s="53">
        <v>40814092</v>
      </c>
      <c r="B4237" s="53" t="s">
        <v>13211</v>
      </c>
      <c r="C4237" s="54" t="s">
        <v>386</v>
      </c>
      <c r="D4237" s="60">
        <v>1</v>
      </c>
      <c r="E4237" s="60" t="s">
        <v>148</v>
      </c>
      <c r="F4237" s="56"/>
      <c r="G4237" s="53">
        <v>1</v>
      </c>
      <c r="H4237" s="53">
        <v>5</v>
      </c>
      <c r="I4237" s="53"/>
      <c r="J4237" s="53"/>
      <c r="K4237" s="76"/>
      <c r="L4237" s="58">
        <f t="shared" si="456"/>
        <v>584.91999999999996</v>
      </c>
      <c r="M4237" s="58">
        <f t="shared" si="453"/>
        <v>584.91999999999996</v>
      </c>
      <c r="N4237" s="58">
        <f t="shared" si="457"/>
        <v>0</v>
      </c>
      <c r="O4237" s="58">
        <f>IF(J4237&gt;0,ROUND(J4237*#REF!,2),0)</f>
        <v>0</v>
      </c>
      <c r="P4237" s="58">
        <f t="shared" si="455"/>
        <v>584.91999999999996</v>
      </c>
      <c r="Q4237" s="59" t="s">
        <v>132</v>
      </c>
      <c r="R4237" s="51"/>
      <c r="S4237" s="51"/>
    </row>
    <row r="4238" spans="1:19" x14ac:dyDescent="0.35">
      <c r="A4238" s="53">
        <v>40814106</v>
      </c>
      <c r="B4238" s="53" t="s">
        <v>13212</v>
      </c>
      <c r="C4238" s="54" t="s">
        <v>385</v>
      </c>
      <c r="D4238" s="60">
        <v>1</v>
      </c>
      <c r="E4238" s="60" t="s">
        <v>281</v>
      </c>
      <c r="F4238" s="56"/>
      <c r="G4238" s="53"/>
      <c r="H4238" s="53">
        <v>3</v>
      </c>
      <c r="I4238" s="53"/>
      <c r="J4238" s="53"/>
      <c r="K4238" s="76"/>
      <c r="L4238" s="58">
        <f t="shared" si="456"/>
        <v>172.1</v>
      </c>
      <c r="M4238" s="58">
        <f t="shared" si="453"/>
        <v>172.1</v>
      </c>
      <c r="N4238" s="58">
        <f t="shared" si="457"/>
        <v>0</v>
      </c>
      <c r="O4238" s="58">
        <f>IF(J4238&gt;0,ROUND(J4238*#REF!,2),0)</f>
        <v>0</v>
      </c>
      <c r="P4238" s="58">
        <f t="shared" si="455"/>
        <v>172.1</v>
      </c>
      <c r="Q4238" s="59" t="s">
        <v>132</v>
      </c>
      <c r="R4238" s="51"/>
      <c r="S4238" s="51"/>
    </row>
    <row r="4239" spans="1:19" ht="21" x14ac:dyDescent="0.35">
      <c r="A4239" s="53">
        <v>40814114</v>
      </c>
      <c r="B4239" s="53" t="s">
        <v>13213</v>
      </c>
      <c r="C4239" s="54" t="s">
        <v>384</v>
      </c>
      <c r="D4239" s="60">
        <v>1</v>
      </c>
      <c r="E4239" s="60" t="s">
        <v>383</v>
      </c>
      <c r="F4239" s="56"/>
      <c r="G4239" s="53"/>
      <c r="H4239" s="53">
        <v>4</v>
      </c>
      <c r="I4239" s="53"/>
      <c r="J4239" s="53"/>
      <c r="K4239" s="76"/>
      <c r="L4239" s="58">
        <f t="shared" si="456"/>
        <v>551.16999999999996</v>
      </c>
      <c r="M4239" s="58">
        <f t="shared" si="453"/>
        <v>551.16999999999996</v>
      </c>
      <c r="N4239" s="58">
        <f t="shared" si="457"/>
        <v>0</v>
      </c>
      <c r="O4239" s="58">
        <f>IF(J4239&gt;0,ROUND(J4239*#REF!,2),0)</f>
        <v>0</v>
      </c>
      <c r="P4239" s="58">
        <f t="shared" si="455"/>
        <v>551.16999999999996</v>
      </c>
      <c r="Q4239" s="59" t="s">
        <v>132</v>
      </c>
      <c r="R4239" s="51"/>
      <c r="S4239" s="51"/>
    </row>
    <row r="4240" spans="1:19" ht="21" x14ac:dyDescent="0.35">
      <c r="A4240" s="53">
        <v>40814122</v>
      </c>
      <c r="B4240" s="53" t="s">
        <v>13214</v>
      </c>
      <c r="C4240" s="54" t="s">
        <v>382</v>
      </c>
      <c r="D4240" s="60">
        <v>1</v>
      </c>
      <c r="E4240" s="60" t="s">
        <v>151</v>
      </c>
      <c r="F4240" s="56"/>
      <c r="G4240" s="53"/>
      <c r="H4240" s="53">
        <v>3</v>
      </c>
      <c r="I4240" s="53"/>
      <c r="J4240" s="53"/>
      <c r="K4240" s="76"/>
      <c r="L4240" s="58">
        <f t="shared" si="456"/>
        <v>229.47</v>
      </c>
      <c r="M4240" s="58">
        <f t="shared" si="453"/>
        <v>229.47</v>
      </c>
      <c r="N4240" s="58">
        <f t="shared" si="457"/>
        <v>0</v>
      </c>
      <c r="O4240" s="58">
        <f>IF(J4240&gt;0,ROUND(J4240*#REF!,2),0)</f>
        <v>0</v>
      </c>
      <c r="P4240" s="58">
        <f t="shared" si="455"/>
        <v>229.47</v>
      </c>
      <c r="Q4240" s="59" t="s">
        <v>132</v>
      </c>
      <c r="R4240" s="51"/>
      <c r="S4240" s="51"/>
    </row>
    <row r="4241" spans="1:19" x14ac:dyDescent="0.35">
      <c r="A4241" s="53">
        <v>40814130</v>
      </c>
      <c r="B4241" s="53" t="s">
        <v>13215</v>
      </c>
      <c r="C4241" s="54" t="s">
        <v>381</v>
      </c>
      <c r="D4241" s="60">
        <v>1</v>
      </c>
      <c r="E4241" s="60" t="s">
        <v>41</v>
      </c>
      <c r="F4241" s="56"/>
      <c r="G4241" s="53"/>
      <c r="H4241" s="53">
        <v>3</v>
      </c>
      <c r="I4241" s="53"/>
      <c r="J4241" s="53"/>
      <c r="K4241" s="76"/>
      <c r="L4241" s="58">
        <f t="shared" si="456"/>
        <v>143.97</v>
      </c>
      <c r="M4241" s="58">
        <f t="shared" si="453"/>
        <v>143.97</v>
      </c>
      <c r="N4241" s="58">
        <f t="shared" si="457"/>
        <v>0</v>
      </c>
      <c r="O4241" s="58">
        <f>IF(J4241&gt;0,ROUND(J4241*#REF!,2),0)</f>
        <v>0</v>
      </c>
      <c r="P4241" s="58">
        <f t="shared" si="455"/>
        <v>143.97</v>
      </c>
      <c r="Q4241" s="59" t="s">
        <v>132</v>
      </c>
      <c r="R4241" s="51"/>
      <c r="S4241" s="51"/>
    </row>
    <row r="4242" spans="1:19" ht="21" x14ac:dyDescent="0.35">
      <c r="A4242" s="53">
        <v>40814149</v>
      </c>
      <c r="B4242" s="53" t="s">
        <v>13216</v>
      </c>
      <c r="C4242" s="54" t="s">
        <v>380</v>
      </c>
      <c r="D4242" s="60">
        <v>1</v>
      </c>
      <c r="E4242" s="60" t="s">
        <v>41</v>
      </c>
      <c r="F4242" s="56"/>
      <c r="G4242" s="53"/>
      <c r="H4242" s="53">
        <v>0</v>
      </c>
      <c r="I4242" s="53"/>
      <c r="J4242" s="53"/>
      <c r="K4242" s="76"/>
      <c r="L4242" s="58">
        <f t="shared" si="456"/>
        <v>143.97</v>
      </c>
      <c r="M4242" s="58">
        <f t="shared" si="453"/>
        <v>143.97</v>
      </c>
      <c r="N4242" s="58">
        <f t="shared" si="457"/>
        <v>0</v>
      </c>
      <c r="O4242" s="58">
        <f>IF(J4242&gt;0,ROUND(J4242*#REF!,2),0)</f>
        <v>0</v>
      </c>
      <c r="P4242" s="58">
        <f t="shared" si="455"/>
        <v>143.97</v>
      </c>
      <c r="Q4242" s="59" t="s">
        <v>132</v>
      </c>
      <c r="R4242" s="51"/>
      <c r="S4242" s="51"/>
    </row>
    <row r="4243" spans="1:19" ht="31.5" x14ac:dyDescent="0.35">
      <c r="A4243" s="53">
        <v>40814157</v>
      </c>
      <c r="B4243" s="53" t="s">
        <v>13217</v>
      </c>
      <c r="C4243" s="54" t="s">
        <v>379</v>
      </c>
      <c r="D4243" s="60">
        <v>1</v>
      </c>
      <c r="E4243" s="60" t="s">
        <v>13</v>
      </c>
      <c r="F4243" s="56"/>
      <c r="G4243" s="53"/>
      <c r="H4243" s="53">
        <v>0</v>
      </c>
      <c r="I4243" s="53"/>
      <c r="J4243" s="53"/>
      <c r="K4243" s="76"/>
      <c r="L4243" s="58">
        <f t="shared" si="456"/>
        <v>125.98</v>
      </c>
      <c r="M4243" s="58">
        <f t="shared" si="453"/>
        <v>125.98</v>
      </c>
      <c r="N4243" s="58">
        <f t="shared" si="457"/>
        <v>0</v>
      </c>
      <c r="O4243" s="58">
        <f>IF(J4243&gt;0,ROUND(J4243*#REF!,2),0)</f>
        <v>0</v>
      </c>
      <c r="P4243" s="58">
        <f t="shared" si="455"/>
        <v>125.98</v>
      </c>
      <c r="Q4243" s="59" t="s">
        <v>132</v>
      </c>
      <c r="R4243" s="51"/>
      <c r="S4243" s="51"/>
    </row>
    <row r="4244" spans="1:19" ht="31.5" x14ac:dyDescent="0.35">
      <c r="A4244" s="53">
        <v>40814165</v>
      </c>
      <c r="B4244" s="53" t="s">
        <v>13218</v>
      </c>
      <c r="C4244" s="54" t="s">
        <v>378</v>
      </c>
      <c r="D4244" s="60">
        <v>1</v>
      </c>
      <c r="E4244" s="60" t="s">
        <v>377</v>
      </c>
      <c r="F4244" s="56"/>
      <c r="G4244" s="53">
        <v>1</v>
      </c>
      <c r="H4244" s="53">
        <v>3</v>
      </c>
      <c r="I4244" s="53"/>
      <c r="J4244" s="53"/>
      <c r="K4244" s="76"/>
      <c r="L4244" s="58">
        <f t="shared" si="456"/>
        <v>344.2</v>
      </c>
      <c r="M4244" s="58">
        <f t="shared" si="453"/>
        <v>344.2</v>
      </c>
      <c r="N4244" s="58">
        <f t="shared" si="457"/>
        <v>0</v>
      </c>
      <c r="O4244" s="58">
        <f>IF(J4244&gt;0,ROUND(J4244*#REF!,2),0)</f>
        <v>0</v>
      </c>
      <c r="P4244" s="58">
        <f t="shared" si="455"/>
        <v>344.2</v>
      </c>
      <c r="Q4244" s="59" t="s">
        <v>132</v>
      </c>
      <c r="R4244" s="51"/>
      <c r="S4244" s="51"/>
    </row>
    <row r="4245" spans="1:19" ht="31" x14ac:dyDescent="0.35">
      <c r="A4245" s="124" t="s">
        <v>13219</v>
      </c>
      <c r="B4245" s="124"/>
      <c r="C4245" s="124"/>
      <c r="D4245" s="124"/>
      <c r="E4245" s="124"/>
      <c r="F4245" s="124"/>
      <c r="G4245" s="124"/>
      <c r="H4245" s="124"/>
      <c r="I4245" s="124"/>
      <c r="J4245" s="124"/>
      <c r="K4245" s="124"/>
      <c r="L4245" s="124"/>
      <c r="M4245" s="124"/>
      <c r="N4245" s="124"/>
      <c r="O4245" s="124"/>
      <c r="P4245" s="124"/>
      <c r="Q4245" s="52"/>
      <c r="R4245" s="51"/>
      <c r="S4245" s="51"/>
    </row>
    <row r="4246" spans="1:19" x14ac:dyDescent="0.35">
      <c r="A4246" s="53">
        <v>40901017</v>
      </c>
      <c r="B4246" s="53" t="s">
        <v>13220</v>
      </c>
      <c r="C4246" s="54" t="s">
        <v>376</v>
      </c>
      <c r="D4246" s="60">
        <v>1</v>
      </c>
      <c r="E4246" s="60" t="s">
        <v>34</v>
      </c>
      <c r="F4246" s="56">
        <v>3.42</v>
      </c>
      <c r="G4246" s="53"/>
      <c r="H4246" s="53"/>
      <c r="I4246" s="53"/>
      <c r="J4246" s="76">
        <v>0.34</v>
      </c>
      <c r="K4246" s="53">
        <v>2</v>
      </c>
      <c r="L4246" s="58">
        <f t="shared" ref="L4246:L4277" si="458">VLOOKUP(E4246,PORTES2021,11,FALSE)</f>
        <v>60.74</v>
      </c>
      <c r="M4246" s="58">
        <f t="shared" ref="M4246:M4310" si="459">ROUND(D4246*L4246,2)</f>
        <v>60.74</v>
      </c>
      <c r="N4246" s="58">
        <f t="shared" ref="N4246:N4277" si="460">IF(F4246&gt;0,ROUND(F4246*UCO_2021,2),0)</f>
        <v>44.25</v>
      </c>
      <c r="O4246" s="58" t="e">
        <f>IF(J4246&gt;0,ROUND(J4246*#REF!,2),0)</f>
        <v>#REF!</v>
      </c>
      <c r="P4246" s="58" t="e">
        <f t="shared" ref="P4246:P4310" si="461">ROUND(M4246+N4246+O4246,2)</f>
        <v>#REF!</v>
      </c>
      <c r="Q4246" s="59" t="s">
        <v>0</v>
      </c>
      <c r="R4246" s="51"/>
      <c r="S4246" s="51"/>
    </row>
    <row r="4247" spans="1:19" ht="21" x14ac:dyDescent="0.35">
      <c r="A4247" s="53">
        <v>40901025</v>
      </c>
      <c r="B4247" s="53" t="s">
        <v>13221</v>
      </c>
      <c r="C4247" s="54" t="s">
        <v>375</v>
      </c>
      <c r="D4247" s="60">
        <v>1</v>
      </c>
      <c r="E4247" s="60" t="s">
        <v>23</v>
      </c>
      <c r="F4247" s="56">
        <v>8.26</v>
      </c>
      <c r="G4247" s="53"/>
      <c r="H4247" s="53"/>
      <c r="I4247" s="53"/>
      <c r="J4247" s="76">
        <v>0.34</v>
      </c>
      <c r="K4247" s="53">
        <v>2</v>
      </c>
      <c r="L4247" s="58">
        <f t="shared" si="458"/>
        <v>98.98</v>
      </c>
      <c r="M4247" s="58">
        <f t="shared" si="459"/>
        <v>98.98</v>
      </c>
      <c r="N4247" s="58">
        <f t="shared" si="460"/>
        <v>106.88</v>
      </c>
      <c r="O4247" s="58" t="e">
        <f>IF(J4247&gt;0,ROUND(J4247*#REF!,2),0)</f>
        <v>#REF!</v>
      </c>
      <c r="P4247" s="58" t="e">
        <f t="shared" si="461"/>
        <v>#REF!</v>
      </c>
      <c r="Q4247" s="59" t="s">
        <v>0</v>
      </c>
      <c r="R4247" s="51"/>
      <c r="S4247" s="51"/>
    </row>
    <row r="4248" spans="1:19" x14ac:dyDescent="0.35">
      <c r="A4248" s="53">
        <v>40901033</v>
      </c>
      <c r="B4248" s="53" t="s">
        <v>13222</v>
      </c>
      <c r="C4248" s="54" t="s">
        <v>374</v>
      </c>
      <c r="D4248" s="60">
        <v>1</v>
      </c>
      <c r="E4248" s="60" t="s">
        <v>34</v>
      </c>
      <c r="F4248" s="56">
        <v>3.42</v>
      </c>
      <c r="G4248" s="53"/>
      <c r="H4248" s="53"/>
      <c r="I4248" s="53"/>
      <c r="J4248" s="76">
        <v>0.34</v>
      </c>
      <c r="K4248" s="53">
        <v>2</v>
      </c>
      <c r="L4248" s="58">
        <f t="shared" si="458"/>
        <v>60.74</v>
      </c>
      <c r="M4248" s="58">
        <f t="shared" si="459"/>
        <v>60.74</v>
      </c>
      <c r="N4248" s="58">
        <f t="shared" si="460"/>
        <v>44.25</v>
      </c>
      <c r="O4248" s="58" t="e">
        <f>IF(J4248&gt;0,ROUND(J4248*#REF!,2),0)</f>
        <v>#REF!</v>
      </c>
      <c r="P4248" s="58" t="e">
        <f t="shared" si="461"/>
        <v>#REF!</v>
      </c>
      <c r="Q4248" s="59" t="s">
        <v>0</v>
      </c>
      <c r="R4248" s="51"/>
      <c r="S4248" s="51"/>
    </row>
    <row r="4249" spans="1:19" x14ac:dyDescent="0.35">
      <c r="A4249" s="53">
        <v>40901041</v>
      </c>
      <c r="B4249" s="53" t="s">
        <v>13223</v>
      </c>
      <c r="C4249" s="54" t="s">
        <v>373</v>
      </c>
      <c r="D4249" s="60">
        <v>1</v>
      </c>
      <c r="E4249" s="60" t="s">
        <v>18</v>
      </c>
      <c r="F4249" s="56">
        <v>2.25</v>
      </c>
      <c r="G4249" s="53"/>
      <c r="H4249" s="53"/>
      <c r="I4249" s="53"/>
      <c r="J4249" s="76">
        <v>0.17</v>
      </c>
      <c r="K4249" s="53">
        <v>1</v>
      </c>
      <c r="L4249" s="58">
        <f t="shared" si="458"/>
        <v>44.99</v>
      </c>
      <c r="M4249" s="58">
        <f t="shared" si="459"/>
        <v>44.99</v>
      </c>
      <c r="N4249" s="58">
        <f t="shared" si="460"/>
        <v>29.12</v>
      </c>
      <c r="O4249" s="58" t="e">
        <f>IF(J4249&gt;0,ROUND(J4249*#REF!,2),0)</f>
        <v>#REF!</v>
      </c>
      <c r="P4249" s="58" t="e">
        <f t="shared" si="461"/>
        <v>#REF!</v>
      </c>
      <c r="Q4249" s="59" t="s">
        <v>0</v>
      </c>
      <c r="R4249" s="51"/>
      <c r="S4249" s="51"/>
    </row>
    <row r="4250" spans="1:19" ht="21" x14ac:dyDescent="0.35">
      <c r="A4250" s="53">
        <v>40901050</v>
      </c>
      <c r="B4250" s="53" t="s">
        <v>13224</v>
      </c>
      <c r="C4250" s="54" t="s">
        <v>372</v>
      </c>
      <c r="D4250" s="60">
        <v>1</v>
      </c>
      <c r="E4250" s="60" t="s">
        <v>18</v>
      </c>
      <c r="F4250" s="56">
        <v>17.559999999999999</v>
      </c>
      <c r="G4250" s="53"/>
      <c r="H4250" s="53"/>
      <c r="I4250" s="53"/>
      <c r="J4250" s="76">
        <v>0.34</v>
      </c>
      <c r="K4250" s="53">
        <v>2</v>
      </c>
      <c r="L4250" s="58">
        <f t="shared" si="458"/>
        <v>44.99</v>
      </c>
      <c r="M4250" s="58">
        <f t="shared" si="459"/>
        <v>44.99</v>
      </c>
      <c r="N4250" s="58">
        <f t="shared" si="460"/>
        <v>227.23</v>
      </c>
      <c r="O4250" s="58" t="e">
        <f>IF(J4250&gt;0,ROUND(J4250*#REF!,2),0)</f>
        <v>#REF!</v>
      </c>
      <c r="P4250" s="58" t="e">
        <f t="shared" si="461"/>
        <v>#REF!</v>
      </c>
      <c r="Q4250" s="59" t="s">
        <v>0</v>
      </c>
      <c r="R4250" s="51"/>
      <c r="S4250" s="51"/>
    </row>
    <row r="4251" spans="1:19" ht="31.5" x14ac:dyDescent="0.35">
      <c r="A4251" s="53">
        <v>40901068</v>
      </c>
      <c r="B4251" s="53" t="s">
        <v>13225</v>
      </c>
      <c r="C4251" s="54" t="s">
        <v>371</v>
      </c>
      <c r="D4251" s="60">
        <v>1</v>
      </c>
      <c r="E4251" s="60" t="s">
        <v>281</v>
      </c>
      <c r="F4251" s="56">
        <v>37</v>
      </c>
      <c r="G4251" s="53"/>
      <c r="H4251" s="53"/>
      <c r="I4251" s="53"/>
      <c r="J4251" s="76">
        <v>0.34</v>
      </c>
      <c r="K4251" s="53">
        <v>2</v>
      </c>
      <c r="L4251" s="58">
        <f t="shared" si="458"/>
        <v>172.1</v>
      </c>
      <c r="M4251" s="58">
        <f t="shared" si="459"/>
        <v>172.1</v>
      </c>
      <c r="N4251" s="58">
        <f t="shared" si="460"/>
        <v>478.78</v>
      </c>
      <c r="O4251" s="58" t="e">
        <f>IF(J4251&gt;0,ROUND(J4251*#REF!,2),0)</f>
        <v>#REF!</v>
      </c>
      <c r="P4251" s="58" t="e">
        <f t="shared" si="461"/>
        <v>#REF!</v>
      </c>
      <c r="Q4251" s="59" t="s">
        <v>0</v>
      </c>
      <c r="R4251" s="51"/>
      <c r="S4251" s="51"/>
    </row>
    <row r="4252" spans="1:19" ht="21" x14ac:dyDescent="0.35">
      <c r="A4252" s="53">
        <v>40901076</v>
      </c>
      <c r="B4252" s="53" t="s">
        <v>13226</v>
      </c>
      <c r="C4252" s="54" t="s">
        <v>370</v>
      </c>
      <c r="D4252" s="60">
        <v>1</v>
      </c>
      <c r="E4252" s="60" t="s">
        <v>13</v>
      </c>
      <c r="F4252" s="56">
        <v>28</v>
      </c>
      <c r="G4252" s="53"/>
      <c r="H4252" s="53"/>
      <c r="I4252" s="53"/>
      <c r="J4252" s="76">
        <v>0.34</v>
      </c>
      <c r="K4252" s="53">
        <v>2</v>
      </c>
      <c r="L4252" s="58">
        <f t="shared" si="458"/>
        <v>125.98</v>
      </c>
      <c r="M4252" s="58">
        <f t="shared" si="459"/>
        <v>125.98</v>
      </c>
      <c r="N4252" s="58">
        <f t="shared" si="460"/>
        <v>362.32</v>
      </c>
      <c r="O4252" s="58" t="e">
        <f>IF(J4252&gt;0,ROUND(J4252*#REF!,2),0)</f>
        <v>#REF!</v>
      </c>
      <c r="P4252" s="58" t="e">
        <f t="shared" si="461"/>
        <v>#REF!</v>
      </c>
      <c r="Q4252" s="59" t="s">
        <v>0</v>
      </c>
      <c r="R4252" s="51"/>
      <c r="S4252" s="51"/>
    </row>
    <row r="4253" spans="1:19" ht="31.5" x14ac:dyDescent="0.35">
      <c r="A4253" s="53">
        <v>40901084</v>
      </c>
      <c r="B4253" s="53" t="s">
        <v>13227</v>
      </c>
      <c r="C4253" s="54" t="s">
        <v>369</v>
      </c>
      <c r="D4253" s="60">
        <v>1</v>
      </c>
      <c r="E4253" s="60" t="s">
        <v>18</v>
      </c>
      <c r="F4253" s="56">
        <v>16</v>
      </c>
      <c r="G4253" s="53"/>
      <c r="H4253" s="53"/>
      <c r="I4253" s="53"/>
      <c r="J4253" s="76">
        <v>0.51</v>
      </c>
      <c r="K4253" s="53">
        <v>3</v>
      </c>
      <c r="L4253" s="58">
        <f t="shared" si="458"/>
        <v>44.99</v>
      </c>
      <c r="M4253" s="58">
        <f t="shared" si="459"/>
        <v>44.99</v>
      </c>
      <c r="N4253" s="58">
        <f t="shared" si="460"/>
        <v>207.04</v>
      </c>
      <c r="O4253" s="58" t="e">
        <f>IF(J4253&gt;0,ROUND(J4253*#REF!,2),0)</f>
        <v>#REF!</v>
      </c>
      <c r="P4253" s="58" t="e">
        <f t="shared" si="461"/>
        <v>#REF!</v>
      </c>
      <c r="Q4253" s="59" t="s">
        <v>0</v>
      </c>
      <c r="R4253" s="51"/>
      <c r="S4253" s="51"/>
    </row>
    <row r="4254" spans="1:19" ht="31.5" x14ac:dyDescent="0.35">
      <c r="A4254" s="53">
        <v>40901092</v>
      </c>
      <c r="B4254" s="53" t="s">
        <v>13228</v>
      </c>
      <c r="C4254" s="54" t="s">
        <v>368</v>
      </c>
      <c r="D4254" s="60">
        <v>1</v>
      </c>
      <c r="E4254" s="60" t="s">
        <v>13</v>
      </c>
      <c r="F4254" s="56">
        <v>28</v>
      </c>
      <c r="G4254" s="53"/>
      <c r="H4254" s="53"/>
      <c r="I4254" s="53"/>
      <c r="J4254" s="76">
        <v>0.34</v>
      </c>
      <c r="K4254" s="53">
        <v>2</v>
      </c>
      <c r="L4254" s="58">
        <f t="shared" si="458"/>
        <v>125.98</v>
      </c>
      <c r="M4254" s="58">
        <f t="shared" si="459"/>
        <v>125.98</v>
      </c>
      <c r="N4254" s="58">
        <f t="shared" si="460"/>
        <v>362.32</v>
      </c>
      <c r="O4254" s="58" t="e">
        <f>IF(J4254&gt;0,ROUND(J4254*#REF!,2),0)</f>
        <v>#REF!</v>
      </c>
      <c r="P4254" s="58" t="e">
        <f t="shared" si="461"/>
        <v>#REF!</v>
      </c>
      <c r="Q4254" s="59" t="s">
        <v>0</v>
      </c>
      <c r="R4254" s="51"/>
      <c r="S4254" s="51"/>
    </row>
    <row r="4255" spans="1:19" ht="21" x14ac:dyDescent="0.35">
      <c r="A4255" s="53">
        <v>40901106</v>
      </c>
      <c r="B4255" s="53" t="s">
        <v>13229</v>
      </c>
      <c r="C4255" s="54" t="s">
        <v>367</v>
      </c>
      <c r="D4255" s="60">
        <v>1</v>
      </c>
      <c r="E4255" s="60" t="s">
        <v>18</v>
      </c>
      <c r="F4255" s="56">
        <v>20</v>
      </c>
      <c r="G4255" s="53"/>
      <c r="H4255" s="53"/>
      <c r="I4255" s="53"/>
      <c r="J4255" s="76">
        <v>0.34</v>
      </c>
      <c r="K4255" s="53">
        <v>2</v>
      </c>
      <c r="L4255" s="58">
        <f t="shared" si="458"/>
        <v>44.99</v>
      </c>
      <c r="M4255" s="58">
        <f t="shared" si="459"/>
        <v>44.99</v>
      </c>
      <c r="N4255" s="58">
        <f t="shared" si="460"/>
        <v>258.8</v>
      </c>
      <c r="O4255" s="58" t="e">
        <f>IF(J4255&gt;0,ROUND(J4255*#REF!,2),0)</f>
        <v>#REF!</v>
      </c>
      <c r="P4255" s="58" t="e">
        <f t="shared" si="461"/>
        <v>#REF!</v>
      </c>
      <c r="Q4255" s="59" t="s">
        <v>0</v>
      </c>
      <c r="R4255" s="51"/>
      <c r="S4255" s="51"/>
    </row>
    <row r="4256" spans="1:19" x14ac:dyDescent="0.35">
      <c r="A4256" s="53">
        <v>40901114</v>
      </c>
      <c r="B4256" s="53" t="s">
        <v>13230</v>
      </c>
      <c r="C4256" s="54" t="s">
        <v>366</v>
      </c>
      <c r="D4256" s="60">
        <v>1</v>
      </c>
      <c r="E4256" s="60" t="s">
        <v>34</v>
      </c>
      <c r="F4256" s="56">
        <v>3.42</v>
      </c>
      <c r="G4256" s="53"/>
      <c r="H4256" s="53"/>
      <c r="I4256" s="53"/>
      <c r="J4256" s="76">
        <v>0.34</v>
      </c>
      <c r="K4256" s="53">
        <v>2</v>
      </c>
      <c r="L4256" s="58">
        <f t="shared" si="458"/>
        <v>60.74</v>
      </c>
      <c r="M4256" s="58">
        <f t="shared" si="459"/>
        <v>60.74</v>
      </c>
      <c r="N4256" s="58">
        <f t="shared" si="460"/>
        <v>44.25</v>
      </c>
      <c r="O4256" s="58" t="e">
        <f>IF(J4256&gt;0,ROUND(J4256*#REF!,2),0)</f>
        <v>#REF!</v>
      </c>
      <c r="P4256" s="58" t="e">
        <f t="shared" si="461"/>
        <v>#REF!</v>
      </c>
      <c r="Q4256" s="59" t="s">
        <v>0</v>
      </c>
      <c r="R4256" s="51"/>
      <c r="S4256" s="51"/>
    </row>
    <row r="4257" spans="1:19" ht="31.5" x14ac:dyDescent="0.35">
      <c r="A4257" s="53">
        <v>40901122</v>
      </c>
      <c r="B4257" s="53" t="s">
        <v>13231</v>
      </c>
      <c r="C4257" s="54" t="s">
        <v>365</v>
      </c>
      <c r="D4257" s="60">
        <v>1</v>
      </c>
      <c r="E4257" s="60" t="s">
        <v>23</v>
      </c>
      <c r="F4257" s="56">
        <v>5.85</v>
      </c>
      <c r="G4257" s="53"/>
      <c r="H4257" s="53"/>
      <c r="I4257" s="53"/>
      <c r="J4257" s="76">
        <v>0.68</v>
      </c>
      <c r="K4257" s="53">
        <v>4</v>
      </c>
      <c r="L4257" s="58">
        <f t="shared" si="458"/>
        <v>98.98</v>
      </c>
      <c r="M4257" s="58">
        <f t="shared" si="459"/>
        <v>98.98</v>
      </c>
      <c r="N4257" s="58">
        <f t="shared" si="460"/>
        <v>75.7</v>
      </c>
      <c r="O4257" s="58" t="e">
        <f>IF(J4257&gt;0,ROUND(J4257*#REF!,2),0)</f>
        <v>#REF!</v>
      </c>
      <c r="P4257" s="58" t="e">
        <f t="shared" si="461"/>
        <v>#REF!</v>
      </c>
      <c r="Q4257" s="59" t="s">
        <v>0</v>
      </c>
      <c r="R4257" s="51"/>
      <c r="S4257" s="51"/>
    </row>
    <row r="4258" spans="1:19" ht="31.5" x14ac:dyDescent="0.35">
      <c r="A4258" s="53">
        <v>40901130</v>
      </c>
      <c r="B4258" s="53" t="s">
        <v>13232</v>
      </c>
      <c r="C4258" s="54" t="s">
        <v>364</v>
      </c>
      <c r="D4258" s="60">
        <v>1</v>
      </c>
      <c r="E4258" s="60" t="s">
        <v>4</v>
      </c>
      <c r="F4258" s="56">
        <v>3.86</v>
      </c>
      <c r="G4258" s="53"/>
      <c r="H4258" s="53"/>
      <c r="I4258" s="53"/>
      <c r="J4258" s="76">
        <v>0.51</v>
      </c>
      <c r="K4258" s="53">
        <v>3</v>
      </c>
      <c r="L4258" s="58">
        <f t="shared" si="458"/>
        <v>71.989999999999995</v>
      </c>
      <c r="M4258" s="58">
        <f t="shared" si="459"/>
        <v>71.989999999999995</v>
      </c>
      <c r="N4258" s="58">
        <f t="shared" si="460"/>
        <v>49.95</v>
      </c>
      <c r="O4258" s="58" t="e">
        <f>IF(J4258&gt;0,ROUND(J4258*#REF!,2),0)</f>
        <v>#REF!</v>
      </c>
      <c r="P4258" s="58" t="e">
        <f t="shared" si="461"/>
        <v>#REF!</v>
      </c>
      <c r="Q4258" s="59" t="s">
        <v>0</v>
      </c>
      <c r="R4258" s="51"/>
      <c r="S4258" s="51"/>
    </row>
    <row r="4259" spans="1:19" ht="21" x14ac:dyDescent="0.35">
      <c r="A4259" s="53">
        <v>40901149</v>
      </c>
      <c r="B4259" s="53" t="s">
        <v>13233</v>
      </c>
      <c r="C4259" s="54" t="s">
        <v>363</v>
      </c>
      <c r="D4259" s="60">
        <v>1</v>
      </c>
      <c r="E4259" s="60" t="s">
        <v>23</v>
      </c>
      <c r="F4259" s="56">
        <v>3.78</v>
      </c>
      <c r="G4259" s="53"/>
      <c r="H4259" s="53"/>
      <c r="I4259" s="53"/>
      <c r="J4259" s="76">
        <v>0.34</v>
      </c>
      <c r="K4259" s="53">
        <v>2</v>
      </c>
      <c r="L4259" s="58">
        <f t="shared" si="458"/>
        <v>98.98</v>
      </c>
      <c r="M4259" s="58">
        <f t="shared" si="459"/>
        <v>98.98</v>
      </c>
      <c r="N4259" s="58">
        <f t="shared" si="460"/>
        <v>48.91</v>
      </c>
      <c r="O4259" s="58" t="e">
        <f>IF(J4259&gt;0,ROUND(J4259*#REF!,2),0)</f>
        <v>#REF!</v>
      </c>
      <c r="P4259" s="58" t="e">
        <f t="shared" si="461"/>
        <v>#REF!</v>
      </c>
      <c r="Q4259" s="59" t="s">
        <v>0</v>
      </c>
      <c r="R4259" s="51"/>
      <c r="S4259" s="51"/>
    </row>
    <row r="4260" spans="1:19" ht="31.5" x14ac:dyDescent="0.35">
      <c r="A4260" s="53">
        <v>40901173</v>
      </c>
      <c r="B4260" s="53" t="s">
        <v>13234</v>
      </c>
      <c r="C4260" s="54" t="s">
        <v>362</v>
      </c>
      <c r="D4260" s="60">
        <v>1</v>
      </c>
      <c r="E4260" s="60" t="s">
        <v>34</v>
      </c>
      <c r="F4260" s="56">
        <v>3.41</v>
      </c>
      <c r="G4260" s="53"/>
      <c r="H4260" s="53"/>
      <c r="I4260" s="53"/>
      <c r="J4260" s="76">
        <v>0.51</v>
      </c>
      <c r="K4260" s="53">
        <v>3</v>
      </c>
      <c r="L4260" s="58">
        <f t="shared" si="458"/>
        <v>60.74</v>
      </c>
      <c r="M4260" s="58">
        <f t="shared" si="459"/>
        <v>60.74</v>
      </c>
      <c r="N4260" s="58">
        <f t="shared" si="460"/>
        <v>44.13</v>
      </c>
      <c r="O4260" s="58" t="e">
        <f>IF(J4260&gt;0,ROUND(J4260*#REF!,2),0)</f>
        <v>#REF!</v>
      </c>
      <c r="P4260" s="58" t="e">
        <f t="shared" si="461"/>
        <v>#REF!</v>
      </c>
      <c r="Q4260" s="59" t="s">
        <v>0</v>
      </c>
      <c r="R4260" s="51"/>
      <c r="S4260" s="51"/>
    </row>
    <row r="4261" spans="1:19" ht="21" x14ac:dyDescent="0.35">
      <c r="A4261" s="53">
        <v>40901181</v>
      </c>
      <c r="B4261" s="53" t="s">
        <v>13235</v>
      </c>
      <c r="C4261" s="54" t="s">
        <v>361</v>
      </c>
      <c r="D4261" s="60">
        <v>1</v>
      </c>
      <c r="E4261" s="60" t="s">
        <v>34</v>
      </c>
      <c r="F4261" s="56">
        <v>3.86</v>
      </c>
      <c r="G4261" s="53"/>
      <c r="H4261" s="53"/>
      <c r="I4261" s="53"/>
      <c r="J4261" s="76">
        <v>0.51</v>
      </c>
      <c r="K4261" s="53">
        <v>3</v>
      </c>
      <c r="L4261" s="58">
        <f t="shared" si="458"/>
        <v>60.74</v>
      </c>
      <c r="M4261" s="58">
        <f t="shared" si="459"/>
        <v>60.74</v>
      </c>
      <c r="N4261" s="58">
        <f t="shared" si="460"/>
        <v>49.95</v>
      </c>
      <c r="O4261" s="58" t="e">
        <f>IF(J4261&gt;0,ROUND(J4261*#REF!,2),0)</f>
        <v>#REF!</v>
      </c>
      <c r="P4261" s="58" t="e">
        <f t="shared" si="461"/>
        <v>#REF!</v>
      </c>
      <c r="Q4261" s="59" t="s">
        <v>0</v>
      </c>
      <c r="R4261" s="51"/>
      <c r="S4261" s="51"/>
    </row>
    <row r="4262" spans="1:19" ht="21" x14ac:dyDescent="0.35">
      <c r="A4262" s="53">
        <v>40901190</v>
      </c>
      <c r="B4262" s="53" t="s">
        <v>13236</v>
      </c>
      <c r="C4262" s="54" t="s">
        <v>360</v>
      </c>
      <c r="D4262" s="60">
        <v>1</v>
      </c>
      <c r="E4262" s="60" t="s">
        <v>18</v>
      </c>
      <c r="F4262" s="56">
        <v>2.25</v>
      </c>
      <c r="G4262" s="53"/>
      <c r="H4262" s="53"/>
      <c r="I4262" s="53"/>
      <c r="J4262" s="76">
        <v>0.34</v>
      </c>
      <c r="K4262" s="53">
        <v>2</v>
      </c>
      <c r="L4262" s="58">
        <f t="shared" si="458"/>
        <v>44.99</v>
      </c>
      <c r="M4262" s="58">
        <f t="shared" si="459"/>
        <v>44.99</v>
      </c>
      <c r="N4262" s="58">
        <f t="shared" si="460"/>
        <v>29.12</v>
      </c>
      <c r="O4262" s="58" t="e">
        <f>IF(J4262&gt;0,ROUND(J4262*#REF!,2),0)</f>
        <v>#REF!</v>
      </c>
      <c r="P4262" s="58" t="e">
        <f t="shared" si="461"/>
        <v>#REF!</v>
      </c>
      <c r="Q4262" s="59" t="s">
        <v>0</v>
      </c>
      <c r="R4262" s="51"/>
      <c r="S4262" s="51"/>
    </row>
    <row r="4263" spans="1:19" ht="21" x14ac:dyDescent="0.35">
      <c r="A4263" s="53">
        <v>40901203</v>
      </c>
      <c r="B4263" s="53" t="s">
        <v>13237</v>
      </c>
      <c r="C4263" s="54" t="s">
        <v>359</v>
      </c>
      <c r="D4263" s="60">
        <v>1</v>
      </c>
      <c r="E4263" s="60" t="s">
        <v>18</v>
      </c>
      <c r="F4263" s="56">
        <v>3.42</v>
      </c>
      <c r="G4263" s="53"/>
      <c r="H4263" s="53"/>
      <c r="I4263" s="53"/>
      <c r="J4263" s="76">
        <v>0.17</v>
      </c>
      <c r="K4263" s="53">
        <v>1</v>
      </c>
      <c r="L4263" s="58">
        <f t="shared" si="458"/>
        <v>44.99</v>
      </c>
      <c r="M4263" s="58">
        <f t="shared" si="459"/>
        <v>44.99</v>
      </c>
      <c r="N4263" s="58">
        <f t="shared" si="460"/>
        <v>44.25</v>
      </c>
      <c r="O4263" s="58" t="e">
        <f>IF(J4263&gt;0,ROUND(J4263*#REF!,2),0)</f>
        <v>#REF!</v>
      </c>
      <c r="P4263" s="58" t="e">
        <f t="shared" si="461"/>
        <v>#REF!</v>
      </c>
      <c r="Q4263" s="59" t="s">
        <v>0</v>
      </c>
      <c r="R4263" s="51"/>
      <c r="S4263" s="51"/>
    </row>
    <row r="4264" spans="1:19" ht="21" x14ac:dyDescent="0.35">
      <c r="A4264" s="53">
        <v>40901211</v>
      </c>
      <c r="B4264" s="53" t="s">
        <v>13238</v>
      </c>
      <c r="C4264" s="54" t="s">
        <v>358</v>
      </c>
      <c r="D4264" s="60">
        <v>1</v>
      </c>
      <c r="E4264" s="60" t="s">
        <v>18</v>
      </c>
      <c r="F4264" s="56">
        <v>3.42</v>
      </c>
      <c r="G4264" s="53"/>
      <c r="H4264" s="53"/>
      <c r="I4264" s="53"/>
      <c r="J4264" s="76">
        <v>0.17</v>
      </c>
      <c r="K4264" s="53">
        <v>1</v>
      </c>
      <c r="L4264" s="58">
        <f t="shared" si="458"/>
        <v>44.99</v>
      </c>
      <c r="M4264" s="58">
        <f t="shared" si="459"/>
        <v>44.99</v>
      </c>
      <c r="N4264" s="58">
        <f t="shared" si="460"/>
        <v>44.25</v>
      </c>
      <c r="O4264" s="58" t="e">
        <f>IF(J4264&gt;0,ROUND(J4264*#REF!,2),0)</f>
        <v>#REF!</v>
      </c>
      <c r="P4264" s="58" t="e">
        <f t="shared" si="461"/>
        <v>#REF!</v>
      </c>
      <c r="Q4264" s="59" t="s">
        <v>0</v>
      </c>
      <c r="R4264" s="51"/>
      <c r="S4264" s="51"/>
    </row>
    <row r="4265" spans="1:19" x14ac:dyDescent="0.35">
      <c r="A4265" s="53">
        <v>40901220</v>
      </c>
      <c r="B4265" s="53" t="s">
        <v>13239</v>
      </c>
      <c r="C4265" s="54" t="s">
        <v>231</v>
      </c>
      <c r="D4265" s="60">
        <v>1</v>
      </c>
      <c r="E4265" s="60" t="s">
        <v>34</v>
      </c>
      <c r="F4265" s="56">
        <v>3.42</v>
      </c>
      <c r="G4265" s="53"/>
      <c r="H4265" s="53"/>
      <c r="I4265" s="53"/>
      <c r="J4265" s="76">
        <v>0.34</v>
      </c>
      <c r="K4265" s="53">
        <v>2</v>
      </c>
      <c r="L4265" s="58">
        <f t="shared" si="458"/>
        <v>60.74</v>
      </c>
      <c r="M4265" s="58">
        <f t="shared" si="459"/>
        <v>60.74</v>
      </c>
      <c r="N4265" s="58">
        <f t="shared" si="460"/>
        <v>44.25</v>
      </c>
      <c r="O4265" s="58" t="e">
        <f>IF(J4265&gt;0,ROUND(J4265*#REF!,2),0)</f>
        <v>#REF!</v>
      </c>
      <c r="P4265" s="58" t="e">
        <f t="shared" si="461"/>
        <v>#REF!</v>
      </c>
      <c r="Q4265" s="59" t="s">
        <v>0</v>
      </c>
      <c r="R4265" s="51"/>
      <c r="S4265" s="51"/>
    </row>
    <row r="4266" spans="1:19" x14ac:dyDescent="0.35">
      <c r="A4266" s="53">
        <v>40901238</v>
      </c>
      <c r="B4266" s="53" t="s">
        <v>13240</v>
      </c>
      <c r="C4266" s="54" t="s">
        <v>357</v>
      </c>
      <c r="D4266" s="60">
        <v>1</v>
      </c>
      <c r="E4266" s="60" t="s">
        <v>18</v>
      </c>
      <c r="F4266" s="56">
        <v>2.65</v>
      </c>
      <c r="G4266" s="53"/>
      <c r="H4266" s="53"/>
      <c r="I4266" s="53"/>
      <c r="J4266" s="76">
        <v>0.17</v>
      </c>
      <c r="K4266" s="53">
        <v>1</v>
      </c>
      <c r="L4266" s="58">
        <f t="shared" si="458"/>
        <v>44.99</v>
      </c>
      <c r="M4266" s="58">
        <f t="shared" si="459"/>
        <v>44.99</v>
      </c>
      <c r="N4266" s="58">
        <f t="shared" si="460"/>
        <v>34.29</v>
      </c>
      <c r="O4266" s="58" t="e">
        <f>IF(J4266&gt;0,ROUND(J4266*#REF!,2),0)</f>
        <v>#REF!</v>
      </c>
      <c r="P4266" s="58" t="e">
        <f t="shared" si="461"/>
        <v>#REF!</v>
      </c>
      <c r="Q4266" s="59" t="s">
        <v>0</v>
      </c>
      <c r="R4266" s="51"/>
      <c r="S4266" s="51"/>
    </row>
    <row r="4267" spans="1:19" ht="21" x14ac:dyDescent="0.35">
      <c r="A4267" s="53">
        <v>40901246</v>
      </c>
      <c r="B4267" s="53" t="s">
        <v>13241</v>
      </c>
      <c r="C4267" s="54" t="s">
        <v>356</v>
      </c>
      <c r="D4267" s="60">
        <v>1</v>
      </c>
      <c r="E4267" s="60" t="s">
        <v>23</v>
      </c>
      <c r="F4267" s="56">
        <v>6.27</v>
      </c>
      <c r="G4267" s="53"/>
      <c r="H4267" s="53"/>
      <c r="I4267" s="53"/>
      <c r="J4267" s="76">
        <v>0.51</v>
      </c>
      <c r="K4267" s="53">
        <v>3</v>
      </c>
      <c r="L4267" s="58">
        <f t="shared" si="458"/>
        <v>98.98</v>
      </c>
      <c r="M4267" s="58">
        <f t="shared" si="459"/>
        <v>98.98</v>
      </c>
      <c r="N4267" s="58">
        <f t="shared" si="460"/>
        <v>81.13</v>
      </c>
      <c r="O4267" s="58" t="e">
        <f>IF(J4267&gt;0,ROUND(J4267*#REF!,2),0)</f>
        <v>#REF!</v>
      </c>
      <c r="P4267" s="58" t="e">
        <f t="shared" si="461"/>
        <v>#REF!</v>
      </c>
      <c r="Q4267" s="59" t="s">
        <v>0</v>
      </c>
      <c r="R4267" s="51"/>
      <c r="S4267" s="51"/>
    </row>
    <row r="4268" spans="1:19" ht="21" x14ac:dyDescent="0.35">
      <c r="A4268" s="53">
        <v>40901254</v>
      </c>
      <c r="B4268" s="53" t="s">
        <v>13242</v>
      </c>
      <c r="C4268" s="54" t="s">
        <v>355</v>
      </c>
      <c r="D4268" s="60">
        <v>1</v>
      </c>
      <c r="E4268" s="60" t="s">
        <v>23</v>
      </c>
      <c r="F4268" s="56">
        <v>5.19</v>
      </c>
      <c r="G4268" s="53"/>
      <c r="H4268" s="53"/>
      <c r="I4268" s="53"/>
      <c r="J4268" s="76">
        <v>0.34</v>
      </c>
      <c r="K4268" s="53">
        <v>2</v>
      </c>
      <c r="L4268" s="58">
        <f t="shared" si="458"/>
        <v>98.98</v>
      </c>
      <c r="M4268" s="58">
        <f t="shared" si="459"/>
        <v>98.98</v>
      </c>
      <c r="N4268" s="58">
        <f t="shared" si="460"/>
        <v>67.16</v>
      </c>
      <c r="O4268" s="58" t="e">
        <f>IF(J4268&gt;0,ROUND(J4268*#REF!,2),0)</f>
        <v>#REF!</v>
      </c>
      <c r="P4268" s="58" t="e">
        <f t="shared" si="461"/>
        <v>#REF!</v>
      </c>
      <c r="Q4268" s="59" t="s">
        <v>0</v>
      </c>
      <c r="R4268" s="51"/>
      <c r="S4268" s="51"/>
    </row>
    <row r="4269" spans="1:19" x14ac:dyDescent="0.35">
      <c r="A4269" s="53">
        <v>40901262</v>
      </c>
      <c r="B4269" s="53" t="s">
        <v>13243</v>
      </c>
      <c r="C4269" s="54" t="s">
        <v>354</v>
      </c>
      <c r="D4269" s="60">
        <v>1</v>
      </c>
      <c r="E4269" s="60" t="s">
        <v>41</v>
      </c>
      <c r="F4269" s="56">
        <v>4.72</v>
      </c>
      <c r="G4269" s="53"/>
      <c r="H4269" s="53"/>
      <c r="I4269" s="53"/>
      <c r="J4269" s="76">
        <v>0.51</v>
      </c>
      <c r="K4269" s="53">
        <v>3</v>
      </c>
      <c r="L4269" s="58">
        <f t="shared" si="458"/>
        <v>143.97</v>
      </c>
      <c r="M4269" s="58">
        <f t="shared" si="459"/>
        <v>143.97</v>
      </c>
      <c r="N4269" s="58">
        <f t="shared" si="460"/>
        <v>61.08</v>
      </c>
      <c r="O4269" s="58" t="e">
        <f>IF(J4269&gt;0,ROUND(J4269*#REF!,2),0)</f>
        <v>#REF!</v>
      </c>
      <c r="P4269" s="58" t="e">
        <f t="shared" si="461"/>
        <v>#REF!</v>
      </c>
      <c r="Q4269" s="59" t="s">
        <v>0</v>
      </c>
      <c r="R4269" s="51"/>
      <c r="S4269" s="51"/>
    </row>
    <row r="4270" spans="1:19" ht="21" x14ac:dyDescent="0.35">
      <c r="A4270" s="53">
        <v>40901270</v>
      </c>
      <c r="B4270" s="53" t="s">
        <v>13244</v>
      </c>
      <c r="C4270" s="54" t="s">
        <v>353</v>
      </c>
      <c r="D4270" s="60">
        <v>1</v>
      </c>
      <c r="E4270" s="60" t="s">
        <v>20</v>
      </c>
      <c r="F4270" s="56">
        <v>1.52</v>
      </c>
      <c r="G4270" s="53"/>
      <c r="H4270" s="53"/>
      <c r="I4270" s="53"/>
      <c r="J4270" s="76">
        <v>0.17</v>
      </c>
      <c r="K4270" s="53">
        <v>1</v>
      </c>
      <c r="L4270" s="58">
        <f t="shared" si="458"/>
        <v>33.75</v>
      </c>
      <c r="M4270" s="58">
        <f t="shared" si="459"/>
        <v>33.75</v>
      </c>
      <c r="N4270" s="58">
        <f t="shared" si="460"/>
        <v>19.670000000000002</v>
      </c>
      <c r="O4270" s="58" t="e">
        <f>IF(J4270&gt;0,ROUND(J4270*#REF!,2),0)</f>
        <v>#REF!</v>
      </c>
      <c r="P4270" s="58" t="e">
        <f t="shared" si="461"/>
        <v>#REF!</v>
      </c>
      <c r="Q4270" s="59" t="s">
        <v>0</v>
      </c>
      <c r="R4270" s="51"/>
      <c r="S4270" s="51"/>
    </row>
    <row r="4271" spans="1:19" ht="21" x14ac:dyDescent="0.35">
      <c r="A4271" s="53">
        <v>40901289</v>
      </c>
      <c r="B4271" s="53" t="s">
        <v>13245</v>
      </c>
      <c r="C4271" s="54" t="s">
        <v>352</v>
      </c>
      <c r="D4271" s="60">
        <v>1</v>
      </c>
      <c r="E4271" s="60" t="s">
        <v>34</v>
      </c>
      <c r="F4271" s="56">
        <v>3.25</v>
      </c>
      <c r="G4271" s="53"/>
      <c r="H4271" s="53"/>
      <c r="I4271" s="53"/>
      <c r="J4271" s="76">
        <v>0.17</v>
      </c>
      <c r="K4271" s="53">
        <v>1</v>
      </c>
      <c r="L4271" s="58">
        <f t="shared" si="458"/>
        <v>60.74</v>
      </c>
      <c r="M4271" s="58">
        <f t="shared" si="459"/>
        <v>60.74</v>
      </c>
      <c r="N4271" s="58">
        <f t="shared" si="460"/>
        <v>42.06</v>
      </c>
      <c r="O4271" s="58" t="e">
        <f>IF(J4271&gt;0,ROUND(J4271*#REF!,2),0)</f>
        <v>#REF!</v>
      </c>
      <c r="P4271" s="58" t="e">
        <f t="shared" si="461"/>
        <v>#REF!</v>
      </c>
      <c r="Q4271" s="59" t="s">
        <v>0</v>
      </c>
      <c r="R4271" s="51"/>
      <c r="S4271" s="51"/>
    </row>
    <row r="4272" spans="1:19" ht="21" x14ac:dyDescent="0.35">
      <c r="A4272" s="53">
        <v>40901297</v>
      </c>
      <c r="B4272" s="53" t="s">
        <v>13246</v>
      </c>
      <c r="C4272" s="54" t="s">
        <v>351</v>
      </c>
      <c r="D4272" s="60">
        <v>1</v>
      </c>
      <c r="E4272" s="60" t="s">
        <v>41</v>
      </c>
      <c r="F4272" s="56">
        <v>3.82</v>
      </c>
      <c r="G4272" s="53"/>
      <c r="H4272" s="53"/>
      <c r="I4272" s="53"/>
      <c r="J4272" s="76">
        <v>0.34</v>
      </c>
      <c r="K4272" s="53">
        <v>2</v>
      </c>
      <c r="L4272" s="58">
        <f t="shared" si="458"/>
        <v>143.97</v>
      </c>
      <c r="M4272" s="58">
        <f t="shared" si="459"/>
        <v>143.97</v>
      </c>
      <c r="N4272" s="58">
        <f t="shared" si="460"/>
        <v>49.43</v>
      </c>
      <c r="O4272" s="58" t="e">
        <f>IF(J4272&gt;0,ROUND(J4272*#REF!,2),0)</f>
        <v>#REF!</v>
      </c>
      <c r="P4272" s="58" t="e">
        <f t="shared" si="461"/>
        <v>#REF!</v>
      </c>
      <c r="Q4272" s="59" t="s">
        <v>0</v>
      </c>
      <c r="R4272" s="51"/>
      <c r="S4272" s="51"/>
    </row>
    <row r="4273" spans="1:19" ht="21" x14ac:dyDescent="0.35">
      <c r="A4273" s="53">
        <v>40901300</v>
      </c>
      <c r="B4273" s="53" t="s">
        <v>13247</v>
      </c>
      <c r="C4273" s="54" t="s">
        <v>350</v>
      </c>
      <c r="D4273" s="60">
        <v>1</v>
      </c>
      <c r="E4273" s="60" t="s">
        <v>34</v>
      </c>
      <c r="F4273" s="56">
        <v>3.82</v>
      </c>
      <c r="G4273" s="53"/>
      <c r="H4273" s="53"/>
      <c r="I4273" s="53"/>
      <c r="J4273" s="76">
        <v>0.17</v>
      </c>
      <c r="K4273" s="53">
        <v>1</v>
      </c>
      <c r="L4273" s="58">
        <f t="shared" si="458"/>
        <v>60.74</v>
      </c>
      <c r="M4273" s="58">
        <f t="shared" si="459"/>
        <v>60.74</v>
      </c>
      <c r="N4273" s="58">
        <f t="shared" si="460"/>
        <v>49.43</v>
      </c>
      <c r="O4273" s="58" t="e">
        <f>IF(J4273&gt;0,ROUND(J4273*#REF!,2),0)</f>
        <v>#REF!</v>
      </c>
      <c r="P4273" s="58" t="e">
        <f t="shared" si="461"/>
        <v>#REF!</v>
      </c>
      <c r="Q4273" s="59" t="s">
        <v>0</v>
      </c>
      <c r="R4273" s="51"/>
      <c r="S4273" s="51"/>
    </row>
    <row r="4274" spans="1:19" ht="21" x14ac:dyDescent="0.35">
      <c r="A4274" s="53">
        <v>40901319</v>
      </c>
      <c r="B4274" s="53" t="s">
        <v>13248</v>
      </c>
      <c r="C4274" s="54" t="s">
        <v>349</v>
      </c>
      <c r="D4274" s="60">
        <v>1</v>
      </c>
      <c r="E4274" s="60" t="s">
        <v>23</v>
      </c>
      <c r="F4274" s="56">
        <v>8.8000000000000007</v>
      </c>
      <c r="G4274" s="53"/>
      <c r="H4274" s="53"/>
      <c r="I4274" s="53"/>
      <c r="J4274" s="76">
        <v>0.51</v>
      </c>
      <c r="K4274" s="53">
        <v>3</v>
      </c>
      <c r="L4274" s="58">
        <f t="shared" si="458"/>
        <v>98.98</v>
      </c>
      <c r="M4274" s="58">
        <f t="shared" si="459"/>
        <v>98.98</v>
      </c>
      <c r="N4274" s="58">
        <f t="shared" si="460"/>
        <v>113.87</v>
      </c>
      <c r="O4274" s="58" t="e">
        <f>IF(J4274&gt;0,ROUND(J4274*#REF!,2),0)</f>
        <v>#REF!</v>
      </c>
      <c r="P4274" s="58" t="e">
        <f t="shared" si="461"/>
        <v>#REF!</v>
      </c>
      <c r="Q4274" s="59" t="s">
        <v>0</v>
      </c>
      <c r="R4274" s="51"/>
      <c r="S4274" s="51"/>
    </row>
    <row r="4275" spans="1:19" x14ac:dyDescent="0.35">
      <c r="A4275" s="53">
        <v>40901327</v>
      </c>
      <c r="B4275" s="53" t="s">
        <v>13249</v>
      </c>
      <c r="C4275" s="54" t="s">
        <v>348</v>
      </c>
      <c r="D4275" s="60">
        <v>1</v>
      </c>
      <c r="E4275" s="60" t="s">
        <v>16</v>
      </c>
      <c r="F4275" s="56">
        <v>5.36</v>
      </c>
      <c r="G4275" s="53"/>
      <c r="H4275" s="53"/>
      <c r="I4275" s="53"/>
      <c r="J4275" s="76">
        <v>0.51</v>
      </c>
      <c r="K4275" s="53">
        <v>3</v>
      </c>
      <c r="L4275" s="58">
        <f t="shared" si="458"/>
        <v>212.59</v>
      </c>
      <c r="M4275" s="58">
        <f t="shared" si="459"/>
        <v>212.59</v>
      </c>
      <c r="N4275" s="58">
        <f t="shared" si="460"/>
        <v>69.36</v>
      </c>
      <c r="O4275" s="58" t="e">
        <f>IF(J4275&gt;0,ROUND(J4275*#REF!,2),0)</f>
        <v>#REF!</v>
      </c>
      <c r="P4275" s="58" t="e">
        <f t="shared" si="461"/>
        <v>#REF!</v>
      </c>
      <c r="Q4275" s="59" t="s">
        <v>0</v>
      </c>
      <c r="R4275" s="51"/>
      <c r="S4275" s="51"/>
    </row>
    <row r="4276" spans="1:19" ht="21" x14ac:dyDescent="0.35">
      <c r="A4276" s="53">
        <v>40901335</v>
      </c>
      <c r="B4276" s="53" t="s">
        <v>13250</v>
      </c>
      <c r="C4276" s="54" t="s">
        <v>347</v>
      </c>
      <c r="D4276" s="60">
        <v>1</v>
      </c>
      <c r="E4276" s="60" t="s">
        <v>23</v>
      </c>
      <c r="F4276" s="56">
        <v>5.68</v>
      </c>
      <c r="G4276" s="53"/>
      <c r="H4276" s="53"/>
      <c r="I4276" s="53"/>
      <c r="J4276" s="76">
        <v>0.34</v>
      </c>
      <c r="K4276" s="53">
        <v>2</v>
      </c>
      <c r="L4276" s="58">
        <f t="shared" si="458"/>
        <v>98.98</v>
      </c>
      <c r="M4276" s="58">
        <f t="shared" si="459"/>
        <v>98.98</v>
      </c>
      <c r="N4276" s="58">
        <f t="shared" si="460"/>
        <v>73.5</v>
      </c>
      <c r="O4276" s="58" t="e">
        <f>IF(J4276&gt;0,ROUND(J4276*#REF!,2),0)</f>
        <v>#REF!</v>
      </c>
      <c r="P4276" s="58" t="e">
        <f t="shared" si="461"/>
        <v>#REF!</v>
      </c>
      <c r="Q4276" s="59" t="s">
        <v>0</v>
      </c>
      <c r="R4276" s="51"/>
      <c r="S4276" s="51"/>
    </row>
    <row r="4277" spans="1:19" x14ac:dyDescent="0.35">
      <c r="A4277" s="53">
        <v>40901351</v>
      </c>
      <c r="B4277" s="53" t="s">
        <v>13251</v>
      </c>
      <c r="C4277" s="54" t="s">
        <v>346</v>
      </c>
      <c r="D4277" s="60">
        <v>1</v>
      </c>
      <c r="E4277" s="60" t="s">
        <v>13</v>
      </c>
      <c r="F4277" s="56">
        <v>8.26</v>
      </c>
      <c r="G4277" s="53"/>
      <c r="H4277" s="53"/>
      <c r="I4277" s="53"/>
      <c r="J4277" s="76">
        <v>0.34</v>
      </c>
      <c r="K4277" s="53">
        <v>2</v>
      </c>
      <c r="L4277" s="58">
        <f t="shared" si="458"/>
        <v>125.98</v>
      </c>
      <c r="M4277" s="58">
        <f t="shared" si="459"/>
        <v>125.98</v>
      </c>
      <c r="N4277" s="58">
        <f t="shared" si="460"/>
        <v>106.88</v>
      </c>
      <c r="O4277" s="58" t="e">
        <f>IF(J4277&gt;0,ROUND(J4277*#REF!,2),0)</f>
        <v>#REF!</v>
      </c>
      <c r="P4277" s="58" t="e">
        <f t="shared" si="461"/>
        <v>#REF!</v>
      </c>
      <c r="Q4277" s="59" t="s">
        <v>0</v>
      </c>
      <c r="R4277" s="51"/>
      <c r="S4277" s="51"/>
    </row>
    <row r="4278" spans="1:19" ht="31.5" x14ac:dyDescent="0.35">
      <c r="A4278" s="53">
        <v>40901360</v>
      </c>
      <c r="B4278" s="53" t="s">
        <v>13252</v>
      </c>
      <c r="C4278" s="54" t="s">
        <v>345</v>
      </c>
      <c r="D4278" s="60">
        <v>1</v>
      </c>
      <c r="E4278" s="60" t="s">
        <v>281</v>
      </c>
      <c r="F4278" s="56">
        <v>8.26</v>
      </c>
      <c r="G4278" s="53"/>
      <c r="H4278" s="53"/>
      <c r="I4278" s="53"/>
      <c r="J4278" s="76">
        <v>0.68</v>
      </c>
      <c r="K4278" s="53">
        <v>4</v>
      </c>
      <c r="L4278" s="58">
        <f t="shared" ref="L4278:L4304" si="462">VLOOKUP(E4278,PORTES2021,11,FALSE)</f>
        <v>172.1</v>
      </c>
      <c r="M4278" s="58">
        <f t="shared" si="459"/>
        <v>172.1</v>
      </c>
      <c r="N4278" s="58">
        <f t="shared" ref="N4278:N4304" si="463">IF(F4278&gt;0,ROUND(F4278*UCO_2021,2),0)</f>
        <v>106.88</v>
      </c>
      <c r="O4278" s="58" t="e">
        <f>IF(J4278&gt;0,ROUND(J4278*#REF!,2),0)</f>
        <v>#REF!</v>
      </c>
      <c r="P4278" s="58" t="e">
        <f t="shared" si="461"/>
        <v>#REF!</v>
      </c>
      <c r="Q4278" s="59" t="s">
        <v>0</v>
      </c>
      <c r="R4278" s="51"/>
      <c r="S4278" s="51"/>
    </row>
    <row r="4279" spans="1:19" ht="31.5" x14ac:dyDescent="0.35">
      <c r="A4279" s="53">
        <v>40901378</v>
      </c>
      <c r="B4279" s="53" t="s">
        <v>13253</v>
      </c>
      <c r="C4279" s="54" t="s">
        <v>344</v>
      </c>
      <c r="D4279" s="60">
        <v>1</v>
      </c>
      <c r="E4279" s="60" t="s">
        <v>281</v>
      </c>
      <c r="F4279" s="56">
        <v>10.81</v>
      </c>
      <c r="G4279" s="53"/>
      <c r="H4279" s="53"/>
      <c r="I4279" s="53"/>
      <c r="J4279" s="76">
        <v>0.68</v>
      </c>
      <c r="K4279" s="53">
        <v>4</v>
      </c>
      <c r="L4279" s="58">
        <f t="shared" si="462"/>
        <v>172.1</v>
      </c>
      <c r="M4279" s="58">
        <f t="shared" si="459"/>
        <v>172.1</v>
      </c>
      <c r="N4279" s="58">
        <f t="shared" si="463"/>
        <v>139.88</v>
      </c>
      <c r="O4279" s="58" t="e">
        <f>IF(J4279&gt;0,ROUND(J4279*#REF!,2),0)</f>
        <v>#REF!</v>
      </c>
      <c r="P4279" s="58" t="e">
        <f t="shared" si="461"/>
        <v>#REF!</v>
      </c>
      <c r="Q4279" s="59" t="s">
        <v>0</v>
      </c>
      <c r="R4279" s="51"/>
      <c r="S4279" s="51"/>
    </row>
    <row r="4280" spans="1:19" ht="21" x14ac:dyDescent="0.35">
      <c r="A4280" s="53">
        <v>40901386</v>
      </c>
      <c r="B4280" s="53" t="s">
        <v>13254</v>
      </c>
      <c r="C4280" s="54" t="s">
        <v>343</v>
      </c>
      <c r="D4280" s="60">
        <v>1</v>
      </c>
      <c r="E4280" s="60" t="s">
        <v>13</v>
      </c>
      <c r="F4280" s="56">
        <v>7.39</v>
      </c>
      <c r="G4280" s="53"/>
      <c r="H4280" s="53"/>
      <c r="I4280" s="53"/>
      <c r="J4280" s="76">
        <v>0.51</v>
      </c>
      <c r="K4280" s="53">
        <v>3</v>
      </c>
      <c r="L4280" s="58">
        <f t="shared" si="462"/>
        <v>125.98</v>
      </c>
      <c r="M4280" s="58">
        <f t="shared" si="459"/>
        <v>125.98</v>
      </c>
      <c r="N4280" s="58">
        <f t="shared" si="463"/>
        <v>95.63</v>
      </c>
      <c r="O4280" s="58" t="e">
        <f>IF(J4280&gt;0,ROUND(J4280*#REF!,2),0)</f>
        <v>#REF!</v>
      </c>
      <c r="P4280" s="58" t="e">
        <f t="shared" si="461"/>
        <v>#REF!</v>
      </c>
      <c r="Q4280" s="59" t="s">
        <v>0</v>
      </c>
      <c r="R4280" s="51"/>
      <c r="S4280" s="51"/>
    </row>
    <row r="4281" spans="1:19" ht="21" x14ac:dyDescent="0.35">
      <c r="A4281" s="53">
        <v>40901394</v>
      </c>
      <c r="B4281" s="53" t="s">
        <v>13255</v>
      </c>
      <c r="C4281" s="54" t="s">
        <v>342</v>
      </c>
      <c r="D4281" s="60">
        <v>1</v>
      </c>
      <c r="E4281" s="60" t="s">
        <v>41</v>
      </c>
      <c r="F4281" s="56">
        <v>8.26</v>
      </c>
      <c r="G4281" s="53"/>
      <c r="H4281" s="53"/>
      <c r="I4281" s="53"/>
      <c r="J4281" s="76">
        <v>0.34</v>
      </c>
      <c r="K4281" s="53">
        <v>2</v>
      </c>
      <c r="L4281" s="58">
        <f t="shared" si="462"/>
        <v>143.97</v>
      </c>
      <c r="M4281" s="58">
        <f t="shared" si="459"/>
        <v>143.97</v>
      </c>
      <c r="N4281" s="58">
        <f t="shared" si="463"/>
        <v>106.88</v>
      </c>
      <c r="O4281" s="58" t="e">
        <f>IF(J4281&gt;0,ROUND(J4281*#REF!,2),0)</f>
        <v>#REF!</v>
      </c>
      <c r="P4281" s="58" t="e">
        <f t="shared" si="461"/>
        <v>#REF!</v>
      </c>
      <c r="Q4281" s="59" t="s">
        <v>0</v>
      </c>
      <c r="R4281" s="51"/>
      <c r="S4281" s="51"/>
    </row>
    <row r="4282" spans="1:19" ht="21" x14ac:dyDescent="0.35">
      <c r="A4282" s="53">
        <v>40901408</v>
      </c>
      <c r="B4282" s="53" t="s">
        <v>13256</v>
      </c>
      <c r="C4282" s="54" t="s">
        <v>341</v>
      </c>
      <c r="D4282" s="60">
        <v>1</v>
      </c>
      <c r="E4282" s="60" t="s">
        <v>41</v>
      </c>
      <c r="F4282" s="56">
        <v>8.26</v>
      </c>
      <c r="G4282" s="53"/>
      <c r="H4282" s="53"/>
      <c r="I4282" s="53"/>
      <c r="J4282" s="76">
        <v>0.34</v>
      </c>
      <c r="K4282" s="53">
        <v>2</v>
      </c>
      <c r="L4282" s="58">
        <f t="shared" si="462"/>
        <v>143.97</v>
      </c>
      <c r="M4282" s="58">
        <f t="shared" si="459"/>
        <v>143.97</v>
      </c>
      <c r="N4282" s="58">
        <f t="shared" si="463"/>
        <v>106.88</v>
      </c>
      <c r="O4282" s="58" t="e">
        <f>IF(J4282&gt;0,ROUND(J4282*#REF!,2),0)</f>
        <v>#REF!</v>
      </c>
      <c r="P4282" s="58" t="e">
        <f t="shared" si="461"/>
        <v>#REF!</v>
      </c>
      <c r="Q4282" s="59" t="s">
        <v>0</v>
      </c>
      <c r="R4282" s="51"/>
      <c r="S4282" s="51"/>
    </row>
    <row r="4283" spans="1:19" ht="31.5" x14ac:dyDescent="0.35">
      <c r="A4283" s="53">
        <v>40901416</v>
      </c>
      <c r="B4283" s="53" t="s">
        <v>13257</v>
      </c>
      <c r="C4283" s="54" t="s">
        <v>340</v>
      </c>
      <c r="D4283" s="60">
        <v>1</v>
      </c>
      <c r="E4283" s="60" t="s">
        <v>41</v>
      </c>
      <c r="F4283" s="56">
        <v>8.26</v>
      </c>
      <c r="G4283" s="53"/>
      <c r="H4283" s="53"/>
      <c r="I4283" s="53"/>
      <c r="J4283" s="76">
        <v>0.34</v>
      </c>
      <c r="K4283" s="53">
        <v>2</v>
      </c>
      <c r="L4283" s="58">
        <f t="shared" si="462"/>
        <v>143.97</v>
      </c>
      <c r="M4283" s="58">
        <f t="shared" si="459"/>
        <v>143.97</v>
      </c>
      <c r="N4283" s="58">
        <f t="shared" si="463"/>
        <v>106.88</v>
      </c>
      <c r="O4283" s="58" t="e">
        <f>IF(J4283&gt;0,ROUND(J4283*#REF!,2),0)</f>
        <v>#REF!</v>
      </c>
      <c r="P4283" s="58" t="e">
        <f t="shared" si="461"/>
        <v>#REF!</v>
      </c>
      <c r="Q4283" s="59" t="s">
        <v>0</v>
      </c>
      <c r="R4283" s="51"/>
      <c r="S4283" s="51"/>
    </row>
    <row r="4284" spans="1:19" ht="21" x14ac:dyDescent="0.35">
      <c r="A4284" s="53">
        <v>40901424</v>
      </c>
      <c r="B4284" s="53" t="s">
        <v>13258</v>
      </c>
      <c r="C4284" s="54" t="s">
        <v>339</v>
      </c>
      <c r="D4284" s="60">
        <v>1</v>
      </c>
      <c r="E4284" s="60" t="s">
        <v>41</v>
      </c>
      <c r="F4284" s="56">
        <v>8.26</v>
      </c>
      <c r="G4284" s="53"/>
      <c r="H4284" s="53"/>
      <c r="I4284" s="53"/>
      <c r="J4284" s="76">
        <v>0.34</v>
      </c>
      <c r="K4284" s="53">
        <v>2</v>
      </c>
      <c r="L4284" s="58">
        <f t="shared" si="462"/>
        <v>143.97</v>
      </c>
      <c r="M4284" s="58">
        <f t="shared" si="459"/>
        <v>143.97</v>
      </c>
      <c r="N4284" s="58">
        <f t="shared" si="463"/>
        <v>106.88</v>
      </c>
      <c r="O4284" s="58" t="e">
        <f>IF(J4284&gt;0,ROUND(J4284*#REF!,2),0)</f>
        <v>#REF!</v>
      </c>
      <c r="P4284" s="58" t="e">
        <f t="shared" si="461"/>
        <v>#REF!</v>
      </c>
      <c r="Q4284" s="59" t="s">
        <v>0</v>
      </c>
      <c r="R4284" s="51"/>
      <c r="S4284" s="51"/>
    </row>
    <row r="4285" spans="1:19" ht="21" x14ac:dyDescent="0.35">
      <c r="A4285" s="53">
        <v>40901432</v>
      </c>
      <c r="B4285" s="53" t="s">
        <v>13259</v>
      </c>
      <c r="C4285" s="54" t="s">
        <v>338</v>
      </c>
      <c r="D4285" s="60">
        <v>1</v>
      </c>
      <c r="E4285" s="60" t="s">
        <v>41</v>
      </c>
      <c r="F4285" s="56">
        <v>8.26</v>
      </c>
      <c r="G4285" s="53"/>
      <c r="H4285" s="53"/>
      <c r="I4285" s="53"/>
      <c r="J4285" s="76">
        <v>0.34</v>
      </c>
      <c r="K4285" s="53">
        <v>2</v>
      </c>
      <c r="L4285" s="58">
        <f t="shared" si="462"/>
        <v>143.97</v>
      </c>
      <c r="M4285" s="58">
        <f t="shared" si="459"/>
        <v>143.97</v>
      </c>
      <c r="N4285" s="58">
        <f t="shared" si="463"/>
        <v>106.88</v>
      </c>
      <c r="O4285" s="58" t="e">
        <f>IF(J4285&gt;0,ROUND(J4285*#REF!,2),0)</f>
        <v>#REF!</v>
      </c>
      <c r="P4285" s="58" t="e">
        <f t="shared" si="461"/>
        <v>#REF!</v>
      </c>
      <c r="Q4285" s="59" t="s">
        <v>0</v>
      </c>
      <c r="R4285" s="51"/>
      <c r="S4285" s="51"/>
    </row>
    <row r="4286" spans="1:19" ht="21" x14ac:dyDescent="0.35">
      <c r="A4286" s="53">
        <v>40901440</v>
      </c>
      <c r="B4286" s="53" t="s">
        <v>13260</v>
      </c>
      <c r="C4286" s="54" t="s">
        <v>337</v>
      </c>
      <c r="D4286" s="60">
        <v>1</v>
      </c>
      <c r="E4286" s="60" t="s">
        <v>16</v>
      </c>
      <c r="F4286" s="56">
        <v>5.68</v>
      </c>
      <c r="G4286" s="53"/>
      <c r="H4286" s="53"/>
      <c r="I4286" s="53"/>
      <c r="J4286" s="76">
        <v>0.34</v>
      </c>
      <c r="K4286" s="53">
        <v>2</v>
      </c>
      <c r="L4286" s="58">
        <f t="shared" si="462"/>
        <v>212.59</v>
      </c>
      <c r="M4286" s="58">
        <f t="shared" si="459"/>
        <v>212.59</v>
      </c>
      <c r="N4286" s="58">
        <f t="shared" si="463"/>
        <v>73.5</v>
      </c>
      <c r="O4286" s="58" t="e">
        <f>IF(J4286&gt;0,ROUND(J4286*#REF!,2),0)</f>
        <v>#REF!</v>
      </c>
      <c r="P4286" s="58" t="e">
        <f t="shared" si="461"/>
        <v>#REF!</v>
      </c>
      <c r="Q4286" s="59" t="s">
        <v>0</v>
      </c>
      <c r="R4286" s="51"/>
      <c r="S4286" s="51"/>
    </row>
    <row r="4287" spans="1:19" ht="21" x14ac:dyDescent="0.35">
      <c r="A4287" s="53">
        <v>40901459</v>
      </c>
      <c r="B4287" s="53" t="s">
        <v>13261</v>
      </c>
      <c r="C4287" s="54" t="s">
        <v>336</v>
      </c>
      <c r="D4287" s="60">
        <v>1</v>
      </c>
      <c r="E4287" s="60" t="s">
        <v>151</v>
      </c>
      <c r="F4287" s="56">
        <v>8.26</v>
      </c>
      <c r="G4287" s="53"/>
      <c r="H4287" s="53"/>
      <c r="I4287" s="53"/>
      <c r="J4287" s="76">
        <v>0.51</v>
      </c>
      <c r="K4287" s="53">
        <v>3</v>
      </c>
      <c r="L4287" s="58">
        <f t="shared" si="462"/>
        <v>229.47</v>
      </c>
      <c r="M4287" s="58">
        <f t="shared" si="459"/>
        <v>229.47</v>
      </c>
      <c r="N4287" s="58">
        <f t="shared" si="463"/>
        <v>106.88</v>
      </c>
      <c r="O4287" s="58" t="e">
        <f>IF(J4287&gt;0,ROUND(J4287*#REF!,2),0)</f>
        <v>#REF!</v>
      </c>
      <c r="P4287" s="58" t="e">
        <f t="shared" si="461"/>
        <v>#REF!</v>
      </c>
      <c r="Q4287" s="59" t="s">
        <v>0</v>
      </c>
      <c r="R4287" s="51"/>
      <c r="S4287" s="51"/>
    </row>
    <row r="4288" spans="1:19" ht="21" x14ac:dyDescent="0.35">
      <c r="A4288" s="53">
        <v>40901467</v>
      </c>
      <c r="B4288" s="53" t="s">
        <v>13262</v>
      </c>
      <c r="C4288" s="54" t="s">
        <v>335</v>
      </c>
      <c r="D4288" s="60">
        <v>1</v>
      </c>
      <c r="E4288" s="60" t="s">
        <v>151</v>
      </c>
      <c r="F4288" s="56">
        <v>10.81</v>
      </c>
      <c r="G4288" s="53"/>
      <c r="H4288" s="53"/>
      <c r="I4288" s="53"/>
      <c r="J4288" s="76">
        <v>0.51</v>
      </c>
      <c r="K4288" s="53">
        <v>3</v>
      </c>
      <c r="L4288" s="58">
        <f t="shared" si="462"/>
        <v>229.47</v>
      </c>
      <c r="M4288" s="58">
        <f t="shared" si="459"/>
        <v>229.47</v>
      </c>
      <c r="N4288" s="58">
        <f t="shared" si="463"/>
        <v>139.88</v>
      </c>
      <c r="O4288" s="58" t="e">
        <f>IF(J4288&gt;0,ROUND(J4288*#REF!,2),0)</f>
        <v>#REF!</v>
      </c>
      <c r="P4288" s="58" t="e">
        <f t="shared" si="461"/>
        <v>#REF!</v>
      </c>
      <c r="Q4288" s="59" t="s">
        <v>0</v>
      </c>
      <c r="R4288" s="51"/>
      <c r="S4288" s="51"/>
    </row>
    <row r="4289" spans="1:19" ht="21" x14ac:dyDescent="0.35">
      <c r="A4289" s="53">
        <v>40901475</v>
      </c>
      <c r="B4289" s="53" t="s">
        <v>13263</v>
      </c>
      <c r="C4289" s="54" t="s">
        <v>334</v>
      </c>
      <c r="D4289" s="60">
        <v>1</v>
      </c>
      <c r="E4289" s="60" t="s">
        <v>151</v>
      </c>
      <c r="F4289" s="56">
        <v>8.26</v>
      </c>
      <c r="G4289" s="53"/>
      <c r="H4289" s="53"/>
      <c r="I4289" s="53"/>
      <c r="J4289" s="76">
        <v>0.51</v>
      </c>
      <c r="K4289" s="53">
        <v>3</v>
      </c>
      <c r="L4289" s="58">
        <f t="shared" si="462"/>
        <v>229.47</v>
      </c>
      <c r="M4289" s="58">
        <f t="shared" si="459"/>
        <v>229.47</v>
      </c>
      <c r="N4289" s="58">
        <f t="shared" si="463"/>
        <v>106.88</v>
      </c>
      <c r="O4289" s="58" t="e">
        <f>IF(J4289&gt;0,ROUND(J4289*#REF!,2),0)</f>
        <v>#REF!</v>
      </c>
      <c r="P4289" s="58" t="e">
        <f t="shared" si="461"/>
        <v>#REF!</v>
      </c>
      <c r="Q4289" s="59" t="s">
        <v>0</v>
      </c>
      <c r="R4289" s="51"/>
      <c r="S4289" s="51"/>
    </row>
    <row r="4290" spans="1:19" ht="21" x14ac:dyDescent="0.35">
      <c r="A4290" s="53">
        <v>40901483</v>
      </c>
      <c r="B4290" s="53" t="s">
        <v>13264</v>
      </c>
      <c r="C4290" s="54" t="s">
        <v>333</v>
      </c>
      <c r="D4290" s="60">
        <v>1</v>
      </c>
      <c r="E4290" s="60" t="s">
        <v>151</v>
      </c>
      <c r="F4290" s="56">
        <v>10.81</v>
      </c>
      <c r="G4290" s="53"/>
      <c r="H4290" s="53"/>
      <c r="I4290" s="53"/>
      <c r="J4290" s="76">
        <v>0.51</v>
      </c>
      <c r="K4290" s="53">
        <v>3</v>
      </c>
      <c r="L4290" s="58">
        <f t="shared" si="462"/>
        <v>229.47</v>
      </c>
      <c r="M4290" s="58">
        <f t="shared" si="459"/>
        <v>229.47</v>
      </c>
      <c r="N4290" s="58">
        <f t="shared" si="463"/>
        <v>139.88</v>
      </c>
      <c r="O4290" s="58" t="e">
        <f>IF(J4290&gt;0,ROUND(J4290*#REF!,2),0)</f>
        <v>#REF!</v>
      </c>
      <c r="P4290" s="58" t="e">
        <f t="shared" si="461"/>
        <v>#REF!</v>
      </c>
      <c r="Q4290" s="59" t="s">
        <v>0</v>
      </c>
      <c r="R4290" s="51"/>
      <c r="S4290" s="51"/>
    </row>
    <row r="4291" spans="1:19" ht="21" x14ac:dyDescent="0.35">
      <c r="A4291" s="53">
        <v>40901491</v>
      </c>
      <c r="B4291" s="53" t="s">
        <v>13265</v>
      </c>
      <c r="C4291" s="54" t="s">
        <v>332</v>
      </c>
      <c r="D4291" s="60">
        <v>1</v>
      </c>
      <c r="E4291" s="60" t="s">
        <v>34</v>
      </c>
      <c r="F4291" s="56">
        <v>2.89</v>
      </c>
      <c r="G4291" s="53"/>
      <c r="H4291" s="53"/>
      <c r="I4291" s="53"/>
      <c r="J4291" s="76">
        <v>0.68</v>
      </c>
      <c r="K4291" s="53">
        <v>4</v>
      </c>
      <c r="L4291" s="58">
        <f t="shared" si="462"/>
        <v>60.74</v>
      </c>
      <c r="M4291" s="58">
        <f t="shared" si="459"/>
        <v>60.74</v>
      </c>
      <c r="N4291" s="58">
        <f t="shared" si="463"/>
        <v>37.4</v>
      </c>
      <c r="O4291" s="58" t="e">
        <f>IF(J4291&gt;0,ROUND(J4291*#REF!,2),0)</f>
        <v>#REF!</v>
      </c>
      <c r="P4291" s="58" t="e">
        <f t="shared" si="461"/>
        <v>#REF!</v>
      </c>
      <c r="Q4291" s="59" t="s">
        <v>0</v>
      </c>
      <c r="R4291" s="51"/>
      <c r="S4291" s="51"/>
    </row>
    <row r="4292" spans="1:19" x14ac:dyDescent="0.35">
      <c r="A4292" s="53">
        <v>40901505</v>
      </c>
      <c r="B4292" s="53" t="s">
        <v>13266</v>
      </c>
      <c r="C4292" s="54" t="s">
        <v>331</v>
      </c>
      <c r="D4292" s="60">
        <v>1</v>
      </c>
      <c r="E4292" s="60" t="s">
        <v>41</v>
      </c>
      <c r="F4292" s="56">
        <v>4.72</v>
      </c>
      <c r="G4292" s="53"/>
      <c r="H4292" s="53"/>
      <c r="I4292" s="53"/>
      <c r="J4292" s="76">
        <v>0.51</v>
      </c>
      <c r="K4292" s="53">
        <v>3</v>
      </c>
      <c r="L4292" s="58">
        <f t="shared" si="462"/>
        <v>143.97</v>
      </c>
      <c r="M4292" s="58">
        <f t="shared" si="459"/>
        <v>143.97</v>
      </c>
      <c r="N4292" s="58">
        <f t="shared" si="463"/>
        <v>61.08</v>
      </c>
      <c r="O4292" s="58" t="e">
        <f>IF(J4292&gt;0,ROUND(J4292*#REF!,2),0)</f>
        <v>#REF!</v>
      </c>
      <c r="P4292" s="58" t="e">
        <f t="shared" si="461"/>
        <v>#REF!</v>
      </c>
      <c r="Q4292" s="59" t="s">
        <v>0</v>
      </c>
      <c r="R4292" s="51"/>
      <c r="S4292" s="51"/>
    </row>
    <row r="4293" spans="1:19" ht="21" x14ac:dyDescent="0.35">
      <c r="A4293" s="53">
        <v>40901513</v>
      </c>
      <c r="B4293" s="53" t="s">
        <v>13267</v>
      </c>
      <c r="C4293" s="54" t="s">
        <v>330</v>
      </c>
      <c r="D4293" s="60">
        <v>1</v>
      </c>
      <c r="E4293" s="60" t="s">
        <v>41</v>
      </c>
      <c r="F4293" s="56">
        <v>3.78</v>
      </c>
      <c r="G4293" s="53"/>
      <c r="H4293" s="53"/>
      <c r="I4293" s="53"/>
      <c r="J4293" s="76">
        <v>0.34</v>
      </c>
      <c r="K4293" s="53">
        <v>2</v>
      </c>
      <c r="L4293" s="58">
        <f t="shared" si="462"/>
        <v>143.97</v>
      </c>
      <c r="M4293" s="58">
        <f t="shared" si="459"/>
        <v>143.97</v>
      </c>
      <c r="N4293" s="58">
        <f t="shared" si="463"/>
        <v>48.91</v>
      </c>
      <c r="O4293" s="58" t="e">
        <f>IF(J4293&gt;0,ROUND(J4293*#REF!,2),0)</f>
        <v>#REF!</v>
      </c>
      <c r="P4293" s="58" t="e">
        <f t="shared" si="461"/>
        <v>#REF!</v>
      </c>
      <c r="Q4293" s="59" t="s">
        <v>0</v>
      </c>
      <c r="R4293" s="51"/>
      <c r="S4293" s="51"/>
    </row>
    <row r="4294" spans="1:19" ht="21" x14ac:dyDescent="0.35">
      <c r="A4294" s="53">
        <v>40901521</v>
      </c>
      <c r="B4294" s="53" t="s">
        <v>13268</v>
      </c>
      <c r="C4294" s="54" t="s">
        <v>329</v>
      </c>
      <c r="D4294" s="60">
        <v>1</v>
      </c>
      <c r="E4294" s="60" t="s">
        <v>23</v>
      </c>
      <c r="F4294" s="56">
        <v>6.29</v>
      </c>
      <c r="G4294" s="53"/>
      <c r="H4294" s="53"/>
      <c r="I4294" s="53"/>
      <c r="J4294" s="76"/>
      <c r="K4294" s="53"/>
      <c r="L4294" s="58">
        <f t="shared" si="462"/>
        <v>98.98</v>
      </c>
      <c r="M4294" s="58">
        <f t="shared" si="459"/>
        <v>98.98</v>
      </c>
      <c r="N4294" s="58">
        <f t="shared" si="463"/>
        <v>81.39</v>
      </c>
      <c r="O4294" s="58">
        <f>IF(J4294&gt;0,ROUND(J4294*#REF!,2),0)</f>
        <v>0</v>
      </c>
      <c r="P4294" s="58">
        <f t="shared" si="461"/>
        <v>180.37</v>
      </c>
      <c r="Q4294" s="59" t="s">
        <v>0</v>
      </c>
      <c r="R4294" s="51"/>
      <c r="S4294" s="51"/>
    </row>
    <row r="4295" spans="1:19" ht="21" x14ac:dyDescent="0.35">
      <c r="A4295" s="53">
        <v>40901530</v>
      </c>
      <c r="B4295" s="53" t="s">
        <v>13269</v>
      </c>
      <c r="C4295" s="54" t="s">
        <v>328</v>
      </c>
      <c r="D4295" s="60">
        <v>1</v>
      </c>
      <c r="E4295" s="60" t="s">
        <v>23</v>
      </c>
      <c r="F4295" s="56">
        <v>2.5</v>
      </c>
      <c r="G4295" s="53"/>
      <c r="H4295" s="53"/>
      <c r="I4295" s="53"/>
      <c r="J4295" s="76"/>
      <c r="K4295" s="53"/>
      <c r="L4295" s="58">
        <f t="shared" si="462"/>
        <v>98.98</v>
      </c>
      <c r="M4295" s="58">
        <f t="shared" si="459"/>
        <v>98.98</v>
      </c>
      <c r="N4295" s="58">
        <f t="shared" si="463"/>
        <v>32.35</v>
      </c>
      <c r="O4295" s="58">
        <f>IF(J4295&gt;0,ROUND(J4295*#REF!,2),0)</f>
        <v>0</v>
      </c>
      <c r="P4295" s="58">
        <f t="shared" si="461"/>
        <v>131.33000000000001</v>
      </c>
      <c r="Q4295" s="59" t="s">
        <v>0</v>
      </c>
      <c r="R4295" s="51"/>
      <c r="S4295" s="51"/>
    </row>
    <row r="4296" spans="1:19" x14ac:dyDescent="0.35">
      <c r="A4296" s="53">
        <v>40901602</v>
      </c>
      <c r="B4296" s="53" t="s">
        <v>13270</v>
      </c>
      <c r="C4296" s="54" t="s">
        <v>327</v>
      </c>
      <c r="D4296" s="60">
        <v>1</v>
      </c>
      <c r="E4296" s="60" t="s">
        <v>281</v>
      </c>
      <c r="F4296" s="56">
        <v>15</v>
      </c>
      <c r="G4296" s="53"/>
      <c r="H4296" s="53"/>
      <c r="I4296" s="53"/>
      <c r="J4296" s="76">
        <v>0.34</v>
      </c>
      <c r="K4296" s="53">
        <v>2</v>
      </c>
      <c r="L4296" s="58">
        <f t="shared" si="462"/>
        <v>172.1</v>
      </c>
      <c r="M4296" s="58">
        <f t="shared" si="459"/>
        <v>172.1</v>
      </c>
      <c r="N4296" s="58">
        <f t="shared" si="463"/>
        <v>194.1</v>
      </c>
      <c r="O4296" s="58" t="e">
        <f>IF(J4296&gt;0,ROUND(J4296*#REF!,2),0)</f>
        <v>#REF!</v>
      </c>
      <c r="P4296" s="58" t="e">
        <f t="shared" si="461"/>
        <v>#REF!</v>
      </c>
      <c r="Q4296" s="59" t="s">
        <v>0</v>
      </c>
      <c r="R4296" s="51"/>
      <c r="S4296" s="51"/>
    </row>
    <row r="4297" spans="1:19" ht="31.5" x14ac:dyDescent="0.35">
      <c r="A4297" s="53">
        <v>40901629</v>
      </c>
      <c r="B4297" s="53" t="s">
        <v>13271</v>
      </c>
      <c r="C4297" s="54" t="s">
        <v>326</v>
      </c>
      <c r="D4297" s="60">
        <v>1</v>
      </c>
      <c r="E4297" s="60" t="s">
        <v>13</v>
      </c>
      <c r="F4297" s="56">
        <v>37</v>
      </c>
      <c r="G4297" s="53"/>
      <c r="H4297" s="53"/>
      <c r="I4297" s="53"/>
      <c r="J4297" s="76">
        <v>0.38</v>
      </c>
      <c r="K4297" s="53">
        <v>2</v>
      </c>
      <c r="L4297" s="58">
        <f t="shared" si="462"/>
        <v>125.98</v>
      </c>
      <c r="M4297" s="58">
        <f t="shared" si="459"/>
        <v>125.98</v>
      </c>
      <c r="N4297" s="58">
        <f t="shared" si="463"/>
        <v>478.78</v>
      </c>
      <c r="O4297" s="58" t="e">
        <f>IF(J4297&gt;0,ROUND(J4297*#REF!,2),0)</f>
        <v>#REF!</v>
      </c>
      <c r="P4297" s="58" t="e">
        <f t="shared" si="461"/>
        <v>#REF!</v>
      </c>
      <c r="Q4297" s="59" t="s">
        <v>0</v>
      </c>
      <c r="R4297" s="51"/>
      <c r="S4297" s="51"/>
    </row>
    <row r="4298" spans="1:19" ht="21" x14ac:dyDescent="0.35">
      <c r="A4298" s="53">
        <v>40901696</v>
      </c>
      <c r="B4298" s="53" t="s">
        <v>13272</v>
      </c>
      <c r="C4298" s="54" t="s">
        <v>325</v>
      </c>
      <c r="D4298" s="60">
        <v>1</v>
      </c>
      <c r="E4298" s="60" t="s">
        <v>13</v>
      </c>
      <c r="F4298" s="56">
        <v>28</v>
      </c>
      <c r="G4298" s="53"/>
      <c r="H4298" s="53"/>
      <c r="I4298" s="53"/>
      <c r="J4298" s="76">
        <v>0.34</v>
      </c>
      <c r="K4298" s="53">
        <v>2</v>
      </c>
      <c r="L4298" s="58">
        <f t="shared" si="462"/>
        <v>125.98</v>
      </c>
      <c r="M4298" s="58">
        <f t="shared" si="459"/>
        <v>125.98</v>
      </c>
      <c r="N4298" s="58">
        <f t="shared" si="463"/>
        <v>362.32</v>
      </c>
      <c r="O4298" s="58" t="e">
        <f>IF(J4298&gt;0,ROUND(J4298*#REF!,2),0)</f>
        <v>#REF!</v>
      </c>
      <c r="P4298" s="58" t="e">
        <f t="shared" si="461"/>
        <v>#REF!</v>
      </c>
      <c r="Q4298" s="59" t="s">
        <v>0</v>
      </c>
      <c r="R4298" s="51"/>
      <c r="S4298" s="51"/>
    </row>
    <row r="4299" spans="1:19" ht="31.5" x14ac:dyDescent="0.35">
      <c r="A4299" s="53">
        <v>40901700</v>
      </c>
      <c r="B4299" s="53" t="s">
        <v>13273</v>
      </c>
      <c r="C4299" s="54" t="s">
        <v>324</v>
      </c>
      <c r="D4299" s="60">
        <v>1</v>
      </c>
      <c r="E4299" s="60" t="s">
        <v>281</v>
      </c>
      <c r="F4299" s="56">
        <v>45</v>
      </c>
      <c r="G4299" s="53"/>
      <c r="H4299" s="53"/>
      <c r="I4299" s="53"/>
      <c r="J4299" s="76">
        <v>0.34</v>
      </c>
      <c r="K4299" s="53">
        <v>2</v>
      </c>
      <c r="L4299" s="58">
        <f t="shared" si="462"/>
        <v>172.1</v>
      </c>
      <c r="M4299" s="58">
        <f t="shared" si="459"/>
        <v>172.1</v>
      </c>
      <c r="N4299" s="58">
        <f t="shared" si="463"/>
        <v>582.29999999999995</v>
      </c>
      <c r="O4299" s="58" t="e">
        <f>IF(J4299&gt;0,ROUND(J4299*#REF!,2),0)</f>
        <v>#REF!</v>
      </c>
      <c r="P4299" s="58" t="e">
        <f t="shared" si="461"/>
        <v>#REF!</v>
      </c>
      <c r="Q4299" s="59" t="s">
        <v>0</v>
      </c>
      <c r="R4299" s="51"/>
      <c r="S4299" s="51"/>
    </row>
    <row r="4300" spans="1:19" ht="21" x14ac:dyDescent="0.35">
      <c r="A4300" s="53">
        <v>40901718</v>
      </c>
      <c r="B4300" s="53" t="s">
        <v>13274</v>
      </c>
      <c r="C4300" s="54" t="s">
        <v>323</v>
      </c>
      <c r="D4300" s="60">
        <v>1</v>
      </c>
      <c r="E4300" s="60" t="s">
        <v>13</v>
      </c>
      <c r="F4300" s="56">
        <v>50</v>
      </c>
      <c r="G4300" s="53"/>
      <c r="H4300" s="53"/>
      <c r="I4300" s="53"/>
      <c r="J4300" s="76">
        <v>0.34</v>
      </c>
      <c r="K4300" s="53">
        <v>2</v>
      </c>
      <c r="L4300" s="58">
        <f t="shared" si="462"/>
        <v>125.98</v>
      </c>
      <c r="M4300" s="58">
        <f t="shared" si="459"/>
        <v>125.98</v>
      </c>
      <c r="N4300" s="58">
        <f t="shared" si="463"/>
        <v>647</v>
      </c>
      <c r="O4300" s="58" t="e">
        <f>IF(J4300&gt;0,ROUND(J4300*#REF!,2),0)</f>
        <v>#REF!</v>
      </c>
      <c r="P4300" s="58" t="e">
        <f t="shared" si="461"/>
        <v>#REF!</v>
      </c>
      <c r="Q4300" s="59" t="s">
        <v>0</v>
      </c>
      <c r="R4300" s="51"/>
      <c r="S4300" s="51"/>
    </row>
    <row r="4301" spans="1:19" x14ac:dyDescent="0.35">
      <c r="A4301" s="53">
        <v>40901734</v>
      </c>
      <c r="B4301" s="53" t="s">
        <v>13275</v>
      </c>
      <c r="C4301" s="54" t="s">
        <v>322</v>
      </c>
      <c r="D4301" s="60">
        <v>1</v>
      </c>
      <c r="E4301" s="60" t="s">
        <v>18</v>
      </c>
      <c r="F4301" s="56">
        <v>3.42</v>
      </c>
      <c r="G4301" s="53"/>
      <c r="H4301" s="53"/>
      <c r="I4301" s="53"/>
      <c r="J4301" s="76">
        <v>0.17</v>
      </c>
      <c r="K4301" s="57">
        <v>1</v>
      </c>
      <c r="L4301" s="58">
        <f t="shared" si="462"/>
        <v>44.99</v>
      </c>
      <c r="M4301" s="58">
        <f t="shared" si="459"/>
        <v>44.99</v>
      </c>
      <c r="N4301" s="58">
        <f t="shared" si="463"/>
        <v>44.25</v>
      </c>
      <c r="O4301" s="58" t="e">
        <f>IF(J4301&gt;0,ROUND(J4301*#REF!,2),0)</f>
        <v>#REF!</v>
      </c>
      <c r="P4301" s="58" t="e">
        <f t="shared" si="461"/>
        <v>#REF!</v>
      </c>
      <c r="Q4301" s="59" t="s">
        <v>0</v>
      </c>
      <c r="R4301" s="51"/>
      <c r="S4301" s="51"/>
    </row>
    <row r="4302" spans="1:19" x14ac:dyDescent="0.35">
      <c r="A4302" s="53">
        <v>40901742</v>
      </c>
      <c r="B4302" s="53" t="s">
        <v>13276</v>
      </c>
      <c r="C4302" s="54" t="s">
        <v>321</v>
      </c>
      <c r="D4302" s="60">
        <v>1</v>
      </c>
      <c r="E4302" s="60" t="s">
        <v>41</v>
      </c>
      <c r="F4302" s="56">
        <v>8.26</v>
      </c>
      <c r="G4302" s="53"/>
      <c r="H4302" s="53"/>
      <c r="I4302" s="53"/>
      <c r="J4302" s="76">
        <v>0.34</v>
      </c>
      <c r="K4302" s="57">
        <v>1</v>
      </c>
      <c r="L4302" s="58">
        <f t="shared" si="462"/>
        <v>143.97</v>
      </c>
      <c r="M4302" s="58">
        <f t="shared" si="459"/>
        <v>143.97</v>
      </c>
      <c r="N4302" s="58">
        <f t="shared" si="463"/>
        <v>106.88</v>
      </c>
      <c r="O4302" s="58" t="e">
        <f>IF(J4302&gt;0,ROUND(J4302*#REF!,2),0)</f>
        <v>#REF!</v>
      </c>
      <c r="P4302" s="58" t="e">
        <f t="shared" si="461"/>
        <v>#REF!</v>
      </c>
      <c r="Q4302" s="59" t="s">
        <v>0</v>
      </c>
      <c r="R4302" s="51"/>
      <c r="S4302" s="51"/>
    </row>
    <row r="4303" spans="1:19" x14ac:dyDescent="0.35">
      <c r="A4303" s="53">
        <v>40901750</v>
      </c>
      <c r="B4303" s="53" t="s">
        <v>13277</v>
      </c>
      <c r="C4303" s="54" t="s">
        <v>320</v>
      </c>
      <c r="D4303" s="60">
        <v>1</v>
      </c>
      <c r="E4303" s="60" t="s">
        <v>34</v>
      </c>
      <c r="F4303" s="56">
        <v>3.41</v>
      </c>
      <c r="G4303" s="53"/>
      <c r="H4303" s="53"/>
      <c r="I4303" s="53"/>
      <c r="J4303" s="76">
        <v>0.51</v>
      </c>
      <c r="K4303" s="53">
        <v>3</v>
      </c>
      <c r="L4303" s="58">
        <f t="shared" si="462"/>
        <v>60.74</v>
      </c>
      <c r="M4303" s="58">
        <f t="shared" si="459"/>
        <v>60.74</v>
      </c>
      <c r="N4303" s="58">
        <f t="shared" si="463"/>
        <v>44.13</v>
      </c>
      <c r="O4303" s="58" t="e">
        <f>IF(J4303&gt;0,ROUND(J4303*#REF!,2),0)</f>
        <v>#REF!</v>
      </c>
      <c r="P4303" s="58" t="e">
        <f t="shared" si="461"/>
        <v>#REF!</v>
      </c>
      <c r="Q4303" s="59" t="s">
        <v>0</v>
      </c>
      <c r="R4303" s="51"/>
      <c r="S4303" s="51"/>
    </row>
    <row r="4304" spans="1:19" ht="21" x14ac:dyDescent="0.35">
      <c r="A4304" s="53">
        <v>40901769</v>
      </c>
      <c r="B4304" s="53" t="s">
        <v>13278</v>
      </c>
      <c r="C4304" s="54" t="s">
        <v>319</v>
      </c>
      <c r="D4304" s="60">
        <v>1</v>
      </c>
      <c r="E4304" s="60" t="s">
        <v>34</v>
      </c>
      <c r="F4304" s="56">
        <v>3.78</v>
      </c>
      <c r="G4304" s="53"/>
      <c r="H4304" s="53"/>
      <c r="I4304" s="53"/>
      <c r="J4304" s="76">
        <v>0.34</v>
      </c>
      <c r="K4304" s="53">
        <v>2</v>
      </c>
      <c r="L4304" s="58">
        <f t="shared" si="462"/>
        <v>60.74</v>
      </c>
      <c r="M4304" s="58">
        <f t="shared" si="459"/>
        <v>60.74</v>
      </c>
      <c r="N4304" s="58">
        <f t="shared" si="463"/>
        <v>48.91</v>
      </c>
      <c r="O4304" s="58" t="e">
        <f>IF(J4304&gt;0,ROUND(J4304*#REF!,2),0)</f>
        <v>#REF!</v>
      </c>
      <c r="P4304" s="58" t="e">
        <f t="shared" si="461"/>
        <v>#REF!</v>
      </c>
      <c r="Q4304" s="59" t="s">
        <v>0</v>
      </c>
      <c r="R4304" s="51"/>
      <c r="S4304" s="51"/>
    </row>
    <row r="4305" spans="1:19" ht="21" x14ac:dyDescent="0.35">
      <c r="A4305" s="53">
        <v>40901793</v>
      </c>
      <c r="B4305" s="53" t="s">
        <v>13279</v>
      </c>
      <c r="C4305" s="54" t="s">
        <v>318</v>
      </c>
      <c r="D4305" s="60"/>
      <c r="E4305" s="60"/>
      <c r="F4305" s="56"/>
      <c r="G4305" s="53"/>
      <c r="H4305" s="53"/>
      <c r="I4305" s="53"/>
      <c r="J4305" s="76"/>
      <c r="K4305" s="53"/>
      <c r="L4305" s="58"/>
      <c r="M4305" s="58"/>
      <c r="N4305" s="58"/>
      <c r="O4305" s="58"/>
      <c r="P4305" s="58">
        <v>360.5</v>
      </c>
      <c r="Q4305" s="59" t="s">
        <v>0</v>
      </c>
      <c r="R4305" s="51"/>
      <c r="S4305" s="51"/>
    </row>
    <row r="4306" spans="1:19" ht="31" x14ac:dyDescent="0.35">
      <c r="A4306" s="125" t="s">
        <v>13280</v>
      </c>
      <c r="B4306" s="125"/>
      <c r="C4306" s="125"/>
      <c r="D4306" s="125"/>
      <c r="E4306" s="125"/>
      <c r="F4306" s="125"/>
      <c r="G4306" s="125"/>
      <c r="H4306" s="125"/>
      <c r="I4306" s="125"/>
      <c r="J4306" s="125"/>
      <c r="K4306" s="125"/>
      <c r="L4306" s="125"/>
      <c r="M4306" s="125"/>
      <c r="N4306" s="125"/>
      <c r="O4306" s="125"/>
      <c r="P4306" s="125"/>
      <c r="Q4306" s="52"/>
      <c r="R4306" s="51"/>
      <c r="S4306" s="51"/>
    </row>
    <row r="4307" spans="1:19" x14ac:dyDescent="0.35">
      <c r="A4307" s="53">
        <v>40902013</v>
      </c>
      <c r="B4307" s="53" t="s">
        <v>13281</v>
      </c>
      <c r="C4307" s="54" t="s">
        <v>317</v>
      </c>
      <c r="D4307" s="60">
        <v>1</v>
      </c>
      <c r="E4307" s="60" t="s">
        <v>13</v>
      </c>
      <c r="F4307" s="56">
        <v>3.72</v>
      </c>
      <c r="G4307" s="65"/>
      <c r="H4307" s="65"/>
      <c r="I4307" s="53"/>
      <c r="J4307" s="76">
        <v>0.34</v>
      </c>
      <c r="K4307" s="53">
        <v>2</v>
      </c>
      <c r="L4307" s="58">
        <f t="shared" ref="L4307:L4318" si="464">VLOOKUP(E4307,PORTES2021,11,FALSE)</f>
        <v>125.98</v>
      </c>
      <c r="M4307" s="58">
        <f t="shared" si="459"/>
        <v>125.98</v>
      </c>
      <c r="N4307" s="58">
        <f t="shared" ref="N4307:N4318" si="465">IF(F4307&gt;0,ROUND(F4307*UCO_2021,2),0)</f>
        <v>48.14</v>
      </c>
      <c r="O4307" s="58" t="e">
        <f>IF(J4307&gt;0,ROUND(J4307*#REF!,2),0)</f>
        <v>#REF!</v>
      </c>
      <c r="P4307" s="58" t="e">
        <f t="shared" si="461"/>
        <v>#REF!</v>
      </c>
      <c r="Q4307" s="59" t="s">
        <v>0</v>
      </c>
      <c r="R4307" s="51"/>
      <c r="S4307" s="51"/>
    </row>
    <row r="4308" spans="1:19" ht="21" x14ac:dyDescent="0.35">
      <c r="A4308" s="53">
        <v>40902021</v>
      </c>
      <c r="B4308" s="53" t="s">
        <v>13282</v>
      </c>
      <c r="C4308" s="54" t="s">
        <v>316</v>
      </c>
      <c r="D4308" s="60">
        <v>1</v>
      </c>
      <c r="E4308" s="60" t="s">
        <v>151</v>
      </c>
      <c r="F4308" s="56">
        <v>4.05</v>
      </c>
      <c r="G4308" s="53"/>
      <c r="H4308" s="53"/>
      <c r="I4308" s="53"/>
      <c r="J4308" s="76">
        <v>0.51</v>
      </c>
      <c r="K4308" s="53">
        <v>3</v>
      </c>
      <c r="L4308" s="58">
        <f t="shared" si="464"/>
        <v>229.47</v>
      </c>
      <c r="M4308" s="58">
        <f t="shared" si="459"/>
        <v>229.47</v>
      </c>
      <c r="N4308" s="58">
        <f t="shared" si="465"/>
        <v>52.41</v>
      </c>
      <c r="O4308" s="58" t="e">
        <f>IF(J4308&gt;0,ROUND(J4308*#REF!,2),0)</f>
        <v>#REF!</v>
      </c>
      <c r="P4308" s="58" t="e">
        <f t="shared" si="461"/>
        <v>#REF!</v>
      </c>
      <c r="Q4308" s="59" t="s">
        <v>0</v>
      </c>
      <c r="R4308" s="51"/>
      <c r="S4308" s="51"/>
    </row>
    <row r="4309" spans="1:19" ht="21" x14ac:dyDescent="0.35">
      <c r="A4309" s="53">
        <v>40902030</v>
      </c>
      <c r="B4309" s="53" t="s">
        <v>13283</v>
      </c>
      <c r="C4309" s="54" t="s">
        <v>315</v>
      </c>
      <c r="D4309" s="60">
        <v>1</v>
      </c>
      <c r="E4309" s="60" t="s">
        <v>16</v>
      </c>
      <c r="F4309" s="56">
        <v>5.68</v>
      </c>
      <c r="G4309" s="65"/>
      <c r="H4309" s="65"/>
      <c r="I4309" s="53"/>
      <c r="J4309" s="76">
        <v>0.34</v>
      </c>
      <c r="K4309" s="53">
        <v>2</v>
      </c>
      <c r="L4309" s="58">
        <f t="shared" si="464"/>
        <v>212.59</v>
      </c>
      <c r="M4309" s="58">
        <f t="shared" si="459"/>
        <v>212.59</v>
      </c>
      <c r="N4309" s="58">
        <f t="shared" si="465"/>
        <v>73.5</v>
      </c>
      <c r="O4309" s="58" t="e">
        <f>IF(J4309&gt;0,ROUND(J4309*#REF!,2),0)</f>
        <v>#REF!</v>
      </c>
      <c r="P4309" s="58" t="e">
        <f t="shared" si="461"/>
        <v>#REF!</v>
      </c>
      <c r="Q4309" s="59" t="s">
        <v>0</v>
      </c>
      <c r="R4309" s="51"/>
      <c r="S4309" s="51"/>
    </row>
    <row r="4310" spans="1:19" ht="21" x14ac:dyDescent="0.35">
      <c r="A4310" s="53">
        <v>40902048</v>
      </c>
      <c r="B4310" s="53" t="s">
        <v>13284</v>
      </c>
      <c r="C4310" s="54" t="s">
        <v>314</v>
      </c>
      <c r="D4310" s="60">
        <v>1</v>
      </c>
      <c r="E4310" s="60" t="s">
        <v>311</v>
      </c>
      <c r="F4310" s="56">
        <v>8.52</v>
      </c>
      <c r="G4310" s="65"/>
      <c r="H4310" s="65"/>
      <c r="I4310" s="53"/>
      <c r="J4310" s="76">
        <v>0.34</v>
      </c>
      <c r="K4310" s="53">
        <v>2</v>
      </c>
      <c r="L4310" s="58">
        <f t="shared" si="464"/>
        <v>247.47</v>
      </c>
      <c r="M4310" s="58">
        <f t="shared" si="459"/>
        <v>247.47</v>
      </c>
      <c r="N4310" s="58">
        <f t="shared" si="465"/>
        <v>110.25</v>
      </c>
      <c r="O4310" s="58" t="e">
        <f>IF(J4310&gt;0,ROUND(J4310*#REF!,2),0)</f>
        <v>#REF!</v>
      </c>
      <c r="P4310" s="58" t="e">
        <f t="shared" si="461"/>
        <v>#REF!</v>
      </c>
      <c r="Q4310" s="59" t="s">
        <v>0</v>
      </c>
      <c r="R4310" s="51"/>
      <c r="S4310" s="51"/>
    </row>
    <row r="4311" spans="1:19" x14ac:dyDescent="0.35">
      <c r="A4311" s="53">
        <v>40902056</v>
      </c>
      <c r="B4311" s="53" t="s">
        <v>13285</v>
      </c>
      <c r="C4311" s="54" t="s">
        <v>313</v>
      </c>
      <c r="D4311" s="60">
        <v>1</v>
      </c>
      <c r="E4311" s="60" t="s">
        <v>281</v>
      </c>
      <c r="F4311" s="56">
        <v>6.04</v>
      </c>
      <c r="G4311" s="53"/>
      <c r="H4311" s="53"/>
      <c r="I4311" s="53"/>
      <c r="J4311" s="76">
        <v>0.34</v>
      </c>
      <c r="K4311" s="53">
        <v>2</v>
      </c>
      <c r="L4311" s="58">
        <f t="shared" si="464"/>
        <v>172.1</v>
      </c>
      <c r="M4311" s="58">
        <f t="shared" ref="M4311:M4318" si="466">ROUND(D4311*L4311,2)</f>
        <v>172.1</v>
      </c>
      <c r="N4311" s="58">
        <f t="shared" si="465"/>
        <v>78.16</v>
      </c>
      <c r="O4311" s="58" t="e">
        <f>IF(J4311&gt;0,ROUND(J4311*#REF!,2),0)</f>
        <v>#REF!</v>
      </c>
      <c r="P4311" s="58" t="e">
        <f t="shared" ref="P4311:P4318" si="467">ROUND(M4311+N4311+O4311,2)</f>
        <v>#REF!</v>
      </c>
      <c r="Q4311" s="59" t="s">
        <v>0</v>
      </c>
      <c r="R4311" s="51"/>
      <c r="S4311" s="51"/>
    </row>
    <row r="4312" spans="1:19" x14ac:dyDescent="0.35">
      <c r="A4312" s="53">
        <v>40902064</v>
      </c>
      <c r="B4312" s="53" t="s">
        <v>13286</v>
      </c>
      <c r="C4312" s="54" t="s">
        <v>312</v>
      </c>
      <c r="D4312" s="60">
        <v>1</v>
      </c>
      <c r="E4312" s="60" t="s">
        <v>311</v>
      </c>
      <c r="F4312" s="56">
        <v>8.26</v>
      </c>
      <c r="G4312" s="53"/>
      <c r="H4312" s="53"/>
      <c r="I4312" s="53"/>
      <c r="J4312" s="76">
        <v>0.34</v>
      </c>
      <c r="K4312" s="53">
        <v>2</v>
      </c>
      <c r="L4312" s="58">
        <f t="shared" si="464"/>
        <v>247.47</v>
      </c>
      <c r="M4312" s="58">
        <f t="shared" si="466"/>
        <v>247.47</v>
      </c>
      <c r="N4312" s="58">
        <f t="shared" si="465"/>
        <v>106.88</v>
      </c>
      <c r="O4312" s="58" t="e">
        <f>IF(J4312&gt;0,ROUND(J4312*#REF!,2),0)</f>
        <v>#REF!</v>
      </c>
      <c r="P4312" s="58" t="e">
        <f t="shared" si="467"/>
        <v>#REF!</v>
      </c>
      <c r="Q4312" s="59" t="s">
        <v>0</v>
      </c>
      <c r="R4312" s="51"/>
      <c r="S4312" s="51"/>
    </row>
    <row r="4313" spans="1:19" ht="31.5" x14ac:dyDescent="0.35">
      <c r="A4313" s="53">
        <v>40902072</v>
      </c>
      <c r="B4313" s="53" t="s">
        <v>13287</v>
      </c>
      <c r="C4313" s="54" t="s">
        <v>310</v>
      </c>
      <c r="D4313" s="60">
        <v>1</v>
      </c>
      <c r="E4313" s="60" t="s">
        <v>281</v>
      </c>
      <c r="F4313" s="56"/>
      <c r="G4313" s="53"/>
      <c r="H4313" s="53"/>
      <c r="I4313" s="53"/>
      <c r="J4313" s="76">
        <v>0.34</v>
      </c>
      <c r="K4313" s="53">
        <v>2</v>
      </c>
      <c r="L4313" s="58">
        <f t="shared" si="464"/>
        <v>172.1</v>
      </c>
      <c r="M4313" s="58">
        <f t="shared" si="466"/>
        <v>172.1</v>
      </c>
      <c r="N4313" s="58">
        <f t="shared" si="465"/>
        <v>0</v>
      </c>
      <c r="O4313" s="58" t="e">
        <f>IF(J4313&gt;0,ROUND(J4313*#REF!,2),0)</f>
        <v>#REF!</v>
      </c>
      <c r="P4313" s="58" t="e">
        <f t="shared" si="467"/>
        <v>#REF!</v>
      </c>
      <c r="Q4313" s="59" t="s">
        <v>0</v>
      </c>
      <c r="R4313" s="51"/>
      <c r="S4313" s="51"/>
    </row>
    <row r="4314" spans="1:19" ht="42" x14ac:dyDescent="0.35">
      <c r="A4314" s="53">
        <v>40902080</v>
      </c>
      <c r="B4314" s="53" t="s">
        <v>13288</v>
      </c>
      <c r="C4314" s="54" t="s">
        <v>309</v>
      </c>
      <c r="D4314" s="60">
        <v>1</v>
      </c>
      <c r="E4314" s="60" t="s">
        <v>18</v>
      </c>
      <c r="F4314" s="56"/>
      <c r="G4314" s="53"/>
      <c r="H4314" s="53"/>
      <c r="I4314" s="53"/>
      <c r="J4314" s="76">
        <v>0.17</v>
      </c>
      <c r="K4314" s="53">
        <v>1</v>
      </c>
      <c r="L4314" s="58">
        <f t="shared" si="464"/>
        <v>44.99</v>
      </c>
      <c r="M4314" s="58">
        <f t="shared" si="466"/>
        <v>44.99</v>
      </c>
      <c r="N4314" s="58">
        <f t="shared" si="465"/>
        <v>0</v>
      </c>
      <c r="O4314" s="58" t="e">
        <f>IF(J4314&gt;0,ROUND(J4314*#REF!,2),0)</f>
        <v>#REF!</v>
      </c>
      <c r="P4314" s="58" t="e">
        <f t="shared" si="467"/>
        <v>#REF!</v>
      </c>
      <c r="Q4314" s="59" t="s">
        <v>0</v>
      </c>
      <c r="R4314" s="51"/>
      <c r="S4314" s="51"/>
    </row>
    <row r="4315" spans="1:19" ht="31.5" x14ac:dyDescent="0.35">
      <c r="A4315" s="53">
        <v>40902110</v>
      </c>
      <c r="B4315" s="53" t="s">
        <v>13289</v>
      </c>
      <c r="C4315" s="54" t="s">
        <v>308</v>
      </c>
      <c r="D4315" s="60">
        <v>1</v>
      </c>
      <c r="E4315" s="60" t="s">
        <v>151</v>
      </c>
      <c r="F4315" s="56"/>
      <c r="G4315" s="53"/>
      <c r="H4315" s="53"/>
      <c r="I4315" s="53"/>
      <c r="J4315" s="76"/>
      <c r="K4315" s="53"/>
      <c r="L4315" s="58">
        <f t="shared" si="464"/>
        <v>229.47</v>
      </c>
      <c r="M4315" s="58">
        <f t="shared" si="466"/>
        <v>229.47</v>
      </c>
      <c r="N4315" s="58">
        <f t="shared" si="465"/>
        <v>0</v>
      </c>
      <c r="O4315" s="58">
        <f>IF(J4315&gt;0,ROUND(J4315*#REF!,2),0)</f>
        <v>0</v>
      </c>
      <c r="P4315" s="58">
        <f t="shared" si="467"/>
        <v>229.47</v>
      </c>
      <c r="Q4315" s="59" t="s">
        <v>0</v>
      </c>
      <c r="R4315" s="51"/>
      <c r="S4315" s="51"/>
    </row>
    <row r="4316" spans="1:19" ht="42" x14ac:dyDescent="0.35">
      <c r="A4316" s="53">
        <v>40902129</v>
      </c>
      <c r="B4316" s="53" t="s">
        <v>13290</v>
      </c>
      <c r="C4316" s="54" t="s">
        <v>307</v>
      </c>
      <c r="D4316" s="60">
        <v>1</v>
      </c>
      <c r="E4316" s="60" t="s">
        <v>23</v>
      </c>
      <c r="F4316" s="56"/>
      <c r="G4316" s="65"/>
      <c r="H4316" s="65"/>
      <c r="I4316" s="53"/>
      <c r="J4316" s="76"/>
      <c r="K4316" s="53"/>
      <c r="L4316" s="58">
        <f t="shared" si="464"/>
        <v>98.98</v>
      </c>
      <c r="M4316" s="58">
        <f t="shared" si="466"/>
        <v>98.98</v>
      </c>
      <c r="N4316" s="58">
        <f t="shared" si="465"/>
        <v>0</v>
      </c>
      <c r="O4316" s="58">
        <f>IF(J4316&gt;0,ROUND(J4316*#REF!,2),0)</f>
        <v>0</v>
      </c>
      <c r="P4316" s="58">
        <f t="shared" si="467"/>
        <v>98.98</v>
      </c>
      <c r="Q4316" s="59" t="s">
        <v>0</v>
      </c>
      <c r="R4316" s="51"/>
      <c r="S4316" s="51"/>
    </row>
    <row r="4317" spans="1:19" ht="21" x14ac:dyDescent="0.35">
      <c r="A4317" s="53">
        <v>40902137</v>
      </c>
      <c r="B4317" s="53" t="s">
        <v>13291</v>
      </c>
      <c r="C4317" s="54" t="s">
        <v>306</v>
      </c>
      <c r="D4317" s="60">
        <v>1</v>
      </c>
      <c r="E4317" s="60" t="s">
        <v>31</v>
      </c>
      <c r="F4317" s="56">
        <v>3.33</v>
      </c>
      <c r="G4317" s="53"/>
      <c r="H4317" s="53"/>
      <c r="I4317" s="53"/>
      <c r="J4317" s="76">
        <v>0.34</v>
      </c>
      <c r="K4317" s="53">
        <v>1</v>
      </c>
      <c r="L4317" s="58">
        <f t="shared" si="464"/>
        <v>22.5</v>
      </c>
      <c r="M4317" s="58">
        <f t="shared" si="466"/>
        <v>22.5</v>
      </c>
      <c r="N4317" s="58">
        <f t="shared" si="465"/>
        <v>43.09</v>
      </c>
      <c r="O4317" s="58" t="e">
        <f>IF(J4317&gt;0,ROUND(J4317*#REF!,2),0)</f>
        <v>#REF!</v>
      </c>
      <c r="P4317" s="58" t="e">
        <f t="shared" si="467"/>
        <v>#REF!</v>
      </c>
      <c r="Q4317" s="59" t="s">
        <v>0</v>
      </c>
      <c r="R4317" s="51"/>
      <c r="S4317" s="51"/>
    </row>
    <row r="4318" spans="1:19" ht="21" x14ac:dyDescent="0.35">
      <c r="A4318" s="53">
        <v>40902145</v>
      </c>
      <c r="B4318" s="53" t="s">
        <v>13292</v>
      </c>
      <c r="C4318" s="54" t="s">
        <v>305</v>
      </c>
      <c r="D4318" s="60">
        <v>1</v>
      </c>
      <c r="E4318" s="60" t="s">
        <v>281</v>
      </c>
      <c r="F4318" s="56">
        <v>80</v>
      </c>
      <c r="G4318" s="53"/>
      <c r="H4318" s="53"/>
      <c r="I4318" s="53"/>
      <c r="J4318" s="76">
        <v>0.34</v>
      </c>
      <c r="K4318" s="53">
        <v>2</v>
      </c>
      <c r="L4318" s="58">
        <f t="shared" si="464"/>
        <v>172.1</v>
      </c>
      <c r="M4318" s="58">
        <f t="shared" si="466"/>
        <v>172.1</v>
      </c>
      <c r="N4318" s="58">
        <f t="shared" si="465"/>
        <v>1035.2</v>
      </c>
      <c r="O4318" s="58" t="e">
        <f>IF(J4318&gt;0,ROUND(J4318*#REF!,2),0)</f>
        <v>#REF!</v>
      </c>
      <c r="P4318" s="58" t="e">
        <f t="shared" si="467"/>
        <v>#REF!</v>
      </c>
      <c r="Q4318" s="59" t="s">
        <v>132</v>
      </c>
      <c r="R4318" s="51"/>
      <c r="S4318" s="51"/>
    </row>
    <row r="4319" spans="1:19" ht="31" x14ac:dyDescent="0.35">
      <c r="A4319" s="124" t="s">
        <v>13293</v>
      </c>
      <c r="B4319" s="124"/>
      <c r="C4319" s="124"/>
      <c r="D4319" s="124"/>
      <c r="E4319" s="124"/>
      <c r="F4319" s="124"/>
      <c r="G4319" s="124"/>
      <c r="H4319" s="124"/>
      <c r="I4319" s="124"/>
      <c r="J4319" s="124"/>
      <c r="K4319" s="124"/>
      <c r="L4319" s="124"/>
      <c r="M4319" s="124"/>
      <c r="N4319" s="124"/>
      <c r="O4319" s="124"/>
      <c r="P4319" s="124"/>
      <c r="Q4319" s="52"/>
      <c r="R4319" s="51"/>
      <c r="S4319" s="51"/>
    </row>
    <row r="4320" spans="1:19" x14ac:dyDescent="0.35">
      <c r="A4320" s="53">
        <v>41001010</v>
      </c>
      <c r="B4320" s="53" t="s">
        <v>13294</v>
      </c>
      <c r="C4320" s="54" t="s">
        <v>304</v>
      </c>
      <c r="D4320" s="60">
        <v>1</v>
      </c>
      <c r="E4320" s="60" t="s">
        <v>13</v>
      </c>
      <c r="F4320" s="56">
        <v>19.100000000000001</v>
      </c>
      <c r="G4320" s="53"/>
      <c r="H4320" s="53"/>
      <c r="I4320" s="53"/>
      <c r="J4320" s="76">
        <v>1</v>
      </c>
      <c r="K4320" s="53">
        <v>1</v>
      </c>
      <c r="L4320" s="58">
        <f t="shared" ref="L4320:L4359" si="468">VLOOKUP(E4320,PORTES2021,11,FALSE)</f>
        <v>125.98</v>
      </c>
      <c r="M4320" s="58">
        <f t="shared" ref="M4320:M4363" si="469">ROUND(D4320*L4320,2)</f>
        <v>125.98</v>
      </c>
      <c r="N4320" s="58">
        <f t="shared" ref="N4320:N4359" si="470">IF(F4320&gt;0,ROUND(F4320*UCO_2021,2),0)</f>
        <v>247.15</v>
      </c>
      <c r="O4320" s="58" t="e">
        <f>IF(J4320&gt;0,ROUND(J4320*#REF!,2),0)</f>
        <v>#REF!</v>
      </c>
      <c r="P4320" s="58" t="e">
        <f t="shared" ref="P4320:P4359" si="471">ROUND(M4320+N4320+O4320,2)</f>
        <v>#REF!</v>
      </c>
      <c r="Q4320" s="59" t="s">
        <v>0</v>
      </c>
      <c r="R4320" s="51"/>
      <c r="S4320" s="51"/>
    </row>
    <row r="4321" spans="1:19" x14ac:dyDescent="0.35">
      <c r="A4321" s="53">
        <v>41001028</v>
      </c>
      <c r="B4321" s="53" t="s">
        <v>13295</v>
      </c>
      <c r="C4321" s="54" t="s">
        <v>303</v>
      </c>
      <c r="D4321" s="60">
        <v>1</v>
      </c>
      <c r="E4321" s="60" t="s">
        <v>23</v>
      </c>
      <c r="F4321" s="56">
        <v>22.38</v>
      </c>
      <c r="G4321" s="65"/>
      <c r="H4321" s="65"/>
      <c r="I4321" s="53"/>
      <c r="J4321" s="76">
        <v>1.5</v>
      </c>
      <c r="K4321" s="53">
        <v>1</v>
      </c>
      <c r="L4321" s="58">
        <f t="shared" si="468"/>
        <v>98.98</v>
      </c>
      <c r="M4321" s="58">
        <f t="shared" si="469"/>
        <v>98.98</v>
      </c>
      <c r="N4321" s="58">
        <f t="shared" si="470"/>
        <v>289.60000000000002</v>
      </c>
      <c r="O4321" s="58" t="e">
        <f>IF(J4321&gt;0,ROUND(J4321*#REF!,2),0)</f>
        <v>#REF!</v>
      </c>
      <c r="P4321" s="58" t="e">
        <f t="shared" si="471"/>
        <v>#REF!</v>
      </c>
      <c r="Q4321" s="59" t="s">
        <v>0</v>
      </c>
      <c r="R4321" s="51"/>
      <c r="S4321" s="51"/>
    </row>
    <row r="4322" spans="1:19" x14ac:dyDescent="0.35">
      <c r="A4322" s="53">
        <v>41001036</v>
      </c>
      <c r="B4322" s="53" t="s">
        <v>13296</v>
      </c>
      <c r="C4322" s="54" t="s">
        <v>302</v>
      </c>
      <c r="D4322" s="60">
        <v>1</v>
      </c>
      <c r="E4322" s="60" t="s">
        <v>13</v>
      </c>
      <c r="F4322" s="56">
        <v>22.38</v>
      </c>
      <c r="G4322" s="65"/>
      <c r="H4322" s="65"/>
      <c r="I4322" s="53"/>
      <c r="J4322" s="76">
        <v>1</v>
      </c>
      <c r="K4322" s="53">
        <v>1</v>
      </c>
      <c r="L4322" s="58">
        <f t="shared" si="468"/>
        <v>125.98</v>
      </c>
      <c r="M4322" s="58">
        <f t="shared" si="469"/>
        <v>125.98</v>
      </c>
      <c r="N4322" s="58">
        <f t="shared" si="470"/>
        <v>289.60000000000002</v>
      </c>
      <c r="O4322" s="58" t="e">
        <f>IF(J4322&gt;0,ROUND(J4322*#REF!,2),0)</f>
        <v>#REF!</v>
      </c>
      <c r="P4322" s="58" t="e">
        <f t="shared" si="471"/>
        <v>#REF!</v>
      </c>
      <c r="Q4322" s="59" t="s">
        <v>0</v>
      </c>
      <c r="R4322" s="51"/>
      <c r="S4322" s="51"/>
    </row>
    <row r="4323" spans="1:19" ht="21" x14ac:dyDescent="0.35">
      <c r="A4323" s="53">
        <v>41001044</v>
      </c>
      <c r="B4323" s="53" t="s">
        <v>13297</v>
      </c>
      <c r="C4323" s="54" t="s">
        <v>301</v>
      </c>
      <c r="D4323" s="60">
        <v>1</v>
      </c>
      <c r="E4323" s="60" t="s">
        <v>13</v>
      </c>
      <c r="F4323" s="56">
        <v>22.38</v>
      </c>
      <c r="G4323" s="53"/>
      <c r="H4323" s="53"/>
      <c r="I4323" s="53"/>
      <c r="J4323" s="76">
        <v>1</v>
      </c>
      <c r="K4323" s="53">
        <v>1</v>
      </c>
      <c r="L4323" s="58">
        <f t="shared" si="468"/>
        <v>125.98</v>
      </c>
      <c r="M4323" s="58">
        <f t="shared" si="469"/>
        <v>125.98</v>
      </c>
      <c r="N4323" s="58">
        <f t="shared" si="470"/>
        <v>289.60000000000002</v>
      </c>
      <c r="O4323" s="58" t="e">
        <f>IF(J4323&gt;0,ROUND(J4323*#REF!,2),0)</f>
        <v>#REF!</v>
      </c>
      <c r="P4323" s="58" t="e">
        <f t="shared" si="471"/>
        <v>#REF!</v>
      </c>
      <c r="Q4323" s="59" t="s">
        <v>0</v>
      </c>
      <c r="R4323" s="51"/>
      <c r="S4323" s="51"/>
    </row>
    <row r="4324" spans="1:19" x14ac:dyDescent="0.35">
      <c r="A4324" s="53">
        <v>41001052</v>
      </c>
      <c r="B4324" s="53" t="s">
        <v>13298</v>
      </c>
      <c r="C4324" s="54" t="s">
        <v>300</v>
      </c>
      <c r="D4324" s="60">
        <v>1</v>
      </c>
      <c r="E4324" s="60" t="s">
        <v>23</v>
      </c>
      <c r="F4324" s="56">
        <v>19.100000000000001</v>
      </c>
      <c r="G4324" s="53"/>
      <c r="H4324" s="53"/>
      <c r="I4324" s="53"/>
      <c r="J4324" s="76">
        <v>1</v>
      </c>
      <c r="K4324" s="53">
        <v>1</v>
      </c>
      <c r="L4324" s="58">
        <f t="shared" si="468"/>
        <v>98.98</v>
      </c>
      <c r="M4324" s="58">
        <f t="shared" si="469"/>
        <v>98.98</v>
      </c>
      <c r="N4324" s="58">
        <f t="shared" si="470"/>
        <v>247.15</v>
      </c>
      <c r="O4324" s="58" t="e">
        <f>IF(J4324&gt;0,ROUND(J4324*#REF!,2),0)</f>
        <v>#REF!</v>
      </c>
      <c r="P4324" s="58" t="e">
        <f t="shared" si="471"/>
        <v>#REF!</v>
      </c>
      <c r="Q4324" s="59" t="s">
        <v>0</v>
      </c>
      <c r="R4324" s="51"/>
      <c r="S4324" s="51"/>
    </row>
    <row r="4325" spans="1:19" ht="31.5" x14ac:dyDescent="0.35">
      <c r="A4325" s="53">
        <v>41001060</v>
      </c>
      <c r="B4325" s="53" t="s">
        <v>13299</v>
      </c>
      <c r="C4325" s="54" t="s">
        <v>299</v>
      </c>
      <c r="D4325" s="60">
        <v>1</v>
      </c>
      <c r="E4325" s="60" t="s">
        <v>13</v>
      </c>
      <c r="F4325" s="56">
        <v>22.38</v>
      </c>
      <c r="G4325" s="65"/>
      <c r="H4325" s="65"/>
      <c r="I4325" s="53"/>
      <c r="J4325" s="76">
        <v>1.5</v>
      </c>
      <c r="K4325" s="53">
        <v>1</v>
      </c>
      <c r="L4325" s="58">
        <f t="shared" si="468"/>
        <v>125.98</v>
      </c>
      <c r="M4325" s="58">
        <f t="shared" si="469"/>
        <v>125.98</v>
      </c>
      <c r="N4325" s="58">
        <f t="shared" si="470"/>
        <v>289.60000000000002</v>
      </c>
      <c r="O4325" s="58" t="e">
        <f>IF(J4325&gt;0,ROUND(J4325*#REF!,2),0)</f>
        <v>#REF!</v>
      </c>
      <c r="P4325" s="58" t="e">
        <f t="shared" si="471"/>
        <v>#REF!</v>
      </c>
      <c r="Q4325" s="59" t="s">
        <v>0</v>
      </c>
      <c r="R4325" s="51"/>
      <c r="S4325" s="51"/>
    </row>
    <row r="4326" spans="1:19" x14ac:dyDescent="0.35">
      <c r="A4326" s="53">
        <v>41001079</v>
      </c>
      <c r="B4326" s="53" t="s">
        <v>13300</v>
      </c>
      <c r="C4326" s="54" t="s">
        <v>298</v>
      </c>
      <c r="D4326" s="60">
        <v>1</v>
      </c>
      <c r="E4326" s="60" t="s">
        <v>13</v>
      </c>
      <c r="F4326" s="56">
        <v>22.38</v>
      </c>
      <c r="G4326" s="65"/>
      <c r="H4326" s="65"/>
      <c r="I4326" s="53"/>
      <c r="J4326" s="76">
        <v>1.5</v>
      </c>
      <c r="K4326" s="53">
        <v>1</v>
      </c>
      <c r="L4326" s="58">
        <f t="shared" si="468"/>
        <v>125.98</v>
      </c>
      <c r="M4326" s="58">
        <f t="shared" si="469"/>
        <v>125.98</v>
      </c>
      <c r="N4326" s="58">
        <f t="shared" si="470"/>
        <v>289.60000000000002</v>
      </c>
      <c r="O4326" s="58" t="e">
        <f>IF(J4326&gt;0,ROUND(J4326*#REF!,2),0)</f>
        <v>#REF!</v>
      </c>
      <c r="P4326" s="58" t="e">
        <f t="shared" si="471"/>
        <v>#REF!</v>
      </c>
      <c r="Q4326" s="59" t="s">
        <v>0</v>
      </c>
      <c r="R4326" s="51"/>
      <c r="S4326" s="51"/>
    </row>
    <row r="4327" spans="1:19" ht="21" x14ac:dyDescent="0.35">
      <c r="A4327" s="53">
        <v>41001087</v>
      </c>
      <c r="B4327" s="53" t="s">
        <v>13301</v>
      </c>
      <c r="C4327" s="54" t="s">
        <v>297</v>
      </c>
      <c r="D4327" s="60">
        <v>1</v>
      </c>
      <c r="E4327" s="60" t="s">
        <v>23</v>
      </c>
      <c r="F4327" s="56">
        <v>28.75</v>
      </c>
      <c r="G4327" s="53"/>
      <c r="H4327" s="53"/>
      <c r="I4327" s="53"/>
      <c r="J4327" s="76">
        <v>1</v>
      </c>
      <c r="K4327" s="53">
        <v>1</v>
      </c>
      <c r="L4327" s="58">
        <f t="shared" si="468"/>
        <v>98.98</v>
      </c>
      <c r="M4327" s="58">
        <f t="shared" si="469"/>
        <v>98.98</v>
      </c>
      <c r="N4327" s="58">
        <f t="shared" si="470"/>
        <v>372.03</v>
      </c>
      <c r="O4327" s="58" t="e">
        <f>IF(J4327&gt;0,ROUND(J4327*#REF!,2),0)</f>
        <v>#REF!</v>
      </c>
      <c r="P4327" s="58" t="e">
        <f t="shared" si="471"/>
        <v>#REF!</v>
      </c>
      <c r="Q4327" s="59" t="s">
        <v>0</v>
      </c>
      <c r="R4327" s="51"/>
      <c r="S4327" s="51"/>
    </row>
    <row r="4328" spans="1:19" ht="21" x14ac:dyDescent="0.35">
      <c r="A4328" s="53">
        <v>41001095</v>
      </c>
      <c r="B4328" s="53" t="s">
        <v>13302</v>
      </c>
      <c r="C4328" s="54" t="s">
        <v>296</v>
      </c>
      <c r="D4328" s="60">
        <v>1</v>
      </c>
      <c r="E4328" s="60" t="s">
        <v>41</v>
      </c>
      <c r="F4328" s="56">
        <v>37.450000000000003</v>
      </c>
      <c r="G4328" s="53"/>
      <c r="H4328" s="53"/>
      <c r="I4328" s="53"/>
      <c r="J4328" s="76">
        <v>2.5</v>
      </c>
      <c r="K4328" s="53">
        <v>1</v>
      </c>
      <c r="L4328" s="58">
        <f t="shared" si="468"/>
        <v>143.97</v>
      </c>
      <c r="M4328" s="58">
        <f t="shared" si="469"/>
        <v>143.97</v>
      </c>
      <c r="N4328" s="58">
        <f t="shared" si="470"/>
        <v>484.6</v>
      </c>
      <c r="O4328" s="58" t="e">
        <f>IF(J4328&gt;0,ROUND(J4328*#REF!,2),0)</f>
        <v>#REF!</v>
      </c>
      <c r="P4328" s="58" t="e">
        <f t="shared" si="471"/>
        <v>#REF!</v>
      </c>
      <c r="Q4328" s="59" t="s">
        <v>0</v>
      </c>
      <c r="R4328" s="51"/>
      <c r="S4328" s="51"/>
    </row>
    <row r="4329" spans="1:19" x14ac:dyDescent="0.35">
      <c r="A4329" s="53">
        <v>41001109</v>
      </c>
      <c r="B4329" s="53" t="s">
        <v>13303</v>
      </c>
      <c r="C4329" s="54" t="s">
        <v>295</v>
      </c>
      <c r="D4329" s="60">
        <v>1</v>
      </c>
      <c r="E4329" s="60" t="s">
        <v>13</v>
      </c>
      <c r="F4329" s="56">
        <v>22.38</v>
      </c>
      <c r="G4329" s="53"/>
      <c r="H4329" s="53"/>
      <c r="I4329" s="53"/>
      <c r="J4329" s="76">
        <v>1.5</v>
      </c>
      <c r="K4329" s="53">
        <v>1</v>
      </c>
      <c r="L4329" s="58">
        <f t="shared" si="468"/>
        <v>125.98</v>
      </c>
      <c r="M4329" s="58">
        <f t="shared" si="469"/>
        <v>125.98</v>
      </c>
      <c r="N4329" s="58">
        <f t="shared" si="470"/>
        <v>289.60000000000002</v>
      </c>
      <c r="O4329" s="58" t="e">
        <f>IF(J4329&gt;0,ROUND(J4329*#REF!,2),0)</f>
        <v>#REF!</v>
      </c>
      <c r="P4329" s="58" t="e">
        <f t="shared" si="471"/>
        <v>#REF!</v>
      </c>
      <c r="Q4329" s="59" t="s">
        <v>0</v>
      </c>
      <c r="R4329" s="51"/>
      <c r="S4329" s="51"/>
    </row>
    <row r="4330" spans="1:19" x14ac:dyDescent="0.35">
      <c r="A4330" s="53">
        <v>41001117</v>
      </c>
      <c r="B4330" s="53" t="s">
        <v>13304</v>
      </c>
      <c r="C4330" s="54" t="s">
        <v>294</v>
      </c>
      <c r="D4330" s="60">
        <v>1</v>
      </c>
      <c r="E4330" s="60" t="s">
        <v>23</v>
      </c>
      <c r="F4330" s="56">
        <v>22.38</v>
      </c>
      <c r="G4330" s="65"/>
      <c r="H4330" s="65"/>
      <c r="I4330" s="53"/>
      <c r="J4330" s="76">
        <v>1.5</v>
      </c>
      <c r="K4330" s="53">
        <v>1</v>
      </c>
      <c r="L4330" s="58">
        <f t="shared" si="468"/>
        <v>98.98</v>
      </c>
      <c r="M4330" s="58">
        <f t="shared" si="469"/>
        <v>98.98</v>
      </c>
      <c r="N4330" s="58">
        <f t="shared" si="470"/>
        <v>289.60000000000002</v>
      </c>
      <c r="O4330" s="58" t="e">
        <f>IF(J4330&gt;0,ROUND(J4330*#REF!,2),0)</f>
        <v>#REF!</v>
      </c>
      <c r="P4330" s="58" t="e">
        <f t="shared" si="471"/>
        <v>#REF!</v>
      </c>
      <c r="Q4330" s="59" t="s">
        <v>0</v>
      </c>
      <c r="R4330" s="51"/>
      <c r="S4330" s="51"/>
    </row>
    <row r="4331" spans="1:19" ht="21" x14ac:dyDescent="0.35">
      <c r="A4331" s="53">
        <v>41001125</v>
      </c>
      <c r="B4331" s="53" t="s">
        <v>13305</v>
      </c>
      <c r="C4331" s="54" t="s">
        <v>293</v>
      </c>
      <c r="D4331" s="60">
        <v>1</v>
      </c>
      <c r="E4331" s="60" t="s">
        <v>23</v>
      </c>
      <c r="F4331" s="56">
        <v>18.2</v>
      </c>
      <c r="G4331" s="53"/>
      <c r="H4331" s="53"/>
      <c r="I4331" s="53"/>
      <c r="J4331" s="76">
        <v>1</v>
      </c>
      <c r="K4331" s="53">
        <v>1</v>
      </c>
      <c r="L4331" s="58">
        <f t="shared" si="468"/>
        <v>98.98</v>
      </c>
      <c r="M4331" s="58">
        <f t="shared" si="469"/>
        <v>98.98</v>
      </c>
      <c r="N4331" s="58">
        <f t="shared" si="470"/>
        <v>235.51</v>
      </c>
      <c r="O4331" s="58" t="e">
        <f>IF(J4331&gt;0,ROUND(J4331*#REF!,2),0)</f>
        <v>#REF!</v>
      </c>
      <c r="P4331" s="58" t="e">
        <f t="shared" si="471"/>
        <v>#REF!</v>
      </c>
      <c r="Q4331" s="59" t="s">
        <v>0</v>
      </c>
      <c r="R4331" s="51"/>
      <c r="S4331" s="51"/>
    </row>
    <row r="4332" spans="1:19" x14ac:dyDescent="0.35">
      <c r="A4332" s="53">
        <v>41001133</v>
      </c>
      <c r="B4332" s="53" t="s">
        <v>13306</v>
      </c>
      <c r="C4332" s="54" t="s">
        <v>292</v>
      </c>
      <c r="D4332" s="60">
        <v>1</v>
      </c>
      <c r="E4332" s="60" t="s">
        <v>20</v>
      </c>
      <c r="F4332" s="56">
        <v>4.28</v>
      </c>
      <c r="G4332" s="53"/>
      <c r="H4332" s="53"/>
      <c r="I4332" s="53"/>
      <c r="J4332" s="76">
        <v>0.5</v>
      </c>
      <c r="K4332" s="53">
        <v>1</v>
      </c>
      <c r="L4332" s="58">
        <f t="shared" si="468"/>
        <v>33.75</v>
      </c>
      <c r="M4332" s="58">
        <f t="shared" si="469"/>
        <v>33.75</v>
      </c>
      <c r="N4332" s="58">
        <f t="shared" si="470"/>
        <v>55.38</v>
      </c>
      <c r="O4332" s="58" t="e">
        <f>IF(J4332&gt;0,ROUND(J4332*#REF!,2),0)</f>
        <v>#REF!</v>
      </c>
      <c r="P4332" s="58" t="e">
        <f t="shared" si="471"/>
        <v>#REF!</v>
      </c>
      <c r="Q4332" s="59" t="s">
        <v>0</v>
      </c>
      <c r="R4332" s="51"/>
      <c r="S4332" s="51"/>
    </row>
    <row r="4333" spans="1:19" ht="42" x14ac:dyDescent="0.35">
      <c r="A4333" s="53">
        <v>41001141</v>
      </c>
      <c r="B4333" s="53" t="s">
        <v>13307</v>
      </c>
      <c r="C4333" s="54" t="s">
        <v>291</v>
      </c>
      <c r="D4333" s="60">
        <v>1</v>
      </c>
      <c r="E4333" s="60" t="s">
        <v>23</v>
      </c>
      <c r="F4333" s="56">
        <v>22.38</v>
      </c>
      <c r="G4333" s="53"/>
      <c r="H4333" s="53"/>
      <c r="I4333" s="53"/>
      <c r="J4333" s="76">
        <v>1.5</v>
      </c>
      <c r="K4333" s="53">
        <v>1</v>
      </c>
      <c r="L4333" s="58">
        <f t="shared" si="468"/>
        <v>98.98</v>
      </c>
      <c r="M4333" s="58">
        <f t="shared" si="469"/>
        <v>98.98</v>
      </c>
      <c r="N4333" s="58">
        <f t="shared" si="470"/>
        <v>289.60000000000002</v>
      </c>
      <c r="O4333" s="58" t="e">
        <f>IF(J4333&gt;0,ROUND(J4333*#REF!,2),0)</f>
        <v>#REF!</v>
      </c>
      <c r="P4333" s="58" t="e">
        <f t="shared" si="471"/>
        <v>#REF!</v>
      </c>
      <c r="Q4333" s="59" t="s">
        <v>0</v>
      </c>
      <c r="R4333" s="51"/>
      <c r="S4333" s="51"/>
    </row>
    <row r="4334" spans="1:19" ht="31.5" x14ac:dyDescent="0.35">
      <c r="A4334" s="53">
        <v>41001150</v>
      </c>
      <c r="B4334" s="53" t="s">
        <v>13308</v>
      </c>
      <c r="C4334" s="54" t="s">
        <v>290</v>
      </c>
      <c r="D4334" s="60">
        <v>1</v>
      </c>
      <c r="E4334" s="60" t="s">
        <v>23</v>
      </c>
      <c r="F4334" s="56">
        <v>22.38</v>
      </c>
      <c r="G4334" s="65"/>
      <c r="H4334" s="65"/>
      <c r="I4334" s="53"/>
      <c r="J4334" s="76">
        <v>1.5</v>
      </c>
      <c r="K4334" s="53">
        <v>1</v>
      </c>
      <c r="L4334" s="58">
        <f t="shared" si="468"/>
        <v>98.98</v>
      </c>
      <c r="M4334" s="58">
        <f t="shared" si="469"/>
        <v>98.98</v>
      </c>
      <c r="N4334" s="58">
        <f t="shared" si="470"/>
        <v>289.60000000000002</v>
      </c>
      <c r="O4334" s="58" t="e">
        <f>IF(J4334&gt;0,ROUND(J4334*#REF!,2),0)</f>
        <v>#REF!</v>
      </c>
      <c r="P4334" s="58" t="e">
        <f t="shared" si="471"/>
        <v>#REF!</v>
      </c>
      <c r="Q4334" s="59" t="s">
        <v>0</v>
      </c>
      <c r="R4334" s="51"/>
      <c r="S4334" s="51"/>
    </row>
    <row r="4335" spans="1:19" ht="21" x14ac:dyDescent="0.35">
      <c r="A4335" s="53">
        <v>41001176</v>
      </c>
      <c r="B4335" s="53" t="s">
        <v>13309</v>
      </c>
      <c r="C4335" s="54" t="s">
        <v>289</v>
      </c>
      <c r="D4335" s="60">
        <v>1</v>
      </c>
      <c r="E4335" s="60" t="s">
        <v>41</v>
      </c>
      <c r="F4335" s="56">
        <v>22.38</v>
      </c>
      <c r="G4335" s="53"/>
      <c r="H4335" s="53"/>
      <c r="I4335" s="53"/>
      <c r="J4335" s="76">
        <v>1.5</v>
      </c>
      <c r="K4335" s="53">
        <v>1</v>
      </c>
      <c r="L4335" s="58">
        <f t="shared" si="468"/>
        <v>143.97</v>
      </c>
      <c r="M4335" s="58">
        <f t="shared" si="469"/>
        <v>143.97</v>
      </c>
      <c r="N4335" s="58">
        <f t="shared" si="470"/>
        <v>289.60000000000002</v>
      </c>
      <c r="O4335" s="58" t="e">
        <f>IF(J4335&gt;0,ROUND(J4335*#REF!,2),0)</f>
        <v>#REF!</v>
      </c>
      <c r="P4335" s="58" t="e">
        <f t="shared" si="471"/>
        <v>#REF!</v>
      </c>
      <c r="Q4335" s="59" t="s">
        <v>0</v>
      </c>
      <c r="R4335" s="51"/>
      <c r="S4335" s="51"/>
    </row>
    <row r="4336" spans="1:19" ht="21" x14ac:dyDescent="0.35">
      <c r="A4336" s="53">
        <v>41001184</v>
      </c>
      <c r="B4336" s="53" t="s">
        <v>13310</v>
      </c>
      <c r="C4336" s="54" t="s">
        <v>288</v>
      </c>
      <c r="D4336" s="60">
        <v>1</v>
      </c>
      <c r="E4336" s="60" t="s">
        <v>41</v>
      </c>
      <c r="F4336" s="56">
        <v>22.38</v>
      </c>
      <c r="G4336" s="53"/>
      <c r="H4336" s="53"/>
      <c r="I4336" s="53"/>
      <c r="J4336" s="76">
        <v>1.5</v>
      </c>
      <c r="K4336" s="53">
        <v>1</v>
      </c>
      <c r="L4336" s="58">
        <f t="shared" si="468"/>
        <v>143.97</v>
      </c>
      <c r="M4336" s="58">
        <f t="shared" si="469"/>
        <v>143.97</v>
      </c>
      <c r="N4336" s="58">
        <f t="shared" si="470"/>
        <v>289.60000000000002</v>
      </c>
      <c r="O4336" s="58" t="e">
        <f>IF(J4336&gt;0,ROUND(J4336*#REF!,2),0)</f>
        <v>#REF!</v>
      </c>
      <c r="P4336" s="58" t="e">
        <f t="shared" si="471"/>
        <v>#REF!</v>
      </c>
      <c r="Q4336" s="59" t="s">
        <v>0</v>
      </c>
      <c r="R4336" s="51"/>
      <c r="S4336" s="51"/>
    </row>
    <row r="4337" spans="1:19" x14ac:dyDescent="0.35">
      <c r="A4337" s="53">
        <v>41001192</v>
      </c>
      <c r="B4337" s="53" t="s">
        <v>13311</v>
      </c>
      <c r="C4337" s="54" t="s">
        <v>287</v>
      </c>
      <c r="D4337" s="60">
        <v>1</v>
      </c>
      <c r="E4337" s="60" t="s">
        <v>34</v>
      </c>
      <c r="F4337" s="56">
        <v>8.25</v>
      </c>
      <c r="G4337" s="65"/>
      <c r="H4337" s="65"/>
      <c r="I4337" s="53"/>
      <c r="J4337" s="76">
        <v>0.5</v>
      </c>
      <c r="K4337" s="53">
        <v>1</v>
      </c>
      <c r="L4337" s="58">
        <f t="shared" si="468"/>
        <v>60.74</v>
      </c>
      <c r="M4337" s="58">
        <f t="shared" si="469"/>
        <v>60.74</v>
      </c>
      <c r="N4337" s="58">
        <f t="shared" si="470"/>
        <v>106.76</v>
      </c>
      <c r="O4337" s="58" t="e">
        <f>IF(J4337&gt;0,ROUND(J4337*#REF!,2),0)</f>
        <v>#REF!</v>
      </c>
      <c r="P4337" s="58" t="e">
        <f t="shared" si="471"/>
        <v>#REF!</v>
      </c>
      <c r="Q4337" s="59" t="s">
        <v>0</v>
      </c>
      <c r="R4337" s="51"/>
      <c r="S4337" s="51"/>
    </row>
    <row r="4338" spans="1:19" ht="31.5" x14ac:dyDescent="0.35">
      <c r="A4338" s="53">
        <v>41001206</v>
      </c>
      <c r="B4338" s="53" t="s">
        <v>13312</v>
      </c>
      <c r="C4338" s="54" t="s">
        <v>286</v>
      </c>
      <c r="D4338" s="60">
        <v>1</v>
      </c>
      <c r="E4338" s="60" t="s">
        <v>20</v>
      </c>
      <c r="F4338" s="56">
        <v>6.45</v>
      </c>
      <c r="G4338" s="65"/>
      <c r="H4338" s="65"/>
      <c r="I4338" s="53"/>
      <c r="J4338" s="76">
        <v>0.5</v>
      </c>
      <c r="K4338" s="53">
        <v>1</v>
      </c>
      <c r="L4338" s="58">
        <f t="shared" si="468"/>
        <v>33.75</v>
      </c>
      <c r="M4338" s="58">
        <f t="shared" si="469"/>
        <v>33.75</v>
      </c>
      <c r="N4338" s="58">
        <f t="shared" si="470"/>
        <v>83.46</v>
      </c>
      <c r="O4338" s="58" t="e">
        <f>IF(J4338&gt;0,ROUND(J4338*#REF!,2),0)</f>
        <v>#REF!</v>
      </c>
      <c r="P4338" s="58" t="e">
        <f t="shared" si="471"/>
        <v>#REF!</v>
      </c>
      <c r="Q4338" s="59" t="s">
        <v>0</v>
      </c>
      <c r="R4338" s="51"/>
      <c r="S4338" s="51"/>
    </row>
    <row r="4339" spans="1:19" ht="31.5" x14ac:dyDescent="0.35">
      <c r="A4339" s="53">
        <v>41001214</v>
      </c>
      <c r="B4339" s="53" t="s">
        <v>13313</v>
      </c>
      <c r="C4339" s="54" t="s">
        <v>285</v>
      </c>
      <c r="D4339" s="60">
        <v>1</v>
      </c>
      <c r="E4339" s="64" t="s">
        <v>20</v>
      </c>
      <c r="F4339" s="56">
        <v>6.45</v>
      </c>
      <c r="G4339" s="53"/>
      <c r="H4339" s="53"/>
      <c r="I4339" s="53"/>
      <c r="J4339" s="76">
        <v>0.5</v>
      </c>
      <c r="K4339" s="53">
        <v>1</v>
      </c>
      <c r="L4339" s="58">
        <f t="shared" si="468"/>
        <v>33.75</v>
      </c>
      <c r="M4339" s="58">
        <f t="shared" si="469"/>
        <v>33.75</v>
      </c>
      <c r="N4339" s="58">
        <f t="shared" si="470"/>
        <v>83.46</v>
      </c>
      <c r="O4339" s="58" t="e">
        <f>IF(J4339&gt;0,ROUND(J4339*#REF!,2),0)</f>
        <v>#REF!</v>
      </c>
      <c r="P4339" s="58" t="e">
        <f t="shared" si="471"/>
        <v>#REF!</v>
      </c>
      <c r="Q4339" s="59" t="s">
        <v>0</v>
      </c>
      <c r="R4339" s="51"/>
      <c r="S4339" s="51"/>
    </row>
    <row r="4340" spans="1:19" ht="21" x14ac:dyDescent="0.35">
      <c r="A4340" s="53">
        <v>41001222</v>
      </c>
      <c r="B4340" s="53" t="s">
        <v>13314</v>
      </c>
      <c r="C4340" s="54" t="s">
        <v>284</v>
      </c>
      <c r="D4340" s="60">
        <v>1</v>
      </c>
      <c r="E4340" s="60" t="s">
        <v>151</v>
      </c>
      <c r="F4340" s="56">
        <v>44.076999999999998</v>
      </c>
      <c r="G4340" s="65"/>
      <c r="H4340" s="65"/>
      <c r="I4340" s="53"/>
      <c r="J4340" s="76">
        <v>1.5</v>
      </c>
      <c r="K4340" s="53">
        <v>1</v>
      </c>
      <c r="L4340" s="58">
        <f t="shared" si="468"/>
        <v>229.47</v>
      </c>
      <c r="M4340" s="58">
        <f t="shared" si="469"/>
        <v>229.47</v>
      </c>
      <c r="N4340" s="58">
        <f t="shared" si="470"/>
        <v>570.36</v>
      </c>
      <c r="O4340" s="58" t="e">
        <f>IF(J4340&gt;0,ROUND(J4340*#REF!,2),0)</f>
        <v>#REF!</v>
      </c>
      <c r="P4340" s="58" t="e">
        <f t="shared" si="471"/>
        <v>#REF!</v>
      </c>
      <c r="Q4340" s="59" t="s">
        <v>132</v>
      </c>
      <c r="R4340" s="51"/>
      <c r="S4340" s="51"/>
    </row>
    <row r="4341" spans="1:19" x14ac:dyDescent="0.35">
      <c r="A4341" s="53">
        <v>41001230</v>
      </c>
      <c r="B4341" s="53" t="s">
        <v>13315</v>
      </c>
      <c r="C4341" s="54" t="s">
        <v>283</v>
      </c>
      <c r="D4341" s="60">
        <v>1</v>
      </c>
      <c r="E4341" s="60" t="s">
        <v>41</v>
      </c>
      <c r="F4341" s="56">
        <v>33.57</v>
      </c>
      <c r="G4341" s="53"/>
      <c r="H4341" s="53"/>
      <c r="I4341" s="53"/>
      <c r="J4341" s="76">
        <v>2.5</v>
      </c>
      <c r="K4341" s="53">
        <v>1</v>
      </c>
      <c r="L4341" s="58">
        <f t="shared" si="468"/>
        <v>143.97</v>
      </c>
      <c r="M4341" s="58">
        <f t="shared" si="469"/>
        <v>143.97</v>
      </c>
      <c r="N4341" s="58">
        <f t="shared" si="470"/>
        <v>434.4</v>
      </c>
      <c r="O4341" s="58" t="e">
        <f>IF(J4341&gt;0,ROUND(J4341*#REF!,2),0)</f>
        <v>#REF!</v>
      </c>
      <c r="P4341" s="58" t="e">
        <f t="shared" si="471"/>
        <v>#REF!</v>
      </c>
      <c r="Q4341" s="59" t="s">
        <v>0</v>
      </c>
      <c r="R4341" s="51"/>
      <c r="S4341" s="51"/>
    </row>
    <row r="4342" spans="1:19" ht="21" x14ac:dyDescent="0.35">
      <c r="A4342" s="53">
        <v>41001362</v>
      </c>
      <c r="B4342" s="53" t="s">
        <v>13316</v>
      </c>
      <c r="C4342" s="54" t="s">
        <v>282</v>
      </c>
      <c r="D4342" s="60">
        <v>1</v>
      </c>
      <c r="E4342" s="60" t="s">
        <v>281</v>
      </c>
      <c r="F4342" s="56">
        <v>44</v>
      </c>
      <c r="G4342" s="53"/>
      <c r="H4342" s="53"/>
      <c r="I4342" s="53"/>
      <c r="J4342" s="76">
        <v>5</v>
      </c>
      <c r="K4342" s="57">
        <v>1</v>
      </c>
      <c r="L4342" s="58">
        <f t="shared" si="468"/>
        <v>172.1</v>
      </c>
      <c r="M4342" s="58">
        <f t="shared" si="469"/>
        <v>172.1</v>
      </c>
      <c r="N4342" s="58">
        <f t="shared" si="470"/>
        <v>569.36</v>
      </c>
      <c r="O4342" s="58" t="e">
        <f>IF(J4342&gt;0,ROUND(J4342*#REF!,2),0)</f>
        <v>#REF!</v>
      </c>
      <c r="P4342" s="58" t="e">
        <f t="shared" si="471"/>
        <v>#REF!</v>
      </c>
      <c r="Q4342" s="59" t="s">
        <v>0</v>
      </c>
      <c r="R4342" s="51"/>
      <c r="S4342" s="51"/>
    </row>
    <row r="4343" spans="1:19" ht="21" x14ac:dyDescent="0.35">
      <c r="A4343" s="53">
        <v>41001370</v>
      </c>
      <c r="B4343" s="53" t="s">
        <v>13317</v>
      </c>
      <c r="C4343" s="54" t="s">
        <v>280</v>
      </c>
      <c r="D4343" s="60">
        <v>1</v>
      </c>
      <c r="E4343" s="60" t="s">
        <v>41</v>
      </c>
      <c r="F4343" s="56">
        <v>22.38</v>
      </c>
      <c r="G4343" s="53"/>
      <c r="H4343" s="53"/>
      <c r="I4343" s="53"/>
      <c r="J4343" s="76">
        <v>1.5</v>
      </c>
      <c r="K4343" s="53">
        <v>1</v>
      </c>
      <c r="L4343" s="58">
        <f t="shared" si="468"/>
        <v>143.97</v>
      </c>
      <c r="M4343" s="58">
        <f t="shared" si="469"/>
        <v>143.97</v>
      </c>
      <c r="N4343" s="58">
        <f t="shared" si="470"/>
        <v>289.60000000000002</v>
      </c>
      <c r="O4343" s="58" t="e">
        <f>IF(J4343&gt;0,ROUND(J4343*#REF!,2),0)</f>
        <v>#REF!</v>
      </c>
      <c r="P4343" s="58" t="e">
        <f t="shared" si="471"/>
        <v>#REF!</v>
      </c>
      <c r="Q4343" s="59" t="s">
        <v>0</v>
      </c>
      <c r="R4343" s="51"/>
      <c r="S4343" s="51"/>
    </row>
    <row r="4344" spans="1:19" ht="21" x14ac:dyDescent="0.35">
      <c r="A4344" s="53">
        <v>41001389</v>
      </c>
      <c r="B4344" s="53" t="s">
        <v>13318</v>
      </c>
      <c r="C4344" s="54" t="s">
        <v>279</v>
      </c>
      <c r="D4344" s="60">
        <v>1</v>
      </c>
      <c r="E4344" s="60" t="s">
        <v>41</v>
      </c>
      <c r="F4344" s="56">
        <v>22.38</v>
      </c>
      <c r="G4344" s="53"/>
      <c r="H4344" s="53"/>
      <c r="I4344" s="53"/>
      <c r="J4344" s="76">
        <v>1.5</v>
      </c>
      <c r="K4344" s="53">
        <v>1</v>
      </c>
      <c r="L4344" s="58">
        <f t="shared" si="468"/>
        <v>143.97</v>
      </c>
      <c r="M4344" s="58">
        <f t="shared" si="469"/>
        <v>143.97</v>
      </c>
      <c r="N4344" s="58">
        <f t="shared" si="470"/>
        <v>289.60000000000002</v>
      </c>
      <c r="O4344" s="58" t="e">
        <f>IF(J4344&gt;0,ROUND(J4344*#REF!,2),0)</f>
        <v>#REF!</v>
      </c>
      <c r="P4344" s="58" t="e">
        <f t="shared" si="471"/>
        <v>#REF!</v>
      </c>
      <c r="Q4344" s="59" t="s">
        <v>0</v>
      </c>
      <c r="R4344" s="51"/>
      <c r="S4344" s="51"/>
    </row>
    <row r="4345" spans="1:19" ht="21" x14ac:dyDescent="0.35">
      <c r="A4345" s="53">
        <v>41001397</v>
      </c>
      <c r="B4345" s="53" t="s">
        <v>13319</v>
      </c>
      <c r="C4345" s="54" t="s">
        <v>278</v>
      </c>
      <c r="D4345" s="60">
        <v>1</v>
      </c>
      <c r="E4345" s="60" t="s">
        <v>41</v>
      </c>
      <c r="F4345" s="56">
        <v>22.38</v>
      </c>
      <c r="G4345" s="53"/>
      <c r="H4345" s="53"/>
      <c r="I4345" s="53"/>
      <c r="J4345" s="76">
        <v>1.5</v>
      </c>
      <c r="K4345" s="53">
        <v>1</v>
      </c>
      <c r="L4345" s="58">
        <f t="shared" si="468"/>
        <v>143.97</v>
      </c>
      <c r="M4345" s="58">
        <f t="shared" si="469"/>
        <v>143.97</v>
      </c>
      <c r="N4345" s="58">
        <f t="shared" si="470"/>
        <v>289.60000000000002</v>
      </c>
      <c r="O4345" s="58" t="e">
        <f>IF(J4345&gt;0,ROUND(J4345*#REF!,2),0)</f>
        <v>#REF!</v>
      </c>
      <c r="P4345" s="58" t="e">
        <f t="shared" si="471"/>
        <v>#REF!</v>
      </c>
      <c r="Q4345" s="59" t="s">
        <v>0</v>
      </c>
      <c r="R4345" s="51"/>
      <c r="S4345" s="51"/>
    </row>
    <row r="4346" spans="1:19" ht="21" x14ac:dyDescent="0.35">
      <c r="A4346" s="53">
        <v>41001400</v>
      </c>
      <c r="B4346" s="53" t="s">
        <v>13320</v>
      </c>
      <c r="C4346" s="54" t="s">
        <v>277</v>
      </c>
      <c r="D4346" s="60">
        <v>1</v>
      </c>
      <c r="E4346" s="60" t="s">
        <v>41</v>
      </c>
      <c r="F4346" s="56">
        <v>22.38</v>
      </c>
      <c r="G4346" s="53"/>
      <c r="H4346" s="53"/>
      <c r="I4346" s="53"/>
      <c r="J4346" s="76">
        <v>1.5</v>
      </c>
      <c r="K4346" s="53">
        <v>1</v>
      </c>
      <c r="L4346" s="58">
        <f t="shared" si="468"/>
        <v>143.97</v>
      </c>
      <c r="M4346" s="58">
        <f t="shared" si="469"/>
        <v>143.97</v>
      </c>
      <c r="N4346" s="58">
        <f t="shared" si="470"/>
        <v>289.60000000000002</v>
      </c>
      <c r="O4346" s="58" t="e">
        <f>IF(J4346&gt;0,ROUND(J4346*#REF!,2),0)</f>
        <v>#REF!</v>
      </c>
      <c r="P4346" s="58" t="e">
        <f t="shared" si="471"/>
        <v>#REF!</v>
      </c>
      <c r="Q4346" s="59" t="s">
        <v>0</v>
      </c>
      <c r="R4346" s="51"/>
      <c r="S4346" s="51"/>
    </row>
    <row r="4347" spans="1:19" ht="21" x14ac:dyDescent="0.35">
      <c r="A4347" s="53">
        <v>41001419</v>
      </c>
      <c r="B4347" s="53" t="s">
        <v>13321</v>
      </c>
      <c r="C4347" s="54" t="s">
        <v>276</v>
      </c>
      <c r="D4347" s="60">
        <v>1</v>
      </c>
      <c r="E4347" s="60" t="s">
        <v>41</v>
      </c>
      <c r="F4347" s="56">
        <v>22.38</v>
      </c>
      <c r="G4347" s="53"/>
      <c r="H4347" s="53"/>
      <c r="I4347" s="53"/>
      <c r="J4347" s="76">
        <v>1.5</v>
      </c>
      <c r="K4347" s="53">
        <v>1</v>
      </c>
      <c r="L4347" s="58">
        <f t="shared" si="468"/>
        <v>143.97</v>
      </c>
      <c r="M4347" s="58">
        <f t="shared" si="469"/>
        <v>143.97</v>
      </c>
      <c r="N4347" s="58">
        <f t="shared" si="470"/>
        <v>289.60000000000002</v>
      </c>
      <c r="O4347" s="58" t="e">
        <f>IF(J4347&gt;0,ROUND(J4347*#REF!,2),0)</f>
        <v>#REF!</v>
      </c>
      <c r="P4347" s="58" t="e">
        <f t="shared" si="471"/>
        <v>#REF!</v>
      </c>
      <c r="Q4347" s="59" t="s">
        <v>0</v>
      </c>
      <c r="R4347" s="51"/>
      <c r="S4347" s="51"/>
    </row>
    <row r="4348" spans="1:19" ht="21" x14ac:dyDescent="0.35">
      <c r="A4348" s="53">
        <v>41001427</v>
      </c>
      <c r="B4348" s="53" t="s">
        <v>13322</v>
      </c>
      <c r="C4348" s="54" t="s">
        <v>275</v>
      </c>
      <c r="D4348" s="60">
        <v>1</v>
      </c>
      <c r="E4348" s="60" t="s">
        <v>41</v>
      </c>
      <c r="F4348" s="56">
        <v>22.38</v>
      </c>
      <c r="G4348" s="53"/>
      <c r="H4348" s="53"/>
      <c r="I4348" s="53"/>
      <c r="J4348" s="76">
        <v>1.5</v>
      </c>
      <c r="K4348" s="53">
        <v>1</v>
      </c>
      <c r="L4348" s="58">
        <f t="shared" si="468"/>
        <v>143.97</v>
      </c>
      <c r="M4348" s="58">
        <f t="shared" si="469"/>
        <v>143.97</v>
      </c>
      <c r="N4348" s="58">
        <f t="shared" si="470"/>
        <v>289.60000000000002</v>
      </c>
      <c r="O4348" s="58" t="e">
        <f>IF(J4348&gt;0,ROUND(J4348*#REF!,2),0)</f>
        <v>#REF!</v>
      </c>
      <c r="P4348" s="58" t="e">
        <f t="shared" si="471"/>
        <v>#REF!</v>
      </c>
      <c r="Q4348" s="59" t="s">
        <v>0</v>
      </c>
      <c r="R4348" s="51"/>
      <c r="S4348" s="51"/>
    </row>
    <row r="4349" spans="1:19" ht="21" x14ac:dyDescent="0.35">
      <c r="A4349" s="53">
        <v>41001435</v>
      </c>
      <c r="B4349" s="53" t="s">
        <v>13323</v>
      </c>
      <c r="C4349" s="54" t="s">
        <v>274</v>
      </c>
      <c r="D4349" s="60">
        <v>1</v>
      </c>
      <c r="E4349" s="60" t="s">
        <v>41</v>
      </c>
      <c r="F4349" s="56">
        <v>22.38</v>
      </c>
      <c r="G4349" s="53"/>
      <c r="H4349" s="53"/>
      <c r="I4349" s="53"/>
      <c r="J4349" s="76">
        <v>1.5</v>
      </c>
      <c r="K4349" s="53">
        <v>1</v>
      </c>
      <c r="L4349" s="58">
        <f t="shared" si="468"/>
        <v>143.97</v>
      </c>
      <c r="M4349" s="58">
        <f t="shared" si="469"/>
        <v>143.97</v>
      </c>
      <c r="N4349" s="58">
        <f t="shared" si="470"/>
        <v>289.60000000000002</v>
      </c>
      <c r="O4349" s="58" t="e">
        <f>IF(J4349&gt;0,ROUND(J4349*#REF!,2),0)</f>
        <v>#REF!</v>
      </c>
      <c r="P4349" s="58" t="e">
        <f t="shared" si="471"/>
        <v>#REF!</v>
      </c>
      <c r="Q4349" s="59" t="s">
        <v>0</v>
      </c>
      <c r="R4349" s="51"/>
      <c r="S4349" s="51"/>
    </row>
    <row r="4350" spans="1:19" ht="21" x14ac:dyDescent="0.35">
      <c r="A4350" s="53">
        <v>41001443</v>
      </c>
      <c r="B4350" s="53" t="s">
        <v>13324</v>
      </c>
      <c r="C4350" s="54" t="s">
        <v>273</v>
      </c>
      <c r="D4350" s="60">
        <v>1</v>
      </c>
      <c r="E4350" s="60" t="s">
        <v>41</v>
      </c>
      <c r="F4350" s="56">
        <v>22.38</v>
      </c>
      <c r="G4350" s="53"/>
      <c r="H4350" s="53"/>
      <c r="I4350" s="53"/>
      <c r="J4350" s="76">
        <v>1.5</v>
      </c>
      <c r="K4350" s="53">
        <v>1</v>
      </c>
      <c r="L4350" s="58">
        <f t="shared" si="468"/>
        <v>143.97</v>
      </c>
      <c r="M4350" s="58">
        <f t="shared" si="469"/>
        <v>143.97</v>
      </c>
      <c r="N4350" s="58">
        <f t="shared" si="470"/>
        <v>289.60000000000002</v>
      </c>
      <c r="O4350" s="58" t="e">
        <f>IF(J4350&gt;0,ROUND(J4350*#REF!,2),0)</f>
        <v>#REF!</v>
      </c>
      <c r="P4350" s="58" t="e">
        <f t="shared" si="471"/>
        <v>#REF!</v>
      </c>
      <c r="Q4350" s="59" t="s">
        <v>0</v>
      </c>
      <c r="R4350" s="51"/>
      <c r="S4350" s="51"/>
    </row>
    <row r="4351" spans="1:19" ht="21" x14ac:dyDescent="0.35">
      <c r="A4351" s="53">
        <v>41001451</v>
      </c>
      <c r="B4351" s="53" t="s">
        <v>13325</v>
      </c>
      <c r="C4351" s="54" t="s">
        <v>272</v>
      </c>
      <c r="D4351" s="60">
        <v>1</v>
      </c>
      <c r="E4351" s="60" t="s">
        <v>41</v>
      </c>
      <c r="F4351" s="56">
        <v>22.38</v>
      </c>
      <c r="G4351" s="53"/>
      <c r="H4351" s="53"/>
      <c r="I4351" s="53"/>
      <c r="J4351" s="76">
        <v>1.5</v>
      </c>
      <c r="K4351" s="53">
        <v>1</v>
      </c>
      <c r="L4351" s="58">
        <f t="shared" si="468"/>
        <v>143.97</v>
      </c>
      <c r="M4351" s="58">
        <f t="shared" si="469"/>
        <v>143.97</v>
      </c>
      <c r="N4351" s="58">
        <f t="shared" si="470"/>
        <v>289.60000000000002</v>
      </c>
      <c r="O4351" s="58" t="e">
        <f>IF(J4351&gt;0,ROUND(J4351*#REF!,2),0)</f>
        <v>#REF!</v>
      </c>
      <c r="P4351" s="58" t="e">
        <f t="shared" si="471"/>
        <v>#REF!</v>
      </c>
      <c r="Q4351" s="59" t="s">
        <v>0</v>
      </c>
      <c r="R4351" s="51"/>
      <c r="S4351" s="51"/>
    </row>
    <row r="4352" spans="1:19" ht="21" x14ac:dyDescent="0.35">
      <c r="A4352" s="53">
        <v>41001460</v>
      </c>
      <c r="B4352" s="53" t="s">
        <v>13326</v>
      </c>
      <c r="C4352" s="54" t="s">
        <v>271</v>
      </c>
      <c r="D4352" s="60">
        <v>1</v>
      </c>
      <c r="E4352" s="60" t="s">
        <v>41</v>
      </c>
      <c r="F4352" s="56">
        <v>22.38</v>
      </c>
      <c r="G4352" s="53"/>
      <c r="H4352" s="53"/>
      <c r="I4352" s="53"/>
      <c r="J4352" s="76">
        <v>1.5</v>
      </c>
      <c r="K4352" s="53">
        <v>1</v>
      </c>
      <c r="L4352" s="58">
        <f t="shared" si="468"/>
        <v>143.97</v>
      </c>
      <c r="M4352" s="58">
        <f t="shared" si="469"/>
        <v>143.97</v>
      </c>
      <c r="N4352" s="58">
        <f t="shared" si="470"/>
        <v>289.60000000000002</v>
      </c>
      <c r="O4352" s="58" t="e">
        <f>IF(J4352&gt;0,ROUND(J4352*#REF!,2),0)</f>
        <v>#REF!</v>
      </c>
      <c r="P4352" s="58" t="e">
        <f t="shared" si="471"/>
        <v>#REF!</v>
      </c>
      <c r="Q4352" s="59" t="s">
        <v>0</v>
      </c>
      <c r="R4352" s="51"/>
      <c r="S4352" s="51"/>
    </row>
    <row r="4353" spans="1:19" ht="21" x14ac:dyDescent="0.35">
      <c r="A4353" s="53">
        <v>41001478</v>
      </c>
      <c r="B4353" s="53" t="s">
        <v>13327</v>
      </c>
      <c r="C4353" s="54" t="s">
        <v>270</v>
      </c>
      <c r="D4353" s="60">
        <v>1</v>
      </c>
      <c r="E4353" s="60" t="s">
        <v>41</v>
      </c>
      <c r="F4353" s="56">
        <v>22.38</v>
      </c>
      <c r="G4353" s="53"/>
      <c r="H4353" s="53"/>
      <c r="I4353" s="53"/>
      <c r="J4353" s="76">
        <v>1.5</v>
      </c>
      <c r="K4353" s="53">
        <v>1</v>
      </c>
      <c r="L4353" s="58">
        <f t="shared" si="468"/>
        <v>143.97</v>
      </c>
      <c r="M4353" s="58">
        <f t="shared" si="469"/>
        <v>143.97</v>
      </c>
      <c r="N4353" s="58">
        <f t="shared" si="470"/>
        <v>289.60000000000002</v>
      </c>
      <c r="O4353" s="58" t="e">
        <f>IF(J4353&gt;0,ROUND(J4353*#REF!,2),0)</f>
        <v>#REF!</v>
      </c>
      <c r="P4353" s="58" t="e">
        <f t="shared" si="471"/>
        <v>#REF!</v>
      </c>
      <c r="Q4353" s="59" t="s">
        <v>0</v>
      </c>
      <c r="R4353" s="51"/>
      <c r="S4353" s="51"/>
    </row>
    <row r="4354" spans="1:19" ht="21" x14ac:dyDescent="0.35">
      <c r="A4354" s="53">
        <v>41001486</v>
      </c>
      <c r="B4354" s="53" t="s">
        <v>13328</v>
      </c>
      <c r="C4354" s="54" t="s">
        <v>269</v>
      </c>
      <c r="D4354" s="60">
        <v>1</v>
      </c>
      <c r="E4354" s="60" t="s">
        <v>41</v>
      </c>
      <c r="F4354" s="56">
        <v>22.38</v>
      </c>
      <c r="G4354" s="53"/>
      <c r="H4354" s="53"/>
      <c r="I4354" s="53"/>
      <c r="J4354" s="76">
        <v>1.5</v>
      </c>
      <c r="K4354" s="53">
        <v>1</v>
      </c>
      <c r="L4354" s="58">
        <f t="shared" si="468"/>
        <v>143.97</v>
      </c>
      <c r="M4354" s="58">
        <f t="shared" si="469"/>
        <v>143.97</v>
      </c>
      <c r="N4354" s="58">
        <f t="shared" si="470"/>
        <v>289.60000000000002</v>
      </c>
      <c r="O4354" s="58" t="e">
        <f>IF(J4354&gt;0,ROUND(J4354*#REF!,2),0)</f>
        <v>#REF!</v>
      </c>
      <c r="P4354" s="58" t="e">
        <f t="shared" si="471"/>
        <v>#REF!</v>
      </c>
      <c r="Q4354" s="59" t="s">
        <v>0</v>
      </c>
      <c r="R4354" s="51"/>
      <c r="S4354" s="51"/>
    </row>
    <row r="4355" spans="1:19" ht="21" x14ac:dyDescent="0.35">
      <c r="A4355" s="53">
        <v>41001494</v>
      </c>
      <c r="B4355" s="53" t="s">
        <v>13329</v>
      </c>
      <c r="C4355" s="54" t="s">
        <v>268</v>
      </c>
      <c r="D4355" s="60">
        <v>1</v>
      </c>
      <c r="E4355" s="60" t="s">
        <v>41</v>
      </c>
      <c r="F4355" s="56">
        <v>22.38</v>
      </c>
      <c r="G4355" s="53"/>
      <c r="H4355" s="53"/>
      <c r="I4355" s="53"/>
      <c r="J4355" s="76">
        <v>1.5</v>
      </c>
      <c r="K4355" s="53">
        <v>1</v>
      </c>
      <c r="L4355" s="58">
        <f t="shared" si="468"/>
        <v>143.97</v>
      </c>
      <c r="M4355" s="58">
        <f t="shared" si="469"/>
        <v>143.97</v>
      </c>
      <c r="N4355" s="58">
        <f t="shared" si="470"/>
        <v>289.60000000000002</v>
      </c>
      <c r="O4355" s="58" t="e">
        <f>IF(J4355&gt;0,ROUND(J4355*#REF!,2),0)</f>
        <v>#REF!</v>
      </c>
      <c r="P4355" s="58" t="e">
        <f t="shared" si="471"/>
        <v>#REF!</v>
      </c>
      <c r="Q4355" s="59" t="s">
        <v>0</v>
      </c>
      <c r="R4355" s="51"/>
      <c r="S4355" s="51"/>
    </row>
    <row r="4356" spans="1:19" ht="21" x14ac:dyDescent="0.35">
      <c r="A4356" s="53">
        <v>41001508</v>
      </c>
      <c r="B4356" s="53" t="s">
        <v>13330</v>
      </c>
      <c r="C4356" s="54" t="s">
        <v>267</v>
      </c>
      <c r="D4356" s="60">
        <v>1</v>
      </c>
      <c r="E4356" s="60" t="s">
        <v>41</v>
      </c>
      <c r="F4356" s="56">
        <v>22.38</v>
      </c>
      <c r="G4356" s="53"/>
      <c r="H4356" s="53"/>
      <c r="I4356" s="53"/>
      <c r="J4356" s="76">
        <v>1.5</v>
      </c>
      <c r="K4356" s="53">
        <v>1</v>
      </c>
      <c r="L4356" s="58">
        <f t="shared" si="468"/>
        <v>143.97</v>
      </c>
      <c r="M4356" s="58">
        <f t="shared" si="469"/>
        <v>143.97</v>
      </c>
      <c r="N4356" s="58">
        <f t="shared" si="470"/>
        <v>289.60000000000002</v>
      </c>
      <c r="O4356" s="58" t="e">
        <f>IF(J4356&gt;0,ROUND(J4356*#REF!,2),0)</f>
        <v>#REF!</v>
      </c>
      <c r="P4356" s="58" t="e">
        <f t="shared" si="471"/>
        <v>#REF!</v>
      </c>
      <c r="Q4356" s="59" t="s">
        <v>0</v>
      </c>
      <c r="R4356" s="51"/>
      <c r="S4356" s="51"/>
    </row>
    <row r="4357" spans="1:19" ht="21" x14ac:dyDescent="0.35">
      <c r="A4357" s="53">
        <v>41001516</v>
      </c>
      <c r="B4357" s="53" t="s">
        <v>13331</v>
      </c>
      <c r="C4357" s="54" t="s">
        <v>266</v>
      </c>
      <c r="D4357" s="60">
        <v>1</v>
      </c>
      <c r="E4357" s="60" t="s">
        <v>41</v>
      </c>
      <c r="F4357" s="56">
        <v>22.38</v>
      </c>
      <c r="G4357" s="53"/>
      <c r="H4357" s="53"/>
      <c r="I4357" s="53"/>
      <c r="J4357" s="76">
        <v>1.5</v>
      </c>
      <c r="K4357" s="53">
        <v>1</v>
      </c>
      <c r="L4357" s="58">
        <f t="shared" si="468"/>
        <v>143.97</v>
      </c>
      <c r="M4357" s="58">
        <f t="shared" si="469"/>
        <v>143.97</v>
      </c>
      <c r="N4357" s="58">
        <f t="shared" si="470"/>
        <v>289.60000000000002</v>
      </c>
      <c r="O4357" s="58" t="e">
        <f>IF(J4357&gt;0,ROUND(J4357*#REF!,2),0)</f>
        <v>#REF!</v>
      </c>
      <c r="P4357" s="58" t="e">
        <f t="shared" si="471"/>
        <v>#REF!</v>
      </c>
      <c r="Q4357" s="59" t="s">
        <v>0</v>
      </c>
      <c r="R4357" s="51"/>
      <c r="S4357" s="51"/>
    </row>
    <row r="4358" spans="1:19" ht="21" x14ac:dyDescent="0.35">
      <c r="A4358" s="53">
        <v>41001524</v>
      </c>
      <c r="B4358" s="53" t="s">
        <v>13332</v>
      </c>
      <c r="C4358" s="54" t="s">
        <v>265</v>
      </c>
      <c r="D4358" s="60">
        <v>1</v>
      </c>
      <c r="E4358" s="60" t="s">
        <v>41</v>
      </c>
      <c r="F4358" s="56">
        <v>22.38</v>
      </c>
      <c r="G4358" s="53"/>
      <c r="H4358" s="53"/>
      <c r="I4358" s="53"/>
      <c r="J4358" s="76">
        <v>1.5</v>
      </c>
      <c r="K4358" s="53">
        <v>1</v>
      </c>
      <c r="L4358" s="58">
        <f t="shared" si="468"/>
        <v>143.97</v>
      </c>
      <c r="M4358" s="58">
        <f t="shared" si="469"/>
        <v>143.97</v>
      </c>
      <c r="N4358" s="58">
        <f t="shared" si="470"/>
        <v>289.60000000000002</v>
      </c>
      <c r="O4358" s="58" t="e">
        <f>IF(J4358&gt;0,ROUND(J4358*#REF!,2),0)</f>
        <v>#REF!</v>
      </c>
      <c r="P4358" s="58" t="e">
        <f t="shared" si="471"/>
        <v>#REF!</v>
      </c>
      <c r="Q4358" s="59" t="s">
        <v>132</v>
      </c>
      <c r="R4358" s="51"/>
      <c r="S4358" s="51"/>
    </row>
    <row r="4359" spans="1:19" ht="21" x14ac:dyDescent="0.35">
      <c r="A4359" s="53">
        <v>41001532</v>
      </c>
      <c r="B4359" s="53" t="s">
        <v>13333</v>
      </c>
      <c r="C4359" s="54" t="s">
        <v>264</v>
      </c>
      <c r="D4359" s="60">
        <v>1</v>
      </c>
      <c r="E4359" s="60" t="s">
        <v>13</v>
      </c>
      <c r="F4359" s="56">
        <v>25.736999999999998</v>
      </c>
      <c r="G4359" s="53"/>
      <c r="H4359" s="53"/>
      <c r="I4359" s="53"/>
      <c r="J4359" s="76">
        <v>1.5</v>
      </c>
      <c r="K4359" s="57">
        <v>1</v>
      </c>
      <c r="L4359" s="58">
        <f t="shared" si="468"/>
        <v>125.98</v>
      </c>
      <c r="M4359" s="58">
        <f t="shared" si="469"/>
        <v>125.98</v>
      </c>
      <c r="N4359" s="58">
        <f t="shared" si="470"/>
        <v>333.04</v>
      </c>
      <c r="O4359" s="58" t="e">
        <f>IF(J4359&gt;0,ROUND(J4359*#REF!,2),0)</f>
        <v>#REF!</v>
      </c>
      <c r="P4359" s="58" t="e">
        <f t="shared" si="471"/>
        <v>#REF!</v>
      </c>
      <c r="Q4359" s="59" t="s">
        <v>132</v>
      </c>
      <c r="R4359" s="51"/>
      <c r="S4359" s="51"/>
    </row>
    <row r="4360" spans="1:19" ht="31" x14ac:dyDescent="0.35">
      <c r="A4360" s="125" t="s">
        <v>13334</v>
      </c>
      <c r="B4360" s="125"/>
      <c r="C4360" s="125"/>
      <c r="D4360" s="125"/>
      <c r="E4360" s="125"/>
      <c r="F4360" s="125"/>
      <c r="G4360" s="125"/>
      <c r="H4360" s="125"/>
      <c r="I4360" s="125"/>
      <c r="J4360" s="125"/>
      <c r="K4360" s="125"/>
      <c r="L4360" s="125"/>
      <c r="M4360" s="125"/>
      <c r="N4360" s="125"/>
      <c r="O4360" s="125"/>
      <c r="P4360" s="125"/>
      <c r="Q4360" s="52"/>
      <c r="R4360" s="51"/>
      <c r="S4360" s="51"/>
    </row>
    <row r="4361" spans="1:19" ht="31.5" x14ac:dyDescent="0.35">
      <c r="A4361" s="53">
        <v>41002016</v>
      </c>
      <c r="B4361" s="53" t="s">
        <v>13335</v>
      </c>
      <c r="C4361" s="54" t="s">
        <v>263</v>
      </c>
      <c r="D4361" s="60">
        <v>1</v>
      </c>
      <c r="E4361" s="60" t="s">
        <v>18</v>
      </c>
      <c r="F4361" s="56"/>
      <c r="G4361" s="65"/>
      <c r="H4361" s="65"/>
      <c r="I4361" s="53"/>
      <c r="J4361" s="76"/>
      <c r="K4361" s="53"/>
      <c r="L4361" s="58">
        <f>VLOOKUP(E4361,PORTES2021,11,FALSE)</f>
        <v>44.99</v>
      </c>
      <c r="M4361" s="58">
        <f t="shared" si="469"/>
        <v>44.99</v>
      </c>
      <c r="N4361" s="58">
        <f>IF(F4361&gt;0,ROUND(F4361*UCO_2021,2),0)</f>
        <v>0</v>
      </c>
      <c r="O4361" s="58">
        <f>IF(J4361&gt;0,ROUND(J4361*#REF!,2),0)</f>
        <v>0</v>
      </c>
      <c r="P4361" s="58">
        <f>ROUND(M4361+N4361+O4361,2)</f>
        <v>44.99</v>
      </c>
      <c r="Q4361" s="59" t="s">
        <v>0</v>
      </c>
      <c r="R4361" s="51"/>
      <c r="S4361" s="51"/>
    </row>
    <row r="4362" spans="1:19" ht="31.5" x14ac:dyDescent="0.35">
      <c r="A4362" s="53">
        <v>41002032</v>
      </c>
      <c r="B4362" s="53" t="s">
        <v>13336</v>
      </c>
      <c r="C4362" s="54" t="s">
        <v>262</v>
      </c>
      <c r="D4362" s="60">
        <v>1</v>
      </c>
      <c r="E4362" s="60" t="s">
        <v>151</v>
      </c>
      <c r="F4362" s="56"/>
      <c r="G4362" s="65"/>
      <c r="H4362" s="65"/>
      <c r="I4362" s="53"/>
      <c r="J4362" s="76"/>
      <c r="K4362" s="53"/>
      <c r="L4362" s="58">
        <f>VLOOKUP(E4362,PORTES2021,11,FALSE)</f>
        <v>229.47</v>
      </c>
      <c r="M4362" s="58">
        <f t="shared" si="469"/>
        <v>229.47</v>
      </c>
      <c r="N4362" s="58">
        <f>IF(F4362&gt;0,ROUND(F4362*UCO_2021,2),0)</f>
        <v>0</v>
      </c>
      <c r="O4362" s="58">
        <f>IF(J4362&gt;0,ROUND(J4362*#REF!,2),0)</f>
        <v>0</v>
      </c>
      <c r="P4362" s="58">
        <f>ROUND(M4362+N4362+O4362,2)</f>
        <v>229.47</v>
      </c>
      <c r="Q4362" s="59" t="s">
        <v>0</v>
      </c>
      <c r="R4362" s="51"/>
      <c r="S4362" s="51"/>
    </row>
    <row r="4363" spans="1:19" ht="31.5" x14ac:dyDescent="0.35">
      <c r="A4363" s="53">
        <v>41002040</v>
      </c>
      <c r="B4363" s="53" t="s">
        <v>13337</v>
      </c>
      <c r="C4363" s="54" t="s">
        <v>261</v>
      </c>
      <c r="D4363" s="60">
        <v>1</v>
      </c>
      <c r="E4363" s="60" t="s">
        <v>23</v>
      </c>
      <c r="F4363" s="56"/>
      <c r="G4363" s="65"/>
      <c r="H4363" s="65"/>
      <c r="I4363" s="53"/>
      <c r="J4363" s="76"/>
      <c r="K4363" s="53"/>
      <c r="L4363" s="58">
        <f>VLOOKUP(E4363,PORTES2021,11,FALSE)</f>
        <v>98.98</v>
      </c>
      <c r="M4363" s="58">
        <f t="shared" si="469"/>
        <v>98.98</v>
      </c>
      <c r="N4363" s="58">
        <f>IF(F4363&gt;0,ROUND(F4363*UCO_2021,2),0)</f>
        <v>0</v>
      </c>
      <c r="O4363" s="58">
        <f>IF(J4363&gt;0,ROUND(J4363*#REF!,2),0)</f>
        <v>0</v>
      </c>
      <c r="P4363" s="58">
        <f>ROUND(M4363+N4363+O4363,2)</f>
        <v>98.98</v>
      </c>
      <c r="Q4363" s="59" t="s">
        <v>0</v>
      </c>
      <c r="R4363" s="51"/>
      <c r="S4363" s="51"/>
    </row>
    <row r="4364" spans="1:19" ht="31" x14ac:dyDescent="0.35">
      <c r="A4364" s="124" t="s">
        <v>13338</v>
      </c>
      <c r="B4364" s="124"/>
      <c r="C4364" s="124"/>
      <c r="D4364" s="124"/>
      <c r="E4364" s="124"/>
      <c r="F4364" s="124"/>
      <c r="G4364" s="124"/>
      <c r="H4364" s="124"/>
      <c r="I4364" s="124"/>
      <c r="J4364" s="124"/>
      <c r="K4364" s="124"/>
      <c r="L4364" s="124"/>
      <c r="M4364" s="124"/>
      <c r="N4364" s="124"/>
      <c r="O4364" s="124"/>
      <c r="P4364" s="124"/>
      <c r="Q4364" s="52"/>
      <c r="R4364" s="51"/>
      <c r="S4364" s="51"/>
    </row>
    <row r="4365" spans="1:19" x14ac:dyDescent="0.35">
      <c r="A4365" s="53">
        <v>41101014</v>
      </c>
      <c r="B4365" s="53" t="s">
        <v>13339</v>
      </c>
      <c r="C4365" s="54" t="s">
        <v>260</v>
      </c>
      <c r="D4365" s="60">
        <v>1</v>
      </c>
      <c r="E4365" s="60" t="s">
        <v>41</v>
      </c>
      <c r="F4365" s="56">
        <v>47.24</v>
      </c>
      <c r="G4365" s="65"/>
      <c r="H4365" s="65"/>
      <c r="I4365" s="53"/>
      <c r="J4365" s="76">
        <v>4</v>
      </c>
      <c r="K4365" s="53">
        <v>1</v>
      </c>
      <c r="L4365" s="58">
        <f t="shared" ref="L4365:L4396" si="472">VLOOKUP(E4365,PORTES2021,11,FALSE)</f>
        <v>143.97</v>
      </c>
      <c r="M4365" s="58">
        <f t="shared" ref="M4365:M4420" si="473">ROUND(D4365*L4365,2)</f>
        <v>143.97</v>
      </c>
      <c r="N4365" s="58">
        <f t="shared" ref="N4365:N4396" si="474">IF(F4365&gt;0,ROUND(F4365*UCO_2021,2),0)</f>
        <v>611.29</v>
      </c>
      <c r="O4365" s="58" t="e">
        <f>IF(J4365&gt;0,ROUND(J4365*#REF!,2),0)</f>
        <v>#REF!</v>
      </c>
      <c r="P4365" s="58" t="e">
        <f t="shared" ref="P4365:P4417" si="475">ROUND(M4365+N4365+O4365,2)</f>
        <v>#REF!</v>
      </c>
      <c r="Q4365" s="59" t="s">
        <v>0</v>
      </c>
      <c r="R4365" s="51"/>
      <c r="S4365" s="51"/>
    </row>
    <row r="4366" spans="1:19" x14ac:dyDescent="0.35">
      <c r="A4366" s="53">
        <v>41101022</v>
      </c>
      <c r="B4366" s="53" t="s">
        <v>13340</v>
      </c>
      <c r="C4366" s="54" t="s">
        <v>259</v>
      </c>
      <c r="D4366" s="60">
        <v>1</v>
      </c>
      <c r="E4366" s="60" t="s">
        <v>41</v>
      </c>
      <c r="F4366" s="56">
        <v>47.24</v>
      </c>
      <c r="G4366" s="65"/>
      <c r="H4366" s="65"/>
      <c r="I4366" s="53"/>
      <c r="J4366" s="76">
        <v>4</v>
      </c>
      <c r="K4366" s="53">
        <v>1</v>
      </c>
      <c r="L4366" s="58">
        <f t="shared" si="472"/>
        <v>143.97</v>
      </c>
      <c r="M4366" s="58">
        <f t="shared" si="473"/>
        <v>143.97</v>
      </c>
      <c r="N4366" s="58">
        <f t="shared" si="474"/>
        <v>611.29</v>
      </c>
      <c r="O4366" s="58" t="e">
        <f>IF(J4366&gt;0,ROUND(J4366*#REF!,2),0)</f>
        <v>#REF!</v>
      </c>
      <c r="P4366" s="58" t="e">
        <f t="shared" si="475"/>
        <v>#REF!</v>
      </c>
      <c r="Q4366" s="59" t="s">
        <v>0</v>
      </c>
      <c r="R4366" s="51"/>
      <c r="S4366" s="51"/>
    </row>
    <row r="4367" spans="1:19" x14ac:dyDescent="0.35">
      <c r="A4367" s="53">
        <v>41101030</v>
      </c>
      <c r="B4367" s="53" t="s">
        <v>13341</v>
      </c>
      <c r="C4367" s="54" t="s">
        <v>258</v>
      </c>
      <c r="D4367" s="60">
        <v>1</v>
      </c>
      <c r="E4367" s="60" t="s">
        <v>41</v>
      </c>
      <c r="F4367" s="56">
        <v>47.24</v>
      </c>
      <c r="G4367" s="65"/>
      <c r="H4367" s="65"/>
      <c r="I4367" s="53"/>
      <c r="J4367" s="76">
        <v>4</v>
      </c>
      <c r="K4367" s="53">
        <v>1</v>
      </c>
      <c r="L4367" s="58">
        <f t="shared" si="472"/>
        <v>143.97</v>
      </c>
      <c r="M4367" s="58">
        <f t="shared" si="473"/>
        <v>143.97</v>
      </c>
      <c r="N4367" s="58">
        <f t="shared" si="474"/>
        <v>611.29</v>
      </c>
      <c r="O4367" s="58" t="e">
        <f>IF(J4367&gt;0,ROUND(J4367*#REF!,2),0)</f>
        <v>#REF!</v>
      </c>
      <c r="P4367" s="58" t="e">
        <f t="shared" si="475"/>
        <v>#REF!</v>
      </c>
      <c r="Q4367" s="59" t="s">
        <v>0</v>
      </c>
      <c r="R4367" s="51"/>
      <c r="S4367" s="51"/>
    </row>
    <row r="4368" spans="1:19" ht="21" x14ac:dyDescent="0.35">
      <c r="A4368" s="53">
        <v>41101049</v>
      </c>
      <c r="B4368" s="53" t="s">
        <v>13342</v>
      </c>
      <c r="C4368" s="54" t="s">
        <v>257</v>
      </c>
      <c r="D4368" s="60">
        <v>1</v>
      </c>
      <c r="E4368" s="60" t="s">
        <v>13</v>
      </c>
      <c r="F4368" s="56">
        <v>11.95</v>
      </c>
      <c r="G4368" s="65"/>
      <c r="H4368" s="65"/>
      <c r="I4368" s="53"/>
      <c r="J4368" s="76">
        <v>1</v>
      </c>
      <c r="K4368" s="53">
        <v>1</v>
      </c>
      <c r="L4368" s="58">
        <f t="shared" si="472"/>
        <v>125.98</v>
      </c>
      <c r="M4368" s="58">
        <f t="shared" si="473"/>
        <v>125.98</v>
      </c>
      <c r="N4368" s="58">
        <f t="shared" si="474"/>
        <v>154.63</v>
      </c>
      <c r="O4368" s="58" t="e">
        <f>IF(J4368&gt;0,ROUND(J4368*#REF!,2),0)</f>
        <v>#REF!</v>
      </c>
      <c r="P4368" s="58" t="e">
        <f t="shared" si="475"/>
        <v>#REF!</v>
      </c>
      <c r="Q4368" s="59" t="s">
        <v>0</v>
      </c>
      <c r="R4368" s="51"/>
      <c r="S4368" s="51"/>
    </row>
    <row r="4369" spans="1:19" x14ac:dyDescent="0.35">
      <c r="A4369" s="53">
        <v>41101057</v>
      </c>
      <c r="B4369" s="53" t="s">
        <v>13343</v>
      </c>
      <c r="C4369" s="54" t="s">
        <v>256</v>
      </c>
      <c r="D4369" s="60">
        <v>1</v>
      </c>
      <c r="E4369" s="60" t="s">
        <v>13</v>
      </c>
      <c r="F4369" s="56">
        <v>11.95</v>
      </c>
      <c r="G4369" s="65"/>
      <c r="H4369" s="65"/>
      <c r="I4369" s="53"/>
      <c r="J4369" s="76">
        <v>1</v>
      </c>
      <c r="K4369" s="53">
        <v>1</v>
      </c>
      <c r="L4369" s="58">
        <f t="shared" si="472"/>
        <v>125.98</v>
      </c>
      <c r="M4369" s="58">
        <f t="shared" si="473"/>
        <v>125.98</v>
      </c>
      <c r="N4369" s="58">
        <f t="shared" si="474"/>
        <v>154.63</v>
      </c>
      <c r="O4369" s="58" t="e">
        <f>IF(J4369&gt;0,ROUND(J4369*#REF!,2),0)</f>
        <v>#REF!</v>
      </c>
      <c r="P4369" s="58" t="e">
        <f t="shared" si="475"/>
        <v>#REF!</v>
      </c>
      <c r="Q4369" s="59" t="s">
        <v>0</v>
      </c>
      <c r="R4369" s="51"/>
      <c r="S4369" s="51"/>
    </row>
    <row r="4370" spans="1:19" x14ac:dyDescent="0.35">
      <c r="A4370" s="53">
        <v>41101065</v>
      </c>
      <c r="B4370" s="53" t="s">
        <v>13344</v>
      </c>
      <c r="C4370" s="54" t="s">
        <v>255</v>
      </c>
      <c r="D4370" s="60">
        <v>1</v>
      </c>
      <c r="E4370" s="60" t="s">
        <v>13</v>
      </c>
      <c r="F4370" s="56">
        <v>11.95</v>
      </c>
      <c r="G4370" s="65"/>
      <c r="H4370" s="65"/>
      <c r="I4370" s="53"/>
      <c r="J4370" s="76">
        <v>1</v>
      </c>
      <c r="K4370" s="53">
        <v>1</v>
      </c>
      <c r="L4370" s="58">
        <f t="shared" si="472"/>
        <v>125.98</v>
      </c>
      <c r="M4370" s="58">
        <f t="shared" si="473"/>
        <v>125.98</v>
      </c>
      <c r="N4370" s="58">
        <f t="shared" si="474"/>
        <v>154.63</v>
      </c>
      <c r="O4370" s="58" t="e">
        <f>IF(J4370&gt;0,ROUND(J4370*#REF!,2),0)</f>
        <v>#REF!</v>
      </c>
      <c r="P4370" s="58" t="e">
        <f t="shared" si="475"/>
        <v>#REF!</v>
      </c>
      <c r="Q4370" s="59" t="s">
        <v>0</v>
      </c>
      <c r="R4370" s="51"/>
      <c r="S4370" s="51"/>
    </row>
    <row r="4371" spans="1:19" x14ac:dyDescent="0.35">
      <c r="A4371" s="53">
        <v>41101073</v>
      </c>
      <c r="B4371" s="53" t="s">
        <v>13345</v>
      </c>
      <c r="C4371" s="54" t="s">
        <v>254</v>
      </c>
      <c r="D4371" s="60">
        <v>1</v>
      </c>
      <c r="E4371" s="60" t="s">
        <v>41</v>
      </c>
      <c r="F4371" s="56">
        <v>47.24</v>
      </c>
      <c r="G4371" s="65"/>
      <c r="H4371" s="65"/>
      <c r="I4371" s="53"/>
      <c r="J4371" s="76">
        <v>4</v>
      </c>
      <c r="K4371" s="53">
        <v>1</v>
      </c>
      <c r="L4371" s="58">
        <f t="shared" si="472"/>
        <v>143.97</v>
      </c>
      <c r="M4371" s="58">
        <f t="shared" si="473"/>
        <v>143.97</v>
      </c>
      <c r="N4371" s="58">
        <f t="shared" si="474"/>
        <v>611.29</v>
      </c>
      <c r="O4371" s="58" t="e">
        <f>IF(J4371&gt;0,ROUND(J4371*#REF!,2),0)</f>
        <v>#REF!</v>
      </c>
      <c r="P4371" s="58" t="e">
        <f t="shared" si="475"/>
        <v>#REF!</v>
      </c>
      <c r="Q4371" s="59" t="s">
        <v>0</v>
      </c>
      <c r="R4371" s="51"/>
      <c r="S4371" s="51"/>
    </row>
    <row r="4372" spans="1:19" x14ac:dyDescent="0.35">
      <c r="A4372" s="53">
        <v>41101081</v>
      </c>
      <c r="B4372" s="53" t="s">
        <v>13346</v>
      </c>
      <c r="C4372" s="54" t="s">
        <v>253</v>
      </c>
      <c r="D4372" s="60">
        <v>1</v>
      </c>
      <c r="E4372" s="60" t="s">
        <v>41</v>
      </c>
      <c r="F4372" s="56">
        <v>47.24</v>
      </c>
      <c r="G4372" s="65"/>
      <c r="H4372" s="65"/>
      <c r="I4372" s="53"/>
      <c r="J4372" s="76">
        <v>4</v>
      </c>
      <c r="K4372" s="53">
        <v>1</v>
      </c>
      <c r="L4372" s="58">
        <f t="shared" si="472"/>
        <v>143.97</v>
      </c>
      <c r="M4372" s="58">
        <f t="shared" si="473"/>
        <v>143.97</v>
      </c>
      <c r="N4372" s="58">
        <f t="shared" si="474"/>
        <v>611.29</v>
      </c>
      <c r="O4372" s="58" t="e">
        <f>IF(J4372&gt;0,ROUND(J4372*#REF!,2),0)</f>
        <v>#REF!</v>
      </c>
      <c r="P4372" s="58" t="e">
        <f t="shared" si="475"/>
        <v>#REF!</v>
      </c>
      <c r="Q4372" s="59" t="s">
        <v>0</v>
      </c>
      <c r="R4372" s="51"/>
      <c r="S4372" s="51"/>
    </row>
    <row r="4373" spans="1:19" x14ac:dyDescent="0.35">
      <c r="A4373" s="53">
        <v>41101090</v>
      </c>
      <c r="B4373" s="53" t="s">
        <v>13347</v>
      </c>
      <c r="C4373" s="54" t="s">
        <v>252</v>
      </c>
      <c r="D4373" s="60">
        <v>1</v>
      </c>
      <c r="E4373" s="60" t="s">
        <v>41</v>
      </c>
      <c r="F4373" s="56">
        <v>47.24</v>
      </c>
      <c r="G4373" s="65"/>
      <c r="H4373" s="65"/>
      <c r="I4373" s="53"/>
      <c r="J4373" s="76">
        <v>4</v>
      </c>
      <c r="K4373" s="53">
        <v>1</v>
      </c>
      <c r="L4373" s="58">
        <f t="shared" si="472"/>
        <v>143.97</v>
      </c>
      <c r="M4373" s="58">
        <f t="shared" si="473"/>
        <v>143.97</v>
      </c>
      <c r="N4373" s="58">
        <f t="shared" si="474"/>
        <v>611.29</v>
      </c>
      <c r="O4373" s="58" t="e">
        <f>IF(J4373&gt;0,ROUND(J4373*#REF!,2),0)</f>
        <v>#REF!</v>
      </c>
      <c r="P4373" s="58" t="e">
        <f t="shared" si="475"/>
        <v>#REF!</v>
      </c>
      <c r="Q4373" s="59" t="s">
        <v>0</v>
      </c>
      <c r="R4373" s="51"/>
      <c r="S4373" s="51"/>
    </row>
    <row r="4374" spans="1:19" ht="21" x14ac:dyDescent="0.35">
      <c r="A4374" s="53">
        <v>41101103</v>
      </c>
      <c r="B4374" s="53" t="s">
        <v>13348</v>
      </c>
      <c r="C4374" s="54" t="s">
        <v>251</v>
      </c>
      <c r="D4374" s="60">
        <v>1</v>
      </c>
      <c r="E4374" s="60" t="s">
        <v>13</v>
      </c>
      <c r="F4374" s="56">
        <v>47.24</v>
      </c>
      <c r="G4374" s="65"/>
      <c r="H4374" s="65"/>
      <c r="I4374" s="53"/>
      <c r="J4374" s="76">
        <v>4</v>
      </c>
      <c r="K4374" s="53">
        <v>1</v>
      </c>
      <c r="L4374" s="58">
        <f t="shared" si="472"/>
        <v>125.98</v>
      </c>
      <c r="M4374" s="58">
        <f t="shared" si="473"/>
        <v>125.98</v>
      </c>
      <c r="N4374" s="58">
        <f t="shared" si="474"/>
        <v>611.29</v>
      </c>
      <c r="O4374" s="58" t="e">
        <f>IF(J4374&gt;0,ROUND(J4374*#REF!,2),0)</f>
        <v>#REF!</v>
      </c>
      <c r="P4374" s="58" t="e">
        <f t="shared" si="475"/>
        <v>#REF!</v>
      </c>
      <c r="Q4374" s="59" t="s">
        <v>0</v>
      </c>
      <c r="R4374" s="51"/>
      <c r="S4374" s="51"/>
    </row>
    <row r="4375" spans="1:19" ht="31.5" x14ac:dyDescent="0.35">
      <c r="A4375" s="53">
        <v>41101111</v>
      </c>
      <c r="B4375" s="53" t="s">
        <v>13349</v>
      </c>
      <c r="C4375" s="54" t="s">
        <v>250</v>
      </c>
      <c r="D4375" s="60">
        <v>1</v>
      </c>
      <c r="E4375" s="60" t="s">
        <v>41</v>
      </c>
      <c r="F4375" s="56">
        <v>47.24</v>
      </c>
      <c r="G4375" s="65"/>
      <c r="H4375" s="65"/>
      <c r="I4375" s="53"/>
      <c r="J4375" s="76">
        <v>4</v>
      </c>
      <c r="K4375" s="53">
        <v>1</v>
      </c>
      <c r="L4375" s="58">
        <f t="shared" si="472"/>
        <v>143.97</v>
      </c>
      <c r="M4375" s="58">
        <f t="shared" si="473"/>
        <v>143.97</v>
      </c>
      <c r="N4375" s="58">
        <f t="shared" si="474"/>
        <v>611.29</v>
      </c>
      <c r="O4375" s="58" t="e">
        <f>IF(J4375&gt;0,ROUND(J4375*#REF!,2),0)</f>
        <v>#REF!</v>
      </c>
      <c r="P4375" s="58" t="e">
        <f t="shared" si="475"/>
        <v>#REF!</v>
      </c>
      <c r="Q4375" s="59" t="s">
        <v>0</v>
      </c>
      <c r="R4375" s="51"/>
      <c r="S4375" s="51"/>
    </row>
    <row r="4376" spans="1:19" ht="21" x14ac:dyDescent="0.35">
      <c r="A4376" s="53">
        <v>41101120</v>
      </c>
      <c r="B4376" s="53" t="s">
        <v>13350</v>
      </c>
      <c r="C4376" s="54" t="s">
        <v>249</v>
      </c>
      <c r="D4376" s="60">
        <v>1</v>
      </c>
      <c r="E4376" s="60" t="s">
        <v>41</v>
      </c>
      <c r="F4376" s="56">
        <v>50.78</v>
      </c>
      <c r="G4376" s="65"/>
      <c r="H4376" s="65"/>
      <c r="I4376" s="53"/>
      <c r="J4376" s="76">
        <v>4</v>
      </c>
      <c r="K4376" s="53">
        <v>1</v>
      </c>
      <c r="L4376" s="58">
        <f t="shared" si="472"/>
        <v>143.97</v>
      </c>
      <c r="M4376" s="58">
        <f t="shared" si="473"/>
        <v>143.97</v>
      </c>
      <c r="N4376" s="58">
        <f t="shared" si="474"/>
        <v>657.09</v>
      </c>
      <c r="O4376" s="58" t="e">
        <f>IF(J4376&gt;0,ROUND(J4376*#REF!,2),0)</f>
        <v>#REF!</v>
      </c>
      <c r="P4376" s="58" t="e">
        <f t="shared" si="475"/>
        <v>#REF!</v>
      </c>
      <c r="Q4376" s="59" t="s">
        <v>0</v>
      </c>
      <c r="R4376" s="51"/>
      <c r="S4376" s="51"/>
    </row>
    <row r="4377" spans="1:19" ht="21" x14ac:dyDescent="0.35">
      <c r="A4377" s="53">
        <v>41101138</v>
      </c>
      <c r="B4377" s="53" t="s">
        <v>13351</v>
      </c>
      <c r="C4377" s="54" t="s">
        <v>248</v>
      </c>
      <c r="D4377" s="60">
        <v>1</v>
      </c>
      <c r="E4377" s="60" t="s">
        <v>41</v>
      </c>
      <c r="F4377" s="56">
        <v>50.78</v>
      </c>
      <c r="G4377" s="65"/>
      <c r="H4377" s="65"/>
      <c r="I4377" s="53"/>
      <c r="J4377" s="76">
        <v>4</v>
      </c>
      <c r="K4377" s="53">
        <v>1</v>
      </c>
      <c r="L4377" s="58">
        <f t="shared" si="472"/>
        <v>143.97</v>
      </c>
      <c r="M4377" s="58">
        <f t="shared" si="473"/>
        <v>143.97</v>
      </c>
      <c r="N4377" s="58">
        <f t="shared" si="474"/>
        <v>657.09</v>
      </c>
      <c r="O4377" s="58" t="e">
        <f>IF(J4377&gt;0,ROUND(J4377*#REF!,2),0)</f>
        <v>#REF!</v>
      </c>
      <c r="P4377" s="58" t="e">
        <f t="shared" si="475"/>
        <v>#REF!</v>
      </c>
      <c r="Q4377" s="59" t="s">
        <v>0</v>
      </c>
      <c r="R4377" s="51"/>
      <c r="S4377" s="51"/>
    </row>
    <row r="4378" spans="1:19" ht="21" x14ac:dyDescent="0.35">
      <c r="A4378" s="53">
        <v>41101146</v>
      </c>
      <c r="B4378" s="53" t="s">
        <v>13352</v>
      </c>
      <c r="C4378" s="54" t="s">
        <v>247</v>
      </c>
      <c r="D4378" s="60">
        <v>1</v>
      </c>
      <c r="E4378" s="60" t="s">
        <v>41</v>
      </c>
      <c r="F4378" s="56">
        <v>53.78</v>
      </c>
      <c r="G4378" s="65"/>
      <c r="H4378" s="65"/>
      <c r="I4378" s="53"/>
      <c r="J4378" s="76">
        <v>5</v>
      </c>
      <c r="K4378" s="53">
        <v>1</v>
      </c>
      <c r="L4378" s="58">
        <f t="shared" si="472"/>
        <v>143.97</v>
      </c>
      <c r="M4378" s="58">
        <f t="shared" si="473"/>
        <v>143.97</v>
      </c>
      <c r="N4378" s="58">
        <f t="shared" si="474"/>
        <v>695.91</v>
      </c>
      <c r="O4378" s="58" t="e">
        <f>IF(J4378&gt;0,ROUND(J4378*#REF!,2),0)</f>
        <v>#REF!</v>
      </c>
      <c r="P4378" s="58" t="e">
        <f t="shared" si="475"/>
        <v>#REF!</v>
      </c>
      <c r="Q4378" s="59" t="s">
        <v>0</v>
      </c>
      <c r="R4378" s="51"/>
      <c r="S4378" s="51"/>
    </row>
    <row r="4379" spans="1:19" ht="31.5" x14ac:dyDescent="0.35">
      <c r="A4379" s="53">
        <v>41101154</v>
      </c>
      <c r="B4379" s="53" t="s">
        <v>13353</v>
      </c>
      <c r="C4379" s="54" t="s">
        <v>246</v>
      </c>
      <c r="D4379" s="60">
        <v>1</v>
      </c>
      <c r="E4379" s="60" t="s">
        <v>41</v>
      </c>
      <c r="F4379" s="56">
        <v>59.62</v>
      </c>
      <c r="G4379" s="65"/>
      <c r="H4379" s="65"/>
      <c r="I4379" s="53"/>
      <c r="J4379" s="76">
        <v>5</v>
      </c>
      <c r="K4379" s="53">
        <v>1</v>
      </c>
      <c r="L4379" s="58">
        <f t="shared" si="472"/>
        <v>143.97</v>
      </c>
      <c r="M4379" s="58">
        <f t="shared" si="473"/>
        <v>143.97</v>
      </c>
      <c r="N4379" s="58">
        <f t="shared" si="474"/>
        <v>771.48</v>
      </c>
      <c r="O4379" s="58" t="e">
        <f>IF(J4379&gt;0,ROUND(J4379*#REF!,2),0)</f>
        <v>#REF!</v>
      </c>
      <c r="P4379" s="58" t="e">
        <f t="shared" si="475"/>
        <v>#REF!</v>
      </c>
      <c r="Q4379" s="59" t="s">
        <v>0</v>
      </c>
      <c r="R4379" s="51"/>
      <c r="S4379" s="51"/>
    </row>
    <row r="4380" spans="1:19" ht="31.5" x14ac:dyDescent="0.35">
      <c r="A4380" s="53">
        <v>41101170</v>
      </c>
      <c r="B4380" s="53" t="s">
        <v>13354</v>
      </c>
      <c r="C4380" s="54" t="s">
        <v>245</v>
      </c>
      <c r="D4380" s="60">
        <v>1</v>
      </c>
      <c r="E4380" s="60" t="s">
        <v>41</v>
      </c>
      <c r="F4380" s="56">
        <v>50.78</v>
      </c>
      <c r="G4380" s="65"/>
      <c r="H4380" s="65"/>
      <c r="I4380" s="53"/>
      <c r="J4380" s="76">
        <v>4</v>
      </c>
      <c r="K4380" s="53">
        <v>1</v>
      </c>
      <c r="L4380" s="58">
        <f t="shared" si="472"/>
        <v>143.97</v>
      </c>
      <c r="M4380" s="58">
        <f t="shared" si="473"/>
        <v>143.97</v>
      </c>
      <c r="N4380" s="58">
        <f t="shared" si="474"/>
        <v>657.09</v>
      </c>
      <c r="O4380" s="58" t="e">
        <f>IF(J4380&gt;0,ROUND(J4380*#REF!,2),0)</f>
        <v>#REF!</v>
      </c>
      <c r="P4380" s="58" t="e">
        <f t="shared" si="475"/>
        <v>#REF!</v>
      </c>
      <c r="Q4380" s="59" t="s">
        <v>0</v>
      </c>
      <c r="R4380" s="51"/>
      <c r="S4380" s="51"/>
    </row>
    <row r="4381" spans="1:19" ht="21" x14ac:dyDescent="0.35">
      <c r="A4381" s="53">
        <v>41101189</v>
      </c>
      <c r="B4381" s="53" t="s">
        <v>13355</v>
      </c>
      <c r="C4381" s="54" t="s">
        <v>244</v>
      </c>
      <c r="D4381" s="60">
        <v>1</v>
      </c>
      <c r="E4381" s="60" t="s">
        <v>41</v>
      </c>
      <c r="F4381" s="56">
        <v>47.24</v>
      </c>
      <c r="G4381" s="65"/>
      <c r="H4381" s="65"/>
      <c r="I4381" s="53"/>
      <c r="J4381" s="76">
        <v>4</v>
      </c>
      <c r="K4381" s="53">
        <v>1</v>
      </c>
      <c r="L4381" s="58">
        <f t="shared" si="472"/>
        <v>143.97</v>
      </c>
      <c r="M4381" s="58">
        <f t="shared" si="473"/>
        <v>143.97</v>
      </c>
      <c r="N4381" s="58">
        <f t="shared" si="474"/>
        <v>611.29</v>
      </c>
      <c r="O4381" s="58" t="e">
        <f>IF(J4381&gt;0,ROUND(J4381*#REF!,2),0)</f>
        <v>#REF!</v>
      </c>
      <c r="P4381" s="58" t="e">
        <f t="shared" si="475"/>
        <v>#REF!</v>
      </c>
      <c r="Q4381" s="59" t="s">
        <v>0</v>
      </c>
      <c r="R4381" s="51"/>
      <c r="S4381" s="51"/>
    </row>
    <row r="4382" spans="1:19" x14ac:dyDescent="0.35">
      <c r="A4382" s="53">
        <v>41101197</v>
      </c>
      <c r="B4382" s="53" t="s">
        <v>13356</v>
      </c>
      <c r="C4382" s="54" t="s">
        <v>243</v>
      </c>
      <c r="D4382" s="60">
        <v>1</v>
      </c>
      <c r="E4382" s="60" t="s">
        <v>41</v>
      </c>
      <c r="F4382" s="56">
        <v>50.78</v>
      </c>
      <c r="G4382" s="65"/>
      <c r="H4382" s="65"/>
      <c r="I4382" s="53"/>
      <c r="J4382" s="76">
        <v>4</v>
      </c>
      <c r="K4382" s="53">
        <v>1</v>
      </c>
      <c r="L4382" s="58">
        <f t="shared" si="472"/>
        <v>143.97</v>
      </c>
      <c r="M4382" s="58">
        <f t="shared" si="473"/>
        <v>143.97</v>
      </c>
      <c r="N4382" s="58">
        <f t="shared" si="474"/>
        <v>657.09</v>
      </c>
      <c r="O4382" s="58" t="e">
        <f>IF(J4382&gt;0,ROUND(J4382*#REF!,2),0)</f>
        <v>#REF!</v>
      </c>
      <c r="P4382" s="58" t="e">
        <f t="shared" si="475"/>
        <v>#REF!</v>
      </c>
      <c r="Q4382" s="59" t="s">
        <v>0</v>
      </c>
      <c r="R4382" s="51"/>
      <c r="S4382" s="51"/>
    </row>
    <row r="4383" spans="1:19" x14ac:dyDescent="0.35">
      <c r="A4383" s="53">
        <v>41101200</v>
      </c>
      <c r="B4383" s="53" t="s">
        <v>13357</v>
      </c>
      <c r="C4383" s="54" t="s">
        <v>242</v>
      </c>
      <c r="D4383" s="60">
        <v>1</v>
      </c>
      <c r="E4383" s="60" t="s">
        <v>13</v>
      </c>
      <c r="F4383" s="56">
        <v>47.24</v>
      </c>
      <c r="G4383" s="65"/>
      <c r="H4383" s="65"/>
      <c r="I4383" s="53"/>
      <c r="J4383" s="76">
        <v>4</v>
      </c>
      <c r="K4383" s="53">
        <v>1</v>
      </c>
      <c r="L4383" s="58">
        <f t="shared" si="472"/>
        <v>125.98</v>
      </c>
      <c r="M4383" s="58">
        <f t="shared" si="473"/>
        <v>125.98</v>
      </c>
      <c r="N4383" s="58">
        <f t="shared" si="474"/>
        <v>611.29</v>
      </c>
      <c r="O4383" s="58" t="e">
        <f>IF(J4383&gt;0,ROUND(J4383*#REF!,2),0)</f>
        <v>#REF!</v>
      </c>
      <c r="P4383" s="58" t="e">
        <f t="shared" si="475"/>
        <v>#REF!</v>
      </c>
      <c r="Q4383" s="59" t="s">
        <v>0</v>
      </c>
      <c r="R4383" s="51"/>
      <c r="S4383" s="51"/>
    </row>
    <row r="4384" spans="1:19" x14ac:dyDescent="0.35">
      <c r="A4384" s="53">
        <v>41101219</v>
      </c>
      <c r="B4384" s="53" t="s">
        <v>13358</v>
      </c>
      <c r="C4384" s="54" t="s">
        <v>241</v>
      </c>
      <c r="D4384" s="60">
        <v>1</v>
      </c>
      <c r="E4384" s="60" t="s">
        <v>13</v>
      </c>
      <c r="F4384" s="56">
        <v>47.24</v>
      </c>
      <c r="G4384" s="65"/>
      <c r="H4384" s="65"/>
      <c r="I4384" s="53"/>
      <c r="J4384" s="76">
        <v>4</v>
      </c>
      <c r="K4384" s="53">
        <v>1</v>
      </c>
      <c r="L4384" s="58">
        <f t="shared" si="472"/>
        <v>125.98</v>
      </c>
      <c r="M4384" s="58">
        <f t="shared" si="473"/>
        <v>125.98</v>
      </c>
      <c r="N4384" s="58">
        <f t="shared" si="474"/>
        <v>611.29</v>
      </c>
      <c r="O4384" s="58" t="e">
        <f>IF(J4384&gt;0,ROUND(J4384*#REF!,2),0)</f>
        <v>#REF!</v>
      </c>
      <c r="P4384" s="58" t="e">
        <f t="shared" si="475"/>
        <v>#REF!</v>
      </c>
      <c r="Q4384" s="59" t="s">
        <v>0</v>
      </c>
      <c r="R4384" s="51"/>
      <c r="S4384" s="51"/>
    </row>
    <row r="4385" spans="1:19" ht="21" x14ac:dyDescent="0.35">
      <c r="A4385" s="53">
        <v>41101227</v>
      </c>
      <c r="B4385" s="53" t="s">
        <v>13359</v>
      </c>
      <c r="C4385" s="54" t="s">
        <v>240</v>
      </c>
      <c r="D4385" s="60">
        <v>1</v>
      </c>
      <c r="E4385" s="60" t="s">
        <v>41</v>
      </c>
      <c r="F4385" s="56">
        <v>47.24</v>
      </c>
      <c r="G4385" s="65"/>
      <c r="H4385" s="65"/>
      <c r="I4385" s="53"/>
      <c r="J4385" s="76">
        <v>4</v>
      </c>
      <c r="K4385" s="53">
        <v>1</v>
      </c>
      <c r="L4385" s="58">
        <f t="shared" si="472"/>
        <v>143.97</v>
      </c>
      <c r="M4385" s="58">
        <f t="shared" si="473"/>
        <v>143.97</v>
      </c>
      <c r="N4385" s="58">
        <f t="shared" si="474"/>
        <v>611.29</v>
      </c>
      <c r="O4385" s="58" t="e">
        <f>IF(J4385&gt;0,ROUND(J4385*#REF!,2),0)</f>
        <v>#REF!</v>
      </c>
      <c r="P4385" s="58" t="e">
        <f t="shared" si="475"/>
        <v>#REF!</v>
      </c>
      <c r="Q4385" s="59" t="s">
        <v>0</v>
      </c>
      <c r="R4385" s="51"/>
      <c r="S4385" s="51"/>
    </row>
    <row r="4386" spans="1:19" ht="21" x14ac:dyDescent="0.35">
      <c r="A4386" s="53">
        <v>41101235</v>
      </c>
      <c r="B4386" s="53" t="s">
        <v>13360</v>
      </c>
      <c r="C4386" s="54" t="s">
        <v>239</v>
      </c>
      <c r="D4386" s="60">
        <v>1</v>
      </c>
      <c r="E4386" s="60" t="s">
        <v>4</v>
      </c>
      <c r="F4386" s="56">
        <v>11.95</v>
      </c>
      <c r="G4386" s="65"/>
      <c r="H4386" s="65"/>
      <c r="I4386" s="53"/>
      <c r="J4386" s="76">
        <v>0.5</v>
      </c>
      <c r="K4386" s="53">
        <v>1</v>
      </c>
      <c r="L4386" s="58">
        <f t="shared" si="472"/>
        <v>71.989999999999995</v>
      </c>
      <c r="M4386" s="58">
        <f t="shared" si="473"/>
        <v>71.989999999999995</v>
      </c>
      <c r="N4386" s="58">
        <f t="shared" si="474"/>
        <v>154.63</v>
      </c>
      <c r="O4386" s="58" t="e">
        <f>IF(J4386&gt;0,ROUND(J4386*#REF!,2),0)</f>
        <v>#REF!</v>
      </c>
      <c r="P4386" s="58" t="e">
        <f t="shared" si="475"/>
        <v>#REF!</v>
      </c>
      <c r="Q4386" s="59" t="s">
        <v>0</v>
      </c>
      <c r="R4386" s="77"/>
      <c r="S4386" s="77"/>
    </row>
    <row r="4387" spans="1:19" ht="31.5" x14ac:dyDescent="0.35">
      <c r="A4387" s="53">
        <v>41101243</v>
      </c>
      <c r="B4387" s="53" t="s">
        <v>13361</v>
      </c>
      <c r="C4387" s="54" t="s">
        <v>238</v>
      </c>
      <c r="D4387" s="60">
        <v>1</v>
      </c>
      <c r="E4387" s="60" t="s">
        <v>41</v>
      </c>
      <c r="F4387" s="56">
        <v>50.78</v>
      </c>
      <c r="G4387" s="65"/>
      <c r="H4387" s="65"/>
      <c r="I4387" s="53"/>
      <c r="J4387" s="76">
        <v>4</v>
      </c>
      <c r="K4387" s="53">
        <v>1</v>
      </c>
      <c r="L4387" s="58">
        <f t="shared" si="472"/>
        <v>143.97</v>
      </c>
      <c r="M4387" s="58">
        <f t="shared" si="473"/>
        <v>143.97</v>
      </c>
      <c r="N4387" s="58">
        <f t="shared" si="474"/>
        <v>657.09</v>
      </c>
      <c r="O4387" s="58" t="e">
        <f>IF(J4387&gt;0,ROUND(J4387*#REF!,2),0)</f>
        <v>#REF!</v>
      </c>
      <c r="P4387" s="58" t="e">
        <f t="shared" si="475"/>
        <v>#REF!</v>
      </c>
      <c r="Q4387" s="59" t="s">
        <v>0</v>
      </c>
      <c r="R4387" s="51"/>
      <c r="S4387" s="51"/>
    </row>
    <row r="4388" spans="1:19" ht="21" x14ac:dyDescent="0.35">
      <c r="A4388" s="53">
        <v>41101251</v>
      </c>
      <c r="B4388" s="53" t="s">
        <v>13362</v>
      </c>
      <c r="C4388" s="54" t="s">
        <v>237</v>
      </c>
      <c r="D4388" s="60">
        <v>1</v>
      </c>
      <c r="E4388" s="60" t="s">
        <v>41</v>
      </c>
      <c r="F4388" s="56">
        <v>47.24</v>
      </c>
      <c r="G4388" s="65"/>
      <c r="H4388" s="65"/>
      <c r="I4388" s="53"/>
      <c r="J4388" s="76">
        <v>4</v>
      </c>
      <c r="K4388" s="53">
        <v>1</v>
      </c>
      <c r="L4388" s="58">
        <f t="shared" si="472"/>
        <v>143.97</v>
      </c>
      <c r="M4388" s="58">
        <f t="shared" si="473"/>
        <v>143.97</v>
      </c>
      <c r="N4388" s="58">
        <f t="shared" si="474"/>
        <v>611.29</v>
      </c>
      <c r="O4388" s="58" t="e">
        <f>IF(J4388&gt;0,ROUND(J4388*#REF!,2),0)</f>
        <v>#REF!</v>
      </c>
      <c r="P4388" s="58" t="e">
        <f t="shared" si="475"/>
        <v>#REF!</v>
      </c>
      <c r="Q4388" s="59" t="s">
        <v>0</v>
      </c>
      <c r="R4388" s="51"/>
      <c r="S4388" s="51"/>
    </row>
    <row r="4389" spans="1:19" x14ac:dyDescent="0.35">
      <c r="A4389" s="53">
        <v>41101260</v>
      </c>
      <c r="B4389" s="53" t="s">
        <v>13363</v>
      </c>
      <c r="C4389" s="54" t="s">
        <v>236</v>
      </c>
      <c r="D4389" s="60">
        <v>1</v>
      </c>
      <c r="E4389" s="60" t="s">
        <v>41</v>
      </c>
      <c r="F4389" s="56">
        <v>47.24</v>
      </c>
      <c r="G4389" s="65"/>
      <c r="H4389" s="65"/>
      <c r="I4389" s="53"/>
      <c r="J4389" s="76">
        <v>4</v>
      </c>
      <c r="K4389" s="53">
        <v>1</v>
      </c>
      <c r="L4389" s="58">
        <f t="shared" si="472"/>
        <v>143.97</v>
      </c>
      <c r="M4389" s="58">
        <f t="shared" si="473"/>
        <v>143.97</v>
      </c>
      <c r="N4389" s="58">
        <f t="shared" si="474"/>
        <v>611.29</v>
      </c>
      <c r="O4389" s="58" t="e">
        <f>IF(J4389&gt;0,ROUND(J4389*#REF!,2),0)</f>
        <v>#REF!</v>
      </c>
      <c r="P4389" s="58" t="e">
        <f t="shared" si="475"/>
        <v>#REF!</v>
      </c>
      <c r="Q4389" s="59" t="s">
        <v>0</v>
      </c>
      <c r="R4389" s="51"/>
      <c r="S4389" s="51"/>
    </row>
    <row r="4390" spans="1:19" x14ac:dyDescent="0.35">
      <c r="A4390" s="53">
        <v>41101278</v>
      </c>
      <c r="B4390" s="53" t="s">
        <v>13364</v>
      </c>
      <c r="C4390" s="54" t="s">
        <v>235</v>
      </c>
      <c r="D4390" s="60">
        <v>1</v>
      </c>
      <c r="E4390" s="60" t="s">
        <v>41</v>
      </c>
      <c r="F4390" s="56">
        <v>47.24</v>
      </c>
      <c r="G4390" s="65"/>
      <c r="H4390" s="65"/>
      <c r="I4390" s="53"/>
      <c r="J4390" s="76">
        <v>4</v>
      </c>
      <c r="K4390" s="53">
        <v>1</v>
      </c>
      <c r="L4390" s="58">
        <f t="shared" si="472"/>
        <v>143.97</v>
      </c>
      <c r="M4390" s="58">
        <f t="shared" si="473"/>
        <v>143.97</v>
      </c>
      <c r="N4390" s="58">
        <f t="shared" si="474"/>
        <v>611.29</v>
      </c>
      <c r="O4390" s="58" t="e">
        <f>IF(J4390&gt;0,ROUND(J4390*#REF!,2),0)</f>
        <v>#REF!</v>
      </c>
      <c r="P4390" s="58" t="e">
        <f t="shared" si="475"/>
        <v>#REF!</v>
      </c>
      <c r="Q4390" s="59" t="s">
        <v>0</v>
      </c>
      <c r="R4390" s="51"/>
      <c r="S4390" s="51"/>
    </row>
    <row r="4391" spans="1:19" x14ac:dyDescent="0.35">
      <c r="A4391" s="53">
        <v>41101286</v>
      </c>
      <c r="B4391" s="53" t="s">
        <v>13365</v>
      </c>
      <c r="C4391" s="54" t="s">
        <v>234</v>
      </c>
      <c r="D4391" s="60">
        <v>1</v>
      </c>
      <c r="E4391" s="60" t="s">
        <v>41</v>
      </c>
      <c r="F4391" s="56">
        <v>47.24</v>
      </c>
      <c r="G4391" s="65"/>
      <c r="H4391" s="65"/>
      <c r="I4391" s="53"/>
      <c r="J4391" s="76">
        <v>4</v>
      </c>
      <c r="K4391" s="53">
        <v>1</v>
      </c>
      <c r="L4391" s="58">
        <f t="shared" si="472"/>
        <v>143.97</v>
      </c>
      <c r="M4391" s="58">
        <f t="shared" si="473"/>
        <v>143.97</v>
      </c>
      <c r="N4391" s="58">
        <f t="shared" si="474"/>
        <v>611.29</v>
      </c>
      <c r="O4391" s="58" t="e">
        <f>IF(J4391&gt;0,ROUND(J4391*#REF!,2),0)</f>
        <v>#REF!</v>
      </c>
      <c r="P4391" s="58" t="e">
        <f t="shared" si="475"/>
        <v>#REF!</v>
      </c>
      <c r="Q4391" s="59" t="s">
        <v>0</v>
      </c>
      <c r="R4391" s="51"/>
      <c r="S4391" s="51"/>
    </row>
    <row r="4392" spans="1:19" x14ac:dyDescent="0.35">
      <c r="A4392" s="53">
        <v>41101294</v>
      </c>
      <c r="B4392" s="53" t="s">
        <v>13366</v>
      </c>
      <c r="C4392" s="54" t="s">
        <v>233</v>
      </c>
      <c r="D4392" s="60">
        <v>1</v>
      </c>
      <c r="E4392" s="60" t="s">
        <v>41</v>
      </c>
      <c r="F4392" s="56">
        <v>47.24</v>
      </c>
      <c r="G4392" s="65"/>
      <c r="H4392" s="65"/>
      <c r="I4392" s="53"/>
      <c r="J4392" s="76">
        <v>4</v>
      </c>
      <c r="K4392" s="53">
        <v>1</v>
      </c>
      <c r="L4392" s="58">
        <f t="shared" si="472"/>
        <v>143.97</v>
      </c>
      <c r="M4392" s="58">
        <f t="shared" si="473"/>
        <v>143.97</v>
      </c>
      <c r="N4392" s="58">
        <f t="shared" si="474"/>
        <v>611.29</v>
      </c>
      <c r="O4392" s="58" t="e">
        <f>IF(J4392&gt;0,ROUND(J4392*#REF!,2),0)</f>
        <v>#REF!</v>
      </c>
      <c r="P4392" s="58" t="e">
        <f t="shared" si="475"/>
        <v>#REF!</v>
      </c>
      <c r="Q4392" s="59" t="s">
        <v>0</v>
      </c>
      <c r="R4392" s="51"/>
      <c r="S4392" s="51"/>
    </row>
    <row r="4393" spans="1:19" ht="21" x14ac:dyDescent="0.35">
      <c r="A4393" s="53">
        <v>41101308</v>
      </c>
      <c r="B4393" s="53" t="s">
        <v>13367</v>
      </c>
      <c r="C4393" s="54" t="s">
        <v>232</v>
      </c>
      <c r="D4393" s="60">
        <v>1</v>
      </c>
      <c r="E4393" s="60" t="s">
        <v>41</v>
      </c>
      <c r="F4393" s="56">
        <v>47.24</v>
      </c>
      <c r="G4393" s="65"/>
      <c r="H4393" s="65"/>
      <c r="I4393" s="53"/>
      <c r="J4393" s="76">
        <v>4</v>
      </c>
      <c r="K4393" s="53">
        <v>1</v>
      </c>
      <c r="L4393" s="58">
        <f t="shared" si="472"/>
        <v>143.97</v>
      </c>
      <c r="M4393" s="58">
        <f t="shared" si="473"/>
        <v>143.97</v>
      </c>
      <c r="N4393" s="58">
        <f t="shared" si="474"/>
        <v>611.29</v>
      </c>
      <c r="O4393" s="58" t="e">
        <f>IF(J4393&gt;0,ROUND(J4393*#REF!,2),0)</f>
        <v>#REF!</v>
      </c>
      <c r="P4393" s="58" t="e">
        <f t="shared" si="475"/>
        <v>#REF!</v>
      </c>
      <c r="Q4393" s="59" t="s">
        <v>0</v>
      </c>
      <c r="R4393" s="51"/>
      <c r="S4393" s="51"/>
    </row>
    <row r="4394" spans="1:19" x14ac:dyDescent="0.35">
      <c r="A4394" s="53">
        <v>41101316</v>
      </c>
      <c r="B4394" s="53" t="s">
        <v>13368</v>
      </c>
      <c r="C4394" s="54" t="s">
        <v>231</v>
      </c>
      <c r="D4394" s="60">
        <v>1</v>
      </c>
      <c r="E4394" s="60" t="s">
        <v>41</v>
      </c>
      <c r="F4394" s="56">
        <v>47.24</v>
      </c>
      <c r="G4394" s="65"/>
      <c r="H4394" s="65"/>
      <c r="I4394" s="53"/>
      <c r="J4394" s="76">
        <v>4</v>
      </c>
      <c r="K4394" s="53">
        <v>1</v>
      </c>
      <c r="L4394" s="58">
        <f t="shared" si="472"/>
        <v>143.97</v>
      </c>
      <c r="M4394" s="58">
        <f t="shared" si="473"/>
        <v>143.97</v>
      </c>
      <c r="N4394" s="58">
        <f t="shared" si="474"/>
        <v>611.29</v>
      </c>
      <c r="O4394" s="58" t="e">
        <f>IF(J4394&gt;0,ROUND(J4394*#REF!,2),0)</f>
        <v>#REF!</v>
      </c>
      <c r="P4394" s="58" t="e">
        <f t="shared" si="475"/>
        <v>#REF!</v>
      </c>
      <c r="Q4394" s="59" t="s">
        <v>0</v>
      </c>
      <c r="R4394" s="51"/>
      <c r="S4394" s="51"/>
    </row>
    <row r="4395" spans="1:19" x14ac:dyDescent="0.35">
      <c r="A4395" s="53">
        <v>41101332</v>
      </c>
      <c r="B4395" s="53" t="s">
        <v>13369</v>
      </c>
      <c r="C4395" s="54" t="s">
        <v>230</v>
      </c>
      <c r="D4395" s="60">
        <v>1</v>
      </c>
      <c r="E4395" s="60" t="s">
        <v>41</v>
      </c>
      <c r="F4395" s="56">
        <v>50.78</v>
      </c>
      <c r="G4395" s="65"/>
      <c r="H4395" s="65"/>
      <c r="I4395" s="53"/>
      <c r="J4395" s="76">
        <v>4</v>
      </c>
      <c r="K4395" s="53">
        <v>1</v>
      </c>
      <c r="L4395" s="58">
        <f t="shared" si="472"/>
        <v>143.97</v>
      </c>
      <c r="M4395" s="58">
        <f t="shared" si="473"/>
        <v>143.97</v>
      </c>
      <c r="N4395" s="58">
        <f t="shared" si="474"/>
        <v>657.09</v>
      </c>
      <c r="O4395" s="58" t="e">
        <f>IF(J4395&gt;0,ROUND(J4395*#REF!,2),0)</f>
        <v>#REF!</v>
      </c>
      <c r="P4395" s="58" t="e">
        <f t="shared" si="475"/>
        <v>#REF!</v>
      </c>
      <c r="Q4395" s="59" t="s">
        <v>0</v>
      </c>
      <c r="R4395" s="51"/>
      <c r="S4395" s="51"/>
    </row>
    <row r="4396" spans="1:19" x14ac:dyDescent="0.35">
      <c r="A4396" s="53">
        <v>41101340</v>
      </c>
      <c r="B4396" s="53" t="s">
        <v>13370</v>
      </c>
      <c r="C4396" s="54" t="s">
        <v>229</v>
      </c>
      <c r="D4396" s="60">
        <v>1</v>
      </c>
      <c r="E4396" s="60" t="s">
        <v>41</v>
      </c>
      <c r="F4396" s="56">
        <v>50.78</v>
      </c>
      <c r="G4396" s="65"/>
      <c r="H4396" s="65"/>
      <c r="I4396" s="53"/>
      <c r="J4396" s="76">
        <v>4</v>
      </c>
      <c r="K4396" s="53">
        <v>1</v>
      </c>
      <c r="L4396" s="58">
        <f t="shared" si="472"/>
        <v>143.97</v>
      </c>
      <c r="M4396" s="58">
        <f t="shared" si="473"/>
        <v>143.97</v>
      </c>
      <c r="N4396" s="58">
        <f t="shared" si="474"/>
        <v>657.09</v>
      </c>
      <c r="O4396" s="58" t="e">
        <f>IF(J4396&gt;0,ROUND(J4396*#REF!,2),0)</f>
        <v>#REF!</v>
      </c>
      <c r="P4396" s="58" t="e">
        <f t="shared" si="475"/>
        <v>#REF!</v>
      </c>
      <c r="Q4396" s="59" t="s">
        <v>0</v>
      </c>
      <c r="R4396" s="51"/>
      <c r="S4396" s="51"/>
    </row>
    <row r="4397" spans="1:19" ht="31.5" x14ac:dyDescent="0.35">
      <c r="A4397" s="53">
        <v>41101359</v>
      </c>
      <c r="B4397" s="53" t="s">
        <v>13371</v>
      </c>
      <c r="C4397" s="54" t="s">
        <v>228</v>
      </c>
      <c r="D4397" s="60">
        <v>1</v>
      </c>
      <c r="E4397" s="60" t="s">
        <v>41</v>
      </c>
      <c r="F4397" s="56">
        <v>47.24</v>
      </c>
      <c r="G4397" s="65"/>
      <c r="H4397" s="65"/>
      <c r="I4397" s="53"/>
      <c r="J4397" s="76">
        <v>4</v>
      </c>
      <c r="K4397" s="53">
        <v>1</v>
      </c>
      <c r="L4397" s="58">
        <f t="shared" ref="L4397:L4417" si="476">VLOOKUP(E4397,PORTES2021,11,FALSE)</f>
        <v>143.97</v>
      </c>
      <c r="M4397" s="58">
        <f t="shared" si="473"/>
        <v>143.97</v>
      </c>
      <c r="N4397" s="58">
        <f t="shared" ref="N4397:N4417" si="477">IF(F4397&gt;0,ROUND(F4397*UCO_2021,2),0)</f>
        <v>611.29</v>
      </c>
      <c r="O4397" s="58" t="e">
        <f>IF(J4397&gt;0,ROUND(J4397*#REF!,2),0)</f>
        <v>#REF!</v>
      </c>
      <c r="P4397" s="58" t="e">
        <f t="shared" si="475"/>
        <v>#REF!</v>
      </c>
      <c r="Q4397" s="59" t="s">
        <v>0</v>
      </c>
      <c r="R4397" s="51"/>
      <c r="S4397" s="51"/>
    </row>
    <row r="4398" spans="1:19" ht="21" x14ac:dyDescent="0.35">
      <c r="A4398" s="53">
        <v>41101375</v>
      </c>
      <c r="B4398" s="53" t="s">
        <v>13372</v>
      </c>
      <c r="C4398" s="54" t="s">
        <v>227</v>
      </c>
      <c r="D4398" s="60">
        <v>1</v>
      </c>
      <c r="E4398" s="60" t="s">
        <v>4</v>
      </c>
      <c r="F4398" s="56">
        <v>11.95</v>
      </c>
      <c r="G4398" s="65"/>
      <c r="H4398" s="65"/>
      <c r="I4398" s="53"/>
      <c r="J4398" s="76">
        <v>1</v>
      </c>
      <c r="K4398" s="53">
        <v>1</v>
      </c>
      <c r="L4398" s="58">
        <f t="shared" si="476"/>
        <v>71.989999999999995</v>
      </c>
      <c r="M4398" s="58">
        <f t="shared" si="473"/>
        <v>71.989999999999995</v>
      </c>
      <c r="N4398" s="58">
        <f t="shared" si="477"/>
        <v>154.63</v>
      </c>
      <c r="O4398" s="58" t="e">
        <f>IF(J4398&gt;0,ROUND(J4398*#REF!,2),0)</f>
        <v>#REF!</v>
      </c>
      <c r="P4398" s="58" t="e">
        <f t="shared" si="475"/>
        <v>#REF!</v>
      </c>
      <c r="Q4398" s="59" t="s">
        <v>0</v>
      </c>
      <c r="R4398" s="51"/>
      <c r="S4398" s="51"/>
    </row>
    <row r="4399" spans="1:19" ht="21" x14ac:dyDescent="0.35">
      <c r="A4399" s="53">
        <v>41101383</v>
      </c>
      <c r="B4399" s="53" t="s">
        <v>13373</v>
      </c>
      <c r="C4399" s="54" t="s">
        <v>226</v>
      </c>
      <c r="D4399" s="60">
        <v>1</v>
      </c>
      <c r="E4399" s="60" t="s">
        <v>4</v>
      </c>
      <c r="F4399" s="56">
        <v>11.95</v>
      </c>
      <c r="G4399" s="65"/>
      <c r="H4399" s="65"/>
      <c r="I4399" s="53"/>
      <c r="J4399" s="76">
        <v>0.5</v>
      </c>
      <c r="K4399" s="53">
        <v>1</v>
      </c>
      <c r="L4399" s="58">
        <f t="shared" si="476"/>
        <v>71.989999999999995</v>
      </c>
      <c r="M4399" s="58">
        <f t="shared" si="473"/>
        <v>71.989999999999995</v>
      </c>
      <c r="N4399" s="58">
        <f t="shared" si="477"/>
        <v>154.63</v>
      </c>
      <c r="O4399" s="58" t="e">
        <f>IF(J4399&gt;0,ROUND(J4399*#REF!,2),0)</f>
        <v>#REF!</v>
      </c>
      <c r="P4399" s="58" t="e">
        <f t="shared" si="475"/>
        <v>#REF!</v>
      </c>
      <c r="Q4399" s="59" t="s">
        <v>0</v>
      </c>
      <c r="R4399" s="51"/>
      <c r="S4399" s="51"/>
    </row>
    <row r="4400" spans="1:19" x14ac:dyDescent="0.35">
      <c r="A4400" s="53">
        <v>41101480</v>
      </c>
      <c r="B4400" s="53" t="s">
        <v>13374</v>
      </c>
      <c r="C4400" s="54" t="s">
        <v>225</v>
      </c>
      <c r="D4400" s="60">
        <v>1</v>
      </c>
      <c r="E4400" s="60" t="s">
        <v>224</v>
      </c>
      <c r="F4400" s="56">
        <v>80.376000000000005</v>
      </c>
      <c r="G4400" s="65"/>
      <c r="H4400" s="65"/>
      <c r="I4400" s="53"/>
      <c r="J4400" s="76">
        <v>4</v>
      </c>
      <c r="K4400" s="53">
        <v>1</v>
      </c>
      <c r="L4400" s="58">
        <f t="shared" si="476"/>
        <v>286.83999999999997</v>
      </c>
      <c r="M4400" s="58">
        <f t="shared" si="473"/>
        <v>286.83999999999997</v>
      </c>
      <c r="N4400" s="58">
        <f t="shared" si="477"/>
        <v>1040.07</v>
      </c>
      <c r="O4400" s="58" t="e">
        <f>IF(J4400&gt;0,ROUND(J4400*#REF!,2),0)</f>
        <v>#REF!</v>
      </c>
      <c r="P4400" s="58" t="e">
        <f t="shared" si="475"/>
        <v>#REF!</v>
      </c>
      <c r="Q4400" s="59" t="s">
        <v>0</v>
      </c>
      <c r="R4400" s="51"/>
      <c r="S4400" s="51"/>
    </row>
    <row r="4401" spans="1:19" x14ac:dyDescent="0.35">
      <c r="A4401" s="53">
        <v>41101499</v>
      </c>
      <c r="B4401" s="53" t="s">
        <v>13375</v>
      </c>
      <c r="C4401" s="54" t="s">
        <v>223</v>
      </c>
      <c r="D4401" s="60">
        <v>1</v>
      </c>
      <c r="E4401" s="60" t="s">
        <v>41</v>
      </c>
      <c r="F4401" s="56">
        <v>47.24</v>
      </c>
      <c r="G4401" s="65"/>
      <c r="H4401" s="65"/>
      <c r="I4401" s="53"/>
      <c r="J4401" s="76">
        <v>4</v>
      </c>
      <c r="K4401" s="53">
        <v>1</v>
      </c>
      <c r="L4401" s="58">
        <f t="shared" si="476"/>
        <v>143.97</v>
      </c>
      <c r="M4401" s="58">
        <f t="shared" si="473"/>
        <v>143.97</v>
      </c>
      <c r="N4401" s="58">
        <f t="shared" si="477"/>
        <v>611.29</v>
      </c>
      <c r="O4401" s="58" t="e">
        <f>IF(J4401&gt;0,ROUND(J4401*#REF!,2),0)</f>
        <v>#REF!</v>
      </c>
      <c r="P4401" s="58" t="e">
        <f t="shared" si="475"/>
        <v>#REF!</v>
      </c>
      <c r="Q4401" s="59" t="s">
        <v>0</v>
      </c>
      <c r="R4401" s="51"/>
      <c r="S4401" s="51"/>
    </row>
    <row r="4402" spans="1:19" x14ac:dyDescent="0.35">
      <c r="A4402" s="53">
        <v>41101502</v>
      </c>
      <c r="B4402" s="53" t="s">
        <v>13376</v>
      </c>
      <c r="C4402" s="54" t="s">
        <v>222</v>
      </c>
      <c r="D4402" s="60">
        <v>1</v>
      </c>
      <c r="E4402" s="60" t="s">
        <v>41</v>
      </c>
      <c r="F4402" s="56">
        <v>47.24</v>
      </c>
      <c r="G4402" s="65"/>
      <c r="H4402" s="65"/>
      <c r="I4402" s="53"/>
      <c r="J4402" s="76">
        <v>4</v>
      </c>
      <c r="K4402" s="53">
        <v>1</v>
      </c>
      <c r="L4402" s="58">
        <f t="shared" si="476"/>
        <v>143.97</v>
      </c>
      <c r="M4402" s="58">
        <f t="shared" si="473"/>
        <v>143.97</v>
      </c>
      <c r="N4402" s="58">
        <f t="shared" si="477"/>
        <v>611.29</v>
      </c>
      <c r="O4402" s="58" t="e">
        <f>IF(J4402&gt;0,ROUND(J4402*#REF!,2),0)</f>
        <v>#REF!</v>
      </c>
      <c r="P4402" s="58" t="e">
        <f t="shared" si="475"/>
        <v>#REF!</v>
      </c>
      <c r="Q4402" s="59" t="s">
        <v>0</v>
      </c>
      <c r="R4402" s="51"/>
      <c r="S4402" s="51"/>
    </row>
    <row r="4403" spans="1:19" ht="21" x14ac:dyDescent="0.35">
      <c r="A4403" s="53">
        <v>41101510</v>
      </c>
      <c r="B4403" s="53" t="s">
        <v>13377</v>
      </c>
      <c r="C4403" s="54" t="s">
        <v>221</v>
      </c>
      <c r="D4403" s="60">
        <v>1</v>
      </c>
      <c r="E4403" s="60" t="s">
        <v>41</v>
      </c>
      <c r="F4403" s="56">
        <v>47.24</v>
      </c>
      <c r="G4403" s="65"/>
      <c r="H4403" s="65"/>
      <c r="I4403" s="53"/>
      <c r="J4403" s="76">
        <v>4</v>
      </c>
      <c r="K4403" s="53">
        <v>1</v>
      </c>
      <c r="L4403" s="58">
        <f t="shared" si="476"/>
        <v>143.97</v>
      </c>
      <c r="M4403" s="58">
        <f t="shared" si="473"/>
        <v>143.97</v>
      </c>
      <c r="N4403" s="58">
        <f t="shared" si="477"/>
        <v>611.29</v>
      </c>
      <c r="O4403" s="58" t="e">
        <f>IF(J4403&gt;0,ROUND(J4403*#REF!,2),0)</f>
        <v>#REF!</v>
      </c>
      <c r="P4403" s="58" t="e">
        <f t="shared" si="475"/>
        <v>#REF!</v>
      </c>
      <c r="Q4403" s="59" t="s">
        <v>0</v>
      </c>
      <c r="R4403" s="51"/>
      <c r="S4403" s="51"/>
    </row>
    <row r="4404" spans="1:19" ht="21" x14ac:dyDescent="0.35">
      <c r="A4404" s="53">
        <v>41101529</v>
      </c>
      <c r="B4404" s="53" t="s">
        <v>13378</v>
      </c>
      <c r="C4404" s="54" t="s">
        <v>220</v>
      </c>
      <c r="D4404" s="60">
        <v>1</v>
      </c>
      <c r="E4404" s="60" t="s">
        <v>41</v>
      </c>
      <c r="F4404" s="56">
        <v>47.24</v>
      </c>
      <c r="G4404" s="65"/>
      <c r="H4404" s="65"/>
      <c r="I4404" s="53"/>
      <c r="J4404" s="76">
        <v>4</v>
      </c>
      <c r="K4404" s="53">
        <v>1</v>
      </c>
      <c r="L4404" s="58">
        <f t="shared" si="476"/>
        <v>143.97</v>
      </c>
      <c r="M4404" s="58">
        <f t="shared" si="473"/>
        <v>143.97</v>
      </c>
      <c r="N4404" s="58">
        <f t="shared" si="477"/>
        <v>611.29</v>
      </c>
      <c r="O4404" s="58" t="e">
        <f>IF(J4404&gt;0,ROUND(J4404*#REF!,2),0)</f>
        <v>#REF!</v>
      </c>
      <c r="P4404" s="58" t="e">
        <f t="shared" si="475"/>
        <v>#REF!</v>
      </c>
      <c r="Q4404" s="59" t="s">
        <v>0</v>
      </c>
      <c r="R4404" s="51"/>
      <c r="S4404" s="51"/>
    </row>
    <row r="4405" spans="1:19" x14ac:dyDescent="0.35">
      <c r="A4405" s="53">
        <v>41101537</v>
      </c>
      <c r="B4405" s="53" t="s">
        <v>13379</v>
      </c>
      <c r="C4405" s="54" t="s">
        <v>219</v>
      </c>
      <c r="D4405" s="60">
        <v>1</v>
      </c>
      <c r="E4405" s="60" t="s">
        <v>41</v>
      </c>
      <c r="F4405" s="56">
        <v>47.24</v>
      </c>
      <c r="G4405" s="65"/>
      <c r="H4405" s="65"/>
      <c r="I4405" s="53"/>
      <c r="J4405" s="76">
        <v>4</v>
      </c>
      <c r="K4405" s="53">
        <v>1</v>
      </c>
      <c r="L4405" s="58">
        <f t="shared" si="476"/>
        <v>143.97</v>
      </c>
      <c r="M4405" s="58">
        <f t="shared" si="473"/>
        <v>143.97</v>
      </c>
      <c r="N4405" s="58">
        <f t="shared" si="477"/>
        <v>611.29</v>
      </c>
      <c r="O4405" s="58" t="e">
        <f>IF(J4405&gt;0,ROUND(J4405*#REF!,2),0)</f>
        <v>#REF!</v>
      </c>
      <c r="P4405" s="58" t="e">
        <f t="shared" si="475"/>
        <v>#REF!</v>
      </c>
      <c r="Q4405" s="59" t="s">
        <v>0</v>
      </c>
      <c r="R4405" s="51"/>
      <c r="S4405" s="51"/>
    </row>
    <row r="4406" spans="1:19" x14ac:dyDescent="0.35">
      <c r="A4406" s="53">
        <v>41101545</v>
      </c>
      <c r="B4406" s="53" t="s">
        <v>13380</v>
      </c>
      <c r="C4406" s="54" t="s">
        <v>218</v>
      </c>
      <c r="D4406" s="60">
        <v>1</v>
      </c>
      <c r="E4406" s="60" t="s">
        <v>41</v>
      </c>
      <c r="F4406" s="56">
        <v>47.24</v>
      </c>
      <c r="G4406" s="65"/>
      <c r="H4406" s="65"/>
      <c r="I4406" s="53"/>
      <c r="J4406" s="76">
        <v>4</v>
      </c>
      <c r="K4406" s="53">
        <v>1</v>
      </c>
      <c r="L4406" s="58">
        <f t="shared" si="476"/>
        <v>143.97</v>
      </c>
      <c r="M4406" s="58">
        <f t="shared" si="473"/>
        <v>143.97</v>
      </c>
      <c r="N4406" s="58">
        <f t="shared" si="477"/>
        <v>611.29</v>
      </c>
      <c r="O4406" s="58" t="e">
        <f>IF(J4406&gt;0,ROUND(J4406*#REF!,2),0)</f>
        <v>#REF!</v>
      </c>
      <c r="P4406" s="58" t="e">
        <f t="shared" si="475"/>
        <v>#REF!</v>
      </c>
      <c r="Q4406" s="59" t="s">
        <v>0</v>
      </c>
      <c r="R4406" s="51"/>
      <c r="S4406" s="51"/>
    </row>
    <row r="4407" spans="1:19" ht="21" x14ac:dyDescent="0.35">
      <c r="A4407" s="53">
        <v>41101553</v>
      </c>
      <c r="B4407" s="53" t="s">
        <v>13381</v>
      </c>
      <c r="C4407" s="54" t="s">
        <v>217</v>
      </c>
      <c r="D4407" s="60">
        <v>1</v>
      </c>
      <c r="E4407" s="60" t="s">
        <v>41</v>
      </c>
      <c r="F4407" s="56">
        <v>47.24</v>
      </c>
      <c r="G4407" s="65"/>
      <c r="H4407" s="65"/>
      <c r="I4407" s="53"/>
      <c r="J4407" s="76">
        <v>4</v>
      </c>
      <c r="K4407" s="53">
        <v>1</v>
      </c>
      <c r="L4407" s="58">
        <f t="shared" si="476"/>
        <v>143.97</v>
      </c>
      <c r="M4407" s="58">
        <f t="shared" si="473"/>
        <v>143.97</v>
      </c>
      <c r="N4407" s="58">
        <f t="shared" si="477"/>
        <v>611.29</v>
      </c>
      <c r="O4407" s="58" t="e">
        <f>IF(J4407&gt;0,ROUND(J4407*#REF!,2),0)</f>
        <v>#REF!</v>
      </c>
      <c r="P4407" s="58" t="e">
        <f t="shared" si="475"/>
        <v>#REF!</v>
      </c>
      <c r="Q4407" s="59" t="s">
        <v>0</v>
      </c>
      <c r="R4407" s="51"/>
      <c r="S4407" s="51"/>
    </row>
    <row r="4408" spans="1:19" ht="21" x14ac:dyDescent="0.35">
      <c r="A4408" s="53">
        <v>41101561</v>
      </c>
      <c r="B4408" s="53" t="s">
        <v>13382</v>
      </c>
      <c r="C4408" s="54" t="s">
        <v>216</v>
      </c>
      <c r="D4408" s="60">
        <v>1</v>
      </c>
      <c r="E4408" s="60" t="s">
        <v>41</v>
      </c>
      <c r="F4408" s="56">
        <v>47.24</v>
      </c>
      <c r="G4408" s="65"/>
      <c r="H4408" s="65"/>
      <c r="I4408" s="53"/>
      <c r="J4408" s="76">
        <v>4</v>
      </c>
      <c r="K4408" s="53">
        <v>1</v>
      </c>
      <c r="L4408" s="58">
        <f t="shared" si="476"/>
        <v>143.97</v>
      </c>
      <c r="M4408" s="58">
        <f t="shared" si="473"/>
        <v>143.97</v>
      </c>
      <c r="N4408" s="58">
        <f t="shared" si="477"/>
        <v>611.29</v>
      </c>
      <c r="O4408" s="58" t="e">
        <f>IF(J4408&gt;0,ROUND(J4408*#REF!,2),0)</f>
        <v>#REF!</v>
      </c>
      <c r="P4408" s="58" t="e">
        <f t="shared" si="475"/>
        <v>#REF!</v>
      </c>
      <c r="Q4408" s="59" t="s">
        <v>0</v>
      </c>
      <c r="R4408" s="51"/>
      <c r="S4408" s="51"/>
    </row>
    <row r="4409" spans="1:19" ht="21" x14ac:dyDescent="0.35">
      <c r="A4409" s="53">
        <v>41101570</v>
      </c>
      <c r="B4409" s="53" t="s">
        <v>13383</v>
      </c>
      <c r="C4409" s="54" t="s">
        <v>215</v>
      </c>
      <c r="D4409" s="60">
        <v>1</v>
      </c>
      <c r="E4409" s="60" t="s">
        <v>41</v>
      </c>
      <c r="F4409" s="56">
        <v>47.24</v>
      </c>
      <c r="G4409" s="65"/>
      <c r="H4409" s="65"/>
      <c r="I4409" s="53"/>
      <c r="J4409" s="76">
        <v>4</v>
      </c>
      <c r="K4409" s="53">
        <v>1</v>
      </c>
      <c r="L4409" s="58">
        <f t="shared" si="476"/>
        <v>143.97</v>
      </c>
      <c r="M4409" s="58">
        <f t="shared" si="473"/>
        <v>143.97</v>
      </c>
      <c r="N4409" s="58">
        <f t="shared" si="477"/>
        <v>611.29</v>
      </c>
      <c r="O4409" s="58" t="e">
        <f>IF(J4409&gt;0,ROUND(J4409*#REF!,2),0)</f>
        <v>#REF!</v>
      </c>
      <c r="P4409" s="58" t="e">
        <f t="shared" si="475"/>
        <v>#REF!</v>
      </c>
      <c r="Q4409" s="59" t="s">
        <v>0</v>
      </c>
      <c r="R4409" s="51"/>
      <c r="S4409" s="51"/>
    </row>
    <row r="4410" spans="1:19" ht="21" x14ac:dyDescent="0.35">
      <c r="A4410" s="53">
        <v>41101588</v>
      </c>
      <c r="B4410" s="53" t="s">
        <v>13384</v>
      </c>
      <c r="C4410" s="54" t="s">
        <v>214</v>
      </c>
      <c r="D4410" s="60">
        <v>1</v>
      </c>
      <c r="E4410" s="60" t="s">
        <v>41</v>
      </c>
      <c r="F4410" s="56">
        <v>47.24</v>
      </c>
      <c r="G4410" s="65"/>
      <c r="H4410" s="65"/>
      <c r="I4410" s="53"/>
      <c r="J4410" s="76">
        <v>4</v>
      </c>
      <c r="K4410" s="53">
        <v>1</v>
      </c>
      <c r="L4410" s="58">
        <f t="shared" si="476"/>
        <v>143.97</v>
      </c>
      <c r="M4410" s="58">
        <f t="shared" si="473"/>
        <v>143.97</v>
      </c>
      <c r="N4410" s="58">
        <f t="shared" si="477"/>
        <v>611.29</v>
      </c>
      <c r="O4410" s="58" t="e">
        <f>IF(J4410&gt;0,ROUND(J4410*#REF!,2),0)</f>
        <v>#REF!</v>
      </c>
      <c r="P4410" s="58" t="e">
        <f t="shared" si="475"/>
        <v>#REF!</v>
      </c>
      <c r="Q4410" s="59" t="s">
        <v>0</v>
      </c>
      <c r="R4410" s="51"/>
      <c r="S4410" s="51"/>
    </row>
    <row r="4411" spans="1:19" x14ac:dyDescent="0.35">
      <c r="A4411" s="53">
        <v>41101596</v>
      </c>
      <c r="B4411" s="53" t="s">
        <v>13385</v>
      </c>
      <c r="C4411" s="54" t="s">
        <v>213</v>
      </c>
      <c r="D4411" s="60">
        <v>1</v>
      </c>
      <c r="E4411" s="60" t="s">
        <v>41</v>
      </c>
      <c r="F4411" s="56">
        <v>47.24</v>
      </c>
      <c r="G4411" s="65"/>
      <c r="H4411" s="65"/>
      <c r="I4411" s="53"/>
      <c r="J4411" s="76">
        <v>4</v>
      </c>
      <c r="K4411" s="53">
        <v>1</v>
      </c>
      <c r="L4411" s="58">
        <f t="shared" si="476"/>
        <v>143.97</v>
      </c>
      <c r="M4411" s="58">
        <f t="shared" si="473"/>
        <v>143.97</v>
      </c>
      <c r="N4411" s="58">
        <f t="shared" si="477"/>
        <v>611.29</v>
      </c>
      <c r="O4411" s="58" t="e">
        <f>IF(J4411&gt;0,ROUND(J4411*#REF!,2),0)</f>
        <v>#REF!</v>
      </c>
      <c r="P4411" s="58" t="e">
        <f t="shared" si="475"/>
        <v>#REF!</v>
      </c>
      <c r="Q4411" s="59" t="s">
        <v>0</v>
      </c>
      <c r="R4411" s="51"/>
      <c r="S4411" s="51"/>
    </row>
    <row r="4412" spans="1:19" x14ac:dyDescent="0.35">
      <c r="A4412" s="53">
        <v>41101600</v>
      </c>
      <c r="B4412" s="53" t="s">
        <v>13386</v>
      </c>
      <c r="C4412" s="54" t="s">
        <v>212</v>
      </c>
      <c r="D4412" s="60">
        <v>1</v>
      </c>
      <c r="E4412" s="60" t="s">
        <v>41</v>
      </c>
      <c r="F4412" s="56">
        <v>47.24</v>
      </c>
      <c r="G4412" s="65"/>
      <c r="H4412" s="65"/>
      <c r="I4412" s="53"/>
      <c r="J4412" s="76">
        <v>4</v>
      </c>
      <c r="K4412" s="53">
        <v>1</v>
      </c>
      <c r="L4412" s="58">
        <f t="shared" si="476"/>
        <v>143.97</v>
      </c>
      <c r="M4412" s="58">
        <f t="shared" si="473"/>
        <v>143.97</v>
      </c>
      <c r="N4412" s="58">
        <f t="shared" si="477"/>
        <v>611.29</v>
      </c>
      <c r="O4412" s="58" t="e">
        <f>IF(J4412&gt;0,ROUND(J4412*#REF!,2),0)</f>
        <v>#REF!</v>
      </c>
      <c r="P4412" s="58" t="e">
        <f t="shared" si="475"/>
        <v>#REF!</v>
      </c>
      <c r="Q4412" s="59" t="s">
        <v>0</v>
      </c>
      <c r="R4412" s="51"/>
      <c r="S4412" s="51"/>
    </row>
    <row r="4413" spans="1:19" x14ac:dyDescent="0.35">
      <c r="A4413" s="53">
        <v>41101618</v>
      </c>
      <c r="B4413" s="53" t="s">
        <v>13387</v>
      </c>
      <c r="C4413" s="54" t="s">
        <v>211</v>
      </c>
      <c r="D4413" s="60">
        <v>1</v>
      </c>
      <c r="E4413" s="60" t="s">
        <v>41</v>
      </c>
      <c r="F4413" s="56">
        <v>47.24</v>
      </c>
      <c r="G4413" s="65"/>
      <c r="H4413" s="65"/>
      <c r="I4413" s="53"/>
      <c r="J4413" s="76">
        <v>4</v>
      </c>
      <c r="K4413" s="53">
        <v>1</v>
      </c>
      <c r="L4413" s="58">
        <f t="shared" si="476"/>
        <v>143.97</v>
      </c>
      <c r="M4413" s="58">
        <f t="shared" si="473"/>
        <v>143.97</v>
      </c>
      <c r="N4413" s="58">
        <f t="shared" si="477"/>
        <v>611.29</v>
      </c>
      <c r="O4413" s="58" t="e">
        <f>IF(J4413&gt;0,ROUND(J4413*#REF!,2),0)</f>
        <v>#REF!</v>
      </c>
      <c r="P4413" s="58" t="e">
        <f t="shared" si="475"/>
        <v>#REF!</v>
      </c>
      <c r="Q4413" s="59" t="s">
        <v>0</v>
      </c>
      <c r="R4413" s="51"/>
      <c r="S4413" s="51"/>
    </row>
    <row r="4414" spans="1:19" x14ac:dyDescent="0.35">
      <c r="A4414" s="53">
        <v>41101626</v>
      </c>
      <c r="B4414" s="53" t="s">
        <v>13388</v>
      </c>
      <c r="C4414" s="54" t="s">
        <v>210</v>
      </c>
      <c r="D4414" s="60">
        <v>1</v>
      </c>
      <c r="E4414" s="60" t="s">
        <v>41</v>
      </c>
      <c r="F4414" s="56">
        <v>47.24</v>
      </c>
      <c r="G4414" s="65"/>
      <c r="H4414" s="65"/>
      <c r="I4414" s="53"/>
      <c r="J4414" s="76">
        <v>4</v>
      </c>
      <c r="K4414" s="53">
        <v>1</v>
      </c>
      <c r="L4414" s="58">
        <f t="shared" si="476"/>
        <v>143.97</v>
      </c>
      <c r="M4414" s="58">
        <f t="shared" si="473"/>
        <v>143.97</v>
      </c>
      <c r="N4414" s="58">
        <f t="shared" si="477"/>
        <v>611.29</v>
      </c>
      <c r="O4414" s="58" t="e">
        <f>IF(J4414&gt;0,ROUND(J4414*#REF!,2),0)</f>
        <v>#REF!</v>
      </c>
      <c r="P4414" s="58" t="e">
        <f t="shared" si="475"/>
        <v>#REF!</v>
      </c>
      <c r="Q4414" s="59" t="s">
        <v>0</v>
      </c>
      <c r="R4414" s="51"/>
      <c r="S4414" s="51"/>
    </row>
    <row r="4415" spans="1:19" x14ac:dyDescent="0.35">
      <c r="A4415" s="53">
        <v>41101634</v>
      </c>
      <c r="B4415" s="53" t="s">
        <v>13389</v>
      </c>
      <c r="C4415" s="54" t="s">
        <v>209</v>
      </c>
      <c r="D4415" s="60">
        <v>1</v>
      </c>
      <c r="E4415" s="60" t="s">
        <v>41</v>
      </c>
      <c r="F4415" s="56">
        <v>53.78</v>
      </c>
      <c r="G4415" s="65"/>
      <c r="H4415" s="65"/>
      <c r="I4415" s="53"/>
      <c r="J4415" s="76">
        <v>4</v>
      </c>
      <c r="K4415" s="53">
        <v>1</v>
      </c>
      <c r="L4415" s="58">
        <f t="shared" si="476"/>
        <v>143.97</v>
      </c>
      <c r="M4415" s="58">
        <f t="shared" si="473"/>
        <v>143.97</v>
      </c>
      <c r="N4415" s="58">
        <f t="shared" si="477"/>
        <v>695.91</v>
      </c>
      <c r="O4415" s="58" t="e">
        <f>IF(J4415&gt;0,ROUND(J4415*#REF!,2),0)</f>
        <v>#REF!</v>
      </c>
      <c r="P4415" s="58" t="e">
        <f t="shared" si="475"/>
        <v>#REF!</v>
      </c>
      <c r="Q4415" s="59" t="s">
        <v>0</v>
      </c>
      <c r="R4415" s="51"/>
      <c r="S4415" s="51"/>
    </row>
    <row r="4416" spans="1:19" x14ac:dyDescent="0.35">
      <c r="A4416" s="53">
        <v>41101642</v>
      </c>
      <c r="B4416" s="53" t="s">
        <v>13390</v>
      </c>
      <c r="C4416" s="54" t="s">
        <v>208</v>
      </c>
      <c r="D4416" s="60">
        <v>1</v>
      </c>
      <c r="E4416" s="60" t="s">
        <v>41</v>
      </c>
      <c r="F4416" s="56">
        <v>53.78</v>
      </c>
      <c r="G4416" s="65"/>
      <c r="H4416" s="65"/>
      <c r="I4416" s="53"/>
      <c r="J4416" s="76">
        <v>4</v>
      </c>
      <c r="K4416" s="53">
        <v>1</v>
      </c>
      <c r="L4416" s="58">
        <f t="shared" si="476"/>
        <v>143.97</v>
      </c>
      <c r="M4416" s="58">
        <f t="shared" si="473"/>
        <v>143.97</v>
      </c>
      <c r="N4416" s="58">
        <f t="shared" si="477"/>
        <v>695.91</v>
      </c>
      <c r="O4416" s="58" t="e">
        <f>IF(J4416&gt;0,ROUND(J4416*#REF!,2),0)</f>
        <v>#REF!</v>
      </c>
      <c r="P4416" s="58" t="e">
        <f t="shared" si="475"/>
        <v>#REF!</v>
      </c>
      <c r="Q4416" s="59" t="s">
        <v>0</v>
      </c>
      <c r="R4416" s="51"/>
      <c r="S4416" s="51"/>
    </row>
    <row r="4417" spans="1:19" ht="21" x14ac:dyDescent="0.35">
      <c r="A4417" s="53">
        <v>41101669</v>
      </c>
      <c r="B4417" s="53" t="s">
        <v>13391</v>
      </c>
      <c r="C4417" s="54" t="s">
        <v>207</v>
      </c>
      <c r="D4417" s="60">
        <v>1</v>
      </c>
      <c r="E4417" s="60" t="s">
        <v>41</v>
      </c>
      <c r="F4417" s="56">
        <v>58.396999999999998</v>
      </c>
      <c r="G4417" s="53"/>
      <c r="H4417" s="53"/>
      <c r="I4417" s="53"/>
      <c r="J4417" s="76">
        <v>4</v>
      </c>
      <c r="K4417" s="57">
        <v>1</v>
      </c>
      <c r="L4417" s="58">
        <f t="shared" si="476"/>
        <v>143.97</v>
      </c>
      <c r="M4417" s="58">
        <f t="shared" si="473"/>
        <v>143.97</v>
      </c>
      <c r="N4417" s="58">
        <f t="shared" si="477"/>
        <v>755.66</v>
      </c>
      <c r="O4417" s="58" t="e">
        <f>IF(J4417&gt;0,ROUND(J4417*#REF!,2),0)</f>
        <v>#REF!</v>
      </c>
      <c r="P4417" s="58" t="e">
        <f t="shared" si="475"/>
        <v>#REF!</v>
      </c>
      <c r="Q4417" s="59" t="s">
        <v>0</v>
      </c>
      <c r="R4417" s="51"/>
      <c r="S4417" s="51"/>
    </row>
    <row r="4418" spans="1:19" x14ac:dyDescent="0.35">
      <c r="A4418" s="78">
        <v>90020294</v>
      </c>
      <c r="B4418" s="53" t="s">
        <v>13392</v>
      </c>
      <c r="C4418" s="79" t="s">
        <v>206</v>
      </c>
      <c r="D4418" s="60"/>
      <c r="E4418" s="60"/>
      <c r="F4418" s="56"/>
      <c r="G4418" s="53"/>
      <c r="H4418" s="53"/>
      <c r="I4418" s="53"/>
      <c r="J4418" s="76"/>
      <c r="K4418" s="57"/>
      <c r="L4418" s="58"/>
      <c r="M4418" s="58"/>
      <c r="N4418" s="58"/>
      <c r="O4418" s="58"/>
      <c r="P4418" s="58">
        <v>3460.8</v>
      </c>
      <c r="Q4418" s="59" t="s">
        <v>132</v>
      </c>
      <c r="R4418" s="51"/>
      <c r="S4418" s="51"/>
    </row>
    <row r="4419" spans="1:19" ht="31" x14ac:dyDescent="0.35">
      <c r="A4419" s="125" t="s">
        <v>13393</v>
      </c>
      <c r="B4419" s="125"/>
      <c r="C4419" s="125"/>
      <c r="D4419" s="125"/>
      <c r="E4419" s="125"/>
      <c r="F4419" s="125"/>
      <c r="G4419" s="125"/>
      <c r="H4419" s="125"/>
      <c r="I4419" s="125"/>
      <c r="J4419" s="125"/>
      <c r="K4419" s="125"/>
      <c r="L4419" s="125"/>
      <c r="M4419" s="125"/>
      <c r="N4419" s="125"/>
      <c r="O4419" s="125"/>
      <c r="P4419" s="125"/>
      <c r="Q4419" s="52"/>
      <c r="R4419" s="51"/>
      <c r="S4419" s="51"/>
    </row>
    <row r="4420" spans="1:19" ht="21" x14ac:dyDescent="0.35">
      <c r="A4420" s="53">
        <v>41102010</v>
      </c>
      <c r="B4420" s="53" t="s">
        <v>13394</v>
      </c>
      <c r="C4420" s="54" t="s">
        <v>205</v>
      </c>
      <c r="D4420" s="60">
        <v>1</v>
      </c>
      <c r="E4420" s="60" t="s">
        <v>41</v>
      </c>
      <c r="F4420" s="56">
        <v>50.78</v>
      </c>
      <c r="G4420" s="65"/>
      <c r="H4420" s="65"/>
      <c r="I4420" s="53"/>
      <c r="J4420" s="76">
        <v>4</v>
      </c>
      <c r="K4420" s="53">
        <v>1</v>
      </c>
      <c r="L4420" s="58">
        <f>VLOOKUP(E4420,PORTES2021,11,FALSE)</f>
        <v>143.97</v>
      </c>
      <c r="M4420" s="58">
        <f t="shared" si="473"/>
        <v>143.97</v>
      </c>
      <c r="N4420" s="58">
        <f>IF(F4420&gt;0,ROUND(F4420*UCO_2021,2),0)</f>
        <v>657.09</v>
      </c>
      <c r="O4420" s="58" t="e">
        <f>IF(J4420&gt;0,ROUND(J4420*#REF!,2),0)</f>
        <v>#REF!</v>
      </c>
      <c r="P4420" s="58" t="e">
        <f>ROUND(M4420+N4420+O4420,2)</f>
        <v>#REF!</v>
      </c>
      <c r="Q4420" s="59" t="s">
        <v>0</v>
      </c>
      <c r="R4420" s="51"/>
      <c r="S4420" s="51"/>
    </row>
    <row r="4421" spans="1:19" ht="31" x14ac:dyDescent="0.35">
      <c r="A4421" s="124" t="s">
        <v>13395</v>
      </c>
      <c r="B4421" s="124"/>
      <c r="C4421" s="124"/>
      <c r="D4421" s="124"/>
      <c r="E4421" s="124"/>
      <c r="F4421" s="124"/>
      <c r="G4421" s="124"/>
      <c r="H4421" s="124"/>
      <c r="I4421" s="124"/>
      <c r="J4421" s="124"/>
      <c r="K4421" s="124"/>
      <c r="L4421" s="124"/>
      <c r="M4421" s="124"/>
      <c r="N4421" s="124"/>
      <c r="O4421" s="124"/>
      <c r="P4421" s="124"/>
      <c r="Q4421" s="52"/>
      <c r="R4421" s="51"/>
      <c r="S4421" s="51"/>
    </row>
    <row r="4422" spans="1:19" ht="21" x14ac:dyDescent="0.35">
      <c r="A4422" s="53">
        <v>41203011</v>
      </c>
      <c r="B4422" s="53" t="s">
        <v>13396</v>
      </c>
      <c r="C4422" s="54" t="s">
        <v>204</v>
      </c>
      <c r="D4422" s="60">
        <v>1</v>
      </c>
      <c r="E4422" s="60" t="s">
        <v>25</v>
      </c>
      <c r="F4422" s="56">
        <v>1.8</v>
      </c>
      <c r="G4422" s="53"/>
      <c r="H4422" s="53"/>
      <c r="I4422" s="53"/>
      <c r="J4422" s="53"/>
      <c r="K4422" s="57"/>
      <c r="L4422" s="58">
        <f t="shared" ref="L4422:L4441" si="478">VLOOKUP(E4422,PORTES2021,10,FALSE)</f>
        <v>13.26</v>
      </c>
      <c r="M4422" s="58">
        <f t="shared" ref="M4422:M4441" si="479">ROUND(D4422*L4422,2)</f>
        <v>13.26</v>
      </c>
      <c r="N4422" s="58" t="e">
        <f>IF(F4422&gt;0,ROUND(F4422*#REF!,2),0)</f>
        <v>#REF!</v>
      </c>
      <c r="O4422" s="58">
        <f>IF(J4422&gt;0,ROUND(J4422*#REF!,2),0)</f>
        <v>0</v>
      </c>
      <c r="P4422" s="58" t="e">
        <f t="shared" ref="P4422:P4441" si="480">ROUND(M4422+N4422+O4422,2)</f>
        <v>#REF!</v>
      </c>
      <c r="Q4422" s="59" t="s">
        <v>132</v>
      </c>
      <c r="R4422" s="51"/>
      <c r="S4422" s="51"/>
    </row>
    <row r="4423" spans="1:19" ht="31.5" x14ac:dyDescent="0.35">
      <c r="A4423" s="53">
        <v>41203020</v>
      </c>
      <c r="B4423" s="53" t="s">
        <v>13397</v>
      </c>
      <c r="C4423" s="54" t="s">
        <v>203</v>
      </c>
      <c r="D4423" s="60">
        <v>1</v>
      </c>
      <c r="E4423" s="60" t="s">
        <v>186</v>
      </c>
      <c r="F4423" s="56">
        <v>756.93</v>
      </c>
      <c r="G4423" s="53"/>
      <c r="H4423" s="53"/>
      <c r="I4423" s="53"/>
      <c r="J4423" s="53"/>
      <c r="K4423" s="57"/>
      <c r="L4423" s="58">
        <f t="shared" si="478"/>
        <v>2950.77</v>
      </c>
      <c r="M4423" s="58">
        <f t="shared" si="479"/>
        <v>2950.77</v>
      </c>
      <c r="N4423" s="58" t="e">
        <f>IF(F4423&gt;0,ROUND(F4423*#REF!,2),0)</f>
        <v>#REF!</v>
      </c>
      <c r="O4423" s="58">
        <f>IF(J4423&gt;0,ROUND(J4423*#REF!,2),0)</f>
        <v>0</v>
      </c>
      <c r="P4423" s="58" t="e">
        <f t="shared" si="480"/>
        <v>#REF!</v>
      </c>
      <c r="Q4423" s="59" t="s">
        <v>132</v>
      </c>
      <c r="R4423" s="51"/>
      <c r="S4423" s="51"/>
    </row>
    <row r="4424" spans="1:19" ht="31.5" x14ac:dyDescent="0.35">
      <c r="A4424" s="53">
        <v>41203038</v>
      </c>
      <c r="B4424" s="53" t="s">
        <v>13398</v>
      </c>
      <c r="C4424" s="54" t="s">
        <v>202</v>
      </c>
      <c r="D4424" s="60">
        <v>1</v>
      </c>
      <c r="E4424" s="60" t="s">
        <v>157</v>
      </c>
      <c r="F4424" s="56">
        <v>908.32</v>
      </c>
      <c r="G4424" s="53"/>
      <c r="H4424" s="53"/>
      <c r="I4424" s="53"/>
      <c r="J4424" s="53"/>
      <c r="K4424" s="57"/>
      <c r="L4424" s="58">
        <f t="shared" si="478"/>
        <v>3209.39</v>
      </c>
      <c r="M4424" s="58">
        <f t="shared" si="479"/>
        <v>3209.39</v>
      </c>
      <c r="N4424" s="58" t="e">
        <f>IF(F4424&gt;0,ROUND(F4424*#REF!,2),0)</f>
        <v>#REF!</v>
      </c>
      <c r="O4424" s="58">
        <f>IF(J4424&gt;0,ROUND(J4424*#REF!,2),0)</f>
        <v>0</v>
      </c>
      <c r="P4424" s="58" t="e">
        <f t="shared" si="480"/>
        <v>#REF!</v>
      </c>
      <c r="Q4424" s="59" t="s">
        <v>132</v>
      </c>
      <c r="R4424" s="51"/>
      <c r="S4424" s="51"/>
    </row>
    <row r="4425" spans="1:19" ht="42" x14ac:dyDescent="0.35">
      <c r="A4425" s="53">
        <v>41203046</v>
      </c>
      <c r="B4425" s="53" t="s">
        <v>13399</v>
      </c>
      <c r="C4425" s="54" t="s">
        <v>201</v>
      </c>
      <c r="D4425" s="60">
        <v>1</v>
      </c>
      <c r="E4425" s="60" t="s">
        <v>191</v>
      </c>
      <c r="F4425" s="56">
        <v>1067.1300000000001</v>
      </c>
      <c r="G4425" s="53"/>
      <c r="H4425" s="53"/>
      <c r="I4425" s="53"/>
      <c r="J4425" s="53"/>
      <c r="K4425" s="57"/>
      <c r="L4425" s="58">
        <f t="shared" si="478"/>
        <v>3540.93</v>
      </c>
      <c r="M4425" s="58">
        <f t="shared" si="479"/>
        <v>3540.93</v>
      </c>
      <c r="N4425" s="58" t="e">
        <f>IF(F4425&gt;0,ROUND(F4425*#REF!,2),0)</f>
        <v>#REF!</v>
      </c>
      <c r="O4425" s="58">
        <f>IF(J4425&gt;0,ROUND(J4425*#REF!,2),0)</f>
        <v>0</v>
      </c>
      <c r="P4425" s="58" t="e">
        <f t="shared" si="480"/>
        <v>#REF!</v>
      </c>
      <c r="Q4425" s="59" t="s">
        <v>132</v>
      </c>
      <c r="R4425" s="51"/>
      <c r="S4425" s="51"/>
    </row>
    <row r="4426" spans="1:19" ht="31.5" x14ac:dyDescent="0.35">
      <c r="A4426" s="80">
        <v>41203054</v>
      </c>
      <c r="B4426" s="80" t="s">
        <v>13400</v>
      </c>
      <c r="C4426" s="81" t="s">
        <v>200</v>
      </c>
      <c r="D4426" s="82">
        <v>1</v>
      </c>
      <c r="E4426" s="82" t="s">
        <v>191</v>
      </c>
      <c r="F4426" s="83">
        <v>1476.21</v>
      </c>
      <c r="G4426" s="80"/>
      <c r="H4426" s="80"/>
      <c r="I4426" s="80"/>
      <c r="J4426" s="80"/>
      <c r="K4426" s="84"/>
      <c r="L4426" s="85">
        <f t="shared" si="478"/>
        <v>3540.93</v>
      </c>
      <c r="M4426" s="85">
        <f t="shared" si="479"/>
        <v>3540.93</v>
      </c>
      <c r="N4426" s="85" t="e">
        <f>IF(F4426&gt;0,ROUND(F4426*#REF!,2),0)</f>
        <v>#REF!</v>
      </c>
      <c r="O4426" s="85">
        <f>IF(J4426&gt;0,ROUND(J4426*#REF!,2),0)</f>
        <v>0</v>
      </c>
      <c r="P4426" s="85" t="e">
        <f t="shared" si="480"/>
        <v>#REF!</v>
      </c>
      <c r="Q4426" s="87" t="s">
        <v>132</v>
      </c>
      <c r="R4426" s="86"/>
      <c r="S4426" s="86"/>
    </row>
    <row r="4427" spans="1:19" ht="42" x14ac:dyDescent="0.35">
      <c r="A4427" s="80">
        <v>41203062</v>
      </c>
      <c r="B4427" s="80" t="s">
        <v>13401</v>
      </c>
      <c r="C4427" s="81" t="s">
        <v>199</v>
      </c>
      <c r="D4427" s="82">
        <v>1</v>
      </c>
      <c r="E4427" s="82" t="s">
        <v>191</v>
      </c>
      <c r="F4427" s="83">
        <v>1067.1300000000001</v>
      </c>
      <c r="G4427" s="80"/>
      <c r="H4427" s="80"/>
      <c r="I4427" s="80"/>
      <c r="J4427" s="80"/>
      <c r="K4427" s="84"/>
      <c r="L4427" s="85">
        <f t="shared" si="478"/>
        <v>3540.93</v>
      </c>
      <c r="M4427" s="85">
        <f t="shared" si="479"/>
        <v>3540.93</v>
      </c>
      <c r="N4427" s="85" t="e">
        <f>IF(F4427&gt;0,ROUND(F4427*#REF!,2),0)</f>
        <v>#REF!</v>
      </c>
      <c r="O4427" s="85">
        <f>IF(J4427&gt;0,ROUND(J4427*#REF!,2),0)</f>
        <v>0</v>
      </c>
      <c r="P4427" s="85" t="e">
        <f t="shared" si="480"/>
        <v>#REF!</v>
      </c>
      <c r="Q4427" s="87" t="s">
        <v>132</v>
      </c>
      <c r="R4427" s="86"/>
      <c r="S4427" s="86"/>
    </row>
    <row r="4428" spans="1:19" ht="42" x14ac:dyDescent="0.35">
      <c r="A4428" s="80">
        <v>41203070</v>
      </c>
      <c r="B4428" s="80" t="s">
        <v>13402</v>
      </c>
      <c r="C4428" s="81" t="s">
        <v>198</v>
      </c>
      <c r="D4428" s="82">
        <v>1</v>
      </c>
      <c r="E4428" s="82" t="s">
        <v>20</v>
      </c>
      <c r="F4428" s="83">
        <v>3.61</v>
      </c>
      <c r="G4428" s="80"/>
      <c r="H4428" s="80"/>
      <c r="I4428" s="80"/>
      <c r="J4428" s="80"/>
      <c r="K4428" s="84"/>
      <c r="L4428" s="85">
        <f t="shared" si="478"/>
        <v>39.79</v>
      </c>
      <c r="M4428" s="85">
        <f t="shared" si="479"/>
        <v>39.79</v>
      </c>
      <c r="N4428" s="85" t="e">
        <f>IF(F4428&gt;0,ROUND(F4428*#REF!,2),0)</f>
        <v>#REF!</v>
      </c>
      <c r="O4428" s="85">
        <f>IF(J4428&gt;0,ROUND(J4428*#REF!,2),0)</f>
        <v>0</v>
      </c>
      <c r="P4428" s="85" t="e">
        <f t="shared" si="480"/>
        <v>#REF!</v>
      </c>
      <c r="Q4428" s="87" t="s">
        <v>132</v>
      </c>
      <c r="R4428" s="86"/>
      <c r="S4428" s="86"/>
    </row>
    <row r="4429" spans="1:19" ht="42" x14ac:dyDescent="0.35">
      <c r="A4429" s="80">
        <v>41203089</v>
      </c>
      <c r="B4429" s="80" t="s">
        <v>13403</v>
      </c>
      <c r="C4429" s="81" t="s">
        <v>197</v>
      </c>
      <c r="D4429" s="82">
        <v>1</v>
      </c>
      <c r="E4429" s="82" t="s">
        <v>20</v>
      </c>
      <c r="F4429" s="83">
        <v>3.33</v>
      </c>
      <c r="G4429" s="80"/>
      <c r="H4429" s="80"/>
      <c r="I4429" s="80"/>
      <c r="J4429" s="80"/>
      <c r="K4429" s="84"/>
      <c r="L4429" s="85">
        <f t="shared" si="478"/>
        <v>39.79</v>
      </c>
      <c r="M4429" s="85">
        <f t="shared" si="479"/>
        <v>39.79</v>
      </c>
      <c r="N4429" s="85" t="e">
        <f>IF(F4429&gt;0,ROUND(F4429*#REF!,2),0)</f>
        <v>#REF!</v>
      </c>
      <c r="O4429" s="85">
        <f>IF(J4429&gt;0,ROUND(J4429*#REF!,2),0)</f>
        <v>0</v>
      </c>
      <c r="P4429" s="85" t="e">
        <f t="shared" si="480"/>
        <v>#REF!</v>
      </c>
      <c r="Q4429" s="87" t="s">
        <v>132</v>
      </c>
      <c r="R4429" s="86"/>
      <c r="S4429" s="86"/>
    </row>
    <row r="4430" spans="1:19" ht="31.5" x14ac:dyDescent="0.35">
      <c r="A4430" s="80">
        <v>41203097</v>
      </c>
      <c r="B4430" s="80" t="s">
        <v>13404</v>
      </c>
      <c r="C4430" s="81" t="s">
        <v>196</v>
      </c>
      <c r="D4430" s="82">
        <v>1</v>
      </c>
      <c r="E4430" s="82" t="s">
        <v>25</v>
      </c>
      <c r="F4430" s="83">
        <v>2.2999999999999998</v>
      </c>
      <c r="G4430" s="80"/>
      <c r="H4430" s="80"/>
      <c r="I4430" s="80"/>
      <c r="J4430" s="80"/>
      <c r="K4430" s="84"/>
      <c r="L4430" s="85">
        <f t="shared" si="478"/>
        <v>13.26</v>
      </c>
      <c r="M4430" s="85">
        <f t="shared" si="479"/>
        <v>13.26</v>
      </c>
      <c r="N4430" s="85" t="e">
        <f>IF(F4430&gt;0,ROUND(F4430*#REF!,2),0)</f>
        <v>#REF!</v>
      </c>
      <c r="O4430" s="85">
        <f>IF(J4430&gt;0,ROUND(J4430*#REF!,2),0)</f>
        <v>0</v>
      </c>
      <c r="P4430" s="85" t="e">
        <f t="shared" si="480"/>
        <v>#REF!</v>
      </c>
      <c r="Q4430" s="87" t="s">
        <v>132</v>
      </c>
      <c r="R4430" s="86"/>
      <c r="S4430" s="86"/>
    </row>
    <row r="4431" spans="1:19" ht="21" x14ac:dyDescent="0.35">
      <c r="A4431" s="80">
        <v>41203100</v>
      </c>
      <c r="B4431" s="80" t="s">
        <v>13405</v>
      </c>
      <c r="C4431" s="81" t="s">
        <v>195</v>
      </c>
      <c r="D4431" s="82">
        <v>1</v>
      </c>
      <c r="E4431" s="82" t="s">
        <v>194</v>
      </c>
      <c r="F4431" s="83">
        <v>217.04</v>
      </c>
      <c r="G4431" s="80"/>
      <c r="H4431" s="80"/>
      <c r="I4431" s="80"/>
      <c r="J4431" s="80"/>
      <c r="K4431" s="84"/>
      <c r="L4431" s="85">
        <f t="shared" si="478"/>
        <v>2181.58</v>
      </c>
      <c r="M4431" s="85">
        <f t="shared" si="479"/>
        <v>2181.58</v>
      </c>
      <c r="N4431" s="85" t="e">
        <f>IF(F4431&gt;0,ROUND(F4431*#REF!,2),0)</f>
        <v>#REF!</v>
      </c>
      <c r="O4431" s="85">
        <f>IF(J4431&gt;0,ROUND(J4431*#REF!,2),0)</f>
        <v>0</v>
      </c>
      <c r="P4431" s="85" t="e">
        <f t="shared" si="480"/>
        <v>#REF!</v>
      </c>
      <c r="Q4431" s="87" t="s">
        <v>132</v>
      </c>
      <c r="R4431" s="86"/>
      <c r="S4431" s="86"/>
    </row>
    <row r="4432" spans="1:19" ht="21" x14ac:dyDescent="0.35">
      <c r="A4432" s="80">
        <v>41203119</v>
      </c>
      <c r="B4432" s="80" t="s">
        <v>13406</v>
      </c>
      <c r="C4432" s="81" t="s">
        <v>193</v>
      </c>
      <c r="D4432" s="82">
        <v>1</v>
      </c>
      <c r="E4432" s="82" t="s">
        <v>41</v>
      </c>
      <c r="F4432" s="83">
        <v>19.13</v>
      </c>
      <c r="G4432" s="80"/>
      <c r="H4432" s="80"/>
      <c r="I4432" s="80"/>
      <c r="J4432" s="80"/>
      <c r="K4432" s="84"/>
      <c r="L4432" s="85">
        <f t="shared" si="478"/>
        <v>169.74</v>
      </c>
      <c r="M4432" s="85">
        <f t="shared" si="479"/>
        <v>169.74</v>
      </c>
      <c r="N4432" s="85" t="e">
        <f>IF(F4432&gt;0,ROUND(F4432*#REF!,2),0)</f>
        <v>#REF!</v>
      </c>
      <c r="O4432" s="85">
        <f>IF(J4432&gt;0,ROUND(J4432*#REF!,2),0)</f>
        <v>0</v>
      </c>
      <c r="P4432" s="85" t="e">
        <f t="shared" si="480"/>
        <v>#REF!</v>
      </c>
      <c r="Q4432" s="87" t="s">
        <v>132</v>
      </c>
      <c r="R4432" s="86"/>
      <c r="S4432" s="86"/>
    </row>
    <row r="4433" spans="1:19" ht="21" x14ac:dyDescent="0.35">
      <c r="A4433" s="80">
        <v>41203127</v>
      </c>
      <c r="B4433" s="80" t="s">
        <v>13407</v>
      </c>
      <c r="C4433" s="81" t="s">
        <v>192</v>
      </c>
      <c r="D4433" s="82">
        <v>1</v>
      </c>
      <c r="E4433" s="82" t="s">
        <v>191</v>
      </c>
      <c r="F4433" s="83">
        <v>1067.1300000000001</v>
      </c>
      <c r="G4433" s="80"/>
      <c r="H4433" s="80"/>
      <c r="I4433" s="80"/>
      <c r="J4433" s="80"/>
      <c r="K4433" s="84"/>
      <c r="L4433" s="85">
        <f t="shared" si="478"/>
        <v>3540.93</v>
      </c>
      <c r="M4433" s="85">
        <f t="shared" si="479"/>
        <v>3540.93</v>
      </c>
      <c r="N4433" s="85" t="e">
        <f>IF(F4433&gt;0,ROUND(F4433*#REF!,2),0)</f>
        <v>#REF!</v>
      </c>
      <c r="O4433" s="85">
        <f>IF(J4433&gt;0,ROUND(J4433*#REF!,2),0)</f>
        <v>0</v>
      </c>
      <c r="P4433" s="85" t="e">
        <f t="shared" si="480"/>
        <v>#REF!</v>
      </c>
      <c r="Q4433" s="87" t="s">
        <v>132</v>
      </c>
      <c r="R4433" s="86"/>
      <c r="S4433" s="86"/>
    </row>
    <row r="4434" spans="1:19" ht="21" x14ac:dyDescent="0.35">
      <c r="A4434" s="80">
        <v>41203135</v>
      </c>
      <c r="B4434" s="80" t="s">
        <v>13408</v>
      </c>
      <c r="C4434" s="81" t="s">
        <v>190</v>
      </c>
      <c r="D4434" s="82">
        <v>1</v>
      </c>
      <c r="E4434" s="82" t="s">
        <v>157</v>
      </c>
      <c r="F4434" s="83">
        <v>524.52</v>
      </c>
      <c r="G4434" s="80"/>
      <c r="H4434" s="80"/>
      <c r="I4434" s="80"/>
      <c r="J4434" s="80"/>
      <c r="K4434" s="84"/>
      <c r="L4434" s="85">
        <f t="shared" si="478"/>
        <v>3209.39</v>
      </c>
      <c r="M4434" s="85">
        <f t="shared" si="479"/>
        <v>3209.39</v>
      </c>
      <c r="N4434" s="85" t="e">
        <f>IF(F4434&gt;0,ROUND(F4434*#REF!,2),0)</f>
        <v>#REF!</v>
      </c>
      <c r="O4434" s="85">
        <f>IF(J4434&gt;0,ROUND(J4434*#REF!,2),0)</f>
        <v>0</v>
      </c>
      <c r="P4434" s="85" t="e">
        <f t="shared" si="480"/>
        <v>#REF!</v>
      </c>
      <c r="Q4434" s="87" t="s">
        <v>132</v>
      </c>
      <c r="R4434" s="86"/>
      <c r="S4434" s="86"/>
    </row>
    <row r="4435" spans="1:19" ht="21" x14ac:dyDescent="0.35">
      <c r="A4435" s="80">
        <v>41203143</v>
      </c>
      <c r="B4435" s="80" t="s">
        <v>13409</v>
      </c>
      <c r="C4435" s="81" t="s">
        <v>189</v>
      </c>
      <c r="D4435" s="82">
        <v>1</v>
      </c>
      <c r="E4435" s="82" t="s">
        <v>110</v>
      </c>
      <c r="F4435" s="83">
        <v>23.3</v>
      </c>
      <c r="G4435" s="80"/>
      <c r="H4435" s="80"/>
      <c r="I4435" s="80"/>
      <c r="J4435" s="80"/>
      <c r="K4435" s="84"/>
      <c r="L4435" s="85">
        <f t="shared" si="478"/>
        <v>222.81</v>
      </c>
      <c r="M4435" s="85">
        <f t="shared" si="479"/>
        <v>222.81</v>
      </c>
      <c r="N4435" s="85" t="e">
        <f>IF(F4435&gt;0,ROUND(F4435*#REF!,2),0)</f>
        <v>#REF!</v>
      </c>
      <c r="O4435" s="85">
        <f>IF(J4435&gt;0,ROUND(J4435*#REF!,2),0)</f>
        <v>0</v>
      </c>
      <c r="P4435" s="85" t="e">
        <f t="shared" si="480"/>
        <v>#REF!</v>
      </c>
      <c r="Q4435" s="87" t="s">
        <v>132</v>
      </c>
      <c r="R4435" s="86"/>
      <c r="S4435" s="86"/>
    </row>
    <row r="4436" spans="1:19" ht="31.5" x14ac:dyDescent="0.35">
      <c r="A4436" s="80">
        <v>41203151</v>
      </c>
      <c r="B4436" s="80" t="s">
        <v>13410</v>
      </c>
      <c r="C4436" s="81" t="s">
        <v>188</v>
      </c>
      <c r="D4436" s="82">
        <v>1</v>
      </c>
      <c r="E4436" s="88" t="s">
        <v>25</v>
      </c>
      <c r="F4436" s="80">
        <v>1.8</v>
      </c>
      <c r="G4436" s="80"/>
      <c r="H4436" s="80"/>
      <c r="I4436" s="80"/>
      <c r="J4436" s="80"/>
      <c r="K4436" s="84"/>
      <c r="L4436" s="85">
        <f t="shared" si="478"/>
        <v>13.26</v>
      </c>
      <c r="M4436" s="85">
        <f t="shared" si="479"/>
        <v>13.26</v>
      </c>
      <c r="N4436" s="85" t="e">
        <f>IF(F4436&gt;0,ROUND(F4436*#REF!,2),0)</f>
        <v>#REF!</v>
      </c>
      <c r="O4436" s="85">
        <f>IF(J4436&gt;0,ROUND(J4436*#REF!,2),0)</f>
        <v>0</v>
      </c>
      <c r="P4436" s="85" t="e">
        <f t="shared" si="480"/>
        <v>#REF!</v>
      </c>
      <c r="Q4436" s="87" t="s">
        <v>132</v>
      </c>
      <c r="R4436" s="86"/>
      <c r="S4436" s="86"/>
    </row>
    <row r="4437" spans="1:19" ht="21" x14ac:dyDescent="0.35">
      <c r="A4437" s="80">
        <v>41203160</v>
      </c>
      <c r="B4437" s="80" t="s">
        <v>13411</v>
      </c>
      <c r="C4437" s="81" t="s">
        <v>187</v>
      </c>
      <c r="D4437" s="82">
        <v>1</v>
      </c>
      <c r="E4437" s="82" t="s">
        <v>186</v>
      </c>
      <c r="F4437" s="83">
        <v>436</v>
      </c>
      <c r="G4437" s="80"/>
      <c r="H4437" s="80"/>
      <c r="I4437" s="80"/>
      <c r="J4437" s="80"/>
      <c r="K4437" s="84"/>
      <c r="L4437" s="85">
        <f t="shared" si="478"/>
        <v>2950.77</v>
      </c>
      <c r="M4437" s="85">
        <f t="shared" si="479"/>
        <v>2950.77</v>
      </c>
      <c r="N4437" s="85" t="e">
        <f>IF(F4437&gt;0,ROUND(F4437*#REF!,2),0)</f>
        <v>#REF!</v>
      </c>
      <c r="O4437" s="85">
        <f>IF(J4437&gt;0,ROUND(J4437*#REF!,2),0)</f>
        <v>0</v>
      </c>
      <c r="P4437" s="85" t="e">
        <f t="shared" si="480"/>
        <v>#REF!</v>
      </c>
      <c r="Q4437" s="87" t="s">
        <v>132</v>
      </c>
      <c r="R4437" s="86"/>
      <c r="S4437" s="86"/>
    </row>
    <row r="4438" spans="1:19" ht="42" x14ac:dyDescent="0.35">
      <c r="A4438" s="80">
        <v>41203178</v>
      </c>
      <c r="B4438" s="80" t="s">
        <v>13412</v>
      </c>
      <c r="C4438" s="81" t="s">
        <v>185</v>
      </c>
      <c r="D4438" s="82">
        <v>1</v>
      </c>
      <c r="E4438" s="82" t="s">
        <v>16</v>
      </c>
      <c r="F4438" s="83">
        <v>24.69</v>
      </c>
      <c r="G4438" s="80"/>
      <c r="H4438" s="80"/>
      <c r="I4438" s="80"/>
      <c r="J4438" s="80"/>
      <c r="K4438" s="84"/>
      <c r="L4438" s="85">
        <f t="shared" si="478"/>
        <v>250.65</v>
      </c>
      <c r="M4438" s="85">
        <f t="shared" si="479"/>
        <v>250.65</v>
      </c>
      <c r="N4438" s="85" t="e">
        <f>IF(F4438&gt;0,ROUND(F4438*#REF!,2),0)</f>
        <v>#REF!</v>
      </c>
      <c r="O4438" s="85">
        <f>IF(J4438&gt;0,ROUND(J4438*#REF!,2),0)</f>
        <v>0</v>
      </c>
      <c r="P4438" s="85" t="e">
        <f t="shared" si="480"/>
        <v>#REF!</v>
      </c>
      <c r="Q4438" s="87" t="s">
        <v>132</v>
      </c>
      <c r="R4438" s="86"/>
      <c r="S4438" s="86"/>
    </row>
    <row r="4439" spans="1:19" ht="31.5" x14ac:dyDescent="0.35">
      <c r="A4439" s="80">
        <v>41203186</v>
      </c>
      <c r="B4439" s="80" t="s">
        <v>13413</v>
      </c>
      <c r="C4439" s="81" t="s">
        <v>184</v>
      </c>
      <c r="D4439" s="82">
        <v>1</v>
      </c>
      <c r="E4439" s="82" t="s">
        <v>41</v>
      </c>
      <c r="F4439" s="83">
        <v>12.52</v>
      </c>
      <c r="G4439" s="80"/>
      <c r="H4439" s="80"/>
      <c r="I4439" s="80"/>
      <c r="J4439" s="80"/>
      <c r="K4439" s="84"/>
      <c r="L4439" s="85">
        <f t="shared" si="478"/>
        <v>169.74</v>
      </c>
      <c r="M4439" s="85">
        <f t="shared" si="479"/>
        <v>169.74</v>
      </c>
      <c r="N4439" s="85" t="e">
        <f>IF(F4439&gt;0,ROUND(F4439*#REF!,2),0)</f>
        <v>#REF!</v>
      </c>
      <c r="O4439" s="85">
        <f>IF(J4439&gt;0,ROUND(J4439*#REF!,2),0)</f>
        <v>0</v>
      </c>
      <c r="P4439" s="85" t="e">
        <f t="shared" si="480"/>
        <v>#REF!</v>
      </c>
      <c r="Q4439" s="87" t="s">
        <v>132</v>
      </c>
      <c r="R4439" s="86"/>
      <c r="S4439" s="86"/>
    </row>
    <row r="4440" spans="1:19" ht="31.5" x14ac:dyDescent="0.35">
      <c r="A4440" s="80">
        <v>41203194</v>
      </c>
      <c r="B4440" s="80" t="s">
        <v>13414</v>
      </c>
      <c r="C4440" s="81" t="s">
        <v>183</v>
      </c>
      <c r="D4440" s="82">
        <v>1</v>
      </c>
      <c r="E4440" s="82" t="s">
        <v>23</v>
      </c>
      <c r="F4440" s="83">
        <v>12.52</v>
      </c>
      <c r="G4440" s="80"/>
      <c r="H4440" s="80"/>
      <c r="I4440" s="80"/>
      <c r="J4440" s="80"/>
      <c r="K4440" s="84"/>
      <c r="L4440" s="85">
        <f t="shared" si="478"/>
        <v>116.71</v>
      </c>
      <c r="M4440" s="85">
        <f t="shared" si="479"/>
        <v>116.71</v>
      </c>
      <c r="N4440" s="85" t="e">
        <f>IF(F4440&gt;0,ROUND(F4440*#REF!,2),0)</f>
        <v>#REF!</v>
      </c>
      <c r="O4440" s="85">
        <f>IF(J4440&gt;0,ROUND(J4440*#REF!,2),0)</f>
        <v>0</v>
      </c>
      <c r="P4440" s="85" t="e">
        <f t="shared" si="480"/>
        <v>#REF!</v>
      </c>
      <c r="Q4440" s="87" t="s">
        <v>132</v>
      </c>
      <c r="R4440" s="86"/>
      <c r="S4440" s="86"/>
    </row>
    <row r="4441" spans="1:19" ht="21" x14ac:dyDescent="0.35">
      <c r="A4441" s="53">
        <v>41203208</v>
      </c>
      <c r="B4441" s="53" t="s">
        <v>13415</v>
      </c>
      <c r="C4441" s="54" t="s">
        <v>182</v>
      </c>
      <c r="D4441" s="60">
        <v>1</v>
      </c>
      <c r="E4441" s="60" t="s">
        <v>20</v>
      </c>
      <c r="F4441" s="56">
        <v>4.8600000000000003</v>
      </c>
      <c r="G4441" s="53"/>
      <c r="H4441" s="53"/>
      <c r="I4441" s="53"/>
      <c r="J4441" s="53"/>
      <c r="K4441" s="57"/>
      <c r="L4441" s="58">
        <f t="shared" si="478"/>
        <v>39.79</v>
      </c>
      <c r="M4441" s="58">
        <f t="shared" si="479"/>
        <v>39.79</v>
      </c>
      <c r="N4441" s="58" t="e">
        <f>IF(F4441&gt;0,ROUND(F4441*#REF!,2),0)</f>
        <v>#REF!</v>
      </c>
      <c r="O4441" s="58">
        <f>IF(J4441&gt;0,ROUND(J4441*#REF!,2),0)</f>
        <v>0</v>
      </c>
      <c r="P4441" s="58" t="e">
        <f t="shared" si="480"/>
        <v>#REF!</v>
      </c>
      <c r="Q4441" s="59" t="s">
        <v>132</v>
      </c>
      <c r="R4441" s="51"/>
      <c r="S4441" s="51"/>
    </row>
    <row r="4442" spans="1:19" ht="31" x14ac:dyDescent="0.35">
      <c r="A4442" s="124" t="s">
        <v>13416</v>
      </c>
      <c r="B4442" s="124"/>
      <c r="C4442" s="124"/>
      <c r="D4442" s="124"/>
      <c r="E4442" s="124"/>
      <c r="F4442" s="124"/>
      <c r="G4442" s="124"/>
      <c r="H4442" s="124"/>
      <c r="I4442" s="124"/>
      <c r="J4442" s="124"/>
      <c r="K4442" s="124"/>
      <c r="L4442" s="124"/>
      <c r="M4442" s="124"/>
      <c r="N4442" s="124"/>
      <c r="O4442" s="124"/>
      <c r="P4442" s="124"/>
      <c r="Q4442" s="52"/>
      <c r="R4442" s="51"/>
      <c r="S4442" s="51"/>
    </row>
    <row r="4443" spans="1:19" ht="21" x14ac:dyDescent="0.35">
      <c r="A4443" s="53">
        <v>41204018</v>
      </c>
      <c r="B4443" s="53" t="s">
        <v>13417</v>
      </c>
      <c r="C4443" s="54" t="s">
        <v>181</v>
      </c>
      <c r="D4443" s="60">
        <v>1</v>
      </c>
      <c r="E4443" s="60" t="s">
        <v>41</v>
      </c>
      <c r="F4443" s="56">
        <v>9.73</v>
      </c>
      <c r="G4443" s="53"/>
      <c r="H4443" s="53"/>
      <c r="I4443" s="53"/>
      <c r="J4443" s="53"/>
      <c r="K4443" s="57"/>
      <c r="L4443" s="58">
        <f t="shared" ref="L4443:L4452" si="481">VLOOKUP(E4443,PORTES2021,10,FALSE)</f>
        <v>169.74</v>
      </c>
      <c r="M4443" s="58">
        <f t="shared" ref="M4443:M4507" si="482">ROUND(D4443*L4443,2)</f>
        <v>169.74</v>
      </c>
      <c r="N4443" s="58" t="e">
        <f>IF(F4443&gt;0,ROUND(F4443*#REF!,2),0)</f>
        <v>#REF!</v>
      </c>
      <c r="O4443" s="58">
        <f>IF(J4443&gt;0,ROUND(J4443*#REF!,2),0)</f>
        <v>0</v>
      </c>
      <c r="P4443" s="58" t="e">
        <f t="shared" ref="P4443:P4507" si="483">ROUND(M4443+N4443+O4443,2)</f>
        <v>#REF!</v>
      </c>
      <c r="Q4443" s="59" t="s">
        <v>132</v>
      </c>
      <c r="R4443" s="51"/>
      <c r="S4443" s="51"/>
    </row>
    <row r="4444" spans="1:19" ht="42" x14ac:dyDescent="0.35">
      <c r="A4444" s="53">
        <v>41204026</v>
      </c>
      <c r="B4444" s="53" t="s">
        <v>13418</v>
      </c>
      <c r="C4444" s="54" t="s">
        <v>180</v>
      </c>
      <c r="D4444" s="60">
        <v>1</v>
      </c>
      <c r="E4444" s="60" t="s">
        <v>25</v>
      </c>
      <c r="F4444" s="56">
        <v>1.8</v>
      </c>
      <c r="G4444" s="53"/>
      <c r="H4444" s="53"/>
      <c r="I4444" s="53"/>
      <c r="J4444" s="53"/>
      <c r="K4444" s="57"/>
      <c r="L4444" s="58">
        <f t="shared" si="481"/>
        <v>13.26</v>
      </c>
      <c r="M4444" s="58">
        <f t="shared" si="482"/>
        <v>13.26</v>
      </c>
      <c r="N4444" s="58" t="e">
        <f>IF(F4444&gt;0,ROUND(F4444*#REF!,2),0)</f>
        <v>#REF!</v>
      </c>
      <c r="O4444" s="58">
        <f>IF(J4444&gt;0,ROUND(J4444*#REF!,2),0)</f>
        <v>0</v>
      </c>
      <c r="P4444" s="58" t="e">
        <f t="shared" si="483"/>
        <v>#REF!</v>
      </c>
      <c r="Q4444" s="59" t="s">
        <v>132</v>
      </c>
      <c r="R4444" s="51"/>
      <c r="S4444" s="51"/>
    </row>
    <row r="4445" spans="1:19" ht="31.5" x14ac:dyDescent="0.35">
      <c r="A4445" s="53">
        <v>41204034</v>
      </c>
      <c r="B4445" s="53" t="s">
        <v>13419</v>
      </c>
      <c r="C4445" s="54" t="s">
        <v>179</v>
      </c>
      <c r="D4445" s="60">
        <v>1</v>
      </c>
      <c r="E4445" s="64" t="s">
        <v>41</v>
      </c>
      <c r="F4445" s="53">
        <v>20.52</v>
      </c>
      <c r="G4445" s="53"/>
      <c r="H4445" s="53"/>
      <c r="I4445" s="53"/>
      <c r="J4445" s="53"/>
      <c r="K4445" s="57"/>
      <c r="L4445" s="58">
        <f t="shared" si="481"/>
        <v>169.74</v>
      </c>
      <c r="M4445" s="58">
        <f t="shared" si="482"/>
        <v>169.74</v>
      </c>
      <c r="N4445" s="58" t="e">
        <f>IF(F4445&gt;0,ROUND(F4445*#REF!,2),0)</f>
        <v>#REF!</v>
      </c>
      <c r="O4445" s="58">
        <f>IF(J4445&gt;0,ROUND(J4445*#REF!,2),0)</f>
        <v>0</v>
      </c>
      <c r="P4445" s="58" t="e">
        <f t="shared" si="483"/>
        <v>#REF!</v>
      </c>
      <c r="Q4445" s="59" t="s">
        <v>132</v>
      </c>
      <c r="R4445" s="51"/>
      <c r="S4445" s="51"/>
    </row>
    <row r="4446" spans="1:19" ht="31.5" x14ac:dyDescent="0.35">
      <c r="A4446" s="53">
        <v>41204042</v>
      </c>
      <c r="B4446" s="53" t="s">
        <v>13420</v>
      </c>
      <c r="C4446" s="54" t="s">
        <v>178</v>
      </c>
      <c r="D4446" s="60">
        <v>1</v>
      </c>
      <c r="E4446" s="60" t="s">
        <v>148</v>
      </c>
      <c r="F4446" s="56">
        <v>72.260000000000005</v>
      </c>
      <c r="G4446" s="53"/>
      <c r="H4446" s="53"/>
      <c r="I4446" s="53"/>
      <c r="J4446" s="53"/>
      <c r="K4446" s="57"/>
      <c r="L4446" s="58">
        <f t="shared" si="481"/>
        <v>689.63</v>
      </c>
      <c r="M4446" s="58">
        <f t="shared" si="482"/>
        <v>689.63</v>
      </c>
      <c r="N4446" s="58" t="e">
        <f>IF(F4446&gt;0,ROUND(F4446*#REF!,2),0)</f>
        <v>#REF!</v>
      </c>
      <c r="O4446" s="58">
        <f>IF(J4446&gt;0,ROUND(J4446*#REF!,2),0)</f>
        <v>0</v>
      </c>
      <c r="P4446" s="58" t="e">
        <f t="shared" si="483"/>
        <v>#REF!</v>
      </c>
      <c r="Q4446" s="59" t="s">
        <v>132</v>
      </c>
      <c r="R4446" s="51"/>
      <c r="S4446" s="51"/>
    </row>
    <row r="4447" spans="1:19" ht="31.5" x14ac:dyDescent="0.35">
      <c r="A4447" s="53">
        <v>41204050</v>
      </c>
      <c r="B4447" s="53" t="s">
        <v>13421</v>
      </c>
      <c r="C4447" s="54" t="s">
        <v>177</v>
      </c>
      <c r="D4447" s="60">
        <v>1</v>
      </c>
      <c r="E4447" s="60" t="s">
        <v>23</v>
      </c>
      <c r="F4447" s="56">
        <v>12.52</v>
      </c>
      <c r="G4447" s="53"/>
      <c r="H4447" s="53"/>
      <c r="I4447" s="53"/>
      <c r="J4447" s="53"/>
      <c r="K4447" s="57"/>
      <c r="L4447" s="58">
        <f t="shared" si="481"/>
        <v>116.71</v>
      </c>
      <c r="M4447" s="58">
        <f t="shared" si="482"/>
        <v>116.71</v>
      </c>
      <c r="N4447" s="58" t="e">
        <f>IF(F4447&gt;0,ROUND(F4447*#REF!,2),0)</f>
        <v>#REF!</v>
      </c>
      <c r="O4447" s="58">
        <f>IF(J4447&gt;0,ROUND(J4447*#REF!,2),0)</f>
        <v>0</v>
      </c>
      <c r="P4447" s="58" t="e">
        <f t="shared" si="483"/>
        <v>#REF!</v>
      </c>
      <c r="Q4447" s="59" t="s">
        <v>132</v>
      </c>
      <c r="R4447" s="51"/>
      <c r="S4447" s="51"/>
    </row>
    <row r="4448" spans="1:19" ht="42" x14ac:dyDescent="0.35">
      <c r="A4448" s="53">
        <v>41204069</v>
      </c>
      <c r="B4448" s="53" t="s">
        <v>13422</v>
      </c>
      <c r="C4448" s="54" t="s">
        <v>176</v>
      </c>
      <c r="D4448" s="60">
        <v>1</v>
      </c>
      <c r="E4448" s="60" t="s">
        <v>41</v>
      </c>
      <c r="F4448" s="56">
        <v>16.38</v>
      </c>
      <c r="G4448" s="53"/>
      <c r="H4448" s="53"/>
      <c r="I4448" s="53"/>
      <c r="J4448" s="53"/>
      <c r="K4448" s="57"/>
      <c r="L4448" s="58">
        <f t="shared" si="481"/>
        <v>169.74</v>
      </c>
      <c r="M4448" s="58">
        <f t="shared" si="482"/>
        <v>169.74</v>
      </c>
      <c r="N4448" s="58" t="e">
        <f>IF(F4448&gt;0,ROUND(F4448*#REF!,2),0)</f>
        <v>#REF!</v>
      </c>
      <c r="O4448" s="58">
        <f>IF(J4448&gt;0,ROUND(J4448*#REF!,2),0)</f>
        <v>0</v>
      </c>
      <c r="P4448" s="58" t="e">
        <f t="shared" si="483"/>
        <v>#REF!</v>
      </c>
      <c r="Q4448" s="59" t="s">
        <v>132</v>
      </c>
      <c r="R4448" s="51"/>
      <c r="S4448" s="51"/>
    </row>
    <row r="4449" spans="1:19" ht="31.5" x14ac:dyDescent="0.35">
      <c r="A4449" s="53">
        <v>41204077</v>
      </c>
      <c r="B4449" s="53" t="s">
        <v>13423</v>
      </c>
      <c r="C4449" s="54" t="s">
        <v>175</v>
      </c>
      <c r="D4449" s="60">
        <v>1</v>
      </c>
      <c r="E4449" s="60" t="s">
        <v>23</v>
      </c>
      <c r="F4449" s="56">
        <v>13.96</v>
      </c>
      <c r="G4449" s="53"/>
      <c r="H4449" s="53"/>
      <c r="I4449" s="53"/>
      <c r="J4449" s="53"/>
      <c r="K4449" s="57"/>
      <c r="L4449" s="58">
        <f t="shared" si="481"/>
        <v>116.71</v>
      </c>
      <c r="M4449" s="58">
        <f t="shared" si="482"/>
        <v>116.71</v>
      </c>
      <c r="N4449" s="58" t="e">
        <f>IF(F4449&gt;0,ROUND(F4449*#REF!,2),0)</f>
        <v>#REF!</v>
      </c>
      <c r="O4449" s="58">
        <f>IF(J4449&gt;0,ROUND(J4449*#REF!,2),0)</f>
        <v>0</v>
      </c>
      <c r="P4449" s="58" t="e">
        <f t="shared" si="483"/>
        <v>#REF!</v>
      </c>
      <c r="Q4449" s="59" t="s">
        <v>132</v>
      </c>
      <c r="R4449" s="51"/>
      <c r="S4449" s="51"/>
    </row>
    <row r="4450" spans="1:19" ht="42" x14ac:dyDescent="0.35">
      <c r="A4450" s="53">
        <v>41204085</v>
      </c>
      <c r="B4450" s="53" t="s">
        <v>13424</v>
      </c>
      <c r="C4450" s="54" t="s">
        <v>174</v>
      </c>
      <c r="D4450" s="60">
        <v>1</v>
      </c>
      <c r="E4450" s="64" t="s">
        <v>4</v>
      </c>
      <c r="F4450" s="53">
        <v>10.57</v>
      </c>
      <c r="G4450" s="53"/>
      <c r="H4450" s="53"/>
      <c r="I4450" s="53"/>
      <c r="J4450" s="53"/>
      <c r="K4450" s="57"/>
      <c r="L4450" s="58">
        <f t="shared" si="481"/>
        <v>84.88</v>
      </c>
      <c r="M4450" s="58">
        <f t="shared" si="482"/>
        <v>84.88</v>
      </c>
      <c r="N4450" s="58" t="e">
        <f>IF(F4450&gt;0,ROUND(F4450*#REF!,2),0)</f>
        <v>#REF!</v>
      </c>
      <c r="O4450" s="58">
        <f>IF(J4450&gt;0,ROUND(J4450*#REF!,2),0)</f>
        <v>0</v>
      </c>
      <c r="P4450" s="58" t="e">
        <f t="shared" si="483"/>
        <v>#REF!</v>
      </c>
      <c r="Q4450" s="59" t="s">
        <v>132</v>
      </c>
      <c r="R4450" s="51"/>
      <c r="S4450" s="51"/>
    </row>
    <row r="4451" spans="1:19" ht="31.5" x14ac:dyDescent="0.35">
      <c r="A4451" s="53">
        <v>41204093</v>
      </c>
      <c r="B4451" s="53" t="s">
        <v>13425</v>
      </c>
      <c r="C4451" s="54" t="s">
        <v>173</v>
      </c>
      <c r="D4451" s="60">
        <v>1</v>
      </c>
      <c r="E4451" s="60" t="s">
        <v>4</v>
      </c>
      <c r="F4451" s="56">
        <v>9.73</v>
      </c>
      <c r="G4451" s="53"/>
      <c r="H4451" s="53"/>
      <c r="I4451" s="53"/>
      <c r="J4451" s="53"/>
      <c r="K4451" s="57"/>
      <c r="L4451" s="58">
        <f t="shared" si="481"/>
        <v>84.88</v>
      </c>
      <c r="M4451" s="58">
        <f t="shared" si="482"/>
        <v>84.88</v>
      </c>
      <c r="N4451" s="58" t="e">
        <f>IF(F4451&gt;0,ROUND(F4451*#REF!,2),0)</f>
        <v>#REF!</v>
      </c>
      <c r="O4451" s="58">
        <f>IF(J4451&gt;0,ROUND(J4451*#REF!,2),0)</f>
        <v>0</v>
      </c>
      <c r="P4451" s="58" t="e">
        <f t="shared" si="483"/>
        <v>#REF!</v>
      </c>
      <c r="Q4451" s="59" t="s">
        <v>132</v>
      </c>
      <c r="R4451" s="51"/>
      <c r="S4451" s="51"/>
    </row>
    <row r="4452" spans="1:19" ht="31.5" x14ac:dyDescent="0.35">
      <c r="A4452" s="53">
        <v>41204107</v>
      </c>
      <c r="B4452" s="53" t="s">
        <v>13426</v>
      </c>
      <c r="C4452" s="54" t="s">
        <v>172</v>
      </c>
      <c r="D4452" s="60">
        <v>1</v>
      </c>
      <c r="E4452" s="60" t="s">
        <v>151</v>
      </c>
      <c r="F4452" s="56">
        <v>27.82</v>
      </c>
      <c r="G4452" s="53"/>
      <c r="H4452" s="53"/>
      <c r="I4452" s="53"/>
      <c r="J4452" s="53"/>
      <c r="K4452" s="57"/>
      <c r="L4452" s="58">
        <f t="shared" si="481"/>
        <v>270.54000000000002</v>
      </c>
      <c r="M4452" s="58">
        <f t="shared" si="482"/>
        <v>270.54000000000002</v>
      </c>
      <c r="N4452" s="58" t="e">
        <f>IF(F4452&gt;0,ROUND(F4452*#REF!,2),0)</f>
        <v>#REF!</v>
      </c>
      <c r="O4452" s="58">
        <f>IF(J4452&gt;0,ROUND(J4452*#REF!,2),0)</f>
        <v>0</v>
      </c>
      <c r="P4452" s="58" t="e">
        <f t="shared" si="483"/>
        <v>#REF!</v>
      </c>
      <c r="Q4452" s="59" t="s">
        <v>132</v>
      </c>
      <c r="R4452" s="51"/>
      <c r="S4452" s="51"/>
    </row>
    <row r="4453" spans="1:19" ht="31" x14ac:dyDescent="0.35">
      <c r="A4453" s="125" t="s">
        <v>13427</v>
      </c>
      <c r="B4453" s="125"/>
      <c r="C4453" s="125"/>
      <c r="D4453" s="125"/>
      <c r="E4453" s="125"/>
      <c r="F4453" s="125"/>
      <c r="G4453" s="125"/>
      <c r="H4453" s="125"/>
      <c r="I4453" s="125"/>
      <c r="J4453" s="125"/>
      <c r="K4453" s="125"/>
      <c r="L4453" s="125"/>
      <c r="M4453" s="125"/>
      <c r="N4453" s="125"/>
      <c r="O4453" s="125"/>
      <c r="P4453" s="125"/>
      <c r="Q4453" s="52"/>
      <c r="R4453" s="51"/>
      <c r="S4453" s="51"/>
    </row>
    <row r="4454" spans="1:19" ht="31.5" x14ac:dyDescent="0.35">
      <c r="A4454" s="53">
        <v>41205014</v>
      </c>
      <c r="B4454" s="53" t="s">
        <v>13428</v>
      </c>
      <c r="C4454" s="54" t="s">
        <v>171</v>
      </c>
      <c r="D4454" s="60">
        <v>1</v>
      </c>
      <c r="E4454" s="60" t="s">
        <v>155</v>
      </c>
      <c r="F4454" s="56">
        <v>122.08</v>
      </c>
      <c r="G4454" s="53"/>
      <c r="H4454" s="53"/>
      <c r="I4454" s="53"/>
      <c r="J4454" s="53"/>
      <c r="K4454" s="57"/>
      <c r="L4454" s="58">
        <f t="shared" ref="L4454:L4465" si="484">VLOOKUP(E4454,PORTES2021,10,FALSE)</f>
        <v>1206.83</v>
      </c>
      <c r="M4454" s="58">
        <f t="shared" si="482"/>
        <v>1206.83</v>
      </c>
      <c r="N4454" s="58" t="e">
        <f>IF(F4454&gt;0,ROUND(F4454*#REF!,2),0)</f>
        <v>#REF!</v>
      </c>
      <c r="O4454" s="58">
        <f>IF(J4454&gt;0,ROUND(J4454*#REF!,2),0)</f>
        <v>0</v>
      </c>
      <c r="P4454" s="58" t="e">
        <f t="shared" si="483"/>
        <v>#REF!</v>
      </c>
      <c r="Q4454" s="59" t="s">
        <v>132</v>
      </c>
      <c r="R4454" s="51"/>
      <c r="S4454" s="51"/>
    </row>
    <row r="4455" spans="1:19" ht="31.5" x14ac:dyDescent="0.35">
      <c r="A4455" s="53">
        <v>41205022</v>
      </c>
      <c r="B4455" s="53" t="s">
        <v>13429</v>
      </c>
      <c r="C4455" s="54" t="s">
        <v>170</v>
      </c>
      <c r="D4455" s="60">
        <v>1</v>
      </c>
      <c r="E4455" s="60" t="s">
        <v>159</v>
      </c>
      <c r="F4455" s="56">
        <v>73.39</v>
      </c>
      <c r="G4455" s="53"/>
      <c r="H4455" s="53"/>
      <c r="I4455" s="53"/>
      <c r="J4455" s="53"/>
      <c r="K4455" s="57"/>
      <c r="L4455" s="58">
        <f t="shared" si="484"/>
        <v>736.04</v>
      </c>
      <c r="M4455" s="58">
        <f t="shared" si="482"/>
        <v>736.04</v>
      </c>
      <c r="N4455" s="58" t="e">
        <f>IF(F4455&gt;0,ROUND(F4455*#REF!,2),0)</f>
        <v>#REF!</v>
      </c>
      <c r="O4455" s="58">
        <f>IF(J4455&gt;0,ROUND(J4455*#REF!,2),0)</f>
        <v>0</v>
      </c>
      <c r="P4455" s="58" t="e">
        <f t="shared" si="483"/>
        <v>#REF!</v>
      </c>
      <c r="Q4455" s="59" t="s">
        <v>132</v>
      </c>
      <c r="R4455" s="51"/>
      <c r="S4455" s="51"/>
    </row>
    <row r="4456" spans="1:19" ht="31.5" x14ac:dyDescent="0.35">
      <c r="A4456" s="53">
        <v>41205030</v>
      </c>
      <c r="B4456" s="53" t="s">
        <v>13430</v>
      </c>
      <c r="C4456" s="54" t="s">
        <v>169</v>
      </c>
      <c r="D4456" s="60">
        <v>1</v>
      </c>
      <c r="E4456" s="60" t="s">
        <v>155</v>
      </c>
      <c r="F4456" s="56">
        <v>122.08</v>
      </c>
      <c r="G4456" s="53"/>
      <c r="H4456" s="53"/>
      <c r="I4456" s="53"/>
      <c r="J4456" s="53"/>
      <c r="K4456" s="57"/>
      <c r="L4456" s="58">
        <f t="shared" si="484"/>
        <v>1206.83</v>
      </c>
      <c r="M4456" s="58">
        <f t="shared" si="482"/>
        <v>1206.83</v>
      </c>
      <c r="N4456" s="58" t="e">
        <f>IF(F4456&gt;0,ROUND(F4456*#REF!,2),0)</f>
        <v>#REF!</v>
      </c>
      <c r="O4456" s="58">
        <f>IF(J4456&gt;0,ROUND(J4456*#REF!,2),0)</f>
        <v>0</v>
      </c>
      <c r="P4456" s="58" t="e">
        <f t="shared" si="483"/>
        <v>#REF!</v>
      </c>
      <c r="Q4456" s="59" t="s">
        <v>132</v>
      </c>
      <c r="R4456" s="51"/>
      <c r="S4456" s="51"/>
    </row>
    <row r="4457" spans="1:19" ht="31.5" x14ac:dyDescent="0.35">
      <c r="A4457" s="53">
        <v>41205049</v>
      </c>
      <c r="B4457" s="53" t="s">
        <v>13431</v>
      </c>
      <c r="C4457" s="54" t="s">
        <v>168</v>
      </c>
      <c r="D4457" s="60">
        <v>1</v>
      </c>
      <c r="E4457" s="60" t="s">
        <v>159</v>
      </c>
      <c r="F4457" s="56">
        <v>73.39</v>
      </c>
      <c r="G4457" s="53"/>
      <c r="H4457" s="53"/>
      <c r="I4457" s="53"/>
      <c r="J4457" s="53"/>
      <c r="K4457" s="57"/>
      <c r="L4457" s="58">
        <f t="shared" si="484"/>
        <v>736.04</v>
      </c>
      <c r="M4457" s="58">
        <f t="shared" si="482"/>
        <v>736.04</v>
      </c>
      <c r="N4457" s="58" t="e">
        <f>IF(F4457&gt;0,ROUND(F4457*#REF!,2),0)</f>
        <v>#REF!</v>
      </c>
      <c r="O4457" s="58">
        <f>IF(J4457&gt;0,ROUND(J4457*#REF!,2),0)</f>
        <v>0</v>
      </c>
      <c r="P4457" s="58" t="e">
        <f t="shared" si="483"/>
        <v>#REF!</v>
      </c>
      <c r="Q4457" s="59" t="s">
        <v>132</v>
      </c>
      <c r="R4457" s="51"/>
      <c r="S4457" s="51"/>
    </row>
    <row r="4458" spans="1:19" ht="42" x14ac:dyDescent="0.35">
      <c r="A4458" s="53">
        <v>41205057</v>
      </c>
      <c r="B4458" s="53" t="s">
        <v>13432</v>
      </c>
      <c r="C4458" s="54" t="s">
        <v>167</v>
      </c>
      <c r="D4458" s="60">
        <v>1</v>
      </c>
      <c r="E4458" s="60" t="s">
        <v>157</v>
      </c>
      <c r="F4458" s="56">
        <v>751.3</v>
      </c>
      <c r="G4458" s="53"/>
      <c r="H4458" s="53"/>
      <c r="I4458" s="53"/>
      <c r="J4458" s="53"/>
      <c r="K4458" s="57"/>
      <c r="L4458" s="58">
        <f t="shared" si="484"/>
        <v>3209.39</v>
      </c>
      <c r="M4458" s="58">
        <f t="shared" si="482"/>
        <v>3209.39</v>
      </c>
      <c r="N4458" s="58" t="e">
        <f>IF(F4458&gt;0,ROUND(F4458*#REF!,2),0)</f>
        <v>#REF!</v>
      </c>
      <c r="O4458" s="58">
        <f>IF(J4458&gt;0,ROUND(J4458*#REF!,2),0)</f>
        <v>0</v>
      </c>
      <c r="P4458" s="58" t="e">
        <f t="shared" si="483"/>
        <v>#REF!</v>
      </c>
      <c r="Q4458" s="59" t="s">
        <v>132</v>
      </c>
      <c r="R4458" s="51"/>
      <c r="S4458" s="51"/>
    </row>
    <row r="4459" spans="1:19" ht="42" x14ac:dyDescent="0.35">
      <c r="A4459" s="53">
        <v>41205065</v>
      </c>
      <c r="B4459" s="53" t="s">
        <v>13433</v>
      </c>
      <c r="C4459" s="54" t="s">
        <v>166</v>
      </c>
      <c r="D4459" s="60">
        <v>1</v>
      </c>
      <c r="E4459" s="60" t="s">
        <v>165</v>
      </c>
      <c r="F4459" s="56">
        <v>133.04</v>
      </c>
      <c r="G4459" s="53"/>
      <c r="H4459" s="53"/>
      <c r="I4459" s="53"/>
      <c r="J4459" s="53"/>
      <c r="K4459" s="57"/>
      <c r="L4459" s="58">
        <f t="shared" si="484"/>
        <v>1617.95</v>
      </c>
      <c r="M4459" s="58">
        <f t="shared" si="482"/>
        <v>1617.95</v>
      </c>
      <c r="N4459" s="58" t="e">
        <f>IF(F4459&gt;0,ROUND(F4459*#REF!,2),0)</f>
        <v>#REF!</v>
      </c>
      <c r="O4459" s="58">
        <f>IF(J4459&gt;0,ROUND(J4459*#REF!,2),0)</f>
        <v>0</v>
      </c>
      <c r="P4459" s="58" t="e">
        <f t="shared" si="483"/>
        <v>#REF!</v>
      </c>
      <c r="Q4459" s="59" t="s">
        <v>132</v>
      </c>
      <c r="R4459" s="51"/>
      <c r="S4459" s="51"/>
    </row>
    <row r="4460" spans="1:19" ht="31.5" x14ac:dyDescent="0.35">
      <c r="A4460" s="53">
        <v>41205073</v>
      </c>
      <c r="B4460" s="53" t="s">
        <v>13434</v>
      </c>
      <c r="C4460" s="54" t="s">
        <v>164</v>
      </c>
      <c r="D4460" s="60">
        <v>1</v>
      </c>
      <c r="E4460" s="60" t="s">
        <v>155</v>
      </c>
      <c r="F4460" s="56">
        <v>122.08</v>
      </c>
      <c r="G4460" s="53"/>
      <c r="H4460" s="53"/>
      <c r="I4460" s="53"/>
      <c r="J4460" s="53"/>
      <c r="K4460" s="57"/>
      <c r="L4460" s="58">
        <f t="shared" si="484"/>
        <v>1206.83</v>
      </c>
      <c r="M4460" s="58">
        <f t="shared" si="482"/>
        <v>1206.83</v>
      </c>
      <c r="N4460" s="58" t="e">
        <f>IF(F4460&gt;0,ROUND(F4460*#REF!,2),0)</f>
        <v>#REF!</v>
      </c>
      <c r="O4460" s="58">
        <f>IF(J4460&gt;0,ROUND(J4460*#REF!,2),0)</f>
        <v>0</v>
      </c>
      <c r="P4460" s="58" t="e">
        <f t="shared" si="483"/>
        <v>#REF!</v>
      </c>
      <c r="Q4460" s="59" t="s">
        <v>132</v>
      </c>
      <c r="R4460" s="51"/>
      <c r="S4460" s="51"/>
    </row>
    <row r="4461" spans="1:19" ht="31.5" x14ac:dyDescent="0.35">
      <c r="A4461" s="53">
        <v>41205081</v>
      </c>
      <c r="B4461" s="53" t="s">
        <v>13435</v>
      </c>
      <c r="C4461" s="54" t="s">
        <v>163</v>
      </c>
      <c r="D4461" s="60">
        <v>1</v>
      </c>
      <c r="E4461" s="60" t="s">
        <v>159</v>
      </c>
      <c r="F4461" s="56">
        <v>73.39</v>
      </c>
      <c r="G4461" s="53"/>
      <c r="H4461" s="53"/>
      <c r="I4461" s="53"/>
      <c r="J4461" s="53"/>
      <c r="K4461" s="57"/>
      <c r="L4461" s="58">
        <f t="shared" si="484"/>
        <v>736.04</v>
      </c>
      <c r="M4461" s="58">
        <f t="shared" si="482"/>
        <v>736.04</v>
      </c>
      <c r="N4461" s="58" t="e">
        <f>IF(F4461&gt;0,ROUND(F4461*#REF!,2),0)</f>
        <v>#REF!</v>
      </c>
      <c r="O4461" s="58">
        <f>IF(J4461&gt;0,ROUND(J4461*#REF!,2),0)</f>
        <v>0</v>
      </c>
      <c r="P4461" s="58" t="e">
        <f t="shared" si="483"/>
        <v>#REF!</v>
      </c>
      <c r="Q4461" s="59" t="s">
        <v>132</v>
      </c>
      <c r="R4461" s="51"/>
      <c r="S4461" s="51"/>
    </row>
    <row r="4462" spans="1:19" ht="31.5" x14ac:dyDescent="0.35">
      <c r="A4462" s="53">
        <v>41205090</v>
      </c>
      <c r="B4462" s="53" t="s">
        <v>13436</v>
      </c>
      <c r="C4462" s="54" t="s">
        <v>162</v>
      </c>
      <c r="D4462" s="60">
        <v>1</v>
      </c>
      <c r="E4462" s="60" t="s">
        <v>161</v>
      </c>
      <c r="F4462" s="56">
        <v>90.43</v>
      </c>
      <c r="G4462" s="53"/>
      <c r="H4462" s="53"/>
      <c r="I4462" s="53"/>
      <c r="J4462" s="53"/>
      <c r="K4462" s="57"/>
      <c r="L4462" s="58">
        <f t="shared" si="484"/>
        <v>948.22</v>
      </c>
      <c r="M4462" s="58">
        <f t="shared" si="482"/>
        <v>948.22</v>
      </c>
      <c r="N4462" s="58" t="e">
        <f>IF(F4462&gt;0,ROUND(F4462*#REF!,2),0)</f>
        <v>#REF!</v>
      </c>
      <c r="O4462" s="58">
        <f>IF(J4462&gt;0,ROUND(J4462*#REF!,2),0)</f>
        <v>0</v>
      </c>
      <c r="P4462" s="58" t="e">
        <f t="shared" si="483"/>
        <v>#REF!</v>
      </c>
      <c r="Q4462" s="59" t="s">
        <v>132</v>
      </c>
      <c r="R4462" s="51"/>
      <c r="S4462" s="51"/>
    </row>
    <row r="4463" spans="1:19" ht="31.5" x14ac:dyDescent="0.35">
      <c r="A4463" s="53">
        <v>41205103</v>
      </c>
      <c r="B4463" s="53" t="s">
        <v>13437</v>
      </c>
      <c r="C4463" s="54" t="s">
        <v>160</v>
      </c>
      <c r="D4463" s="60">
        <v>1</v>
      </c>
      <c r="E4463" s="60" t="s">
        <v>159</v>
      </c>
      <c r="F4463" s="56">
        <v>73.39</v>
      </c>
      <c r="G4463" s="53"/>
      <c r="H4463" s="53"/>
      <c r="I4463" s="53"/>
      <c r="J4463" s="53"/>
      <c r="K4463" s="57"/>
      <c r="L4463" s="58">
        <f t="shared" si="484"/>
        <v>736.04</v>
      </c>
      <c r="M4463" s="58">
        <f t="shared" si="482"/>
        <v>736.04</v>
      </c>
      <c r="N4463" s="58" t="e">
        <f>IF(F4463&gt;0,ROUND(F4463*#REF!,2),0)</f>
        <v>#REF!</v>
      </c>
      <c r="O4463" s="58">
        <f>IF(J4463&gt;0,ROUND(J4463*#REF!,2),0)</f>
        <v>0</v>
      </c>
      <c r="P4463" s="58" t="e">
        <f t="shared" si="483"/>
        <v>#REF!</v>
      </c>
      <c r="Q4463" s="59" t="s">
        <v>132</v>
      </c>
      <c r="R4463" s="51"/>
      <c r="S4463" s="51"/>
    </row>
    <row r="4464" spans="1:19" ht="42" x14ac:dyDescent="0.35">
      <c r="A4464" s="53">
        <v>41205111</v>
      </c>
      <c r="B4464" s="53" t="s">
        <v>13438</v>
      </c>
      <c r="C4464" s="54" t="s">
        <v>158</v>
      </c>
      <c r="D4464" s="60">
        <v>1</v>
      </c>
      <c r="E4464" s="60" t="s">
        <v>157</v>
      </c>
      <c r="F4464" s="56">
        <v>751.3</v>
      </c>
      <c r="G4464" s="53"/>
      <c r="H4464" s="53"/>
      <c r="I4464" s="53"/>
      <c r="J4464" s="53"/>
      <c r="K4464" s="57"/>
      <c r="L4464" s="58">
        <f t="shared" si="484"/>
        <v>3209.39</v>
      </c>
      <c r="M4464" s="58">
        <f t="shared" si="482"/>
        <v>3209.39</v>
      </c>
      <c r="N4464" s="58" t="e">
        <f>IF(F4464&gt;0,ROUND(F4464*#REF!,2),0)</f>
        <v>#REF!</v>
      </c>
      <c r="O4464" s="58">
        <f>IF(J4464&gt;0,ROUND(J4464*#REF!,2),0)</f>
        <v>0</v>
      </c>
      <c r="P4464" s="58" t="e">
        <f t="shared" si="483"/>
        <v>#REF!</v>
      </c>
      <c r="Q4464" s="59" t="s">
        <v>132</v>
      </c>
      <c r="R4464" s="51"/>
      <c r="S4464" s="51"/>
    </row>
    <row r="4465" spans="1:19" ht="31.5" x14ac:dyDescent="0.35">
      <c r="A4465" s="53">
        <v>41205120</v>
      </c>
      <c r="B4465" s="53" t="s">
        <v>13439</v>
      </c>
      <c r="C4465" s="54" t="s">
        <v>156</v>
      </c>
      <c r="D4465" s="60">
        <v>1</v>
      </c>
      <c r="E4465" s="60" t="s">
        <v>155</v>
      </c>
      <c r="F4465" s="56">
        <v>122.08</v>
      </c>
      <c r="G4465" s="53"/>
      <c r="H4465" s="53"/>
      <c r="I4465" s="53"/>
      <c r="J4465" s="53"/>
      <c r="K4465" s="57"/>
      <c r="L4465" s="58">
        <f t="shared" si="484"/>
        <v>1206.83</v>
      </c>
      <c r="M4465" s="58">
        <f t="shared" si="482"/>
        <v>1206.83</v>
      </c>
      <c r="N4465" s="58" t="e">
        <f>IF(F4465&gt;0,ROUND(F4465*#REF!,2),0)</f>
        <v>#REF!</v>
      </c>
      <c r="O4465" s="58">
        <f>IF(J4465&gt;0,ROUND(J4465*#REF!,2),0)</f>
        <v>0</v>
      </c>
      <c r="P4465" s="58" t="e">
        <f t="shared" si="483"/>
        <v>#REF!</v>
      </c>
      <c r="Q4465" s="59" t="s">
        <v>132</v>
      </c>
      <c r="R4465" s="51"/>
      <c r="S4465" s="51"/>
    </row>
    <row r="4466" spans="1:19" ht="31" x14ac:dyDescent="0.35">
      <c r="A4466" s="125" t="s">
        <v>13440</v>
      </c>
      <c r="B4466" s="125"/>
      <c r="C4466" s="125"/>
      <c r="D4466" s="125"/>
      <c r="E4466" s="125"/>
      <c r="F4466" s="125"/>
      <c r="G4466" s="125"/>
      <c r="H4466" s="125"/>
      <c r="I4466" s="125"/>
      <c r="J4466" s="125"/>
      <c r="K4466" s="125"/>
      <c r="L4466" s="125"/>
      <c r="M4466" s="125"/>
      <c r="N4466" s="125"/>
      <c r="O4466" s="125"/>
      <c r="P4466" s="125"/>
      <c r="Q4466" s="52"/>
      <c r="R4466" s="51"/>
      <c r="S4466" s="51"/>
    </row>
    <row r="4467" spans="1:19" ht="31.5" x14ac:dyDescent="0.35">
      <c r="A4467" s="53">
        <v>41206010</v>
      </c>
      <c r="B4467" s="53" t="s">
        <v>13441</v>
      </c>
      <c r="C4467" s="54" t="s">
        <v>154</v>
      </c>
      <c r="D4467" s="60">
        <v>1</v>
      </c>
      <c r="E4467" s="60" t="s">
        <v>25</v>
      </c>
      <c r="F4467" s="56">
        <v>1.8</v>
      </c>
      <c r="G4467" s="53"/>
      <c r="H4467" s="53"/>
      <c r="I4467" s="53"/>
      <c r="J4467" s="53"/>
      <c r="K4467" s="57"/>
      <c r="L4467" s="58">
        <f t="shared" ref="L4467:L4473" si="485">VLOOKUP(E4467,PORTES2021,10,FALSE)</f>
        <v>13.26</v>
      </c>
      <c r="M4467" s="58">
        <f t="shared" si="482"/>
        <v>13.26</v>
      </c>
      <c r="N4467" s="58" t="e">
        <f>IF(F4467&gt;0,ROUND(F4467*#REF!,2),0)</f>
        <v>#REF!</v>
      </c>
      <c r="O4467" s="58">
        <f>IF(J4467&gt;0,ROUND(J4467*#REF!,2),0)</f>
        <v>0</v>
      </c>
      <c r="P4467" s="58" t="e">
        <f t="shared" si="483"/>
        <v>#REF!</v>
      </c>
      <c r="Q4467" s="59" t="s">
        <v>132</v>
      </c>
      <c r="R4467" s="51"/>
      <c r="S4467" s="51"/>
    </row>
    <row r="4468" spans="1:19" ht="31.5" x14ac:dyDescent="0.35">
      <c r="A4468" s="53">
        <v>41206029</v>
      </c>
      <c r="B4468" s="53" t="s">
        <v>13442</v>
      </c>
      <c r="C4468" s="54" t="s">
        <v>153</v>
      </c>
      <c r="D4468" s="60">
        <v>1</v>
      </c>
      <c r="E4468" s="60" t="s">
        <v>151</v>
      </c>
      <c r="F4468" s="56">
        <v>27.82</v>
      </c>
      <c r="G4468" s="53"/>
      <c r="H4468" s="53"/>
      <c r="I4468" s="53"/>
      <c r="J4468" s="53"/>
      <c r="K4468" s="57"/>
      <c r="L4468" s="58">
        <f t="shared" si="485"/>
        <v>270.54000000000002</v>
      </c>
      <c r="M4468" s="58">
        <f t="shared" si="482"/>
        <v>270.54000000000002</v>
      </c>
      <c r="N4468" s="58" t="e">
        <f>IF(F4468&gt;0,ROUND(F4468*#REF!,2),0)</f>
        <v>#REF!</v>
      </c>
      <c r="O4468" s="58">
        <f>IF(J4468&gt;0,ROUND(J4468*#REF!,2),0)</f>
        <v>0</v>
      </c>
      <c r="P4468" s="58" t="e">
        <f t="shared" si="483"/>
        <v>#REF!</v>
      </c>
      <c r="Q4468" s="59" t="s">
        <v>132</v>
      </c>
      <c r="R4468" s="51"/>
      <c r="S4468" s="51"/>
    </row>
    <row r="4469" spans="1:19" ht="31.5" x14ac:dyDescent="0.35">
      <c r="A4469" s="53">
        <v>41206037</v>
      </c>
      <c r="B4469" s="53" t="s">
        <v>13443</v>
      </c>
      <c r="C4469" s="54" t="s">
        <v>152</v>
      </c>
      <c r="D4469" s="60">
        <v>1</v>
      </c>
      <c r="E4469" s="60" t="s">
        <v>151</v>
      </c>
      <c r="F4469" s="56">
        <v>27.82</v>
      </c>
      <c r="G4469" s="53"/>
      <c r="H4469" s="53"/>
      <c r="I4469" s="53"/>
      <c r="J4469" s="53"/>
      <c r="K4469" s="57"/>
      <c r="L4469" s="58">
        <f t="shared" si="485"/>
        <v>270.54000000000002</v>
      </c>
      <c r="M4469" s="58">
        <f t="shared" si="482"/>
        <v>270.54000000000002</v>
      </c>
      <c r="N4469" s="58" t="e">
        <f>IF(F4469&gt;0,ROUND(F4469*#REF!,2),0)</f>
        <v>#REF!</v>
      </c>
      <c r="O4469" s="58">
        <f>IF(J4469&gt;0,ROUND(J4469*#REF!,2),0)</f>
        <v>0</v>
      </c>
      <c r="P4469" s="58" t="e">
        <f t="shared" si="483"/>
        <v>#REF!</v>
      </c>
      <c r="Q4469" s="59" t="s">
        <v>132</v>
      </c>
      <c r="R4469" s="51"/>
      <c r="S4469" s="51"/>
    </row>
    <row r="4470" spans="1:19" ht="21" x14ac:dyDescent="0.35">
      <c r="A4470" s="53">
        <v>41206045</v>
      </c>
      <c r="B4470" s="53" t="s">
        <v>13444</v>
      </c>
      <c r="C4470" s="54" t="s">
        <v>150</v>
      </c>
      <c r="D4470" s="60">
        <v>1</v>
      </c>
      <c r="E4470" s="60" t="s">
        <v>41</v>
      </c>
      <c r="F4470" s="56">
        <v>20.52</v>
      </c>
      <c r="G4470" s="53"/>
      <c r="H4470" s="53"/>
      <c r="I4470" s="53"/>
      <c r="J4470" s="53"/>
      <c r="K4470" s="57"/>
      <c r="L4470" s="58">
        <f t="shared" si="485"/>
        <v>169.74</v>
      </c>
      <c r="M4470" s="58">
        <f t="shared" si="482"/>
        <v>169.74</v>
      </c>
      <c r="N4470" s="58" t="e">
        <f>IF(F4470&gt;0,ROUND(F4470*#REF!,2),0)</f>
        <v>#REF!</v>
      </c>
      <c r="O4470" s="58">
        <f>IF(J4470&gt;0,ROUND(J4470*#REF!,2),0)</f>
        <v>0</v>
      </c>
      <c r="P4470" s="58" t="e">
        <f t="shared" si="483"/>
        <v>#REF!</v>
      </c>
      <c r="Q4470" s="59" t="s">
        <v>132</v>
      </c>
      <c r="R4470" s="51"/>
      <c r="S4470" s="51"/>
    </row>
    <row r="4471" spans="1:19" ht="31.5" x14ac:dyDescent="0.35">
      <c r="A4471" s="53">
        <v>41206053</v>
      </c>
      <c r="B4471" s="53" t="s">
        <v>13445</v>
      </c>
      <c r="C4471" s="54" t="s">
        <v>149</v>
      </c>
      <c r="D4471" s="60">
        <v>1</v>
      </c>
      <c r="E4471" s="60" t="s">
        <v>148</v>
      </c>
      <c r="F4471" s="56">
        <v>72.260000000000005</v>
      </c>
      <c r="G4471" s="53"/>
      <c r="H4471" s="53"/>
      <c r="I4471" s="53"/>
      <c r="J4471" s="53"/>
      <c r="K4471" s="57"/>
      <c r="L4471" s="58">
        <f t="shared" si="485"/>
        <v>689.63</v>
      </c>
      <c r="M4471" s="58">
        <f t="shared" si="482"/>
        <v>689.63</v>
      </c>
      <c r="N4471" s="58" t="e">
        <f>IF(F4471&gt;0,ROUND(F4471*#REF!,2),0)</f>
        <v>#REF!</v>
      </c>
      <c r="O4471" s="58">
        <f>IF(J4471&gt;0,ROUND(J4471*#REF!,2),0)</f>
        <v>0</v>
      </c>
      <c r="P4471" s="58" t="e">
        <f t="shared" si="483"/>
        <v>#REF!</v>
      </c>
      <c r="Q4471" s="59" t="s">
        <v>132</v>
      </c>
      <c r="R4471" s="51"/>
      <c r="S4471" s="51"/>
    </row>
    <row r="4472" spans="1:19" ht="42" x14ac:dyDescent="0.35">
      <c r="A4472" s="53">
        <v>41206061</v>
      </c>
      <c r="B4472" s="53" t="s">
        <v>13446</v>
      </c>
      <c r="C4472" s="54" t="s">
        <v>147</v>
      </c>
      <c r="D4472" s="60">
        <v>1</v>
      </c>
      <c r="E4472" s="60" t="s">
        <v>23</v>
      </c>
      <c r="F4472" s="56">
        <v>12.52</v>
      </c>
      <c r="G4472" s="53"/>
      <c r="H4472" s="53"/>
      <c r="I4472" s="53"/>
      <c r="J4472" s="53"/>
      <c r="K4472" s="57"/>
      <c r="L4472" s="58">
        <f t="shared" si="485"/>
        <v>116.71</v>
      </c>
      <c r="M4472" s="58">
        <f t="shared" si="482"/>
        <v>116.71</v>
      </c>
      <c r="N4472" s="58" t="e">
        <f>IF(F4472&gt;0,ROUND(F4472*#REF!,2),0)</f>
        <v>#REF!</v>
      </c>
      <c r="O4472" s="58">
        <f>IF(J4472&gt;0,ROUND(J4472*#REF!,2),0)</f>
        <v>0</v>
      </c>
      <c r="P4472" s="58" t="e">
        <f t="shared" si="483"/>
        <v>#REF!</v>
      </c>
      <c r="Q4472" s="59" t="s">
        <v>132</v>
      </c>
      <c r="R4472" s="51"/>
      <c r="S4472" s="51"/>
    </row>
    <row r="4473" spans="1:19" ht="21" x14ac:dyDescent="0.35">
      <c r="A4473" s="53">
        <v>41206070</v>
      </c>
      <c r="B4473" s="53" t="s">
        <v>13447</v>
      </c>
      <c r="C4473" s="54" t="s">
        <v>146</v>
      </c>
      <c r="D4473" s="60">
        <v>1</v>
      </c>
      <c r="E4473" s="60" t="s">
        <v>41</v>
      </c>
      <c r="F4473" s="56">
        <v>16.38</v>
      </c>
      <c r="G4473" s="53"/>
      <c r="H4473" s="53"/>
      <c r="I4473" s="53"/>
      <c r="J4473" s="53"/>
      <c r="K4473" s="57"/>
      <c r="L4473" s="58">
        <f t="shared" si="485"/>
        <v>169.74</v>
      </c>
      <c r="M4473" s="58">
        <f t="shared" si="482"/>
        <v>169.74</v>
      </c>
      <c r="N4473" s="58" t="e">
        <f>IF(F4473&gt;0,ROUND(F4473*#REF!,2),0)</f>
        <v>#REF!</v>
      </c>
      <c r="O4473" s="58">
        <f>IF(J4473&gt;0,ROUND(J4473*#REF!,2),0)</f>
        <v>0</v>
      </c>
      <c r="P4473" s="58" t="e">
        <f t="shared" si="483"/>
        <v>#REF!</v>
      </c>
      <c r="Q4473" s="59" t="s">
        <v>132</v>
      </c>
      <c r="R4473" s="51"/>
      <c r="S4473" s="51"/>
    </row>
    <row r="4474" spans="1:19" ht="31" x14ac:dyDescent="0.35">
      <c r="A4474" s="125" t="s">
        <v>13448</v>
      </c>
      <c r="B4474" s="125"/>
      <c r="C4474" s="125"/>
      <c r="D4474" s="125"/>
      <c r="E4474" s="125"/>
      <c r="F4474" s="125"/>
      <c r="G4474" s="125"/>
      <c r="H4474" s="125"/>
      <c r="I4474" s="125"/>
      <c r="J4474" s="125"/>
      <c r="K4474" s="125"/>
      <c r="L4474" s="125"/>
      <c r="M4474" s="125"/>
      <c r="N4474" s="125"/>
      <c r="O4474" s="125"/>
      <c r="P4474" s="125"/>
      <c r="Q4474" s="52"/>
      <c r="R4474" s="51"/>
      <c r="S4474" s="51"/>
    </row>
    <row r="4475" spans="1:19" ht="21" x14ac:dyDescent="0.35">
      <c r="A4475" s="53">
        <v>41301013</v>
      </c>
      <c r="B4475" s="53" t="s">
        <v>13449</v>
      </c>
      <c r="C4475" s="54" t="s">
        <v>145</v>
      </c>
      <c r="D4475" s="60">
        <v>1</v>
      </c>
      <c r="E4475" s="60" t="s">
        <v>23</v>
      </c>
      <c r="F4475" s="56">
        <v>4.2300000000000004</v>
      </c>
      <c r="G4475" s="53"/>
      <c r="H4475" s="53"/>
      <c r="I4475" s="53"/>
      <c r="J4475" s="53"/>
      <c r="K4475" s="57"/>
      <c r="L4475" s="58">
        <f t="shared" ref="L4475:L4518" si="486">VLOOKUP(E4475,PORTES2021,10,FALSE)</f>
        <v>116.71</v>
      </c>
      <c r="M4475" s="58">
        <f t="shared" si="482"/>
        <v>116.71</v>
      </c>
      <c r="N4475" s="58" t="e">
        <f>IF(F4475&gt;0,ROUND(F4475*#REF!,2),0)</f>
        <v>#REF!</v>
      </c>
      <c r="O4475" s="58">
        <f>IF(J4475&gt;0,ROUND(J4475*#REF!,2),0)</f>
        <v>0</v>
      </c>
      <c r="P4475" s="58" t="e">
        <f t="shared" si="483"/>
        <v>#REF!</v>
      </c>
      <c r="Q4475" s="59" t="s">
        <v>0</v>
      </c>
      <c r="R4475" s="51"/>
      <c r="S4475" s="51"/>
    </row>
    <row r="4476" spans="1:19" ht="21" x14ac:dyDescent="0.35">
      <c r="A4476" s="53">
        <v>41301021</v>
      </c>
      <c r="B4476" s="53" t="s">
        <v>13450</v>
      </c>
      <c r="C4476" s="54" t="s">
        <v>144</v>
      </c>
      <c r="D4476" s="60">
        <v>1</v>
      </c>
      <c r="E4476" s="60" t="s">
        <v>23</v>
      </c>
      <c r="F4476" s="56">
        <v>15.09</v>
      </c>
      <c r="G4476" s="53"/>
      <c r="H4476" s="53"/>
      <c r="I4476" s="53"/>
      <c r="J4476" s="53"/>
      <c r="K4476" s="57"/>
      <c r="L4476" s="58">
        <f t="shared" si="486"/>
        <v>116.71</v>
      </c>
      <c r="M4476" s="58">
        <f t="shared" si="482"/>
        <v>116.71</v>
      </c>
      <c r="N4476" s="58" t="e">
        <f>IF(F4476&gt;0,ROUND(F4476*#REF!,2),0)</f>
        <v>#REF!</v>
      </c>
      <c r="O4476" s="58">
        <f>IF(J4476&gt;0,ROUND(J4476*#REF!,2),0)</f>
        <v>0</v>
      </c>
      <c r="P4476" s="58" t="e">
        <f t="shared" si="483"/>
        <v>#REF!</v>
      </c>
      <c r="Q4476" s="59" t="s">
        <v>0</v>
      </c>
      <c r="R4476" s="51"/>
      <c r="S4476" s="51"/>
    </row>
    <row r="4477" spans="1:19" ht="21" x14ac:dyDescent="0.35">
      <c r="A4477" s="53">
        <v>41301030</v>
      </c>
      <c r="B4477" s="53" t="s">
        <v>13451</v>
      </c>
      <c r="C4477" s="54" t="s">
        <v>143</v>
      </c>
      <c r="D4477" s="60">
        <v>1</v>
      </c>
      <c r="E4477" s="60" t="s">
        <v>31</v>
      </c>
      <c r="F4477" s="56">
        <v>0.08</v>
      </c>
      <c r="G4477" s="53"/>
      <c r="H4477" s="53"/>
      <c r="I4477" s="53"/>
      <c r="J4477" s="53"/>
      <c r="K4477" s="57"/>
      <c r="L4477" s="58">
        <f t="shared" si="486"/>
        <v>26.53</v>
      </c>
      <c r="M4477" s="58">
        <f t="shared" si="482"/>
        <v>26.53</v>
      </c>
      <c r="N4477" s="58" t="e">
        <f>IF(F4477&gt;0,ROUND(F4477*#REF!,2),0)</f>
        <v>#REF!</v>
      </c>
      <c r="O4477" s="58">
        <f>IF(J4477&gt;0,ROUND(J4477*#REF!,2),0)</f>
        <v>0</v>
      </c>
      <c r="P4477" s="58" t="e">
        <f t="shared" si="483"/>
        <v>#REF!</v>
      </c>
      <c r="Q4477" s="59" t="s">
        <v>0</v>
      </c>
      <c r="R4477" s="51"/>
      <c r="S4477" s="51"/>
    </row>
    <row r="4478" spans="1:19" ht="21" x14ac:dyDescent="0.35">
      <c r="A4478" s="53">
        <v>41301048</v>
      </c>
      <c r="B4478" s="53" t="s">
        <v>13452</v>
      </c>
      <c r="C4478" s="54" t="s">
        <v>142</v>
      </c>
      <c r="D4478" s="60">
        <v>1</v>
      </c>
      <c r="E4478" s="60" t="s">
        <v>31</v>
      </c>
      <c r="F4478" s="56"/>
      <c r="G4478" s="53"/>
      <c r="H4478" s="53"/>
      <c r="I4478" s="53"/>
      <c r="J4478" s="53"/>
      <c r="K4478" s="57"/>
      <c r="L4478" s="58">
        <f t="shared" si="486"/>
        <v>26.53</v>
      </c>
      <c r="M4478" s="58">
        <f t="shared" si="482"/>
        <v>26.53</v>
      </c>
      <c r="N4478" s="58">
        <f>IF(F4478&gt;0,ROUND(F4478*#REF!,2),0)</f>
        <v>0</v>
      </c>
      <c r="O4478" s="58">
        <f>IF(J4478&gt;0,ROUND(J4478*#REF!,2),0)</f>
        <v>0</v>
      </c>
      <c r="P4478" s="58">
        <f t="shared" si="483"/>
        <v>26.53</v>
      </c>
      <c r="Q4478" s="59" t="s">
        <v>0</v>
      </c>
      <c r="R4478" s="51"/>
      <c r="S4478" s="51"/>
    </row>
    <row r="4479" spans="1:19" x14ac:dyDescent="0.35">
      <c r="A4479" s="53">
        <v>41301056</v>
      </c>
      <c r="B4479" s="53" t="s">
        <v>13453</v>
      </c>
      <c r="C4479" s="54" t="s">
        <v>141</v>
      </c>
      <c r="D4479" s="60">
        <v>1</v>
      </c>
      <c r="E4479" s="60" t="s">
        <v>13</v>
      </c>
      <c r="F4479" s="56"/>
      <c r="G4479" s="53"/>
      <c r="H4479" s="53"/>
      <c r="I4479" s="53"/>
      <c r="J4479" s="53"/>
      <c r="K4479" s="57"/>
      <c r="L4479" s="58">
        <f t="shared" si="486"/>
        <v>148.54</v>
      </c>
      <c r="M4479" s="58">
        <f t="shared" si="482"/>
        <v>148.54</v>
      </c>
      <c r="N4479" s="58">
        <f>IF(F4479&gt;0,ROUND(F4479*#REF!,2),0)</f>
        <v>0</v>
      </c>
      <c r="O4479" s="58">
        <f>IF(J4479&gt;0,ROUND(J4479*#REF!,2),0)</f>
        <v>0</v>
      </c>
      <c r="P4479" s="58">
        <f t="shared" si="483"/>
        <v>148.54</v>
      </c>
      <c r="Q4479" s="59" t="s">
        <v>0</v>
      </c>
      <c r="R4479" s="51"/>
      <c r="S4479" s="51"/>
    </row>
    <row r="4480" spans="1:19" ht="21" x14ac:dyDescent="0.35">
      <c r="A4480" s="53">
        <v>41301064</v>
      </c>
      <c r="B4480" s="53" t="s">
        <v>13454</v>
      </c>
      <c r="C4480" s="54" t="s">
        <v>140</v>
      </c>
      <c r="D4480" s="60">
        <v>1</v>
      </c>
      <c r="E4480" s="60" t="s">
        <v>31</v>
      </c>
      <c r="F4480" s="56">
        <v>1</v>
      </c>
      <c r="G4480" s="53"/>
      <c r="H4480" s="53"/>
      <c r="I4480" s="53"/>
      <c r="J4480" s="53"/>
      <c r="K4480" s="57"/>
      <c r="L4480" s="58">
        <f t="shared" si="486"/>
        <v>26.53</v>
      </c>
      <c r="M4480" s="58">
        <f t="shared" si="482"/>
        <v>26.53</v>
      </c>
      <c r="N4480" s="58" t="e">
        <f>IF(F4480&gt;0,ROUND(F4480*#REF!,2),0)</f>
        <v>#REF!</v>
      </c>
      <c r="O4480" s="58">
        <f>IF(J4480&gt;0,ROUND(J4480*#REF!,2),0)</f>
        <v>0</v>
      </c>
      <c r="P4480" s="58" t="e">
        <f t="shared" si="483"/>
        <v>#REF!</v>
      </c>
      <c r="Q4480" s="59" t="s">
        <v>0</v>
      </c>
      <c r="R4480" s="51"/>
      <c r="S4480" s="51"/>
    </row>
    <row r="4481" spans="1:19" ht="21" x14ac:dyDescent="0.35">
      <c r="A4481" s="53">
        <v>41301072</v>
      </c>
      <c r="B4481" s="53" t="s">
        <v>13455</v>
      </c>
      <c r="C4481" s="54" t="s">
        <v>139</v>
      </c>
      <c r="D4481" s="60">
        <v>1</v>
      </c>
      <c r="E4481" s="60" t="s">
        <v>20</v>
      </c>
      <c r="F4481" s="56">
        <v>0.14000000000000001</v>
      </c>
      <c r="G4481" s="53"/>
      <c r="H4481" s="53"/>
      <c r="I4481" s="53"/>
      <c r="J4481" s="53"/>
      <c r="K4481" s="57"/>
      <c r="L4481" s="58">
        <f t="shared" si="486"/>
        <v>39.79</v>
      </c>
      <c r="M4481" s="58">
        <f t="shared" si="482"/>
        <v>39.79</v>
      </c>
      <c r="N4481" s="58" t="e">
        <f>IF(F4481&gt;0,ROUND(F4481*#REF!,2),0)</f>
        <v>#REF!</v>
      </c>
      <c r="O4481" s="58">
        <f>IF(J4481&gt;0,ROUND(J4481*#REF!,2),0)</f>
        <v>0</v>
      </c>
      <c r="P4481" s="58" t="e">
        <f t="shared" si="483"/>
        <v>#REF!</v>
      </c>
      <c r="Q4481" s="59" t="s">
        <v>0</v>
      </c>
      <c r="R4481" s="51"/>
      <c r="S4481" s="51"/>
    </row>
    <row r="4482" spans="1:19" ht="21" x14ac:dyDescent="0.35">
      <c r="A4482" s="53">
        <v>41301080</v>
      </c>
      <c r="B4482" s="53" t="s">
        <v>13456</v>
      </c>
      <c r="C4482" s="54" t="s">
        <v>138</v>
      </c>
      <c r="D4482" s="60">
        <v>1</v>
      </c>
      <c r="E4482" s="60" t="s">
        <v>4</v>
      </c>
      <c r="F4482" s="56">
        <v>2.0699999999999998</v>
      </c>
      <c r="G4482" s="53"/>
      <c r="H4482" s="53"/>
      <c r="I4482" s="53"/>
      <c r="J4482" s="53"/>
      <c r="K4482" s="57"/>
      <c r="L4482" s="58">
        <f t="shared" si="486"/>
        <v>84.88</v>
      </c>
      <c r="M4482" s="58">
        <f t="shared" si="482"/>
        <v>84.88</v>
      </c>
      <c r="N4482" s="58" t="e">
        <f>IF(F4482&gt;0,ROUND(F4482*#REF!,2),0)</f>
        <v>#REF!</v>
      </c>
      <c r="O4482" s="58">
        <f>IF(J4482&gt;0,ROUND(J4482*#REF!,2),0)</f>
        <v>0</v>
      </c>
      <c r="P4482" s="58" t="e">
        <f t="shared" si="483"/>
        <v>#REF!</v>
      </c>
      <c r="Q4482" s="59" t="s">
        <v>0</v>
      </c>
      <c r="R4482" s="51"/>
      <c r="S4482" s="51"/>
    </row>
    <row r="4483" spans="1:19" ht="21" x14ac:dyDescent="0.35">
      <c r="A4483" s="53">
        <v>41301099</v>
      </c>
      <c r="B4483" s="53" t="s">
        <v>13457</v>
      </c>
      <c r="C4483" s="54" t="s">
        <v>137</v>
      </c>
      <c r="D4483" s="60">
        <v>1</v>
      </c>
      <c r="E4483" s="60" t="s">
        <v>25</v>
      </c>
      <c r="F4483" s="56"/>
      <c r="G4483" s="53"/>
      <c r="H4483" s="53"/>
      <c r="I4483" s="53"/>
      <c r="J4483" s="53"/>
      <c r="K4483" s="57"/>
      <c r="L4483" s="58">
        <f t="shared" si="486"/>
        <v>13.26</v>
      </c>
      <c r="M4483" s="58">
        <f t="shared" si="482"/>
        <v>13.26</v>
      </c>
      <c r="N4483" s="58">
        <f>IF(F4483&gt;0,ROUND(F4483*#REF!,2),0)</f>
        <v>0</v>
      </c>
      <c r="O4483" s="58">
        <f>IF(J4483&gt;0,ROUND(J4483*#REF!,2),0)</f>
        <v>0</v>
      </c>
      <c r="P4483" s="58">
        <f t="shared" si="483"/>
        <v>13.26</v>
      </c>
      <c r="Q4483" s="59" t="s">
        <v>0</v>
      </c>
      <c r="R4483" s="51"/>
      <c r="S4483" s="51"/>
    </row>
    <row r="4484" spans="1:19" ht="21" x14ac:dyDescent="0.35">
      <c r="A4484" s="53">
        <v>41301102</v>
      </c>
      <c r="B4484" s="53" t="s">
        <v>13458</v>
      </c>
      <c r="C4484" s="54" t="s">
        <v>136</v>
      </c>
      <c r="D4484" s="60">
        <v>1</v>
      </c>
      <c r="E4484" s="60" t="s">
        <v>20</v>
      </c>
      <c r="F4484" s="56">
        <v>2.78</v>
      </c>
      <c r="G4484" s="53"/>
      <c r="H4484" s="53"/>
      <c r="I4484" s="53"/>
      <c r="J4484" s="53"/>
      <c r="K4484" s="57"/>
      <c r="L4484" s="58">
        <f t="shared" si="486"/>
        <v>39.79</v>
      </c>
      <c r="M4484" s="58">
        <f t="shared" si="482"/>
        <v>39.79</v>
      </c>
      <c r="N4484" s="58" t="e">
        <f>IF(F4484&gt;0,ROUND(F4484*#REF!,2),0)</f>
        <v>#REF!</v>
      </c>
      <c r="O4484" s="58">
        <f>IF(J4484&gt;0,ROUND(J4484*#REF!,2),0)</f>
        <v>0</v>
      </c>
      <c r="P4484" s="58" t="e">
        <f t="shared" si="483"/>
        <v>#REF!</v>
      </c>
      <c r="Q4484" s="59" t="s">
        <v>0</v>
      </c>
      <c r="R4484" s="51"/>
      <c r="S4484" s="51"/>
    </row>
    <row r="4485" spans="1:19" x14ac:dyDescent="0.35">
      <c r="A4485" s="53">
        <v>41301110</v>
      </c>
      <c r="B4485" s="53" t="s">
        <v>13459</v>
      </c>
      <c r="C4485" s="54" t="s">
        <v>135</v>
      </c>
      <c r="D4485" s="60">
        <v>1</v>
      </c>
      <c r="E4485" s="60" t="s">
        <v>13</v>
      </c>
      <c r="F4485" s="56"/>
      <c r="G4485" s="53"/>
      <c r="H4485" s="53"/>
      <c r="I4485" s="53"/>
      <c r="J4485" s="53"/>
      <c r="K4485" s="57"/>
      <c r="L4485" s="58">
        <f t="shared" si="486"/>
        <v>148.54</v>
      </c>
      <c r="M4485" s="58">
        <f t="shared" si="482"/>
        <v>148.54</v>
      </c>
      <c r="N4485" s="58">
        <f>IF(F4485&gt;0,ROUND(F4485*#REF!,2),0)</f>
        <v>0</v>
      </c>
      <c r="O4485" s="58">
        <f>IF(J4485&gt;0,ROUND(J4485*#REF!,2),0)</f>
        <v>0</v>
      </c>
      <c r="P4485" s="58">
        <f t="shared" si="483"/>
        <v>148.54</v>
      </c>
      <c r="Q4485" s="59" t="s">
        <v>0</v>
      </c>
      <c r="R4485" s="51"/>
      <c r="S4485" s="51"/>
    </row>
    <row r="4486" spans="1:19" ht="21" x14ac:dyDescent="0.35">
      <c r="A4486" s="53">
        <v>30101123</v>
      </c>
      <c r="B4486" s="53" t="s">
        <v>13460</v>
      </c>
      <c r="C4486" s="54" t="s">
        <v>134</v>
      </c>
      <c r="D4486" s="60">
        <v>1</v>
      </c>
      <c r="E4486" s="60" t="s">
        <v>133</v>
      </c>
      <c r="F4486" s="56"/>
      <c r="G4486" s="53"/>
      <c r="H4486" s="53"/>
      <c r="I4486" s="53"/>
      <c r="J4486" s="53"/>
      <c r="K4486" s="57"/>
      <c r="L4486" s="58">
        <f t="shared" si="486"/>
        <v>310.33999999999997</v>
      </c>
      <c r="M4486" s="58">
        <f t="shared" si="482"/>
        <v>310.33999999999997</v>
      </c>
      <c r="N4486" s="58">
        <f>IF(F4486&gt;0,ROUND(F4486*#REF!,2),0)</f>
        <v>0</v>
      </c>
      <c r="O4486" s="58">
        <f>IF(J4486&gt;0,ROUND(J4486*#REF!,2),0)</f>
        <v>0</v>
      </c>
      <c r="P4486" s="58">
        <f t="shared" si="483"/>
        <v>310.33999999999997</v>
      </c>
      <c r="Q4486" s="59" t="s">
        <v>132</v>
      </c>
      <c r="R4486" s="51"/>
      <c r="S4486" s="51"/>
    </row>
    <row r="4487" spans="1:19" ht="21" x14ac:dyDescent="0.35">
      <c r="A4487" s="53">
        <v>41301129</v>
      </c>
      <c r="B4487" s="53" t="s">
        <v>13461</v>
      </c>
      <c r="C4487" s="54" t="s">
        <v>131</v>
      </c>
      <c r="D4487" s="60">
        <v>1</v>
      </c>
      <c r="E4487" s="60" t="s">
        <v>34</v>
      </c>
      <c r="F4487" s="56">
        <v>0.87</v>
      </c>
      <c r="G4487" s="53"/>
      <c r="H4487" s="53"/>
      <c r="I4487" s="53"/>
      <c r="J4487" s="53"/>
      <c r="K4487" s="57"/>
      <c r="L4487" s="58">
        <f t="shared" si="486"/>
        <v>71.62</v>
      </c>
      <c r="M4487" s="58">
        <f t="shared" si="482"/>
        <v>71.62</v>
      </c>
      <c r="N4487" s="58" t="e">
        <f>IF(F4487&gt;0,ROUND(F4487*#REF!,2),0)</f>
        <v>#REF!</v>
      </c>
      <c r="O4487" s="58">
        <f>IF(J4487&gt;0,ROUND(J4487*#REF!,2),0)</f>
        <v>0</v>
      </c>
      <c r="P4487" s="58" t="e">
        <f t="shared" si="483"/>
        <v>#REF!</v>
      </c>
      <c r="Q4487" s="59" t="s">
        <v>0</v>
      </c>
      <c r="R4487" s="51"/>
      <c r="S4487" s="51"/>
    </row>
    <row r="4488" spans="1:19" x14ac:dyDescent="0.35">
      <c r="A4488" s="53">
        <v>41301137</v>
      </c>
      <c r="B4488" s="53" t="s">
        <v>13462</v>
      </c>
      <c r="C4488" s="54" t="s">
        <v>130</v>
      </c>
      <c r="D4488" s="60">
        <v>1</v>
      </c>
      <c r="E4488" s="60" t="s">
        <v>25</v>
      </c>
      <c r="F4488" s="56"/>
      <c r="G4488" s="53"/>
      <c r="H4488" s="53"/>
      <c r="I4488" s="53"/>
      <c r="J4488" s="53"/>
      <c r="K4488" s="57"/>
      <c r="L4488" s="58">
        <f t="shared" si="486"/>
        <v>13.26</v>
      </c>
      <c r="M4488" s="58">
        <f t="shared" si="482"/>
        <v>13.26</v>
      </c>
      <c r="N4488" s="58">
        <f>IF(F4488&gt;0,ROUND(F4488*#REF!,2),0)</f>
        <v>0</v>
      </c>
      <c r="O4488" s="58">
        <f>IF(J4488&gt;0,ROUND(J4488*#REF!,2),0)</f>
        <v>0</v>
      </c>
      <c r="P4488" s="58">
        <f t="shared" si="483"/>
        <v>13.26</v>
      </c>
      <c r="Q4488" s="59" t="s">
        <v>0</v>
      </c>
      <c r="R4488" s="51"/>
      <c r="S4488" s="51"/>
    </row>
    <row r="4489" spans="1:19" x14ac:dyDescent="0.35">
      <c r="A4489" s="53">
        <v>41301145</v>
      </c>
      <c r="B4489" s="53" t="s">
        <v>13463</v>
      </c>
      <c r="C4489" s="54" t="s">
        <v>129</v>
      </c>
      <c r="D4489" s="60">
        <v>1</v>
      </c>
      <c r="E4489" s="60" t="s">
        <v>20</v>
      </c>
      <c r="F4489" s="56"/>
      <c r="G4489" s="53"/>
      <c r="H4489" s="53"/>
      <c r="I4489" s="53"/>
      <c r="J4489" s="53"/>
      <c r="K4489" s="57"/>
      <c r="L4489" s="58">
        <f t="shared" si="486"/>
        <v>39.79</v>
      </c>
      <c r="M4489" s="58">
        <f t="shared" si="482"/>
        <v>39.79</v>
      </c>
      <c r="N4489" s="58">
        <f>IF(F4489&gt;0,ROUND(F4489*#REF!,2),0)</f>
        <v>0</v>
      </c>
      <c r="O4489" s="58">
        <f>IF(J4489&gt;0,ROUND(J4489*#REF!,2),0)</f>
        <v>0</v>
      </c>
      <c r="P4489" s="58">
        <f t="shared" si="483"/>
        <v>39.79</v>
      </c>
      <c r="Q4489" s="59" t="s">
        <v>0</v>
      </c>
      <c r="R4489" s="51"/>
      <c r="S4489" s="51"/>
    </row>
    <row r="4490" spans="1:19" ht="21" x14ac:dyDescent="0.35">
      <c r="A4490" s="53">
        <v>41301153</v>
      </c>
      <c r="B4490" s="53" t="s">
        <v>13464</v>
      </c>
      <c r="C4490" s="54" t="s">
        <v>128</v>
      </c>
      <c r="D4490" s="60">
        <v>1</v>
      </c>
      <c r="E4490" s="60" t="s">
        <v>31</v>
      </c>
      <c r="F4490" s="56">
        <v>4.2300000000000004</v>
      </c>
      <c r="G4490" s="53"/>
      <c r="H4490" s="53"/>
      <c r="I4490" s="53"/>
      <c r="J4490" s="53"/>
      <c r="K4490" s="57"/>
      <c r="L4490" s="58">
        <f t="shared" si="486"/>
        <v>26.53</v>
      </c>
      <c r="M4490" s="58">
        <f t="shared" si="482"/>
        <v>26.53</v>
      </c>
      <c r="N4490" s="58" t="e">
        <f>IF(F4490&gt;0,ROUND(F4490*#REF!,2),0)</f>
        <v>#REF!</v>
      </c>
      <c r="O4490" s="58">
        <f>IF(J4490&gt;0,ROUND(J4490*#REF!,2),0)</f>
        <v>0</v>
      </c>
      <c r="P4490" s="58" t="e">
        <f t="shared" si="483"/>
        <v>#REF!</v>
      </c>
      <c r="Q4490" s="59" t="s">
        <v>0</v>
      </c>
      <c r="R4490" s="51"/>
      <c r="S4490" s="51"/>
    </row>
    <row r="4491" spans="1:19" x14ac:dyDescent="0.35">
      <c r="A4491" s="53">
        <v>41301161</v>
      </c>
      <c r="B4491" s="53" t="s">
        <v>13465</v>
      </c>
      <c r="C4491" s="54" t="s">
        <v>127</v>
      </c>
      <c r="D4491" s="60">
        <v>1</v>
      </c>
      <c r="E4491" s="60" t="s">
        <v>25</v>
      </c>
      <c r="F4491" s="56">
        <v>0.26</v>
      </c>
      <c r="G4491" s="53"/>
      <c r="H4491" s="53"/>
      <c r="I4491" s="53"/>
      <c r="J4491" s="53"/>
      <c r="K4491" s="57"/>
      <c r="L4491" s="58">
        <f t="shared" si="486"/>
        <v>13.26</v>
      </c>
      <c r="M4491" s="58">
        <f t="shared" si="482"/>
        <v>13.26</v>
      </c>
      <c r="N4491" s="58" t="e">
        <f>IF(F4491&gt;0,ROUND(F4491*#REF!,2),0)</f>
        <v>#REF!</v>
      </c>
      <c r="O4491" s="58">
        <f>IF(J4491&gt;0,ROUND(J4491*#REF!,2),0)</f>
        <v>0</v>
      </c>
      <c r="P4491" s="58" t="e">
        <f t="shared" si="483"/>
        <v>#REF!</v>
      </c>
      <c r="Q4491" s="59" t="s">
        <v>0</v>
      </c>
      <c r="R4491" s="51"/>
      <c r="S4491" s="51"/>
    </row>
    <row r="4492" spans="1:19" ht="21" x14ac:dyDescent="0.35">
      <c r="A4492" s="53">
        <v>41301170</v>
      </c>
      <c r="B4492" s="53" t="s">
        <v>13466</v>
      </c>
      <c r="C4492" s="54" t="s">
        <v>126</v>
      </c>
      <c r="D4492" s="60">
        <v>1</v>
      </c>
      <c r="E4492" s="60" t="s">
        <v>34</v>
      </c>
      <c r="F4492" s="56">
        <v>0.6</v>
      </c>
      <c r="G4492" s="53"/>
      <c r="H4492" s="53"/>
      <c r="I4492" s="53"/>
      <c r="J4492" s="53"/>
      <c r="K4492" s="57"/>
      <c r="L4492" s="58">
        <f t="shared" si="486"/>
        <v>71.62</v>
      </c>
      <c r="M4492" s="58">
        <f t="shared" si="482"/>
        <v>71.62</v>
      </c>
      <c r="N4492" s="58" t="e">
        <f>IF(F4492&gt;0,ROUND(F4492*#REF!,2),0)</f>
        <v>#REF!</v>
      </c>
      <c r="O4492" s="58">
        <f>IF(J4492&gt;0,ROUND(J4492*#REF!,2),0)</f>
        <v>0</v>
      </c>
      <c r="P4492" s="58" t="e">
        <f t="shared" si="483"/>
        <v>#REF!</v>
      </c>
      <c r="Q4492" s="59" t="s">
        <v>0</v>
      </c>
      <c r="R4492" s="51"/>
      <c r="S4492" s="51"/>
    </row>
    <row r="4493" spans="1:19" ht="21" x14ac:dyDescent="0.35">
      <c r="A4493" s="53">
        <v>41301188</v>
      </c>
      <c r="B4493" s="53" t="s">
        <v>13467</v>
      </c>
      <c r="C4493" s="54" t="s">
        <v>125</v>
      </c>
      <c r="D4493" s="60">
        <v>1</v>
      </c>
      <c r="E4493" s="60" t="s">
        <v>31</v>
      </c>
      <c r="F4493" s="56"/>
      <c r="G4493" s="53"/>
      <c r="H4493" s="53"/>
      <c r="I4493" s="53"/>
      <c r="J4493" s="53"/>
      <c r="K4493" s="57"/>
      <c r="L4493" s="58">
        <f t="shared" si="486"/>
        <v>26.53</v>
      </c>
      <c r="M4493" s="58">
        <f t="shared" si="482"/>
        <v>26.53</v>
      </c>
      <c r="N4493" s="58">
        <f>IF(F4493&gt;0,ROUND(F4493*#REF!,2),0)</f>
        <v>0</v>
      </c>
      <c r="O4493" s="58">
        <f>IF(J4493&gt;0,ROUND(J4493*#REF!,2),0)</f>
        <v>0</v>
      </c>
      <c r="P4493" s="58">
        <f t="shared" si="483"/>
        <v>26.53</v>
      </c>
      <c r="Q4493" s="59" t="s">
        <v>0</v>
      </c>
      <c r="R4493" s="51"/>
      <c r="S4493" s="51"/>
    </row>
    <row r="4494" spans="1:19" ht="21" x14ac:dyDescent="0.35">
      <c r="A4494" s="53">
        <v>41301200</v>
      </c>
      <c r="B4494" s="53" t="s">
        <v>13468</v>
      </c>
      <c r="C4494" s="54" t="s">
        <v>124</v>
      </c>
      <c r="D4494" s="60">
        <v>1</v>
      </c>
      <c r="E4494" s="60" t="s">
        <v>31</v>
      </c>
      <c r="F4494" s="56">
        <v>0.14000000000000001</v>
      </c>
      <c r="G4494" s="53"/>
      <c r="H4494" s="53"/>
      <c r="I4494" s="53"/>
      <c r="J4494" s="53"/>
      <c r="K4494" s="57"/>
      <c r="L4494" s="58">
        <f t="shared" si="486"/>
        <v>26.53</v>
      </c>
      <c r="M4494" s="58">
        <f t="shared" si="482"/>
        <v>26.53</v>
      </c>
      <c r="N4494" s="58" t="e">
        <f>IF(F4494&gt;0,ROUND(F4494*#REF!,2),0)</f>
        <v>#REF!</v>
      </c>
      <c r="O4494" s="58">
        <f>IF(J4494&gt;0,ROUND(J4494*#REF!,2),0)</f>
        <v>0</v>
      </c>
      <c r="P4494" s="58" t="e">
        <f t="shared" si="483"/>
        <v>#REF!</v>
      </c>
      <c r="Q4494" s="59" t="s">
        <v>0</v>
      </c>
      <c r="R4494" s="51"/>
      <c r="S4494" s="51"/>
    </row>
    <row r="4495" spans="1:19" ht="21" x14ac:dyDescent="0.35">
      <c r="A4495" s="53">
        <v>41301218</v>
      </c>
      <c r="B4495" s="53" t="s">
        <v>13469</v>
      </c>
      <c r="C4495" s="54" t="s">
        <v>123</v>
      </c>
      <c r="D4495" s="60">
        <v>1</v>
      </c>
      <c r="E4495" s="60" t="s">
        <v>25</v>
      </c>
      <c r="F4495" s="56"/>
      <c r="G4495" s="53"/>
      <c r="H4495" s="53"/>
      <c r="I4495" s="53"/>
      <c r="J4495" s="53"/>
      <c r="K4495" s="57"/>
      <c r="L4495" s="58">
        <f t="shared" si="486"/>
        <v>13.26</v>
      </c>
      <c r="M4495" s="58">
        <f t="shared" si="482"/>
        <v>13.26</v>
      </c>
      <c r="N4495" s="58">
        <f>IF(F4495&gt;0,ROUND(F4495*#REF!,2),0)</f>
        <v>0</v>
      </c>
      <c r="O4495" s="58">
        <f>IF(J4495&gt;0,ROUND(J4495*#REF!,2),0)</f>
        <v>0</v>
      </c>
      <c r="P4495" s="58">
        <f t="shared" si="483"/>
        <v>13.26</v>
      </c>
      <c r="Q4495" s="59" t="s">
        <v>0</v>
      </c>
      <c r="R4495" s="51"/>
      <c r="S4495" s="51"/>
    </row>
    <row r="4496" spans="1:19" ht="21" x14ac:dyDescent="0.35">
      <c r="A4496" s="53">
        <v>41301226</v>
      </c>
      <c r="B4496" s="53" t="s">
        <v>13470</v>
      </c>
      <c r="C4496" s="54" t="s">
        <v>122</v>
      </c>
      <c r="D4496" s="60">
        <v>1</v>
      </c>
      <c r="E4496" s="60" t="s">
        <v>25</v>
      </c>
      <c r="F4496" s="56"/>
      <c r="G4496" s="53"/>
      <c r="H4496" s="53"/>
      <c r="I4496" s="53"/>
      <c r="J4496" s="53"/>
      <c r="K4496" s="57"/>
      <c r="L4496" s="58">
        <f t="shared" si="486"/>
        <v>13.26</v>
      </c>
      <c r="M4496" s="58">
        <f t="shared" si="482"/>
        <v>13.26</v>
      </c>
      <c r="N4496" s="58">
        <f>IF(F4496&gt;0,ROUND(F4496*#REF!,2),0)</f>
        <v>0</v>
      </c>
      <c r="O4496" s="58">
        <f>IF(J4496&gt;0,ROUND(J4496*#REF!,2),0)</f>
        <v>0</v>
      </c>
      <c r="P4496" s="58">
        <f t="shared" si="483"/>
        <v>13.26</v>
      </c>
      <c r="Q4496" s="59" t="s">
        <v>0</v>
      </c>
      <c r="R4496" s="51"/>
      <c r="S4496" s="51"/>
    </row>
    <row r="4497" spans="1:19" x14ac:dyDescent="0.35">
      <c r="A4497" s="53">
        <v>41301234</v>
      </c>
      <c r="B4497" s="53" t="s">
        <v>13471</v>
      </c>
      <c r="C4497" s="54" t="s">
        <v>121</v>
      </c>
      <c r="D4497" s="60">
        <v>1</v>
      </c>
      <c r="E4497" s="64" t="s">
        <v>25</v>
      </c>
      <c r="F4497" s="53"/>
      <c r="G4497" s="53"/>
      <c r="H4497" s="53"/>
      <c r="I4497" s="53"/>
      <c r="J4497" s="53"/>
      <c r="K4497" s="57"/>
      <c r="L4497" s="58">
        <f t="shared" si="486"/>
        <v>13.26</v>
      </c>
      <c r="M4497" s="58">
        <f t="shared" si="482"/>
        <v>13.26</v>
      </c>
      <c r="N4497" s="58">
        <f>IF(F4497&gt;0,ROUND(F4497*#REF!,2),0)</f>
        <v>0</v>
      </c>
      <c r="O4497" s="58">
        <f>IF(J4497&gt;0,ROUND(J4497*#REF!,2),0)</f>
        <v>0</v>
      </c>
      <c r="P4497" s="58">
        <f t="shared" si="483"/>
        <v>13.26</v>
      </c>
      <c r="Q4497" s="59" t="s">
        <v>0</v>
      </c>
      <c r="R4497" s="51"/>
      <c r="S4497" s="51"/>
    </row>
    <row r="4498" spans="1:19" x14ac:dyDescent="0.35">
      <c r="A4498" s="53">
        <v>41301242</v>
      </c>
      <c r="B4498" s="53" t="s">
        <v>13472</v>
      </c>
      <c r="C4498" s="54" t="s">
        <v>120</v>
      </c>
      <c r="D4498" s="60">
        <v>1</v>
      </c>
      <c r="E4498" s="60" t="s">
        <v>31</v>
      </c>
      <c r="F4498" s="56">
        <v>0.36</v>
      </c>
      <c r="G4498" s="53"/>
      <c r="H4498" s="53"/>
      <c r="I4498" s="53"/>
      <c r="J4498" s="53"/>
      <c r="K4498" s="57"/>
      <c r="L4498" s="58">
        <f t="shared" si="486"/>
        <v>26.53</v>
      </c>
      <c r="M4498" s="58">
        <f t="shared" si="482"/>
        <v>26.53</v>
      </c>
      <c r="N4498" s="58" t="e">
        <f>IF(F4498&gt;0,ROUND(F4498*#REF!,2),0)</f>
        <v>#REF!</v>
      </c>
      <c r="O4498" s="58">
        <f>IF(J4498&gt;0,ROUND(J4498*#REF!,2),0)</f>
        <v>0</v>
      </c>
      <c r="P4498" s="58" t="e">
        <f t="shared" si="483"/>
        <v>#REF!</v>
      </c>
      <c r="Q4498" s="59" t="s">
        <v>0</v>
      </c>
      <c r="R4498" s="51"/>
      <c r="S4498" s="51"/>
    </row>
    <row r="4499" spans="1:19" ht="31.5" x14ac:dyDescent="0.35">
      <c r="A4499" s="53">
        <v>41301250</v>
      </c>
      <c r="B4499" s="53" t="s">
        <v>13473</v>
      </c>
      <c r="C4499" s="54" t="s">
        <v>119</v>
      </c>
      <c r="D4499" s="60">
        <v>1</v>
      </c>
      <c r="E4499" s="60" t="s">
        <v>18</v>
      </c>
      <c r="F4499" s="56">
        <v>0.33</v>
      </c>
      <c r="G4499" s="53"/>
      <c r="H4499" s="53"/>
      <c r="I4499" s="53"/>
      <c r="J4499" s="53"/>
      <c r="K4499" s="57"/>
      <c r="L4499" s="58">
        <f t="shared" si="486"/>
        <v>53.06</v>
      </c>
      <c r="M4499" s="58">
        <f t="shared" si="482"/>
        <v>53.06</v>
      </c>
      <c r="N4499" s="58" t="e">
        <f>IF(F4499&gt;0,ROUND(F4499*#REF!,2),0)</f>
        <v>#REF!</v>
      </c>
      <c r="O4499" s="58">
        <f>IF(J4499&gt;0,ROUND(J4499*#REF!,2),0)</f>
        <v>0</v>
      </c>
      <c r="P4499" s="58" t="e">
        <f t="shared" si="483"/>
        <v>#REF!</v>
      </c>
      <c r="Q4499" s="59" t="s">
        <v>0</v>
      </c>
      <c r="R4499" s="51"/>
      <c r="S4499" s="51"/>
    </row>
    <row r="4500" spans="1:19" ht="21" x14ac:dyDescent="0.35">
      <c r="A4500" s="53">
        <v>41301269</v>
      </c>
      <c r="B4500" s="53" t="s">
        <v>13474</v>
      </c>
      <c r="C4500" s="54" t="s">
        <v>118</v>
      </c>
      <c r="D4500" s="60">
        <v>1</v>
      </c>
      <c r="E4500" s="60" t="s">
        <v>4</v>
      </c>
      <c r="F4500" s="56">
        <v>3.56</v>
      </c>
      <c r="G4500" s="53"/>
      <c r="H4500" s="53"/>
      <c r="I4500" s="53"/>
      <c r="J4500" s="53"/>
      <c r="K4500" s="57"/>
      <c r="L4500" s="58">
        <f t="shared" si="486"/>
        <v>84.88</v>
      </c>
      <c r="M4500" s="58">
        <f t="shared" si="482"/>
        <v>84.88</v>
      </c>
      <c r="N4500" s="58" t="e">
        <f>IF(F4500&gt;0,ROUND(F4500*#REF!,2),0)</f>
        <v>#REF!</v>
      </c>
      <c r="O4500" s="58">
        <f>IF(J4500&gt;0,ROUND(J4500*#REF!,2),0)</f>
        <v>0</v>
      </c>
      <c r="P4500" s="58" t="e">
        <f t="shared" si="483"/>
        <v>#REF!</v>
      </c>
      <c r="Q4500" s="59" t="s">
        <v>0</v>
      </c>
      <c r="R4500" s="51"/>
      <c r="S4500" s="51"/>
    </row>
    <row r="4501" spans="1:19" ht="21" x14ac:dyDescent="0.35">
      <c r="A4501" s="53">
        <v>41301277</v>
      </c>
      <c r="B4501" s="53" t="s">
        <v>13475</v>
      </c>
      <c r="C4501" s="54" t="s">
        <v>117</v>
      </c>
      <c r="D4501" s="60">
        <v>1</v>
      </c>
      <c r="E4501" s="60" t="s">
        <v>31</v>
      </c>
      <c r="F4501" s="56">
        <v>0.25</v>
      </c>
      <c r="G4501" s="53"/>
      <c r="H4501" s="53"/>
      <c r="I4501" s="53"/>
      <c r="J4501" s="53"/>
      <c r="K4501" s="57"/>
      <c r="L4501" s="58">
        <f t="shared" si="486"/>
        <v>26.53</v>
      </c>
      <c r="M4501" s="58">
        <f t="shared" si="482"/>
        <v>26.53</v>
      </c>
      <c r="N4501" s="58" t="e">
        <f>IF(F4501&gt;0,ROUND(F4501*#REF!,2),0)</f>
        <v>#REF!</v>
      </c>
      <c r="O4501" s="58">
        <f>IF(J4501&gt;0,ROUND(J4501*#REF!,2),0)</f>
        <v>0</v>
      </c>
      <c r="P4501" s="58" t="e">
        <f t="shared" si="483"/>
        <v>#REF!</v>
      </c>
      <c r="Q4501" s="59" t="s">
        <v>0</v>
      </c>
      <c r="R4501" s="51"/>
      <c r="S4501" s="51"/>
    </row>
    <row r="4502" spans="1:19" ht="21" x14ac:dyDescent="0.35">
      <c r="A4502" s="53">
        <v>41301285</v>
      </c>
      <c r="B4502" s="53" t="s">
        <v>13476</v>
      </c>
      <c r="C4502" s="54" t="s">
        <v>116</v>
      </c>
      <c r="D4502" s="60">
        <v>1</v>
      </c>
      <c r="E4502" s="60" t="s">
        <v>20</v>
      </c>
      <c r="F4502" s="56">
        <v>0.4</v>
      </c>
      <c r="G4502" s="53"/>
      <c r="H4502" s="53"/>
      <c r="I4502" s="53"/>
      <c r="J4502" s="53"/>
      <c r="K4502" s="57"/>
      <c r="L4502" s="58">
        <f t="shared" si="486"/>
        <v>39.79</v>
      </c>
      <c r="M4502" s="58">
        <f t="shared" si="482"/>
        <v>39.79</v>
      </c>
      <c r="N4502" s="58" t="e">
        <f>IF(F4502&gt;0,ROUND(F4502*#REF!,2),0)</f>
        <v>#REF!</v>
      </c>
      <c r="O4502" s="58">
        <f>IF(J4502&gt;0,ROUND(J4502*#REF!,2),0)</f>
        <v>0</v>
      </c>
      <c r="P4502" s="58" t="e">
        <f t="shared" si="483"/>
        <v>#REF!</v>
      </c>
      <c r="Q4502" s="59" t="s">
        <v>0</v>
      </c>
      <c r="R4502" s="51"/>
      <c r="S4502" s="51"/>
    </row>
    <row r="4503" spans="1:19" ht="21" x14ac:dyDescent="0.35">
      <c r="A4503" s="53">
        <v>41301307</v>
      </c>
      <c r="B4503" s="53" t="s">
        <v>13477</v>
      </c>
      <c r="C4503" s="54" t="s">
        <v>115</v>
      </c>
      <c r="D4503" s="60">
        <v>1</v>
      </c>
      <c r="E4503" s="60" t="s">
        <v>31</v>
      </c>
      <c r="F4503" s="56">
        <v>0.38</v>
      </c>
      <c r="G4503" s="53"/>
      <c r="H4503" s="53"/>
      <c r="I4503" s="53"/>
      <c r="J4503" s="53"/>
      <c r="K4503" s="57"/>
      <c r="L4503" s="58">
        <f t="shared" si="486"/>
        <v>26.53</v>
      </c>
      <c r="M4503" s="58">
        <f t="shared" si="482"/>
        <v>26.53</v>
      </c>
      <c r="N4503" s="58" t="e">
        <f>IF(F4503&gt;0,ROUND(F4503*#REF!,2),0)</f>
        <v>#REF!</v>
      </c>
      <c r="O4503" s="58">
        <f>IF(J4503&gt;0,ROUND(J4503*#REF!,2),0)</f>
        <v>0</v>
      </c>
      <c r="P4503" s="58" t="e">
        <f t="shared" si="483"/>
        <v>#REF!</v>
      </c>
      <c r="Q4503" s="59" t="s">
        <v>0</v>
      </c>
      <c r="R4503" s="51"/>
      <c r="S4503" s="51"/>
    </row>
    <row r="4504" spans="1:19" ht="21" x14ac:dyDescent="0.35">
      <c r="A4504" s="53">
        <v>41301315</v>
      </c>
      <c r="B4504" s="53" t="s">
        <v>13478</v>
      </c>
      <c r="C4504" s="54" t="s">
        <v>114</v>
      </c>
      <c r="D4504" s="60">
        <v>1</v>
      </c>
      <c r="E4504" s="60" t="s">
        <v>31</v>
      </c>
      <c r="F4504" s="56">
        <v>2.4300000000000002</v>
      </c>
      <c r="G4504" s="53"/>
      <c r="H4504" s="53"/>
      <c r="I4504" s="53"/>
      <c r="J4504" s="53"/>
      <c r="K4504" s="57"/>
      <c r="L4504" s="58">
        <f t="shared" si="486"/>
        <v>26.53</v>
      </c>
      <c r="M4504" s="58">
        <f t="shared" si="482"/>
        <v>26.53</v>
      </c>
      <c r="N4504" s="58" t="e">
        <f>IF(F4504&gt;0,ROUND(F4504*#REF!,2),0)</f>
        <v>#REF!</v>
      </c>
      <c r="O4504" s="58">
        <f>IF(J4504&gt;0,ROUND(J4504*#REF!,2),0)</f>
        <v>0</v>
      </c>
      <c r="P4504" s="58" t="e">
        <f t="shared" si="483"/>
        <v>#REF!</v>
      </c>
      <c r="Q4504" s="59" t="s">
        <v>0</v>
      </c>
      <c r="R4504" s="51"/>
      <c r="S4504" s="51"/>
    </row>
    <row r="4505" spans="1:19" x14ac:dyDescent="0.35">
      <c r="A4505" s="53">
        <v>41301323</v>
      </c>
      <c r="B4505" s="53" t="s">
        <v>13479</v>
      </c>
      <c r="C4505" s="54" t="s">
        <v>113</v>
      </c>
      <c r="D4505" s="60">
        <v>1</v>
      </c>
      <c r="E4505" s="60" t="s">
        <v>31</v>
      </c>
      <c r="F4505" s="56">
        <v>0.5</v>
      </c>
      <c r="G4505" s="53"/>
      <c r="H4505" s="53"/>
      <c r="I4505" s="53"/>
      <c r="J4505" s="53"/>
      <c r="K4505" s="57"/>
      <c r="L4505" s="58">
        <f t="shared" si="486"/>
        <v>26.53</v>
      </c>
      <c r="M4505" s="58">
        <f t="shared" si="482"/>
        <v>26.53</v>
      </c>
      <c r="N4505" s="58" t="e">
        <f>IF(F4505&gt;0,ROUND(F4505*#REF!,2),0)</f>
        <v>#REF!</v>
      </c>
      <c r="O4505" s="58">
        <f>IF(J4505&gt;0,ROUND(J4505*#REF!,2),0)</f>
        <v>0</v>
      </c>
      <c r="P4505" s="58" t="e">
        <f t="shared" si="483"/>
        <v>#REF!</v>
      </c>
      <c r="Q4505" s="59" t="s">
        <v>0</v>
      </c>
      <c r="R4505" s="51"/>
      <c r="S4505" s="51"/>
    </row>
    <row r="4506" spans="1:19" x14ac:dyDescent="0.35">
      <c r="A4506" s="53">
        <v>41301331</v>
      </c>
      <c r="B4506" s="53" t="s">
        <v>13480</v>
      </c>
      <c r="C4506" s="54" t="s">
        <v>112</v>
      </c>
      <c r="D4506" s="60">
        <v>1</v>
      </c>
      <c r="E4506" s="60" t="s">
        <v>20</v>
      </c>
      <c r="F4506" s="56"/>
      <c r="G4506" s="53"/>
      <c r="H4506" s="53"/>
      <c r="I4506" s="53"/>
      <c r="J4506" s="53"/>
      <c r="K4506" s="57"/>
      <c r="L4506" s="58">
        <f t="shared" si="486"/>
        <v>39.79</v>
      </c>
      <c r="M4506" s="58">
        <f t="shared" si="482"/>
        <v>39.79</v>
      </c>
      <c r="N4506" s="58">
        <f>IF(F4506&gt;0,ROUND(F4506*#REF!,2),0)</f>
        <v>0</v>
      </c>
      <c r="O4506" s="58">
        <f>IF(J4506&gt;0,ROUND(J4506*#REF!,2),0)</f>
        <v>0</v>
      </c>
      <c r="P4506" s="58">
        <f t="shared" si="483"/>
        <v>39.79</v>
      </c>
      <c r="Q4506" s="59" t="s">
        <v>0</v>
      </c>
      <c r="R4506" s="51"/>
      <c r="S4506" s="51"/>
    </row>
    <row r="4507" spans="1:19" x14ac:dyDescent="0.35">
      <c r="A4507" s="53">
        <v>41301340</v>
      </c>
      <c r="B4507" s="53" t="s">
        <v>13481</v>
      </c>
      <c r="C4507" s="54" t="s">
        <v>111</v>
      </c>
      <c r="D4507" s="60">
        <v>1</v>
      </c>
      <c r="E4507" s="60" t="s">
        <v>110</v>
      </c>
      <c r="F4507" s="56">
        <v>10.61</v>
      </c>
      <c r="G4507" s="53"/>
      <c r="H4507" s="53"/>
      <c r="I4507" s="53"/>
      <c r="J4507" s="53"/>
      <c r="K4507" s="57"/>
      <c r="L4507" s="58">
        <f t="shared" si="486"/>
        <v>222.81</v>
      </c>
      <c r="M4507" s="58">
        <f t="shared" si="482"/>
        <v>222.81</v>
      </c>
      <c r="N4507" s="58" t="e">
        <f>IF(F4507&gt;0,ROUND(F4507*#REF!,2),0)</f>
        <v>#REF!</v>
      </c>
      <c r="O4507" s="58">
        <f>IF(J4507&gt;0,ROUND(J4507*#REF!,2),0)</f>
        <v>0</v>
      </c>
      <c r="P4507" s="58" t="e">
        <f t="shared" si="483"/>
        <v>#REF!</v>
      </c>
      <c r="Q4507" s="59" t="s">
        <v>0</v>
      </c>
      <c r="R4507" s="51"/>
      <c r="S4507" s="51"/>
    </row>
    <row r="4508" spans="1:19" x14ac:dyDescent="0.35">
      <c r="A4508" s="53">
        <v>41301358</v>
      </c>
      <c r="B4508" s="53" t="s">
        <v>13482</v>
      </c>
      <c r="C4508" s="54" t="s">
        <v>109</v>
      </c>
      <c r="D4508" s="60">
        <v>1</v>
      </c>
      <c r="E4508" s="60" t="s">
        <v>20</v>
      </c>
      <c r="F4508" s="56">
        <v>1.38</v>
      </c>
      <c r="G4508" s="53"/>
      <c r="H4508" s="53"/>
      <c r="I4508" s="53"/>
      <c r="J4508" s="53"/>
      <c r="K4508" s="57"/>
      <c r="L4508" s="58">
        <f t="shared" si="486"/>
        <v>39.79</v>
      </c>
      <c r="M4508" s="58">
        <f t="shared" ref="M4508:M4518" si="487">ROUND(D4508*L4508,2)</f>
        <v>39.79</v>
      </c>
      <c r="N4508" s="58" t="e">
        <f>IF(F4508&gt;0,ROUND(F4508*#REF!,2),0)</f>
        <v>#REF!</v>
      </c>
      <c r="O4508" s="58">
        <f>IF(J4508&gt;0,ROUND(J4508*#REF!,2),0)</f>
        <v>0</v>
      </c>
      <c r="P4508" s="58" t="e">
        <f t="shared" ref="P4508:P4518" si="488">ROUND(M4508+N4508+O4508,2)</f>
        <v>#REF!</v>
      </c>
      <c r="Q4508" s="59" t="s">
        <v>0</v>
      </c>
      <c r="R4508" s="51"/>
      <c r="S4508" s="51"/>
    </row>
    <row r="4509" spans="1:19" x14ac:dyDescent="0.35">
      <c r="A4509" s="53">
        <v>41301366</v>
      </c>
      <c r="B4509" s="53" t="s">
        <v>13483</v>
      </c>
      <c r="C4509" s="54" t="s">
        <v>108</v>
      </c>
      <c r="D4509" s="60">
        <v>1</v>
      </c>
      <c r="E4509" s="60" t="s">
        <v>23</v>
      </c>
      <c r="F4509" s="56">
        <v>1</v>
      </c>
      <c r="G4509" s="53"/>
      <c r="H4509" s="53"/>
      <c r="I4509" s="53"/>
      <c r="J4509" s="53"/>
      <c r="K4509" s="57"/>
      <c r="L4509" s="58">
        <f t="shared" si="486"/>
        <v>116.71</v>
      </c>
      <c r="M4509" s="58">
        <f t="shared" si="487"/>
        <v>116.71</v>
      </c>
      <c r="N4509" s="58" t="e">
        <f>IF(F4509&gt;0,ROUND(F4509*#REF!,2),0)</f>
        <v>#REF!</v>
      </c>
      <c r="O4509" s="58">
        <f>IF(J4509&gt;0,ROUND(J4509*#REF!,2),0)</f>
        <v>0</v>
      </c>
      <c r="P4509" s="58" t="e">
        <f t="shared" si="488"/>
        <v>#REF!</v>
      </c>
      <c r="Q4509" s="59" t="s">
        <v>0</v>
      </c>
      <c r="R4509" s="51"/>
      <c r="S4509" s="51"/>
    </row>
    <row r="4510" spans="1:19" x14ac:dyDescent="0.35">
      <c r="A4510" s="53">
        <v>41301374</v>
      </c>
      <c r="B4510" s="53" t="s">
        <v>13484</v>
      </c>
      <c r="C4510" s="54" t="s">
        <v>107</v>
      </c>
      <c r="D4510" s="60">
        <v>1</v>
      </c>
      <c r="E4510" s="60" t="s">
        <v>20</v>
      </c>
      <c r="F4510" s="56">
        <v>2.78</v>
      </c>
      <c r="G4510" s="53"/>
      <c r="H4510" s="53"/>
      <c r="I4510" s="53"/>
      <c r="J4510" s="53"/>
      <c r="K4510" s="57"/>
      <c r="L4510" s="58">
        <f t="shared" si="486"/>
        <v>39.79</v>
      </c>
      <c r="M4510" s="58">
        <f t="shared" si="487"/>
        <v>39.79</v>
      </c>
      <c r="N4510" s="58" t="e">
        <f>IF(F4510&gt;0,ROUND(F4510*#REF!,2),0)</f>
        <v>#REF!</v>
      </c>
      <c r="O4510" s="58">
        <f>IF(J4510&gt;0,ROUND(J4510*#REF!,2),0)</f>
        <v>0</v>
      </c>
      <c r="P4510" s="58" t="e">
        <f t="shared" si="488"/>
        <v>#REF!</v>
      </c>
      <c r="Q4510" s="59" t="s">
        <v>0</v>
      </c>
      <c r="R4510" s="51"/>
      <c r="S4510" s="51"/>
    </row>
    <row r="4511" spans="1:19" x14ac:dyDescent="0.35">
      <c r="A4511" s="53">
        <v>41301382</v>
      </c>
      <c r="B4511" s="53" t="s">
        <v>13485</v>
      </c>
      <c r="C4511" s="54" t="s">
        <v>106</v>
      </c>
      <c r="D4511" s="60">
        <v>1</v>
      </c>
      <c r="E4511" s="60" t="s">
        <v>23</v>
      </c>
      <c r="F4511" s="56"/>
      <c r="G4511" s="53"/>
      <c r="H4511" s="53"/>
      <c r="I4511" s="53"/>
      <c r="J4511" s="53"/>
      <c r="K4511" s="57"/>
      <c r="L4511" s="58">
        <f t="shared" si="486"/>
        <v>116.71</v>
      </c>
      <c r="M4511" s="58">
        <f t="shared" si="487"/>
        <v>116.71</v>
      </c>
      <c r="N4511" s="58">
        <f>IF(F4511&gt;0,ROUND(F4511*#REF!,2),0)</f>
        <v>0</v>
      </c>
      <c r="O4511" s="58">
        <f>IF(J4511&gt;0,ROUND(J4511*#REF!,2),0)</f>
        <v>0</v>
      </c>
      <c r="P4511" s="58">
        <f t="shared" si="488"/>
        <v>116.71</v>
      </c>
      <c r="Q4511" s="59" t="s">
        <v>0</v>
      </c>
      <c r="R4511" s="51"/>
      <c r="S4511" s="51"/>
    </row>
    <row r="4512" spans="1:19" ht="31.5" x14ac:dyDescent="0.35">
      <c r="A4512" s="53">
        <v>41301390</v>
      </c>
      <c r="B4512" s="53" t="s">
        <v>13486</v>
      </c>
      <c r="C4512" s="54" t="s">
        <v>105</v>
      </c>
      <c r="D4512" s="69">
        <v>0.5</v>
      </c>
      <c r="E4512" s="64" t="s">
        <v>25</v>
      </c>
      <c r="F4512" s="53"/>
      <c r="G4512" s="53"/>
      <c r="H4512" s="53"/>
      <c r="I4512" s="53"/>
      <c r="J4512" s="53"/>
      <c r="K4512" s="57"/>
      <c r="L4512" s="58">
        <f t="shared" si="486"/>
        <v>13.26</v>
      </c>
      <c r="M4512" s="58">
        <f t="shared" si="487"/>
        <v>6.63</v>
      </c>
      <c r="N4512" s="58">
        <f>IF(F4512&gt;0,ROUND(F4512*#REF!,2),0)</f>
        <v>0</v>
      </c>
      <c r="O4512" s="58">
        <f>IF(J4512&gt;0,ROUND(J4512*#REF!,2),0)</f>
        <v>0</v>
      </c>
      <c r="P4512" s="58">
        <f t="shared" si="488"/>
        <v>6.63</v>
      </c>
      <c r="Q4512" s="59" t="s">
        <v>0</v>
      </c>
      <c r="R4512" s="51"/>
      <c r="S4512" s="51"/>
    </row>
    <row r="4513" spans="1:19" ht="31.5" x14ac:dyDescent="0.35">
      <c r="A4513" s="53">
        <v>41301404</v>
      </c>
      <c r="B4513" s="53" t="s">
        <v>13487</v>
      </c>
      <c r="C4513" s="54" t="s">
        <v>104</v>
      </c>
      <c r="D4513" s="60">
        <v>1</v>
      </c>
      <c r="E4513" s="60" t="s">
        <v>25</v>
      </c>
      <c r="F4513" s="56"/>
      <c r="G4513" s="53"/>
      <c r="H4513" s="53"/>
      <c r="I4513" s="53"/>
      <c r="J4513" s="53"/>
      <c r="K4513" s="57"/>
      <c r="L4513" s="58">
        <f t="shared" si="486"/>
        <v>13.26</v>
      </c>
      <c r="M4513" s="58">
        <f t="shared" si="487"/>
        <v>13.26</v>
      </c>
      <c r="N4513" s="58">
        <f>IF(F4513&gt;0,ROUND(F4513*#REF!,2),0)</f>
        <v>0</v>
      </c>
      <c r="O4513" s="58">
        <f>IF(J4513&gt;0,ROUND(J4513*#REF!,2),0)</f>
        <v>0</v>
      </c>
      <c r="P4513" s="58">
        <f t="shared" si="488"/>
        <v>13.26</v>
      </c>
      <c r="Q4513" s="59" t="s">
        <v>0</v>
      </c>
      <c r="R4513" s="51"/>
      <c r="S4513" s="51"/>
    </row>
    <row r="4514" spans="1:19" x14ac:dyDescent="0.35">
      <c r="A4514" s="53">
        <v>41301412</v>
      </c>
      <c r="B4514" s="53" t="s">
        <v>13488</v>
      </c>
      <c r="C4514" s="54" t="s">
        <v>103</v>
      </c>
      <c r="D4514" s="60">
        <v>1</v>
      </c>
      <c r="E4514" s="60" t="s">
        <v>31</v>
      </c>
      <c r="F4514" s="56">
        <v>1</v>
      </c>
      <c r="G4514" s="53"/>
      <c r="H4514" s="53"/>
      <c r="I4514" s="53"/>
      <c r="J4514" s="53"/>
      <c r="K4514" s="57"/>
      <c r="L4514" s="58">
        <f t="shared" si="486"/>
        <v>26.53</v>
      </c>
      <c r="M4514" s="58">
        <f t="shared" si="487"/>
        <v>26.53</v>
      </c>
      <c r="N4514" s="58" t="e">
        <f>IF(F4514&gt;0,ROUND(F4514*#REF!,2),0)</f>
        <v>#REF!</v>
      </c>
      <c r="O4514" s="58">
        <f>IF(J4514&gt;0,ROUND(J4514*#REF!,2),0)</f>
        <v>0</v>
      </c>
      <c r="P4514" s="58" t="e">
        <f t="shared" si="488"/>
        <v>#REF!</v>
      </c>
      <c r="Q4514" s="59" t="s">
        <v>0</v>
      </c>
      <c r="R4514" s="51"/>
      <c r="S4514" s="51"/>
    </row>
    <row r="4515" spans="1:19" ht="21" x14ac:dyDescent="0.35">
      <c r="A4515" s="53">
        <v>41301471</v>
      </c>
      <c r="B4515" s="53" t="s">
        <v>13489</v>
      </c>
      <c r="C4515" s="54" t="s">
        <v>102</v>
      </c>
      <c r="D4515" s="60">
        <v>1</v>
      </c>
      <c r="E4515" s="60" t="s">
        <v>20</v>
      </c>
      <c r="F4515" s="56"/>
      <c r="G4515" s="53"/>
      <c r="H4515" s="53"/>
      <c r="I4515" s="53"/>
      <c r="J4515" s="53"/>
      <c r="K4515" s="57"/>
      <c r="L4515" s="58">
        <f t="shared" si="486"/>
        <v>39.79</v>
      </c>
      <c r="M4515" s="58">
        <f t="shared" si="487"/>
        <v>39.79</v>
      </c>
      <c r="N4515" s="58">
        <f>IF(F4515&gt;0,ROUND(F4515*#REF!,2),0)</f>
        <v>0</v>
      </c>
      <c r="O4515" s="58">
        <f>IF(J4515&gt;0,ROUND(J4515*#REF!,2),0)</f>
        <v>0</v>
      </c>
      <c r="P4515" s="58">
        <f t="shared" si="488"/>
        <v>39.79</v>
      </c>
      <c r="Q4515" s="59" t="s">
        <v>0</v>
      </c>
      <c r="R4515" s="51"/>
      <c r="S4515" s="51"/>
    </row>
    <row r="4516" spans="1:19" x14ac:dyDescent="0.35">
      <c r="A4516" s="53">
        <v>41301536</v>
      </c>
      <c r="B4516" s="53" t="s">
        <v>13490</v>
      </c>
      <c r="C4516" s="54" t="s">
        <v>101</v>
      </c>
      <c r="D4516" s="60">
        <v>1</v>
      </c>
      <c r="E4516" s="60" t="s">
        <v>34</v>
      </c>
      <c r="F4516" s="56">
        <v>2.78</v>
      </c>
      <c r="G4516" s="53"/>
      <c r="H4516" s="53"/>
      <c r="I4516" s="53"/>
      <c r="J4516" s="53"/>
      <c r="K4516" s="57"/>
      <c r="L4516" s="58">
        <f t="shared" si="486"/>
        <v>71.62</v>
      </c>
      <c r="M4516" s="58">
        <f t="shared" si="487"/>
        <v>71.62</v>
      </c>
      <c r="N4516" s="58" t="e">
        <f>IF(F4516&gt;0,ROUND(F4516*#REF!,2),0)</f>
        <v>#REF!</v>
      </c>
      <c r="O4516" s="58">
        <f>IF(J4516&gt;0,ROUND(J4516*#REF!,2),0)</f>
        <v>0</v>
      </c>
      <c r="P4516" s="58" t="e">
        <f t="shared" si="488"/>
        <v>#REF!</v>
      </c>
      <c r="Q4516" s="59" t="s">
        <v>0</v>
      </c>
      <c r="R4516" s="51"/>
      <c r="S4516" s="51"/>
    </row>
    <row r="4517" spans="1:19" x14ac:dyDescent="0.35">
      <c r="A4517" s="53">
        <v>41301544</v>
      </c>
      <c r="B4517" s="53" t="s">
        <v>13491</v>
      </c>
      <c r="C4517" s="54" t="s">
        <v>100</v>
      </c>
      <c r="D4517" s="60">
        <v>1</v>
      </c>
      <c r="E4517" s="60" t="s">
        <v>20</v>
      </c>
      <c r="F4517" s="56">
        <v>4.7119999999999997</v>
      </c>
      <c r="G4517" s="53"/>
      <c r="H4517" s="53"/>
      <c r="I4517" s="53"/>
      <c r="J4517" s="53"/>
      <c r="K4517" s="57"/>
      <c r="L4517" s="58">
        <f t="shared" si="486"/>
        <v>39.79</v>
      </c>
      <c r="M4517" s="58">
        <f t="shared" si="487"/>
        <v>39.79</v>
      </c>
      <c r="N4517" s="58" t="e">
        <f>IF(F4517&gt;0,ROUND(F4517*#REF!,2),0)</f>
        <v>#REF!</v>
      </c>
      <c r="O4517" s="58">
        <f>IF(J4517&gt;0,ROUND(J4517*#REF!,2),0)</f>
        <v>0</v>
      </c>
      <c r="P4517" s="58" t="e">
        <f t="shared" si="488"/>
        <v>#REF!</v>
      </c>
      <c r="Q4517" s="59" t="s">
        <v>0</v>
      </c>
      <c r="R4517" s="51"/>
      <c r="S4517" s="51"/>
    </row>
    <row r="4518" spans="1:19" x14ac:dyDescent="0.35">
      <c r="A4518" s="53">
        <v>41301552</v>
      </c>
      <c r="B4518" s="53" t="s">
        <v>13492</v>
      </c>
      <c r="C4518" s="54" t="s">
        <v>99</v>
      </c>
      <c r="D4518" s="60">
        <v>1</v>
      </c>
      <c r="E4518" s="60" t="s">
        <v>20</v>
      </c>
      <c r="F4518" s="56">
        <v>4.7119999999999997</v>
      </c>
      <c r="G4518" s="53"/>
      <c r="H4518" s="53"/>
      <c r="I4518" s="53"/>
      <c r="J4518" s="53"/>
      <c r="K4518" s="57"/>
      <c r="L4518" s="58">
        <f t="shared" si="486"/>
        <v>39.79</v>
      </c>
      <c r="M4518" s="58">
        <f t="shared" si="487"/>
        <v>39.79</v>
      </c>
      <c r="N4518" s="58" t="e">
        <f>IF(F4518&gt;0,ROUND(F4518*#REF!,2),0)</f>
        <v>#REF!</v>
      </c>
      <c r="O4518" s="58">
        <f>IF(J4518&gt;0,ROUND(J4518*#REF!,2),0)</f>
        <v>0</v>
      </c>
      <c r="P4518" s="58" t="e">
        <f t="shared" si="488"/>
        <v>#REF!</v>
      </c>
      <c r="Q4518" s="59" t="s">
        <v>0</v>
      </c>
      <c r="R4518" s="51"/>
      <c r="S4518" s="51"/>
    </row>
    <row r="4519" spans="1:19" ht="31" x14ac:dyDescent="0.35">
      <c r="A4519" s="124" t="s">
        <v>13493</v>
      </c>
      <c r="B4519" s="124"/>
      <c r="C4519" s="124"/>
      <c r="D4519" s="124"/>
      <c r="E4519" s="124"/>
      <c r="F4519" s="124"/>
      <c r="G4519" s="124"/>
      <c r="H4519" s="124"/>
      <c r="I4519" s="124"/>
      <c r="J4519" s="124"/>
      <c r="K4519" s="124"/>
      <c r="L4519" s="124"/>
      <c r="M4519" s="124"/>
      <c r="N4519" s="124"/>
      <c r="O4519" s="124"/>
      <c r="P4519" s="124"/>
      <c r="Q4519" s="52"/>
      <c r="R4519" s="51"/>
      <c r="S4519" s="51"/>
    </row>
    <row r="4520" spans="1:19" ht="42" x14ac:dyDescent="0.35">
      <c r="A4520" s="53">
        <v>41401018</v>
      </c>
      <c r="B4520" s="53" t="s">
        <v>13494</v>
      </c>
      <c r="C4520" s="54" t="s">
        <v>97</v>
      </c>
      <c r="D4520" s="60">
        <v>1</v>
      </c>
      <c r="E4520" s="60" t="s">
        <v>20</v>
      </c>
      <c r="F4520" s="56">
        <v>1.02</v>
      </c>
      <c r="G4520" s="53"/>
      <c r="H4520" s="53"/>
      <c r="I4520" s="53"/>
      <c r="J4520" s="53"/>
      <c r="K4520" s="57"/>
      <c r="L4520" s="58">
        <f t="shared" ref="L4520:L4551" si="489">VLOOKUP(E4520,PORTES2021,10,FALSE)</f>
        <v>39.79</v>
      </c>
      <c r="M4520" s="58">
        <f t="shared" ref="M4520:M4577" si="490">ROUND(D4520*L4520,2)</f>
        <v>39.79</v>
      </c>
      <c r="N4520" s="58" t="e">
        <f>IF(F4520&gt;0,ROUND(F4520*#REF!,2),0)</f>
        <v>#REF!</v>
      </c>
      <c r="O4520" s="58">
        <f>IF(J4520&gt;0,ROUND(J4520*#REF!,2),0)</f>
        <v>0</v>
      </c>
      <c r="P4520" s="58" t="e">
        <f t="shared" ref="P4520:P4577" si="491">ROUND(M4520+N4520+O4520,2)</f>
        <v>#REF!</v>
      </c>
      <c r="Q4520" s="59" t="s">
        <v>0</v>
      </c>
      <c r="R4520" s="51"/>
      <c r="S4520" s="51"/>
    </row>
    <row r="4521" spans="1:19" ht="52.5" x14ac:dyDescent="0.35">
      <c r="A4521" s="53">
        <v>41401026</v>
      </c>
      <c r="B4521" s="53" t="s">
        <v>13495</v>
      </c>
      <c r="C4521" s="54" t="s">
        <v>96</v>
      </c>
      <c r="D4521" s="60">
        <v>1</v>
      </c>
      <c r="E4521" s="60" t="s">
        <v>20</v>
      </c>
      <c r="F4521" s="56"/>
      <c r="G4521" s="53"/>
      <c r="H4521" s="53"/>
      <c r="I4521" s="53"/>
      <c r="J4521" s="53"/>
      <c r="K4521" s="57"/>
      <c r="L4521" s="58">
        <f t="shared" si="489"/>
        <v>39.79</v>
      </c>
      <c r="M4521" s="58">
        <f t="shared" si="490"/>
        <v>39.79</v>
      </c>
      <c r="N4521" s="58">
        <f>IF(F4521&gt;0,ROUND(F4521*#REF!,2),0)</f>
        <v>0</v>
      </c>
      <c r="O4521" s="58">
        <f>IF(J4521&gt;0,ROUND(J4521*#REF!,2),0)</f>
        <v>0</v>
      </c>
      <c r="P4521" s="58">
        <f t="shared" si="491"/>
        <v>39.79</v>
      </c>
      <c r="Q4521" s="59" t="s">
        <v>0</v>
      </c>
      <c r="R4521" s="51"/>
      <c r="S4521" s="51"/>
    </row>
    <row r="4522" spans="1:19" x14ac:dyDescent="0.35">
      <c r="A4522" s="53">
        <v>41401042</v>
      </c>
      <c r="B4522" s="53" t="s">
        <v>13496</v>
      </c>
      <c r="C4522" s="54" t="s">
        <v>95</v>
      </c>
      <c r="D4522" s="60">
        <v>1</v>
      </c>
      <c r="E4522" s="60" t="s">
        <v>18</v>
      </c>
      <c r="F4522" s="56">
        <v>4.875</v>
      </c>
      <c r="G4522" s="53"/>
      <c r="H4522" s="53"/>
      <c r="I4522" s="53"/>
      <c r="J4522" s="53"/>
      <c r="K4522" s="57"/>
      <c r="L4522" s="58">
        <f t="shared" si="489"/>
        <v>53.06</v>
      </c>
      <c r="M4522" s="58">
        <f t="shared" si="490"/>
        <v>53.06</v>
      </c>
      <c r="N4522" s="58" t="e">
        <f>IF(F4522&gt;0,ROUND(F4522*#REF!,2),0)</f>
        <v>#REF!</v>
      </c>
      <c r="O4522" s="58">
        <f>IF(J4522&gt;0,ROUND(J4522*#REF!,2),0)</f>
        <v>0</v>
      </c>
      <c r="P4522" s="58" t="e">
        <f t="shared" si="491"/>
        <v>#REF!</v>
      </c>
      <c r="Q4522" s="59" t="s">
        <v>0</v>
      </c>
      <c r="R4522" s="51"/>
      <c r="S4522" s="51"/>
    </row>
    <row r="4523" spans="1:19" x14ac:dyDescent="0.35">
      <c r="A4523" s="53">
        <v>41401050</v>
      </c>
      <c r="B4523" s="53" t="s">
        <v>13497</v>
      </c>
      <c r="C4523" s="54" t="s">
        <v>94</v>
      </c>
      <c r="D4523" s="60">
        <v>1</v>
      </c>
      <c r="E4523" s="60" t="s">
        <v>31</v>
      </c>
      <c r="F4523" s="56">
        <v>9.0999999999999998E-2</v>
      </c>
      <c r="G4523" s="53"/>
      <c r="H4523" s="53"/>
      <c r="I4523" s="53"/>
      <c r="J4523" s="53"/>
      <c r="K4523" s="57"/>
      <c r="L4523" s="58">
        <f t="shared" si="489"/>
        <v>26.53</v>
      </c>
      <c r="M4523" s="58">
        <f t="shared" si="490"/>
        <v>26.53</v>
      </c>
      <c r="N4523" s="58" t="e">
        <f>IF(F4523&gt;0,ROUND(F4523*#REF!,2),0)</f>
        <v>#REF!</v>
      </c>
      <c r="O4523" s="58">
        <f>IF(J4523&gt;0,ROUND(J4523*#REF!,2),0)</f>
        <v>0</v>
      </c>
      <c r="P4523" s="58" t="e">
        <f t="shared" si="491"/>
        <v>#REF!</v>
      </c>
      <c r="Q4523" s="59" t="s">
        <v>0</v>
      </c>
      <c r="R4523" s="51"/>
      <c r="S4523" s="51"/>
    </row>
    <row r="4524" spans="1:19" ht="21" x14ac:dyDescent="0.35">
      <c r="A4524" s="53">
        <v>41401069</v>
      </c>
      <c r="B4524" s="53" t="s">
        <v>13498</v>
      </c>
      <c r="C4524" s="54" t="s">
        <v>93</v>
      </c>
      <c r="D4524" s="60">
        <v>1</v>
      </c>
      <c r="E4524" s="60" t="s">
        <v>20</v>
      </c>
      <c r="F4524" s="56">
        <v>0.1</v>
      </c>
      <c r="G4524" s="53"/>
      <c r="H4524" s="53"/>
      <c r="I4524" s="53"/>
      <c r="J4524" s="53"/>
      <c r="K4524" s="57"/>
      <c r="L4524" s="58">
        <f t="shared" si="489"/>
        <v>39.79</v>
      </c>
      <c r="M4524" s="58">
        <f t="shared" si="490"/>
        <v>39.79</v>
      </c>
      <c r="N4524" s="58" t="e">
        <f>IF(F4524&gt;0,ROUND(F4524*#REF!,2),0)</f>
        <v>#REF!</v>
      </c>
      <c r="O4524" s="58">
        <f>IF(J4524&gt;0,ROUND(J4524*#REF!,2),0)</f>
        <v>0</v>
      </c>
      <c r="P4524" s="58" t="e">
        <f t="shared" si="491"/>
        <v>#REF!</v>
      </c>
      <c r="Q4524" s="59" t="s">
        <v>0</v>
      </c>
      <c r="R4524" s="51"/>
      <c r="S4524" s="51"/>
    </row>
    <row r="4525" spans="1:19" ht="21" x14ac:dyDescent="0.35">
      <c r="A4525" s="53">
        <v>41401077</v>
      </c>
      <c r="B4525" s="53" t="s">
        <v>13499</v>
      </c>
      <c r="C4525" s="54" t="s">
        <v>92</v>
      </c>
      <c r="D4525" s="60">
        <v>1</v>
      </c>
      <c r="E4525" s="60" t="s">
        <v>20</v>
      </c>
      <c r="F4525" s="56">
        <v>0.1</v>
      </c>
      <c r="G4525" s="53"/>
      <c r="H4525" s="53"/>
      <c r="I4525" s="53"/>
      <c r="J4525" s="53"/>
      <c r="K4525" s="57"/>
      <c r="L4525" s="58">
        <f t="shared" si="489"/>
        <v>39.79</v>
      </c>
      <c r="M4525" s="58">
        <f t="shared" si="490"/>
        <v>39.79</v>
      </c>
      <c r="N4525" s="58" t="e">
        <f>IF(F4525&gt;0,ROUND(F4525*#REF!,2),0)</f>
        <v>#REF!</v>
      </c>
      <c r="O4525" s="58">
        <f>IF(J4525&gt;0,ROUND(J4525*#REF!,2),0)</f>
        <v>0</v>
      </c>
      <c r="P4525" s="58" t="e">
        <f t="shared" si="491"/>
        <v>#REF!</v>
      </c>
      <c r="Q4525" s="59" t="s">
        <v>0</v>
      </c>
      <c r="R4525" s="51"/>
      <c r="S4525" s="51"/>
    </row>
    <row r="4526" spans="1:19" ht="21" x14ac:dyDescent="0.35">
      <c r="A4526" s="53">
        <v>41401085</v>
      </c>
      <c r="B4526" s="53" t="s">
        <v>13500</v>
      </c>
      <c r="C4526" s="54" t="s">
        <v>91</v>
      </c>
      <c r="D4526" s="60">
        <v>1</v>
      </c>
      <c r="E4526" s="60" t="s">
        <v>25</v>
      </c>
      <c r="F4526" s="56"/>
      <c r="G4526" s="53"/>
      <c r="H4526" s="53"/>
      <c r="I4526" s="53"/>
      <c r="J4526" s="53"/>
      <c r="K4526" s="57"/>
      <c r="L4526" s="58">
        <f t="shared" si="489"/>
        <v>13.26</v>
      </c>
      <c r="M4526" s="58">
        <f t="shared" si="490"/>
        <v>13.26</v>
      </c>
      <c r="N4526" s="58">
        <f>IF(F4526&gt;0,ROUND(F4526*#REF!,2),0)</f>
        <v>0</v>
      </c>
      <c r="O4526" s="58">
        <f>IF(J4526&gt;0,ROUND(J4526*#REF!,2),0)</f>
        <v>0</v>
      </c>
      <c r="P4526" s="58">
        <f t="shared" si="491"/>
        <v>13.26</v>
      </c>
      <c r="Q4526" s="59" t="s">
        <v>0</v>
      </c>
      <c r="R4526" s="51"/>
      <c r="S4526" s="51"/>
    </row>
    <row r="4527" spans="1:19" ht="21" x14ac:dyDescent="0.35">
      <c r="A4527" s="53">
        <v>41401093</v>
      </c>
      <c r="B4527" s="53" t="s">
        <v>13501</v>
      </c>
      <c r="C4527" s="54" t="s">
        <v>90</v>
      </c>
      <c r="D4527" s="60">
        <v>1</v>
      </c>
      <c r="E4527" s="60" t="s">
        <v>20</v>
      </c>
      <c r="F4527" s="56">
        <v>0.16200000000000001</v>
      </c>
      <c r="G4527" s="53"/>
      <c r="H4527" s="53"/>
      <c r="I4527" s="53"/>
      <c r="J4527" s="53"/>
      <c r="K4527" s="57"/>
      <c r="L4527" s="58">
        <f t="shared" si="489"/>
        <v>39.79</v>
      </c>
      <c r="M4527" s="58">
        <f t="shared" si="490"/>
        <v>39.79</v>
      </c>
      <c r="N4527" s="58" t="e">
        <f>IF(F4527&gt;0,ROUND(F4527*#REF!,2),0)</f>
        <v>#REF!</v>
      </c>
      <c r="O4527" s="58">
        <f>IF(J4527&gt;0,ROUND(J4527*#REF!,2),0)</f>
        <v>0</v>
      </c>
      <c r="P4527" s="58" t="e">
        <f t="shared" si="491"/>
        <v>#REF!</v>
      </c>
      <c r="Q4527" s="59" t="s">
        <v>0</v>
      </c>
      <c r="R4527" s="51"/>
      <c r="S4527" s="51"/>
    </row>
    <row r="4528" spans="1:19" x14ac:dyDescent="0.35">
      <c r="A4528" s="53">
        <v>41401107</v>
      </c>
      <c r="B4528" s="53" t="s">
        <v>13502</v>
      </c>
      <c r="C4528" s="54" t="s">
        <v>89</v>
      </c>
      <c r="D4528" s="60">
        <v>1</v>
      </c>
      <c r="E4528" s="60" t="s">
        <v>13</v>
      </c>
      <c r="F4528" s="56">
        <v>3.2</v>
      </c>
      <c r="G4528" s="53"/>
      <c r="H4528" s="53"/>
      <c r="I4528" s="53"/>
      <c r="J4528" s="53"/>
      <c r="K4528" s="57"/>
      <c r="L4528" s="58">
        <f t="shared" si="489"/>
        <v>148.54</v>
      </c>
      <c r="M4528" s="58">
        <f t="shared" si="490"/>
        <v>148.54</v>
      </c>
      <c r="N4528" s="58" t="e">
        <f>IF(F4528&gt;0,ROUND(F4528*#REF!,2),0)</f>
        <v>#REF!</v>
      </c>
      <c r="O4528" s="58">
        <f>IF(J4528&gt;0,ROUND(J4528*#REF!,2),0)</f>
        <v>0</v>
      </c>
      <c r="P4528" s="58" t="e">
        <f t="shared" si="491"/>
        <v>#REF!</v>
      </c>
      <c r="Q4528" s="59" t="s">
        <v>0</v>
      </c>
      <c r="R4528" s="51"/>
      <c r="S4528" s="51"/>
    </row>
    <row r="4529" spans="1:19" ht="21" x14ac:dyDescent="0.35">
      <c r="A4529" s="53">
        <v>41401115</v>
      </c>
      <c r="B4529" s="53" t="s">
        <v>13503</v>
      </c>
      <c r="C4529" s="54" t="s">
        <v>88</v>
      </c>
      <c r="D4529" s="60">
        <v>1</v>
      </c>
      <c r="E4529" s="60" t="s">
        <v>20</v>
      </c>
      <c r="F4529" s="56">
        <v>0.8</v>
      </c>
      <c r="G4529" s="53"/>
      <c r="H4529" s="53"/>
      <c r="I4529" s="53"/>
      <c r="J4529" s="53"/>
      <c r="K4529" s="57"/>
      <c r="L4529" s="58">
        <f t="shared" si="489"/>
        <v>39.79</v>
      </c>
      <c r="M4529" s="58">
        <f t="shared" si="490"/>
        <v>39.79</v>
      </c>
      <c r="N4529" s="58" t="e">
        <f>IF(F4529&gt;0,ROUND(F4529*#REF!,2),0)</f>
        <v>#REF!</v>
      </c>
      <c r="O4529" s="58">
        <f>IF(J4529&gt;0,ROUND(J4529*#REF!,2),0)</f>
        <v>0</v>
      </c>
      <c r="P4529" s="58" t="e">
        <f t="shared" si="491"/>
        <v>#REF!</v>
      </c>
      <c r="Q4529" s="59" t="s">
        <v>0</v>
      </c>
      <c r="R4529" s="51"/>
      <c r="S4529" s="51"/>
    </row>
    <row r="4530" spans="1:19" ht="31.5" x14ac:dyDescent="0.35">
      <c r="A4530" s="53">
        <v>41401123</v>
      </c>
      <c r="B4530" s="53" t="s">
        <v>13504</v>
      </c>
      <c r="C4530" s="54" t="s">
        <v>87</v>
      </c>
      <c r="D4530" s="60">
        <v>1</v>
      </c>
      <c r="E4530" s="60" t="s">
        <v>20</v>
      </c>
      <c r="F4530" s="56"/>
      <c r="G4530" s="53"/>
      <c r="H4530" s="53"/>
      <c r="I4530" s="53"/>
      <c r="J4530" s="53"/>
      <c r="K4530" s="57"/>
      <c r="L4530" s="58">
        <f t="shared" si="489"/>
        <v>39.79</v>
      </c>
      <c r="M4530" s="58">
        <f t="shared" si="490"/>
        <v>39.79</v>
      </c>
      <c r="N4530" s="58">
        <f>IF(F4530&gt;0,ROUND(F4530*#REF!,2),0)</f>
        <v>0</v>
      </c>
      <c r="O4530" s="58">
        <f>IF(J4530&gt;0,ROUND(J4530*#REF!,2),0)</f>
        <v>0</v>
      </c>
      <c r="P4530" s="58">
        <f t="shared" si="491"/>
        <v>39.79</v>
      </c>
      <c r="Q4530" s="59" t="s">
        <v>0</v>
      </c>
      <c r="R4530" s="51"/>
      <c r="S4530" s="51"/>
    </row>
    <row r="4531" spans="1:19" ht="21" x14ac:dyDescent="0.35">
      <c r="A4531" s="53">
        <v>41401131</v>
      </c>
      <c r="B4531" s="53" t="s">
        <v>13505</v>
      </c>
      <c r="C4531" s="54" t="s">
        <v>86</v>
      </c>
      <c r="D4531" s="60">
        <v>1</v>
      </c>
      <c r="E4531" s="60" t="s">
        <v>18</v>
      </c>
      <c r="F4531" s="56"/>
      <c r="G4531" s="53"/>
      <c r="H4531" s="53"/>
      <c r="I4531" s="53"/>
      <c r="J4531" s="53"/>
      <c r="K4531" s="57"/>
      <c r="L4531" s="58">
        <f t="shared" si="489"/>
        <v>53.06</v>
      </c>
      <c r="M4531" s="58">
        <f t="shared" si="490"/>
        <v>53.06</v>
      </c>
      <c r="N4531" s="58">
        <f>IF(F4531&gt;0,ROUND(F4531*#REF!,2),0)</f>
        <v>0</v>
      </c>
      <c r="O4531" s="58">
        <f>IF(J4531&gt;0,ROUND(J4531*#REF!,2),0)</f>
        <v>0</v>
      </c>
      <c r="P4531" s="58">
        <f t="shared" si="491"/>
        <v>53.06</v>
      </c>
      <c r="Q4531" s="59" t="s">
        <v>0</v>
      </c>
      <c r="R4531" s="51"/>
      <c r="S4531" s="51"/>
    </row>
    <row r="4532" spans="1:19" ht="21" x14ac:dyDescent="0.35">
      <c r="A4532" s="53">
        <v>41401140</v>
      </c>
      <c r="B4532" s="53" t="s">
        <v>13506</v>
      </c>
      <c r="C4532" s="54" t="s">
        <v>85</v>
      </c>
      <c r="D4532" s="60">
        <v>1</v>
      </c>
      <c r="E4532" s="60" t="s">
        <v>25</v>
      </c>
      <c r="F4532" s="56"/>
      <c r="G4532" s="53"/>
      <c r="H4532" s="53"/>
      <c r="I4532" s="53"/>
      <c r="J4532" s="53"/>
      <c r="K4532" s="57"/>
      <c r="L4532" s="58">
        <f t="shared" si="489"/>
        <v>13.26</v>
      </c>
      <c r="M4532" s="58">
        <f t="shared" si="490"/>
        <v>13.26</v>
      </c>
      <c r="N4532" s="58">
        <f>IF(F4532&gt;0,ROUND(F4532*#REF!,2),0)</f>
        <v>0</v>
      </c>
      <c r="O4532" s="58">
        <f>IF(J4532&gt;0,ROUND(J4532*#REF!,2),0)</f>
        <v>0</v>
      </c>
      <c r="P4532" s="58">
        <f t="shared" si="491"/>
        <v>13.26</v>
      </c>
      <c r="Q4532" s="59" t="s">
        <v>0</v>
      </c>
      <c r="R4532" s="51"/>
      <c r="S4532" s="51"/>
    </row>
    <row r="4533" spans="1:19" ht="31.5" x14ac:dyDescent="0.35">
      <c r="A4533" s="53">
        <v>41401158</v>
      </c>
      <c r="B4533" s="53" t="s">
        <v>13507</v>
      </c>
      <c r="C4533" s="54" t="s">
        <v>84</v>
      </c>
      <c r="D4533" s="60">
        <v>1</v>
      </c>
      <c r="E4533" s="60" t="s">
        <v>18</v>
      </c>
      <c r="F4533" s="56"/>
      <c r="G4533" s="53"/>
      <c r="H4533" s="53"/>
      <c r="I4533" s="53"/>
      <c r="J4533" s="53"/>
      <c r="K4533" s="57"/>
      <c r="L4533" s="58">
        <f t="shared" si="489"/>
        <v>53.06</v>
      </c>
      <c r="M4533" s="58">
        <f t="shared" si="490"/>
        <v>53.06</v>
      </c>
      <c r="N4533" s="58">
        <f>IF(F4533&gt;0,ROUND(F4533*#REF!,2),0)</f>
        <v>0</v>
      </c>
      <c r="O4533" s="58">
        <f>IF(J4533&gt;0,ROUND(J4533*#REF!,2),0)</f>
        <v>0</v>
      </c>
      <c r="P4533" s="58">
        <f t="shared" si="491"/>
        <v>53.06</v>
      </c>
      <c r="Q4533" s="59" t="s">
        <v>0</v>
      </c>
      <c r="R4533" s="51"/>
      <c r="S4533" s="51"/>
    </row>
    <row r="4534" spans="1:19" ht="31.5" x14ac:dyDescent="0.35">
      <c r="A4534" s="53">
        <v>41401166</v>
      </c>
      <c r="B4534" s="53" t="s">
        <v>13508</v>
      </c>
      <c r="C4534" s="54" t="s">
        <v>83</v>
      </c>
      <c r="D4534" s="60">
        <v>1</v>
      </c>
      <c r="E4534" s="60" t="s">
        <v>18</v>
      </c>
      <c r="F4534" s="56"/>
      <c r="G4534" s="53"/>
      <c r="H4534" s="53"/>
      <c r="I4534" s="53"/>
      <c r="J4534" s="53"/>
      <c r="K4534" s="57"/>
      <c r="L4534" s="58">
        <f t="shared" si="489"/>
        <v>53.06</v>
      </c>
      <c r="M4534" s="58">
        <f t="shared" si="490"/>
        <v>53.06</v>
      </c>
      <c r="N4534" s="58">
        <f>IF(F4534&gt;0,ROUND(F4534*#REF!,2),0)</f>
        <v>0</v>
      </c>
      <c r="O4534" s="58">
        <f>IF(J4534&gt;0,ROUND(J4534*#REF!,2),0)</f>
        <v>0</v>
      </c>
      <c r="P4534" s="58">
        <f t="shared" si="491"/>
        <v>53.06</v>
      </c>
      <c r="Q4534" s="59" t="s">
        <v>0</v>
      </c>
      <c r="R4534" s="51"/>
      <c r="S4534" s="51"/>
    </row>
    <row r="4535" spans="1:19" ht="31.5" x14ac:dyDescent="0.35">
      <c r="A4535" s="53">
        <v>41401174</v>
      </c>
      <c r="B4535" s="53" t="s">
        <v>13509</v>
      </c>
      <c r="C4535" s="54" t="s">
        <v>82</v>
      </c>
      <c r="D4535" s="60">
        <v>1</v>
      </c>
      <c r="E4535" s="60" t="s">
        <v>18</v>
      </c>
      <c r="F4535" s="56">
        <v>0.94</v>
      </c>
      <c r="G4535" s="53"/>
      <c r="H4535" s="53"/>
      <c r="I4535" s="53"/>
      <c r="J4535" s="53"/>
      <c r="K4535" s="57"/>
      <c r="L4535" s="58">
        <f t="shared" si="489"/>
        <v>53.06</v>
      </c>
      <c r="M4535" s="58">
        <f t="shared" si="490"/>
        <v>53.06</v>
      </c>
      <c r="N4535" s="58" t="e">
        <f>IF(F4535&gt;0,ROUND(F4535*#REF!,2),0)</f>
        <v>#REF!</v>
      </c>
      <c r="O4535" s="58">
        <f>IF(J4535&gt;0,ROUND(J4535*#REF!,2),0)</f>
        <v>0</v>
      </c>
      <c r="P4535" s="58" t="e">
        <f t="shared" si="491"/>
        <v>#REF!</v>
      </c>
      <c r="Q4535" s="59" t="s">
        <v>0</v>
      </c>
      <c r="R4535" s="51"/>
      <c r="S4535" s="51"/>
    </row>
    <row r="4536" spans="1:19" ht="31.5" x14ac:dyDescent="0.35">
      <c r="A4536" s="53">
        <v>41401182</v>
      </c>
      <c r="B4536" s="53" t="s">
        <v>13510</v>
      </c>
      <c r="C4536" s="54" t="s">
        <v>81</v>
      </c>
      <c r="D4536" s="60">
        <v>1</v>
      </c>
      <c r="E4536" s="60" t="s">
        <v>18</v>
      </c>
      <c r="F4536" s="56">
        <v>0.94</v>
      </c>
      <c r="G4536" s="53"/>
      <c r="H4536" s="53"/>
      <c r="I4536" s="53"/>
      <c r="J4536" s="53"/>
      <c r="K4536" s="57"/>
      <c r="L4536" s="58">
        <f t="shared" si="489"/>
        <v>53.06</v>
      </c>
      <c r="M4536" s="58">
        <f t="shared" si="490"/>
        <v>53.06</v>
      </c>
      <c r="N4536" s="58" t="e">
        <f>IF(F4536&gt;0,ROUND(F4536*#REF!,2),0)</f>
        <v>#REF!</v>
      </c>
      <c r="O4536" s="58">
        <f>IF(J4536&gt;0,ROUND(J4536*#REF!,2),0)</f>
        <v>0</v>
      </c>
      <c r="P4536" s="58" t="e">
        <f t="shared" si="491"/>
        <v>#REF!</v>
      </c>
      <c r="Q4536" s="59" t="s">
        <v>0</v>
      </c>
      <c r="R4536" s="51"/>
      <c r="S4536" s="51"/>
    </row>
    <row r="4537" spans="1:19" ht="52.5" x14ac:dyDescent="0.35">
      <c r="A4537" s="53">
        <v>41401190</v>
      </c>
      <c r="B4537" s="53" t="s">
        <v>13511</v>
      </c>
      <c r="C4537" s="54" t="s">
        <v>80</v>
      </c>
      <c r="D4537" s="60">
        <v>1</v>
      </c>
      <c r="E4537" s="60" t="s">
        <v>4</v>
      </c>
      <c r="F4537" s="56"/>
      <c r="G4537" s="53"/>
      <c r="H4537" s="53"/>
      <c r="I4537" s="53"/>
      <c r="J4537" s="53"/>
      <c r="K4537" s="57"/>
      <c r="L4537" s="58">
        <f t="shared" si="489"/>
        <v>84.88</v>
      </c>
      <c r="M4537" s="58">
        <f t="shared" si="490"/>
        <v>84.88</v>
      </c>
      <c r="N4537" s="58">
        <f>IF(F4537&gt;0,ROUND(F4537*#REF!,2),0)</f>
        <v>0</v>
      </c>
      <c r="O4537" s="58">
        <f>IF(J4537&gt;0,ROUND(J4537*#REF!,2),0)</f>
        <v>0</v>
      </c>
      <c r="P4537" s="58">
        <f t="shared" si="491"/>
        <v>84.88</v>
      </c>
      <c r="Q4537" s="59" t="s">
        <v>0</v>
      </c>
      <c r="R4537" s="51"/>
      <c r="S4537" s="51"/>
    </row>
    <row r="4538" spans="1:19" ht="31.5" x14ac:dyDescent="0.35">
      <c r="A4538" s="53">
        <v>41401204</v>
      </c>
      <c r="B4538" s="53" t="s">
        <v>13512</v>
      </c>
      <c r="C4538" s="54" t="s">
        <v>79</v>
      </c>
      <c r="D4538" s="60">
        <v>1</v>
      </c>
      <c r="E4538" s="60" t="s">
        <v>18</v>
      </c>
      <c r="F4538" s="56"/>
      <c r="G4538" s="53"/>
      <c r="H4538" s="53"/>
      <c r="I4538" s="53"/>
      <c r="J4538" s="53"/>
      <c r="K4538" s="57"/>
      <c r="L4538" s="58">
        <f t="shared" si="489"/>
        <v>53.06</v>
      </c>
      <c r="M4538" s="58">
        <f t="shared" si="490"/>
        <v>53.06</v>
      </c>
      <c r="N4538" s="58">
        <f>IF(F4538&gt;0,ROUND(F4538*#REF!,2),0)</f>
        <v>0</v>
      </c>
      <c r="O4538" s="58">
        <f>IF(J4538&gt;0,ROUND(J4538*#REF!,2),0)</f>
        <v>0</v>
      </c>
      <c r="P4538" s="58">
        <f t="shared" si="491"/>
        <v>53.06</v>
      </c>
      <c r="Q4538" s="59" t="s">
        <v>0</v>
      </c>
      <c r="R4538" s="51"/>
      <c r="S4538" s="51"/>
    </row>
    <row r="4539" spans="1:19" ht="31.5" x14ac:dyDescent="0.35">
      <c r="A4539" s="53">
        <v>41401212</v>
      </c>
      <c r="B4539" s="53" t="s">
        <v>13513</v>
      </c>
      <c r="C4539" s="54" t="s">
        <v>78</v>
      </c>
      <c r="D4539" s="60">
        <v>1</v>
      </c>
      <c r="E4539" s="60" t="s">
        <v>4</v>
      </c>
      <c r="F4539" s="56">
        <v>1.365</v>
      </c>
      <c r="G4539" s="53"/>
      <c r="H4539" s="53"/>
      <c r="I4539" s="53"/>
      <c r="J4539" s="53"/>
      <c r="K4539" s="57"/>
      <c r="L4539" s="58">
        <f t="shared" si="489"/>
        <v>84.88</v>
      </c>
      <c r="M4539" s="58">
        <f t="shared" si="490"/>
        <v>84.88</v>
      </c>
      <c r="N4539" s="58" t="e">
        <f>IF(F4539&gt;0,ROUND(F4539*#REF!,2),0)</f>
        <v>#REF!</v>
      </c>
      <c r="O4539" s="58">
        <f>IF(J4539&gt;0,ROUND(J4539*#REF!,2),0)</f>
        <v>0</v>
      </c>
      <c r="P4539" s="58" t="e">
        <f t="shared" si="491"/>
        <v>#REF!</v>
      </c>
      <c r="Q4539" s="59" t="s">
        <v>0</v>
      </c>
      <c r="R4539" s="51"/>
      <c r="S4539" s="51"/>
    </row>
    <row r="4540" spans="1:19" ht="21" x14ac:dyDescent="0.35">
      <c r="A4540" s="53">
        <v>41401220</v>
      </c>
      <c r="B4540" s="53" t="s">
        <v>13514</v>
      </c>
      <c r="C4540" s="54" t="s">
        <v>77</v>
      </c>
      <c r="D4540" s="60">
        <v>1</v>
      </c>
      <c r="E4540" s="60" t="s">
        <v>13</v>
      </c>
      <c r="F4540" s="56">
        <v>10.952</v>
      </c>
      <c r="G4540" s="53"/>
      <c r="H4540" s="53"/>
      <c r="I4540" s="53"/>
      <c r="J4540" s="53"/>
      <c r="K4540" s="57"/>
      <c r="L4540" s="58">
        <f t="shared" si="489"/>
        <v>148.54</v>
      </c>
      <c r="M4540" s="58">
        <f t="shared" si="490"/>
        <v>148.54</v>
      </c>
      <c r="N4540" s="58" t="e">
        <f>IF(F4540&gt;0,ROUND(F4540*#REF!,2),0)</f>
        <v>#REF!</v>
      </c>
      <c r="O4540" s="58">
        <f>IF(J4540&gt;0,ROUND(J4540*#REF!,2),0)</f>
        <v>0</v>
      </c>
      <c r="P4540" s="58" t="e">
        <f t="shared" si="491"/>
        <v>#REF!</v>
      </c>
      <c r="Q4540" s="59" t="s">
        <v>0</v>
      </c>
      <c r="R4540" s="51"/>
      <c r="S4540" s="51"/>
    </row>
    <row r="4541" spans="1:19" ht="21" x14ac:dyDescent="0.35">
      <c r="A4541" s="53">
        <v>41401239</v>
      </c>
      <c r="B4541" s="53" t="s">
        <v>13515</v>
      </c>
      <c r="C4541" s="54" t="s">
        <v>76</v>
      </c>
      <c r="D4541" s="60">
        <v>1</v>
      </c>
      <c r="E4541" s="60" t="s">
        <v>31</v>
      </c>
      <c r="F4541" s="56">
        <v>0.58499999999999996</v>
      </c>
      <c r="G4541" s="53"/>
      <c r="H4541" s="53"/>
      <c r="I4541" s="53"/>
      <c r="J4541" s="53"/>
      <c r="K4541" s="57"/>
      <c r="L4541" s="58">
        <f t="shared" si="489"/>
        <v>26.53</v>
      </c>
      <c r="M4541" s="58">
        <f t="shared" si="490"/>
        <v>26.53</v>
      </c>
      <c r="N4541" s="58" t="e">
        <f>IF(F4541&gt;0,ROUND(F4541*#REF!,2),0)</f>
        <v>#REF!</v>
      </c>
      <c r="O4541" s="58">
        <f>IF(J4541&gt;0,ROUND(J4541*#REF!,2),0)</f>
        <v>0</v>
      </c>
      <c r="P4541" s="58" t="e">
        <f t="shared" si="491"/>
        <v>#REF!</v>
      </c>
      <c r="Q4541" s="59" t="s">
        <v>0</v>
      </c>
      <c r="R4541" s="51"/>
      <c r="S4541" s="51"/>
    </row>
    <row r="4542" spans="1:19" x14ac:dyDescent="0.35">
      <c r="A4542" s="53">
        <v>41401247</v>
      </c>
      <c r="B4542" s="53" t="s">
        <v>13516</v>
      </c>
      <c r="C4542" s="54" t="s">
        <v>75</v>
      </c>
      <c r="D4542" s="60">
        <v>1</v>
      </c>
      <c r="E4542" s="60" t="s">
        <v>31</v>
      </c>
      <c r="F4542" s="56"/>
      <c r="G4542" s="53"/>
      <c r="H4542" s="53"/>
      <c r="I4542" s="53"/>
      <c r="J4542" s="53"/>
      <c r="K4542" s="57"/>
      <c r="L4542" s="58">
        <f t="shared" si="489"/>
        <v>26.53</v>
      </c>
      <c r="M4542" s="58">
        <f t="shared" si="490"/>
        <v>26.53</v>
      </c>
      <c r="N4542" s="58">
        <f>IF(F4542&gt;0,ROUND(F4542*#REF!,2),0)</f>
        <v>0</v>
      </c>
      <c r="O4542" s="58">
        <f>IF(J4542&gt;0,ROUND(J4542*#REF!,2),0)</f>
        <v>0</v>
      </c>
      <c r="P4542" s="58">
        <f t="shared" si="491"/>
        <v>26.53</v>
      </c>
      <c r="Q4542" s="59" t="s">
        <v>0</v>
      </c>
      <c r="R4542" s="51"/>
      <c r="S4542" s="51"/>
    </row>
    <row r="4543" spans="1:19" x14ac:dyDescent="0.35">
      <c r="A4543" s="53">
        <v>41401255</v>
      </c>
      <c r="B4543" s="53" t="s">
        <v>13517</v>
      </c>
      <c r="C4543" s="54" t="s">
        <v>74</v>
      </c>
      <c r="D4543" s="60">
        <v>1</v>
      </c>
      <c r="E4543" s="60" t="s">
        <v>25</v>
      </c>
      <c r="F4543" s="56"/>
      <c r="G4543" s="53"/>
      <c r="H4543" s="53"/>
      <c r="I4543" s="53"/>
      <c r="J4543" s="53"/>
      <c r="K4543" s="57"/>
      <c r="L4543" s="58">
        <f t="shared" si="489"/>
        <v>13.26</v>
      </c>
      <c r="M4543" s="58">
        <f t="shared" si="490"/>
        <v>13.26</v>
      </c>
      <c r="N4543" s="58">
        <f>IF(F4543&gt;0,ROUND(F4543*#REF!,2),0)</f>
        <v>0</v>
      </c>
      <c r="O4543" s="58">
        <f>IF(J4543&gt;0,ROUND(J4543*#REF!,2),0)</f>
        <v>0</v>
      </c>
      <c r="P4543" s="58">
        <f t="shared" si="491"/>
        <v>13.26</v>
      </c>
      <c r="Q4543" s="59" t="s">
        <v>0</v>
      </c>
      <c r="R4543" s="51"/>
      <c r="S4543" s="51"/>
    </row>
    <row r="4544" spans="1:19" x14ac:dyDescent="0.35">
      <c r="A4544" s="53">
        <v>41401263</v>
      </c>
      <c r="B4544" s="53" t="s">
        <v>13518</v>
      </c>
      <c r="C4544" s="54" t="s">
        <v>73</v>
      </c>
      <c r="D4544" s="60">
        <v>1</v>
      </c>
      <c r="E4544" s="60" t="s">
        <v>4</v>
      </c>
      <c r="F4544" s="56">
        <v>1.95</v>
      </c>
      <c r="G4544" s="53"/>
      <c r="H4544" s="53"/>
      <c r="I4544" s="53"/>
      <c r="J4544" s="53"/>
      <c r="K4544" s="57"/>
      <c r="L4544" s="58">
        <f t="shared" si="489"/>
        <v>84.88</v>
      </c>
      <c r="M4544" s="58">
        <f t="shared" si="490"/>
        <v>84.88</v>
      </c>
      <c r="N4544" s="58" t="e">
        <f>IF(F4544&gt;0,ROUND(F4544*#REF!,2),0)</f>
        <v>#REF!</v>
      </c>
      <c r="O4544" s="58">
        <f>IF(J4544&gt;0,ROUND(J4544*#REF!,2),0)</f>
        <v>0</v>
      </c>
      <c r="P4544" s="58" t="e">
        <f t="shared" si="491"/>
        <v>#REF!</v>
      </c>
      <c r="Q4544" s="59" t="s">
        <v>0</v>
      </c>
      <c r="R4544" s="51"/>
      <c r="S4544" s="51"/>
    </row>
    <row r="4545" spans="1:19" ht="31.5" x14ac:dyDescent="0.35">
      <c r="A4545" s="53">
        <v>41401271</v>
      </c>
      <c r="B4545" s="53" t="s">
        <v>13519</v>
      </c>
      <c r="C4545" s="54" t="s">
        <v>72</v>
      </c>
      <c r="D4545" s="60">
        <v>1</v>
      </c>
      <c r="E4545" s="60" t="s">
        <v>31</v>
      </c>
      <c r="F4545" s="56">
        <v>0.38</v>
      </c>
      <c r="G4545" s="53"/>
      <c r="H4545" s="53"/>
      <c r="I4545" s="53"/>
      <c r="J4545" s="53"/>
      <c r="K4545" s="57"/>
      <c r="L4545" s="58">
        <f t="shared" si="489"/>
        <v>26.53</v>
      </c>
      <c r="M4545" s="58">
        <f t="shared" si="490"/>
        <v>26.53</v>
      </c>
      <c r="N4545" s="58" t="e">
        <f>IF(F4545&gt;0,ROUND(F4545*#REF!,2),0)</f>
        <v>#REF!</v>
      </c>
      <c r="O4545" s="58">
        <f>IF(J4545&gt;0,ROUND(J4545*#REF!,2),0)</f>
        <v>0</v>
      </c>
      <c r="P4545" s="58" t="e">
        <f t="shared" si="491"/>
        <v>#REF!</v>
      </c>
      <c r="Q4545" s="59" t="s">
        <v>0</v>
      </c>
      <c r="R4545" s="51"/>
      <c r="S4545" s="51"/>
    </row>
    <row r="4546" spans="1:19" x14ac:dyDescent="0.35">
      <c r="A4546" s="53">
        <v>41401280</v>
      </c>
      <c r="B4546" s="53" t="s">
        <v>13520</v>
      </c>
      <c r="C4546" s="54" t="s">
        <v>71</v>
      </c>
      <c r="D4546" s="60">
        <v>1</v>
      </c>
      <c r="E4546" s="60" t="s">
        <v>31</v>
      </c>
      <c r="F4546" s="56">
        <v>0.16200000000000001</v>
      </c>
      <c r="G4546" s="53"/>
      <c r="H4546" s="53"/>
      <c r="I4546" s="53"/>
      <c r="J4546" s="53"/>
      <c r="K4546" s="57"/>
      <c r="L4546" s="58">
        <f t="shared" si="489"/>
        <v>26.53</v>
      </c>
      <c r="M4546" s="58">
        <f t="shared" si="490"/>
        <v>26.53</v>
      </c>
      <c r="N4546" s="58" t="e">
        <f>IF(F4546&gt;0,ROUND(F4546*#REF!,2),0)</f>
        <v>#REF!</v>
      </c>
      <c r="O4546" s="58">
        <f>IF(J4546&gt;0,ROUND(J4546*#REF!,2),0)</f>
        <v>0</v>
      </c>
      <c r="P4546" s="58" t="e">
        <f t="shared" si="491"/>
        <v>#REF!</v>
      </c>
      <c r="Q4546" s="59" t="s">
        <v>0</v>
      </c>
      <c r="R4546" s="51"/>
      <c r="S4546" s="51"/>
    </row>
    <row r="4547" spans="1:19" ht="21" x14ac:dyDescent="0.35">
      <c r="A4547" s="53">
        <v>41401298</v>
      </c>
      <c r="B4547" s="53" t="s">
        <v>13521</v>
      </c>
      <c r="C4547" s="54" t="s">
        <v>70</v>
      </c>
      <c r="D4547" s="60">
        <v>1</v>
      </c>
      <c r="E4547" s="60" t="s">
        <v>13</v>
      </c>
      <c r="F4547" s="56">
        <v>3.2</v>
      </c>
      <c r="G4547" s="53"/>
      <c r="H4547" s="53"/>
      <c r="I4547" s="53"/>
      <c r="J4547" s="53"/>
      <c r="K4547" s="57"/>
      <c r="L4547" s="58">
        <f t="shared" si="489"/>
        <v>148.54</v>
      </c>
      <c r="M4547" s="58">
        <f t="shared" si="490"/>
        <v>148.54</v>
      </c>
      <c r="N4547" s="58" t="e">
        <f>IF(F4547&gt;0,ROUND(F4547*#REF!,2),0)</f>
        <v>#REF!</v>
      </c>
      <c r="O4547" s="58">
        <f>IF(J4547&gt;0,ROUND(J4547*#REF!,2),0)</f>
        <v>0</v>
      </c>
      <c r="P4547" s="58" t="e">
        <f t="shared" si="491"/>
        <v>#REF!</v>
      </c>
      <c r="Q4547" s="59" t="s">
        <v>0</v>
      </c>
      <c r="R4547" s="51"/>
      <c r="S4547" s="51"/>
    </row>
    <row r="4548" spans="1:19" ht="21" x14ac:dyDescent="0.35">
      <c r="A4548" s="53">
        <v>41401301</v>
      </c>
      <c r="B4548" s="53" t="s">
        <v>13522</v>
      </c>
      <c r="C4548" s="54" t="s">
        <v>69</v>
      </c>
      <c r="D4548" s="60">
        <v>1</v>
      </c>
      <c r="E4548" s="60" t="s">
        <v>31</v>
      </c>
      <c r="F4548" s="56">
        <v>8.6999999999999994E-2</v>
      </c>
      <c r="G4548" s="53"/>
      <c r="H4548" s="53"/>
      <c r="I4548" s="53"/>
      <c r="J4548" s="53"/>
      <c r="K4548" s="57"/>
      <c r="L4548" s="58">
        <f t="shared" si="489"/>
        <v>26.53</v>
      </c>
      <c r="M4548" s="58">
        <f t="shared" si="490"/>
        <v>26.53</v>
      </c>
      <c r="N4548" s="58" t="e">
        <f>IF(F4548&gt;0,ROUND(F4548*#REF!,2),0)</f>
        <v>#REF!</v>
      </c>
      <c r="O4548" s="58">
        <f>IF(J4548&gt;0,ROUND(J4548*#REF!,2),0)</f>
        <v>0</v>
      </c>
      <c r="P4548" s="58" t="e">
        <f t="shared" si="491"/>
        <v>#REF!</v>
      </c>
      <c r="Q4548" s="59" t="s">
        <v>0</v>
      </c>
      <c r="R4548" s="51"/>
      <c r="S4548" s="51"/>
    </row>
    <row r="4549" spans="1:19" ht="31.5" x14ac:dyDescent="0.35">
      <c r="A4549" s="53">
        <v>41401310</v>
      </c>
      <c r="B4549" s="53" t="s">
        <v>13523</v>
      </c>
      <c r="C4549" s="54" t="s">
        <v>68</v>
      </c>
      <c r="D4549" s="60">
        <v>1</v>
      </c>
      <c r="E4549" s="60" t="s">
        <v>20</v>
      </c>
      <c r="F4549" s="56"/>
      <c r="G4549" s="53"/>
      <c r="H4549" s="53"/>
      <c r="I4549" s="53"/>
      <c r="J4549" s="53"/>
      <c r="K4549" s="57"/>
      <c r="L4549" s="58">
        <f t="shared" si="489"/>
        <v>39.79</v>
      </c>
      <c r="M4549" s="58">
        <f t="shared" si="490"/>
        <v>39.79</v>
      </c>
      <c r="N4549" s="58">
        <f>IF(F4549&gt;0,ROUND(F4549*#REF!,2),0)</f>
        <v>0</v>
      </c>
      <c r="O4549" s="58">
        <f>IF(J4549&gt;0,ROUND(J4549*#REF!,2),0)</f>
        <v>0</v>
      </c>
      <c r="P4549" s="58">
        <f t="shared" si="491"/>
        <v>39.79</v>
      </c>
      <c r="Q4549" s="59" t="s">
        <v>0</v>
      </c>
      <c r="R4549" s="51"/>
      <c r="S4549" s="51"/>
    </row>
    <row r="4550" spans="1:19" ht="21" x14ac:dyDescent="0.35">
      <c r="A4550" s="53">
        <v>41401328</v>
      </c>
      <c r="B4550" s="53" t="s">
        <v>13524</v>
      </c>
      <c r="C4550" s="54" t="s">
        <v>67</v>
      </c>
      <c r="D4550" s="60">
        <v>1</v>
      </c>
      <c r="E4550" s="60" t="s">
        <v>20</v>
      </c>
      <c r="F4550" s="56"/>
      <c r="G4550" s="53"/>
      <c r="H4550" s="53"/>
      <c r="I4550" s="53"/>
      <c r="J4550" s="53"/>
      <c r="K4550" s="57"/>
      <c r="L4550" s="58">
        <f t="shared" si="489"/>
        <v>39.79</v>
      </c>
      <c r="M4550" s="58">
        <f t="shared" si="490"/>
        <v>39.79</v>
      </c>
      <c r="N4550" s="58">
        <f>IF(F4550&gt;0,ROUND(F4550*#REF!,2),0)</f>
        <v>0</v>
      </c>
      <c r="O4550" s="58">
        <f>IF(J4550&gt;0,ROUND(J4550*#REF!,2),0)</f>
        <v>0</v>
      </c>
      <c r="P4550" s="58">
        <f t="shared" si="491"/>
        <v>39.79</v>
      </c>
      <c r="Q4550" s="59" t="s">
        <v>0</v>
      </c>
      <c r="R4550" s="51"/>
      <c r="S4550" s="51"/>
    </row>
    <row r="4551" spans="1:19" ht="21" x14ac:dyDescent="0.35">
      <c r="A4551" s="53">
        <v>41401336</v>
      </c>
      <c r="B4551" s="53" t="s">
        <v>13525</v>
      </c>
      <c r="C4551" s="54" t="s">
        <v>66</v>
      </c>
      <c r="D4551" s="60">
        <v>1</v>
      </c>
      <c r="E4551" s="60" t="s">
        <v>20</v>
      </c>
      <c r="F4551" s="56"/>
      <c r="G4551" s="53"/>
      <c r="H4551" s="53"/>
      <c r="I4551" s="53"/>
      <c r="J4551" s="53"/>
      <c r="K4551" s="57"/>
      <c r="L4551" s="58">
        <f t="shared" si="489"/>
        <v>39.79</v>
      </c>
      <c r="M4551" s="58">
        <f t="shared" si="490"/>
        <v>39.79</v>
      </c>
      <c r="N4551" s="58">
        <f>IF(F4551&gt;0,ROUND(F4551*#REF!,2),0)</f>
        <v>0</v>
      </c>
      <c r="O4551" s="58">
        <f>IF(J4551&gt;0,ROUND(J4551*#REF!,2),0)</f>
        <v>0</v>
      </c>
      <c r="P4551" s="58">
        <f t="shared" si="491"/>
        <v>39.79</v>
      </c>
      <c r="Q4551" s="59" t="s">
        <v>0</v>
      </c>
      <c r="R4551" s="51"/>
      <c r="S4551" s="51"/>
    </row>
    <row r="4552" spans="1:19" ht="31.5" x14ac:dyDescent="0.35">
      <c r="A4552" s="53">
        <v>41401344</v>
      </c>
      <c r="B4552" s="53" t="s">
        <v>13526</v>
      </c>
      <c r="C4552" s="54" t="s">
        <v>65</v>
      </c>
      <c r="D4552" s="60">
        <v>1</v>
      </c>
      <c r="E4552" s="60" t="s">
        <v>25</v>
      </c>
      <c r="F4552" s="56"/>
      <c r="G4552" s="53"/>
      <c r="H4552" s="53"/>
      <c r="I4552" s="53"/>
      <c r="J4552" s="53"/>
      <c r="K4552" s="57"/>
      <c r="L4552" s="58">
        <f t="shared" ref="L4552:L4577" si="492">VLOOKUP(E4552,PORTES2021,10,FALSE)</f>
        <v>13.26</v>
      </c>
      <c r="M4552" s="58">
        <f t="shared" si="490"/>
        <v>13.26</v>
      </c>
      <c r="N4552" s="58">
        <f>IF(F4552&gt;0,ROUND(F4552*#REF!,2),0)</f>
        <v>0</v>
      </c>
      <c r="O4552" s="58">
        <f>IF(J4552&gt;0,ROUND(J4552*#REF!,2),0)</f>
        <v>0</v>
      </c>
      <c r="P4552" s="58">
        <f t="shared" si="491"/>
        <v>13.26</v>
      </c>
      <c r="Q4552" s="59" t="s">
        <v>0</v>
      </c>
      <c r="R4552" s="51"/>
      <c r="S4552" s="51"/>
    </row>
    <row r="4553" spans="1:19" ht="31.5" x14ac:dyDescent="0.35">
      <c r="A4553" s="53">
        <v>41401352</v>
      </c>
      <c r="B4553" s="53" t="s">
        <v>13527</v>
      </c>
      <c r="C4553" s="54" t="s">
        <v>64</v>
      </c>
      <c r="D4553" s="60">
        <v>1</v>
      </c>
      <c r="E4553" s="60" t="s">
        <v>25</v>
      </c>
      <c r="F4553" s="56"/>
      <c r="G4553" s="53"/>
      <c r="H4553" s="53"/>
      <c r="I4553" s="53"/>
      <c r="J4553" s="53"/>
      <c r="K4553" s="57"/>
      <c r="L4553" s="58">
        <f t="shared" si="492"/>
        <v>13.26</v>
      </c>
      <c r="M4553" s="58">
        <f t="shared" si="490"/>
        <v>13.26</v>
      </c>
      <c r="N4553" s="58">
        <f>IF(F4553&gt;0,ROUND(F4553*#REF!,2),0)</f>
        <v>0</v>
      </c>
      <c r="O4553" s="58">
        <f>IF(J4553&gt;0,ROUND(J4553*#REF!,2),0)</f>
        <v>0</v>
      </c>
      <c r="P4553" s="58">
        <f t="shared" si="491"/>
        <v>13.26</v>
      </c>
      <c r="Q4553" s="59" t="s">
        <v>0</v>
      </c>
      <c r="R4553" s="51"/>
      <c r="S4553" s="51"/>
    </row>
    <row r="4554" spans="1:19" ht="21" x14ac:dyDescent="0.35">
      <c r="A4554" s="53">
        <v>41401360</v>
      </c>
      <c r="B4554" s="53" t="s">
        <v>13528</v>
      </c>
      <c r="C4554" s="54" t="s">
        <v>63</v>
      </c>
      <c r="D4554" s="60">
        <v>1</v>
      </c>
      <c r="E4554" s="60" t="s">
        <v>20</v>
      </c>
      <c r="F4554" s="56"/>
      <c r="G4554" s="53"/>
      <c r="H4554" s="53"/>
      <c r="I4554" s="53"/>
      <c r="J4554" s="53"/>
      <c r="K4554" s="57"/>
      <c r="L4554" s="58">
        <f t="shared" si="492"/>
        <v>39.79</v>
      </c>
      <c r="M4554" s="58">
        <f t="shared" si="490"/>
        <v>39.79</v>
      </c>
      <c r="N4554" s="58">
        <f>IF(F4554&gt;0,ROUND(F4554*#REF!,2),0)</f>
        <v>0</v>
      </c>
      <c r="O4554" s="58">
        <f>IF(J4554&gt;0,ROUND(J4554*#REF!,2),0)</f>
        <v>0</v>
      </c>
      <c r="P4554" s="58">
        <f t="shared" si="491"/>
        <v>39.79</v>
      </c>
      <c r="Q4554" s="59" t="s">
        <v>0</v>
      </c>
      <c r="R4554" s="51"/>
      <c r="S4554" s="51"/>
    </row>
    <row r="4555" spans="1:19" ht="21" x14ac:dyDescent="0.35">
      <c r="A4555" s="53">
        <v>41401379</v>
      </c>
      <c r="B4555" s="53" t="s">
        <v>13529</v>
      </c>
      <c r="C4555" s="54" t="s">
        <v>62</v>
      </c>
      <c r="D4555" s="60">
        <v>1</v>
      </c>
      <c r="E4555" s="60" t="s">
        <v>20</v>
      </c>
      <c r="F4555" s="56"/>
      <c r="G4555" s="53"/>
      <c r="H4555" s="53"/>
      <c r="I4555" s="53"/>
      <c r="J4555" s="53"/>
      <c r="K4555" s="57"/>
      <c r="L4555" s="58">
        <f t="shared" si="492"/>
        <v>39.79</v>
      </c>
      <c r="M4555" s="58">
        <f t="shared" si="490"/>
        <v>39.79</v>
      </c>
      <c r="N4555" s="58">
        <f>IF(F4555&gt;0,ROUND(F4555*#REF!,2),0)</f>
        <v>0</v>
      </c>
      <c r="O4555" s="58">
        <f>IF(J4555&gt;0,ROUND(J4555*#REF!,2),0)</f>
        <v>0</v>
      </c>
      <c r="P4555" s="58">
        <f t="shared" si="491"/>
        <v>39.79</v>
      </c>
      <c r="Q4555" s="59" t="s">
        <v>0</v>
      </c>
      <c r="R4555" s="51"/>
      <c r="S4555" s="51"/>
    </row>
    <row r="4556" spans="1:19" ht="21" x14ac:dyDescent="0.35">
      <c r="A4556" s="53">
        <v>41401387</v>
      </c>
      <c r="B4556" s="53" t="s">
        <v>13530</v>
      </c>
      <c r="C4556" s="54" t="s">
        <v>61</v>
      </c>
      <c r="D4556" s="60">
        <v>1</v>
      </c>
      <c r="E4556" s="60" t="s">
        <v>20</v>
      </c>
      <c r="F4556" s="56"/>
      <c r="G4556" s="53"/>
      <c r="H4556" s="53"/>
      <c r="I4556" s="53"/>
      <c r="J4556" s="53"/>
      <c r="K4556" s="57"/>
      <c r="L4556" s="58">
        <f t="shared" si="492"/>
        <v>39.79</v>
      </c>
      <c r="M4556" s="58">
        <f t="shared" si="490"/>
        <v>39.79</v>
      </c>
      <c r="N4556" s="58">
        <f>IF(F4556&gt;0,ROUND(F4556*#REF!,2),0)</f>
        <v>0</v>
      </c>
      <c r="O4556" s="58">
        <f>IF(J4556&gt;0,ROUND(J4556*#REF!,2),0)</f>
        <v>0</v>
      </c>
      <c r="P4556" s="58">
        <f t="shared" si="491"/>
        <v>39.79</v>
      </c>
      <c r="Q4556" s="59" t="s">
        <v>0</v>
      </c>
      <c r="R4556" s="51"/>
      <c r="S4556" s="51"/>
    </row>
    <row r="4557" spans="1:19" ht="21" x14ac:dyDescent="0.35">
      <c r="A4557" s="53">
        <v>41401395</v>
      </c>
      <c r="B4557" s="53" t="s">
        <v>13531</v>
      </c>
      <c r="C4557" s="54" t="s">
        <v>60</v>
      </c>
      <c r="D4557" s="60">
        <v>1</v>
      </c>
      <c r="E4557" s="60" t="s">
        <v>20</v>
      </c>
      <c r="F4557" s="56"/>
      <c r="G4557" s="53"/>
      <c r="H4557" s="53"/>
      <c r="I4557" s="53"/>
      <c r="J4557" s="53"/>
      <c r="K4557" s="57"/>
      <c r="L4557" s="58">
        <f t="shared" si="492"/>
        <v>39.79</v>
      </c>
      <c r="M4557" s="58">
        <f t="shared" si="490"/>
        <v>39.79</v>
      </c>
      <c r="N4557" s="58">
        <f>IF(F4557&gt;0,ROUND(F4557*#REF!,2),0)</f>
        <v>0</v>
      </c>
      <c r="O4557" s="58">
        <f>IF(J4557&gt;0,ROUND(J4557*#REF!,2),0)</f>
        <v>0</v>
      </c>
      <c r="P4557" s="58">
        <f t="shared" si="491"/>
        <v>39.79</v>
      </c>
      <c r="Q4557" s="59" t="s">
        <v>0</v>
      </c>
      <c r="R4557" s="51"/>
      <c r="S4557" s="51"/>
    </row>
    <row r="4558" spans="1:19" ht="21" x14ac:dyDescent="0.35">
      <c r="A4558" s="53">
        <v>41401409</v>
      </c>
      <c r="B4558" s="53" t="s">
        <v>13532</v>
      </c>
      <c r="C4558" s="54" t="s">
        <v>59</v>
      </c>
      <c r="D4558" s="60">
        <v>1</v>
      </c>
      <c r="E4558" s="60" t="s">
        <v>20</v>
      </c>
      <c r="F4558" s="56"/>
      <c r="G4558" s="53"/>
      <c r="H4558" s="53"/>
      <c r="I4558" s="53"/>
      <c r="J4558" s="53"/>
      <c r="K4558" s="57"/>
      <c r="L4558" s="58">
        <f t="shared" si="492"/>
        <v>39.79</v>
      </c>
      <c r="M4558" s="58">
        <f t="shared" si="490"/>
        <v>39.79</v>
      </c>
      <c r="N4558" s="58">
        <f>IF(F4558&gt;0,ROUND(F4558*#REF!,2),0)</f>
        <v>0</v>
      </c>
      <c r="O4558" s="58">
        <f>IF(J4558&gt;0,ROUND(J4558*#REF!,2),0)</f>
        <v>0</v>
      </c>
      <c r="P4558" s="58">
        <f t="shared" si="491"/>
        <v>39.79</v>
      </c>
      <c r="Q4558" s="59" t="s">
        <v>0</v>
      </c>
      <c r="R4558" s="51"/>
      <c r="S4558" s="51"/>
    </row>
    <row r="4559" spans="1:19" ht="31.5" x14ac:dyDescent="0.35">
      <c r="A4559" s="53">
        <v>41401417</v>
      </c>
      <c r="B4559" s="53" t="s">
        <v>13533</v>
      </c>
      <c r="C4559" s="54" t="s">
        <v>58</v>
      </c>
      <c r="D4559" s="60">
        <v>1</v>
      </c>
      <c r="E4559" s="60" t="s">
        <v>20</v>
      </c>
      <c r="F4559" s="56"/>
      <c r="G4559" s="53"/>
      <c r="H4559" s="53"/>
      <c r="I4559" s="53"/>
      <c r="J4559" s="53"/>
      <c r="K4559" s="57"/>
      <c r="L4559" s="58">
        <f t="shared" si="492"/>
        <v>39.79</v>
      </c>
      <c r="M4559" s="58">
        <f t="shared" si="490"/>
        <v>39.79</v>
      </c>
      <c r="N4559" s="58">
        <f>IF(F4559&gt;0,ROUND(F4559*#REF!,2),0)</f>
        <v>0</v>
      </c>
      <c r="O4559" s="58">
        <f>IF(J4559&gt;0,ROUND(J4559*#REF!,2),0)</f>
        <v>0</v>
      </c>
      <c r="P4559" s="58">
        <f t="shared" si="491"/>
        <v>39.79</v>
      </c>
      <c r="Q4559" s="59" t="s">
        <v>0</v>
      </c>
      <c r="R4559" s="51"/>
      <c r="S4559" s="51"/>
    </row>
    <row r="4560" spans="1:19" ht="21" x14ac:dyDescent="0.35">
      <c r="A4560" s="53">
        <v>41401425</v>
      </c>
      <c r="B4560" s="53" t="s">
        <v>13534</v>
      </c>
      <c r="C4560" s="54" t="s">
        <v>57</v>
      </c>
      <c r="D4560" s="60">
        <v>1</v>
      </c>
      <c r="E4560" s="60" t="s">
        <v>4</v>
      </c>
      <c r="F4560" s="56"/>
      <c r="G4560" s="53"/>
      <c r="H4560" s="53"/>
      <c r="I4560" s="53"/>
      <c r="J4560" s="53"/>
      <c r="K4560" s="57"/>
      <c r="L4560" s="58">
        <f t="shared" si="492"/>
        <v>84.88</v>
      </c>
      <c r="M4560" s="58">
        <f t="shared" si="490"/>
        <v>84.88</v>
      </c>
      <c r="N4560" s="58">
        <f>IF(F4560&gt;0,ROUND(F4560*#REF!,2),0)</f>
        <v>0</v>
      </c>
      <c r="O4560" s="58">
        <f>IF(J4560&gt;0,ROUND(J4560*#REF!,2),0)</f>
        <v>0</v>
      </c>
      <c r="P4560" s="58">
        <f t="shared" si="491"/>
        <v>84.88</v>
      </c>
      <c r="Q4560" s="59" t="s">
        <v>0</v>
      </c>
      <c r="R4560" s="51"/>
      <c r="S4560" s="51"/>
    </row>
    <row r="4561" spans="1:19" ht="21" x14ac:dyDescent="0.35">
      <c r="A4561" s="53">
        <v>41401433</v>
      </c>
      <c r="B4561" s="53" t="s">
        <v>13535</v>
      </c>
      <c r="C4561" s="54" t="s">
        <v>56</v>
      </c>
      <c r="D4561" s="60">
        <v>0.25</v>
      </c>
      <c r="E4561" s="60" t="s">
        <v>25</v>
      </c>
      <c r="F4561" s="56"/>
      <c r="G4561" s="53"/>
      <c r="H4561" s="53"/>
      <c r="I4561" s="53"/>
      <c r="J4561" s="53"/>
      <c r="K4561" s="57"/>
      <c r="L4561" s="58">
        <f t="shared" si="492"/>
        <v>13.26</v>
      </c>
      <c r="M4561" s="58">
        <f t="shared" si="490"/>
        <v>3.32</v>
      </c>
      <c r="N4561" s="58">
        <f>IF(F4561&gt;0,ROUND(F4561*#REF!,2),0)</f>
        <v>0</v>
      </c>
      <c r="O4561" s="58">
        <f>IF(J4561&gt;0,ROUND(J4561*#REF!,2),0)</f>
        <v>0</v>
      </c>
      <c r="P4561" s="58">
        <f t="shared" si="491"/>
        <v>3.32</v>
      </c>
      <c r="Q4561" s="59" t="s">
        <v>0</v>
      </c>
      <c r="R4561" s="51"/>
      <c r="S4561" s="51"/>
    </row>
    <row r="4562" spans="1:19" ht="31.5" x14ac:dyDescent="0.35">
      <c r="A4562" s="53">
        <v>41401441</v>
      </c>
      <c r="B4562" s="53" t="s">
        <v>13536</v>
      </c>
      <c r="C4562" s="54" t="s">
        <v>55</v>
      </c>
      <c r="D4562" s="60">
        <v>1</v>
      </c>
      <c r="E4562" s="60" t="s">
        <v>13</v>
      </c>
      <c r="F4562" s="56"/>
      <c r="G4562" s="53"/>
      <c r="H4562" s="53"/>
      <c r="I4562" s="53"/>
      <c r="J4562" s="53"/>
      <c r="K4562" s="57"/>
      <c r="L4562" s="58">
        <f t="shared" si="492"/>
        <v>148.54</v>
      </c>
      <c r="M4562" s="58">
        <f t="shared" si="490"/>
        <v>148.54</v>
      </c>
      <c r="N4562" s="58">
        <f>IF(F4562&gt;0,ROUND(F4562*#REF!,2),0)</f>
        <v>0</v>
      </c>
      <c r="O4562" s="58">
        <f>IF(J4562&gt;0,ROUND(J4562*#REF!,2),0)</f>
        <v>0</v>
      </c>
      <c r="P4562" s="58">
        <f t="shared" si="491"/>
        <v>148.54</v>
      </c>
      <c r="Q4562" s="59" t="s">
        <v>0</v>
      </c>
      <c r="R4562" s="51"/>
      <c r="S4562" s="51"/>
    </row>
    <row r="4563" spans="1:19" ht="31.5" x14ac:dyDescent="0.35">
      <c r="A4563" s="53">
        <v>41401450</v>
      </c>
      <c r="B4563" s="53" t="s">
        <v>13537</v>
      </c>
      <c r="C4563" s="54" t="s">
        <v>54</v>
      </c>
      <c r="D4563" s="69">
        <v>0.3</v>
      </c>
      <c r="E4563" s="60" t="s">
        <v>25</v>
      </c>
      <c r="F4563" s="56"/>
      <c r="G4563" s="53"/>
      <c r="H4563" s="53"/>
      <c r="I4563" s="53"/>
      <c r="J4563" s="53"/>
      <c r="K4563" s="57"/>
      <c r="L4563" s="58">
        <f t="shared" si="492"/>
        <v>13.26</v>
      </c>
      <c r="M4563" s="58">
        <f t="shared" si="490"/>
        <v>3.98</v>
      </c>
      <c r="N4563" s="58">
        <f>IF(F4563&gt;0,ROUND(F4563*#REF!,2),0)</f>
        <v>0</v>
      </c>
      <c r="O4563" s="58">
        <f>IF(J4563&gt;0,ROUND(J4563*#REF!,2),0)</f>
        <v>0</v>
      </c>
      <c r="P4563" s="58">
        <f t="shared" si="491"/>
        <v>3.98</v>
      </c>
      <c r="Q4563" s="59" t="s">
        <v>0</v>
      </c>
      <c r="R4563" s="51"/>
      <c r="S4563" s="51"/>
    </row>
    <row r="4564" spans="1:19" ht="21" x14ac:dyDescent="0.35">
      <c r="A4564" s="53">
        <v>41401468</v>
      </c>
      <c r="B4564" s="53" t="s">
        <v>13538</v>
      </c>
      <c r="C4564" s="54" t="s">
        <v>53</v>
      </c>
      <c r="D4564" s="60">
        <v>1</v>
      </c>
      <c r="E4564" s="60" t="s">
        <v>31</v>
      </c>
      <c r="F4564" s="56"/>
      <c r="G4564" s="53"/>
      <c r="H4564" s="53"/>
      <c r="I4564" s="53"/>
      <c r="J4564" s="53"/>
      <c r="K4564" s="57"/>
      <c r="L4564" s="58">
        <f t="shared" si="492"/>
        <v>26.53</v>
      </c>
      <c r="M4564" s="58">
        <f t="shared" si="490"/>
        <v>26.53</v>
      </c>
      <c r="N4564" s="58">
        <f>IF(F4564&gt;0,ROUND(F4564*#REF!,2),0)</f>
        <v>0</v>
      </c>
      <c r="O4564" s="58">
        <f>IF(J4564&gt;0,ROUND(J4564*#REF!,2),0)</f>
        <v>0</v>
      </c>
      <c r="P4564" s="58">
        <f t="shared" si="491"/>
        <v>26.53</v>
      </c>
      <c r="Q4564" s="59" t="s">
        <v>0</v>
      </c>
      <c r="R4564" s="51"/>
      <c r="S4564" s="51"/>
    </row>
    <row r="4565" spans="1:19" ht="31.5" x14ac:dyDescent="0.35">
      <c r="A4565" s="53">
        <v>41401476</v>
      </c>
      <c r="B4565" s="53" t="s">
        <v>13539</v>
      </c>
      <c r="C4565" s="54" t="s">
        <v>52</v>
      </c>
      <c r="D4565" s="60">
        <v>1</v>
      </c>
      <c r="E4565" s="60" t="s">
        <v>23</v>
      </c>
      <c r="F4565" s="56">
        <v>2.9249999999999998</v>
      </c>
      <c r="G4565" s="53"/>
      <c r="H4565" s="53"/>
      <c r="I4565" s="53"/>
      <c r="J4565" s="53"/>
      <c r="K4565" s="57"/>
      <c r="L4565" s="58">
        <f t="shared" si="492"/>
        <v>116.71</v>
      </c>
      <c r="M4565" s="58">
        <f t="shared" si="490"/>
        <v>116.71</v>
      </c>
      <c r="N4565" s="58" t="e">
        <f>IF(F4565&gt;0,ROUND(F4565*#REF!,2),0)</f>
        <v>#REF!</v>
      </c>
      <c r="O4565" s="58">
        <f>IF(J4565&gt;0,ROUND(J4565*#REF!,2),0)</f>
        <v>0</v>
      </c>
      <c r="P4565" s="58" t="e">
        <f t="shared" si="491"/>
        <v>#REF!</v>
      </c>
      <c r="Q4565" s="59" t="s">
        <v>0</v>
      </c>
      <c r="R4565" s="51"/>
      <c r="S4565" s="51"/>
    </row>
    <row r="4566" spans="1:19" ht="31.5" x14ac:dyDescent="0.35">
      <c r="A4566" s="53">
        <v>41401484</v>
      </c>
      <c r="B4566" s="53" t="s">
        <v>13540</v>
      </c>
      <c r="C4566" s="54" t="s">
        <v>51</v>
      </c>
      <c r="D4566" s="60">
        <v>1</v>
      </c>
      <c r="E4566" s="60" t="s">
        <v>18</v>
      </c>
      <c r="F4566" s="56">
        <v>1.365</v>
      </c>
      <c r="G4566" s="53"/>
      <c r="H4566" s="53"/>
      <c r="I4566" s="53"/>
      <c r="J4566" s="53"/>
      <c r="K4566" s="57"/>
      <c r="L4566" s="58">
        <f t="shared" si="492"/>
        <v>53.06</v>
      </c>
      <c r="M4566" s="58">
        <f t="shared" si="490"/>
        <v>53.06</v>
      </c>
      <c r="N4566" s="58" t="e">
        <f>IF(F4566&gt;0,ROUND(F4566*#REF!,2),0)</f>
        <v>#REF!</v>
      </c>
      <c r="O4566" s="58">
        <f>IF(J4566&gt;0,ROUND(J4566*#REF!,2),0)</f>
        <v>0</v>
      </c>
      <c r="P4566" s="58" t="e">
        <f t="shared" si="491"/>
        <v>#REF!</v>
      </c>
      <c r="Q4566" s="59" t="s">
        <v>0</v>
      </c>
      <c r="R4566" s="51"/>
      <c r="S4566" s="51"/>
    </row>
    <row r="4567" spans="1:19" ht="21" x14ac:dyDescent="0.35">
      <c r="A4567" s="53">
        <v>41401492</v>
      </c>
      <c r="B4567" s="53" t="s">
        <v>13541</v>
      </c>
      <c r="C4567" s="54" t="s">
        <v>50</v>
      </c>
      <c r="D4567" s="60">
        <v>1</v>
      </c>
      <c r="E4567" s="60" t="s">
        <v>23</v>
      </c>
      <c r="F4567" s="56">
        <v>4.8529999999999998</v>
      </c>
      <c r="G4567" s="53"/>
      <c r="H4567" s="53"/>
      <c r="I4567" s="53"/>
      <c r="J4567" s="53"/>
      <c r="K4567" s="57"/>
      <c r="L4567" s="58">
        <f t="shared" si="492"/>
        <v>116.71</v>
      </c>
      <c r="M4567" s="58">
        <f t="shared" si="490"/>
        <v>116.71</v>
      </c>
      <c r="N4567" s="58" t="e">
        <f>IF(F4567&gt;0,ROUND(F4567*#REF!,2),0)</f>
        <v>#REF!</v>
      </c>
      <c r="O4567" s="58">
        <f>IF(J4567&gt;0,ROUND(J4567*#REF!,2),0)</f>
        <v>0</v>
      </c>
      <c r="P4567" s="58" t="e">
        <f t="shared" si="491"/>
        <v>#REF!</v>
      </c>
      <c r="Q4567" s="59" t="s">
        <v>0</v>
      </c>
      <c r="R4567" s="51"/>
      <c r="S4567" s="51"/>
    </row>
    <row r="4568" spans="1:19" x14ac:dyDescent="0.35">
      <c r="A4568" s="53">
        <v>41401514</v>
      </c>
      <c r="B4568" s="53" t="s">
        <v>13542</v>
      </c>
      <c r="C4568" s="54" t="s">
        <v>49</v>
      </c>
      <c r="D4568" s="60">
        <v>1</v>
      </c>
      <c r="E4568" s="60" t="s">
        <v>25</v>
      </c>
      <c r="F4568" s="56">
        <v>1.2829999999999999</v>
      </c>
      <c r="G4568" s="53"/>
      <c r="H4568" s="53"/>
      <c r="I4568" s="53"/>
      <c r="J4568" s="53"/>
      <c r="K4568" s="57"/>
      <c r="L4568" s="58">
        <f t="shared" si="492"/>
        <v>13.26</v>
      </c>
      <c r="M4568" s="58">
        <f t="shared" si="490"/>
        <v>13.26</v>
      </c>
      <c r="N4568" s="58" t="e">
        <f>IF(F4568&gt;0,ROUND(F4568*#REF!,2),0)</f>
        <v>#REF!</v>
      </c>
      <c r="O4568" s="58">
        <f>IF(J4568&gt;0,ROUND(J4568*#REF!,2),0)</f>
        <v>0</v>
      </c>
      <c r="P4568" s="58" t="e">
        <f t="shared" si="491"/>
        <v>#REF!</v>
      </c>
      <c r="Q4568" s="59" t="s">
        <v>0</v>
      </c>
      <c r="R4568" s="51"/>
      <c r="S4568" s="51"/>
    </row>
    <row r="4569" spans="1:19" ht="21" x14ac:dyDescent="0.35">
      <c r="A4569" s="53">
        <v>41401522</v>
      </c>
      <c r="B4569" s="53" t="s">
        <v>13543</v>
      </c>
      <c r="C4569" s="54" t="s">
        <v>48</v>
      </c>
      <c r="D4569" s="60">
        <v>1</v>
      </c>
      <c r="E4569" s="60" t="s">
        <v>20</v>
      </c>
      <c r="F4569" s="56"/>
      <c r="G4569" s="53"/>
      <c r="H4569" s="53"/>
      <c r="I4569" s="53"/>
      <c r="J4569" s="53"/>
      <c r="K4569" s="57"/>
      <c r="L4569" s="58">
        <f t="shared" si="492"/>
        <v>39.79</v>
      </c>
      <c r="M4569" s="58">
        <f t="shared" si="490"/>
        <v>39.79</v>
      </c>
      <c r="N4569" s="58">
        <f>IF(F4569&gt;0,ROUND(F4569*#REF!,2),0)</f>
        <v>0</v>
      </c>
      <c r="O4569" s="58">
        <f>IF(J4569&gt;0,ROUND(J4569*#REF!,2),0)</f>
        <v>0</v>
      </c>
      <c r="P4569" s="58">
        <f t="shared" si="491"/>
        <v>39.79</v>
      </c>
      <c r="Q4569" s="59" t="s">
        <v>0</v>
      </c>
      <c r="R4569" s="51"/>
      <c r="S4569" s="51"/>
    </row>
    <row r="4570" spans="1:19" ht="21" x14ac:dyDescent="0.35">
      <c r="A4570" s="53">
        <v>41401530</v>
      </c>
      <c r="B4570" s="53" t="s">
        <v>13544</v>
      </c>
      <c r="C4570" s="54" t="s">
        <v>47</v>
      </c>
      <c r="D4570" s="60">
        <v>1</v>
      </c>
      <c r="E4570" s="60" t="s">
        <v>20</v>
      </c>
      <c r="F4570" s="56"/>
      <c r="G4570" s="53"/>
      <c r="H4570" s="53"/>
      <c r="I4570" s="53"/>
      <c r="J4570" s="53"/>
      <c r="K4570" s="57"/>
      <c r="L4570" s="58">
        <f t="shared" si="492"/>
        <v>39.79</v>
      </c>
      <c r="M4570" s="58">
        <f t="shared" si="490"/>
        <v>39.79</v>
      </c>
      <c r="N4570" s="58">
        <f>IF(F4570&gt;0,ROUND(F4570*#REF!,2),0)</f>
        <v>0</v>
      </c>
      <c r="O4570" s="58">
        <f>IF(J4570&gt;0,ROUND(J4570*#REF!,2),0)</f>
        <v>0</v>
      </c>
      <c r="P4570" s="58">
        <f t="shared" si="491"/>
        <v>39.79</v>
      </c>
      <c r="Q4570" s="59" t="s">
        <v>0</v>
      </c>
      <c r="R4570" s="51"/>
      <c r="S4570" s="51"/>
    </row>
    <row r="4571" spans="1:19" ht="21" x14ac:dyDescent="0.35">
      <c r="A4571" s="53">
        <v>41401549</v>
      </c>
      <c r="B4571" s="53" t="s">
        <v>13545</v>
      </c>
      <c r="C4571" s="54" t="s">
        <v>46</v>
      </c>
      <c r="D4571" s="60">
        <v>1</v>
      </c>
      <c r="E4571" s="60" t="s">
        <v>18</v>
      </c>
      <c r="F4571" s="56">
        <v>11.1</v>
      </c>
      <c r="G4571" s="53"/>
      <c r="H4571" s="53"/>
      <c r="I4571" s="53"/>
      <c r="J4571" s="53"/>
      <c r="K4571" s="57"/>
      <c r="L4571" s="58">
        <f t="shared" si="492"/>
        <v>53.06</v>
      </c>
      <c r="M4571" s="58">
        <f t="shared" si="490"/>
        <v>53.06</v>
      </c>
      <c r="N4571" s="58" t="e">
        <f>IF(F4571&gt;0,ROUND(F4571*#REF!,2),0)</f>
        <v>#REF!</v>
      </c>
      <c r="O4571" s="58">
        <f>IF(J4571&gt;0,ROUND(J4571*#REF!,2),0)</f>
        <v>0</v>
      </c>
      <c r="P4571" s="58" t="e">
        <f t="shared" si="491"/>
        <v>#REF!</v>
      </c>
      <c r="Q4571" s="59" t="s">
        <v>0</v>
      </c>
      <c r="R4571" s="51"/>
      <c r="S4571" s="51"/>
    </row>
    <row r="4572" spans="1:19" x14ac:dyDescent="0.35">
      <c r="A4572" s="53">
        <v>41401557</v>
      </c>
      <c r="B4572" s="53" t="s">
        <v>13546</v>
      </c>
      <c r="C4572" s="54" t="s">
        <v>45</v>
      </c>
      <c r="D4572" s="60">
        <v>1</v>
      </c>
      <c r="E4572" s="60" t="s">
        <v>25</v>
      </c>
      <c r="F4572" s="56"/>
      <c r="G4572" s="53"/>
      <c r="H4572" s="53"/>
      <c r="I4572" s="53"/>
      <c r="J4572" s="53"/>
      <c r="K4572" s="57"/>
      <c r="L4572" s="58">
        <f t="shared" si="492"/>
        <v>13.26</v>
      </c>
      <c r="M4572" s="58">
        <f t="shared" si="490"/>
        <v>13.26</v>
      </c>
      <c r="N4572" s="58">
        <f>IF(F4572&gt;0,ROUND(F4572*#REF!,2),0)</f>
        <v>0</v>
      </c>
      <c r="O4572" s="58">
        <f>IF(J4572&gt;0,ROUND(J4572*#REF!,2),0)</f>
        <v>0</v>
      </c>
      <c r="P4572" s="58">
        <f t="shared" si="491"/>
        <v>13.26</v>
      </c>
      <c r="Q4572" s="59" t="s">
        <v>0</v>
      </c>
      <c r="R4572" s="51"/>
      <c r="S4572" s="51"/>
    </row>
    <row r="4573" spans="1:19" ht="21" x14ac:dyDescent="0.35">
      <c r="A4573" s="53">
        <v>41401565</v>
      </c>
      <c r="B4573" s="53" t="s">
        <v>13547</v>
      </c>
      <c r="C4573" s="54" t="s">
        <v>44</v>
      </c>
      <c r="D4573" s="60">
        <v>1</v>
      </c>
      <c r="E4573" s="60" t="s">
        <v>34</v>
      </c>
      <c r="F4573" s="56"/>
      <c r="G4573" s="53"/>
      <c r="H4573" s="53"/>
      <c r="I4573" s="53"/>
      <c r="J4573" s="53"/>
      <c r="K4573" s="57"/>
      <c r="L4573" s="58">
        <f t="shared" si="492"/>
        <v>71.62</v>
      </c>
      <c r="M4573" s="58">
        <f t="shared" si="490"/>
        <v>71.62</v>
      </c>
      <c r="N4573" s="58">
        <f>IF(F4573&gt;0,ROUND(F4573*#REF!,2),0)</f>
        <v>0</v>
      </c>
      <c r="O4573" s="58">
        <f>IF(J4573&gt;0,ROUND(J4573*#REF!,2),0)</f>
        <v>0</v>
      </c>
      <c r="P4573" s="58">
        <f t="shared" si="491"/>
        <v>71.62</v>
      </c>
      <c r="Q4573" s="59" t="s">
        <v>0</v>
      </c>
      <c r="R4573" s="51"/>
      <c r="S4573" s="51"/>
    </row>
    <row r="4574" spans="1:19" x14ac:dyDescent="0.35">
      <c r="A4574" s="53">
        <v>41401654</v>
      </c>
      <c r="B4574" s="53" t="s">
        <v>13548</v>
      </c>
      <c r="C4574" s="54" t="s">
        <v>43</v>
      </c>
      <c r="D4574" s="60">
        <v>1</v>
      </c>
      <c r="E4574" s="60" t="s">
        <v>34</v>
      </c>
      <c r="F4574" s="56"/>
      <c r="G4574" s="53"/>
      <c r="H4574" s="53"/>
      <c r="I4574" s="53"/>
      <c r="J4574" s="53"/>
      <c r="K4574" s="57"/>
      <c r="L4574" s="58">
        <f t="shared" si="492"/>
        <v>71.62</v>
      </c>
      <c r="M4574" s="58">
        <f t="shared" si="490"/>
        <v>71.62</v>
      </c>
      <c r="N4574" s="58">
        <f>IF(F4574&gt;0,ROUND(F4574*#REF!,2),0)</f>
        <v>0</v>
      </c>
      <c r="O4574" s="58">
        <f>IF(J4574&gt;0,ROUND(J4574*#REF!,2),0)</f>
        <v>0</v>
      </c>
      <c r="P4574" s="58">
        <f t="shared" si="491"/>
        <v>71.62</v>
      </c>
      <c r="Q4574" s="59" t="s">
        <v>0</v>
      </c>
      <c r="R4574" s="51"/>
      <c r="S4574" s="51"/>
    </row>
    <row r="4575" spans="1:19" ht="31.5" x14ac:dyDescent="0.35">
      <c r="A4575" s="53">
        <v>41401662</v>
      </c>
      <c r="B4575" s="53" t="s">
        <v>13549</v>
      </c>
      <c r="C4575" s="54" t="s">
        <v>42</v>
      </c>
      <c r="D4575" s="60">
        <v>1</v>
      </c>
      <c r="E4575" s="60" t="s">
        <v>41</v>
      </c>
      <c r="F4575" s="56"/>
      <c r="G4575" s="53"/>
      <c r="H4575" s="53"/>
      <c r="I4575" s="53"/>
      <c r="J4575" s="53"/>
      <c r="K4575" s="57"/>
      <c r="L4575" s="58">
        <f t="shared" si="492"/>
        <v>169.74</v>
      </c>
      <c r="M4575" s="58">
        <f t="shared" si="490"/>
        <v>169.74</v>
      </c>
      <c r="N4575" s="58">
        <f>IF(F4575&gt;0,ROUND(F4575*#REF!,2),0)</f>
        <v>0</v>
      </c>
      <c r="O4575" s="58">
        <f>IF(J4575&gt;0,ROUND(J4575*#REF!,2),0)</f>
        <v>0</v>
      </c>
      <c r="P4575" s="58">
        <f t="shared" si="491"/>
        <v>169.74</v>
      </c>
      <c r="Q4575" s="59" t="s">
        <v>0</v>
      </c>
      <c r="R4575" s="51"/>
      <c r="S4575" s="51"/>
    </row>
    <row r="4576" spans="1:19" ht="31.5" x14ac:dyDescent="0.35">
      <c r="A4576" s="53">
        <v>41401670</v>
      </c>
      <c r="B4576" s="53" t="s">
        <v>13550</v>
      </c>
      <c r="C4576" s="54" t="s">
        <v>40</v>
      </c>
      <c r="D4576" s="60">
        <v>1</v>
      </c>
      <c r="E4576" s="60" t="s">
        <v>31</v>
      </c>
      <c r="F4576" s="56"/>
      <c r="G4576" s="53"/>
      <c r="H4576" s="53"/>
      <c r="I4576" s="53"/>
      <c r="J4576" s="53"/>
      <c r="K4576" s="57"/>
      <c r="L4576" s="58">
        <f t="shared" si="492"/>
        <v>26.53</v>
      </c>
      <c r="M4576" s="58">
        <f t="shared" si="490"/>
        <v>26.53</v>
      </c>
      <c r="N4576" s="58">
        <f>IF(F4576&gt;0,ROUND(F4576*#REF!,2),0)</f>
        <v>0</v>
      </c>
      <c r="O4576" s="58">
        <f>IF(J4576&gt;0,ROUND(J4576*#REF!,2),0)</f>
        <v>0</v>
      </c>
      <c r="P4576" s="58">
        <f t="shared" si="491"/>
        <v>26.53</v>
      </c>
      <c r="Q4576" s="59" t="s">
        <v>0</v>
      </c>
      <c r="R4576" s="51"/>
      <c r="S4576" s="51"/>
    </row>
    <row r="4577" spans="1:19" ht="31.5" x14ac:dyDescent="0.35">
      <c r="A4577" s="53">
        <v>41401719</v>
      </c>
      <c r="B4577" s="53" t="s">
        <v>13551</v>
      </c>
      <c r="C4577" s="54" t="s">
        <v>39</v>
      </c>
      <c r="D4577" s="60">
        <v>1</v>
      </c>
      <c r="E4577" s="60" t="s">
        <v>31</v>
      </c>
      <c r="F4577" s="56"/>
      <c r="G4577" s="53"/>
      <c r="H4577" s="53"/>
      <c r="I4577" s="53"/>
      <c r="J4577" s="53"/>
      <c r="K4577" s="57"/>
      <c r="L4577" s="58">
        <f t="shared" si="492"/>
        <v>26.53</v>
      </c>
      <c r="M4577" s="58">
        <f t="shared" si="490"/>
        <v>26.53</v>
      </c>
      <c r="N4577" s="58">
        <f>IF(F4577&gt;0,ROUND(F4577*#REF!,2),0)</f>
        <v>0</v>
      </c>
      <c r="O4577" s="58">
        <f>IF(J4577&gt;0,ROUND(J4577*#REF!,2),0)</f>
        <v>0</v>
      </c>
      <c r="P4577" s="58">
        <f t="shared" si="491"/>
        <v>26.53</v>
      </c>
      <c r="Q4577" s="59" t="s">
        <v>0</v>
      </c>
      <c r="R4577" s="51"/>
      <c r="S4577" s="51"/>
    </row>
    <row r="4578" spans="1:19" ht="21" x14ac:dyDescent="0.35">
      <c r="A4578" s="53">
        <v>41501012</v>
      </c>
      <c r="B4578" s="53" t="s">
        <v>13552</v>
      </c>
      <c r="C4578" s="54" t="s">
        <v>38</v>
      </c>
      <c r="D4578" s="60">
        <v>1</v>
      </c>
      <c r="E4578" s="60" t="s">
        <v>4</v>
      </c>
      <c r="F4578" s="56">
        <v>0.52</v>
      </c>
      <c r="G4578" s="53"/>
      <c r="H4578" s="53"/>
      <c r="I4578" s="53"/>
      <c r="J4578" s="53"/>
      <c r="K4578" s="57"/>
      <c r="L4578" s="58">
        <f t="shared" ref="L4578:L4593" si="493">VLOOKUP(E4578,PORTES2021,10,FALSE)</f>
        <v>84.88</v>
      </c>
      <c r="M4578" s="58">
        <f t="shared" ref="M4578:M4593" si="494">ROUND(D4578*L4578,2)</f>
        <v>84.88</v>
      </c>
      <c r="N4578" s="58" t="e">
        <f>IF(F4578&gt;0,ROUND(F4578*#REF!,2),0)</f>
        <v>#REF!</v>
      </c>
      <c r="O4578" s="58">
        <f>IF(J4578&gt;0,ROUND(J4578*#REF!,2),0)</f>
        <v>0</v>
      </c>
      <c r="P4578" s="58" t="e">
        <f t="shared" ref="P4578:P4593" si="495">ROUND(M4578+N4578+O4578,2)</f>
        <v>#REF!</v>
      </c>
      <c r="Q4578" s="59" t="s">
        <v>0</v>
      </c>
      <c r="R4578" s="51"/>
      <c r="S4578" s="51"/>
    </row>
    <row r="4579" spans="1:19" x14ac:dyDescent="0.35">
      <c r="A4579" s="53">
        <v>41501020</v>
      </c>
      <c r="B4579" s="53" t="s">
        <v>13553</v>
      </c>
      <c r="C4579" s="54" t="s">
        <v>37</v>
      </c>
      <c r="D4579" s="60">
        <v>1</v>
      </c>
      <c r="E4579" s="60" t="s">
        <v>20</v>
      </c>
      <c r="F4579" s="56"/>
      <c r="G4579" s="53"/>
      <c r="H4579" s="53"/>
      <c r="I4579" s="53"/>
      <c r="J4579" s="53"/>
      <c r="K4579" s="57"/>
      <c r="L4579" s="58">
        <f t="shared" si="493"/>
        <v>39.79</v>
      </c>
      <c r="M4579" s="58">
        <f t="shared" si="494"/>
        <v>39.79</v>
      </c>
      <c r="N4579" s="58">
        <f>IF(F4579&gt;0,ROUND(F4579*#REF!,2),0)</f>
        <v>0</v>
      </c>
      <c r="O4579" s="58">
        <f>IF(J4579&gt;0,ROUND(J4579*#REF!,2),0)</f>
        <v>0</v>
      </c>
      <c r="P4579" s="58">
        <f t="shared" si="495"/>
        <v>39.79</v>
      </c>
      <c r="Q4579" s="59" t="s">
        <v>0</v>
      </c>
      <c r="R4579" s="51"/>
      <c r="S4579" s="51"/>
    </row>
    <row r="4580" spans="1:19" ht="21" x14ac:dyDescent="0.35">
      <c r="A4580" s="53">
        <v>41501047</v>
      </c>
      <c r="B4580" s="53" t="s">
        <v>13554</v>
      </c>
      <c r="C4580" s="54" t="s">
        <v>36</v>
      </c>
      <c r="D4580" s="60">
        <v>1</v>
      </c>
      <c r="E4580" s="60" t="s">
        <v>18</v>
      </c>
      <c r="F4580" s="56">
        <v>0.38</v>
      </c>
      <c r="G4580" s="53"/>
      <c r="H4580" s="53"/>
      <c r="I4580" s="53"/>
      <c r="J4580" s="53"/>
      <c r="K4580" s="57"/>
      <c r="L4580" s="58">
        <f t="shared" si="493"/>
        <v>53.06</v>
      </c>
      <c r="M4580" s="58">
        <f t="shared" si="494"/>
        <v>53.06</v>
      </c>
      <c r="N4580" s="58" t="e">
        <f>IF(F4580&gt;0,ROUND(F4580*#REF!,2),0)</f>
        <v>#REF!</v>
      </c>
      <c r="O4580" s="58">
        <f>IF(J4580&gt;0,ROUND(J4580*#REF!,2),0)</f>
        <v>0</v>
      </c>
      <c r="P4580" s="58" t="e">
        <f t="shared" si="495"/>
        <v>#REF!</v>
      </c>
      <c r="Q4580" s="59" t="s">
        <v>0</v>
      </c>
      <c r="R4580" s="51"/>
      <c r="S4580" s="51"/>
    </row>
    <row r="4581" spans="1:19" ht="21" x14ac:dyDescent="0.35">
      <c r="A4581" s="53">
        <v>41501063</v>
      </c>
      <c r="B4581" s="53" t="s">
        <v>13555</v>
      </c>
      <c r="C4581" s="54" t="s">
        <v>35</v>
      </c>
      <c r="D4581" s="60">
        <v>1</v>
      </c>
      <c r="E4581" s="60" t="s">
        <v>34</v>
      </c>
      <c r="F4581" s="56">
        <v>1</v>
      </c>
      <c r="G4581" s="53"/>
      <c r="H4581" s="53"/>
      <c r="I4581" s="53"/>
      <c r="J4581" s="53"/>
      <c r="K4581" s="57"/>
      <c r="L4581" s="58">
        <f t="shared" si="493"/>
        <v>71.62</v>
      </c>
      <c r="M4581" s="58">
        <f t="shared" si="494"/>
        <v>71.62</v>
      </c>
      <c r="N4581" s="58" t="e">
        <f>IF(F4581&gt;0,ROUND(F4581*#REF!,2),0)</f>
        <v>#REF!</v>
      </c>
      <c r="O4581" s="58">
        <f>IF(J4581&gt;0,ROUND(J4581*#REF!,2),0)</f>
        <v>0</v>
      </c>
      <c r="P4581" s="58" t="e">
        <f t="shared" si="495"/>
        <v>#REF!</v>
      </c>
      <c r="Q4581" s="59" t="s">
        <v>0</v>
      </c>
      <c r="R4581" s="51"/>
      <c r="S4581" s="51"/>
    </row>
    <row r="4582" spans="1:19" ht="21" x14ac:dyDescent="0.35">
      <c r="A4582" s="53">
        <v>41501071</v>
      </c>
      <c r="B4582" s="53" t="s">
        <v>13556</v>
      </c>
      <c r="C4582" s="54" t="s">
        <v>33</v>
      </c>
      <c r="D4582" s="60">
        <v>1</v>
      </c>
      <c r="E4582" s="60" t="s">
        <v>31</v>
      </c>
      <c r="F4582" s="56"/>
      <c r="G4582" s="53"/>
      <c r="H4582" s="53"/>
      <c r="I4582" s="53"/>
      <c r="J4582" s="53"/>
      <c r="K4582" s="57"/>
      <c r="L4582" s="58">
        <f t="shared" si="493"/>
        <v>26.53</v>
      </c>
      <c r="M4582" s="58">
        <f t="shared" si="494"/>
        <v>26.53</v>
      </c>
      <c r="N4582" s="58">
        <f>IF(F4582&gt;0,ROUND(F4582*#REF!,2),0)</f>
        <v>0</v>
      </c>
      <c r="O4582" s="58">
        <f>IF(J4582&gt;0,ROUND(J4582*#REF!,2),0)</f>
        <v>0</v>
      </c>
      <c r="P4582" s="58">
        <f t="shared" si="495"/>
        <v>26.53</v>
      </c>
      <c r="Q4582" s="59" t="s">
        <v>0</v>
      </c>
      <c r="R4582" s="51"/>
      <c r="S4582" s="51"/>
    </row>
    <row r="4583" spans="1:19" ht="21" x14ac:dyDescent="0.35">
      <c r="A4583" s="53">
        <v>41501080</v>
      </c>
      <c r="B4583" s="53" t="s">
        <v>13557</v>
      </c>
      <c r="C4583" s="54" t="s">
        <v>32</v>
      </c>
      <c r="D4583" s="60">
        <v>1</v>
      </c>
      <c r="E4583" s="60" t="s">
        <v>31</v>
      </c>
      <c r="F4583" s="56"/>
      <c r="G4583" s="53"/>
      <c r="H4583" s="53"/>
      <c r="I4583" s="53"/>
      <c r="J4583" s="53"/>
      <c r="K4583" s="57"/>
      <c r="L4583" s="58">
        <f t="shared" si="493"/>
        <v>26.53</v>
      </c>
      <c r="M4583" s="58">
        <f t="shared" si="494"/>
        <v>26.53</v>
      </c>
      <c r="N4583" s="58">
        <f>IF(F4583&gt;0,ROUND(F4583*#REF!,2),0)</f>
        <v>0</v>
      </c>
      <c r="O4583" s="58">
        <f>IF(J4583&gt;0,ROUND(J4583*#REF!,2),0)</f>
        <v>0</v>
      </c>
      <c r="P4583" s="58">
        <f t="shared" si="495"/>
        <v>26.53</v>
      </c>
      <c r="Q4583" s="59" t="s">
        <v>0</v>
      </c>
      <c r="R4583" s="51"/>
      <c r="S4583" s="51"/>
    </row>
    <row r="4584" spans="1:19" ht="31.5" x14ac:dyDescent="0.35">
      <c r="A4584" s="53">
        <v>41501098</v>
      </c>
      <c r="B4584" s="53" t="s">
        <v>13558</v>
      </c>
      <c r="C4584" s="54" t="s">
        <v>30</v>
      </c>
      <c r="D4584" s="60">
        <v>1</v>
      </c>
      <c r="E4584" s="60" t="s">
        <v>18</v>
      </c>
      <c r="F4584" s="56">
        <v>7.16</v>
      </c>
      <c r="G4584" s="53"/>
      <c r="H4584" s="53"/>
      <c r="I4584" s="53"/>
      <c r="J4584" s="53"/>
      <c r="K4584" s="57"/>
      <c r="L4584" s="58">
        <f t="shared" si="493"/>
        <v>53.06</v>
      </c>
      <c r="M4584" s="58">
        <f t="shared" si="494"/>
        <v>53.06</v>
      </c>
      <c r="N4584" s="58" t="e">
        <f>IF(F4584&gt;0,ROUND(F4584*#REF!,2),0)</f>
        <v>#REF!</v>
      </c>
      <c r="O4584" s="58">
        <f>IF(J4584&gt;0,ROUND(J4584*#REF!,2),0)</f>
        <v>0</v>
      </c>
      <c r="P4584" s="58" t="e">
        <f t="shared" si="495"/>
        <v>#REF!</v>
      </c>
      <c r="Q4584" s="59" t="s">
        <v>0</v>
      </c>
      <c r="R4584" s="51"/>
      <c r="S4584" s="51"/>
    </row>
    <row r="4585" spans="1:19" ht="21" x14ac:dyDescent="0.35">
      <c r="A4585" s="53">
        <v>41501101</v>
      </c>
      <c r="B4585" s="53" t="s">
        <v>13559</v>
      </c>
      <c r="C4585" s="54" t="s">
        <v>29</v>
      </c>
      <c r="D4585" s="60">
        <v>1</v>
      </c>
      <c r="E4585" s="60" t="s">
        <v>20</v>
      </c>
      <c r="F4585" s="56"/>
      <c r="G4585" s="53"/>
      <c r="H4585" s="53"/>
      <c r="I4585" s="53"/>
      <c r="J4585" s="53"/>
      <c r="K4585" s="57"/>
      <c r="L4585" s="58">
        <f t="shared" si="493"/>
        <v>39.79</v>
      </c>
      <c r="M4585" s="58">
        <f t="shared" si="494"/>
        <v>39.79</v>
      </c>
      <c r="N4585" s="58">
        <f>IF(F4585&gt;0,ROUND(F4585*#REF!,2),0)</f>
        <v>0</v>
      </c>
      <c r="O4585" s="58">
        <f>IF(J4585&gt;0,ROUND(J4585*#REF!,2),0)</f>
        <v>0</v>
      </c>
      <c r="P4585" s="58">
        <f t="shared" si="495"/>
        <v>39.79</v>
      </c>
      <c r="Q4585" s="59" t="s">
        <v>0</v>
      </c>
      <c r="R4585" s="51"/>
      <c r="S4585" s="51"/>
    </row>
    <row r="4586" spans="1:19" ht="21" x14ac:dyDescent="0.35">
      <c r="A4586" s="53">
        <v>41501110</v>
      </c>
      <c r="B4586" s="53" t="s">
        <v>13560</v>
      </c>
      <c r="C4586" s="54" t="s">
        <v>28</v>
      </c>
      <c r="D4586" s="60">
        <v>1</v>
      </c>
      <c r="E4586" s="60" t="s">
        <v>18</v>
      </c>
      <c r="F4586" s="56">
        <v>1</v>
      </c>
      <c r="G4586" s="53"/>
      <c r="H4586" s="53"/>
      <c r="I4586" s="53"/>
      <c r="J4586" s="53"/>
      <c r="K4586" s="57"/>
      <c r="L4586" s="58">
        <f t="shared" si="493"/>
        <v>53.06</v>
      </c>
      <c r="M4586" s="58">
        <f t="shared" si="494"/>
        <v>53.06</v>
      </c>
      <c r="N4586" s="58" t="e">
        <f>IF(F4586&gt;0,ROUND(F4586*#REF!,2),0)</f>
        <v>#REF!</v>
      </c>
      <c r="O4586" s="58">
        <f>IF(J4586&gt;0,ROUND(J4586*#REF!,2),0)</f>
        <v>0</v>
      </c>
      <c r="P4586" s="58" t="e">
        <f t="shared" si="495"/>
        <v>#REF!</v>
      </c>
      <c r="Q4586" s="59" t="s">
        <v>0</v>
      </c>
      <c r="R4586" s="51"/>
      <c r="S4586" s="51"/>
    </row>
    <row r="4587" spans="1:19" ht="21" x14ac:dyDescent="0.35">
      <c r="A4587" s="53">
        <v>41501128</v>
      </c>
      <c r="B4587" s="53" t="s">
        <v>13561</v>
      </c>
      <c r="C4587" s="54" t="s">
        <v>27</v>
      </c>
      <c r="D4587" s="60">
        <v>1</v>
      </c>
      <c r="E4587" s="60" t="s">
        <v>18</v>
      </c>
      <c r="F4587" s="56">
        <v>0.52</v>
      </c>
      <c r="G4587" s="53"/>
      <c r="H4587" s="53"/>
      <c r="I4587" s="53"/>
      <c r="J4587" s="53"/>
      <c r="K4587" s="57"/>
      <c r="L4587" s="58">
        <f t="shared" si="493"/>
        <v>53.06</v>
      </c>
      <c r="M4587" s="58">
        <f t="shared" si="494"/>
        <v>53.06</v>
      </c>
      <c r="N4587" s="58" t="e">
        <f>IF(F4587&gt;0,ROUND(F4587*#REF!,2),0)</f>
        <v>#REF!</v>
      </c>
      <c r="O4587" s="58">
        <f>IF(J4587&gt;0,ROUND(J4587*#REF!,2),0)</f>
        <v>0</v>
      </c>
      <c r="P4587" s="58" t="e">
        <f t="shared" si="495"/>
        <v>#REF!</v>
      </c>
      <c r="Q4587" s="59" t="s">
        <v>0</v>
      </c>
      <c r="R4587" s="51"/>
      <c r="S4587" s="51"/>
    </row>
    <row r="4588" spans="1:19" ht="42" x14ac:dyDescent="0.35">
      <c r="A4588" s="53">
        <v>41501136</v>
      </c>
      <c r="B4588" s="53" t="s">
        <v>13562</v>
      </c>
      <c r="C4588" s="54" t="s">
        <v>26</v>
      </c>
      <c r="D4588" s="60">
        <v>1</v>
      </c>
      <c r="E4588" s="60" t="s">
        <v>25</v>
      </c>
      <c r="F4588" s="56"/>
      <c r="G4588" s="53"/>
      <c r="H4588" s="53"/>
      <c r="I4588" s="53"/>
      <c r="J4588" s="53"/>
      <c r="K4588" s="57"/>
      <c r="L4588" s="58">
        <f t="shared" si="493"/>
        <v>13.26</v>
      </c>
      <c r="M4588" s="58">
        <f t="shared" si="494"/>
        <v>13.26</v>
      </c>
      <c r="N4588" s="58">
        <f>IF(F4588&gt;0,ROUND(F4588*#REF!,2),0)</f>
        <v>0</v>
      </c>
      <c r="O4588" s="58">
        <f>IF(J4588&gt;0,ROUND(J4588*#REF!,2),0)</f>
        <v>0</v>
      </c>
      <c r="P4588" s="58">
        <f t="shared" si="495"/>
        <v>13.26</v>
      </c>
      <c r="Q4588" s="59" t="s">
        <v>0</v>
      </c>
      <c r="R4588" s="51"/>
      <c r="S4588" s="51"/>
    </row>
    <row r="4589" spans="1:19" ht="21" x14ac:dyDescent="0.35">
      <c r="A4589" s="53">
        <v>41501144</v>
      </c>
      <c r="B4589" s="53" t="s">
        <v>13563</v>
      </c>
      <c r="C4589" s="54" t="s">
        <v>24</v>
      </c>
      <c r="D4589" s="60">
        <v>1</v>
      </c>
      <c r="E4589" s="60" t="s">
        <v>23</v>
      </c>
      <c r="F4589" s="56">
        <v>8.8000000000000007</v>
      </c>
      <c r="G4589" s="53"/>
      <c r="H4589" s="53"/>
      <c r="I4589" s="53"/>
      <c r="J4589" s="53"/>
      <c r="K4589" s="57"/>
      <c r="L4589" s="58">
        <f t="shared" si="493"/>
        <v>116.71</v>
      </c>
      <c r="M4589" s="58">
        <f t="shared" si="494"/>
        <v>116.71</v>
      </c>
      <c r="N4589" s="58" t="e">
        <f>IF(F4589&gt;0,ROUND(F4589*#REF!,2),0)</f>
        <v>#REF!</v>
      </c>
      <c r="O4589" s="58">
        <f>IF(J4589&gt;0,ROUND(J4589*#REF!,2),0)</f>
        <v>0</v>
      </c>
      <c r="P4589" s="58" t="e">
        <f t="shared" si="495"/>
        <v>#REF!</v>
      </c>
      <c r="Q4589" s="59" t="s">
        <v>0</v>
      </c>
      <c r="R4589" s="51"/>
      <c r="S4589" s="51"/>
    </row>
    <row r="4590" spans="1:19" ht="31.5" x14ac:dyDescent="0.35">
      <c r="A4590" s="53">
        <v>41501179</v>
      </c>
      <c r="B4590" s="53" t="s">
        <v>13564</v>
      </c>
      <c r="C4590" s="54" t="s">
        <v>22</v>
      </c>
      <c r="D4590" s="60">
        <v>1</v>
      </c>
      <c r="E4590" s="60" t="s">
        <v>18</v>
      </c>
      <c r="F4590" s="56">
        <v>1.8</v>
      </c>
      <c r="G4590" s="53"/>
      <c r="H4590" s="53"/>
      <c r="I4590" s="53"/>
      <c r="J4590" s="53"/>
      <c r="K4590" s="57"/>
      <c r="L4590" s="58">
        <f t="shared" si="493"/>
        <v>53.06</v>
      </c>
      <c r="M4590" s="58">
        <f t="shared" si="494"/>
        <v>53.06</v>
      </c>
      <c r="N4590" s="58" t="e">
        <f>IF(F4590&gt;0,ROUND(F4590*#REF!,2),0)</f>
        <v>#REF!</v>
      </c>
      <c r="O4590" s="58">
        <f>IF(J4590&gt;0,ROUND(J4590*#REF!,2),0)</f>
        <v>0</v>
      </c>
      <c r="P4590" s="58" t="e">
        <f t="shared" si="495"/>
        <v>#REF!</v>
      </c>
      <c r="Q4590" s="59" t="s">
        <v>0</v>
      </c>
      <c r="R4590" s="51"/>
      <c r="S4590" s="51"/>
    </row>
    <row r="4591" spans="1:19" ht="21" x14ac:dyDescent="0.35">
      <c r="A4591" s="53">
        <v>41501187</v>
      </c>
      <c r="B4591" s="53" t="s">
        <v>13565</v>
      </c>
      <c r="C4591" s="54" t="s">
        <v>21</v>
      </c>
      <c r="D4591" s="60">
        <v>1</v>
      </c>
      <c r="E4591" s="60" t="s">
        <v>20</v>
      </c>
      <c r="F4591" s="56">
        <v>1.8</v>
      </c>
      <c r="G4591" s="53"/>
      <c r="H4591" s="53"/>
      <c r="I4591" s="53"/>
      <c r="J4591" s="53"/>
      <c r="K4591" s="57"/>
      <c r="L4591" s="58">
        <f t="shared" si="493"/>
        <v>39.79</v>
      </c>
      <c r="M4591" s="58">
        <f t="shared" si="494"/>
        <v>39.79</v>
      </c>
      <c r="N4591" s="58" t="e">
        <f>IF(F4591&gt;0,ROUND(F4591*#REF!,2),0)</f>
        <v>#REF!</v>
      </c>
      <c r="O4591" s="58">
        <f>IF(J4591&gt;0,ROUND(J4591*#REF!,2),0)</f>
        <v>0</v>
      </c>
      <c r="P4591" s="58" t="e">
        <f t="shared" si="495"/>
        <v>#REF!</v>
      </c>
      <c r="Q4591" s="59" t="s">
        <v>0</v>
      </c>
      <c r="R4591" s="51"/>
      <c r="S4591" s="51"/>
    </row>
    <row r="4592" spans="1:19" ht="21" x14ac:dyDescent="0.35">
      <c r="A4592" s="53">
        <v>41501195</v>
      </c>
      <c r="B4592" s="53" t="s">
        <v>13566</v>
      </c>
      <c r="C4592" s="54" t="s">
        <v>19</v>
      </c>
      <c r="D4592" s="60">
        <v>1</v>
      </c>
      <c r="E4592" s="60" t="s">
        <v>18</v>
      </c>
      <c r="F4592" s="56">
        <v>1.8</v>
      </c>
      <c r="G4592" s="53"/>
      <c r="H4592" s="53"/>
      <c r="I4592" s="53"/>
      <c r="J4592" s="53"/>
      <c r="K4592" s="57"/>
      <c r="L4592" s="58">
        <f t="shared" si="493"/>
        <v>53.06</v>
      </c>
      <c r="M4592" s="58">
        <f t="shared" si="494"/>
        <v>53.06</v>
      </c>
      <c r="N4592" s="58" t="e">
        <f>IF(F4592&gt;0,ROUND(F4592*#REF!,2),0)</f>
        <v>#REF!</v>
      </c>
      <c r="O4592" s="58">
        <f>IF(J4592&gt;0,ROUND(J4592*#REF!,2),0)</f>
        <v>0</v>
      </c>
      <c r="P4592" s="58" t="e">
        <f t="shared" si="495"/>
        <v>#REF!</v>
      </c>
      <c r="Q4592" s="59" t="s">
        <v>0</v>
      </c>
      <c r="R4592" s="51"/>
      <c r="S4592" s="51"/>
    </row>
    <row r="4593" spans="1:19" x14ac:dyDescent="0.35">
      <c r="A4593" s="53">
        <v>41501209</v>
      </c>
      <c r="B4593" s="53" t="s">
        <v>13567</v>
      </c>
      <c r="C4593" s="54" t="s">
        <v>17</v>
      </c>
      <c r="D4593" s="60">
        <v>1</v>
      </c>
      <c r="E4593" s="60" t="s">
        <v>16</v>
      </c>
      <c r="F4593" s="56">
        <v>11.5</v>
      </c>
      <c r="G4593" s="53"/>
      <c r="H4593" s="53"/>
      <c r="I4593" s="53"/>
      <c r="J4593" s="53"/>
      <c r="K4593" s="57"/>
      <c r="L4593" s="58">
        <f t="shared" si="493"/>
        <v>250.65</v>
      </c>
      <c r="M4593" s="58">
        <f t="shared" si="494"/>
        <v>250.65</v>
      </c>
      <c r="N4593" s="58" t="e">
        <f>IF(F4593&gt;0,ROUND(F4593*#REF!,2),0)</f>
        <v>#REF!</v>
      </c>
      <c r="O4593" s="58">
        <f>IF(J4593&gt;0,ROUND(J4593*#REF!,2),0)</f>
        <v>0</v>
      </c>
      <c r="P4593" s="58" t="e">
        <f t="shared" si="495"/>
        <v>#REF!</v>
      </c>
      <c r="Q4593" s="59" t="s">
        <v>0</v>
      </c>
      <c r="R4593" s="51"/>
      <c r="S4593" s="51"/>
    </row>
    <row r="4594" spans="1:19" ht="38.5" x14ac:dyDescent="0.35">
      <c r="A4594" s="122" t="s">
        <v>13568</v>
      </c>
      <c r="B4594" s="122"/>
      <c r="C4594" s="122"/>
      <c r="D4594" s="122"/>
      <c r="E4594" s="122"/>
      <c r="F4594" s="122"/>
      <c r="G4594" s="122"/>
      <c r="H4594" s="122"/>
      <c r="I4594" s="122"/>
      <c r="J4594" s="122"/>
      <c r="K4594" s="122"/>
      <c r="L4594" s="122"/>
      <c r="M4594" s="122"/>
      <c r="N4594" s="122"/>
      <c r="O4594" s="122"/>
      <c r="P4594" s="122"/>
      <c r="Q4594" s="52"/>
      <c r="R4594" s="51"/>
      <c r="S4594" s="51"/>
    </row>
    <row r="4595" spans="1:19" ht="31.5" customHeight="1" x14ac:dyDescent="0.35">
      <c r="A4595" s="123" t="s">
        <v>13569</v>
      </c>
      <c r="B4595" s="123"/>
      <c r="C4595" s="123"/>
      <c r="D4595" s="123"/>
      <c r="E4595" s="123"/>
      <c r="F4595" s="123"/>
      <c r="G4595" s="123"/>
      <c r="H4595" s="123"/>
      <c r="I4595" s="123"/>
      <c r="J4595" s="123"/>
      <c r="K4595" s="123"/>
      <c r="L4595" s="123"/>
      <c r="M4595" s="123"/>
      <c r="N4595" s="123"/>
      <c r="O4595" s="123"/>
      <c r="P4595" s="123"/>
      <c r="Q4595" s="92"/>
      <c r="R4595" s="63"/>
      <c r="S4595" s="51"/>
    </row>
    <row r="4596" spans="1:19" ht="21" x14ac:dyDescent="0.35">
      <c r="A4596" s="53">
        <v>700010707</v>
      </c>
      <c r="B4596" s="53" t="s">
        <v>13570</v>
      </c>
      <c r="C4596" s="54" t="s">
        <v>15</v>
      </c>
      <c r="D4596" s="89">
        <v>1.3511507052709726</v>
      </c>
      <c r="E4596" s="55" t="s">
        <v>4</v>
      </c>
      <c r="F4596" s="56"/>
      <c r="G4596" s="56"/>
      <c r="H4596" s="53"/>
      <c r="I4596" s="53"/>
      <c r="J4596" s="53"/>
      <c r="K4596" s="57"/>
      <c r="L4596" s="58"/>
      <c r="M4596" s="58"/>
      <c r="N4596" s="58">
        <f>IF(F4596&gt;0,ROUND(F4596*#REF!,2),0)</f>
        <v>0</v>
      </c>
      <c r="O4596" s="58">
        <f>IF(J4596&gt;0,ROUND(J4596*#REF!,2),0)</f>
        <v>0</v>
      </c>
      <c r="P4596" s="58">
        <v>140.9</v>
      </c>
      <c r="Q4596" s="59" t="s">
        <v>0</v>
      </c>
      <c r="R4596" s="63"/>
      <c r="S4596" s="51"/>
    </row>
    <row r="4597" spans="1:19" ht="31.5" x14ac:dyDescent="0.35">
      <c r="A4597" s="53">
        <v>700020702</v>
      </c>
      <c r="B4597" s="53" t="s">
        <v>13571</v>
      </c>
      <c r="C4597" s="54" t="s">
        <v>14</v>
      </c>
      <c r="D4597" s="60">
        <v>1.0599799999999999</v>
      </c>
      <c r="E4597" s="60" t="s">
        <v>13</v>
      </c>
      <c r="F4597" s="56"/>
      <c r="G4597" s="56"/>
      <c r="H4597" s="53"/>
      <c r="I4597" s="53"/>
      <c r="J4597" s="53"/>
      <c r="K4597" s="57"/>
      <c r="L4597" s="58">
        <f>VLOOKUP(E4597,PORTES2021,10,FALSE)</f>
        <v>148.54</v>
      </c>
      <c r="M4597" s="58">
        <f>ROUND(D4597*L4597,2)</f>
        <v>157.44999999999999</v>
      </c>
      <c r="N4597" s="58">
        <f>IF(F4597&gt;0,ROUND(F4597*#REF!,2),0)</f>
        <v>0</v>
      </c>
      <c r="O4597" s="58">
        <f>IF(J4597&gt;0,ROUND(J4597*#REF!,2),0)</f>
        <v>0</v>
      </c>
      <c r="P4597" s="58">
        <f>ROUND(M4597+N4597+O4597,2)</f>
        <v>157.44999999999999</v>
      </c>
      <c r="Q4597" s="59" t="s">
        <v>0</v>
      </c>
      <c r="R4597" s="63"/>
      <c r="S4597" s="51"/>
    </row>
    <row r="4598" spans="1:19" ht="31.5" x14ac:dyDescent="0.35">
      <c r="A4598" s="53">
        <v>700010537</v>
      </c>
      <c r="B4598" s="53" t="s">
        <v>13572</v>
      </c>
      <c r="C4598" s="54" t="s">
        <v>12</v>
      </c>
      <c r="D4598" s="90"/>
      <c r="E4598" s="60"/>
      <c r="F4598" s="56"/>
      <c r="G4598" s="56"/>
      <c r="H4598" s="53"/>
      <c r="I4598" s="53"/>
      <c r="J4598" s="53"/>
      <c r="K4598" s="57"/>
      <c r="L4598" s="58"/>
      <c r="M4598" s="58"/>
      <c r="N4598" s="58">
        <f>IF(F4598&gt;0,ROUND(F4598*#REF!,2),0)</f>
        <v>0</v>
      </c>
      <c r="O4598" s="58">
        <f>IF(J4598&gt;0,ROUND(J4598*#REF!,2),0)</f>
        <v>0</v>
      </c>
      <c r="P4598" s="58">
        <v>140.9</v>
      </c>
      <c r="Q4598" s="59" t="s">
        <v>0</v>
      </c>
      <c r="R4598" s="63"/>
      <c r="S4598" s="51"/>
    </row>
    <row r="4599" spans="1:19" ht="31.5" x14ac:dyDescent="0.35">
      <c r="A4599" s="53">
        <v>700010800</v>
      </c>
      <c r="B4599" s="53" t="s">
        <v>13573</v>
      </c>
      <c r="C4599" s="54" t="s">
        <v>11</v>
      </c>
      <c r="D4599" s="55">
        <v>1.3511</v>
      </c>
      <c r="E4599" s="55" t="s">
        <v>4</v>
      </c>
      <c r="F4599" s="56"/>
      <c r="G4599" s="56"/>
      <c r="H4599" s="53"/>
      <c r="I4599" s="53"/>
      <c r="J4599" s="53"/>
      <c r="K4599" s="57"/>
      <c r="L4599" s="91"/>
      <c r="M4599" s="58"/>
      <c r="N4599" s="58">
        <f>IF(F4599&gt;0,ROUND(F4599*#REF!,2),0)</f>
        <v>0</v>
      </c>
      <c r="O4599" s="58">
        <f>IF(J4599&gt;0,ROUND(J4599*#REF!,2),0)</f>
        <v>0</v>
      </c>
      <c r="P4599" s="58">
        <v>130.19</v>
      </c>
      <c r="Q4599" s="59" t="s">
        <v>0</v>
      </c>
      <c r="R4599" s="63"/>
      <c r="S4599" s="51"/>
    </row>
    <row r="4600" spans="1:19" ht="31.5" x14ac:dyDescent="0.35">
      <c r="A4600" s="53">
        <v>700010731</v>
      </c>
      <c r="B4600" s="53" t="s">
        <v>13574</v>
      </c>
      <c r="C4600" s="54" t="s">
        <v>10</v>
      </c>
      <c r="D4600" s="55">
        <v>1.3511</v>
      </c>
      <c r="E4600" s="55" t="s">
        <v>4</v>
      </c>
      <c r="F4600" s="56"/>
      <c r="G4600" s="56"/>
      <c r="H4600" s="53"/>
      <c r="I4600" s="53"/>
      <c r="J4600" s="53"/>
      <c r="K4600" s="57"/>
      <c r="L4600" s="91"/>
      <c r="M4600" s="58"/>
      <c r="N4600" s="58">
        <f>IF(F4600&gt;0,ROUND(F4600*#REF!,2),0)</f>
        <v>0</v>
      </c>
      <c r="O4600" s="58">
        <f>IF(J4600&gt;0,ROUND(J4600*#REF!,2),0)</f>
        <v>0</v>
      </c>
      <c r="P4600" s="58">
        <v>130.19</v>
      </c>
      <c r="Q4600" s="59" t="s">
        <v>0</v>
      </c>
      <c r="R4600" s="51"/>
      <c r="S4600" s="51"/>
    </row>
    <row r="4601" spans="1:19" ht="21" x14ac:dyDescent="0.35">
      <c r="A4601" s="53">
        <v>700010740</v>
      </c>
      <c r="B4601" s="53" t="s">
        <v>13575</v>
      </c>
      <c r="C4601" s="54" t="s">
        <v>9</v>
      </c>
      <c r="D4601" s="90"/>
      <c r="E4601" s="60"/>
      <c r="F4601" s="64"/>
      <c r="G4601" s="64"/>
      <c r="H4601" s="60"/>
      <c r="I4601" s="60"/>
      <c r="J4601" s="60"/>
      <c r="K4601" s="67"/>
      <c r="L4601" s="58"/>
      <c r="M4601" s="58"/>
      <c r="N4601" s="58">
        <f>IF(F4601&gt;0,ROUND(F4601*#REF!,2),0)</f>
        <v>0</v>
      </c>
      <c r="O4601" s="58">
        <f>IF(J4601&gt;0,ROUND(J4601*#REF!,2),0)</f>
        <v>0</v>
      </c>
      <c r="P4601" s="58">
        <v>130.19</v>
      </c>
      <c r="Q4601" s="59" t="s">
        <v>0</v>
      </c>
      <c r="R4601" s="51"/>
      <c r="S4601" s="51"/>
    </row>
    <row r="4602" spans="1:19" ht="31.5" x14ac:dyDescent="0.35">
      <c r="A4602" s="53">
        <v>700010766</v>
      </c>
      <c r="B4602" s="53" t="s">
        <v>13576</v>
      </c>
      <c r="C4602" s="54" t="s">
        <v>8</v>
      </c>
      <c r="D4602" s="90"/>
      <c r="E4602" s="60"/>
      <c r="F4602" s="64"/>
      <c r="G4602" s="64"/>
      <c r="H4602" s="60"/>
      <c r="I4602" s="60"/>
      <c r="J4602" s="60"/>
      <c r="K4602" s="67"/>
      <c r="L4602" s="58"/>
      <c r="M4602" s="58"/>
      <c r="N4602" s="58">
        <f>IF(F4602&gt;0,ROUND(F4602*#REF!,2),0)</f>
        <v>0</v>
      </c>
      <c r="O4602" s="58">
        <f>IF(J4602&gt;0,ROUND(J4602*#REF!,2),0)</f>
        <v>0</v>
      </c>
      <c r="P4602" s="58">
        <v>130.19</v>
      </c>
      <c r="Q4602" s="59" t="s">
        <v>0</v>
      </c>
      <c r="R4602" s="51"/>
      <c r="S4602" s="51"/>
    </row>
    <row r="4603" spans="1:19" ht="31.5" x14ac:dyDescent="0.35">
      <c r="A4603" s="53">
        <v>700010499</v>
      </c>
      <c r="B4603" s="53" t="s">
        <v>13577</v>
      </c>
      <c r="C4603" s="54" t="s">
        <v>7</v>
      </c>
      <c r="D4603" s="55">
        <v>1.3511</v>
      </c>
      <c r="E4603" s="55" t="s">
        <v>4</v>
      </c>
      <c r="F4603" s="56"/>
      <c r="G4603" s="56"/>
      <c r="H4603" s="53"/>
      <c r="I4603" s="53"/>
      <c r="J4603" s="53"/>
      <c r="K4603" s="57"/>
      <c r="L4603" s="91"/>
      <c r="M4603" s="58"/>
      <c r="N4603" s="58">
        <f>IF(F4603&gt;0,ROUND(F4603*#REF!,2),0)</f>
        <v>0</v>
      </c>
      <c r="O4603" s="58">
        <f>IF(J4603&gt;0,ROUND(J4603*#REF!,2),0)</f>
        <v>0</v>
      </c>
      <c r="P4603" s="58">
        <v>130.19</v>
      </c>
      <c r="Q4603" s="59" t="s">
        <v>0</v>
      </c>
      <c r="R4603" s="51"/>
      <c r="S4603" s="51"/>
    </row>
    <row r="4604" spans="1:19" ht="31.5" x14ac:dyDescent="0.35">
      <c r="A4604" s="53">
        <v>700010294</v>
      </c>
      <c r="B4604" s="53" t="s">
        <v>13578</v>
      </c>
      <c r="C4604" s="54" t="s">
        <v>6</v>
      </c>
      <c r="D4604" s="55">
        <v>1.3511</v>
      </c>
      <c r="E4604" s="55" t="s">
        <v>4</v>
      </c>
      <c r="F4604" s="56"/>
      <c r="G4604" s="56"/>
      <c r="H4604" s="53"/>
      <c r="I4604" s="53"/>
      <c r="J4604" s="53"/>
      <c r="K4604" s="57"/>
      <c r="L4604" s="91"/>
      <c r="M4604" s="58"/>
      <c r="N4604" s="58">
        <f>IF(F4604&gt;0,ROUND(F4604*#REF!,2),0)</f>
        <v>0</v>
      </c>
      <c r="O4604" s="58">
        <f>IF(J4604&gt;0,ROUND(J4604*#REF!,2),0)</f>
        <v>0</v>
      </c>
      <c r="P4604" s="58">
        <v>130.19</v>
      </c>
      <c r="Q4604" s="59" t="s">
        <v>0</v>
      </c>
      <c r="R4604" s="51"/>
      <c r="S4604" s="51"/>
    </row>
    <row r="4605" spans="1:19" ht="31.5" x14ac:dyDescent="0.35">
      <c r="A4605" s="53">
        <v>700010723</v>
      </c>
      <c r="B4605" s="53" t="s">
        <v>13579</v>
      </c>
      <c r="C4605" s="54" t="s">
        <v>5</v>
      </c>
      <c r="D4605" s="55">
        <v>1.3511</v>
      </c>
      <c r="E4605" s="55" t="s">
        <v>4</v>
      </c>
      <c r="F4605" s="56"/>
      <c r="G4605" s="56"/>
      <c r="H4605" s="53"/>
      <c r="I4605" s="53"/>
      <c r="J4605" s="53"/>
      <c r="K4605" s="57"/>
      <c r="L4605" s="91"/>
      <c r="M4605" s="58"/>
      <c r="N4605" s="58">
        <f>IF(F4605&gt;0,ROUND(F4605*#REF!,2),0)</f>
        <v>0</v>
      </c>
      <c r="O4605" s="58">
        <f>IF(J4605&gt;0,ROUND(J4605*#REF!,2),0)</f>
        <v>0</v>
      </c>
      <c r="P4605" s="58">
        <v>130.19</v>
      </c>
      <c r="Q4605" s="59" t="s">
        <v>0</v>
      </c>
      <c r="R4605" s="51"/>
      <c r="S4605" s="51"/>
    </row>
    <row r="4606" spans="1:19" ht="31.5" x14ac:dyDescent="0.35">
      <c r="A4606" s="53">
        <v>700010138</v>
      </c>
      <c r="B4606" s="53" t="s">
        <v>13580</v>
      </c>
      <c r="C4606" s="54" t="s">
        <v>3</v>
      </c>
      <c r="D4606" s="55"/>
      <c r="E4606" s="55"/>
      <c r="F4606" s="56"/>
      <c r="G4606" s="56"/>
      <c r="H4606" s="53"/>
      <c r="I4606" s="53"/>
      <c r="J4606" s="53"/>
      <c r="K4606" s="57"/>
      <c r="L4606" s="91"/>
      <c r="M4606" s="58"/>
      <c r="N4606" s="58">
        <f>IF(F4606&gt;0,ROUND(F4606*#REF!,2),0)</f>
        <v>0</v>
      </c>
      <c r="O4606" s="58">
        <f>IF(J4606&gt;0,ROUND(J4606*#REF!,2),0)</f>
        <v>0</v>
      </c>
      <c r="P4606" s="58">
        <v>130.19</v>
      </c>
      <c r="Q4606" s="59" t="s">
        <v>0</v>
      </c>
      <c r="R4606" s="51"/>
      <c r="S4606" s="51"/>
    </row>
    <row r="4607" spans="1:19" ht="31.5" x14ac:dyDescent="0.35">
      <c r="A4607" s="53">
        <v>700010758</v>
      </c>
      <c r="B4607" s="53" t="s">
        <v>13581</v>
      </c>
      <c r="C4607" s="54" t="s">
        <v>2</v>
      </c>
      <c r="D4607" s="55"/>
      <c r="E4607" s="55"/>
      <c r="F4607" s="56"/>
      <c r="G4607" s="56"/>
      <c r="H4607" s="53"/>
      <c r="I4607" s="53"/>
      <c r="J4607" s="53"/>
      <c r="K4607" s="57"/>
      <c r="L4607" s="91"/>
      <c r="M4607" s="58"/>
      <c r="N4607" s="58">
        <f>IF(F4607&gt;0,ROUND(F4607*#REF!,2),0)</f>
        <v>0</v>
      </c>
      <c r="O4607" s="58">
        <f>IF(J4607&gt;0,ROUND(J4607*#REF!,2),0)</f>
        <v>0</v>
      </c>
      <c r="P4607" s="58">
        <v>130.19</v>
      </c>
      <c r="Q4607" s="59" t="s">
        <v>0</v>
      </c>
      <c r="R4607" s="51"/>
      <c r="S4607" s="51"/>
    </row>
    <row r="4608" spans="1:19" ht="31.5" x14ac:dyDescent="0.35">
      <c r="A4608" s="53">
        <v>700010456</v>
      </c>
      <c r="B4608" s="53" t="s">
        <v>13582</v>
      </c>
      <c r="C4608" s="54" t="s">
        <v>1</v>
      </c>
      <c r="D4608" s="55"/>
      <c r="E4608" s="55"/>
      <c r="F4608" s="56"/>
      <c r="G4608" s="56"/>
      <c r="H4608" s="53"/>
      <c r="I4608" s="53"/>
      <c r="J4608" s="53"/>
      <c r="K4608" s="57"/>
      <c r="L4608" s="91"/>
      <c r="M4608" s="58"/>
      <c r="N4608" s="58">
        <v>0</v>
      </c>
      <c r="O4608" s="58">
        <v>0</v>
      </c>
      <c r="P4608" s="58">
        <v>130.19</v>
      </c>
      <c r="Q4608" s="59" t="s">
        <v>0</v>
      </c>
      <c r="R4608" s="51"/>
      <c r="S4608" s="51"/>
    </row>
  </sheetData>
  <autoFilter ref="A1:Q4608" xr:uid="{FFF1F64C-6DD1-47D8-99E7-F115A5322D33}"/>
  <mergeCells count="219">
    <mergeCell ref="A29:P29"/>
    <mergeCell ref="A30:P30"/>
    <mergeCell ref="A16:P16"/>
    <mergeCell ref="A22:P22"/>
    <mergeCell ref="A13:P13"/>
    <mergeCell ref="A7:P7"/>
    <mergeCell ref="A9:P9"/>
    <mergeCell ref="A2:P2"/>
    <mergeCell ref="A3:P3"/>
    <mergeCell ref="A183:P183"/>
    <mergeCell ref="A184:P184"/>
    <mergeCell ref="A170:P170"/>
    <mergeCell ref="A176:P176"/>
    <mergeCell ref="A163:P163"/>
    <mergeCell ref="A150:P150"/>
    <mergeCell ref="A42:P42"/>
    <mergeCell ref="A48:P48"/>
    <mergeCell ref="A119:P119"/>
    <mergeCell ref="A147:P147"/>
    <mergeCell ref="A344:P344"/>
    <mergeCell ref="A368:P368"/>
    <mergeCell ref="A391:P391"/>
    <mergeCell ref="A405:P405"/>
    <mergeCell ref="A411:P411"/>
    <mergeCell ref="A424:P424"/>
    <mergeCell ref="A275:P275"/>
    <mergeCell ref="A287:P287"/>
    <mergeCell ref="A303:P303"/>
    <mergeCell ref="A307:P307"/>
    <mergeCell ref="A318:P318"/>
    <mergeCell ref="A548:P548"/>
    <mergeCell ref="A470:P470"/>
    <mergeCell ref="A498:P498"/>
    <mergeCell ref="A512:P512"/>
    <mergeCell ref="A524:P524"/>
    <mergeCell ref="A535:P535"/>
    <mergeCell ref="A540:P540"/>
    <mergeCell ref="A429:P429"/>
    <mergeCell ref="A449:P449"/>
    <mergeCell ref="A455:P455"/>
    <mergeCell ref="A461:P461"/>
    <mergeCell ref="A747:P747"/>
    <mergeCell ref="A660:P660"/>
    <mergeCell ref="A712:P712"/>
    <mergeCell ref="A610:P610"/>
    <mergeCell ref="A621:P621"/>
    <mergeCell ref="A631:P631"/>
    <mergeCell ref="A647:P647"/>
    <mergeCell ref="A563:P563"/>
    <mergeCell ref="A567:P567"/>
    <mergeCell ref="A571:P571"/>
    <mergeCell ref="A583:P583"/>
    <mergeCell ref="A589:P589"/>
    <mergeCell ref="A603:P603"/>
    <mergeCell ref="A902:P902"/>
    <mergeCell ref="A917:P917"/>
    <mergeCell ref="A926:P926"/>
    <mergeCell ref="A930:P930"/>
    <mergeCell ref="A881:P881"/>
    <mergeCell ref="A888:P888"/>
    <mergeCell ref="A892:P892"/>
    <mergeCell ref="A898:P898"/>
    <mergeCell ref="A809:P809"/>
    <mergeCell ref="A831:P831"/>
    <mergeCell ref="A840:P840"/>
    <mergeCell ref="A859:P859"/>
    <mergeCell ref="A868:P868"/>
    <mergeCell ref="A877:P877"/>
    <mergeCell ref="A1054:P1054"/>
    <mergeCell ref="A1139:P1139"/>
    <mergeCell ref="A1148:P1148"/>
    <mergeCell ref="A1177:P1177"/>
    <mergeCell ref="A1194:P1194"/>
    <mergeCell ref="A1225:P1225"/>
    <mergeCell ref="A969:P969"/>
    <mergeCell ref="A986:P986"/>
    <mergeCell ref="A996:P996"/>
    <mergeCell ref="A1010:P1010"/>
    <mergeCell ref="A1028:P1028"/>
    <mergeCell ref="A1392:P1392"/>
    <mergeCell ref="A1409:P1409"/>
    <mergeCell ref="A1415:P1415"/>
    <mergeCell ref="A1354:P1354"/>
    <mergeCell ref="A1361:P1361"/>
    <mergeCell ref="A1371:P1371"/>
    <mergeCell ref="A1378:P1378"/>
    <mergeCell ref="A1386:P1386"/>
    <mergeCell ref="A1244:P1244"/>
    <mergeCell ref="A1262:P1262"/>
    <mergeCell ref="A1296:P1296"/>
    <mergeCell ref="A1309:P1309"/>
    <mergeCell ref="A1333:P1333"/>
    <mergeCell ref="A1343:P1343"/>
    <mergeCell ref="A1595:P1595"/>
    <mergeCell ref="A1606:P1606"/>
    <mergeCell ref="A1517:P1517"/>
    <mergeCell ref="A1529:P1529"/>
    <mergeCell ref="A1536:P1536"/>
    <mergeCell ref="A1580:P1580"/>
    <mergeCell ref="A1439:P1439"/>
    <mergeCell ref="A1463:P1463"/>
    <mergeCell ref="A1488:P1488"/>
    <mergeCell ref="A1494:P1494"/>
    <mergeCell ref="A1506:P1506"/>
    <mergeCell ref="A1512:P1512"/>
    <mergeCell ref="A1722:P1722"/>
    <mergeCell ref="A1757:P1757"/>
    <mergeCell ref="A1672:P1672"/>
    <mergeCell ref="A1684:P1684"/>
    <mergeCell ref="A1700:P1700"/>
    <mergeCell ref="A1707:P1707"/>
    <mergeCell ref="A1709:P1709"/>
    <mergeCell ref="A1643:P1643"/>
    <mergeCell ref="A1611:P1611"/>
    <mergeCell ref="A1626:P1626"/>
    <mergeCell ref="A2007:P2007"/>
    <mergeCell ref="A2040:P2040"/>
    <mergeCell ref="A2097:P2097"/>
    <mergeCell ref="A2146:P2146"/>
    <mergeCell ref="A2201:P2201"/>
    <mergeCell ref="A1795:P1795"/>
    <mergeCell ref="A1871:P1871"/>
    <mergeCell ref="A1905:P1905"/>
    <mergeCell ref="A1972:P1972"/>
    <mergeCell ref="A1988:P1988"/>
    <mergeCell ref="A1996:P1996"/>
    <mergeCell ref="A2303:P2303"/>
    <mergeCell ref="A2317:P2317"/>
    <mergeCell ref="A2331:P2331"/>
    <mergeCell ref="A2359:P2359"/>
    <mergeCell ref="A2277:P2277"/>
    <mergeCell ref="A2248:P2248"/>
    <mergeCell ref="A2264:P2264"/>
    <mergeCell ref="A2271:P2271"/>
    <mergeCell ref="A2227:P2227"/>
    <mergeCell ref="A2242:P2242"/>
    <mergeCell ref="A2475:P2475"/>
    <mergeCell ref="A2512:P2512"/>
    <mergeCell ref="A2516:P2516"/>
    <mergeCell ref="A2520:P2520"/>
    <mergeCell ref="A2523:P2523"/>
    <mergeCell ref="A2526:P2526"/>
    <mergeCell ref="A2439:P2439"/>
    <mergeCell ref="A2471:P2471"/>
    <mergeCell ref="A2369:P2369"/>
    <mergeCell ref="A2373:P2373"/>
    <mergeCell ref="A2382:P2382"/>
    <mergeCell ref="A2410:P2410"/>
    <mergeCell ref="A2415:P2415"/>
    <mergeCell ref="A2664:P2664"/>
    <mergeCell ref="A2670:P2670"/>
    <mergeCell ref="A2680:P2680"/>
    <mergeCell ref="A2575:P2575"/>
    <mergeCell ref="A2576:P2576"/>
    <mergeCell ref="A2582:P2582"/>
    <mergeCell ref="A2593:P2593"/>
    <mergeCell ref="A2529:P2529"/>
    <mergeCell ref="A2532:P2532"/>
    <mergeCell ref="A2535:P2535"/>
    <mergeCell ref="A2539:P2539"/>
    <mergeCell ref="A2542:P2542"/>
    <mergeCell ref="A3119:P3119"/>
    <mergeCell ref="A3346:P3346"/>
    <mergeCell ref="A3377:P3377"/>
    <mergeCell ref="A2882:P2882"/>
    <mergeCell ref="A2966:P2966"/>
    <mergeCell ref="A2985:P2985"/>
    <mergeCell ref="A3077:P3077"/>
    <mergeCell ref="A2782:P2782"/>
    <mergeCell ref="A2713:P2713"/>
    <mergeCell ref="A3885:P3885"/>
    <mergeCell ref="A3826:P3826"/>
    <mergeCell ref="A3852:P3852"/>
    <mergeCell ref="A3782:P3782"/>
    <mergeCell ref="A3805:P3805"/>
    <mergeCell ref="A3655:P3655"/>
    <mergeCell ref="A3420:P3420"/>
    <mergeCell ref="A3461:P3461"/>
    <mergeCell ref="A3478:P3478"/>
    <mergeCell ref="A3513:P3513"/>
    <mergeCell ref="A3635:P3635"/>
    <mergeCell ref="A3638:P3638"/>
    <mergeCell ref="A3979:P3979"/>
    <mergeCell ref="A4000:P4000"/>
    <mergeCell ref="A4012:P4012"/>
    <mergeCell ref="A3949:P3949"/>
    <mergeCell ref="A3962:P3962"/>
    <mergeCell ref="A3966:P3966"/>
    <mergeCell ref="A3976:P3976"/>
    <mergeCell ref="A3900:P3900"/>
    <mergeCell ref="A3912:P3912"/>
    <mergeCell ref="A3921:P3921"/>
    <mergeCell ref="A3930:P3930"/>
    <mergeCell ref="A3937:P3937"/>
    <mergeCell ref="A3940:P3940"/>
    <mergeCell ref="A4319:P4319"/>
    <mergeCell ref="A4360:P4360"/>
    <mergeCell ref="A4245:P4245"/>
    <mergeCell ref="A4306:P4306"/>
    <mergeCell ref="A4107:P4107"/>
    <mergeCell ref="A4112:P4112"/>
    <mergeCell ref="A4115:P4115"/>
    <mergeCell ref="A4130:P4130"/>
    <mergeCell ref="A4027:P4027"/>
    <mergeCell ref="A4041:P4041"/>
    <mergeCell ref="A4049:P4049"/>
    <mergeCell ref="A4061:P4061"/>
    <mergeCell ref="A4069:P4069"/>
    <mergeCell ref="A4093:P4093"/>
    <mergeCell ref="A4594:P4594"/>
    <mergeCell ref="A4595:P4595"/>
    <mergeCell ref="A4519:P4519"/>
    <mergeCell ref="A4442:P4442"/>
    <mergeCell ref="A4453:P4453"/>
    <mergeCell ref="A4466:P4466"/>
    <mergeCell ref="A4474:P4474"/>
    <mergeCell ref="A4421:P4421"/>
    <mergeCell ref="A4364:P4364"/>
    <mergeCell ref="A4419:P4419"/>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D5CA-4929-444D-A99A-DCC7376AE279}">
  <dimension ref="A1:P214"/>
  <sheetViews>
    <sheetView zoomScale="85" zoomScaleNormal="85" workbookViewId="0">
      <selection activeCell="A3" sqref="A3:P3"/>
    </sheetView>
  </sheetViews>
  <sheetFormatPr defaultRowHeight="14.5" x14ac:dyDescent="0.35"/>
  <sheetData>
    <row r="1" spans="1:16" ht="31" x14ac:dyDescent="0.35">
      <c r="A1" s="124" t="s">
        <v>8978</v>
      </c>
      <c r="B1" s="124"/>
      <c r="C1" s="124"/>
      <c r="D1" s="124"/>
      <c r="E1" s="124"/>
      <c r="F1" s="124"/>
      <c r="G1" s="124"/>
      <c r="H1" s="124"/>
      <c r="I1" s="124"/>
      <c r="J1" s="124"/>
      <c r="K1" s="124"/>
      <c r="L1" s="124"/>
      <c r="M1" s="124"/>
      <c r="N1" s="124"/>
      <c r="O1" s="124"/>
      <c r="P1" s="124"/>
    </row>
    <row r="2" spans="1:16" ht="31" x14ac:dyDescent="0.35">
      <c r="A2" s="124" t="s">
        <v>8982</v>
      </c>
      <c r="B2" s="124"/>
      <c r="C2" s="124"/>
      <c r="D2" s="124"/>
      <c r="E2" s="124"/>
      <c r="F2" s="124"/>
      <c r="G2" s="124"/>
      <c r="H2" s="124"/>
      <c r="I2" s="124"/>
      <c r="J2" s="124"/>
      <c r="K2" s="124"/>
      <c r="L2" s="124"/>
      <c r="M2" s="124"/>
      <c r="N2" s="124"/>
      <c r="O2" s="124"/>
      <c r="P2" s="124"/>
    </row>
    <row r="3" spans="1:16" ht="31" x14ac:dyDescent="0.35">
      <c r="A3" s="124" t="s">
        <v>8984</v>
      </c>
      <c r="B3" s="124"/>
      <c r="C3" s="124"/>
      <c r="D3" s="124"/>
      <c r="E3" s="124"/>
      <c r="F3" s="124"/>
      <c r="G3" s="124"/>
      <c r="H3" s="124"/>
      <c r="I3" s="124"/>
      <c r="J3" s="124"/>
      <c r="K3" s="124"/>
      <c r="L3" s="124"/>
      <c r="M3" s="124"/>
      <c r="N3" s="124"/>
      <c r="O3" s="124"/>
      <c r="P3" s="124"/>
    </row>
    <row r="4" spans="1:16" ht="31" x14ac:dyDescent="0.35">
      <c r="A4" s="124" t="s">
        <v>8988</v>
      </c>
      <c r="B4" s="124"/>
      <c r="C4" s="124"/>
      <c r="D4" s="124"/>
      <c r="E4" s="124"/>
      <c r="F4" s="124"/>
      <c r="G4" s="124"/>
      <c r="H4" s="124"/>
      <c r="I4" s="124"/>
      <c r="J4" s="124"/>
      <c r="K4" s="124"/>
      <c r="L4" s="124"/>
      <c r="M4" s="124"/>
      <c r="N4" s="124"/>
      <c r="O4" s="124"/>
      <c r="P4" s="124"/>
    </row>
    <row r="5" spans="1:16" ht="31" x14ac:dyDescent="0.35">
      <c r="A5" s="124" t="s">
        <v>8991</v>
      </c>
      <c r="B5" s="124"/>
      <c r="C5" s="124"/>
      <c r="D5" s="124"/>
      <c r="E5" s="124"/>
      <c r="F5" s="124"/>
      <c r="G5" s="124"/>
      <c r="H5" s="124"/>
      <c r="I5" s="124"/>
      <c r="J5" s="124"/>
      <c r="K5" s="124"/>
      <c r="L5" s="124"/>
      <c r="M5" s="124"/>
      <c r="N5" s="124"/>
      <c r="O5" s="124"/>
      <c r="P5" s="124"/>
    </row>
    <row r="6" spans="1:16" ht="31" x14ac:dyDescent="0.35">
      <c r="A6" s="125" t="s">
        <v>8997</v>
      </c>
      <c r="B6" s="125"/>
      <c r="C6" s="125"/>
      <c r="D6" s="125"/>
      <c r="E6" s="125"/>
      <c r="F6" s="125"/>
      <c r="G6" s="125"/>
      <c r="H6" s="125"/>
      <c r="I6" s="125"/>
      <c r="J6" s="125"/>
      <c r="K6" s="125"/>
      <c r="L6" s="125"/>
      <c r="M6" s="125"/>
      <c r="N6" s="125"/>
      <c r="O6" s="125"/>
      <c r="P6" s="125"/>
    </row>
    <row r="7" spans="1:16" ht="31" x14ac:dyDescent="0.35">
      <c r="A7" s="124" t="s">
        <v>9005</v>
      </c>
      <c r="B7" s="124"/>
      <c r="C7" s="124"/>
      <c r="D7" s="124"/>
      <c r="E7" s="124"/>
      <c r="F7" s="124"/>
      <c r="G7" s="124"/>
      <c r="H7" s="124"/>
      <c r="I7" s="124"/>
      <c r="J7" s="124"/>
      <c r="K7" s="124"/>
      <c r="L7" s="124"/>
      <c r="M7" s="124"/>
      <c r="N7" s="124"/>
      <c r="O7" s="124"/>
      <c r="P7" s="124"/>
    </row>
    <row r="8" spans="1:16" ht="31" x14ac:dyDescent="0.35">
      <c r="A8" s="125" t="s">
        <v>9017</v>
      </c>
      <c r="B8" s="125"/>
      <c r="C8" s="125"/>
      <c r="D8" s="125"/>
      <c r="E8" s="125"/>
      <c r="F8" s="125"/>
      <c r="G8" s="125"/>
      <c r="H8" s="125"/>
      <c r="I8" s="125"/>
      <c r="J8" s="125"/>
      <c r="K8" s="125"/>
      <c r="L8" s="125"/>
      <c r="M8" s="125"/>
      <c r="N8" s="125"/>
      <c r="O8" s="125"/>
      <c r="P8" s="125"/>
    </row>
    <row r="9" spans="1:16" ht="31" x14ac:dyDescent="0.35">
      <c r="A9" s="125" t="s">
        <v>9023</v>
      </c>
      <c r="B9" s="125"/>
      <c r="C9" s="125"/>
      <c r="D9" s="125"/>
      <c r="E9" s="125"/>
      <c r="F9" s="125"/>
      <c r="G9" s="125"/>
      <c r="H9" s="125"/>
      <c r="I9" s="125"/>
      <c r="J9" s="125"/>
      <c r="K9" s="125"/>
      <c r="L9" s="125"/>
      <c r="M9" s="125"/>
      <c r="N9" s="125"/>
      <c r="O9" s="125"/>
      <c r="P9" s="125"/>
    </row>
    <row r="10" spans="1:16" ht="31" x14ac:dyDescent="0.35">
      <c r="A10" s="125" t="s">
        <v>9094</v>
      </c>
      <c r="B10" s="125"/>
      <c r="C10" s="125"/>
      <c r="D10" s="125"/>
      <c r="E10" s="125"/>
      <c r="F10" s="125"/>
      <c r="G10" s="125"/>
      <c r="H10" s="125"/>
      <c r="I10" s="125"/>
      <c r="J10" s="125"/>
      <c r="K10" s="125"/>
      <c r="L10" s="125"/>
      <c r="M10" s="125"/>
      <c r="N10" s="125"/>
      <c r="O10" s="125"/>
      <c r="P10" s="125"/>
    </row>
    <row r="11" spans="1:16" ht="31" x14ac:dyDescent="0.35">
      <c r="A11" s="125" t="s">
        <v>9122</v>
      </c>
      <c r="B11" s="125"/>
      <c r="C11" s="125"/>
      <c r="D11" s="125"/>
      <c r="E11" s="125"/>
      <c r="F11" s="125"/>
      <c r="G11" s="125"/>
      <c r="H11" s="125"/>
      <c r="I11" s="125"/>
      <c r="J11" s="125"/>
      <c r="K11" s="125"/>
      <c r="L11" s="125"/>
      <c r="M11" s="125"/>
      <c r="N11" s="125"/>
      <c r="O11" s="125"/>
      <c r="P11" s="125"/>
    </row>
    <row r="12" spans="1:16" ht="31" x14ac:dyDescent="0.35">
      <c r="A12" s="124" t="s">
        <v>9125</v>
      </c>
      <c r="B12" s="124"/>
      <c r="C12" s="124"/>
      <c r="D12" s="124"/>
      <c r="E12" s="124"/>
      <c r="F12" s="124"/>
      <c r="G12" s="124"/>
      <c r="H12" s="124"/>
      <c r="I12" s="124"/>
      <c r="J12" s="124"/>
      <c r="K12" s="124"/>
      <c r="L12" s="124"/>
      <c r="M12" s="124"/>
      <c r="N12" s="124"/>
      <c r="O12" s="124"/>
      <c r="P12" s="124"/>
    </row>
    <row r="13" spans="1:16" ht="31" x14ac:dyDescent="0.35">
      <c r="A13" s="124" t="s">
        <v>9138</v>
      </c>
      <c r="B13" s="124"/>
      <c r="C13" s="124"/>
      <c r="D13" s="124"/>
      <c r="E13" s="124"/>
      <c r="F13" s="124"/>
      <c r="G13" s="124"/>
      <c r="H13" s="124"/>
      <c r="I13" s="124"/>
      <c r="J13" s="124"/>
      <c r="K13" s="124"/>
      <c r="L13" s="124"/>
      <c r="M13" s="124"/>
      <c r="N13" s="124"/>
      <c r="O13" s="124"/>
      <c r="P13" s="124"/>
    </row>
    <row r="14" spans="1:16" ht="31" x14ac:dyDescent="0.35">
      <c r="A14" s="125" t="s">
        <v>9145</v>
      </c>
      <c r="B14" s="125"/>
      <c r="C14" s="125"/>
      <c r="D14" s="125"/>
      <c r="E14" s="125"/>
      <c r="F14" s="125"/>
      <c r="G14" s="125"/>
      <c r="H14" s="125"/>
      <c r="I14" s="125"/>
      <c r="J14" s="125"/>
      <c r="K14" s="125"/>
      <c r="L14" s="125"/>
      <c r="M14" s="125"/>
      <c r="N14" s="125"/>
      <c r="O14" s="125"/>
      <c r="P14" s="125"/>
    </row>
    <row r="15" spans="1:16" ht="31" x14ac:dyDescent="0.35">
      <c r="A15" s="125" t="s">
        <v>9151</v>
      </c>
      <c r="B15" s="125"/>
      <c r="C15" s="125"/>
      <c r="D15" s="125"/>
      <c r="E15" s="125"/>
      <c r="F15" s="125"/>
      <c r="G15" s="125"/>
      <c r="H15" s="125"/>
      <c r="I15" s="125"/>
      <c r="J15" s="125"/>
      <c r="K15" s="125"/>
      <c r="L15" s="125"/>
      <c r="M15" s="125"/>
      <c r="N15" s="125"/>
      <c r="O15" s="125"/>
      <c r="P15" s="125"/>
    </row>
    <row r="16" spans="1:16" ht="31" x14ac:dyDescent="0.35">
      <c r="A16" s="124" t="s">
        <v>9159</v>
      </c>
      <c r="B16" s="124"/>
      <c r="C16" s="124"/>
      <c r="D16" s="124"/>
      <c r="E16" s="124"/>
      <c r="F16" s="124"/>
      <c r="G16" s="124"/>
      <c r="H16" s="124"/>
      <c r="I16" s="124"/>
      <c r="J16" s="124"/>
      <c r="K16" s="124"/>
      <c r="L16" s="124"/>
      <c r="M16" s="124"/>
      <c r="N16" s="124"/>
      <c r="O16" s="124"/>
      <c r="P16" s="124"/>
    </row>
    <row r="17" spans="1:16" ht="31" x14ac:dyDescent="0.35">
      <c r="A17" s="124" t="s">
        <v>9250</v>
      </c>
      <c r="B17" s="124"/>
      <c r="C17" s="124"/>
      <c r="D17" s="124"/>
      <c r="E17" s="124"/>
      <c r="F17" s="124"/>
      <c r="G17" s="124"/>
      <c r="H17" s="124"/>
      <c r="I17" s="124"/>
      <c r="J17" s="124"/>
      <c r="K17" s="124"/>
      <c r="L17" s="124"/>
      <c r="M17" s="124"/>
      <c r="N17" s="124"/>
      <c r="O17" s="124"/>
      <c r="P17" s="124"/>
    </row>
    <row r="18" spans="1:16" ht="31" x14ac:dyDescent="0.35">
      <c r="A18" s="125" t="s">
        <v>9262</v>
      </c>
      <c r="B18" s="125"/>
      <c r="C18" s="125"/>
      <c r="D18" s="125"/>
      <c r="E18" s="125"/>
      <c r="F18" s="125"/>
      <c r="G18" s="125"/>
      <c r="H18" s="125"/>
      <c r="I18" s="125"/>
      <c r="J18" s="125"/>
      <c r="K18" s="125"/>
      <c r="L18" s="125"/>
      <c r="M18" s="125"/>
      <c r="N18" s="125"/>
      <c r="O18" s="125"/>
      <c r="P18" s="125"/>
    </row>
    <row r="19" spans="1:16" ht="31" x14ac:dyDescent="0.35">
      <c r="A19" s="125" t="s">
        <v>9278</v>
      </c>
      <c r="B19" s="125"/>
      <c r="C19" s="125"/>
      <c r="D19" s="125"/>
      <c r="E19" s="125"/>
      <c r="F19" s="125"/>
      <c r="G19" s="125"/>
      <c r="H19" s="125"/>
      <c r="I19" s="125"/>
      <c r="J19" s="125"/>
      <c r="K19" s="125"/>
      <c r="L19" s="125"/>
      <c r="M19" s="125"/>
      <c r="N19" s="125"/>
      <c r="O19" s="125"/>
      <c r="P19" s="125"/>
    </row>
    <row r="20" spans="1:16" ht="31" x14ac:dyDescent="0.35">
      <c r="A20" s="125" t="s">
        <v>9282</v>
      </c>
      <c r="B20" s="125"/>
      <c r="C20" s="125"/>
      <c r="D20" s="125"/>
      <c r="E20" s="125"/>
      <c r="F20" s="125"/>
      <c r="G20" s="125"/>
      <c r="H20" s="125"/>
      <c r="I20" s="125"/>
      <c r="J20" s="125"/>
      <c r="K20" s="125"/>
      <c r="L20" s="125"/>
      <c r="M20" s="125"/>
      <c r="N20" s="125"/>
      <c r="O20" s="125"/>
      <c r="P20" s="125"/>
    </row>
    <row r="21" spans="1:16" ht="31" x14ac:dyDescent="0.35">
      <c r="A21" s="125" t="s">
        <v>9293</v>
      </c>
      <c r="B21" s="125"/>
      <c r="C21" s="125"/>
      <c r="D21" s="125"/>
      <c r="E21" s="125"/>
      <c r="F21" s="125"/>
      <c r="G21" s="125"/>
      <c r="H21" s="125"/>
      <c r="I21" s="125"/>
      <c r="J21" s="125"/>
      <c r="K21" s="125"/>
      <c r="L21" s="125"/>
      <c r="M21" s="125"/>
      <c r="N21" s="125"/>
      <c r="O21" s="125"/>
      <c r="P21" s="125"/>
    </row>
    <row r="22" spans="1:16" ht="31" x14ac:dyDescent="0.35">
      <c r="A22" s="125" t="s">
        <v>9319</v>
      </c>
      <c r="B22" s="125"/>
      <c r="C22" s="125"/>
      <c r="D22" s="125"/>
      <c r="E22" s="125"/>
      <c r="F22" s="125"/>
      <c r="G22" s="125"/>
      <c r="H22" s="125"/>
      <c r="I22" s="125"/>
      <c r="J22" s="125"/>
      <c r="K22" s="125"/>
      <c r="L22" s="125"/>
      <c r="M22" s="125"/>
      <c r="N22" s="125"/>
      <c r="O22" s="125"/>
      <c r="P22" s="125"/>
    </row>
    <row r="23" spans="1:16" ht="31" x14ac:dyDescent="0.35">
      <c r="A23" s="125" t="s">
        <v>9343</v>
      </c>
      <c r="B23" s="125"/>
      <c r="C23" s="125"/>
      <c r="D23" s="125"/>
      <c r="E23" s="125"/>
      <c r="F23" s="125"/>
      <c r="G23" s="125"/>
      <c r="H23" s="125"/>
      <c r="I23" s="125"/>
      <c r="J23" s="125"/>
      <c r="K23" s="125"/>
      <c r="L23" s="125"/>
      <c r="M23" s="125"/>
      <c r="N23" s="125"/>
      <c r="O23" s="125"/>
      <c r="P23" s="125"/>
    </row>
    <row r="24" spans="1:16" ht="31" x14ac:dyDescent="0.35">
      <c r="A24" s="125" t="s">
        <v>9366</v>
      </c>
      <c r="B24" s="125"/>
      <c r="C24" s="125"/>
      <c r="D24" s="125"/>
      <c r="E24" s="125"/>
      <c r="F24" s="125"/>
      <c r="G24" s="125"/>
      <c r="H24" s="125"/>
      <c r="I24" s="125"/>
      <c r="J24" s="125"/>
      <c r="K24" s="125"/>
      <c r="L24" s="125"/>
      <c r="M24" s="125"/>
      <c r="N24" s="125"/>
      <c r="O24" s="125"/>
      <c r="P24" s="125"/>
    </row>
    <row r="25" spans="1:16" ht="31" x14ac:dyDescent="0.35">
      <c r="A25" s="125" t="s">
        <v>9380</v>
      </c>
      <c r="B25" s="125"/>
      <c r="C25" s="125"/>
      <c r="D25" s="125"/>
      <c r="E25" s="125"/>
      <c r="F25" s="125"/>
      <c r="G25" s="125"/>
      <c r="H25" s="125"/>
      <c r="I25" s="125"/>
      <c r="J25" s="125"/>
      <c r="K25" s="125"/>
      <c r="L25" s="125"/>
      <c r="M25" s="125"/>
      <c r="N25" s="125"/>
      <c r="O25" s="125"/>
      <c r="P25" s="125"/>
    </row>
    <row r="26" spans="1:16" ht="31" x14ac:dyDescent="0.35">
      <c r="A26" s="125" t="s">
        <v>9386</v>
      </c>
      <c r="B26" s="125"/>
      <c r="C26" s="125"/>
      <c r="D26" s="125"/>
      <c r="E26" s="125"/>
      <c r="F26" s="125"/>
      <c r="G26" s="125"/>
      <c r="H26" s="125"/>
      <c r="I26" s="125"/>
      <c r="J26" s="125"/>
      <c r="K26" s="125"/>
      <c r="L26" s="125"/>
      <c r="M26" s="125"/>
      <c r="N26" s="125"/>
      <c r="O26" s="125"/>
      <c r="P26" s="125"/>
    </row>
    <row r="27" spans="1:16" ht="31" x14ac:dyDescent="0.35">
      <c r="A27" s="125" t="s">
        <v>9399</v>
      </c>
      <c r="B27" s="125"/>
      <c r="C27" s="125"/>
      <c r="D27" s="125"/>
      <c r="E27" s="125"/>
      <c r="F27" s="125"/>
      <c r="G27" s="125"/>
      <c r="H27" s="125"/>
      <c r="I27" s="125"/>
      <c r="J27" s="125"/>
      <c r="K27" s="125"/>
      <c r="L27" s="125"/>
      <c r="M27" s="125"/>
      <c r="N27" s="125"/>
      <c r="O27" s="125"/>
      <c r="P27" s="125"/>
    </row>
    <row r="28" spans="1:16" ht="31" x14ac:dyDescent="0.35">
      <c r="A28" s="125" t="s">
        <v>9404</v>
      </c>
      <c r="B28" s="125"/>
      <c r="C28" s="125"/>
      <c r="D28" s="125"/>
      <c r="E28" s="125"/>
      <c r="F28" s="125"/>
      <c r="G28" s="125"/>
      <c r="H28" s="125"/>
      <c r="I28" s="125"/>
      <c r="J28" s="125"/>
      <c r="K28" s="125"/>
      <c r="L28" s="125"/>
      <c r="M28" s="125"/>
      <c r="N28" s="125"/>
      <c r="O28" s="125"/>
      <c r="P28" s="125"/>
    </row>
    <row r="29" spans="1:16" ht="31" x14ac:dyDescent="0.35">
      <c r="A29" s="125" t="s">
        <v>9424</v>
      </c>
      <c r="B29" s="125"/>
      <c r="C29" s="125"/>
      <c r="D29" s="125"/>
      <c r="E29" s="125"/>
      <c r="F29" s="125"/>
      <c r="G29" s="125"/>
      <c r="H29" s="125"/>
      <c r="I29" s="125"/>
      <c r="J29" s="125"/>
      <c r="K29" s="125"/>
      <c r="L29" s="125"/>
      <c r="M29" s="125"/>
      <c r="N29" s="125"/>
      <c r="O29" s="125"/>
      <c r="P29" s="125"/>
    </row>
    <row r="30" spans="1:16" ht="31" x14ac:dyDescent="0.35">
      <c r="A30" s="125" t="s">
        <v>9430</v>
      </c>
      <c r="B30" s="125"/>
      <c r="C30" s="125"/>
      <c r="D30" s="125"/>
      <c r="E30" s="125"/>
      <c r="F30" s="125"/>
      <c r="G30" s="125"/>
      <c r="H30" s="125"/>
      <c r="I30" s="125"/>
      <c r="J30" s="125"/>
      <c r="K30" s="125"/>
      <c r="L30" s="125"/>
      <c r="M30" s="125"/>
      <c r="N30" s="125"/>
      <c r="O30" s="125"/>
      <c r="P30" s="125"/>
    </row>
    <row r="31" spans="1:16" ht="31" x14ac:dyDescent="0.35">
      <c r="A31" s="125" t="s">
        <v>9436</v>
      </c>
      <c r="B31" s="125"/>
      <c r="C31" s="125"/>
      <c r="D31" s="125"/>
      <c r="E31" s="125"/>
      <c r="F31" s="125"/>
      <c r="G31" s="125"/>
      <c r="H31" s="125"/>
      <c r="I31" s="125"/>
      <c r="J31" s="125"/>
      <c r="K31" s="125"/>
      <c r="L31" s="125"/>
      <c r="M31" s="125"/>
      <c r="N31" s="125"/>
      <c r="O31" s="125"/>
      <c r="P31" s="125"/>
    </row>
    <row r="32" spans="1:16" ht="31" x14ac:dyDescent="0.35">
      <c r="A32" s="124" t="s">
        <v>9445</v>
      </c>
      <c r="B32" s="124"/>
      <c r="C32" s="124"/>
      <c r="D32" s="124"/>
      <c r="E32" s="124"/>
      <c r="F32" s="124"/>
      <c r="G32" s="124"/>
      <c r="H32" s="124"/>
      <c r="I32" s="124"/>
      <c r="J32" s="124"/>
      <c r="K32" s="124"/>
      <c r="L32" s="124"/>
      <c r="M32" s="124"/>
      <c r="N32" s="124"/>
      <c r="O32" s="124"/>
      <c r="P32" s="124"/>
    </row>
    <row r="33" spans="1:16" ht="31" x14ac:dyDescent="0.35">
      <c r="A33" s="125" t="s">
        <v>9473</v>
      </c>
      <c r="B33" s="125"/>
      <c r="C33" s="125"/>
      <c r="D33" s="125"/>
      <c r="E33" s="125"/>
      <c r="F33" s="125"/>
      <c r="G33" s="125"/>
      <c r="H33" s="125"/>
      <c r="I33" s="125"/>
      <c r="J33" s="125"/>
      <c r="K33" s="125"/>
      <c r="L33" s="125"/>
      <c r="M33" s="125"/>
      <c r="N33" s="125"/>
      <c r="O33" s="125"/>
      <c r="P33" s="125"/>
    </row>
    <row r="34" spans="1:16" ht="31" x14ac:dyDescent="0.35">
      <c r="A34" s="125" t="s">
        <v>9487</v>
      </c>
      <c r="B34" s="125"/>
      <c r="C34" s="125"/>
      <c r="D34" s="125"/>
      <c r="E34" s="125"/>
      <c r="F34" s="125"/>
      <c r="G34" s="125"/>
      <c r="H34" s="125"/>
      <c r="I34" s="125"/>
      <c r="J34" s="125"/>
      <c r="K34" s="125"/>
      <c r="L34" s="125"/>
      <c r="M34" s="125"/>
      <c r="N34" s="125"/>
      <c r="O34" s="125"/>
      <c r="P34" s="125"/>
    </row>
    <row r="35" spans="1:16" ht="31" x14ac:dyDescent="0.35">
      <c r="A35" s="125" t="s">
        <v>9499</v>
      </c>
      <c r="B35" s="125"/>
      <c r="C35" s="125"/>
      <c r="D35" s="125"/>
      <c r="E35" s="125"/>
      <c r="F35" s="125"/>
      <c r="G35" s="125"/>
      <c r="H35" s="125"/>
      <c r="I35" s="125"/>
      <c r="J35" s="125"/>
      <c r="K35" s="125"/>
      <c r="L35" s="125"/>
      <c r="M35" s="125"/>
      <c r="N35" s="125"/>
      <c r="O35" s="125"/>
      <c r="P35" s="125"/>
    </row>
    <row r="36" spans="1:16" ht="31" x14ac:dyDescent="0.35">
      <c r="A36" s="125" t="s">
        <v>9510</v>
      </c>
      <c r="B36" s="125"/>
      <c r="C36" s="125"/>
      <c r="D36" s="125"/>
      <c r="E36" s="125"/>
      <c r="F36" s="125"/>
      <c r="G36" s="125"/>
      <c r="H36" s="125"/>
      <c r="I36" s="125"/>
      <c r="J36" s="125"/>
      <c r="K36" s="125"/>
      <c r="L36" s="125"/>
      <c r="M36" s="125"/>
      <c r="N36" s="125"/>
      <c r="O36" s="125"/>
      <c r="P36" s="125"/>
    </row>
    <row r="37" spans="1:16" ht="31" x14ac:dyDescent="0.35">
      <c r="A37" s="125" t="s">
        <v>9515</v>
      </c>
      <c r="B37" s="125"/>
      <c r="C37" s="125"/>
      <c r="D37" s="125"/>
      <c r="E37" s="125"/>
      <c r="F37" s="125"/>
      <c r="G37" s="125"/>
      <c r="H37" s="125"/>
      <c r="I37" s="125"/>
      <c r="J37" s="125"/>
      <c r="K37" s="125"/>
      <c r="L37" s="125"/>
      <c r="M37" s="125"/>
      <c r="N37" s="125"/>
      <c r="O37" s="125"/>
      <c r="P37" s="125"/>
    </row>
    <row r="38" spans="1:16" ht="31" x14ac:dyDescent="0.35">
      <c r="A38" s="125" t="s">
        <v>9523</v>
      </c>
      <c r="B38" s="125"/>
      <c r="C38" s="125"/>
      <c r="D38" s="125"/>
      <c r="E38" s="125"/>
      <c r="F38" s="125"/>
      <c r="G38" s="125"/>
      <c r="H38" s="125"/>
      <c r="I38" s="125"/>
      <c r="J38" s="125"/>
      <c r="K38" s="125"/>
      <c r="L38" s="125"/>
      <c r="M38" s="125"/>
      <c r="N38" s="125"/>
      <c r="O38" s="125"/>
      <c r="P38" s="125"/>
    </row>
    <row r="39" spans="1:16" ht="31" x14ac:dyDescent="0.35">
      <c r="A39" s="124" t="s">
        <v>9538</v>
      </c>
      <c r="B39" s="124"/>
      <c r="C39" s="124"/>
      <c r="D39" s="124"/>
      <c r="E39" s="124"/>
      <c r="F39" s="124"/>
      <c r="G39" s="124"/>
      <c r="H39" s="124"/>
      <c r="I39" s="124"/>
      <c r="J39" s="124"/>
      <c r="K39" s="124"/>
      <c r="L39" s="124"/>
      <c r="M39" s="124"/>
      <c r="N39" s="124"/>
      <c r="O39" s="124"/>
      <c r="P39" s="124"/>
    </row>
    <row r="40" spans="1:16" ht="31" x14ac:dyDescent="0.35">
      <c r="A40" s="125" t="s">
        <v>9542</v>
      </c>
      <c r="B40" s="125"/>
      <c r="C40" s="125"/>
      <c r="D40" s="125"/>
      <c r="E40" s="125"/>
      <c r="F40" s="125"/>
      <c r="G40" s="125"/>
      <c r="H40" s="125"/>
      <c r="I40" s="125"/>
      <c r="J40" s="125"/>
      <c r="K40" s="125"/>
      <c r="L40" s="125"/>
      <c r="M40" s="125"/>
      <c r="N40" s="125"/>
      <c r="O40" s="125"/>
      <c r="P40" s="125"/>
    </row>
    <row r="41" spans="1:16" ht="31" x14ac:dyDescent="0.35">
      <c r="A41" s="125" t="s">
        <v>9546</v>
      </c>
      <c r="B41" s="125"/>
      <c r="C41" s="125"/>
      <c r="D41" s="125"/>
      <c r="E41" s="125"/>
      <c r="F41" s="125"/>
      <c r="G41" s="125"/>
      <c r="H41" s="125"/>
      <c r="I41" s="125"/>
      <c r="J41" s="125"/>
      <c r="K41" s="125"/>
      <c r="L41" s="125"/>
      <c r="M41" s="125"/>
      <c r="N41" s="125"/>
      <c r="O41" s="125"/>
      <c r="P41" s="125"/>
    </row>
    <row r="42" spans="1:16" ht="31" x14ac:dyDescent="0.35">
      <c r="A42" s="125" t="s">
        <v>9558</v>
      </c>
      <c r="B42" s="125"/>
      <c r="C42" s="125"/>
      <c r="D42" s="125"/>
      <c r="E42" s="125"/>
      <c r="F42" s="125"/>
      <c r="G42" s="125"/>
      <c r="H42" s="125"/>
      <c r="I42" s="125"/>
      <c r="J42" s="125"/>
      <c r="K42" s="125"/>
      <c r="L42" s="125"/>
      <c r="M42" s="125"/>
      <c r="N42" s="125"/>
      <c r="O42" s="125"/>
      <c r="P42" s="125"/>
    </row>
    <row r="43" spans="1:16" ht="31" x14ac:dyDescent="0.35">
      <c r="A43" s="125" t="s">
        <v>9564</v>
      </c>
      <c r="B43" s="125"/>
      <c r="C43" s="125"/>
      <c r="D43" s="125"/>
      <c r="E43" s="125"/>
      <c r="F43" s="125"/>
      <c r="G43" s="125"/>
      <c r="H43" s="125"/>
      <c r="I43" s="125"/>
      <c r="J43" s="125"/>
      <c r="K43" s="125"/>
      <c r="L43" s="125"/>
      <c r="M43" s="125"/>
      <c r="N43" s="125"/>
      <c r="O43" s="125"/>
      <c r="P43" s="125"/>
    </row>
    <row r="44" spans="1:16" ht="31" x14ac:dyDescent="0.35">
      <c r="A44" s="125" t="s">
        <v>9578</v>
      </c>
      <c r="B44" s="125"/>
      <c r="C44" s="125"/>
      <c r="D44" s="125"/>
      <c r="E44" s="125"/>
      <c r="F44" s="125"/>
      <c r="G44" s="125"/>
      <c r="H44" s="125"/>
      <c r="I44" s="125"/>
      <c r="J44" s="125"/>
      <c r="K44" s="125"/>
      <c r="L44" s="125"/>
      <c r="M44" s="125"/>
      <c r="N44" s="125"/>
      <c r="O44" s="125"/>
      <c r="P44" s="125"/>
    </row>
    <row r="45" spans="1:16" ht="31" x14ac:dyDescent="0.35">
      <c r="A45" s="124" t="s">
        <v>9585</v>
      </c>
      <c r="B45" s="124"/>
      <c r="C45" s="124"/>
      <c r="D45" s="124"/>
      <c r="E45" s="124"/>
      <c r="F45" s="124"/>
      <c r="G45" s="124"/>
      <c r="H45" s="124"/>
      <c r="I45" s="124"/>
      <c r="J45" s="124"/>
      <c r="K45" s="124"/>
      <c r="L45" s="124"/>
      <c r="M45" s="124"/>
      <c r="N45" s="124"/>
      <c r="O45" s="124"/>
      <c r="P45" s="124"/>
    </row>
    <row r="46" spans="1:16" ht="31" x14ac:dyDescent="0.35">
      <c r="A46" s="125" t="s">
        <v>9596</v>
      </c>
      <c r="B46" s="125"/>
      <c r="C46" s="125"/>
      <c r="D46" s="125"/>
      <c r="E46" s="125"/>
      <c r="F46" s="125"/>
      <c r="G46" s="125"/>
      <c r="H46" s="125"/>
      <c r="I46" s="125"/>
      <c r="J46" s="125"/>
      <c r="K46" s="125"/>
      <c r="L46" s="125"/>
      <c r="M46" s="125"/>
      <c r="N46" s="125"/>
      <c r="O46" s="125"/>
      <c r="P46" s="125"/>
    </row>
    <row r="47" spans="1:16" ht="31" x14ac:dyDescent="0.35">
      <c r="A47" s="125" t="s">
        <v>9606</v>
      </c>
      <c r="B47" s="125"/>
      <c r="C47" s="125"/>
      <c r="D47" s="125"/>
      <c r="E47" s="125"/>
      <c r="F47" s="125"/>
      <c r="G47" s="125"/>
      <c r="H47" s="125"/>
      <c r="I47" s="125"/>
      <c r="J47" s="125"/>
      <c r="K47" s="125"/>
      <c r="L47" s="125"/>
      <c r="M47" s="125"/>
      <c r="N47" s="125"/>
      <c r="O47" s="125"/>
      <c r="P47" s="125"/>
    </row>
    <row r="48" spans="1:16" ht="31" x14ac:dyDescent="0.35">
      <c r="A48" s="125" t="s">
        <v>9622</v>
      </c>
      <c r="B48" s="125"/>
      <c r="C48" s="125"/>
      <c r="D48" s="125"/>
      <c r="E48" s="125"/>
      <c r="F48" s="125"/>
      <c r="G48" s="125"/>
      <c r="H48" s="125"/>
      <c r="I48" s="125"/>
      <c r="J48" s="125"/>
      <c r="K48" s="125"/>
      <c r="L48" s="125"/>
      <c r="M48" s="125"/>
      <c r="N48" s="125"/>
      <c r="O48" s="125"/>
      <c r="P48" s="125"/>
    </row>
    <row r="49" spans="1:16" ht="31" x14ac:dyDescent="0.35">
      <c r="A49" s="125" t="s">
        <v>9635</v>
      </c>
      <c r="B49" s="125"/>
      <c r="C49" s="125"/>
      <c r="D49" s="125"/>
      <c r="E49" s="125"/>
      <c r="F49" s="125"/>
      <c r="G49" s="125"/>
      <c r="H49" s="125"/>
      <c r="I49" s="125"/>
      <c r="J49" s="125"/>
      <c r="K49" s="125"/>
      <c r="L49" s="125"/>
      <c r="M49" s="125"/>
      <c r="N49" s="125"/>
      <c r="O49" s="125"/>
      <c r="P49" s="125"/>
    </row>
    <row r="50" spans="1:16" ht="31" x14ac:dyDescent="0.35">
      <c r="A50" s="125" t="s">
        <v>9687</v>
      </c>
      <c r="B50" s="125"/>
      <c r="C50" s="125"/>
      <c r="D50" s="125"/>
      <c r="E50" s="125"/>
      <c r="F50" s="125"/>
      <c r="G50" s="125"/>
      <c r="H50" s="125"/>
      <c r="I50" s="125"/>
      <c r="J50" s="125"/>
      <c r="K50" s="125"/>
      <c r="L50" s="125"/>
      <c r="M50" s="125"/>
      <c r="N50" s="125"/>
      <c r="O50" s="125"/>
      <c r="P50" s="125"/>
    </row>
    <row r="51" spans="1:16" ht="31" x14ac:dyDescent="0.35">
      <c r="A51" s="124" t="s">
        <v>9722</v>
      </c>
      <c r="B51" s="124"/>
      <c r="C51" s="124"/>
      <c r="D51" s="124"/>
      <c r="E51" s="124"/>
      <c r="F51" s="124"/>
      <c r="G51" s="124"/>
      <c r="H51" s="124"/>
      <c r="I51" s="124"/>
      <c r="J51" s="124"/>
      <c r="K51" s="124"/>
      <c r="L51" s="124"/>
      <c r="M51" s="124"/>
      <c r="N51" s="124"/>
      <c r="O51" s="124"/>
      <c r="P51" s="124"/>
    </row>
    <row r="52" spans="1:16" ht="31" x14ac:dyDescent="0.35">
      <c r="A52" s="125" t="s">
        <v>9784</v>
      </c>
      <c r="B52" s="125"/>
      <c r="C52" s="125"/>
      <c r="D52" s="125"/>
      <c r="E52" s="125"/>
      <c r="F52" s="125"/>
      <c r="G52" s="125"/>
      <c r="H52" s="125"/>
      <c r="I52" s="125"/>
      <c r="J52" s="125"/>
      <c r="K52" s="125"/>
      <c r="L52" s="125"/>
      <c r="M52" s="125"/>
      <c r="N52" s="125"/>
      <c r="O52" s="125"/>
      <c r="P52" s="125"/>
    </row>
    <row r="53" spans="1:16" ht="31" x14ac:dyDescent="0.35">
      <c r="A53" s="125" t="s">
        <v>9806</v>
      </c>
      <c r="B53" s="125"/>
      <c r="C53" s="125"/>
      <c r="D53" s="125"/>
      <c r="E53" s="125"/>
      <c r="F53" s="125"/>
      <c r="G53" s="125"/>
      <c r="H53" s="125"/>
      <c r="I53" s="125"/>
      <c r="J53" s="125"/>
      <c r="K53" s="125"/>
      <c r="L53" s="125"/>
      <c r="M53" s="125"/>
      <c r="N53" s="125"/>
      <c r="O53" s="125"/>
      <c r="P53" s="125"/>
    </row>
    <row r="54" spans="1:16" ht="31" x14ac:dyDescent="0.35">
      <c r="A54" s="125" t="s">
        <v>9815</v>
      </c>
      <c r="B54" s="125"/>
      <c r="C54" s="125"/>
      <c r="D54" s="125"/>
      <c r="E54" s="125"/>
      <c r="F54" s="125"/>
      <c r="G54" s="125"/>
      <c r="H54" s="125"/>
      <c r="I54" s="125"/>
      <c r="J54" s="125"/>
      <c r="K54" s="125"/>
      <c r="L54" s="125"/>
      <c r="M54" s="125"/>
      <c r="N54" s="125"/>
      <c r="O54" s="125"/>
      <c r="P54" s="125"/>
    </row>
    <row r="55" spans="1:16" ht="31" x14ac:dyDescent="0.35">
      <c r="A55" s="125" t="s">
        <v>9834</v>
      </c>
      <c r="B55" s="125"/>
      <c r="C55" s="125"/>
      <c r="D55" s="125"/>
      <c r="E55" s="125"/>
      <c r="F55" s="125"/>
      <c r="G55" s="125"/>
      <c r="H55" s="125"/>
      <c r="I55" s="125"/>
      <c r="J55" s="125"/>
      <c r="K55" s="125"/>
      <c r="L55" s="125"/>
      <c r="M55" s="125"/>
      <c r="N55" s="125"/>
      <c r="O55" s="125"/>
      <c r="P55" s="125"/>
    </row>
    <row r="56" spans="1:16" ht="31" x14ac:dyDescent="0.35">
      <c r="A56" s="125" t="s">
        <v>9843</v>
      </c>
      <c r="B56" s="125"/>
      <c r="C56" s="125"/>
      <c r="D56" s="125"/>
      <c r="E56" s="125"/>
      <c r="F56" s="125"/>
      <c r="G56" s="125"/>
      <c r="H56" s="125"/>
      <c r="I56" s="125"/>
      <c r="J56" s="125"/>
      <c r="K56" s="125"/>
      <c r="L56" s="125"/>
      <c r="M56" s="125"/>
      <c r="N56" s="125"/>
      <c r="O56" s="125"/>
      <c r="P56" s="125"/>
    </row>
    <row r="57" spans="1:16" ht="31" x14ac:dyDescent="0.35">
      <c r="A57" s="125" t="s">
        <v>9852</v>
      </c>
      <c r="B57" s="125"/>
      <c r="C57" s="125"/>
      <c r="D57" s="125"/>
      <c r="E57" s="125"/>
      <c r="F57" s="125"/>
      <c r="G57" s="125"/>
      <c r="H57" s="125"/>
      <c r="I57" s="125"/>
      <c r="J57" s="125"/>
      <c r="K57" s="125"/>
      <c r="L57" s="125"/>
      <c r="M57" s="125"/>
      <c r="N57" s="125"/>
      <c r="O57" s="125"/>
      <c r="P57" s="125"/>
    </row>
    <row r="58" spans="1:16" ht="31" x14ac:dyDescent="0.35">
      <c r="A58" s="124" t="s">
        <v>9856</v>
      </c>
      <c r="B58" s="124"/>
      <c r="C58" s="124"/>
      <c r="D58" s="124"/>
      <c r="E58" s="124"/>
      <c r="F58" s="124"/>
      <c r="G58" s="124"/>
      <c r="H58" s="124"/>
      <c r="I58" s="124"/>
      <c r="J58" s="124"/>
      <c r="K58" s="124"/>
      <c r="L58" s="124"/>
      <c r="M58" s="124"/>
      <c r="N58" s="124"/>
      <c r="O58" s="124"/>
      <c r="P58" s="124"/>
    </row>
    <row r="59" spans="1:16" ht="31" x14ac:dyDescent="0.35">
      <c r="A59" s="125" t="s">
        <v>9863</v>
      </c>
      <c r="B59" s="125"/>
      <c r="C59" s="125"/>
      <c r="D59" s="125"/>
      <c r="E59" s="125"/>
      <c r="F59" s="125"/>
      <c r="G59" s="125"/>
      <c r="H59" s="125"/>
      <c r="I59" s="125"/>
      <c r="J59" s="125"/>
      <c r="K59" s="125"/>
      <c r="L59" s="125"/>
      <c r="M59" s="125"/>
      <c r="N59" s="125"/>
      <c r="O59" s="125"/>
      <c r="P59" s="125"/>
    </row>
    <row r="60" spans="1:16" ht="31" x14ac:dyDescent="0.35">
      <c r="A60" s="125" t="s">
        <v>9867</v>
      </c>
      <c r="B60" s="125"/>
      <c r="C60" s="125"/>
      <c r="D60" s="125"/>
      <c r="E60" s="125"/>
      <c r="F60" s="125"/>
      <c r="G60" s="125"/>
      <c r="H60" s="125"/>
      <c r="I60" s="125"/>
      <c r="J60" s="125"/>
      <c r="K60" s="125"/>
      <c r="L60" s="125"/>
      <c r="M60" s="125"/>
      <c r="N60" s="125"/>
      <c r="O60" s="125"/>
      <c r="P60" s="125"/>
    </row>
    <row r="61" spans="1:16" ht="31" x14ac:dyDescent="0.35">
      <c r="A61" s="125" t="s">
        <v>9873</v>
      </c>
      <c r="B61" s="125"/>
      <c r="C61" s="125"/>
      <c r="D61" s="125"/>
      <c r="E61" s="125"/>
      <c r="F61" s="125"/>
      <c r="G61" s="125"/>
      <c r="H61" s="125"/>
      <c r="I61" s="125"/>
      <c r="J61" s="125"/>
      <c r="K61" s="125"/>
      <c r="L61" s="125"/>
      <c r="M61" s="125"/>
      <c r="N61" s="125"/>
      <c r="O61" s="125"/>
      <c r="P61" s="125"/>
    </row>
    <row r="62" spans="1:16" ht="31" x14ac:dyDescent="0.35">
      <c r="A62" s="125" t="s">
        <v>9877</v>
      </c>
      <c r="B62" s="125"/>
      <c r="C62" s="125"/>
      <c r="D62" s="125"/>
      <c r="E62" s="125"/>
      <c r="F62" s="125"/>
      <c r="G62" s="125"/>
      <c r="H62" s="125"/>
      <c r="I62" s="125"/>
      <c r="J62" s="125"/>
      <c r="K62" s="125"/>
      <c r="L62" s="125"/>
      <c r="M62" s="125"/>
      <c r="N62" s="125"/>
      <c r="O62" s="125"/>
      <c r="P62" s="125"/>
    </row>
    <row r="63" spans="1:16" ht="31" x14ac:dyDescent="0.35">
      <c r="A63" s="125" t="s">
        <v>9892</v>
      </c>
      <c r="B63" s="125"/>
      <c r="C63" s="125"/>
      <c r="D63" s="125"/>
      <c r="E63" s="125"/>
      <c r="F63" s="125"/>
      <c r="G63" s="125"/>
      <c r="H63" s="125"/>
      <c r="I63" s="125"/>
      <c r="J63" s="125"/>
      <c r="K63" s="125"/>
      <c r="L63" s="125"/>
      <c r="M63" s="125"/>
      <c r="N63" s="125"/>
      <c r="O63" s="125"/>
      <c r="P63" s="125"/>
    </row>
    <row r="64" spans="1:16" ht="31" x14ac:dyDescent="0.35">
      <c r="A64" s="125" t="s">
        <v>9901</v>
      </c>
      <c r="B64" s="125"/>
      <c r="C64" s="125"/>
      <c r="D64" s="125"/>
      <c r="E64" s="125"/>
      <c r="F64" s="125"/>
      <c r="G64" s="125"/>
      <c r="H64" s="125"/>
      <c r="I64" s="125"/>
      <c r="J64" s="125"/>
      <c r="K64" s="125"/>
      <c r="L64" s="125"/>
      <c r="M64" s="125"/>
      <c r="N64" s="125"/>
      <c r="O64" s="125"/>
      <c r="P64" s="125"/>
    </row>
    <row r="65" spans="1:16" ht="31" x14ac:dyDescent="0.35">
      <c r="A65" s="125" t="s">
        <v>9905</v>
      </c>
      <c r="B65" s="125"/>
      <c r="C65" s="125"/>
      <c r="D65" s="125"/>
      <c r="E65" s="125"/>
      <c r="F65" s="125"/>
      <c r="G65" s="125"/>
      <c r="H65" s="125"/>
      <c r="I65" s="125"/>
      <c r="J65" s="125"/>
      <c r="K65" s="125"/>
      <c r="L65" s="125"/>
      <c r="M65" s="125"/>
      <c r="N65" s="125"/>
      <c r="O65" s="125"/>
      <c r="P65" s="125"/>
    </row>
    <row r="66" spans="1:16" ht="31" x14ac:dyDescent="0.35">
      <c r="A66" s="124" t="s">
        <v>9944</v>
      </c>
      <c r="B66" s="124"/>
      <c r="C66" s="124"/>
      <c r="D66" s="124"/>
      <c r="E66" s="124"/>
      <c r="F66" s="124"/>
      <c r="G66" s="124"/>
      <c r="H66" s="124"/>
      <c r="I66" s="124"/>
      <c r="J66" s="124"/>
      <c r="K66" s="124"/>
      <c r="L66" s="124"/>
      <c r="M66" s="124"/>
      <c r="N66" s="124"/>
      <c r="O66" s="124"/>
      <c r="P66" s="124"/>
    </row>
    <row r="67" spans="1:16" ht="31" x14ac:dyDescent="0.35">
      <c r="A67" s="125" t="s">
        <v>9961</v>
      </c>
      <c r="B67" s="125"/>
      <c r="C67" s="125"/>
      <c r="D67" s="125"/>
      <c r="E67" s="125"/>
      <c r="F67" s="125"/>
      <c r="G67" s="125"/>
      <c r="H67" s="125"/>
      <c r="I67" s="125"/>
      <c r="J67" s="125"/>
      <c r="K67" s="125"/>
      <c r="L67" s="125"/>
      <c r="M67" s="125"/>
      <c r="N67" s="125"/>
      <c r="O67" s="125"/>
      <c r="P67" s="125"/>
    </row>
    <row r="68" spans="1:16" ht="31" x14ac:dyDescent="0.35">
      <c r="A68" s="125" t="s">
        <v>9971</v>
      </c>
      <c r="B68" s="125"/>
      <c r="C68" s="125"/>
      <c r="D68" s="125"/>
      <c r="E68" s="125"/>
      <c r="F68" s="125"/>
      <c r="G68" s="125"/>
      <c r="H68" s="125"/>
      <c r="I68" s="125"/>
      <c r="J68" s="125"/>
      <c r="K68" s="125"/>
      <c r="L68" s="125"/>
      <c r="M68" s="125"/>
      <c r="N68" s="125"/>
      <c r="O68" s="125"/>
      <c r="P68" s="125"/>
    </row>
    <row r="69" spans="1:16" ht="31" x14ac:dyDescent="0.35">
      <c r="A69" s="125" t="s">
        <v>9985</v>
      </c>
      <c r="B69" s="125"/>
      <c r="C69" s="125"/>
      <c r="D69" s="125"/>
      <c r="E69" s="125"/>
      <c r="F69" s="125"/>
      <c r="G69" s="125"/>
      <c r="H69" s="125"/>
      <c r="I69" s="125"/>
      <c r="J69" s="125"/>
      <c r="K69" s="125"/>
      <c r="L69" s="125"/>
      <c r="M69" s="125"/>
      <c r="N69" s="125"/>
      <c r="O69" s="125"/>
      <c r="P69" s="125"/>
    </row>
    <row r="70" spans="1:16" ht="31" x14ac:dyDescent="0.35">
      <c r="A70" s="125" t="s">
        <v>10003</v>
      </c>
      <c r="B70" s="125"/>
      <c r="C70" s="125"/>
      <c r="D70" s="125"/>
      <c r="E70" s="125"/>
      <c r="F70" s="125"/>
      <c r="G70" s="125"/>
      <c r="H70" s="125"/>
      <c r="I70" s="125"/>
      <c r="J70" s="125"/>
      <c r="K70" s="125"/>
      <c r="L70" s="125"/>
      <c r="M70" s="125"/>
      <c r="N70" s="125"/>
      <c r="O70" s="125"/>
      <c r="P70" s="125"/>
    </row>
    <row r="71" spans="1:16" ht="31" x14ac:dyDescent="0.35">
      <c r="A71" s="125" t="s">
        <v>10029</v>
      </c>
      <c r="B71" s="125"/>
      <c r="C71" s="125"/>
      <c r="D71" s="125"/>
      <c r="E71" s="125"/>
      <c r="F71" s="125"/>
      <c r="G71" s="125"/>
      <c r="H71" s="125"/>
      <c r="I71" s="125"/>
      <c r="J71" s="125"/>
      <c r="K71" s="125"/>
      <c r="L71" s="125"/>
      <c r="M71" s="125"/>
      <c r="N71" s="125"/>
      <c r="O71" s="125"/>
      <c r="P71" s="125"/>
    </row>
    <row r="72" spans="1:16" ht="31" x14ac:dyDescent="0.35">
      <c r="A72" s="125" t="s">
        <v>10114</v>
      </c>
      <c r="B72" s="125"/>
      <c r="C72" s="125"/>
      <c r="D72" s="125"/>
      <c r="E72" s="125"/>
      <c r="F72" s="125"/>
      <c r="G72" s="125"/>
      <c r="H72" s="125"/>
      <c r="I72" s="125"/>
      <c r="J72" s="125"/>
      <c r="K72" s="125"/>
      <c r="L72" s="125"/>
      <c r="M72" s="125"/>
      <c r="N72" s="125"/>
      <c r="O72" s="125"/>
      <c r="P72" s="125"/>
    </row>
    <row r="73" spans="1:16" ht="31" x14ac:dyDescent="0.35">
      <c r="A73" s="125" t="s">
        <v>10123</v>
      </c>
      <c r="B73" s="125"/>
      <c r="C73" s="125"/>
      <c r="D73" s="125"/>
      <c r="E73" s="125"/>
      <c r="F73" s="125"/>
      <c r="G73" s="125"/>
      <c r="H73" s="125"/>
      <c r="I73" s="125"/>
      <c r="J73" s="125"/>
      <c r="K73" s="125"/>
      <c r="L73" s="125"/>
      <c r="M73" s="125"/>
      <c r="N73" s="125"/>
      <c r="O73" s="125"/>
      <c r="P73" s="125"/>
    </row>
    <row r="74" spans="1:16" ht="31" x14ac:dyDescent="0.35">
      <c r="A74" s="125" t="s">
        <v>10152</v>
      </c>
      <c r="B74" s="125"/>
      <c r="C74" s="125"/>
      <c r="D74" s="125"/>
      <c r="E74" s="125"/>
      <c r="F74" s="125"/>
      <c r="G74" s="125"/>
      <c r="H74" s="125"/>
      <c r="I74" s="125"/>
      <c r="J74" s="125"/>
      <c r="K74" s="125"/>
      <c r="L74" s="125"/>
      <c r="M74" s="125"/>
      <c r="N74" s="125"/>
      <c r="O74" s="125"/>
      <c r="P74" s="125"/>
    </row>
    <row r="75" spans="1:16" ht="31" x14ac:dyDescent="0.35">
      <c r="A75" s="125" t="s">
        <v>10169</v>
      </c>
      <c r="B75" s="125"/>
      <c r="C75" s="125"/>
      <c r="D75" s="125"/>
      <c r="E75" s="125"/>
      <c r="F75" s="125"/>
      <c r="G75" s="125"/>
      <c r="H75" s="125"/>
      <c r="I75" s="125"/>
      <c r="J75" s="125"/>
      <c r="K75" s="125"/>
      <c r="L75" s="125"/>
      <c r="M75" s="125"/>
      <c r="N75" s="125"/>
      <c r="O75" s="125"/>
      <c r="P75" s="125"/>
    </row>
    <row r="76" spans="1:16" ht="31" x14ac:dyDescent="0.35">
      <c r="A76" s="125" t="s">
        <v>10200</v>
      </c>
      <c r="B76" s="125"/>
      <c r="C76" s="125"/>
      <c r="D76" s="125"/>
      <c r="E76" s="125"/>
      <c r="F76" s="125"/>
      <c r="G76" s="125"/>
      <c r="H76" s="125"/>
      <c r="I76" s="125"/>
      <c r="J76" s="125"/>
      <c r="K76" s="125"/>
      <c r="L76" s="125"/>
      <c r="M76" s="125"/>
      <c r="N76" s="125"/>
      <c r="O76" s="125"/>
      <c r="P76" s="125"/>
    </row>
    <row r="77" spans="1:16" ht="31" x14ac:dyDescent="0.35">
      <c r="A77" s="125" t="s">
        <v>10219</v>
      </c>
      <c r="B77" s="125"/>
      <c r="C77" s="125"/>
      <c r="D77" s="125"/>
      <c r="E77" s="125"/>
      <c r="F77" s="125"/>
      <c r="G77" s="125"/>
      <c r="H77" s="125"/>
      <c r="I77" s="125"/>
      <c r="J77" s="125"/>
      <c r="K77" s="125"/>
      <c r="L77" s="125"/>
      <c r="M77" s="125"/>
      <c r="N77" s="125"/>
      <c r="O77" s="125"/>
      <c r="P77" s="125"/>
    </row>
    <row r="78" spans="1:16" ht="31" x14ac:dyDescent="0.35">
      <c r="A78" s="125" t="s">
        <v>10237</v>
      </c>
      <c r="B78" s="125"/>
      <c r="C78" s="125"/>
      <c r="D78" s="125"/>
      <c r="E78" s="125"/>
      <c r="F78" s="125"/>
      <c r="G78" s="125"/>
      <c r="H78" s="125"/>
      <c r="I78" s="125"/>
      <c r="J78" s="125"/>
      <c r="K78" s="125"/>
      <c r="L78" s="125"/>
      <c r="M78" s="125"/>
      <c r="N78" s="125"/>
      <c r="O78" s="125"/>
      <c r="P78" s="125"/>
    </row>
    <row r="79" spans="1:16" ht="31" x14ac:dyDescent="0.35">
      <c r="A79" s="125" t="s">
        <v>10271</v>
      </c>
      <c r="B79" s="125"/>
      <c r="C79" s="125"/>
      <c r="D79" s="125"/>
      <c r="E79" s="125"/>
      <c r="F79" s="125"/>
      <c r="G79" s="125"/>
      <c r="H79" s="125"/>
      <c r="I79" s="125"/>
      <c r="J79" s="125"/>
      <c r="K79" s="125"/>
      <c r="L79" s="125"/>
      <c r="M79" s="125"/>
      <c r="N79" s="125"/>
      <c r="O79" s="125"/>
      <c r="P79" s="125"/>
    </row>
    <row r="80" spans="1:16" ht="31" x14ac:dyDescent="0.35">
      <c r="A80" s="125" t="s">
        <v>10284</v>
      </c>
      <c r="B80" s="125"/>
      <c r="C80" s="125"/>
      <c r="D80" s="125"/>
      <c r="E80" s="125"/>
      <c r="F80" s="125"/>
      <c r="G80" s="125"/>
      <c r="H80" s="125"/>
      <c r="I80" s="125"/>
      <c r="J80" s="125"/>
      <c r="K80" s="125"/>
      <c r="L80" s="125"/>
      <c r="M80" s="125"/>
      <c r="N80" s="125"/>
      <c r="O80" s="125"/>
      <c r="P80" s="125"/>
    </row>
    <row r="81" spans="1:16" ht="31" x14ac:dyDescent="0.35">
      <c r="A81" s="125" t="s">
        <v>10308</v>
      </c>
      <c r="B81" s="125"/>
      <c r="C81" s="125"/>
      <c r="D81" s="125"/>
      <c r="E81" s="125"/>
      <c r="F81" s="125"/>
      <c r="G81" s="125"/>
      <c r="H81" s="125"/>
      <c r="I81" s="125"/>
      <c r="J81" s="125"/>
      <c r="K81" s="125"/>
      <c r="L81" s="125"/>
      <c r="M81" s="125"/>
      <c r="N81" s="125"/>
      <c r="O81" s="125"/>
      <c r="P81" s="125"/>
    </row>
    <row r="82" spans="1:16" ht="31" x14ac:dyDescent="0.35">
      <c r="A82" s="125" t="s">
        <v>10318</v>
      </c>
      <c r="B82" s="125"/>
      <c r="C82" s="125"/>
      <c r="D82" s="125"/>
      <c r="E82" s="125"/>
      <c r="F82" s="125"/>
      <c r="G82" s="125"/>
      <c r="H82" s="125"/>
      <c r="I82" s="125"/>
      <c r="J82" s="125"/>
      <c r="K82" s="125"/>
      <c r="L82" s="125"/>
      <c r="M82" s="125"/>
      <c r="N82" s="125"/>
      <c r="O82" s="125"/>
      <c r="P82" s="125"/>
    </row>
    <row r="83" spans="1:16" ht="31" x14ac:dyDescent="0.35">
      <c r="A83" s="125" t="s">
        <v>10329</v>
      </c>
      <c r="B83" s="125"/>
      <c r="C83" s="125"/>
      <c r="D83" s="125"/>
      <c r="E83" s="125"/>
      <c r="F83" s="125"/>
      <c r="G83" s="125"/>
      <c r="H83" s="125"/>
      <c r="I83" s="125"/>
      <c r="J83" s="125"/>
      <c r="K83" s="125"/>
      <c r="L83" s="125"/>
      <c r="M83" s="125"/>
      <c r="N83" s="125"/>
      <c r="O83" s="125"/>
      <c r="P83" s="125"/>
    </row>
    <row r="84" spans="1:16" ht="31" x14ac:dyDescent="0.35">
      <c r="A84" s="125" t="s">
        <v>10336</v>
      </c>
      <c r="B84" s="125"/>
      <c r="C84" s="125"/>
      <c r="D84" s="125"/>
      <c r="E84" s="125"/>
      <c r="F84" s="125"/>
      <c r="G84" s="125"/>
      <c r="H84" s="125"/>
      <c r="I84" s="125"/>
      <c r="J84" s="125"/>
      <c r="K84" s="125"/>
      <c r="L84" s="125"/>
      <c r="M84" s="125"/>
      <c r="N84" s="125"/>
      <c r="O84" s="125"/>
      <c r="P84" s="125"/>
    </row>
    <row r="85" spans="1:16" ht="31" x14ac:dyDescent="0.35">
      <c r="A85" s="125" t="s">
        <v>10346</v>
      </c>
      <c r="B85" s="125"/>
      <c r="C85" s="125"/>
      <c r="D85" s="125"/>
      <c r="E85" s="125"/>
      <c r="F85" s="125"/>
      <c r="G85" s="125"/>
      <c r="H85" s="125"/>
      <c r="I85" s="125"/>
      <c r="J85" s="125"/>
      <c r="K85" s="125"/>
      <c r="L85" s="125"/>
      <c r="M85" s="125"/>
      <c r="N85" s="125"/>
      <c r="O85" s="125"/>
      <c r="P85" s="125"/>
    </row>
    <row r="86" spans="1:16" ht="31" x14ac:dyDescent="0.35">
      <c r="A86" s="125" t="s">
        <v>10353</v>
      </c>
      <c r="B86" s="125"/>
      <c r="C86" s="125"/>
      <c r="D86" s="125"/>
      <c r="E86" s="125"/>
      <c r="F86" s="125"/>
      <c r="G86" s="125"/>
      <c r="H86" s="125"/>
      <c r="I86" s="125"/>
      <c r="J86" s="125"/>
      <c r="K86" s="125"/>
      <c r="L86" s="125"/>
      <c r="M86" s="125"/>
      <c r="N86" s="125"/>
      <c r="O86" s="125"/>
      <c r="P86" s="125"/>
    </row>
    <row r="87" spans="1:16" ht="31" x14ac:dyDescent="0.35">
      <c r="A87" s="125" t="s">
        <v>10361</v>
      </c>
      <c r="B87" s="125"/>
      <c r="C87" s="125"/>
      <c r="D87" s="125"/>
      <c r="E87" s="125"/>
      <c r="F87" s="125"/>
      <c r="G87" s="125"/>
      <c r="H87" s="125"/>
      <c r="I87" s="125"/>
      <c r="J87" s="125"/>
      <c r="K87" s="125"/>
      <c r="L87" s="125"/>
      <c r="M87" s="125"/>
      <c r="N87" s="125"/>
      <c r="O87" s="125"/>
      <c r="P87" s="125"/>
    </row>
    <row r="88" spans="1:16" ht="31" x14ac:dyDescent="0.35">
      <c r="A88" s="124" t="s">
        <v>10367</v>
      </c>
      <c r="B88" s="124"/>
      <c r="C88" s="124"/>
      <c r="D88" s="124"/>
      <c r="E88" s="124"/>
      <c r="F88" s="124"/>
      <c r="G88" s="124"/>
      <c r="H88" s="124"/>
      <c r="I88" s="124"/>
      <c r="J88" s="124"/>
      <c r="K88" s="124"/>
      <c r="L88" s="124"/>
      <c r="M88" s="124"/>
      <c r="N88" s="124"/>
      <c r="O88" s="124"/>
      <c r="P88" s="124"/>
    </row>
    <row r="89" spans="1:16" ht="31" x14ac:dyDescent="0.35">
      <c r="A89" s="125" t="s">
        <v>10384</v>
      </c>
      <c r="B89" s="125"/>
      <c r="C89" s="125"/>
      <c r="D89" s="125"/>
      <c r="E89" s="125"/>
      <c r="F89" s="125"/>
      <c r="G89" s="125"/>
      <c r="H89" s="125"/>
      <c r="I89" s="125"/>
      <c r="J89" s="125"/>
      <c r="K89" s="125"/>
      <c r="L89" s="125"/>
      <c r="M89" s="125"/>
      <c r="N89" s="125"/>
      <c r="O89" s="125"/>
      <c r="P89" s="125"/>
    </row>
    <row r="90" spans="1:16" ht="31" x14ac:dyDescent="0.35">
      <c r="A90" s="125" t="s">
        <v>10390</v>
      </c>
      <c r="B90" s="125"/>
      <c r="C90" s="125"/>
      <c r="D90" s="125"/>
      <c r="E90" s="125"/>
      <c r="F90" s="125"/>
      <c r="G90" s="125"/>
      <c r="H90" s="125"/>
      <c r="I90" s="125"/>
      <c r="J90" s="125"/>
      <c r="K90" s="125"/>
      <c r="L90" s="125"/>
      <c r="M90" s="125"/>
      <c r="N90" s="125"/>
      <c r="O90" s="125"/>
      <c r="P90" s="125"/>
    </row>
    <row r="91" spans="1:16" ht="31" x14ac:dyDescent="0.35">
      <c r="A91" s="125" t="s">
        <v>10414</v>
      </c>
      <c r="B91" s="125"/>
      <c r="C91" s="125"/>
      <c r="D91" s="125"/>
      <c r="E91" s="125"/>
      <c r="F91" s="125"/>
      <c r="G91" s="125"/>
      <c r="H91" s="125"/>
      <c r="I91" s="125"/>
      <c r="J91" s="125"/>
      <c r="K91" s="125"/>
      <c r="L91" s="125"/>
      <c r="M91" s="125"/>
      <c r="N91" s="125"/>
      <c r="O91" s="125"/>
      <c r="P91" s="125"/>
    </row>
    <row r="92" spans="1:16" ht="31" x14ac:dyDescent="0.35">
      <c r="A92" s="125" t="s">
        <v>10438</v>
      </c>
      <c r="B92" s="125"/>
      <c r="C92" s="125"/>
      <c r="D92" s="125"/>
      <c r="E92" s="125"/>
      <c r="F92" s="125"/>
      <c r="G92" s="125"/>
      <c r="H92" s="125"/>
      <c r="I92" s="125"/>
      <c r="J92" s="125"/>
      <c r="K92" s="125"/>
      <c r="L92" s="125"/>
      <c r="M92" s="125"/>
      <c r="N92" s="125"/>
      <c r="O92" s="125"/>
      <c r="P92" s="125"/>
    </row>
    <row r="93" spans="1:16" ht="31" x14ac:dyDescent="0.35">
      <c r="A93" s="125" t="s">
        <v>10463</v>
      </c>
      <c r="B93" s="125"/>
      <c r="C93" s="125"/>
      <c r="D93" s="125"/>
      <c r="E93" s="125"/>
      <c r="F93" s="125"/>
      <c r="G93" s="125"/>
      <c r="H93" s="125"/>
      <c r="I93" s="125"/>
      <c r="J93" s="125"/>
      <c r="K93" s="125"/>
      <c r="L93" s="125"/>
      <c r="M93" s="125"/>
      <c r="N93" s="125"/>
      <c r="O93" s="125"/>
      <c r="P93" s="125"/>
    </row>
    <row r="94" spans="1:16" ht="31" x14ac:dyDescent="0.35">
      <c r="A94" s="125" t="s">
        <v>10469</v>
      </c>
      <c r="B94" s="125"/>
      <c r="C94" s="125"/>
      <c r="D94" s="125"/>
      <c r="E94" s="125"/>
      <c r="F94" s="125"/>
      <c r="G94" s="125"/>
      <c r="H94" s="125"/>
      <c r="I94" s="125"/>
      <c r="J94" s="125"/>
      <c r="K94" s="125"/>
      <c r="L94" s="125"/>
      <c r="M94" s="125"/>
      <c r="N94" s="125"/>
      <c r="O94" s="125"/>
      <c r="P94" s="125"/>
    </row>
    <row r="95" spans="1:16" ht="31" x14ac:dyDescent="0.35">
      <c r="A95" s="125" t="s">
        <v>10481</v>
      </c>
      <c r="B95" s="125"/>
      <c r="C95" s="125"/>
      <c r="D95" s="125"/>
      <c r="E95" s="125"/>
      <c r="F95" s="125"/>
      <c r="G95" s="125"/>
      <c r="H95" s="125"/>
      <c r="I95" s="125"/>
      <c r="J95" s="125"/>
      <c r="K95" s="125"/>
      <c r="L95" s="125"/>
      <c r="M95" s="125"/>
      <c r="N95" s="125"/>
      <c r="O95" s="125"/>
      <c r="P95" s="125"/>
    </row>
    <row r="96" spans="1:16" ht="31" x14ac:dyDescent="0.35">
      <c r="A96" s="125" t="s">
        <v>10487</v>
      </c>
      <c r="B96" s="125"/>
      <c r="C96" s="125"/>
      <c r="D96" s="125"/>
      <c r="E96" s="125"/>
      <c r="F96" s="125"/>
      <c r="G96" s="125"/>
      <c r="H96" s="125"/>
      <c r="I96" s="125"/>
      <c r="J96" s="125"/>
      <c r="K96" s="125"/>
      <c r="L96" s="125"/>
      <c r="M96" s="125"/>
      <c r="N96" s="125"/>
      <c r="O96" s="125"/>
      <c r="P96" s="125"/>
    </row>
    <row r="97" spans="1:16" ht="31" x14ac:dyDescent="0.35">
      <c r="A97" s="125" t="s">
        <v>10492</v>
      </c>
      <c r="B97" s="125"/>
      <c r="C97" s="125"/>
      <c r="D97" s="125"/>
      <c r="E97" s="125"/>
      <c r="F97" s="125"/>
      <c r="G97" s="125"/>
      <c r="H97" s="125"/>
      <c r="I97" s="125"/>
      <c r="J97" s="125"/>
      <c r="K97" s="125"/>
      <c r="L97" s="125"/>
      <c r="M97" s="125"/>
      <c r="N97" s="125"/>
      <c r="O97" s="125"/>
      <c r="P97" s="125"/>
    </row>
    <row r="98" spans="1:16" ht="31" x14ac:dyDescent="0.35">
      <c r="A98" s="125" t="s">
        <v>10504</v>
      </c>
      <c r="B98" s="125"/>
      <c r="C98" s="125"/>
      <c r="D98" s="125"/>
      <c r="E98" s="125"/>
      <c r="F98" s="125"/>
      <c r="G98" s="125"/>
      <c r="H98" s="125"/>
      <c r="I98" s="125"/>
      <c r="J98" s="125"/>
      <c r="K98" s="125"/>
      <c r="L98" s="125"/>
      <c r="M98" s="125"/>
      <c r="N98" s="125"/>
      <c r="O98" s="125"/>
      <c r="P98" s="125"/>
    </row>
    <row r="99" spans="1:16" ht="31" x14ac:dyDescent="0.35">
      <c r="A99" s="125" t="s">
        <v>10511</v>
      </c>
      <c r="B99" s="125"/>
      <c r="C99" s="125"/>
      <c r="D99" s="125"/>
      <c r="E99" s="125"/>
      <c r="F99" s="125"/>
      <c r="G99" s="125"/>
      <c r="H99" s="125"/>
      <c r="I99" s="125"/>
      <c r="J99" s="125"/>
      <c r="K99" s="125"/>
      <c r="L99" s="125"/>
      <c r="M99" s="125"/>
      <c r="N99" s="125"/>
      <c r="O99" s="125"/>
      <c r="P99" s="125"/>
    </row>
    <row r="100" spans="1:16" ht="31" x14ac:dyDescent="0.35">
      <c r="A100" s="125" t="s">
        <v>10555</v>
      </c>
      <c r="B100" s="125"/>
      <c r="C100" s="125"/>
      <c r="D100" s="125"/>
      <c r="E100" s="125"/>
      <c r="F100" s="125"/>
      <c r="G100" s="125"/>
      <c r="H100" s="125"/>
      <c r="I100" s="125"/>
      <c r="J100" s="125"/>
      <c r="K100" s="125"/>
      <c r="L100" s="125"/>
      <c r="M100" s="125"/>
      <c r="N100" s="125"/>
      <c r="O100" s="125"/>
      <c r="P100" s="125"/>
    </row>
    <row r="101" spans="1:16" ht="31" x14ac:dyDescent="0.35">
      <c r="A101" s="124" t="s">
        <v>10570</v>
      </c>
      <c r="B101" s="124"/>
      <c r="C101" s="124"/>
      <c r="D101" s="124"/>
      <c r="E101" s="124"/>
      <c r="F101" s="124"/>
      <c r="G101" s="124"/>
      <c r="H101" s="124"/>
      <c r="I101" s="124"/>
      <c r="J101" s="124"/>
      <c r="K101" s="124"/>
      <c r="L101" s="124"/>
      <c r="M101" s="124"/>
      <c r="N101" s="124"/>
      <c r="O101" s="124"/>
      <c r="P101" s="124"/>
    </row>
    <row r="102" spans="1:16" ht="31" x14ac:dyDescent="0.35">
      <c r="A102" s="125" t="s">
        <v>10581</v>
      </c>
      <c r="B102" s="125"/>
      <c r="C102" s="125"/>
      <c r="D102" s="125"/>
      <c r="E102" s="125"/>
      <c r="F102" s="125"/>
      <c r="G102" s="125"/>
      <c r="H102" s="125"/>
      <c r="I102" s="125"/>
      <c r="J102" s="125"/>
      <c r="K102" s="125"/>
      <c r="L102" s="125"/>
      <c r="M102" s="125"/>
      <c r="N102" s="125"/>
      <c r="O102" s="125"/>
      <c r="P102" s="125"/>
    </row>
    <row r="103" spans="1:16" ht="31" x14ac:dyDescent="0.35">
      <c r="A103" s="124" t="s">
        <v>10586</v>
      </c>
      <c r="B103" s="124"/>
      <c r="C103" s="124"/>
      <c r="D103" s="124"/>
      <c r="E103" s="124"/>
      <c r="F103" s="124"/>
      <c r="G103" s="124"/>
      <c r="H103" s="124"/>
      <c r="I103" s="124"/>
      <c r="J103" s="124"/>
      <c r="K103" s="124"/>
      <c r="L103" s="124"/>
      <c r="M103" s="124"/>
      <c r="N103" s="124"/>
      <c r="O103" s="124"/>
      <c r="P103" s="124"/>
    </row>
    <row r="104" spans="1:16" ht="31" x14ac:dyDescent="0.35">
      <c r="A104" s="125" t="s">
        <v>10601</v>
      </c>
      <c r="B104" s="125"/>
      <c r="C104" s="125"/>
      <c r="D104" s="125"/>
      <c r="E104" s="125"/>
      <c r="F104" s="125"/>
      <c r="G104" s="125"/>
      <c r="H104" s="125"/>
      <c r="I104" s="125"/>
      <c r="J104" s="125"/>
      <c r="K104" s="125"/>
      <c r="L104" s="125"/>
      <c r="M104" s="125"/>
      <c r="N104" s="125"/>
      <c r="O104" s="125"/>
      <c r="P104" s="125"/>
    </row>
    <row r="105" spans="1:16" ht="31" x14ac:dyDescent="0.35">
      <c r="A105" s="124" t="s">
        <v>10618</v>
      </c>
      <c r="B105" s="124"/>
      <c r="C105" s="124"/>
      <c r="D105" s="124"/>
      <c r="E105" s="124"/>
      <c r="F105" s="124"/>
      <c r="G105" s="124"/>
      <c r="H105" s="124"/>
      <c r="I105" s="124"/>
      <c r="J105" s="124"/>
      <c r="K105" s="124"/>
      <c r="L105" s="124"/>
      <c r="M105" s="124"/>
      <c r="N105" s="124"/>
      <c r="O105" s="124"/>
      <c r="P105" s="124"/>
    </row>
    <row r="106" spans="1:16" ht="31" x14ac:dyDescent="0.35">
      <c r="A106" s="124" t="s">
        <v>10647</v>
      </c>
      <c r="B106" s="124"/>
      <c r="C106" s="124"/>
      <c r="D106" s="124"/>
      <c r="E106" s="124"/>
      <c r="F106" s="124"/>
      <c r="G106" s="124"/>
      <c r="H106" s="124"/>
      <c r="I106" s="124"/>
      <c r="J106" s="124"/>
      <c r="K106" s="124"/>
      <c r="L106" s="124"/>
      <c r="M106" s="124"/>
      <c r="N106" s="124"/>
      <c r="O106" s="124"/>
      <c r="P106" s="124"/>
    </row>
    <row r="107" spans="1:16" ht="31" x14ac:dyDescent="0.35">
      <c r="A107" s="125" t="s">
        <v>10659</v>
      </c>
      <c r="B107" s="125"/>
      <c r="C107" s="125"/>
      <c r="D107" s="125"/>
      <c r="E107" s="125"/>
      <c r="F107" s="125"/>
      <c r="G107" s="125"/>
      <c r="H107" s="125"/>
      <c r="I107" s="125"/>
      <c r="J107" s="125"/>
      <c r="K107" s="125"/>
      <c r="L107" s="125"/>
      <c r="M107" s="125"/>
      <c r="N107" s="125"/>
      <c r="O107" s="125"/>
      <c r="P107" s="125"/>
    </row>
    <row r="108" spans="1:16" ht="31" x14ac:dyDescent="0.35">
      <c r="A108" s="125" t="s">
        <v>10675</v>
      </c>
      <c r="B108" s="125"/>
      <c r="C108" s="125"/>
      <c r="D108" s="125"/>
      <c r="E108" s="125"/>
      <c r="F108" s="125"/>
      <c r="G108" s="125"/>
      <c r="H108" s="125"/>
      <c r="I108" s="125"/>
      <c r="J108" s="125"/>
      <c r="K108" s="125"/>
      <c r="L108" s="125"/>
      <c r="M108" s="125"/>
      <c r="N108" s="125"/>
      <c r="O108" s="125"/>
      <c r="P108" s="125"/>
    </row>
    <row r="109" spans="1:16" ht="31" x14ac:dyDescent="0.35">
      <c r="A109" s="125" t="s">
        <v>10682</v>
      </c>
      <c r="B109" s="125"/>
      <c r="C109" s="125"/>
      <c r="D109" s="125"/>
      <c r="E109" s="125"/>
      <c r="F109" s="125"/>
      <c r="G109" s="125"/>
      <c r="H109" s="125"/>
      <c r="I109" s="125"/>
      <c r="J109" s="125"/>
      <c r="K109" s="125"/>
      <c r="L109" s="125"/>
      <c r="M109" s="125"/>
      <c r="N109" s="125"/>
      <c r="O109" s="125"/>
      <c r="P109" s="125"/>
    </row>
    <row r="110" spans="1:16" ht="31" x14ac:dyDescent="0.35">
      <c r="A110" s="125" t="s">
        <v>10684</v>
      </c>
      <c r="B110" s="125"/>
      <c r="C110" s="125"/>
      <c r="D110" s="125"/>
      <c r="E110" s="125"/>
      <c r="F110" s="125"/>
      <c r="G110" s="125"/>
      <c r="H110" s="125"/>
      <c r="I110" s="125"/>
      <c r="J110" s="125"/>
      <c r="K110" s="125"/>
      <c r="L110" s="125"/>
      <c r="M110" s="125"/>
      <c r="N110" s="125"/>
      <c r="O110" s="125"/>
      <c r="P110" s="125"/>
    </row>
    <row r="111" spans="1:16" ht="31" x14ac:dyDescent="0.35">
      <c r="A111" s="125" t="s">
        <v>10697</v>
      </c>
      <c r="B111" s="125"/>
      <c r="C111" s="125"/>
      <c r="D111" s="125"/>
      <c r="E111" s="125"/>
      <c r="F111" s="125"/>
      <c r="G111" s="125"/>
      <c r="H111" s="125"/>
      <c r="I111" s="125"/>
      <c r="J111" s="125"/>
      <c r="K111" s="125"/>
      <c r="L111" s="125"/>
      <c r="M111" s="125"/>
      <c r="N111" s="125"/>
      <c r="O111" s="125"/>
      <c r="P111" s="125"/>
    </row>
    <row r="112" spans="1:16" ht="31" x14ac:dyDescent="0.35">
      <c r="A112" s="125" t="s">
        <v>10732</v>
      </c>
      <c r="B112" s="125"/>
      <c r="C112" s="125"/>
      <c r="D112" s="125"/>
      <c r="E112" s="125"/>
      <c r="F112" s="125"/>
      <c r="G112" s="125"/>
      <c r="H112" s="125"/>
      <c r="I112" s="125"/>
      <c r="J112" s="125"/>
      <c r="K112" s="125"/>
      <c r="L112" s="125"/>
      <c r="M112" s="125"/>
      <c r="N112" s="125"/>
      <c r="O112" s="125"/>
      <c r="P112" s="125"/>
    </row>
    <row r="113" spans="1:16" ht="31" x14ac:dyDescent="0.35">
      <c r="A113" s="125" t="s">
        <v>10770</v>
      </c>
      <c r="B113" s="125"/>
      <c r="C113" s="125"/>
      <c r="D113" s="125"/>
      <c r="E113" s="125"/>
      <c r="F113" s="125"/>
      <c r="G113" s="125"/>
      <c r="H113" s="125"/>
      <c r="I113" s="125"/>
      <c r="J113" s="125"/>
      <c r="K113" s="125"/>
      <c r="L113" s="125"/>
      <c r="M113" s="125"/>
      <c r="N113" s="125"/>
      <c r="O113" s="125"/>
      <c r="P113" s="125"/>
    </row>
    <row r="114" spans="1:16" ht="31" x14ac:dyDescent="0.35">
      <c r="A114" s="125" t="s">
        <v>10846</v>
      </c>
      <c r="B114" s="125"/>
      <c r="C114" s="125"/>
      <c r="D114" s="125"/>
      <c r="E114" s="125"/>
      <c r="F114" s="125"/>
      <c r="G114" s="125"/>
      <c r="H114" s="125"/>
      <c r="I114" s="125"/>
      <c r="J114" s="125"/>
      <c r="K114" s="125"/>
      <c r="L114" s="125"/>
      <c r="M114" s="125"/>
      <c r="N114" s="125"/>
      <c r="O114" s="125"/>
      <c r="P114" s="125"/>
    </row>
    <row r="115" spans="1:16" ht="31" x14ac:dyDescent="0.35">
      <c r="A115" s="125" t="s">
        <v>10880</v>
      </c>
      <c r="B115" s="125"/>
      <c r="C115" s="125"/>
      <c r="D115" s="125"/>
      <c r="E115" s="125"/>
      <c r="F115" s="125"/>
      <c r="G115" s="125"/>
      <c r="H115" s="125"/>
      <c r="I115" s="125"/>
      <c r="J115" s="125"/>
      <c r="K115" s="125"/>
      <c r="L115" s="125"/>
      <c r="M115" s="125"/>
      <c r="N115" s="125"/>
      <c r="O115" s="125"/>
      <c r="P115" s="125"/>
    </row>
    <row r="116" spans="1:16" ht="31" x14ac:dyDescent="0.35">
      <c r="A116" s="125" t="s">
        <v>10947</v>
      </c>
      <c r="B116" s="125"/>
      <c r="C116" s="125"/>
      <c r="D116" s="125"/>
      <c r="E116" s="125"/>
      <c r="F116" s="125"/>
      <c r="G116" s="125"/>
      <c r="H116" s="125"/>
      <c r="I116" s="125"/>
      <c r="J116" s="125"/>
      <c r="K116" s="125"/>
      <c r="L116" s="125"/>
      <c r="M116" s="125"/>
      <c r="N116" s="125"/>
      <c r="O116" s="125"/>
      <c r="P116" s="125"/>
    </row>
    <row r="117" spans="1:16" ht="31" x14ac:dyDescent="0.35">
      <c r="A117" s="127" t="s">
        <v>10963</v>
      </c>
      <c r="B117" s="127"/>
      <c r="C117" s="127"/>
      <c r="D117" s="127"/>
      <c r="E117" s="127"/>
      <c r="F117" s="127"/>
      <c r="G117" s="127"/>
      <c r="H117" s="127"/>
      <c r="I117" s="127"/>
      <c r="J117" s="127"/>
      <c r="K117" s="127"/>
      <c r="L117" s="127"/>
      <c r="M117" s="127"/>
      <c r="N117" s="127"/>
      <c r="O117" s="127"/>
      <c r="P117" s="127"/>
    </row>
    <row r="118" spans="1:16" ht="31" x14ac:dyDescent="0.35">
      <c r="A118" s="125" t="s">
        <v>10971</v>
      </c>
      <c r="B118" s="125"/>
      <c r="C118" s="125"/>
      <c r="D118" s="125"/>
      <c r="E118" s="125"/>
      <c r="F118" s="125"/>
      <c r="G118" s="125"/>
      <c r="H118" s="125"/>
      <c r="I118" s="125"/>
      <c r="J118" s="125"/>
      <c r="K118" s="125"/>
      <c r="L118" s="125"/>
      <c r="M118" s="125"/>
      <c r="N118" s="125"/>
      <c r="O118" s="125"/>
      <c r="P118" s="125"/>
    </row>
    <row r="119" spans="1:16" ht="31" x14ac:dyDescent="0.35">
      <c r="A119" s="125" t="s">
        <v>10982</v>
      </c>
      <c r="B119" s="125"/>
      <c r="C119" s="125"/>
      <c r="D119" s="125"/>
      <c r="E119" s="125"/>
      <c r="F119" s="125"/>
      <c r="G119" s="125"/>
      <c r="H119" s="125"/>
      <c r="I119" s="125"/>
      <c r="J119" s="125"/>
      <c r="K119" s="125"/>
      <c r="L119" s="125"/>
      <c r="M119" s="125"/>
      <c r="N119" s="125"/>
      <c r="O119" s="125"/>
      <c r="P119" s="125"/>
    </row>
    <row r="120" spans="1:16" ht="31" x14ac:dyDescent="0.35">
      <c r="A120" s="125" t="s">
        <v>11015</v>
      </c>
      <c r="B120" s="125"/>
      <c r="C120" s="125"/>
      <c r="D120" s="125"/>
      <c r="E120" s="125"/>
      <c r="F120" s="125"/>
      <c r="G120" s="125"/>
      <c r="H120" s="125"/>
      <c r="I120" s="125"/>
      <c r="J120" s="125"/>
      <c r="K120" s="125"/>
      <c r="L120" s="125"/>
      <c r="M120" s="125"/>
      <c r="N120" s="125"/>
      <c r="O120" s="125"/>
      <c r="P120" s="125"/>
    </row>
    <row r="121" spans="1:16" ht="31" x14ac:dyDescent="0.35">
      <c r="A121" s="125" t="s">
        <v>11072</v>
      </c>
      <c r="B121" s="125"/>
      <c r="C121" s="125"/>
      <c r="D121" s="125"/>
      <c r="E121" s="125"/>
      <c r="F121" s="125"/>
      <c r="G121" s="125"/>
      <c r="H121" s="125"/>
      <c r="I121" s="125"/>
      <c r="J121" s="125"/>
      <c r="K121" s="125"/>
      <c r="L121" s="125"/>
      <c r="M121" s="125"/>
      <c r="N121" s="125"/>
      <c r="O121" s="125"/>
      <c r="P121" s="125"/>
    </row>
    <row r="122" spans="1:16" ht="31" x14ac:dyDescent="0.35">
      <c r="A122" s="125" t="s">
        <v>11121</v>
      </c>
      <c r="B122" s="125"/>
      <c r="C122" s="125"/>
      <c r="D122" s="125"/>
      <c r="E122" s="125"/>
      <c r="F122" s="125"/>
      <c r="G122" s="125"/>
      <c r="H122" s="125"/>
      <c r="I122" s="125"/>
      <c r="J122" s="125"/>
      <c r="K122" s="125"/>
      <c r="L122" s="125"/>
      <c r="M122" s="125"/>
      <c r="N122" s="125"/>
      <c r="O122" s="125"/>
      <c r="P122" s="125"/>
    </row>
    <row r="123" spans="1:16" ht="31" x14ac:dyDescent="0.35">
      <c r="A123" s="125" t="s">
        <v>11176</v>
      </c>
      <c r="B123" s="125"/>
      <c r="C123" s="125"/>
      <c r="D123" s="125"/>
      <c r="E123" s="125"/>
      <c r="F123" s="125"/>
      <c r="G123" s="125"/>
      <c r="H123" s="125"/>
      <c r="I123" s="125"/>
      <c r="J123" s="125"/>
      <c r="K123" s="125"/>
      <c r="L123" s="125"/>
      <c r="M123" s="125"/>
      <c r="N123" s="125"/>
      <c r="O123" s="125"/>
      <c r="P123" s="125"/>
    </row>
    <row r="124" spans="1:16" ht="31" x14ac:dyDescent="0.35">
      <c r="A124" s="124" t="s">
        <v>11202</v>
      </c>
      <c r="B124" s="124"/>
      <c r="C124" s="124"/>
      <c r="D124" s="124"/>
      <c r="E124" s="124"/>
      <c r="F124" s="124"/>
      <c r="G124" s="124"/>
      <c r="H124" s="124"/>
      <c r="I124" s="124"/>
      <c r="J124" s="124"/>
      <c r="K124" s="124"/>
      <c r="L124" s="124"/>
      <c r="M124" s="124"/>
      <c r="N124" s="124"/>
      <c r="O124" s="124"/>
      <c r="P124" s="124"/>
    </row>
    <row r="125" spans="1:16" ht="31" x14ac:dyDescent="0.35">
      <c r="A125" s="124" t="s">
        <v>11217</v>
      </c>
      <c r="B125" s="124"/>
      <c r="C125" s="124"/>
      <c r="D125" s="124"/>
      <c r="E125" s="124"/>
      <c r="F125" s="124"/>
      <c r="G125" s="124"/>
      <c r="H125" s="124"/>
      <c r="I125" s="124"/>
      <c r="J125" s="124"/>
      <c r="K125" s="124"/>
      <c r="L125" s="124"/>
      <c r="M125" s="124"/>
      <c r="N125" s="124"/>
      <c r="O125" s="124"/>
      <c r="P125" s="124"/>
    </row>
    <row r="126" spans="1:16" ht="31" x14ac:dyDescent="0.35">
      <c r="A126" s="125" t="s">
        <v>11223</v>
      </c>
      <c r="B126" s="125"/>
      <c r="C126" s="125"/>
      <c r="D126" s="125"/>
      <c r="E126" s="125"/>
      <c r="F126" s="125"/>
      <c r="G126" s="125"/>
      <c r="H126" s="125"/>
      <c r="I126" s="125"/>
      <c r="J126" s="125"/>
      <c r="K126" s="125"/>
      <c r="L126" s="125"/>
      <c r="M126" s="125"/>
      <c r="N126" s="125"/>
      <c r="O126" s="125"/>
      <c r="P126" s="125"/>
    </row>
    <row r="127" spans="1:16" ht="31" x14ac:dyDescent="0.35">
      <c r="A127" s="125" t="s">
        <v>11239</v>
      </c>
      <c r="B127" s="125"/>
      <c r="C127" s="125"/>
      <c r="D127" s="125"/>
      <c r="E127" s="125"/>
      <c r="F127" s="125"/>
      <c r="G127" s="125"/>
      <c r="H127" s="125"/>
      <c r="I127" s="125"/>
      <c r="J127" s="125"/>
      <c r="K127" s="125"/>
      <c r="L127" s="125"/>
      <c r="M127" s="125"/>
      <c r="N127" s="125"/>
      <c r="O127" s="125"/>
      <c r="P127" s="125"/>
    </row>
    <row r="128" spans="1:16" ht="31" x14ac:dyDescent="0.35">
      <c r="A128" s="125" t="s">
        <v>11246</v>
      </c>
      <c r="B128" s="125"/>
      <c r="C128" s="125"/>
      <c r="D128" s="125"/>
      <c r="E128" s="125"/>
      <c r="F128" s="125"/>
      <c r="G128" s="125"/>
      <c r="H128" s="125"/>
      <c r="I128" s="125"/>
      <c r="J128" s="125"/>
      <c r="K128" s="125"/>
      <c r="L128" s="125"/>
      <c r="M128" s="125"/>
      <c r="N128" s="125"/>
      <c r="O128" s="125"/>
      <c r="P128" s="125"/>
    </row>
    <row r="129" spans="1:16" ht="31" x14ac:dyDescent="0.35">
      <c r="A129" s="124" t="s">
        <v>11252</v>
      </c>
      <c r="B129" s="124"/>
      <c r="C129" s="124"/>
      <c r="D129" s="124"/>
      <c r="E129" s="124"/>
      <c r="F129" s="124"/>
      <c r="G129" s="124"/>
      <c r="H129" s="124"/>
      <c r="I129" s="124"/>
      <c r="J129" s="124"/>
      <c r="K129" s="124"/>
      <c r="L129" s="124"/>
      <c r="M129" s="124"/>
      <c r="N129" s="124"/>
      <c r="O129" s="124"/>
      <c r="P129" s="124"/>
    </row>
    <row r="130" spans="1:16" ht="31" x14ac:dyDescent="0.35">
      <c r="A130" s="124" t="s">
        <v>11278</v>
      </c>
      <c r="B130" s="124"/>
      <c r="C130" s="124"/>
      <c r="D130" s="124"/>
      <c r="E130" s="124"/>
      <c r="F130" s="124"/>
      <c r="G130" s="124"/>
      <c r="H130" s="124"/>
      <c r="I130" s="124"/>
      <c r="J130" s="124"/>
      <c r="K130" s="124"/>
      <c r="L130" s="124"/>
      <c r="M130" s="124"/>
      <c r="N130" s="124"/>
      <c r="O130" s="124"/>
      <c r="P130" s="124"/>
    </row>
    <row r="131" spans="1:16" ht="31" x14ac:dyDescent="0.35">
      <c r="A131" s="125" t="s">
        <v>11292</v>
      </c>
      <c r="B131" s="125"/>
      <c r="C131" s="125"/>
      <c r="D131" s="125"/>
      <c r="E131" s="125"/>
      <c r="F131" s="125"/>
      <c r="G131" s="125"/>
      <c r="H131" s="125"/>
      <c r="I131" s="125"/>
      <c r="J131" s="125"/>
      <c r="K131" s="125"/>
      <c r="L131" s="125"/>
      <c r="M131" s="125"/>
      <c r="N131" s="125"/>
      <c r="O131" s="125"/>
      <c r="P131" s="125"/>
    </row>
    <row r="132" spans="1:16" ht="31" x14ac:dyDescent="0.35">
      <c r="A132" s="125" t="s">
        <v>11306</v>
      </c>
      <c r="B132" s="125"/>
      <c r="C132" s="125"/>
      <c r="D132" s="125"/>
      <c r="E132" s="125"/>
      <c r="F132" s="125"/>
      <c r="G132" s="125"/>
      <c r="H132" s="125"/>
      <c r="I132" s="125"/>
      <c r="J132" s="125"/>
      <c r="K132" s="125"/>
      <c r="L132" s="125"/>
      <c r="M132" s="125"/>
      <c r="N132" s="125"/>
      <c r="O132" s="125"/>
      <c r="P132" s="125"/>
    </row>
    <row r="133" spans="1:16" ht="31" x14ac:dyDescent="0.35">
      <c r="A133" s="125" t="s">
        <v>11334</v>
      </c>
      <c r="B133" s="125"/>
      <c r="C133" s="125"/>
      <c r="D133" s="125"/>
      <c r="E133" s="125"/>
      <c r="F133" s="125"/>
      <c r="G133" s="125"/>
      <c r="H133" s="125"/>
      <c r="I133" s="125"/>
      <c r="J133" s="125"/>
      <c r="K133" s="125"/>
      <c r="L133" s="125"/>
      <c r="M133" s="125"/>
      <c r="N133" s="125"/>
      <c r="O133" s="125"/>
      <c r="P133" s="125"/>
    </row>
    <row r="134" spans="1:16" ht="31" x14ac:dyDescent="0.35">
      <c r="A134" s="124" t="s">
        <v>11344</v>
      </c>
      <c r="B134" s="124"/>
      <c r="C134" s="124"/>
      <c r="D134" s="124"/>
      <c r="E134" s="124"/>
      <c r="F134" s="124"/>
      <c r="G134" s="124"/>
      <c r="H134" s="124"/>
      <c r="I134" s="124"/>
      <c r="J134" s="124"/>
      <c r="K134" s="124"/>
      <c r="L134" s="124"/>
      <c r="M134" s="124"/>
      <c r="N134" s="124"/>
      <c r="O134" s="124"/>
      <c r="P134" s="124"/>
    </row>
    <row r="135" spans="1:16" ht="31" x14ac:dyDescent="0.35">
      <c r="A135" s="125" t="s">
        <v>11348</v>
      </c>
      <c r="B135" s="125"/>
      <c r="C135" s="125"/>
      <c r="D135" s="125"/>
      <c r="E135" s="125"/>
      <c r="F135" s="125"/>
      <c r="G135" s="125"/>
      <c r="H135" s="125"/>
      <c r="I135" s="125"/>
      <c r="J135" s="125"/>
      <c r="K135" s="125"/>
      <c r="L135" s="125"/>
      <c r="M135" s="125"/>
      <c r="N135" s="125"/>
      <c r="O135" s="125"/>
      <c r="P135" s="125"/>
    </row>
    <row r="136" spans="1:16" ht="31" x14ac:dyDescent="0.35">
      <c r="A136" s="125" t="s">
        <v>11357</v>
      </c>
      <c r="B136" s="125"/>
      <c r="C136" s="125"/>
      <c r="D136" s="125"/>
      <c r="E136" s="125"/>
      <c r="F136" s="125"/>
      <c r="G136" s="125"/>
      <c r="H136" s="125"/>
      <c r="I136" s="125"/>
      <c r="J136" s="125"/>
      <c r="K136" s="125"/>
      <c r="L136" s="125"/>
      <c r="M136" s="125"/>
      <c r="N136" s="125"/>
      <c r="O136" s="125"/>
      <c r="P136" s="125"/>
    </row>
    <row r="137" spans="1:16" ht="31" x14ac:dyDescent="0.35">
      <c r="A137" s="125" t="s">
        <v>11385</v>
      </c>
      <c r="B137" s="125"/>
      <c r="C137" s="125"/>
      <c r="D137" s="125"/>
      <c r="E137" s="125"/>
      <c r="F137" s="125"/>
      <c r="G137" s="125"/>
      <c r="H137" s="125"/>
      <c r="I137" s="125"/>
      <c r="J137" s="125"/>
      <c r="K137" s="125"/>
      <c r="L137" s="125"/>
      <c r="M137" s="125"/>
      <c r="N137" s="125"/>
      <c r="O137" s="125"/>
      <c r="P137" s="125"/>
    </row>
    <row r="138" spans="1:16" ht="31" x14ac:dyDescent="0.35">
      <c r="A138" s="125" t="s">
        <v>11390</v>
      </c>
      <c r="B138" s="125"/>
      <c r="C138" s="125"/>
      <c r="D138" s="125"/>
      <c r="E138" s="125"/>
      <c r="F138" s="125"/>
      <c r="G138" s="125"/>
      <c r="H138" s="125"/>
      <c r="I138" s="125"/>
      <c r="J138" s="125"/>
      <c r="K138" s="125"/>
      <c r="L138" s="125"/>
      <c r="M138" s="125"/>
      <c r="N138" s="125"/>
      <c r="O138" s="125"/>
      <c r="P138" s="125"/>
    </row>
    <row r="139" spans="1:16" ht="31" x14ac:dyDescent="0.35">
      <c r="A139" s="124" t="s">
        <v>11414</v>
      </c>
      <c r="B139" s="124"/>
      <c r="C139" s="124"/>
      <c r="D139" s="124"/>
      <c r="E139" s="124"/>
      <c r="F139" s="124"/>
      <c r="G139" s="124"/>
      <c r="H139" s="124"/>
      <c r="I139" s="124"/>
      <c r="J139" s="124"/>
      <c r="K139" s="124"/>
      <c r="L139" s="124"/>
      <c r="M139" s="124"/>
      <c r="N139" s="124"/>
      <c r="O139" s="124"/>
      <c r="P139" s="124"/>
    </row>
    <row r="140" spans="1:16" ht="31" x14ac:dyDescent="0.35">
      <c r="A140" s="125" t="s">
        <v>11446</v>
      </c>
      <c r="B140" s="125"/>
      <c r="C140" s="125"/>
      <c r="D140" s="125"/>
      <c r="E140" s="125"/>
      <c r="F140" s="125"/>
      <c r="G140" s="125"/>
      <c r="H140" s="125"/>
      <c r="I140" s="125"/>
      <c r="J140" s="125"/>
      <c r="K140" s="125"/>
      <c r="L140" s="125"/>
      <c r="M140" s="125"/>
      <c r="N140" s="125"/>
      <c r="O140" s="125"/>
      <c r="P140" s="125"/>
    </row>
    <row r="141" spans="1:16" ht="31" x14ac:dyDescent="0.35">
      <c r="A141" s="124" t="s">
        <v>11450</v>
      </c>
      <c r="B141" s="124"/>
      <c r="C141" s="124"/>
      <c r="D141" s="124"/>
      <c r="E141" s="124"/>
      <c r="F141" s="124"/>
      <c r="G141" s="124"/>
      <c r="H141" s="124"/>
      <c r="I141" s="124"/>
      <c r="J141" s="124"/>
      <c r="K141" s="124"/>
      <c r="L141" s="124"/>
      <c r="M141" s="124"/>
      <c r="N141" s="124"/>
      <c r="O141" s="124"/>
      <c r="P141" s="124"/>
    </row>
    <row r="142" spans="1:16" ht="31" x14ac:dyDescent="0.35">
      <c r="A142" s="125" t="s">
        <v>11487</v>
      </c>
      <c r="B142" s="125"/>
      <c r="C142" s="125"/>
      <c r="D142" s="125"/>
      <c r="E142" s="125"/>
      <c r="F142" s="125"/>
      <c r="G142" s="125"/>
      <c r="H142" s="125"/>
      <c r="I142" s="125"/>
      <c r="J142" s="125"/>
      <c r="K142" s="125"/>
      <c r="L142" s="125"/>
      <c r="M142" s="125"/>
      <c r="N142" s="125"/>
      <c r="O142" s="125"/>
      <c r="P142" s="125"/>
    </row>
    <row r="143" spans="1:16" ht="31" x14ac:dyDescent="0.35">
      <c r="A143" s="125" t="s">
        <v>11491</v>
      </c>
      <c r="B143" s="125"/>
      <c r="C143" s="125"/>
      <c r="D143" s="125"/>
      <c r="E143" s="125"/>
      <c r="F143" s="125"/>
      <c r="G143" s="125"/>
      <c r="H143" s="125"/>
      <c r="I143" s="125"/>
      <c r="J143" s="125"/>
      <c r="K143" s="125"/>
      <c r="L143" s="125"/>
      <c r="M143" s="125"/>
      <c r="N143" s="125"/>
      <c r="O143" s="125"/>
      <c r="P143" s="125"/>
    </row>
    <row r="144" spans="1:16" ht="31" x14ac:dyDescent="0.35">
      <c r="A144" s="125" t="s">
        <v>11495</v>
      </c>
      <c r="B144" s="125"/>
      <c r="C144" s="125"/>
      <c r="D144" s="125"/>
      <c r="E144" s="125"/>
      <c r="F144" s="125"/>
      <c r="G144" s="125"/>
      <c r="H144" s="125"/>
      <c r="I144" s="125"/>
      <c r="J144" s="125"/>
      <c r="K144" s="125"/>
      <c r="L144" s="125"/>
      <c r="M144" s="125"/>
      <c r="N144" s="125"/>
      <c r="O144" s="125"/>
      <c r="P144" s="125"/>
    </row>
    <row r="145" spans="1:16" ht="31" x14ac:dyDescent="0.35">
      <c r="A145" s="125" t="s">
        <v>11498</v>
      </c>
      <c r="B145" s="125"/>
      <c r="C145" s="125"/>
      <c r="D145" s="125"/>
      <c r="E145" s="125"/>
      <c r="F145" s="125"/>
      <c r="G145" s="125"/>
      <c r="H145" s="125"/>
      <c r="I145" s="125"/>
      <c r="J145" s="125"/>
      <c r="K145" s="125"/>
      <c r="L145" s="125"/>
      <c r="M145" s="125"/>
      <c r="N145" s="125"/>
      <c r="O145" s="125"/>
      <c r="P145" s="125"/>
    </row>
    <row r="146" spans="1:16" ht="31" x14ac:dyDescent="0.35">
      <c r="A146" s="125" t="s">
        <v>11501</v>
      </c>
      <c r="B146" s="125"/>
      <c r="C146" s="125"/>
      <c r="D146" s="125"/>
      <c r="E146" s="125"/>
      <c r="F146" s="125"/>
      <c r="G146" s="125"/>
      <c r="H146" s="125"/>
      <c r="I146" s="125"/>
      <c r="J146" s="125"/>
      <c r="K146" s="125"/>
      <c r="L146" s="125"/>
      <c r="M146" s="125"/>
      <c r="N146" s="125"/>
      <c r="O146" s="125"/>
      <c r="P146" s="125"/>
    </row>
    <row r="147" spans="1:16" ht="31" x14ac:dyDescent="0.35">
      <c r="A147" s="125" t="s">
        <v>11504</v>
      </c>
      <c r="B147" s="125"/>
      <c r="C147" s="125"/>
      <c r="D147" s="125"/>
      <c r="E147" s="125"/>
      <c r="F147" s="125"/>
      <c r="G147" s="125"/>
      <c r="H147" s="125"/>
      <c r="I147" s="125"/>
      <c r="J147" s="125"/>
      <c r="K147" s="125"/>
      <c r="L147" s="125"/>
      <c r="M147" s="125"/>
      <c r="N147" s="125"/>
      <c r="O147" s="125"/>
      <c r="P147" s="125"/>
    </row>
    <row r="148" spans="1:16" ht="31" x14ac:dyDescent="0.35">
      <c r="A148" s="125" t="s">
        <v>11507</v>
      </c>
      <c r="B148" s="125"/>
      <c r="C148" s="125"/>
      <c r="D148" s="125"/>
      <c r="E148" s="125"/>
      <c r="F148" s="125"/>
      <c r="G148" s="125"/>
      <c r="H148" s="125"/>
      <c r="I148" s="125"/>
      <c r="J148" s="125"/>
      <c r="K148" s="125"/>
      <c r="L148" s="125"/>
      <c r="M148" s="125"/>
      <c r="N148" s="125"/>
      <c r="O148" s="125"/>
      <c r="P148" s="125"/>
    </row>
    <row r="149" spans="1:16" ht="31" x14ac:dyDescent="0.35">
      <c r="A149" s="125" t="s">
        <v>11510</v>
      </c>
      <c r="B149" s="125"/>
      <c r="C149" s="125"/>
      <c r="D149" s="125"/>
      <c r="E149" s="125"/>
      <c r="F149" s="125"/>
      <c r="G149" s="125"/>
      <c r="H149" s="125"/>
      <c r="I149" s="125"/>
      <c r="J149" s="125"/>
      <c r="K149" s="125"/>
      <c r="L149" s="125"/>
      <c r="M149" s="125"/>
      <c r="N149" s="125"/>
      <c r="O149" s="125"/>
      <c r="P149" s="125"/>
    </row>
    <row r="150" spans="1:16" ht="31" x14ac:dyDescent="0.35">
      <c r="A150" s="125" t="s">
        <v>11514</v>
      </c>
      <c r="B150" s="125"/>
      <c r="C150" s="125"/>
      <c r="D150" s="125"/>
      <c r="E150" s="125"/>
      <c r="F150" s="125"/>
      <c r="G150" s="125"/>
      <c r="H150" s="125"/>
      <c r="I150" s="125"/>
      <c r="J150" s="125"/>
      <c r="K150" s="125"/>
      <c r="L150" s="125"/>
      <c r="M150" s="125"/>
      <c r="N150" s="125"/>
      <c r="O150" s="125"/>
      <c r="P150" s="125"/>
    </row>
    <row r="151" spans="1:16" ht="31" x14ac:dyDescent="0.35">
      <c r="A151" s="125" t="s">
        <v>11517</v>
      </c>
      <c r="B151" s="125"/>
      <c r="C151" s="125"/>
      <c r="D151" s="125"/>
      <c r="E151" s="125"/>
      <c r="F151" s="125"/>
      <c r="G151" s="125"/>
      <c r="H151" s="125"/>
      <c r="I151" s="125"/>
      <c r="J151" s="125"/>
      <c r="K151" s="125"/>
      <c r="L151" s="125"/>
      <c r="M151" s="125"/>
      <c r="N151" s="125"/>
      <c r="O151" s="125"/>
      <c r="P151" s="125"/>
    </row>
    <row r="152" spans="1:16" ht="31" x14ac:dyDescent="0.35">
      <c r="A152" s="124" t="s">
        <v>11551</v>
      </c>
      <c r="B152" s="124"/>
      <c r="C152" s="124"/>
      <c r="D152" s="124"/>
      <c r="E152" s="124"/>
      <c r="F152" s="124"/>
      <c r="G152" s="124"/>
      <c r="H152" s="124"/>
      <c r="I152" s="124"/>
      <c r="J152" s="124"/>
      <c r="K152" s="124"/>
      <c r="L152" s="124"/>
      <c r="M152" s="124"/>
      <c r="N152" s="124"/>
      <c r="O152" s="124"/>
      <c r="P152" s="124"/>
    </row>
    <row r="153" spans="1:16" ht="31" x14ac:dyDescent="0.35">
      <c r="A153" s="125" t="s">
        <v>11557</v>
      </c>
      <c r="B153" s="125"/>
      <c r="C153" s="125"/>
      <c r="D153" s="125"/>
      <c r="E153" s="125"/>
      <c r="F153" s="125"/>
      <c r="G153" s="125"/>
      <c r="H153" s="125"/>
      <c r="I153" s="125"/>
      <c r="J153" s="125"/>
      <c r="K153" s="125"/>
      <c r="L153" s="125"/>
      <c r="M153" s="125"/>
      <c r="N153" s="125"/>
      <c r="O153" s="125"/>
      <c r="P153" s="125"/>
    </row>
    <row r="154" spans="1:16" ht="31" x14ac:dyDescent="0.35">
      <c r="A154" s="125" t="s">
        <v>11568</v>
      </c>
      <c r="B154" s="125"/>
      <c r="C154" s="125"/>
      <c r="D154" s="125"/>
      <c r="E154" s="125"/>
      <c r="F154" s="125"/>
      <c r="G154" s="125"/>
      <c r="H154" s="125"/>
      <c r="I154" s="125"/>
      <c r="J154" s="125"/>
      <c r="K154" s="125"/>
      <c r="L154" s="125"/>
      <c r="M154" s="125"/>
      <c r="N154" s="125"/>
      <c r="O154" s="125"/>
      <c r="P154" s="125"/>
    </row>
    <row r="155" spans="1:16" ht="31" x14ac:dyDescent="0.35">
      <c r="A155" s="124" t="s">
        <v>11639</v>
      </c>
      <c r="B155" s="124"/>
      <c r="C155" s="124"/>
      <c r="D155" s="124"/>
      <c r="E155" s="124"/>
      <c r="F155" s="124"/>
      <c r="G155" s="124"/>
      <c r="H155" s="124"/>
      <c r="I155" s="124"/>
      <c r="J155" s="124"/>
      <c r="K155" s="124"/>
      <c r="L155" s="124"/>
      <c r="M155" s="124"/>
      <c r="N155" s="124"/>
      <c r="O155" s="124"/>
      <c r="P155" s="124"/>
    </row>
    <row r="156" spans="1:16" ht="31" x14ac:dyDescent="0.35">
      <c r="A156" s="125" t="s">
        <v>11645</v>
      </c>
      <c r="B156" s="125"/>
      <c r="C156" s="125"/>
      <c r="D156" s="125"/>
      <c r="E156" s="125"/>
      <c r="F156" s="125"/>
      <c r="G156" s="125"/>
      <c r="H156" s="125"/>
      <c r="I156" s="125"/>
      <c r="J156" s="125"/>
      <c r="K156" s="125"/>
      <c r="L156" s="125"/>
      <c r="M156" s="125"/>
      <c r="N156" s="125"/>
      <c r="O156" s="125"/>
      <c r="P156" s="125"/>
    </row>
    <row r="157" spans="1:16" ht="31" x14ac:dyDescent="0.35">
      <c r="A157" s="124" t="s">
        <v>11655</v>
      </c>
      <c r="B157" s="124"/>
      <c r="C157" s="124"/>
      <c r="D157" s="124"/>
      <c r="E157" s="124"/>
      <c r="F157" s="124"/>
      <c r="G157" s="124"/>
      <c r="H157" s="124"/>
      <c r="I157" s="124"/>
      <c r="J157" s="124"/>
      <c r="K157" s="124"/>
      <c r="L157" s="124"/>
      <c r="M157" s="124"/>
      <c r="N157" s="124"/>
      <c r="O157" s="124"/>
      <c r="P157" s="124"/>
    </row>
    <row r="158" spans="1:16" ht="31" x14ac:dyDescent="0.35">
      <c r="A158" s="125" t="s">
        <v>11688</v>
      </c>
      <c r="B158" s="125"/>
      <c r="C158" s="125"/>
      <c r="D158" s="125"/>
      <c r="E158" s="125"/>
      <c r="F158" s="125"/>
      <c r="G158" s="125"/>
      <c r="H158" s="125"/>
      <c r="I158" s="125"/>
      <c r="J158" s="125"/>
      <c r="K158" s="125"/>
      <c r="L158" s="125"/>
      <c r="M158" s="125"/>
      <c r="N158" s="125"/>
      <c r="O158" s="125"/>
      <c r="P158" s="125"/>
    </row>
    <row r="159" spans="1:16" ht="31" x14ac:dyDescent="0.35">
      <c r="A159" s="124" t="s">
        <v>11757</v>
      </c>
      <c r="B159" s="124"/>
      <c r="C159" s="124"/>
      <c r="D159" s="124"/>
      <c r="E159" s="124"/>
      <c r="F159" s="124"/>
      <c r="G159" s="124"/>
      <c r="H159" s="124"/>
      <c r="I159" s="124"/>
      <c r="J159" s="124"/>
      <c r="K159" s="124"/>
      <c r="L159" s="124"/>
      <c r="M159" s="124"/>
      <c r="N159" s="124"/>
      <c r="O159" s="124"/>
      <c r="P159" s="124"/>
    </row>
    <row r="160" spans="1:16" ht="31" x14ac:dyDescent="0.35">
      <c r="A160" s="125" t="s">
        <v>11857</v>
      </c>
      <c r="B160" s="125"/>
      <c r="C160" s="125"/>
      <c r="D160" s="125"/>
      <c r="E160" s="125"/>
      <c r="F160" s="125"/>
      <c r="G160" s="125"/>
      <c r="H160" s="125"/>
      <c r="I160" s="125"/>
      <c r="J160" s="125"/>
      <c r="K160" s="125"/>
      <c r="L160" s="125"/>
      <c r="M160" s="125"/>
      <c r="N160" s="125"/>
      <c r="O160" s="125"/>
      <c r="P160" s="125"/>
    </row>
    <row r="161" spans="1:16" ht="31" x14ac:dyDescent="0.35">
      <c r="A161" s="125" t="s">
        <v>11941</v>
      </c>
      <c r="B161" s="125"/>
      <c r="C161" s="125"/>
      <c r="D161" s="125"/>
      <c r="E161" s="125"/>
      <c r="F161" s="125"/>
      <c r="G161" s="125"/>
      <c r="H161" s="125"/>
      <c r="I161" s="125"/>
      <c r="J161" s="125"/>
      <c r="K161" s="125"/>
      <c r="L161" s="125"/>
      <c r="M161" s="125"/>
      <c r="N161" s="125"/>
      <c r="O161" s="125"/>
      <c r="P161" s="125"/>
    </row>
    <row r="162" spans="1:16" ht="31" x14ac:dyDescent="0.35">
      <c r="A162" s="125" t="s">
        <v>11960</v>
      </c>
      <c r="B162" s="125"/>
      <c r="C162" s="125"/>
      <c r="D162" s="125"/>
      <c r="E162" s="125"/>
      <c r="F162" s="125"/>
      <c r="G162" s="125"/>
      <c r="H162" s="125"/>
      <c r="I162" s="125"/>
      <c r="J162" s="125"/>
      <c r="K162" s="125"/>
      <c r="L162" s="125"/>
      <c r="M162" s="125"/>
      <c r="N162" s="125"/>
      <c r="O162" s="125"/>
      <c r="P162" s="125"/>
    </row>
    <row r="163" spans="1:16" ht="31" x14ac:dyDescent="0.35">
      <c r="A163" s="124" t="s">
        <v>12052</v>
      </c>
      <c r="B163" s="124"/>
      <c r="C163" s="124"/>
      <c r="D163" s="124"/>
      <c r="E163" s="124"/>
      <c r="F163" s="124"/>
      <c r="G163" s="124"/>
      <c r="H163" s="124"/>
      <c r="I163" s="124"/>
      <c r="J163" s="124"/>
      <c r="K163" s="124"/>
      <c r="L163" s="124"/>
      <c r="M163" s="124"/>
      <c r="N163" s="124"/>
      <c r="O163" s="124"/>
      <c r="P163" s="124"/>
    </row>
    <row r="164" spans="1:16" ht="31" x14ac:dyDescent="0.35">
      <c r="A164" s="124" t="s">
        <v>12094</v>
      </c>
      <c r="B164" s="124"/>
      <c r="C164" s="124"/>
      <c r="D164" s="124"/>
      <c r="E164" s="124"/>
      <c r="F164" s="124"/>
      <c r="G164" s="124"/>
      <c r="H164" s="124"/>
      <c r="I164" s="124"/>
      <c r="J164" s="124"/>
      <c r="K164" s="124"/>
      <c r="L164" s="124"/>
      <c r="M164" s="124"/>
      <c r="N164" s="124"/>
      <c r="O164" s="124"/>
      <c r="P164" s="124"/>
    </row>
    <row r="165" spans="1:16" ht="31" x14ac:dyDescent="0.35">
      <c r="A165" s="125" t="s">
        <v>12321</v>
      </c>
      <c r="B165" s="125"/>
      <c r="C165" s="125"/>
      <c r="D165" s="125"/>
      <c r="E165" s="125"/>
      <c r="F165" s="125"/>
      <c r="G165" s="125"/>
      <c r="H165" s="125"/>
      <c r="I165" s="125"/>
      <c r="J165" s="125"/>
      <c r="K165" s="125"/>
      <c r="L165" s="125"/>
      <c r="M165" s="125"/>
      <c r="N165" s="125"/>
      <c r="O165" s="125"/>
      <c r="P165" s="125"/>
    </row>
    <row r="166" spans="1:16" ht="31" x14ac:dyDescent="0.35">
      <c r="A166" s="125" t="s">
        <v>12352</v>
      </c>
      <c r="B166" s="125"/>
      <c r="C166" s="125"/>
      <c r="D166" s="125"/>
      <c r="E166" s="125"/>
      <c r="F166" s="125"/>
      <c r="G166" s="125"/>
      <c r="H166" s="125"/>
      <c r="I166" s="125"/>
      <c r="J166" s="125"/>
      <c r="K166" s="125"/>
      <c r="L166" s="125"/>
      <c r="M166" s="125"/>
      <c r="N166" s="125"/>
      <c r="O166" s="125"/>
      <c r="P166" s="125"/>
    </row>
    <row r="167" spans="1:16" ht="31" x14ac:dyDescent="0.35">
      <c r="A167" s="125" t="s">
        <v>12395</v>
      </c>
      <c r="B167" s="125"/>
      <c r="C167" s="125"/>
      <c r="D167" s="125"/>
      <c r="E167" s="125"/>
      <c r="F167" s="125"/>
      <c r="G167" s="125"/>
      <c r="H167" s="125"/>
      <c r="I167" s="125"/>
      <c r="J167" s="125"/>
      <c r="K167" s="125"/>
      <c r="L167" s="125"/>
      <c r="M167" s="125"/>
      <c r="N167" s="125"/>
      <c r="O167" s="125"/>
      <c r="P167" s="125"/>
    </row>
    <row r="168" spans="1:16" ht="31" x14ac:dyDescent="0.35">
      <c r="A168" s="125" t="s">
        <v>12436</v>
      </c>
      <c r="B168" s="125"/>
      <c r="C168" s="125"/>
      <c r="D168" s="125"/>
      <c r="E168" s="125"/>
      <c r="F168" s="125"/>
      <c r="G168" s="125"/>
      <c r="H168" s="125"/>
      <c r="I168" s="125"/>
      <c r="J168" s="125"/>
      <c r="K168" s="125"/>
      <c r="L168" s="125"/>
      <c r="M168" s="125"/>
      <c r="N168" s="125"/>
      <c r="O168" s="125"/>
      <c r="P168" s="125"/>
    </row>
    <row r="169" spans="1:16" ht="31" x14ac:dyDescent="0.35">
      <c r="A169" s="125" t="s">
        <v>12453</v>
      </c>
      <c r="B169" s="125"/>
      <c r="C169" s="125"/>
      <c r="D169" s="125"/>
      <c r="E169" s="125"/>
      <c r="F169" s="125"/>
      <c r="G169" s="125"/>
      <c r="H169" s="125"/>
      <c r="I169" s="125"/>
      <c r="J169" s="125"/>
      <c r="K169" s="125"/>
      <c r="L169" s="125"/>
      <c r="M169" s="125"/>
      <c r="N169" s="125"/>
      <c r="O169" s="125"/>
      <c r="P169" s="125"/>
    </row>
    <row r="170" spans="1:16" ht="31" x14ac:dyDescent="0.35">
      <c r="A170" s="125" t="s">
        <v>12488</v>
      </c>
      <c r="B170" s="125"/>
      <c r="C170" s="125"/>
      <c r="D170" s="125"/>
      <c r="E170" s="125"/>
      <c r="F170" s="125"/>
      <c r="G170" s="125"/>
      <c r="H170" s="125"/>
      <c r="I170" s="125"/>
      <c r="J170" s="125"/>
      <c r="K170" s="125"/>
      <c r="L170" s="125"/>
      <c r="M170" s="125"/>
      <c r="N170" s="125"/>
      <c r="O170" s="125"/>
      <c r="P170" s="125"/>
    </row>
    <row r="171" spans="1:16" ht="31" x14ac:dyDescent="0.35">
      <c r="A171" s="125" t="s">
        <v>12610</v>
      </c>
      <c r="B171" s="125"/>
      <c r="C171" s="125"/>
      <c r="D171" s="125"/>
      <c r="E171" s="125"/>
      <c r="F171" s="125"/>
      <c r="G171" s="125"/>
      <c r="H171" s="125"/>
      <c r="I171" s="125"/>
      <c r="J171" s="125"/>
      <c r="K171" s="125"/>
      <c r="L171" s="125"/>
      <c r="M171" s="125"/>
      <c r="N171" s="125"/>
      <c r="O171" s="125"/>
      <c r="P171" s="125"/>
    </row>
    <row r="172" spans="1:16" ht="31" x14ac:dyDescent="0.35">
      <c r="A172" s="125" t="s">
        <v>12613</v>
      </c>
      <c r="B172" s="125"/>
      <c r="C172" s="125"/>
      <c r="D172" s="125"/>
      <c r="E172" s="125"/>
      <c r="F172" s="125"/>
      <c r="G172" s="125"/>
      <c r="H172" s="125"/>
      <c r="I172" s="125"/>
      <c r="J172" s="125"/>
      <c r="K172" s="125"/>
      <c r="L172" s="125"/>
      <c r="M172" s="125"/>
      <c r="N172" s="125"/>
      <c r="O172" s="125"/>
      <c r="P172" s="125"/>
    </row>
    <row r="173" spans="1:16" ht="31" x14ac:dyDescent="0.35">
      <c r="A173" s="125" t="s">
        <v>12630</v>
      </c>
      <c r="B173" s="125"/>
      <c r="C173" s="125"/>
      <c r="D173" s="125"/>
      <c r="E173" s="125"/>
      <c r="F173" s="125"/>
      <c r="G173" s="125"/>
      <c r="H173" s="125"/>
      <c r="I173" s="125"/>
      <c r="J173" s="125"/>
      <c r="K173" s="125"/>
      <c r="L173" s="125"/>
      <c r="M173" s="125"/>
      <c r="N173" s="125"/>
      <c r="O173" s="125"/>
      <c r="P173" s="125"/>
    </row>
    <row r="174" spans="1:16" ht="31" x14ac:dyDescent="0.35">
      <c r="A174" s="124" t="s">
        <v>12757</v>
      </c>
      <c r="B174" s="124"/>
      <c r="C174" s="124"/>
      <c r="D174" s="124"/>
      <c r="E174" s="124"/>
      <c r="F174" s="124"/>
      <c r="G174" s="124"/>
      <c r="H174" s="124"/>
      <c r="I174" s="124"/>
      <c r="J174" s="124"/>
      <c r="K174" s="124"/>
      <c r="L174" s="124"/>
      <c r="M174" s="124"/>
      <c r="N174" s="124"/>
      <c r="O174" s="124"/>
      <c r="P174" s="124"/>
    </row>
    <row r="175" spans="1:16" ht="31" x14ac:dyDescent="0.35">
      <c r="A175" s="125" t="s">
        <v>12780</v>
      </c>
      <c r="B175" s="125"/>
      <c r="C175" s="125"/>
      <c r="D175" s="125"/>
      <c r="E175" s="125"/>
      <c r="F175" s="125"/>
      <c r="G175" s="125"/>
      <c r="H175" s="125"/>
      <c r="I175" s="125"/>
      <c r="J175" s="125"/>
      <c r="K175" s="125"/>
      <c r="L175" s="125"/>
      <c r="M175" s="125"/>
      <c r="N175" s="125"/>
      <c r="O175" s="125"/>
      <c r="P175" s="125"/>
    </row>
    <row r="176" spans="1:16" ht="31" x14ac:dyDescent="0.35">
      <c r="A176" s="125" t="s">
        <v>12801</v>
      </c>
      <c r="B176" s="125"/>
      <c r="C176" s="125"/>
      <c r="D176" s="125"/>
      <c r="E176" s="125"/>
      <c r="F176" s="125"/>
      <c r="G176" s="125"/>
      <c r="H176" s="125"/>
      <c r="I176" s="125"/>
      <c r="J176" s="125"/>
      <c r="K176" s="125"/>
      <c r="L176" s="125"/>
      <c r="M176" s="125"/>
      <c r="N176" s="125"/>
      <c r="O176" s="125"/>
      <c r="P176" s="125"/>
    </row>
    <row r="177" spans="1:16" ht="31" x14ac:dyDescent="0.35">
      <c r="A177" s="125" t="s">
        <v>12827</v>
      </c>
      <c r="B177" s="125"/>
      <c r="C177" s="125"/>
      <c r="D177" s="125"/>
      <c r="E177" s="125"/>
      <c r="F177" s="125"/>
      <c r="G177" s="125"/>
      <c r="H177" s="125"/>
      <c r="I177" s="125"/>
      <c r="J177" s="125"/>
      <c r="K177" s="125"/>
      <c r="L177" s="125"/>
      <c r="M177" s="125"/>
      <c r="N177" s="125"/>
      <c r="O177" s="125"/>
      <c r="P177" s="125"/>
    </row>
    <row r="178" spans="1:16" ht="31" x14ac:dyDescent="0.35">
      <c r="A178" s="124" t="s">
        <v>12860</v>
      </c>
      <c r="B178" s="124"/>
      <c r="C178" s="124"/>
      <c r="D178" s="124"/>
      <c r="E178" s="124"/>
      <c r="F178" s="124"/>
      <c r="G178" s="124"/>
      <c r="H178" s="124"/>
      <c r="I178" s="124"/>
      <c r="J178" s="124"/>
      <c r="K178" s="124"/>
      <c r="L178" s="124"/>
      <c r="M178" s="124"/>
      <c r="N178" s="124"/>
      <c r="O178" s="124"/>
      <c r="P178" s="124"/>
    </row>
    <row r="179" spans="1:16" ht="31" x14ac:dyDescent="0.35">
      <c r="A179" s="124" t="s">
        <v>12875</v>
      </c>
      <c r="B179" s="124"/>
      <c r="C179" s="124"/>
      <c r="D179" s="124"/>
      <c r="E179" s="124"/>
      <c r="F179" s="124"/>
      <c r="G179" s="124"/>
      <c r="H179" s="124"/>
      <c r="I179" s="124"/>
      <c r="J179" s="124"/>
      <c r="K179" s="124"/>
      <c r="L179" s="124"/>
      <c r="M179" s="124"/>
      <c r="N179" s="124"/>
      <c r="O179" s="124"/>
      <c r="P179" s="124"/>
    </row>
    <row r="180" spans="1:16" ht="31" x14ac:dyDescent="0.35">
      <c r="A180" s="125" t="s">
        <v>12887</v>
      </c>
      <c r="B180" s="125"/>
      <c r="C180" s="125"/>
      <c r="D180" s="125"/>
      <c r="E180" s="125"/>
      <c r="F180" s="125"/>
      <c r="G180" s="125"/>
      <c r="H180" s="125"/>
      <c r="I180" s="125"/>
      <c r="J180" s="125"/>
      <c r="K180" s="125"/>
      <c r="L180" s="125"/>
      <c r="M180" s="125"/>
      <c r="N180" s="125"/>
      <c r="O180" s="125"/>
      <c r="P180" s="125"/>
    </row>
    <row r="181" spans="1:16" ht="31" x14ac:dyDescent="0.35">
      <c r="A181" s="125" t="s">
        <v>12896</v>
      </c>
      <c r="B181" s="125"/>
      <c r="C181" s="125"/>
      <c r="D181" s="125"/>
      <c r="E181" s="125"/>
      <c r="F181" s="125"/>
      <c r="G181" s="125"/>
      <c r="H181" s="125"/>
      <c r="I181" s="125"/>
      <c r="J181" s="125"/>
      <c r="K181" s="125"/>
      <c r="L181" s="125"/>
      <c r="M181" s="125"/>
      <c r="N181" s="125"/>
      <c r="O181" s="125"/>
      <c r="P181" s="125"/>
    </row>
    <row r="182" spans="1:16" ht="31" x14ac:dyDescent="0.35">
      <c r="A182" s="125" t="s">
        <v>12905</v>
      </c>
      <c r="B182" s="125"/>
      <c r="C182" s="125"/>
      <c r="D182" s="125"/>
      <c r="E182" s="125"/>
      <c r="F182" s="125"/>
      <c r="G182" s="125"/>
      <c r="H182" s="125"/>
      <c r="I182" s="125"/>
      <c r="J182" s="125"/>
      <c r="K182" s="125"/>
      <c r="L182" s="125"/>
      <c r="M182" s="125"/>
      <c r="N182" s="125"/>
      <c r="O182" s="125"/>
      <c r="P182" s="125"/>
    </row>
    <row r="183" spans="1:16" ht="31" x14ac:dyDescent="0.35">
      <c r="A183" s="125" t="s">
        <v>12912</v>
      </c>
      <c r="B183" s="125"/>
      <c r="C183" s="125"/>
      <c r="D183" s="125"/>
      <c r="E183" s="125"/>
      <c r="F183" s="125"/>
      <c r="G183" s="125"/>
      <c r="H183" s="125"/>
      <c r="I183" s="125"/>
      <c r="J183" s="125"/>
      <c r="K183" s="125"/>
      <c r="L183" s="125"/>
      <c r="M183" s="125"/>
      <c r="N183" s="125"/>
      <c r="O183" s="125"/>
      <c r="P183" s="125"/>
    </row>
    <row r="184" spans="1:16" ht="31" x14ac:dyDescent="0.35">
      <c r="A184" s="125" t="s">
        <v>12915</v>
      </c>
      <c r="B184" s="125"/>
      <c r="C184" s="125"/>
      <c r="D184" s="125"/>
      <c r="E184" s="125"/>
      <c r="F184" s="125"/>
      <c r="G184" s="125"/>
      <c r="H184" s="125"/>
      <c r="I184" s="125"/>
      <c r="J184" s="125"/>
      <c r="K184" s="125"/>
      <c r="L184" s="125"/>
      <c r="M184" s="125"/>
      <c r="N184" s="125"/>
      <c r="O184" s="125"/>
      <c r="P184" s="125"/>
    </row>
    <row r="185" spans="1:16" ht="31" x14ac:dyDescent="0.35">
      <c r="A185" s="125" t="s">
        <v>12924</v>
      </c>
      <c r="B185" s="125"/>
      <c r="C185" s="125"/>
      <c r="D185" s="125"/>
      <c r="E185" s="125"/>
      <c r="F185" s="125"/>
      <c r="G185" s="125"/>
      <c r="H185" s="125"/>
      <c r="I185" s="125"/>
      <c r="J185" s="125"/>
      <c r="K185" s="125"/>
      <c r="L185" s="125"/>
      <c r="M185" s="125"/>
      <c r="N185" s="125"/>
      <c r="O185" s="125"/>
      <c r="P185" s="125"/>
    </row>
    <row r="186" spans="1:16" ht="31" x14ac:dyDescent="0.35">
      <c r="A186" s="125" t="s">
        <v>12937</v>
      </c>
      <c r="B186" s="125"/>
      <c r="C186" s="125"/>
      <c r="D186" s="125"/>
      <c r="E186" s="125"/>
      <c r="F186" s="125"/>
      <c r="G186" s="125"/>
      <c r="H186" s="125"/>
      <c r="I186" s="125"/>
      <c r="J186" s="125"/>
      <c r="K186" s="125"/>
      <c r="L186" s="125"/>
      <c r="M186" s="125"/>
      <c r="N186" s="125"/>
      <c r="O186" s="125"/>
      <c r="P186" s="125"/>
    </row>
    <row r="187" spans="1:16" ht="31" x14ac:dyDescent="0.35">
      <c r="A187" s="125" t="s">
        <v>12941</v>
      </c>
      <c r="B187" s="125"/>
      <c r="C187" s="125"/>
      <c r="D187" s="125"/>
      <c r="E187" s="125"/>
      <c r="F187" s="125"/>
      <c r="G187" s="125"/>
      <c r="H187" s="125"/>
      <c r="I187" s="125"/>
      <c r="J187" s="125"/>
      <c r="K187" s="125"/>
      <c r="L187" s="125"/>
      <c r="M187" s="125"/>
      <c r="N187" s="125"/>
      <c r="O187" s="125"/>
      <c r="P187" s="125"/>
    </row>
    <row r="188" spans="1:16" ht="31" x14ac:dyDescent="0.35">
      <c r="A188" s="125" t="s">
        <v>12951</v>
      </c>
      <c r="B188" s="125"/>
      <c r="C188" s="125"/>
      <c r="D188" s="125"/>
      <c r="E188" s="125"/>
      <c r="F188" s="125"/>
      <c r="G188" s="125"/>
      <c r="H188" s="125"/>
      <c r="I188" s="125"/>
      <c r="J188" s="125"/>
      <c r="K188" s="125"/>
      <c r="L188" s="125"/>
      <c r="M188" s="125"/>
      <c r="N188" s="125"/>
      <c r="O188" s="125"/>
      <c r="P188" s="125"/>
    </row>
    <row r="189" spans="1:16" ht="31" x14ac:dyDescent="0.35">
      <c r="A189" s="124" t="s">
        <v>12954</v>
      </c>
      <c r="B189" s="124"/>
      <c r="C189" s="124"/>
      <c r="D189" s="124"/>
      <c r="E189" s="124"/>
      <c r="F189" s="124"/>
      <c r="G189" s="124"/>
      <c r="H189" s="124"/>
      <c r="I189" s="124"/>
      <c r="J189" s="124"/>
      <c r="K189" s="124"/>
      <c r="L189" s="124"/>
      <c r="M189" s="124"/>
      <c r="N189" s="124"/>
      <c r="O189" s="124"/>
      <c r="P189" s="124"/>
    </row>
    <row r="190" spans="1:16" ht="31" x14ac:dyDescent="0.35">
      <c r="A190" s="125" t="s">
        <v>12975</v>
      </c>
      <c r="B190" s="125"/>
      <c r="C190" s="125"/>
      <c r="D190" s="125"/>
      <c r="E190" s="125"/>
      <c r="F190" s="125"/>
      <c r="G190" s="125"/>
      <c r="H190" s="125"/>
      <c r="I190" s="125"/>
      <c r="J190" s="125"/>
      <c r="K190" s="125"/>
      <c r="L190" s="125"/>
      <c r="M190" s="125"/>
      <c r="N190" s="125"/>
      <c r="O190" s="125"/>
      <c r="P190" s="125"/>
    </row>
    <row r="191" spans="1:16" ht="31" x14ac:dyDescent="0.35">
      <c r="A191" s="125" t="s">
        <v>12987</v>
      </c>
      <c r="B191" s="125"/>
      <c r="C191" s="125"/>
      <c r="D191" s="125"/>
      <c r="E191" s="125"/>
      <c r="F191" s="125"/>
      <c r="G191" s="125"/>
      <c r="H191" s="125"/>
      <c r="I191" s="125"/>
      <c r="J191" s="125"/>
      <c r="K191" s="125"/>
      <c r="L191" s="125"/>
      <c r="M191" s="125"/>
      <c r="N191" s="125"/>
      <c r="O191" s="125"/>
      <c r="P191" s="125"/>
    </row>
    <row r="192" spans="1:16" ht="31" x14ac:dyDescent="0.35">
      <c r="A192" s="125" t="s">
        <v>13002</v>
      </c>
      <c r="B192" s="125"/>
      <c r="C192" s="125"/>
      <c r="D192" s="125"/>
      <c r="E192" s="125"/>
      <c r="F192" s="125"/>
      <c r="G192" s="125"/>
      <c r="H192" s="125"/>
      <c r="I192" s="125"/>
      <c r="J192" s="125"/>
      <c r="K192" s="125"/>
      <c r="L192" s="125"/>
      <c r="M192" s="125"/>
      <c r="N192" s="125"/>
      <c r="O192" s="125"/>
      <c r="P192" s="125"/>
    </row>
    <row r="193" spans="1:16" ht="31" x14ac:dyDescent="0.35">
      <c r="A193" s="125" t="s">
        <v>13016</v>
      </c>
      <c r="B193" s="125"/>
      <c r="C193" s="125"/>
      <c r="D193" s="125"/>
      <c r="E193" s="125"/>
      <c r="F193" s="125"/>
      <c r="G193" s="125"/>
      <c r="H193" s="125"/>
      <c r="I193" s="125"/>
      <c r="J193" s="125"/>
      <c r="K193" s="125"/>
      <c r="L193" s="125"/>
      <c r="M193" s="125"/>
      <c r="N193" s="125"/>
      <c r="O193" s="125"/>
      <c r="P193" s="125"/>
    </row>
    <row r="194" spans="1:16" ht="31" x14ac:dyDescent="0.35">
      <c r="A194" s="125" t="s">
        <v>13016</v>
      </c>
      <c r="B194" s="125"/>
      <c r="C194" s="125"/>
      <c r="D194" s="125"/>
      <c r="E194" s="125"/>
      <c r="F194" s="125"/>
      <c r="G194" s="125"/>
      <c r="H194" s="125"/>
      <c r="I194" s="125"/>
      <c r="J194" s="125"/>
      <c r="K194" s="125"/>
      <c r="L194" s="125"/>
      <c r="M194" s="125"/>
      <c r="N194" s="125"/>
      <c r="O194" s="125"/>
      <c r="P194" s="125"/>
    </row>
    <row r="195" spans="1:16" ht="31" x14ac:dyDescent="0.35">
      <c r="A195" s="125" t="s">
        <v>13035</v>
      </c>
      <c r="B195" s="125"/>
      <c r="C195" s="125"/>
      <c r="D195" s="125"/>
      <c r="E195" s="125"/>
      <c r="F195" s="125"/>
      <c r="G195" s="125"/>
      <c r="H195" s="125"/>
      <c r="I195" s="125"/>
      <c r="J195" s="125"/>
      <c r="K195" s="125"/>
      <c r="L195" s="125"/>
      <c r="M195" s="125"/>
      <c r="N195" s="125"/>
      <c r="O195" s="125"/>
      <c r="P195" s="125"/>
    </row>
    <row r="196" spans="1:16" ht="31" x14ac:dyDescent="0.35">
      <c r="A196" s="125" t="s">
        <v>13043</v>
      </c>
      <c r="B196" s="125"/>
      <c r="C196" s="125"/>
      <c r="D196" s="125"/>
      <c r="E196" s="125"/>
      <c r="F196" s="125"/>
      <c r="G196" s="125"/>
      <c r="H196" s="125"/>
      <c r="I196" s="125"/>
      <c r="J196" s="125"/>
      <c r="K196" s="125"/>
      <c r="L196" s="125"/>
      <c r="M196" s="125"/>
      <c r="N196" s="125"/>
      <c r="O196" s="125"/>
      <c r="P196" s="125"/>
    </row>
    <row r="197" spans="1:16" ht="31" x14ac:dyDescent="0.35">
      <c r="A197" s="125" t="s">
        <v>13067</v>
      </c>
      <c r="B197" s="125"/>
      <c r="C197" s="125"/>
      <c r="D197" s="125"/>
      <c r="E197" s="125"/>
      <c r="F197" s="125"/>
      <c r="G197" s="125"/>
      <c r="H197" s="125"/>
      <c r="I197" s="125"/>
      <c r="J197" s="125"/>
      <c r="K197" s="125"/>
      <c r="L197" s="125"/>
      <c r="M197" s="125"/>
      <c r="N197" s="125"/>
      <c r="O197" s="125"/>
      <c r="P197" s="125"/>
    </row>
    <row r="198" spans="1:16" ht="31" x14ac:dyDescent="0.35">
      <c r="A198" s="125" t="s">
        <v>13081</v>
      </c>
      <c r="B198" s="125"/>
      <c r="C198" s="125"/>
      <c r="D198" s="125"/>
      <c r="E198" s="125"/>
      <c r="F198" s="125"/>
      <c r="G198" s="125"/>
      <c r="H198" s="125"/>
      <c r="I198" s="125"/>
      <c r="J198" s="125"/>
      <c r="K198" s="125"/>
      <c r="L198" s="125"/>
      <c r="M198" s="125"/>
      <c r="N198" s="125"/>
      <c r="O198" s="125"/>
      <c r="P198" s="125"/>
    </row>
    <row r="199" spans="1:16" ht="31" x14ac:dyDescent="0.35">
      <c r="A199" s="125" t="s">
        <v>13086</v>
      </c>
      <c r="B199" s="125"/>
      <c r="C199" s="125"/>
      <c r="D199" s="125"/>
      <c r="E199" s="125"/>
      <c r="F199" s="125"/>
      <c r="G199" s="125"/>
      <c r="H199" s="125"/>
      <c r="I199" s="125"/>
      <c r="J199" s="125"/>
      <c r="K199" s="125"/>
      <c r="L199" s="125"/>
      <c r="M199" s="125"/>
      <c r="N199" s="125"/>
      <c r="O199" s="125"/>
      <c r="P199" s="125"/>
    </row>
    <row r="200" spans="1:16" ht="31" x14ac:dyDescent="0.35">
      <c r="A200" s="125" t="s">
        <v>13089</v>
      </c>
      <c r="B200" s="125"/>
      <c r="C200" s="125"/>
      <c r="D200" s="125"/>
      <c r="E200" s="125"/>
      <c r="F200" s="125"/>
      <c r="G200" s="125"/>
      <c r="H200" s="125"/>
      <c r="I200" s="125"/>
      <c r="J200" s="125"/>
      <c r="K200" s="125"/>
      <c r="L200" s="125"/>
      <c r="M200" s="125"/>
      <c r="N200" s="125"/>
      <c r="O200" s="125"/>
      <c r="P200" s="125"/>
    </row>
    <row r="201" spans="1:16" ht="31" x14ac:dyDescent="0.35">
      <c r="A201" s="124" t="s">
        <v>13104</v>
      </c>
      <c r="B201" s="124"/>
      <c r="C201" s="124"/>
      <c r="D201" s="124"/>
      <c r="E201" s="124"/>
      <c r="F201" s="124"/>
      <c r="G201" s="124"/>
      <c r="H201" s="124"/>
      <c r="I201" s="124"/>
      <c r="J201" s="124"/>
      <c r="K201" s="124"/>
      <c r="L201" s="124"/>
      <c r="M201" s="124"/>
      <c r="N201" s="124"/>
      <c r="O201" s="124"/>
      <c r="P201" s="124"/>
    </row>
    <row r="202" spans="1:16" ht="31" x14ac:dyDescent="0.35">
      <c r="A202" s="124" t="s">
        <v>13219</v>
      </c>
      <c r="B202" s="124"/>
      <c r="C202" s="124"/>
      <c r="D202" s="124"/>
      <c r="E202" s="124"/>
      <c r="F202" s="124"/>
      <c r="G202" s="124"/>
      <c r="H202" s="124"/>
      <c r="I202" s="124"/>
      <c r="J202" s="124"/>
      <c r="K202" s="124"/>
      <c r="L202" s="124"/>
      <c r="M202" s="124"/>
      <c r="N202" s="124"/>
      <c r="O202" s="124"/>
      <c r="P202" s="124"/>
    </row>
    <row r="203" spans="1:16" ht="31" x14ac:dyDescent="0.35">
      <c r="A203" s="125" t="s">
        <v>13280</v>
      </c>
      <c r="B203" s="125"/>
      <c r="C203" s="125"/>
      <c r="D203" s="125"/>
      <c r="E203" s="125"/>
      <c r="F203" s="125"/>
      <c r="G203" s="125"/>
      <c r="H203" s="125"/>
      <c r="I203" s="125"/>
      <c r="J203" s="125"/>
      <c r="K203" s="125"/>
      <c r="L203" s="125"/>
      <c r="M203" s="125"/>
      <c r="N203" s="125"/>
      <c r="O203" s="125"/>
      <c r="P203" s="125"/>
    </row>
    <row r="204" spans="1:16" ht="31" x14ac:dyDescent="0.35">
      <c r="A204" s="124" t="s">
        <v>13293</v>
      </c>
      <c r="B204" s="124"/>
      <c r="C204" s="124"/>
      <c r="D204" s="124"/>
      <c r="E204" s="124"/>
      <c r="F204" s="124"/>
      <c r="G204" s="124"/>
      <c r="H204" s="124"/>
      <c r="I204" s="124"/>
      <c r="J204" s="124"/>
      <c r="K204" s="124"/>
      <c r="L204" s="124"/>
      <c r="M204" s="124"/>
      <c r="N204" s="124"/>
      <c r="O204" s="124"/>
      <c r="P204" s="124"/>
    </row>
    <row r="205" spans="1:16" ht="31" x14ac:dyDescent="0.35">
      <c r="A205" s="125" t="s">
        <v>13334</v>
      </c>
      <c r="B205" s="125"/>
      <c r="C205" s="125"/>
      <c r="D205" s="125"/>
      <c r="E205" s="125"/>
      <c r="F205" s="125"/>
      <c r="G205" s="125"/>
      <c r="H205" s="125"/>
      <c r="I205" s="125"/>
      <c r="J205" s="125"/>
      <c r="K205" s="125"/>
      <c r="L205" s="125"/>
      <c r="M205" s="125"/>
      <c r="N205" s="125"/>
      <c r="O205" s="125"/>
      <c r="P205" s="125"/>
    </row>
    <row r="206" spans="1:16" ht="31" x14ac:dyDescent="0.35">
      <c r="A206" s="124" t="s">
        <v>13338</v>
      </c>
      <c r="B206" s="124"/>
      <c r="C206" s="124"/>
      <c r="D206" s="124"/>
      <c r="E206" s="124"/>
      <c r="F206" s="124"/>
      <c r="G206" s="124"/>
      <c r="H206" s="124"/>
      <c r="I206" s="124"/>
      <c r="J206" s="124"/>
      <c r="K206" s="124"/>
      <c r="L206" s="124"/>
      <c r="M206" s="124"/>
      <c r="N206" s="124"/>
      <c r="O206" s="124"/>
      <c r="P206" s="124"/>
    </row>
    <row r="207" spans="1:16" ht="31" x14ac:dyDescent="0.35">
      <c r="A207" s="125" t="s">
        <v>13393</v>
      </c>
      <c r="B207" s="125"/>
      <c r="C207" s="125"/>
      <c r="D207" s="125"/>
      <c r="E207" s="125"/>
      <c r="F207" s="125"/>
      <c r="G207" s="125"/>
      <c r="H207" s="125"/>
      <c r="I207" s="125"/>
      <c r="J207" s="125"/>
      <c r="K207" s="125"/>
      <c r="L207" s="125"/>
      <c r="M207" s="125"/>
      <c r="N207" s="125"/>
      <c r="O207" s="125"/>
      <c r="P207" s="125"/>
    </row>
    <row r="208" spans="1:16" ht="31" x14ac:dyDescent="0.35">
      <c r="A208" s="124" t="s">
        <v>13395</v>
      </c>
      <c r="B208" s="124"/>
      <c r="C208" s="124"/>
      <c r="D208" s="124"/>
      <c r="E208" s="124"/>
      <c r="F208" s="124"/>
      <c r="G208" s="124"/>
      <c r="H208" s="124"/>
      <c r="I208" s="124"/>
      <c r="J208" s="124"/>
      <c r="K208" s="124"/>
      <c r="L208" s="124"/>
      <c r="M208" s="124"/>
      <c r="N208" s="124"/>
      <c r="O208" s="124"/>
      <c r="P208" s="124"/>
    </row>
    <row r="209" spans="1:16" ht="31" x14ac:dyDescent="0.35">
      <c r="A209" s="124" t="s">
        <v>13416</v>
      </c>
      <c r="B209" s="124"/>
      <c r="C209" s="124"/>
      <c r="D209" s="124"/>
      <c r="E209" s="124"/>
      <c r="F209" s="124"/>
      <c r="G209" s="124"/>
      <c r="H209" s="124"/>
      <c r="I209" s="124"/>
      <c r="J209" s="124"/>
      <c r="K209" s="124"/>
      <c r="L209" s="124"/>
      <c r="M209" s="124"/>
      <c r="N209" s="124"/>
      <c r="O209" s="124"/>
      <c r="P209" s="124"/>
    </row>
    <row r="210" spans="1:16" ht="31" x14ac:dyDescent="0.35">
      <c r="A210" s="125" t="s">
        <v>13427</v>
      </c>
      <c r="B210" s="125"/>
      <c r="C210" s="125"/>
      <c r="D210" s="125"/>
      <c r="E210" s="125"/>
      <c r="F210" s="125"/>
      <c r="G210" s="125"/>
      <c r="H210" s="125"/>
      <c r="I210" s="125"/>
      <c r="J210" s="125"/>
      <c r="K210" s="125"/>
      <c r="L210" s="125"/>
      <c r="M210" s="125"/>
      <c r="N210" s="125"/>
      <c r="O210" s="125"/>
      <c r="P210" s="125"/>
    </row>
    <row r="211" spans="1:16" ht="31" x14ac:dyDescent="0.35">
      <c r="A211" s="125" t="s">
        <v>13440</v>
      </c>
      <c r="B211" s="125"/>
      <c r="C211" s="125"/>
      <c r="D211" s="125"/>
      <c r="E211" s="125"/>
      <c r="F211" s="125"/>
      <c r="G211" s="125"/>
      <c r="H211" s="125"/>
      <c r="I211" s="125"/>
      <c r="J211" s="125"/>
      <c r="K211" s="125"/>
      <c r="L211" s="125"/>
      <c r="M211" s="125"/>
      <c r="N211" s="125"/>
      <c r="O211" s="125"/>
      <c r="P211" s="125"/>
    </row>
    <row r="212" spans="1:16" ht="31" x14ac:dyDescent="0.35">
      <c r="A212" s="125" t="s">
        <v>13448</v>
      </c>
      <c r="B212" s="125"/>
      <c r="C212" s="125"/>
      <c r="D212" s="125"/>
      <c r="E212" s="125"/>
      <c r="F212" s="125"/>
      <c r="G212" s="125"/>
      <c r="H212" s="125"/>
      <c r="I212" s="125"/>
      <c r="J212" s="125"/>
      <c r="K212" s="125"/>
      <c r="L212" s="125"/>
      <c r="M212" s="125"/>
      <c r="N212" s="125"/>
      <c r="O212" s="125"/>
      <c r="P212" s="125"/>
    </row>
    <row r="213" spans="1:16" ht="31" x14ac:dyDescent="0.35">
      <c r="A213" s="124" t="s">
        <v>13493</v>
      </c>
      <c r="B213" s="124"/>
      <c r="C213" s="124"/>
      <c r="D213" s="124"/>
      <c r="E213" s="124"/>
      <c r="F213" s="124"/>
      <c r="G213" s="124"/>
      <c r="H213" s="124"/>
      <c r="I213" s="124"/>
      <c r="J213" s="124"/>
      <c r="K213" s="124"/>
      <c r="L213" s="124"/>
      <c r="M213" s="124"/>
      <c r="N213" s="124"/>
      <c r="O213" s="124"/>
      <c r="P213" s="124"/>
    </row>
    <row r="214" spans="1:16" ht="31" x14ac:dyDescent="0.35">
      <c r="A214" s="123" t="s">
        <v>13569</v>
      </c>
      <c r="B214" s="123"/>
      <c r="C214" s="123"/>
      <c r="D214" s="123"/>
      <c r="E214" s="123"/>
      <c r="F214" s="123"/>
      <c r="G214" s="123"/>
      <c r="H214" s="123"/>
      <c r="I214" s="123"/>
      <c r="J214" s="123"/>
      <c r="K214" s="123"/>
      <c r="L214" s="123"/>
      <c r="M214" s="123"/>
      <c r="N214" s="123"/>
      <c r="O214" s="123"/>
      <c r="P214" s="123"/>
    </row>
  </sheetData>
  <mergeCells count="214">
    <mergeCell ref="A7:P7"/>
    <mergeCell ref="A8:P8"/>
    <mergeCell ref="A9:P9"/>
    <mergeCell ref="A10:P10"/>
    <mergeCell ref="A11:P11"/>
    <mergeCell ref="A12:P12"/>
    <mergeCell ref="A1:P1"/>
    <mergeCell ref="A2:P2"/>
    <mergeCell ref="A3:P3"/>
    <mergeCell ref="A4:P4"/>
    <mergeCell ref="A5:P5"/>
    <mergeCell ref="A6:P6"/>
    <mergeCell ref="A19:P19"/>
    <mergeCell ref="A20:P20"/>
    <mergeCell ref="A21:P21"/>
    <mergeCell ref="A22:P22"/>
    <mergeCell ref="A23:P23"/>
    <mergeCell ref="A24:P24"/>
    <mergeCell ref="A13:P13"/>
    <mergeCell ref="A14:P14"/>
    <mergeCell ref="A15:P15"/>
    <mergeCell ref="A16:P16"/>
    <mergeCell ref="A17:P17"/>
    <mergeCell ref="A18:P18"/>
    <mergeCell ref="A31:P31"/>
    <mergeCell ref="A32:P32"/>
    <mergeCell ref="A33:P33"/>
    <mergeCell ref="A34:P34"/>
    <mergeCell ref="A35:P35"/>
    <mergeCell ref="A36:P36"/>
    <mergeCell ref="A25:P25"/>
    <mergeCell ref="A26:P26"/>
    <mergeCell ref="A27:P27"/>
    <mergeCell ref="A28:P28"/>
    <mergeCell ref="A29:P29"/>
    <mergeCell ref="A30:P30"/>
    <mergeCell ref="A43:P43"/>
    <mergeCell ref="A44:P44"/>
    <mergeCell ref="A45:P45"/>
    <mergeCell ref="A46:P46"/>
    <mergeCell ref="A47:P47"/>
    <mergeCell ref="A48:P48"/>
    <mergeCell ref="A37:P37"/>
    <mergeCell ref="A38:P38"/>
    <mergeCell ref="A39:P39"/>
    <mergeCell ref="A40:P40"/>
    <mergeCell ref="A41:P41"/>
    <mergeCell ref="A42:P42"/>
    <mergeCell ref="A55:P55"/>
    <mergeCell ref="A56:P56"/>
    <mergeCell ref="A57:P57"/>
    <mergeCell ref="A58:P58"/>
    <mergeCell ref="A59:P59"/>
    <mergeCell ref="A60:P60"/>
    <mergeCell ref="A49:P49"/>
    <mergeCell ref="A50:P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P80"/>
    <mergeCell ref="A81:P81"/>
    <mergeCell ref="A82:P82"/>
    <mergeCell ref="A83:P83"/>
    <mergeCell ref="A84:P84"/>
    <mergeCell ref="A73:P73"/>
    <mergeCell ref="A74:P74"/>
    <mergeCell ref="A75:P75"/>
    <mergeCell ref="A76:P76"/>
    <mergeCell ref="A77:P77"/>
    <mergeCell ref="A78:P78"/>
    <mergeCell ref="A91:P91"/>
    <mergeCell ref="A92:P92"/>
    <mergeCell ref="A93:P93"/>
    <mergeCell ref="A94:P94"/>
    <mergeCell ref="A95:P95"/>
    <mergeCell ref="A96:P96"/>
    <mergeCell ref="A85:P85"/>
    <mergeCell ref="A86:P86"/>
    <mergeCell ref="A87:P87"/>
    <mergeCell ref="A88:P88"/>
    <mergeCell ref="A89:P89"/>
    <mergeCell ref="A90:P90"/>
    <mergeCell ref="A103:P103"/>
    <mergeCell ref="A104:P104"/>
    <mergeCell ref="A105:P105"/>
    <mergeCell ref="A106:P106"/>
    <mergeCell ref="A107:P107"/>
    <mergeCell ref="A108:P108"/>
    <mergeCell ref="A97:P97"/>
    <mergeCell ref="A98:P98"/>
    <mergeCell ref="A99:P99"/>
    <mergeCell ref="A100:P100"/>
    <mergeCell ref="A101:P101"/>
    <mergeCell ref="A102:P102"/>
    <mergeCell ref="A115:P115"/>
    <mergeCell ref="A116:P116"/>
    <mergeCell ref="A117:P117"/>
    <mergeCell ref="A118:P118"/>
    <mergeCell ref="A119:P119"/>
    <mergeCell ref="A120:P120"/>
    <mergeCell ref="A109:P109"/>
    <mergeCell ref="A110:P110"/>
    <mergeCell ref="A111:P111"/>
    <mergeCell ref="A112:P112"/>
    <mergeCell ref="A113:P113"/>
    <mergeCell ref="A114:P114"/>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51:P151"/>
    <mergeCell ref="A152:P152"/>
    <mergeCell ref="A153:P153"/>
    <mergeCell ref="A154:P154"/>
    <mergeCell ref="A155:P155"/>
    <mergeCell ref="A156:P156"/>
    <mergeCell ref="A145:P145"/>
    <mergeCell ref="A146:P146"/>
    <mergeCell ref="A147:P147"/>
    <mergeCell ref="A148:P148"/>
    <mergeCell ref="A149:P149"/>
    <mergeCell ref="A150:P150"/>
    <mergeCell ref="A163:P163"/>
    <mergeCell ref="A164:P164"/>
    <mergeCell ref="A165:P165"/>
    <mergeCell ref="A166:P166"/>
    <mergeCell ref="A167:P167"/>
    <mergeCell ref="A168:P168"/>
    <mergeCell ref="A157:P157"/>
    <mergeCell ref="A158:P158"/>
    <mergeCell ref="A159:P159"/>
    <mergeCell ref="A160:P160"/>
    <mergeCell ref="A161:P161"/>
    <mergeCell ref="A162:P162"/>
    <mergeCell ref="A175:P175"/>
    <mergeCell ref="A176:P176"/>
    <mergeCell ref="A177:P177"/>
    <mergeCell ref="A178:P178"/>
    <mergeCell ref="A179:P179"/>
    <mergeCell ref="A180:P180"/>
    <mergeCell ref="A169:P169"/>
    <mergeCell ref="A170:P170"/>
    <mergeCell ref="A171:P171"/>
    <mergeCell ref="A172:P172"/>
    <mergeCell ref="A173:P173"/>
    <mergeCell ref="A174:P174"/>
    <mergeCell ref="A187:P187"/>
    <mergeCell ref="A188:P188"/>
    <mergeCell ref="A189:P189"/>
    <mergeCell ref="A190:P190"/>
    <mergeCell ref="A191:P191"/>
    <mergeCell ref="A192:P192"/>
    <mergeCell ref="A181:P181"/>
    <mergeCell ref="A182:P182"/>
    <mergeCell ref="A183:P183"/>
    <mergeCell ref="A184:P184"/>
    <mergeCell ref="A185:P185"/>
    <mergeCell ref="A186:P186"/>
    <mergeCell ref="A199:P199"/>
    <mergeCell ref="A200:P200"/>
    <mergeCell ref="A201:P201"/>
    <mergeCell ref="A202:P202"/>
    <mergeCell ref="A203:P203"/>
    <mergeCell ref="A204:P204"/>
    <mergeCell ref="A193:P193"/>
    <mergeCell ref="A194:P194"/>
    <mergeCell ref="A195:P195"/>
    <mergeCell ref="A196:P196"/>
    <mergeCell ref="A197:P197"/>
    <mergeCell ref="A198:P198"/>
    <mergeCell ref="A211:P211"/>
    <mergeCell ref="A212:P212"/>
    <mergeCell ref="A213:P213"/>
    <mergeCell ref="A214:P214"/>
    <mergeCell ref="A205:P205"/>
    <mergeCell ref="A206:P206"/>
    <mergeCell ref="A207:P207"/>
    <mergeCell ref="A208:P208"/>
    <mergeCell ref="A209:P209"/>
    <mergeCell ref="A210:P210"/>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F4DA0-AB31-4544-B81E-466C7F168592}">
  <dimension ref="A1"/>
  <sheetViews>
    <sheetView workbookViewId="0">
      <selection activeCell="J15" sqref="J15"/>
    </sheetView>
  </sheetViews>
  <sheetFormatPr defaultRowHeight="14.5" x14ac:dyDescent="0.35"/>
  <sheetData/>
  <pageMargins left="0.511811024" right="0.511811024" top="0.78740157499999996" bottom="0.78740157499999996" header="0.31496062000000002" footer="0.31496062000000002"/>
  <drawing r:id="rId1"/>
  <legacyDrawing r:id="rId2"/>
  <oleObjects>
    <mc:AlternateContent xmlns:mc="http://schemas.openxmlformats.org/markup-compatibility/2006">
      <mc:Choice Requires="x14">
        <oleObject progId="Word.Document.12" shapeId="4097" r:id="rId3">
          <objectPr defaultSize="0" autoPict="0" r:id="rId4">
            <anchor moveWithCells="1">
              <from>
                <xdr:col>11</xdr:col>
                <xdr:colOff>431800</xdr:colOff>
                <xdr:row>0</xdr:row>
                <xdr:rowOff>19050</xdr:rowOff>
              </from>
              <to>
                <xdr:col>21</xdr:col>
                <xdr:colOff>222250</xdr:colOff>
                <xdr:row>14</xdr:row>
                <xdr:rowOff>12700</xdr:rowOff>
              </to>
            </anchor>
          </objectPr>
        </oleObject>
      </mc:Choice>
      <mc:Fallback>
        <oleObject progId="Word.Document.12"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DBDC3-B803-4389-ABE4-DA564DDE101F}">
  <sheetPr filterMode="1"/>
  <dimension ref="A1:N4444"/>
  <sheetViews>
    <sheetView zoomScaleNormal="100" workbookViewId="0">
      <selection activeCell="A755" sqref="A755"/>
    </sheetView>
  </sheetViews>
  <sheetFormatPr defaultColWidth="9.1796875" defaultRowHeight="14.5" x14ac:dyDescent="0.35"/>
  <cols>
    <col min="1" max="1" width="35.1796875" style="5" customWidth="1"/>
    <col min="2" max="2" width="78.1796875" style="5" customWidth="1"/>
    <col min="3" max="5" width="19.54296875" style="5" customWidth="1"/>
    <col min="6" max="10" width="11.7265625" style="5" customWidth="1"/>
    <col min="11" max="11" width="19.54296875" style="5" customWidth="1"/>
    <col min="12" max="13" width="39" style="5" customWidth="1"/>
    <col min="14" max="14" width="45.26953125" style="5" customWidth="1"/>
    <col min="15" max="16" width="19.54296875" style="5" customWidth="1"/>
    <col min="17" max="16384" width="9.1796875" style="5"/>
  </cols>
  <sheetData>
    <row r="1" spans="1:14" ht="17" thickBot="1" x14ac:dyDescent="0.4">
      <c r="A1" s="128" t="s">
        <v>4428</v>
      </c>
      <c r="B1" s="128" t="s">
        <v>4426</v>
      </c>
      <c r="C1" s="128" t="s">
        <v>4426</v>
      </c>
      <c r="D1" s="128" t="s">
        <v>4426</v>
      </c>
      <c r="E1" s="128" t="s">
        <v>4426</v>
      </c>
      <c r="F1" s="128" t="s">
        <v>4426</v>
      </c>
      <c r="G1" s="128" t="s">
        <v>4426</v>
      </c>
      <c r="H1" s="128" t="s">
        <v>4426</v>
      </c>
      <c r="I1" s="128" t="s">
        <v>4426</v>
      </c>
      <c r="J1" s="128" t="s">
        <v>4426</v>
      </c>
      <c r="K1" s="128" t="s">
        <v>4426</v>
      </c>
      <c r="L1" s="128" t="s">
        <v>4426</v>
      </c>
      <c r="M1" s="128" t="s">
        <v>4426</v>
      </c>
      <c r="N1" s="128" t="s">
        <v>4426</v>
      </c>
    </row>
    <row r="2" spans="1:14" ht="15" customHeight="1" x14ac:dyDescent="0.35">
      <c r="A2" s="129" t="s">
        <v>4429</v>
      </c>
      <c r="B2" s="129"/>
      <c r="C2" s="129"/>
      <c r="D2" s="129"/>
      <c r="E2" s="129"/>
      <c r="F2" s="129"/>
      <c r="G2" s="129"/>
      <c r="H2" s="129"/>
      <c r="I2" s="129"/>
      <c r="J2" s="129"/>
      <c r="K2" s="129"/>
      <c r="L2" s="129"/>
      <c r="M2" s="129"/>
      <c r="N2" s="129"/>
    </row>
    <row r="3" spans="1:14" ht="33" customHeight="1" x14ac:dyDescent="0.35">
      <c r="A3" s="130"/>
      <c r="B3" s="130"/>
      <c r="C3" s="130"/>
      <c r="D3" s="130"/>
      <c r="E3" s="130"/>
      <c r="F3" s="130"/>
      <c r="G3" s="130"/>
      <c r="H3" s="130"/>
      <c r="I3" s="130"/>
      <c r="J3" s="130"/>
      <c r="K3" s="130"/>
      <c r="L3" s="130"/>
      <c r="M3" s="130"/>
      <c r="N3" s="130"/>
    </row>
    <row r="4" spans="1:14" ht="20.149999999999999" customHeight="1" x14ac:dyDescent="0.35">
      <c r="A4" s="6" t="s">
        <v>4430</v>
      </c>
      <c r="B4" s="6" t="s">
        <v>4431</v>
      </c>
      <c r="C4" s="6" t="s">
        <v>4432</v>
      </c>
      <c r="D4" s="6" t="s">
        <v>4433</v>
      </c>
      <c r="E4" s="6" t="s">
        <v>4434</v>
      </c>
      <c r="F4" s="6" t="s">
        <v>4435</v>
      </c>
      <c r="G4" s="6" t="s">
        <v>4436</v>
      </c>
      <c r="H4" s="6" t="s">
        <v>4437</v>
      </c>
      <c r="I4" s="6" t="s">
        <v>4438</v>
      </c>
      <c r="J4" s="6" t="s">
        <v>4439</v>
      </c>
      <c r="K4" s="6" t="s">
        <v>4440</v>
      </c>
      <c r="L4" s="6" t="s">
        <v>4441</v>
      </c>
      <c r="M4" s="6" t="s">
        <v>4442</v>
      </c>
      <c r="N4" s="6" t="s">
        <v>4443</v>
      </c>
    </row>
    <row r="5" spans="1:14" ht="20.149999999999999" hidden="1" customHeight="1" x14ac:dyDescent="0.35">
      <c r="A5" s="7">
        <v>10101012</v>
      </c>
      <c r="B5" s="7" t="s">
        <v>4444</v>
      </c>
      <c r="C5" s="7" t="s">
        <v>4445</v>
      </c>
      <c r="D5" s="7" t="s">
        <v>4446</v>
      </c>
      <c r="E5" s="7" t="s">
        <v>0</v>
      </c>
      <c r="F5" s="7" t="s">
        <v>0</v>
      </c>
      <c r="G5" s="7">
        <v>0</v>
      </c>
      <c r="H5" s="7">
        <v>50</v>
      </c>
      <c r="I5" s="7">
        <v>0</v>
      </c>
      <c r="J5" s="7">
        <v>50</v>
      </c>
      <c r="K5" s="7" t="s">
        <v>0</v>
      </c>
      <c r="L5" s="7">
        <v>0</v>
      </c>
      <c r="M5" s="7" t="s">
        <v>4447</v>
      </c>
      <c r="N5" s="7"/>
    </row>
    <row r="6" spans="1:14" hidden="1" x14ac:dyDescent="0.35">
      <c r="A6" s="7">
        <v>10101039</v>
      </c>
      <c r="B6" s="7" t="s">
        <v>4448</v>
      </c>
      <c r="C6" s="7" t="s">
        <v>4445</v>
      </c>
      <c r="D6" s="7" t="s">
        <v>4446</v>
      </c>
      <c r="E6" s="7" t="s">
        <v>132</v>
      </c>
      <c r="F6" s="7" t="s">
        <v>0</v>
      </c>
      <c r="G6" s="7">
        <v>2.4</v>
      </c>
      <c r="H6" s="7">
        <v>48</v>
      </c>
      <c r="I6" s="7">
        <v>0</v>
      </c>
      <c r="J6" s="7">
        <v>50.4</v>
      </c>
      <c r="K6" s="7" t="s">
        <v>0</v>
      </c>
      <c r="L6" s="7">
        <v>0</v>
      </c>
      <c r="M6" s="7" t="s">
        <v>4449</v>
      </c>
      <c r="N6" s="7"/>
    </row>
    <row r="7" spans="1:14" hidden="1" x14ac:dyDescent="0.35">
      <c r="A7" s="7">
        <v>10101047</v>
      </c>
      <c r="B7" s="7" t="s">
        <v>4450</v>
      </c>
      <c r="C7" s="7" t="s">
        <v>4445</v>
      </c>
      <c r="D7" s="7" t="s">
        <v>4446</v>
      </c>
      <c r="E7" s="7" t="s">
        <v>132</v>
      </c>
      <c r="F7" s="7" t="s">
        <v>0</v>
      </c>
      <c r="G7" s="7">
        <v>0</v>
      </c>
      <c r="H7" s="7">
        <v>48</v>
      </c>
      <c r="I7" s="7">
        <v>0</v>
      </c>
      <c r="J7" s="7">
        <v>48</v>
      </c>
      <c r="K7" s="7" t="s">
        <v>0</v>
      </c>
      <c r="L7" s="7">
        <v>0</v>
      </c>
      <c r="M7" s="7" t="s">
        <v>4449</v>
      </c>
      <c r="N7" s="7"/>
    </row>
    <row r="8" spans="1:14" hidden="1" x14ac:dyDescent="0.35">
      <c r="A8" s="7">
        <v>10102019</v>
      </c>
      <c r="B8" s="7" t="s">
        <v>4451</v>
      </c>
      <c r="C8" s="7" t="s">
        <v>4445</v>
      </c>
      <c r="D8" s="7" t="s">
        <v>4452</v>
      </c>
      <c r="E8" s="7" t="s">
        <v>0</v>
      </c>
      <c r="F8" s="7" t="s">
        <v>0</v>
      </c>
      <c r="G8" s="7">
        <v>0</v>
      </c>
      <c r="H8" s="7">
        <v>37</v>
      </c>
      <c r="I8" s="7">
        <v>0</v>
      </c>
      <c r="J8" s="7">
        <v>37</v>
      </c>
      <c r="K8" s="7" t="s">
        <v>0</v>
      </c>
      <c r="L8" s="7">
        <v>1</v>
      </c>
      <c r="M8" s="7" t="s">
        <v>4453</v>
      </c>
      <c r="N8" s="7"/>
    </row>
    <row r="9" spans="1:14" hidden="1" x14ac:dyDescent="0.35">
      <c r="A9" s="7">
        <v>10103023</v>
      </c>
      <c r="B9" s="7" t="s">
        <v>4454</v>
      </c>
      <c r="C9" s="7" t="s">
        <v>4445</v>
      </c>
      <c r="D9" s="7" t="s">
        <v>4452</v>
      </c>
      <c r="E9" s="7" t="s">
        <v>132</v>
      </c>
      <c r="F9" s="7" t="s">
        <v>0</v>
      </c>
      <c r="G9" s="7">
        <v>0</v>
      </c>
      <c r="H9" s="7">
        <v>140.62</v>
      </c>
      <c r="I9" s="7">
        <v>0</v>
      </c>
      <c r="J9" s="7">
        <v>140.62</v>
      </c>
      <c r="K9" s="7" t="s">
        <v>0</v>
      </c>
      <c r="L9" s="7">
        <v>1</v>
      </c>
      <c r="M9" s="7" t="s">
        <v>4453</v>
      </c>
      <c r="N9" s="7"/>
    </row>
    <row r="10" spans="1:14" hidden="1" x14ac:dyDescent="0.35">
      <c r="A10" s="7">
        <v>10104011</v>
      </c>
      <c r="B10" s="7" t="s">
        <v>4455</v>
      </c>
      <c r="C10" s="7" t="s">
        <v>4445</v>
      </c>
      <c r="D10" s="7" t="s">
        <v>4452</v>
      </c>
      <c r="E10" s="7" t="s">
        <v>0</v>
      </c>
      <c r="F10" s="7" t="s">
        <v>0</v>
      </c>
      <c r="G10" s="7">
        <v>0</v>
      </c>
      <c r="H10" s="7">
        <v>37</v>
      </c>
      <c r="I10" s="7">
        <v>0</v>
      </c>
      <c r="J10" s="7">
        <v>37</v>
      </c>
      <c r="K10" s="7" t="s">
        <v>0</v>
      </c>
      <c r="L10" s="7">
        <v>1</v>
      </c>
      <c r="M10" s="7" t="s">
        <v>4453</v>
      </c>
      <c r="N10" s="7"/>
    </row>
    <row r="11" spans="1:14" hidden="1" x14ac:dyDescent="0.35">
      <c r="A11" s="7">
        <v>16000010</v>
      </c>
      <c r="B11" s="7" t="s">
        <v>4456</v>
      </c>
      <c r="C11" s="7" t="s">
        <v>4457</v>
      </c>
      <c r="D11" s="7" t="s">
        <v>4452</v>
      </c>
      <c r="E11" s="7" t="s">
        <v>132</v>
      </c>
      <c r="F11" s="7" t="s">
        <v>132</v>
      </c>
      <c r="G11" s="7">
        <v>249.22</v>
      </c>
      <c r="H11" s="7">
        <v>0</v>
      </c>
      <c r="I11" s="7">
        <v>10.78</v>
      </c>
      <c r="J11" s="7">
        <v>260</v>
      </c>
      <c r="K11" s="7" t="s">
        <v>0</v>
      </c>
      <c r="L11" s="7">
        <v>1</v>
      </c>
      <c r="M11" s="7" t="s">
        <v>4453</v>
      </c>
      <c r="N11" s="7"/>
    </row>
    <row r="12" spans="1:14" hidden="1" x14ac:dyDescent="0.35">
      <c r="A12" s="7">
        <v>16000013</v>
      </c>
      <c r="B12" s="7" t="s">
        <v>4458</v>
      </c>
      <c r="C12" s="7" t="s">
        <v>4457</v>
      </c>
      <c r="D12" s="7" t="s">
        <v>4452</v>
      </c>
      <c r="E12" s="7" t="s">
        <v>0</v>
      </c>
      <c r="F12" s="7" t="s">
        <v>132</v>
      </c>
      <c r="G12" s="7">
        <v>119.22</v>
      </c>
      <c r="H12" s="7">
        <v>0</v>
      </c>
      <c r="I12" s="7">
        <v>10.78</v>
      </c>
      <c r="J12" s="7">
        <v>130</v>
      </c>
      <c r="K12" s="7" t="s">
        <v>0</v>
      </c>
      <c r="L12" s="7">
        <v>1</v>
      </c>
      <c r="M12" s="7" t="s">
        <v>4453</v>
      </c>
      <c r="N12" s="7"/>
    </row>
    <row r="13" spans="1:14" hidden="1" x14ac:dyDescent="0.35">
      <c r="A13" s="7">
        <v>16000014</v>
      </c>
      <c r="B13" s="7" t="s">
        <v>4459</v>
      </c>
      <c r="C13" s="7" t="s">
        <v>4457</v>
      </c>
      <c r="D13" s="7" t="s">
        <v>4452</v>
      </c>
      <c r="E13" s="7" t="s">
        <v>0</v>
      </c>
      <c r="F13" s="7" t="s">
        <v>132</v>
      </c>
      <c r="G13" s="7">
        <v>84.04</v>
      </c>
      <c r="H13" s="7">
        <v>0</v>
      </c>
      <c r="I13" s="7">
        <v>0</v>
      </c>
      <c r="J13" s="7">
        <v>84.04</v>
      </c>
      <c r="K13" s="7" t="s">
        <v>0</v>
      </c>
      <c r="L13" s="7">
        <v>1</v>
      </c>
      <c r="M13" s="7" t="s">
        <v>4453</v>
      </c>
      <c r="N13" s="7"/>
    </row>
    <row r="14" spans="1:14" hidden="1" x14ac:dyDescent="0.35">
      <c r="A14" s="7">
        <v>16000020</v>
      </c>
      <c r="B14" s="7" t="s">
        <v>4460</v>
      </c>
      <c r="C14" s="7" t="s">
        <v>4457</v>
      </c>
      <c r="D14" s="7" t="s">
        <v>4452</v>
      </c>
      <c r="E14" s="7" t="s">
        <v>132</v>
      </c>
      <c r="F14" s="7" t="s">
        <v>132</v>
      </c>
      <c r="G14" s="7">
        <v>94.64</v>
      </c>
      <c r="H14" s="7">
        <v>0</v>
      </c>
      <c r="I14" s="7">
        <v>0</v>
      </c>
      <c r="J14" s="7">
        <v>94.64</v>
      </c>
      <c r="K14" s="7" t="s">
        <v>0</v>
      </c>
      <c r="L14" s="7">
        <v>1</v>
      </c>
      <c r="M14" s="7" t="s">
        <v>4453</v>
      </c>
      <c r="N14" s="7"/>
    </row>
    <row r="15" spans="1:14" hidden="1" x14ac:dyDescent="0.35">
      <c r="A15" s="7">
        <v>16000024</v>
      </c>
      <c r="B15" s="7" t="s">
        <v>4461</v>
      </c>
      <c r="C15" s="7" t="s">
        <v>4445</v>
      </c>
      <c r="D15" s="7" t="s">
        <v>4462</v>
      </c>
      <c r="E15" s="7" t="s">
        <v>0</v>
      </c>
      <c r="F15" s="7" t="s">
        <v>0</v>
      </c>
      <c r="G15" s="7">
        <v>65</v>
      </c>
      <c r="H15" s="7">
        <v>0</v>
      </c>
      <c r="I15" s="7">
        <v>0</v>
      </c>
      <c r="J15" s="7">
        <v>65</v>
      </c>
      <c r="K15" s="7" t="s">
        <v>0</v>
      </c>
      <c r="L15" s="7">
        <v>1</v>
      </c>
      <c r="M15" s="7" t="s">
        <v>4453</v>
      </c>
      <c r="N15" s="7"/>
    </row>
    <row r="16" spans="1:14" ht="26" hidden="1" x14ac:dyDescent="0.35">
      <c r="A16" s="7">
        <v>16000032</v>
      </c>
      <c r="B16" s="7" t="s">
        <v>4463</v>
      </c>
      <c r="C16" s="7" t="s">
        <v>4457</v>
      </c>
      <c r="D16" s="7" t="s">
        <v>4452</v>
      </c>
      <c r="E16" s="7" t="s">
        <v>0</v>
      </c>
      <c r="F16" s="7" t="s">
        <v>132</v>
      </c>
      <c r="G16" s="7">
        <v>94.64</v>
      </c>
      <c r="H16" s="7">
        <v>0</v>
      </c>
      <c r="I16" s="7">
        <v>0</v>
      </c>
      <c r="J16" s="7">
        <v>94.64</v>
      </c>
      <c r="K16" s="7" t="s">
        <v>0</v>
      </c>
      <c r="L16" s="7">
        <v>1</v>
      </c>
      <c r="M16" s="7" t="s">
        <v>4453</v>
      </c>
      <c r="N16" s="7"/>
    </row>
    <row r="17" spans="1:14" hidden="1" x14ac:dyDescent="0.35">
      <c r="A17" s="7">
        <v>16000040</v>
      </c>
      <c r="B17" s="7" t="s">
        <v>4464</v>
      </c>
      <c r="C17" s="7" t="s">
        <v>4457</v>
      </c>
      <c r="D17" s="7" t="s">
        <v>4452</v>
      </c>
      <c r="E17" s="7" t="s">
        <v>0</v>
      </c>
      <c r="F17" s="7" t="s">
        <v>132</v>
      </c>
      <c r="G17" s="7">
        <v>0.01</v>
      </c>
      <c r="H17" s="7">
        <v>0</v>
      </c>
      <c r="I17" s="7">
        <v>0</v>
      </c>
      <c r="J17" s="7">
        <v>0.01</v>
      </c>
      <c r="K17" s="7" t="s">
        <v>0</v>
      </c>
      <c r="L17" s="7">
        <v>1</v>
      </c>
      <c r="M17" s="7" t="s">
        <v>4453</v>
      </c>
      <c r="N17" s="7"/>
    </row>
    <row r="18" spans="1:14" hidden="1" x14ac:dyDescent="0.35">
      <c r="A18" s="7">
        <v>16100010</v>
      </c>
      <c r="B18" s="7" t="s">
        <v>4465</v>
      </c>
      <c r="C18" s="7" t="s">
        <v>4445</v>
      </c>
      <c r="D18" s="7" t="s">
        <v>4452</v>
      </c>
      <c r="E18" s="7" t="s">
        <v>0</v>
      </c>
      <c r="F18" s="7" t="s">
        <v>0</v>
      </c>
      <c r="G18" s="7">
        <v>47.94</v>
      </c>
      <c r="H18" s="7">
        <v>0</v>
      </c>
      <c r="I18" s="7">
        <v>0</v>
      </c>
      <c r="J18" s="7">
        <v>47.94</v>
      </c>
      <c r="K18" s="7" t="s">
        <v>0</v>
      </c>
      <c r="L18" s="7">
        <v>0</v>
      </c>
      <c r="M18" s="7" t="s">
        <v>4453</v>
      </c>
      <c r="N18" s="7"/>
    </row>
    <row r="19" spans="1:14" hidden="1" x14ac:dyDescent="0.35">
      <c r="A19" s="7">
        <v>16100022</v>
      </c>
      <c r="B19" s="7" t="s">
        <v>4466</v>
      </c>
      <c r="C19" s="7" t="s">
        <v>4445</v>
      </c>
      <c r="D19" s="7" t="s">
        <v>4452</v>
      </c>
      <c r="E19" s="7" t="s">
        <v>132</v>
      </c>
      <c r="F19" s="7" t="s">
        <v>132</v>
      </c>
      <c r="G19" s="7">
        <v>200</v>
      </c>
      <c r="H19" s="7">
        <v>0</v>
      </c>
      <c r="I19" s="7">
        <v>0</v>
      </c>
      <c r="J19" s="7">
        <v>200</v>
      </c>
      <c r="K19" s="7" t="s">
        <v>0</v>
      </c>
      <c r="L19" s="7">
        <v>0</v>
      </c>
      <c r="M19" s="7" t="s">
        <v>4453</v>
      </c>
      <c r="N19" s="7"/>
    </row>
    <row r="20" spans="1:14" hidden="1" x14ac:dyDescent="0.35">
      <c r="A20" s="7">
        <v>40710041</v>
      </c>
      <c r="B20" s="7" t="s">
        <v>4467</v>
      </c>
      <c r="C20" s="7" t="s">
        <v>4457</v>
      </c>
      <c r="D20" s="7" t="s">
        <v>4462</v>
      </c>
      <c r="E20" s="7" t="s">
        <v>0</v>
      </c>
      <c r="F20" s="7" t="s">
        <v>132</v>
      </c>
      <c r="G20" s="7">
        <v>150</v>
      </c>
      <c r="H20" s="7">
        <v>94.14</v>
      </c>
      <c r="I20" s="7">
        <v>0</v>
      </c>
      <c r="J20" s="7">
        <v>244.14</v>
      </c>
      <c r="K20" s="7" t="s">
        <v>0</v>
      </c>
      <c r="L20" s="7">
        <v>3</v>
      </c>
      <c r="M20" s="7" t="s">
        <v>4453</v>
      </c>
      <c r="N20" s="7"/>
    </row>
    <row r="21" spans="1:14" hidden="1" x14ac:dyDescent="0.35">
      <c r="A21" s="7">
        <v>20105030</v>
      </c>
      <c r="B21" s="7" t="s">
        <v>4468</v>
      </c>
      <c r="C21" s="7" t="s">
        <v>4445</v>
      </c>
      <c r="D21" s="7" t="s">
        <v>4446</v>
      </c>
      <c r="E21" s="7" t="s">
        <v>0</v>
      </c>
      <c r="F21" s="7" t="s">
        <v>0</v>
      </c>
      <c r="G21" s="7">
        <v>0</v>
      </c>
      <c r="H21" s="7">
        <v>86</v>
      </c>
      <c r="I21" s="7">
        <v>0</v>
      </c>
      <c r="J21" s="7">
        <v>86</v>
      </c>
      <c r="K21" s="7" t="s">
        <v>0</v>
      </c>
      <c r="L21" s="7">
        <v>0</v>
      </c>
      <c r="M21" s="7" t="s">
        <v>4469</v>
      </c>
      <c r="N21" s="7"/>
    </row>
    <row r="22" spans="1:14" ht="101" hidden="1" x14ac:dyDescent="0.35">
      <c r="A22" s="7">
        <v>20106012</v>
      </c>
      <c r="B22" s="7" t="s">
        <v>4470</v>
      </c>
      <c r="C22" s="7" t="s">
        <v>4445</v>
      </c>
      <c r="D22" s="7" t="s">
        <v>4446</v>
      </c>
      <c r="E22" s="7" t="s">
        <v>0</v>
      </c>
      <c r="F22" s="7" t="s">
        <v>0</v>
      </c>
      <c r="G22" s="7">
        <v>0</v>
      </c>
      <c r="H22" s="7">
        <v>20</v>
      </c>
      <c r="I22" s="7">
        <v>0</v>
      </c>
      <c r="J22" s="7">
        <v>20</v>
      </c>
      <c r="K22" s="7" t="s">
        <v>0</v>
      </c>
      <c r="L22" s="7">
        <v>0</v>
      </c>
      <c r="M22" s="7" t="s">
        <v>4469</v>
      </c>
      <c r="N22" s="7"/>
    </row>
    <row r="23" spans="1:14" ht="101" hidden="1" x14ac:dyDescent="0.35">
      <c r="A23" s="7">
        <v>20106013</v>
      </c>
      <c r="B23" s="7" t="s">
        <v>4471</v>
      </c>
      <c r="C23" s="7" t="s">
        <v>4445</v>
      </c>
      <c r="D23" s="7" t="s">
        <v>4446</v>
      </c>
      <c r="E23" s="7" t="s">
        <v>0</v>
      </c>
      <c r="F23" s="7" t="s">
        <v>0</v>
      </c>
      <c r="G23" s="7">
        <v>0</v>
      </c>
      <c r="H23" s="7">
        <v>30</v>
      </c>
      <c r="I23" s="7">
        <v>0</v>
      </c>
      <c r="J23" s="7">
        <v>30</v>
      </c>
      <c r="K23" s="7" t="s">
        <v>0</v>
      </c>
      <c r="L23" s="7">
        <v>0</v>
      </c>
      <c r="M23" s="7" t="s">
        <v>4469</v>
      </c>
      <c r="N23" s="7"/>
    </row>
    <row r="24" spans="1:14" ht="51" hidden="1" x14ac:dyDescent="0.35">
      <c r="A24" s="7">
        <v>20106014</v>
      </c>
      <c r="B24" s="7" t="s">
        <v>4472</v>
      </c>
      <c r="C24" s="7" t="s">
        <v>4445</v>
      </c>
      <c r="D24" s="7" t="s">
        <v>4446</v>
      </c>
      <c r="E24" s="7" t="s">
        <v>0</v>
      </c>
      <c r="F24" s="7" t="s">
        <v>0</v>
      </c>
      <c r="G24" s="7">
        <v>0</v>
      </c>
      <c r="H24" s="7">
        <v>40</v>
      </c>
      <c r="I24" s="7">
        <v>0</v>
      </c>
      <c r="J24" s="7">
        <v>40</v>
      </c>
      <c r="K24" s="7" t="s">
        <v>0</v>
      </c>
      <c r="L24" s="7">
        <v>0</v>
      </c>
      <c r="M24" s="7" t="s">
        <v>4469</v>
      </c>
      <c r="N24" s="7"/>
    </row>
    <row r="25" spans="1:14" ht="51" hidden="1" x14ac:dyDescent="0.35">
      <c r="A25" s="7">
        <v>20106020</v>
      </c>
      <c r="B25" s="7" t="s">
        <v>4473</v>
      </c>
      <c r="C25" s="7" t="s">
        <v>4445</v>
      </c>
      <c r="D25" s="7" t="s">
        <v>4446</v>
      </c>
      <c r="E25" s="7" t="s">
        <v>0</v>
      </c>
      <c r="F25" s="7" t="s">
        <v>0</v>
      </c>
      <c r="G25" s="7">
        <v>0</v>
      </c>
      <c r="H25" s="7">
        <v>3</v>
      </c>
      <c r="I25" s="7">
        <v>0</v>
      </c>
      <c r="J25" s="7">
        <v>3</v>
      </c>
      <c r="K25" s="7" t="s">
        <v>0</v>
      </c>
      <c r="L25" s="7">
        <v>1</v>
      </c>
      <c r="M25" s="7" t="s">
        <v>4469</v>
      </c>
      <c r="N25" s="7"/>
    </row>
    <row r="26" spans="1:14" ht="26" hidden="1" x14ac:dyDescent="0.35">
      <c r="A26" s="7">
        <v>20106030</v>
      </c>
      <c r="B26" s="7" t="s">
        <v>4474</v>
      </c>
      <c r="C26" s="7" t="s">
        <v>4445</v>
      </c>
      <c r="D26" s="7" t="s">
        <v>4446</v>
      </c>
      <c r="E26" s="7" t="s">
        <v>0</v>
      </c>
      <c r="F26" s="7" t="s">
        <v>0</v>
      </c>
      <c r="G26" s="7">
        <v>0</v>
      </c>
      <c r="H26" s="7">
        <v>0.8</v>
      </c>
      <c r="I26" s="7">
        <v>0</v>
      </c>
      <c r="J26" s="7">
        <v>0.8</v>
      </c>
      <c r="K26" s="7" t="s">
        <v>0</v>
      </c>
      <c r="L26" s="7">
        <v>1</v>
      </c>
      <c r="M26" s="7" t="s">
        <v>4469</v>
      </c>
      <c r="N26" s="7"/>
    </row>
    <row r="27" spans="1:14" hidden="1" x14ac:dyDescent="0.35">
      <c r="A27" s="7">
        <v>20106040</v>
      </c>
      <c r="B27" s="7" t="s">
        <v>4475</v>
      </c>
      <c r="C27" s="7" t="s">
        <v>4445</v>
      </c>
      <c r="D27" s="7" t="s">
        <v>4446</v>
      </c>
      <c r="E27" s="7" t="s">
        <v>0</v>
      </c>
      <c r="F27" s="7" t="s">
        <v>0</v>
      </c>
      <c r="G27" s="7">
        <v>0</v>
      </c>
      <c r="H27" s="7">
        <v>12</v>
      </c>
      <c r="I27" s="7">
        <v>0</v>
      </c>
      <c r="J27" s="7">
        <v>12</v>
      </c>
      <c r="K27" s="7" t="s">
        <v>0</v>
      </c>
      <c r="L27" s="7">
        <v>1</v>
      </c>
      <c r="M27" s="7" t="s">
        <v>4469</v>
      </c>
      <c r="N27" s="7"/>
    </row>
    <row r="28" spans="1:14" hidden="1" x14ac:dyDescent="0.35">
      <c r="A28" s="7">
        <v>20106041</v>
      </c>
      <c r="B28" s="7" t="s">
        <v>4476</v>
      </c>
      <c r="C28" s="7" t="s">
        <v>4445</v>
      </c>
      <c r="D28" s="7" t="s">
        <v>4446</v>
      </c>
      <c r="E28" s="7" t="s">
        <v>0</v>
      </c>
      <c r="F28" s="7" t="s">
        <v>0</v>
      </c>
      <c r="G28" s="7">
        <v>0</v>
      </c>
      <c r="H28" s="7">
        <v>48</v>
      </c>
      <c r="I28" s="7">
        <v>0</v>
      </c>
      <c r="J28" s="7">
        <v>48</v>
      </c>
      <c r="K28" s="7" t="s">
        <v>0</v>
      </c>
      <c r="L28" s="7">
        <v>1</v>
      </c>
      <c r="M28" s="7" t="s">
        <v>4469</v>
      </c>
      <c r="N28" s="7"/>
    </row>
    <row r="29" spans="1:14" ht="26" hidden="1" x14ac:dyDescent="0.35">
      <c r="A29" s="7">
        <v>20106043</v>
      </c>
      <c r="B29" s="7" t="s">
        <v>4477</v>
      </c>
      <c r="C29" s="7" t="s">
        <v>4445</v>
      </c>
      <c r="D29" s="7" t="s">
        <v>4446</v>
      </c>
      <c r="E29" s="7" t="s">
        <v>0</v>
      </c>
      <c r="F29" s="7" t="s">
        <v>0</v>
      </c>
      <c r="G29" s="7">
        <v>0</v>
      </c>
      <c r="H29" s="7">
        <v>32</v>
      </c>
      <c r="I29" s="7">
        <v>0</v>
      </c>
      <c r="J29" s="7">
        <v>32</v>
      </c>
      <c r="K29" s="7" t="s">
        <v>0</v>
      </c>
      <c r="L29" s="7">
        <v>1</v>
      </c>
      <c r="M29" s="7" t="s">
        <v>4469</v>
      </c>
      <c r="N29" s="7"/>
    </row>
    <row r="30" spans="1:14" hidden="1" x14ac:dyDescent="0.35">
      <c r="A30" s="7">
        <v>20106044</v>
      </c>
      <c r="B30" s="7" t="s">
        <v>4478</v>
      </c>
      <c r="C30" s="7" t="s">
        <v>4445</v>
      </c>
      <c r="D30" s="7" t="s">
        <v>4446</v>
      </c>
      <c r="E30" s="7" t="s">
        <v>0</v>
      </c>
      <c r="F30" s="7" t="s">
        <v>0</v>
      </c>
      <c r="G30" s="7">
        <v>0</v>
      </c>
      <c r="H30" s="7">
        <v>32</v>
      </c>
      <c r="I30" s="7">
        <v>0</v>
      </c>
      <c r="J30" s="7">
        <v>32</v>
      </c>
      <c r="K30" s="7" t="s">
        <v>0</v>
      </c>
      <c r="L30" s="7">
        <v>1</v>
      </c>
      <c r="M30" s="7" t="s">
        <v>4469</v>
      </c>
      <c r="N30" s="7"/>
    </row>
    <row r="31" spans="1:14" ht="26" hidden="1" x14ac:dyDescent="0.35">
      <c r="A31" s="7">
        <v>20106045</v>
      </c>
      <c r="B31" s="7" t="s">
        <v>4479</v>
      </c>
      <c r="C31" s="7" t="s">
        <v>4445</v>
      </c>
      <c r="D31" s="7" t="s">
        <v>4446</v>
      </c>
      <c r="E31" s="7" t="s">
        <v>0</v>
      </c>
      <c r="F31" s="7" t="s">
        <v>0</v>
      </c>
      <c r="G31" s="7">
        <v>0</v>
      </c>
      <c r="H31" s="7">
        <v>32</v>
      </c>
      <c r="I31" s="7">
        <v>0</v>
      </c>
      <c r="J31" s="7">
        <v>32</v>
      </c>
      <c r="K31" s="7" t="s">
        <v>0</v>
      </c>
      <c r="L31" s="7">
        <v>1</v>
      </c>
      <c r="M31" s="7" t="s">
        <v>4469</v>
      </c>
      <c r="N31" s="7"/>
    </row>
    <row r="32" spans="1:14" ht="26" hidden="1" x14ac:dyDescent="0.35">
      <c r="A32" s="7">
        <v>20106046</v>
      </c>
      <c r="B32" s="7" t="s">
        <v>4480</v>
      </c>
      <c r="C32" s="7" t="s">
        <v>4445</v>
      </c>
      <c r="D32" s="7" t="s">
        <v>4446</v>
      </c>
      <c r="E32" s="7" t="s">
        <v>0</v>
      </c>
      <c r="F32" s="7" t="s">
        <v>0</v>
      </c>
      <c r="G32" s="7">
        <v>0</v>
      </c>
      <c r="H32" s="7">
        <v>50</v>
      </c>
      <c r="I32" s="7">
        <v>0</v>
      </c>
      <c r="J32" s="7">
        <v>50</v>
      </c>
      <c r="K32" s="7" t="s">
        <v>0</v>
      </c>
      <c r="L32" s="7">
        <v>1</v>
      </c>
      <c r="M32" s="7" t="s">
        <v>4469</v>
      </c>
      <c r="N32" s="7"/>
    </row>
    <row r="33" spans="1:14" ht="26" hidden="1" x14ac:dyDescent="0.35">
      <c r="A33" s="7">
        <v>20106051</v>
      </c>
      <c r="B33" s="7" t="s">
        <v>4481</v>
      </c>
      <c r="C33" s="7" t="s">
        <v>4445</v>
      </c>
      <c r="D33" s="7" t="s">
        <v>4446</v>
      </c>
      <c r="E33" s="7" t="s">
        <v>0</v>
      </c>
      <c r="F33" s="7" t="s">
        <v>0</v>
      </c>
      <c r="G33" s="7">
        <v>0</v>
      </c>
      <c r="H33" s="7">
        <v>136.36000000000001</v>
      </c>
      <c r="I33" s="7">
        <v>0</v>
      </c>
      <c r="J33" s="7">
        <v>136.36000000000001</v>
      </c>
      <c r="K33" s="7" t="s">
        <v>0</v>
      </c>
      <c r="L33" s="7">
        <v>1</v>
      </c>
      <c r="M33" s="7" t="s">
        <v>4469</v>
      </c>
      <c r="N33" s="7" t="s">
        <v>4482</v>
      </c>
    </row>
    <row r="34" spans="1:14" hidden="1" x14ac:dyDescent="0.35">
      <c r="A34" s="7">
        <v>20106053</v>
      </c>
      <c r="B34" s="7" t="s">
        <v>4483</v>
      </c>
      <c r="C34" s="7" t="s">
        <v>4445</v>
      </c>
      <c r="D34" s="7" t="s">
        <v>4446</v>
      </c>
      <c r="E34" s="7" t="s">
        <v>0</v>
      </c>
      <c r="F34" s="7" t="s">
        <v>0</v>
      </c>
      <c r="G34" s="7">
        <v>0</v>
      </c>
      <c r="H34" s="7">
        <v>383.33</v>
      </c>
      <c r="I34" s="7">
        <v>0</v>
      </c>
      <c r="J34" s="7">
        <v>383.33</v>
      </c>
      <c r="K34" s="7" t="s">
        <v>0</v>
      </c>
      <c r="L34" s="7">
        <v>1</v>
      </c>
      <c r="M34" s="7" t="s">
        <v>4469</v>
      </c>
      <c r="N34" s="7" t="s">
        <v>4482</v>
      </c>
    </row>
    <row r="35" spans="1:14" hidden="1" x14ac:dyDescent="0.35">
      <c r="A35" s="7">
        <v>10351010</v>
      </c>
      <c r="B35" s="7" t="s">
        <v>4484</v>
      </c>
      <c r="C35" s="7" t="s">
        <v>4445</v>
      </c>
      <c r="D35" s="7" t="s">
        <v>4446</v>
      </c>
      <c r="E35" s="7" t="s">
        <v>0</v>
      </c>
      <c r="F35" s="7" t="s">
        <v>0</v>
      </c>
      <c r="G35" s="7">
        <v>0</v>
      </c>
      <c r="H35" s="7">
        <v>4</v>
      </c>
      <c r="I35" s="7">
        <v>0</v>
      </c>
      <c r="J35" s="7">
        <v>4</v>
      </c>
      <c r="K35" s="7" t="s">
        <v>0</v>
      </c>
      <c r="L35" s="7">
        <v>1</v>
      </c>
      <c r="M35" s="7" t="s">
        <v>4469</v>
      </c>
      <c r="N35" s="7"/>
    </row>
    <row r="36" spans="1:14" hidden="1" x14ac:dyDescent="0.35">
      <c r="A36" s="7">
        <v>10351020</v>
      </c>
      <c r="B36" s="7" t="s">
        <v>4485</v>
      </c>
      <c r="C36" s="7" t="s">
        <v>4445</v>
      </c>
      <c r="D36" s="7" t="s">
        <v>4446</v>
      </c>
      <c r="E36" s="7" t="s">
        <v>0</v>
      </c>
      <c r="F36" s="7" t="s">
        <v>0</v>
      </c>
      <c r="G36" s="7">
        <v>0</v>
      </c>
      <c r="H36" s="7">
        <v>32</v>
      </c>
      <c r="I36" s="7">
        <v>0</v>
      </c>
      <c r="J36" s="7">
        <v>32</v>
      </c>
      <c r="K36" s="7" t="s">
        <v>0</v>
      </c>
      <c r="L36" s="7">
        <v>1</v>
      </c>
      <c r="M36" s="7" t="s">
        <v>4469</v>
      </c>
      <c r="N36" s="7"/>
    </row>
    <row r="37" spans="1:14" ht="26" hidden="1" x14ac:dyDescent="0.35">
      <c r="A37" s="7">
        <v>10351025</v>
      </c>
      <c r="B37" s="7" t="s">
        <v>4486</v>
      </c>
      <c r="C37" s="7" t="s">
        <v>4445</v>
      </c>
      <c r="D37" s="7" t="s">
        <v>4446</v>
      </c>
      <c r="E37" s="7" t="s">
        <v>0</v>
      </c>
      <c r="F37" s="7" t="s">
        <v>0</v>
      </c>
      <c r="G37" s="7">
        <v>0</v>
      </c>
      <c r="H37" s="7">
        <v>156</v>
      </c>
      <c r="I37" s="7">
        <v>0</v>
      </c>
      <c r="J37" s="7">
        <v>156</v>
      </c>
      <c r="K37" s="7" t="s">
        <v>0</v>
      </c>
      <c r="L37" s="7">
        <v>0</v>
      </c>
      <c r="M37" s="7" t="s">
        <v>4469</v>
      </c>
      <c r="N37" s="7"/>
    </row>
    <row r="38" spans="1:14" hidden="1" x14ac:dyDescent="0.35">
      <c r="A38" s="7">
        <v>10352010</v>
      </c>
      <c r="B38" s="7" t="s">
        <v>4487</v>
      </c>
      <c r="C38" s="7" t="s">
        <v>4445</v>
      </c>
      <c r="D38" s="7" t="s">
        <v>4446</v>
      </c>
      <c r="E38" s="7" t="s">
        <v>0</v>
      </c>
      <c r="F38" s="7" t="s">
        <v>0</v>
      </c>
      <c r="G38" s="7">
        <v>0</v>
      </c>
      <c r="H38" s="7">
        <v>12</v>
      </c>
      <c r="I38" s="7">
        <v>0</v>
      </c>
      <c r="J38" s="7">
        <v>12</v>
      </c>
      <c r="K38" s="7" t="s">
        <v>0</v>
      </c>
      <c r="L38" s="7">
        <v>1</v>
      </c>
      <c r="M38" s="7" t="s">
        <v>4469</v>
      </c>
      <c r="N38" s="7"/>
    </row>
    <row r="39" spans="1:14" hidden="1" x14ac:dyDescent="0.35">
      <c r="A39" s="7">
        <v>10353030</v>
      </c>
      <c r="B39" s="7" t="s">
        <v>4488</v>
      </c>
      <c r="C39" s="7" t="s">
        <v>4445</v>
      </c>
      <c r="D39" s="7" t="s">
        <v>4446</v>
      </c>
      <c r="E39" s="7" t="s">
        <v>0</v>
      </c>
      <c r="F39" s="7" t="s">
        <v>0</v>
      </c>
      <c r="G39" s="7">
        <v>0</v>
      </c>
      <c r="H39" s="7">
        <v>12</v>
      </c>
      <c r="I39" s="7">
        <v>0</v>
      </c>
      <c r="J39" s="7">
        <v>12</v>
      </c>
      <c r="K39" s="7" t="s">
        <v>0</v>
      </c>
      <c r="L39" s="7">
        <v>1</v>
      </c>
      <c r="M39" s="7" t="s">
        <v>4469</v>
      </c>
      <c r="N39" s="7"/>
    </row>
    <row r="40" spans="1:14" hidden="1" x14ac:dyDescent="0.35">
      <c r="A40" s="7">
        <v>10354010</v>
      </c>
      <c r="B40" s="7" t="s">
        <v>4489</v>
      </c>
      <c r="C40" s="7" t="s">
        <v>4445</v>
      </c>
      <c r="D40" s="7" t="s">
        <v>4446</v>
      </c>
      <c r="E40" s="7" t="s">
        <v>0</v>
      </c>
      <c r="F40" s="7" t="s">
        <v>0</v>
      </c>
      <c r="G40" s="7">
        <v>0</v>
      </c>
      <c r="H40" s="7">
        <v>32</v>
      </c>
      <c r="I40" s="7">
        <v>0</v>
      </c>
      <c r="J40" s="7">
        <v>32</v>
      </c>
      <c r="K40" s="7" t="s">
        <v>0</v>
      </c>
      <c r="L40" s="7">
        <v>1</v>
      </c>
      <c r="M40" s="7" t="s">
        <v>4469</v>
      </c>
      <c r="N40" s="7"/>
    </row>
    <row r="41" spans="1:14" hidden="1" x14ac:dyDescent="0.35">
      <c r="A41" s="7">
        <v>10354020</v>
      </c>
      <c r="B41" s="7" t="s">
        <v>4490</v>
      </c>
      <c r="C41" s="7" t="s">
        <v>4445</v>
      </c>
      <c r="D41" s="7" t="s">
        <v>4446</v>
      </c>
      <c r="E41" s="7" t="s">
        <v>0</v>
      </c>
      <c r="F41" s="7" t="s">
        <v>0</v>
      </c>
      <c r="G41" s="7">
        <v>0</v>
      </c>
      <c r="H41" s="7">
        <v>32</v>
      </c>
      <c r="I41" s="7">
        <v>0</v>
      </c>
      <c r="J41" s="7">
        <v>32</v>
      </c>
      <c r="K41" s="7" t="s">
        <v>0</v>
      </c>
      <c r="L41" s="7">
        <v>1</v>
      </c>
      <c r="M41" s="7" t="s">
        <v>4469</v>
      </c>
      <c r="N41" s="7"/>
    </row>
    <row r="42" spans="1:14" hidden="1" x14ac:dyDescent="0.35">
      <c r="A42" s="7">
        <v>10354022</v>
      </c>
      <c r="B42" s="7" t="s">
        <v>4491</v>
      </c>
      <c r="C42" s="7" t="s">
        <v>4445</v>
      </c>
      <c r="D42" s="7" t="s">
        <v>4446</v>
      </c>
      <c r="E42" s="7" t="s">
        <v>0</v>
      </c>
      <c r="F42" s="7" t="s">
        <v>0</v>
      </c>
      <c r="G42" s="7">
        <v>0</v>
      </c>
      <c r="H42" s="7">
        <v>50</v>
      </c>
      <c r="I42" s="7">
        <v>0</v>
      </c>
      <c r="J42" s="7">
        <v>50</v>
      </c>
      <c r="K42" s="7" t="s">
        <v>0</v>
      </c>
      <c r="L42" s="7">
        <v>1</v>
      </c>
      <c r="M42" s="7" t="s">
        <v>4469</v>
      </c>
      <c r="N42" s="7"/>
    </row>
    <row r="43" spans="1:14" ht="26" hidden="1" x14ac:dyDescent="0.35">
      <c r="A43" s="7">
        <v>10354030</v>
      </c>
      <c r="B43" s="7" t="s">
        <v>4492</v>
      </c>
      <c r="C43" s="7" t="s">
        <v>4445</v>
      </c>
      <c r="D43" s="7" t="s">
        <v>4446</v>
      </c>
      <c r="E43" s="7" t="s">
        <v>0</v>
      </c>
      <c r="F43" s="7" t="s">
        <v>0</v>
      </c>
      <c r="G43" s="7">
        <v>0</v>
      </c>
      <c r="H43" s="7">
        <v>84</v>
      </c>
      <c r="I43" s="7">
        <v>0</v>
      </c>
      <c r="J43" s="7">
        <v>84</v>
      </c>
      <c r="K43" s="7" t="s">
        <v>0</v>
      </c>
      <c r="L43" s="7">
        <v>1</v>
      </c>
      <c r="M43" s="7" t="s">
        <v>4469</v>
      </c>
      <c r="N43" s="7"/>
    </row>
    <row r="44" spans="1:14" ht="38.5" hidden="1" x14ac:dyDescent="0.35">
      <c r="A44" s="7">
        <v>10354100</v>
      </c>
      <c r="B44" s="7" t="s">
        <v>4493</v>
      </c>
      <c r="C44" s="7" t="s">
        <v>4445</v>
      </c>
      <c r="D44" s="7" t="s">
        <v>4446</v>
      </c>
      <c r="E44" s="7" t="s">
        <v>0</v>
      </c>
      <c r="F44" s="7" t="s">
        <v>0</v>
      </c>
      <c r="G44" s="7">
        <v>0</v>
      </c>
      <c r="H44" s="7">
        <v>100</v>
      </c>
      <c r="I44" s="7">
        <v>0</v>
      </c>
      <c r="J44" s="7">
        <v>100</v>
      </c>
      <c r="K44" s="7" t="s">
        <v>0</v>
      </c>
      <c r="L44" s="7">
        <v>0</v>
      </c>
      <c r="M44" s="7" t="s">
        <v>4469</v>
      </c>
      <c r="N44" s="7"/>
    </row>
    <row r="45" spans="1:14" ht="26" hidden="1" x14ac:dyDescent="0.35">
      <c r="A45" s="7">
        <v>91600010</v>
      </c>
      <c r="B45" s="7" t="s">
        <v>4494</v>
      </c>
      <c r="C45" s="7" t="s">
        <v>4445</v>
      </c>
      <c r="D45" s="7" t="s">
        <v>4446</v>
      </c>
      <c r="E45" s="7" t="s">
        <v>0</v>
      </c>
      <c r="F45" s="7" t="s">
        <v>0</v>
      </c>
      <c r="G45" s="7">
        <v>0</v>
      </c>
      <c r="H45" s="7">
        <v>0.8</v>
      </c>
      <c r="I45" s="7">
        <v>0</v>
      </c>
      <c r="J45" s="7">
        <v>0.8</v>
      </c>
      <c r="K45" s="7" t="s">
        <v>0</v>
      </c>
      <c r="L45" s="7">
        <v>1</v>
      </c>
      <c r="M45" s="7" t="s">
        <v>4469</v>
      </c>
      <c r="N45" s="7"/>
    </row>
    <row r="46" spans="1:14" ht="38.5" hidden="1" x14ac:dyDescent="0.35">
      <c r="A46" s="7">
        <v>91600011</v>
      </c>
      <c r="B46" s="7" t="s">
        <v>4495</v>
      </c>
      <c r="C46" s="7" t="s">
        <v>4445</v>
      </c>
      <c r="D46" s="7" t="s">
        <v>4446</v>
      </c>
      <c r="E46" s="7" t="s">
        <v>0</v>
      </c>
      <c r="F46" s="7" t="s">
        <v>0</v>
      </c>
      <c r="G46" s="7">
        <v>0</v>
      </c>
      <c r="H46" s="7">
        <v>250</v>
      </c>
      <c r="I46" s="7">
        <v>0</v>
      </c>
      <c r="J46" s="7">
        <v>250</v>
      </c>
      <c r="K46" s="7" t="s">
        <v>0</v>
      </c>
      <c r="L46" s="7">
        <v>1</v>
      </c>
      <c r="M46" s="7" t="s">
        <v>4469</v>
      </c>
      <c r="N46" s="7"/>
    </row>
    <row r="47" spans="1:14" hidden="1" x14ac:dyDescent="0.35">
      <c r="A47" s="7">
        <v>10101070</v>
      </c>
      <c r="B47" s="7" t="s">
        <v>4496</v>
      </c>
      <c r="C47" s="7" t="s">
        <v>4445</v>
      </c>
      <c r="D47" s="7" t="s">
        <v>4446</v>
      </c>
      <c r="E47" s="7" t="s">
        <v>0</v>
      </c>
      <c r="F47" s="7" t="s">
        <v>0</v>
      </c>
      <c r="G47" s="7">
        <v>0</v>
      </c>
      <c r="H47" s="7">
        <v>35</v>
      </c>
      <c r="I47" s="7">
        <v>0</v>
      </c>
      <c r="J47" s="7">
        <v>35</v>
      </c>
      <c r="K47" s="7" t="s">
        <v>0</v>
      </c>
      <c r="L47" s="7">
        <v>0</v>
      </c>
      <c r="M47" s="7" t="s">
        <v>4497</v>
      </c>
      <c r="N47" s="7"/>
    </row>
    <row r="48" spans="1:14" hidden="1" x14ac:dyDescent="0.35">
      <c r="A48" s="7">
        <v>20108010</v>
      </c>
      <c r="B48" s="7" t="s">
        <v>4498</v>
      </c>
      <c r="C48" s="7" t="s">
        <v>4445</v>
      </c>
      <c r="D48" s="7" t="s">
        <v>4446</v>
      </c>
      <c r="E48" s="7" t="s">
        <v>0</v>
      </c>
      <c r="F48" s="7" t="s">
        <v>0</v>
      </c>
      <c r="G48" s="7">
        <v>0</v>
      </c>
      <c r="H48" s="7">
        <v>120</v>
      </c>
      <c r="I48" s="7">
        <v>0</v>
      </c>
      <c r="J48" s="7">
        <v>120</v>
      </c>
      <c r="K48" s="7" t="s">
        <v>0</v>
      </c>
      <c r="L48" s="7">
        <v>0</v>
      </c>
      <c r="M48" s="7" t="s">
        <v>4497</v>
      </c>
      <c r="N48" s="7"/>
    </row>
    <row r="49" spans="1:14" ht="26" hidden="1" x14ac:dyDescent="0.35">
      <c r="A49" s="7">
        <v>20108020</v>
      </c>
      <c r="B49" s="7" t="s">
        <v>4499</v>
      </c>
      <c r="C49" s="7" t="s">
        <v>4445</v>
      </c>
      <c r="D49" s="7" t="s">
        <v>4446</v>
      </c>
      <c r="E49" s="7" t="s">
        <v>0</v>
      </c>
      <c r="F49" s="7" t="s">
        <v>0</v>
      </c>
      <c r="G49" s="7">
        <v>0</v>
      </c>
      <c r="H49" s="7">
        <v>32</v>
      </c>
      <c r="I49" s="7">
        <v>0</v>
      </c>
      <c r="J49" s="7">
        <v>32</v>
      </c>
      <c r="K49" s="7" t="s">
        <v>0</v>
      </c>
      <c r="L49" s="7">
        <v>0</v>
      </c>
      <c r="M49" s="7" t="s">
        <v>4497</v>
      </c>
      <c r="N49" s="7"/>
    </row>
    <row r="50" spans="1:14" ht="26" hidden="1" x14ac:dyDescent="0.35">
      <c r="A50" s="7">
        <v>15005011</v>
      </c>
      <c r="B50" s="7" t="s">
        <v>4500</v>
      </c>
      <c r="C50" s="7" t="s">
        <v>4445</v>
      </c>
      <c r="D50" s="7" t="s">
        <v>4446</v>
      </c>
      <c r="E50" s="7" t="s">
        <v>132</v>
      </c>
      <c r="F50" s="7" t="s">
        <v>0</v>
      </c>
      <c r="G50" s="7">
        <v>4.5</v>
      </c>
      <c r="H50" s="7">
        <v>0</v>
      </c>
      <c r="I50" s="7">
        <v>0</v>
      </c>
      <c r="J50" s="7">
        <v>4.5</v>
      </c>
      <c r="K50" s="7" t="s">
        <v>0</v>
      </c>
      <c r="L50" s="7">
        <v>1</v>
      </c>
      <c r="M50" s="7" t="s">
        <v>4449</v>
      </c>
      <c r="N50" s="7"/>
    </row>
    <row r="51" spans="1:14" ht="26" hidden="1" x14ac:dyDescent="0.35">
      <c r="A51" s="7">
        <v>15005012</v>
      </c>
      <c r="B51" s="7" t="s">
        <v>4501</v>
      </c>
      <c r="C51" s="7" t="s">
        <v>4445</v>
      </c>
      <c r="D51" s="7" t="s">
        <v>4446</v>
      </c>
      <c r="E51" s="7" t="s">
        <v>132</v>
      </c>
      <c r="F51" s="7" t="s">
        <v>0</v>
      </c>
      <c r="G51" s="7">
        <v>16.64</v>
      </c>
      <c r="H51" s="7">
        <v>0</v>
      </c>
      <c r="I51" s="7">
        <v>0</v>
      </c>
      <c r="J51" s="7">
        <v>16.64</v>
      </c>
      <c r="K51" s="7" t="s">
        <v>0</v>
      </c>
      <c r="L51" s="7">
        <v>0</v>
      </c>
      <c r="M51" s="7" t="s">
        <v>4449</v>
      </c>
      <c r="N51" s="7"/>
    </row>
    <row r="52" spans="1:14" ht="26" hidden="1" x14ac:dyDescent="0.35">
      <c r="A52" s="7">
        <v>15005013</v>
      </c>
      <c r="B52" s="7" t="s">
        <v>4502</v>
      </c>
      <c r="C52" s="7" t="s">
        <v>4445</v>
      </c>
      <c r="D52" s="7" t="s">
        <v>4446</v>
      </c>
      <c r="E52" s="7" t="s">
        <v>132</v>
      </c>
      <c r="F52" s="7" t="s">
        <v>0</v>
      </c>
      <c r="G52" s="7">
        <v>32.69</v>
      </c>
      <c r="H52" s="7">
        <v>0</v>
      </c>
      <c r="I52" s="7">
        <v>0</v>
      </c>
      <c r="J52" s="7">
        <v>32.69</v>
      </c>
      <c r="K52" s="7" t="s">
        <v>0</v>
      </c>
      <c r="L52" s="7">
        <v>0</v>
      </c>
      <c r="M52" s="7" t="s">
        <v>4449</v>
      </c>
      <c r="N52" s="7"/>
    </row>
    <row r="53" spans="1:14" ht="26" hidden="1" x14ac:dyDescent="0.35">
      <c r="A53" s="7">
        <v>15005015</v>
      </c>
      <c r="B53" s="7" t="s">
        <v>4503</v>
      </c>
      <c r="C53" s="7" t="s">
        <v>4445</v>
      </c>
      <c r="D53" s="7" t="s">
        <v>4446</v>
      </c>
      <c r="E53" s="7" t="s">
        <v>132</v>
      </c>
      <c r="F53" s="7" t="s">
        <v>0</v>
      </c>
      <c r="G53" s="7">
        <v>83.66</v>
      </c>
      <c r="H53" s="7">
        <v>0</v>
      </c>
      <c r="I53" s="7">
        <v>0</v>
      </c>
      <c r="J53" s="7">
        <v>83.66</v>
      </c>
      <c r="K53" s="7" t="s">
        <v>0</v>
      </c>
      <c r="L53" s="7">
        <v>1</v>
      </c>
      <c r="M53" s="7" t="s">
        <v>4449</v>
      </c>
      <c r="N53" s="7"/>
    </row>
    <row r="54" spans="1:14" ht="26" hidden="1" x14ac:dyDescent="0.35">
      <c r="A54" s="7">
        <v>20101201</v>
      </c>
      <c r="B54" s="7" t="s">
        <v>4504</v>
      </c>
      <c r="C54" s="7" t="s">
        <v>4445</v>
      </c>
      <c r="D54" s="7" t="s">
        <v>4462</v>
      </c>
      <c r="E54" s="7" t="s">
        <v>0</v>
      </c>
      <c r="F54" s="7" t="s">
        <v>0</v>
      </c>
      <c r="G54" s="7">
        <v>0</v>
      </c>
      <c r="H54" s="7">
        <v>32</v>
      </c>
      <c r="I54" s="7">
        <v>0</v>
      </c>
      <c r="J54" s="7">
        <v>32</v>
      </c>
      <c r="K54" s="7" t="s">
        <v>0</v>
      </c>
      <c r="L54" s="7">
        <v>1</v>
      </c>
      <c r="M54" s="7" t="s">
        <v>4505</v>
      </c>
      <c r="N54" s="7"/>
    </row>
    <row r="55" spans="1:14" hidden="1" x14ac:dyDescent="0.35">
      <c r="A55" s="7">
        <v>20102011</v>
      </c>
      <c r="B55" s="7" t="s">
        <v>4506</v>
      </c>
      <c r="C55" s="7" t="s">
        <v>4445</v>
      </c>
      <c r="D55" s="7" t="s">
        <v>4462</v>
      </c>
      <c r="E55" s="7" t="s">
        <v>0</v>
      </c>
      <c r="F55" s="7" t="s">
        <v>0</v>
      </c>
      <c r="G55" s="7">
        <v>75</v>
      </c>
      <c r="H55" s="7">
        <v>0</v>
      </c>
      <c r="I55" s="7">
        <v>0</v>
      </c>
      <c r="J55" s="7">
        <v>75</v>
      </c>
      <c r="K55" s="7" t="s">
        <v>0</v>
      </c>
      <c r="L55" s="7">
        <v>1</v>
      </c>
      <c r="M55" s="7" t="s">
        <v>4505</v>
      </c>
      <c r="N55" s="7"/>
    </row>
    <row r="56" spans="1:14" hidden="1" x14ac:dyDescent="0.35">
      <c r="A56" s="7">
        <v>20102020</v>
      </c>
      <c r="B56" s="7" t="s">
        <v>4507</v>
      </c>
      <c r="C56" s="7" t="s">
        <v>4445</v>
      </c>
      <c r="D56" s="7" t="s">
        <v>4462</v>
      </c>
      <c r="E56" s="7" t="s">
        <v>0</v>
      </c>
      <c r="F56" s="7" t="s">
        <v>0</v>
      </c>
      <c r="G56" s="7">
        <v>80</v>
      </c>
      <c r="H56" s="7">
        <v>0</v>
      </c>
      <c r="I56" s="7">
        <v>0</v>
      </c>
      <c r="J56" s="7">
        <v>80</v>
      </c>
      <c r="K56" s="7" t="s">
        <v>0</v>
      </c>
      <c r="L56" s="7">
        <v>1</v>
      </c>
      <c r="M56" s="7" t="s">
        <v>4505</v>
      </c>
      <c r="N56" s="7"/>
    </row>
    <row r="57" spans="1:14" hidden="1" x14ac:dyDescent="0.35">
      <c r="A57" s="7">
        <v>20102038</v>
      </c>
      <c r="B57" s="7" t="s">
        <v>4508</v>
      </c>
      <c r="C57" s="7" t="s">
        <v>4445</v>
      </c>
      <c r="D57" s="7" t="s">
        <v>4446</v>
      </c>
      <c r="E57" s="7" t="s">
        <v>0</v>
      </c>
      <c r="F57" s="7" t="s">
        <v>0</v>
      </c>
      <c r="G57" s="7">
        <v>80</v>
      </c>
      <c r="H57" s="7">
        <v>0</v>
      </c>
      <c r="I57" s="7">
        <v>0</v>
      </c>
      <c r="J57" s="7">
        <v>80</v>
      </c>
      <c r="K57" s="7" t="s">
        <v>0</v>
      </c>
      <c r="L57" s="7">
        <v>1</v>
      </c>
      <c r="M57" s="7" t="s">
        <v>4505</v>
      </c>
      <c r="N57" s="7"/>
    </row>
    <row r="58" spans="1:14" hidden="1" x14ac:dyDescent="0.35">
      <c r="A58" s="7">
        <v>20102070</v>
      </c>
      <c r="B58" s="7" t="s">
        <v>4509</v>
      </c>
      <c r="C58" s="7" t="s">
        <v>4445</v>
      </c>
      <c r="D58" s="7" t="s">
        <v>4462</v>
      </c>
      <c r="E58" s="7" t="s">
        <v>0</v>
      </c>
      <c r="F58" s="7" t="s">
        <v>0</v>
      </c>
      <c r="G58" s="7">
        <v>150.6</v>
      </c>
      <c r="H58" s="7">
        <v>0</v>
      </c>
      <c r="I58" s="7">
        <v>0</v>
      </c>
      <c r="J58" s="7">
        <v>150.6</v>
      </c>
      <c r="K58" s="7" t="s">
        <v>0</v>
      </c>
      <c r="L58" s="7">
        <v>1</v>
      </c>
      <c r="M58" s="7" t="s">
        <v>4505</v>
      </c>
      <c r="N58" s="7"/>
    </row>
    <row r="59" spans="1:14" hidden="1" x14ac:dyDescent="0.35">
      <c r="A59" s="7">
        <v>10101543</v>
      </c>
      <c r="B59" s="7" t="s">
        <v>4510</v>
      </c>
      <c r="C59" s="7" t="s">
        <v>4445</v>
      </c>
      <c r="D59" s="7" t="s">
        <v>4462</v>
      </c>
      <c r="E59" s="7" t="s">
        <v>0</v>
      </c>
      <c r="F59" s="7" t="s">
        <v>0</v>
      </c>
      <c r="G59" s="7">
        <v>16.8</v>
      </c>
      <c r="H59" s="7">
        <v>0</v>
      </c>
      <c r="I59" s="7">
        <v>0</v>
      </c>
      <c r="J59" s="7">
        <v>16.8</v>
      </c>
      <c r="K59" s="7" t="s">
        <v>0</v>
      </c>
      <c r="L59" s="7">
        <v>0</v>
      </c>
      <c r="M59" s="7" t="s">
        <v>4511</v>
      </c>
      <c r="N59" s="7"/>
    </row>
    <row r="60" spans="1:14" hidden="1" x14ac:dyDescent="0.35">
      <c r="A60" s="7">
        <v>10101551</v>
      </c>
      <c r="B60" s="7" t="s">
        <v>4512</v>
      </c>
      <c r="C60" s="7" t="s">
        <v>4445</v>
      </c>
      <c r="D60" s="7" t="s">
        <v>4446</v>
      </c>
      <c r="E60" s="7" t="s">
        <v>0</v>
      </c>
      <c r="F60" s="7" t="s">
        <v>0</v>
      </c>
      <c r="G60" s="7">
        <v>16.8</v>
      </c>
      <c r="H60" s="7">
        <v>0</v>
      </c>
      <c r="I60" s="7">
        <v>0</v>
      </c>
      <c r="J60" s="7">
        <v>16.8</v>
      </c>
      <c r="K60" s="7" t="s">
        <v>0</v>
      </c>
      <c r="L60" s="7">
        <v>0</v>
      </c>
      <c r="M60" s="7" t="s">
        <v>4511</v>
      </c>
      <c r="N60" s="7"/>
    </row>
    <row r="61" spans="1:14" hidden="1" x14ac:dyDescent="0.35">
      <c r="A61" s="7">
        <v>20102010</v>
      </c>
      <c r="B61" s="7" t="s">
        <v>4513</v>
      </c>
      <c r="C61" s="7" t="s">
        <v>4445</v>
      </c>
      <c r="D61" s="7" t="s">
        <v>4446</v>
      </c>
      <c r="E61" s="7" t="s">
        <v>0</v>
      </c>
      <c r="F61" s="7" t="s">
        <v>0</v>
      </c>
      <c r="G61" s="7">
        <v>0</v>
      </c>
      <c r="H61" s="7">
        <v>12</v>
      </c>
      <c r="I61" s="7">
        <v>0</v>
      </c>
      <c r="J61" s="7">
        <v>12</v>
      </c>
      <c r="K61" s="7" t="s">
        <v>0</v>
      </c>
      <c r="L61" s="7">
        <v>1</v>
      </c>
      <c r="M61" s="7" t="s">
        <v>4511</v>
      </c>
      <c r="N61" s="7"/>
    </row>
    <row r="62" spans="1:14" ht="26" hidden="1" x14ac:dyDescent="0.35">
      <c r="A62" s="7">
        <v>20103018</v>
      </c>
      <c r="B62" s="7" t="s">
        <v>4514</v>
      </c>
      <c r="C62" s="7" t="s">
        <v>4445</v>
      </c>
      <c r="D62" s="7" t="s">
        <v>4446</v>
      </c>
      <c r="E62" s="7" t="s">
        <v>0</v>
      </c>
      <c r="F62" s="7" t="s">
        <v>0</v>
      </c>
      <c r="G62" s="7">
        <v>10.24</v>
      </c>
      <c r="H62" s="7">
        <v>0</v>
      </c>
      <c r="I62" s="7">
        <v>0</v>
      </c>
      <c r="J62" s="7">
        <v>10.24</v>
      </c>
      <c r="K62" s="7" t="s">
        <v>0</v>
      </c>
      <c r="L62" s="7">
        <v>0</v>
      </c>
      <c r="M62" s="7" t="s">
        <v>4515</v>
      </c>
      <c r="N62" s="7"/>
    </row>
    <row r="63" spans="1:14" hidden="1" x14ac:dyDescent="0.35">
      <c r="A63" s="7">
        <v>20103114</v>
      </c>
      <c r="B63" s="7" t="s">
        <v>4516</v>
      </c>
      <c r="C63" s="7" t="s">
        <v>4445</v>
      </c>
      <c r="D63" s="7" t="s">
        <v>4446</v>
      </c>
      <c r="E63" s="7" t="s">
        <v>0</v>
      </c>
      <c r="F63" s="7" t="s">
        <v>0</v>
      </c>
      <c r="G63" s="7">
        <v>12</v>
      </c>
      <c r="H63" s="7">
        <v>0</v>
      </c>
      <c r="I63" s="7">
        <v>0</v>
      </c>
      <c r="J63" s="7">
        <v>12</v>
      </c>
      <c r="K63" s="7" t="s">
        <v>0</v>
      </c>
      <c r="L63" s="7">
        <v>1</v>
      </c>
      <c r="M63" s="7" t="s">
        <v>4511</v>
      </c>
      <c r="N63" s="7"/>
    </row>
    <row r="64" spans="1:14" hidden="1" x14ac:dyDescent="0.35">
      <c r="A64" s="7">
        <v>20103132</v>
      </c>
      <c r="B64" s="7" t="s">
        <v>4517</v>
      </c>
      <c r="C64" s="7" t="s">
        <v>4445</v>
      </c>
      <c r="D64" s="7" t="s">
        <v>4446</v>
      </c>
      <c r="E64" s="7" t="s">
        <v>0</v>
      </c>
      <c r="F64" s="7" t="s">
        <v>132</v>
      </c>
      <c r="G64" s="7">
        <v>25.15</v>
      </c>
      <c r="H64" s="7">
        <v>0</v>
      </c>
      <c r="I64" s="7">
        <v>0</v>
      </c>
      <c r="J64" s="7">
        <v>25.15</v>
      </c>
      <c r="K64" s="7" t="s">
        <v>0</v>
      </c>
      <c r="L64" s="7">
        <v>0</v>
      </c>
      <c r="M64" s="7" t="s">
        <v>4511</v>
      </c>
      <c r="N64" s="7"/>
    </row>
    <row r="65" spans="1:14" ht="26" hidden="1" x14ac:dyDescent="0.35">
      <c r="A65" s="7">
        <v>20103140</v>
      </c>
      <c r="B65" s="7" t="s">
        <v>4518</v>
      </c>
      <c r="C65" s="7" t="s">
        <v>4445</v>
      </c>
      <c r="D65" s="7" t="s">
        <v>4462</v>
      </c>
      <c r="E65" s="7" t="s">
        <v>0</v>
      </c>
      <c r="F65" s="7" t="s">
        <v>132</v>
      </c>
      <c r="G65" s="7">
        <v>38.58</v>
      </c>
      <c r="H65" s="7">
        <v>0</v>
      </c>
      <c r="I65" s="7">
        <v>0</v>
      </c>
      <c r="J65" s="7">
        <v>38.58</v>
      </c>
      <c r="K65" s="7" t="s">
        <v>0</v>
      </c>
      <c r="L65" s="7">
        <v>0</v>
      </c>
      <c r="M65" s="7" t="s">
        <v>4511</v>
      </c>
      <c r="N65" s="7"/>
    </row>
    <row r="66" spans="1:14" hidden="1" x14ac:dyDescent="0.35">
      <c r="A66" s="7">
        <v>20103228</v>
      </c>
      <c r="B66" s="7" t="s">
        <v>4519</v>
      </c>
      <c r="C66" s="7" t="s">
        <v>4445</v>
      </c>
      <c r="D66" s="7" t="s">
        <v>4446</v>
      </c>
      <c r="E66" s="7" t="s">
        <v>0</v>
      </c>
      <c r="F66" s="7" t="s">
        <v>0</v>
      </c>
      <c r="G66" s="7">
        <v>12</v>
      </c>
      <c r="H66" s="7">
        <v>0</v>
      </c>
      <c r="I66" s="7">
        <v>0</v>
      </c>
      <c r="J66" s="7">
        <v>12</v>
      </c>
      <c r="K66" s="7" t="s">
        <v>0</v>
      </c>
      <c r="L66" s="7">
        <v>1</v>
      </c>
      <c r="M66" s="7" t="s">
        <v>4511</v>
      </c>
      <c r="N66" s="7"/>
    </row>
    <row r="67" spans="1:14" hidden="1" x14ac:dyDescent="0.35">
      <c r="A67" s="7">
        <v>20103233</v>
      </c>
      <c r="B67" s="7" t="s">
        <v>4520</v>
      </c>
      <c r="C67" s="7" t="s">
        <v>4445</v>
      </c>
      <c r="D67" s="7" t="s">
        <v>4446</v>
      </c>
      <c r="E67" s="7" t="s">
        <v>0</v>
      </c>
      <c r="F67" s="7" t="s">
        <v>0</v>
      </c>
      <c r="G67" s="7">
        <v>12</v>
      </c>
      <c r="H67" s="7">
        <v>0</v>
      </c>
      <c r="I67" s="7">
        <v>0</v>
      </c>
      <c r="J67" s="7">
        <v>12</v>
      </c>
      <c r="K67" s="7" t="s">
        <v>0</v>
      </c>
      <c r="L67" s="7">
        <v>1</v>
      </c>
      <c r="M67" s="7" t="s">
        <v>4511</v>
      </c>
      <c r="N67" s="7"/>
    </row>
    <row r="68" spans="1:14" hidden="1" x14ac:dyDescent="0.35">
      <c r="A68" s="7">
        <v>20103239</v>
      </c>
      <c r="B68" s="7" t="s">
        <v>4521</v>
      </c>
      <c r="C68" s="7" t="s">
        <v>4445</v>
      </c>
      <c r="D68" s="7" t="s">
        <v>4446</v>
      </c>
      <c r="E68" s="7" t="s">
        <v>0</v>
      </c>
      <c r="F68" s="7" t="s">
        <v>0</v>
      </c>
      <c r="G68" s="7">
        <v>5.69</v>
      </c>
      <c r="H68" s="7">
        <v>0</v>
      </c>
      <c r="I68" s="7">
        <v>0</v>
      </c>
      <c r="J68" s="7">
        <v>5.69</v>
      </c>
      <c r="K68" s="7" t="s">
        <v>0</v>
      </c>
      <c r="L68" s="7">
        <v>0</v>
      </c>
      <c r="M68" s="7" t="s">
        <v>4511</v>
      </c>
      <c r="N68" s="7"/>
    </row>
    <row r="69" spans="1:14" ht="26" hidden="1" x14ac:dyDescent="0.35">
      <c r="A69" s="7">
        <v>20103301</v>
      </c>
      <c r="B69" s="7" t="s">
        <v>4522</v>
      </c>
      <c r="C69" s="7" t="s">
        <v>4445</v>
      </c>
      <c r="D69" s="7" t="s">
        <v>4446</v>
      </c>
      <c r="E69" s="7" t="s">
        <v>0</v>
      </c>
      <c r="F69" s="7" t="s">
        <v>0</v>
      </c>
      <c r="G69" s="7">
        <v>15</v>
      </c>
      <c r="H69" s="7">
        <v>0</v>
      </c>
      <c r="I69" s="7">
        <v>0</v>
      </c>
      <c r="J69" s="7">
        <v>15</v>
      </c>
      <c r="K69" s="7" t="s">
        <v>0</v>
      </c>
      <c r="L69" s="7">
        <v>0</v>
      </c>
      <c r="M69" s="7" t="s">
        <v>4511</v>
      </c>
      <c r="N69" s="7"/>
    </row>
    <row r="70" spans="1:14" hidden="1" x14ac:dyDescent="0.35">
      <c r="A70" s="7">
        <v>20103376</v>
      </c>
      <c r="B70" s="7" t="s">
        <v>4523</v>
      </c>
      <c r="C70" s="7" t="s">
        <v>4445</v>
      </c>
      <c r="D70" s="7" t="s">
        <v>4446</v>
      </c>
      <c r="E70" s="7" t="s">
        <v>0</v>
      </c>
      <c r="F70" s="7" t="s">
        <v>0</v>
      </c>
      <c r="G70" s="7">
        <v>12</v>
      </c>
      <c r="H70" s="7">
        <v>0</v>
      </c>
      <c r="I70" s="7">
        <v>0</v>
      </c>
      <c r="J70" s="7">
        <v>12</v>
      </c>
      <c r="K70" s="7" t="s">
        <v>0</v>
      </c>
      <c r="L70" s="7">
        <v>0</v>
      </c>
      <c r="M70" s="7" t="s">
        <v>4511</v>
      </c>
      <c r="N70" s="7"/>
    </row>
    <row r="71" spans="1:14" hidden="1" x14ac:dyDescent="0.35">
      <c r="A71" s="7">
        <v>20103445</v>
      </c>
      <c r="B71" s="7" t="s">
        <v>4524</v>
      </c>
      <c r="C71" s="7" t="s">
        <v>4445</v>
      </c>
      <c r="D71" s="7" t="s">
        <v>4446</v>
      </c>
      <c r="E71" s="7" t="s">
        <v>0</v>
      </c>
      <c r="F71" s="7" t="s">
        <v>0</v>
      </c>
      <c r="G71" s="7">
        <v>14.5</v>
      </c>
      <c r="H71" s="7">
        <v>0</v>
      </c>
      <c r="I71" s="7">
        <v>0</v>
      </c>
      <c r="J71" s="7">
        <v>14.5</v>
      </c>
      <c r="K71" s="7" t="s">
        <v>0</v>
      </c>
      <c r="L71" s="7">
        <v>1</v>
      </c>
      <c r="M71" s="7" t="s">
        <v>4511</v>
      </c>
      <c r="N71" s="7"/>
    </row>
    <row r="72" spans="1:14" ht="26" hidden="1" x14ac:dyDescent="0.35">
      <c r="A72" s="7">
        <v>20103525</v>
      </c>
      <c r="B72" s="7" t="s">
        <v>4525</v>
      </c>
      <c r="C72" s="7" t="s">
        <v>4445</v>
      </c>
      <c r="D72" s="7" t="s">
        <v>4446</v>
      </c>
      <c r="E72" s="7" t="s">
        <v>0</v>
      </c>
      <c r="F72" s="7" t="s">
        <v>0</v>
      </c>
      <c r="G72" s="7">
        <v>14.5</v>
      </c>
      <c r="H72" s="7">
        <v>0</v>
      </c>
      <c r="I72" s="7">
        <v>0</v>
      </c>
      <c r="J72" s="7">
        <v>14.5</v>
      </c>
      <c r="K72" s="7" t="s">
        <v>0</v>
      </c>
      <c r="L72" s="7">
        <v>0</v>
      </c>
      <c r="M72" s="7" t="s">
        <v>4511</v>
      </c>
      <c r="N72" s="7"/>
    </row>
    <row r="73" spans="1:14" ht="26" hidden="1" x14ac:dyDescent="0.35">
      <c r="A73" s="7">
        <v>20103637</v>
      </c>
      <c r="B73" s="7" t="s">
        <v>4526</v>
      </c>
      <c r="C73" s="7" t="s">
        <v>4445</v>
      </c>
      <c r="D73" s="7" t="s">
        <v>4446</v>
      </c>
      <c r="E73" s="7" t="s">
        <v>0</v>
      </c>
      <c r="F73" s="7" t="s">
        <v>0</v>
      </c>
      <c r="G73" s="7">
        <v>12</v>
      </c>
      <c r="H73" s="7">
        <v>0</v>
      </c>
      <c r="I73" s="7">
        <v>0</v>
      </c>
      <c r="J73" s="7">
        <v>12</v>
      </c>
      <c r="K73" s="7" t="s">
        <v>0</v>
      </c>
      <c r="L73" s="7">
        <v>1</v>
      </c>
      <c r="M73" s="7" t="s">
        <v>4511</v>
      </c>
      <c r="N73" s="7"/>
    </row>
    <row r="74" spans="1:14" hidden="1" x14ac:dyDescent="0.35">
      <c r="A74" s="7">
        <v>20103647</v>
      </c>
      <c r="B74" s="7" t="s">
        <v>4527</v>
      </c>
      <c r="C74" s="7" t="s">
        <v>4445</v>
      </c>
      <c r="D74" s="7" t="s">
        <v>4446</v>
      </c>
      <c r="E74" s="7" t="s">
        <v>0</v>
      </c>
      <c r="F74" s="7" t="s">
        <v>132</v>
      </c>
      <c r="G74" s="7">
        <v>44.35</v>
      </c>
      <c r="H74" s="7">
        <v>0</v>
      </c>
      <c r="I74" s="7">
        <v>0</v>
      </c>
      <c r="J74" s="7">
        <v>44.35</v>
      </c>
      <c r="K74" s="7" t="s">
        <v>0</v>
      </c>
      <c r="L74" s="7">
        <v>0</v>
      </c>
      <c r="M74" s="7" t="s">
        <v>4511</v>
      </c>
      <c r="N74" s="7"/>
    </row>
    <row r="75" spans="1:14" ht="26" hidden="1" x14ac:dyDescent="0.35">
      <c r="A75" s="7">
        <v>20103782</v>
      </c>
      <c r="B75" s="7" t="s">
        <v>4528</v>
      </c>
      <c r="C75" s="7" t="s">
        <v>4445</v>
      </c>
      <c r="D75" s="7" t="s">
        <v>4446</v>
      </c>
      <c r="E75" s="7" t="s">
        <v>0</v>
      </c>
      <c r="F75" s="7" t="s">
        <v>0</v>
      </c>
      <c r="G75" s="7">
        <v>8.6</v>
      </c>
      <c r="H75" s="7">
        <v>0</v>
      </c>
      <c r="I75" s="7">
        <v>0</v>
      </c>
      <c r="J75" s="7">
        <v>8.6</v>
      </c>
      <c r="K75" s="7" t="s">
        <v>0</v>
      </c>
      <c r="L75" s="7">
        <v>1</v>
      </c>
      <c r="M75" s="7" t="s">
        <v>4511</v>
      </c>
      <c r="N75" s="7"/>
    </row>
    <row r="76" spans="1:14" hidden="1" x14ac:dyDescent="0.35">
      <c r="A76" s="7">
        <v>20103801</v>
      </c>
      <c r="B76" s="7" t="s">
        <v>4529</v>
      </c>
      <c r="C76" s="7" t="s">
        <v>4445</v>
      </c>
      <c r="D76" s="7" t="s">
        <v>4446</v>
      </c>
      <c r="E76" s="7" t="s">
        <v>0</v>
      </c>
      <c r="F76" s="7" t="s">
        <v>0</v>
      </c>
      <c r="G76" s="7">
        <v>6</v>
      </c>
      <c r="H76" s="7">
        <v>0</v>
      </c>
      <c r="I76" s="7">
        <v>0</v>
      </c>
      <c r="J76" s="7">
        <v>6</v>
      </c>
      <c r="K76" s="7" t="s">
        <v>0</v>
      </c>
      <c r="L76" s="7">
        <v>0</v>
      </c>
      <c r="M76" s="7" t="s">
        <v>4530</v>
      </c>
      <c r="N76" s="7"/>
    </row>
    <row r="77" spans="1:14" hidden="1" x14ac:dyDescent="0.35">
      <c r="A77" s="7">
        <v>20201052</v>
      </c>
      <c r="B77" s="7" t="s">
        <v>4531</v>
      </c>
      <c r="C77" s="7" t="s">
        <v>4445</v>
      </c>
      <c r="D77" s="7" t="s">
        <v>4462</v>
      </c>
      <c r="E77" s="7" t="s">
        <v>132</v>
      </c>
      <c r="F77" s="7" t="s">
        <v>0</v>
      </c>
      <c r="G77" s="7">
        <v>40</v>
      </c>
      <c r="H77" s="7">
        <v>0</v>
      </c>
      <c r="I77" s="7">
        <v>0</v>
      </c>
      <c r="J77" s="7">
        <v>40</v>
      </c>
      <c r="K77" s="7" t="s">
        <v>0</v>
      </c>
      <c r="L77" s="7">
        <v>0</v>
      </c>
      <c r="M77" s="7" t="s">
        <v>4505</v>
      </c>
      <c r="N77" s="7"/>
    </row>
    <row r="78" spans="1:14" hidden="1" x14ac:dyDescent="0.35">
      <c r="A78" s="7">
        <v>20201109</v>
      </c>
      <c r="B78" s="7" t="s">
        <v>4532</v>
      </c>
      <c r="C78" s="7" t="s">
        <v>4445</v>
      </c>
      <c r="D78" s="7" t="s">
        <v>4452</v>
      </c>
      <c r="E78" s="7" t="s">
        <v>0</v>
      </c>
      <c r="F78" s="7" t="s">
        <v>0</v>
      </c>
      <c r="G78" s="7">
        <v>0</v>
      </c>
      <c r="H78" s="7">
        <v>37</v>
      </c>
      <c r="I78" s="7">
        <v>0</v>
      </c>
      <c r="J78" s="7">
        <v>37</v>
      </c>
      <c r="K78" s="7" t="s">
        <v>0</v>
      </c>
      <c r="L78" s="7">
        <v>0</v>
      </c>
      <c r="M78" s="7" t="s">
        <v>4533</v>
      </c>
      <c r="N78" s="7"/>
    </row>
    <row r="79" spans="1:14" hidden="1" x14ac:dyDescent="0.35">
      <c r="A79" s="7">
        <v>20201117</v>
      </c>
      <c r="B79" s="7" t="s">
        <v>4534</v>
      </c>
      <c r="C79" s="7" t="s">
        <v>4445</v>
      </c>
      <c r="D79" s="7" t="s">
        <v>4452</v>
      </c>
      <c r="E79" s="7" t="s">
        <v>0</v>
      </c>
      <c r="F79" s="7" t="s">
        <v>0</v>
      </c>
      <c r="G79" s="7">
        <v>0</v>
      </c>
      <c r="H79" s="7">
        <v>37</v>
      </c>
      <c r="I79" s="7">
        <v>0</v>
      </c>
      <c r="J79" s="7">
        <v>37</v>
      </c>
      <c r="K79" s="7" t="s">
        <v>0</v>
      </c>
      <c r="L79" s="7">
        <v>0</v>
      </c>
      <c r="M79" s="7" t="s">
        <v>4533</v>
      </c>
      <c r="N79" s="7"/>
    </row>
    <row r="80" spans="1:14" hidden="1" x14ac:dyDescent="0.35">
      <c r="A80" s="7">
        <v>20201125</v>
      </c>
      <c r="B80" s="7" t="s">
        <v>4535</v>
      </c>
      <c r="C80" s="7" t="s">
        <v>4445</v>
      </c>
      <c r="D80" s="7" t="s">
        <v>4452</v>
      </c>
      <c r="E80" s="7" t="s">
        <v>0</v>
      </c>
      <c r="F80" s="7" t="s">
        <v>0</v>
      </c>
      <c r="G80" s="7">
        <v>0</v>
      </c>
      <c r="H80" s="7">
        <v>48</v>
      </c>
      <c r="I80" s="7">
        <v>0</v>
      </c>
      <c r="J80" s="7">
        <v>48</v>
      </c>
      <c r="K80" s="7" t="s">
        <v>0</v>
      </c>
      <c r="L80" s="7">
        <v>0</v>
      </c>
      <c r="M80" s="7" t="s">
        <v>4533</v>
      </c>
      <c r="N80" s="7"/>
    </row>
    <row r="81" spans="1:14" hidden="1" x14ac:dyDescent="0.35">
      <c r="A81" s="7">
        <v>20202016</v>
      </c>
      <c r="B81" s="7" t="s">
        <v>4536</v>
      </c>
      <c r="C81" s="7" t="s">
        <v>4445</v>
      </c>
      <c r="D81" s="7" t="s">
        <v>4462</v>
      </c>
      <c r="E81" s="7" t="s">
        <v>132</v>
      </c>
      <c r="F81" s="7" t="s">
        <v>0</v>
      </c>
      <c r="G81" s="7">
        <v>22.96</v>
      </c>
      <c r="H81" s="7">
        <v>0</v>
      </c>
      <c r="I81" s="7">
        <v>0</v>
      </c>
      <c r="J81" s="7">
        <v>22.96</v>
      </c>
      <c r="K81" s="7" t="s">
        <v>0</v>
      </c>
      <c r="L81" s="7">
        <v>1</v>
      </c>
      <c r="M81" s="7" t="s">
        <v>4537</v>
      </c>
      <c r="N81" s="7"/>
    </row>
    <row r="82" spans="1:14" hidden="1" x14ac:dyDescent="0.35">
      <c r="A82" s="7">
        <v>20202024</v>
      </c>
      <c r="B82" s="7" t="s">
        <v>4538</v>
      </c>
      <c r="C82" s="7" t="s">
        <v>4445</v>
      </c>
      <c r="D82" s="7" t="s">
        <v>4462</v>
      </c>
      <c r="E82" s="7" t="s">
        <v>0</v>
      </c>
      <c r="F82" s="7" t="s">
        <v>0</v>
      </c>
      <c r="G82" s="7">
        <v>32</v>
      </c>
      <c r="H82" s="7">
        <v>0</v>
      </c>
      <c r="I82" s="7">
        <v>0</v>
      </c>
      <c r="J82" s="7">
        <v>32</v>
      </c>
      <c r="K82" s="7" t="s">
        <v>0</v>
      </c>
      <c r="L82" s="7">
        <v>1</v>
      </c>
      <c r="M82" s="7" t="s">
        <v>4537</v>
      </c>
      <c r="N82" s="7"/>
    </row>
    <row r="83" spans="1:14" ht="26" hidden="1" x14ac:dyDescent="0.35">
      <c r="A83" s="7">
        <v>20202040</v>
      </c>
      <c r="B83" s="7" t="s">
        <v>4539</v>
      </c>
      <c r="C83" s="7" t="s">
        <v>4445</v>
      </c>
      <c r="D83" s="7" t="s">
        <v>4452</v>
      </c>
      <c r="E83" s="7" t="s">
        <v>0</v>
      </c>
      <c r="F83" s="7" t="s">
        <v>132</v>
      </c>
      <c r="G83" s="7">
        <v>4830</v>
      </c>
      <c r="H83" s="7">
        <v>0</v>
      </c>
      <c r="I83" s="7">
        <v>0</v>
      </c>
      <c r="J83" s="7">
        <v>4830</v>
      </c>
      <c r="K83" s="7" t="s">
        <v>0</v>
      </c>
      <c r="L83" s="7">
        <v>1</v>
      </c>
      <c r="M83" s="7" t="s">
        <v>4540</v>
      </c>
      <c r="N83" s="7"/>
    </row>
    <row r="84" spans="1:14" ht="26" hidden="1" x14ac:dyDescent="0.35">
      <c r="A84" s="7">
        <v>20203005</v>
      </c>
      <c r="B84" s="7" t="s">
        <v>4541</v>
      </c>
      <c r="C84" s="7" t="s">
        <v>4445</v>
      </c>
      <c r="D84" s="7" t="s">
        <v>4452</v>
      </c>
      <c r="E84" s="7" t="s">
        <v>0</v>
      </c>
      <c r="F84" s="7" t="s">
        <v>0</v>
      </c>
      <c r="G84" s="7">
        <v>12</v>
      </c>
      <c r="H84" s="7">
        <v>0</v>
      </c>
      <c r="I84" s="7">
        <v>0</v>
      </c>
      <c r="J84" s="7">
        <v>12</v>
      </c>
      <c r="K84" s="7" t="s">
        <v>0</v>
      </c>
      <c r="L84" s="7">
        <v>4</v>
      </c>
      <c r="M84" s="7" t="s">
        <v>4511</v>
      </c>
      <c r="N84" s="7"/>
    </row>
    <row r="85" spans="1:14" hidden="1" x14ac:dyDescent="0.35">
      <c r="A85" s="7">
        <v>20204035</v>
      </c>
      <c r="B85" s="7" t="s">
        <v>4542</v>
      </c>
      <c r="C85" s="7" t="s">
        <v>4445</v>
      </c>
      <c r="D85" s="7" t="s">
        <v>4462</v>
      </c>
      <c r="E85" s="7" t="s">
        <v>132</v>
      </c>
      <c r="F85" s="7" t="s">
        <v>0</v>
      </c>
      <c r="G85" s="7">
        <v>40</v>
      </c>
      <c r="H85" s="7">
        <v>0</v>
      </c>
      <c r="I85" s="7">
        <v>0</v>
      </c>
      <c r="J85" s="7">
        <v>40</v>
      </c>
      <c r="K85" s="7" t="s">
        <v>0</v>
      </c>
      <c r="L85" s="7">
        <v>1</v>
      </c>
      <c r="M85" s="7" t="s">
        <v>4505</v>
      </c>
      <c r="N85" s="7"/>
    </row>
    <row r="86" spans="1:14" hidden="1" x14ac:dyDescent="0.35">
      <c r="A86" s="7">
        <v>20204043</v>
      </c>
      <c r="B86" s="7" t="s">
        <v>4543</v>
      </c>
      <c r="C86" s="7" t="s">
        <v>4445</v>
      </c>
      <c r="D86" s="7" t="s">
        <v>4446</v>
      </c>
      <c r="E86" s="7" t="s">
        <v>132</v>
      </c>
      <c r="F86" s="7" t="s">
        <v>0</v>
      </c>
      <c r="G86" s="7">
        <v>22.8</v>
      </c>
      <c r="H86" s="7">
        <v>57.29</v>
      </c>
      <c r="I86" s="7">
        <v>0</v>
      </c>
      <c r="J86" s="7">
        <v>80.09</v>
      </c>
      <c r="K86" s="7" t="s">
        <v>0</v>
      </c>
      <c r="L86" s="7">
        <v>0</v>
      </c>
      <c r="M86" s="7" t="s">
        <v>4544</v>
      </c>
      <c r="N86" s="7"/>
    </row>
    <row r="87" spans="1:14" hidden="1" x14ac:dyDescent="0.35">
      <c r="A87" s="7">
        <v>20204044</v>
      </c>
      <c r="B87" s="7" t="s">
        <v>4545</v>
      </c>
      <c r="C87" s="7" t="s">
        <v>4445</v>
      </c>
      <c r="D87" s="7" t="s">
        <v>4446</v>
      </c>
      <c r="E87" s="7" t="s">
        <v>0</v>
      </c>
      <c r="F87" s="7" t="s">
        <v>0</v>
      </c>
      <c r="G87" s="7">
        <v>46.8</v>
      </c>
      <c r="H87" s="7">
        <v>0</v>
      </c>
      <c r="I87" s="7">
        <v>0</v>
      </c>
      <c r="J87" s="7">
        <v>46.8</v>
      </c>
      <c r="K87" s="7" t="s">
        <v>0</v>
      </c>
      <c r="L87" s="7">
        <v>0</v>
      </c>
      <c r="M87" s="7" t="s">
        <v>4505</v>
      </c>
      <c r="N87" s="7"/>
    </row>
    <row r="88" spans="1:14" hidden="1" x14ac:dyDescent="0.35">
      <c r="A88" s="7">
        <v>20204159</v>
      </c>
      <c r="B88" s="7" t="s">
        <v>4546</v>
      </c>
      <c r="C88" s="7" t="s">
        <v>4445</v>
      </c>
      <c r="D88" s="7" t="s">
        <v>4452</v>
      </c>
      <c r="E88" s="7" t="s">
        <v>0</v>
      </c>
      <c r="F88" s="7" t="s">
        <v>132</v>
      </c>
      <c r="G88" s="7">
        <v>72.8</v>
      </c>
      <c r="H88" s="7">
        <v>36.979999999999997</v>
      </c>
      <c r="I88" s="7">
        <v>0</v>
      </c>
      <c r="J88" s="7">
        <v>109.78</v>
      </c>
      <c r="K88" s="7" t="s">
        <v>0</v>
      </c>
      <c r="L88" s="7">
        <v>1</v>
      </c>
      <c r="M88" s="7" t="s">
        <v>4547</v>
      </c>
      <c r="N88" s="7"/>
    </row>
    <row r="89" spans="1:14" hidden="1" x14ac:dyDescent="0.35">
      <c r="A89" s="7">
        <v>20104014</v>
      </c>
      <c r="B89" s="7" t="s">
        <v>4548</v>
      </c>
      <c r="C89" s="7" t="s">
        <v>4445</v>
      </c>
      <c r="D89" s="7" t="s">
        <v>4446</v>
      </c>
      <c r="E89" s="7" t="s">
        <v>0</v>
      </c>
      <c r="F89" s="7" t="s">
        <v>0</v>
      </c>
      <c r="G89" s="7">
        <v>6.14</v>
      </c>
      <c r="H89" s="7">
        <v>0</v>
      </c>
      <c r="I89" s="7">
        <v>0</v>
      </c>
      <c r="J89" s="7">
        <v>6.14</v>
      </c>
      <c r="K89" s="7" t="s">
        <v>0</v>
      </c>
      <c r="L89" s="7">
        <v>0</v>
      </c>
      <c r="M89" s="7" t="s">
        <v>4549</v>
      </c>
      <c r="N89" s="7"/>
    </row>
    <row r="90" spans="1:14" hidden="1" x14ac:dyDescent="0.35">
      <c r="A90" s="7">
        <v>20104022</v>
      </c>
      <c r="B90" s="7" t="s">
        <v>4550</v>
      </c>
      <c r="C90" s="7" t="s">
        <v>4445</v>
      </c>
      <c r="D90" s="7" t="s">
        <v>4446</v>
      </c>
      <c r="E90" s="7" t="s">
        <v>0</v>
      </c>
      <c r="F90" s="7" t="s">
        <v>0</v>
      </c>
      <c r="G90" s="7">
        <v>0.96</v>
      </c>
      <c r="H90" s="7">
        <v>0</v>
      </c>
      <c r="I90" s="7">
        <v>0</v>
      </c>
      <c r="J90" s="7">
        <v>0.96</v>
      </c>
      <c r="K90" s="7" t="s">
        <v>0</v>
      </c>
      <c r="L90" s="7">
        <v>0</v>
      </c>
      <c r="M90" s="7" t="s">
        <v>4530</v>
      </c>
      <c r="N90" s="7"/>
    </row>
    <row r="91" spans="1:14" hidden="1" x14ac:dyDescent="0.35">
      <c r="A91" s="7">
        <v>20104049</v>
      </c>
      <c r="B91" s="7" t="s">
        <v>4551</v>
      </c>
      <c r="C91" s="7" t="s">
        <v>4445</v>
      </c>
      <c r="D91" s="7" t="s">
        <v>4446</v>
      </c>
      <c r="E91" s="7" t="s">
        <v>132</v>
      </c>
      <c r="F91" s="7" t="s">
        <v>0</v>
      </c>
      <c r="G91" s="7">
        <v>42.8</v>
      </c>
      <c r="H91" s="7">
        <v>15.36</v>
      </c>
      <c r="I91" s="7">
        <v>0</v>
      </c>
      <c r="J91" s="7">
        <v>58.16</v>
      </c>
      <c r="K91" s="7" t="s">
        <v>0</v>
      </c>
      <c r="L91" s="7">
        <v>0</v>
      </c>
      <c r="M91" s="7" t="s">
        <v>4544</v>
      </c>
      <c r="N91" s="7"/>
    </row>
    <row r="92" spans="1:14" hidden="1" x14ac:dyDescent="0.35">
      <c r="A92" s="7">
        <v>20104057</v>
      </c>
      <c r="B92" s="7" t="s">
        <v>4552</v>
      </c>
      <c r="C92" s="7" t="s">
        <v>4445</v>
      </c>
      <c r="D92" s="7" t="s">
        <v>4446</v>
      </c>
      <c r="E92" s="7" t="s">
        <v>0</v>
      </c>
      <c r="F92" s="7" t="s">
        <v>0</v>
      </c>
      <c r="G92" s="7">
        <v>42.8</v>
      </c>
      <c r="H92" s="7">
        <v>30</v>
      </c>
      <c r="I92" s="7">
        <v>0</v>
      </c>
      <c r="J92" s="7">
        <v>72.8</v>
      </c>
      <c r="K92" s="7" t="s">
        <v>0</v>
      </c>
      <c r="L92" s="7">
        <v>0</v>
      </c>
      <c r="M92" s="7" t="s">
        <v>4544</v>
      </c>
      <c r="N92" s="7"/>
    </row>
    <row r="93" spans="1:14" hidden="1" x14ac:dyDescent="0.35">
      <c r="A93" s="7">
        <v>20104065</v>
      </c>
      <c r="B93" s="7" t="s">
        <v>4553</v>
      </c>
      <c r="C93" s="7" t="s">
        <v>4445</v>
      </c>
      <c r="D93" s="7" t="s">
        <v>4446</v>
      </c>
      <c r="E93" s="7" t="s">
        <v>0</v>
      </c>
      <c r="F93" s="7" t="s">
        <v>0</v>
      </c>
      <c r="G93" s="7">
        <v>0</v>
      </c>
      <c r="H93" s="7">
        <v>11.22</v>
      </c>
      <c r="I93" s="7">
        <v>0</v>
      </c>
      <c r="J93" s="7">
        <v>11.22</v>
      </c>
      <c r="K93" s="7" t="s">
        <v>0</v>
      </c>
      <c r="L93" s="7">
        <v>0</v>
      </c>
      <c r="M93" s="7" t="s">
        <v>4554</v>
      </c>
      <c r="N93" s="7"/>
    </row>
    <row r="94" spans="1:14" hidden="1" x14ac:dyDescent="0.35">
      <c r="A94" s="7">
        <v>20104073</v>
      </c>
      <c r="B94" s="7" t="s">
        <v>4555</v>
      </c>
      <c r="C94" s="7" t="s">
        <v>4445</v>
      </c>
      <c r="D94" s="7" t="s">
        <v>4446</v>
      </c>
      <c r="E94" s="7" t="s">
        <v>0</v>
      </c>
      <c r="F94" s="7" t="s">
        <v>0</v>
      </c>
      <c r="G94" s="7">
        <v>0</v>
      </c>
      <c r="H94" s="7">
        <v>28.8</v>
      </c>
      <c r="I94" s="7">
        <v>0</v>
      </c>
      <c r="J94" s="7">
        <v>28.8</v>
      </c>
      <c r="K94" s="7" t="s">
        <v>0</v>
      </c>
      <c r="L94" s="7">
        <v>0</v>
      </c>
      <c r="M94" s="7" t="s">
        <v>4549</v>
      </c>
      <c r="N94" s="7"/>
    </row>
    <row r="95" spans="1:14" hidden="1" x14ac:dyDescent="0.35">
      <c r="A95" s="7">
        <v>20104090</v>
      </c>
      <c r="B95" s="7" t="s">
        <v>4556</v>
      </c>
      <c r="C95" s="7" t="s">
        <v>4445</v>
      </c>
      <c r="D95" s="7" t="s">
        <v>4452</v>
      </c>
      <c r="E95" s="7" t="s">
        <v>132</v>
      </c>
      <c r="F95" s="7" t="s">
        <v>0</v>
      </c>
      <c r="G95" s="7">
        <v>53.09</v>
      </c>
      <c r="H95" s="7">
        <v>117.17</v>
      </c>
      <c r="I95" s="7">
        <v>0</v>
      </c>
      <c r="J95" s="7">
        <v>170.26</v>
      </c>
      <c r="K95" s="7" t="s">
        <v>132</v>
      </c>
      <c r="L95" s="7">
        <v>0</v>
      </c>
      <c r="M95" s="7" t="s">
        <v>4549</v>
      </c>
      <c r="N95" s="7"/>
    </row>
    <row r="96" spans="1:14" hidden="1" x14ac:dyDescent="0.35">
      <c r="A96" s="7">
        <v>20104103</v>
      </c>
      <c r="B96" s="7" t="s">
        <v>4557</v>
      </c>
      <c r="C96" s="7" t="s">
        <v>4445</v>
      </c>
      <c r="D96" s="7" t="s">
        <v>4462</v>
      </c>
      <c r="E96" s="7" t="s">
        <v>132</v>
      </c>
      <c r="F96" s="7" t="s">
        <v>0</v>
      </c>
      <c r="G96" s="7">
        <v>6.5</v>
      </c>
      <c r="H96" s="7">
        <v>0</v>
      </c>
      <c r="I96" s="7">
        <v>0</v>
      </c>
      <c r="J96" s="7">
        <v>6.5</v>
      </c>
      <c r="K96" s="7" t="s">
        <v>0</v>
      </c>
      <c r="L96" s="7">
        <v>1</v>
      </c>
      <c r="M96" s="7" t="s">
        <v>4549</v>
      </c>
      <c r="N96" s="7"/>
    </row>
    <row r="97" spans="1:14" hidden="1" x14ac:dyDescent="0.35">
      <c r="A97" s="7">
        <v>20104111</v>
      </c>
      <c r="B97" s="7" t="s">
        <v>4558</v>
      </c>
      <c r="C97" s="7" t="s">
        <v>4445</v>
      </c>
      <c r="D97" s="7" t="s">
        <v>4462</v>
      </c>
      <c r="E97" s="7" t="s">
        <v>132</v>
      </c>
      <c r="F97" s="7" t="s">
        <v>0</v>
      </c>
      <c r="G97" s="7">
        <v>54.8</v>
      </c>
      <c r="H97" s="7">
        <v>47.62</v>
      </c>
      <c r="I97" s="7">
        <v>0</v>
      </c>
      <c r="J97" s="7">
        <v>102.42</v>
      </c>
      <c r="K97" s="7" t="s">
        <v>0</v>
      </c>
      <c r="L97" s="7">
        <v>1</v>
      </c>
      <c r="M97" s="7" t="s">
        <v>4544</v>
      </c>
      <c r="N97" s="7"/>
    </row>
    <row r="98" spans="1:14" hidden="1" x14ac:dyDescent="0.35">
      <c r="A98" s="7">
        <v>20104120</v>
      </c>
      <c r="B98" s="7" t="s">
        <v>4559</v>
      </c>
      <c r="C98" s="7" t="s">
        <v>4445</v>
      </c>
      <c r="D98" s="7" t="s">
        <v>4446</v>
      </c>
      <c r="E98" s="7" t="s">
        <v>0</v>
      </c>
      <c r="F98" s="7" t="s">
        <v>0</v>
      </c>
      <c r="G98" s="7">
        <v>8</v>
      </c>
      <c r="H98" s="7">
        <v>13.3</v>
      </c>
      <c r="I98" s="7">
        <v>0</v>
      </c>
      <c r="J98" s="7">
        <v>21.3</v>
      </c>
      <c r="K98" s="7" t="s">
        <v>0</v>
      </c>
      <c r="L98" s="7">
        <v>0</v>
      </c>
      <c r="M98" s="7" t="s">
        <v>4549</v>
      </c>
      <c r="N98" s="7"/>
    </row>
    <row r="99" spans="1:14" hidden="1" x14ac:dyDescent="0.35">
      <c r="A99" s="7">
        <v>20104138</v>
      </c>
      <c r="B99" s="7" t="s">
        <v>4560</v>
      </c>
      <c r="C99" s="7" t="s">
        <v>4445</v>
      </c>
      <c r="D99" s="7" t="s">
        <v>4446</v>
      </c>
      <c r="E99" s="7" t="s">
        <v>0</v>
      </c>
      <c r="F99" s="7" t="s">
        <v>0</v>
      </c>
      <c r="G99" s="7">
        <v>0</v>
      </c>
      <c r="H99" s="7">
        <v>26.88</v>
      </c>
      <c r="I99" s="7">
        <v>0</v>
      </c>
      <c r="J99" s="7">
        <v>26.88</v>
      </c>
      <c r="K99" s="7" t="s">
        <v>0</v>
      </c>
      <c r="L99" s="7">
        <v>0</v>
      </c>
      <c r="M99" s="7" t="s">
        <v>4530</v>
      </c>
      <c r="N99" s="7"/>
    </row>
    <row r="100" spans="1:14" hidden="1" x14ac:dyDescent="0.35">
      <c r="A100" s="7">
        <v>20104146</v>
      </c>
      <c r="B100" s="7" t="s">
        <v>4561</v>
      </c>
      <c r="C100" s="7" t="s">
        <v>4445</v>
      </c>
      <c r="D100" s="7" t="s">
        <v>4446</v>
      </c>
      <c r="E100" s="7" t="s">
        <v>0</v>
      </c>
      <c r="F100" s="7" t="s">
        <v>0</v>
      </c>
      <c r="G100" s="7">
        <v>0</v>
      </c>
      <c r="H100" s="7">
        <v>26.88</v>
      </c>
      <c r="I100" s="7">
        <v>0</v>
      </c>
      <c r="J100" s="7">
        <v>26.88</v>
      </c>
      <c r="K100" s="7" t="s">
        <v>0</v>
      </c>
      <c r="L100" s="7">
        <v>0</v>
      </c>
      <c r="M100" s="7" t="s">
        <v>4530</v>
      </c>
      <c r="N100" s="7"/>
    </row>
    <row r="101" spans="1:14" hidden="1" x14ac:dyDescent="0.35">
      <c r="A101" s="7">
        <v>20104154</v>
      </c>
      <c r="B101" s="7" t="s">
        <v>4562</v>
      </c>
      <c r="C101" s="7" t="s">
        <v>4445</v>
      </c>
      <c r="D101" s="7" t="s">
        <v>4462</v>
      </c>
      <c r="E101" s="7" t="s">
        <v>0</v>
      </c>
      <c r="F101" s="7" t="s">
        <v>132</v>
      </c>
      <c r="G101" s="7">
        <v>54.8</v>
      </c>
      <c r="H101" s="7">
        <v>27.74</v>
      </c>
      <c r="I101" s="7">
        <v>0</v>
      </c>
      <c r="J101" s="7">
        <v>82.54</v>
      </c>
      <c r="K101" s="7" t="s">
        <v>0</v>
      </c>
      <c r="L101" s="7">
        <v>1</v>
      </c>
      <c r="M101" s="7" t="s">
        <v>4544</v>
      </c>
      <c r="N101" s="7"/>
    </row>
    <row r="102" spans="1:14" ht="26" hidden="1" x14ac:dyDescent="0.35">
      <c r="A102" s="7">
        <v>20104170</v>
      </c>
      <c r="B102" s="7" t="s">
        <v>4563</v>
      </c>
      <c r="C102" s="7" t="s">
        <v>4445</v>
      </c>
      <c r="D102" s="7" t="s">
        <v>4462</v>
      </c>
      <c r="E102" s="7" t="s">
        <v>0</v>
      </c>
      <c r="F102" s="7" t="s">
        <v>0</v>
      </c>
      <c r="G102" s="7">
        <v>0</v>
      </c>
      <c r="H102" s="7">
        <v>67</v>
      </c>
      <c r="I102" s="7">
        <v>0</v>
      </c>
      <c r="J102" s="7">
        <v>67</v>
      </c>
      <c r="K102" s="7" t="s">
        <v>0</v>
      </c>
      <c r="L102" s="7">
        <v>0</v>
      </c>
      <c r="M102" s="7" t="s">
        <v>4564</v>
      </c>
      <c r="N102" s="7"/>
    </row>
    <row r="103" spans="1:14" hidden="1" x14ac:dyDescent="0.35">
      <c r="A103" s="7">
        <v>20104189</v>
      </c>
      <c r="B103" s="7" t="s">
        <v>4565</v>
      </c>
      <c r="C103" s="7" t="s">
        <v>4445</v>
      </c>
      <c r="D103" s="7" t="s">
        <v>4462</v>
      </c>
      <c r="E103" s="7" t="s">
        <v>0</v>
      </c>
      <c r="F103" s="7" t="s">
        <v>132</v>
      </c>
      <c r="G103" s="7">
        <v>297</v>
      </c>
      <c r="H103" s="7">
        <v>0</v>
      </c>
      <c r="I103" s="7">
        <v>0</v>
      </c>
      <c r="J103" s="7">
        <v>297</v>
      </c>
      <c r="K103" s="7" t="s">
        <v>0</v>
      </c>
      <c r="L103" s="7">
        <v>0</v>
      </c>
      <c r="M103" s="7" t="s">
        <v>4566</v>
      </c>
      <c r="N103" s="7"/>
    </row>
    <row r="104" spans="1:14" hidden="1" x14ac:dyDescent="0.35">
      <c r="A104" s="7">
        <v>20104235</v>
      </c>
      <c r="B104" s="7" t="s">
        <v>4567</v>
      </c>
      <c r="C104" s="7" t="s">
        <v>4445</v>
      </c>
      <c r="D104" s="7" t="s">
        <v>4446</v>
      </c>
      <c r="E104" s="7" t="s">
        <v>0</v>
      </c>
      <c r="F104" s="7" t="s">
        <v>0</v>
      </c>
      <c r="G104" s="7">
        <v>3.6</v>
      </c>
      <c r="H104" s="7">
        <v>0</v>
      </c>
      <c r="I104" s="7">
        <v>0</v>
      </c>
      <c r="J104" s="7">
        <v>3.6</v>
      </c>
      <c r="K104" s="7" t="s">
        <v>0</v>
      </c>
      <c r="L104" s="7">
        <v>0</v>
      </c>
      <c r="M104" s="7" t="s">
        <v>4568</v>
      </c>
      <c r="N104" s="7"/>
    </row>
    <row r="105" spans="1:14" ht="26" hidden="1" x14ac:dyDescent="0.35">
      <c r="A105" s="7">
        <v>20104260</v>
      </c>
      <c r="B105" s="7" t="s">
        <v>4569</v>
      </c>
      <c r="C105" s="7" t="s">
        <v>4445</v>
      </c>
      <c r="D105" s="7" t="s">
        <v>4462</v>
      </c>
      <c r="E105" s="7" t="s">
        <v>0</v>
      </c>
      <c r="F105" s="7" t="s">
        <v>132</v>
      </c>
      <c r="G105" s="7">
        <v>40</v>
      </c>
      <c r="H105" s="7">
        <v>34.74</v>
      </c>
      <c r="I105" s="7">
        <v>0</v>
      </c>
      <c r="J105" s="7">
        <v>74.739999999999995</v>
      </c>
      <c r="K105" s="7" t="s">
        <v>0</v>
      </c>
      <c r="L105" s="7">
        <v>0</v>
      </c>
      <c r="M105" s="7" t="s">
        <v>4547</v>
      </c>
      <c r="N105" s="7"/>
    </row>
    <row r="106" spans="1:14" ht="38.5" hidden="1" x14ac:dyDescent="0.35">
      <c r="A106" s="7">
        <v>20104278</v>
      </c>
      <c r="B106" s="7" t="s">
        <v>4570</v>
      </c>
      <c r="C106" s="7" t="s">
        <v>4445</v>
      </c>
      <c r="D106" s="7" t="s">
        <v>4446</v>
      </c>
      <c r="E106" s="7" t="s">
        <v>0</v>
      </c>
      <c r="F106" s="7" t="s">
        <v>132</v>
      </c>
      <c r="G106" s="7">
        <v>40</v>
      </c>
      <c r="H106" s="7">
        <v>96.48</v>
      </c>
      <c r="I106" s="7">
        <v>0</v>
      </c>
      <c r="J106" s="7">
        <v>136.47999999999999</v>
      </c>
      <c r="K106" s="7" t="s">
        <v>0</v>
      </c>
      <c r="L106" s="7">
        <v>0</v>
      </c>
      <c r="M106" s="7" t="s">
        <v>4547</v>
      </c>
      <c r="N106" s="7"/>
    </row>
    <row r="107" spans="1:14" ht="38.5" hidden="1" x14ac:dyDescent="0.35">
      <c r="A107" s="7">
        <v>20104286</v>
      </c>
      <c r="B107" s="7" t="s">
        <v>4571</v>
      </c>
      <c r="C107" s="7" t="s">
        <v>4445</v>
      </c>
      <c r="D107" s="7" t="s">
        <v>4446</v>
      </c>
      <c r="E107" s="7" t="s">
        <v>0</v>
      </c>
      <c r="F107" s="7" t="s">
        <v>132</v>
      </c>
      <c r="G107" s="7">
        <v>40</v>
      </c>
      <c r="H107" s="7">
        <v>12.86</v>
      </c>
      <c r="I107" s="7">
        <v>0</v>
      </c>
      <c r="J107" s="7">
        <v>52.86</v>
      </c>
      <c r="K107" s="7" t="s">
        <v>0</v>
      </c>
      <c r="L107" s="7">
        <v>0</v>
      </c>
      <c r="M107" s="7" t="s">
        <v>4547</v>
      </c>
      <c r="N107" s="7"/>
    </row>
    <row r="108" spans="1:14" hidden="1" x14ac:dyDescent="0.35">
      <c r="A108" s="7">
        <v>20104294</v>
      </c>
      <c r="B108" s="7" t="s">
        <v>4572</v>
      </c>
      <c r="C108" s="7" t="s">
        <v>4445</v>
      </c>
      <c r="D108" s="7" t="s">
        <v>4446</v>
      </c>
      <c r="E108" s="7" t="s">
        <v>0</v>
      </c>
      <c r="F108" s="7" t="s">
        <v>132</v>
      </c>
      <c r="G108" s="7">
        <v>40</v>
      </c>
      <c r="H108" s="7">
        <v>53.26</v>
      </c>
      <c r="I108" s="7">
        <v>0</v>
      </c>
      <c r="J108" s="7">
        <v>93.26</v>
      </c>
      <c r="K108" s="7" t="s">
        <v>0</v>
      </c>
      <c r="L108" s="7">
        <v>0</v>
      </c>
      <c r="M108" s="7" t="s">
        <v>4547</v>
      </c>
      <c r="N108" s="7"/>
    </row>
    <row r="109" spans="1:14" hidden="1" x14ac:dyDescent="0.35">
      <c r="A109" s="7">
        <v>20104308</v>
      </c>
      <c r="B109" s="7" t="s">
        <v>4573</v>
      </c>
      <c r="C109" s="7" t="s">
        <v>4445</v>
      </c>
      <c r="D109" s="7" t="s">
        <v>4446</v>
      </c>
      <c r="E109" s="7" t="s">
        <v>0</v>
      </c>
      <c r="F109" s="7" t="s">
        <v>132</v>
      </c>
      <c r="G109" s="7">
        <v>40</v>
      </c>
      <c r="H109" s="7">
        <v>8.8800000000000008</v>
      </c>
      <c r="I109" s="7">
        <v>0</v>
      </c>
      <c r="J109" s="7">
        <v>48.88</v>
      </c>
      <c r="K109" s="7" t="s">
        <v>0</v>
      </c>
      <c r="L109" s="7">
        <v>0</v>
      </c>
      <c r="M109" s="7" t="s">
        <v>4547</v>
      </c>
      <c r="N109" s="7"/>
    </row>
    <row r="110" spans="1:14" hidden="1" x14ac:dyDescent="0.35">
      <c r="A110" s="7">
        <v>20104383</v>
      </c>
      <c r="B110" s="7" t="s">
        <v>4574</v>
      </c>
      <c r="C110" s="7" t="s">
        <v>4445</v>
      </c>
      <c r="D110" s="7" t="s">
        <v>4446</v>
      </c>
      <c r="E110" s="7" t="s">
        <v>0</v>
      </c>
      <c r="F110" s="7" t="s">
        <v>132</v>
      </c>
      <c r="G110" s="7">
        <v>30</v>
      </c>
      <c r="H110" s="7">
        <v>36.979999999999997</v>
      </c>
      <c r="I110" s="7">
        <v>0</v>
      </c>
      <c r="J110" s="7">
        <v>66.98</v>
      </c>
      <c r="K110" s="7" t="s">
        <v>0</v>
      </c>
      <c r="L110" s="7">
        <v>1</v>
      </c>
      <c r="M110" s="7" t="s">
        <v>4547</v>
      </c>
      <c r="N110" s="7"/>
    </row>
    <row r="111" spans="1:14" hidden="1" x14ac:dyDescent="0.35">
      <c r="A111" s="7">
        <v>20104390</v>
      </c>
      <c r="B111" s="7" t="s">
        <v>4575</v>
      </c>
      <c r="C111" s="7" t="s">
        <v>4445</v>
      </c>
      <c r="D111" s="7" t="s">
        <v>4446</v>
      </c>
      <c r="E111" s="7" t="s">
        <v>0</v>
      </c>
      <c r="F111" s="7" t="s">
        <v>132</v>
      </c>
      <c r="G111" s="7">
        <v>4.5</v>
      </c>
      <c r="H111" s="7">
        <v>0</v>
      </c>
      <c r="I111" s="7">
        <v>0</v>
      </c>
      <c r="J111" s="7">
        <v>4.5</v>
      </c>
      <c r="K111" s="7" t="s">
        <v>0</v>
      </c>
      <c r="L111" s="7">
        <v>0</v>
      </c>
      <c r="M111" s="7" t="s">
        <v>4547</v>
      </c>
      <c r="N111" s="7"/>
    </row>
    <row r="112" spans="1:14" hidden="1" x14ac:dyDescent="0.35">
      <c r="A112" s="7">
        <v>20104391</v>
      </c>
      <c r="B112" s="7" t="s">
        <v>4576</v>
      </c>
      <c r="C112" s="7" t="s">
        <v>4445</v>
      </c>
      <c r="D112" s="7" t="s">
        <v>4462</v>
      </c>
      <c r="E112" s="7" t="s">
        <v>0</v>
      </c>
      <c r="F112" s="7" t="s">
        <v>132</v>
      </c>
      <c r="G112" s="7">
        <v>30</v>
      </c>
      <c r="H112" s="7">
        <v>32</v>
      </c>
      <c r="I112" s="7">
        <v>0</v>
      </c>
      <c r="J112" s="7">
        <v>62</v>
      </c>
      <c r="K112" s="7" t="s">
        <v>0</v>
      </c>
      <c r="L112" s="7">
        <v>1</v>
      </c>
      <c r="M112" s="7" t="s">
        <v>4547</v>
      </c>
      <c r="N112" s="7"/>
    </row>
    <row r="113" spans="1:14" hidden="1" x14ac:dyDescent="0.35">
      <c r="A113" s="7">
        <v>30101069</v>
      </c>
      <c r="B113" s="7" t="s">
        <v>4577</v>
      </c>
      <c r="C113" s="7" t="s">
        <v>4457</v>
      </c>
      <c r="D113" s="7" t="s">
        <v>4462</v>
      </c>
      <c r="E113" s="7" t="s">
        <v>0</v>
      </c>
      <c r="F113" s="7" t="s">
        <v>0</v>
      </c>
      <c r="G113" s="7">
        <v>332.2</v>
      </c>
      <c r="H113" s="7">
        <v>101.12</v>
      </c>
      <c r="I113" s="7">
        <v>0</v>
      </c>
      <c r="J113" s="7">
        <v>433.32</v>
      </c>
      <c r="K113" s="7" t="s">
        <v>132</v>
      </c>
      <c r="L113" s="7">
        <v>4</v>
      </c>
      <c r="M113" s="7" t="s">
        <v>4549</v>
      </c>
      <c r="N113" s="7"/>
    </row>
    <row r="114" spans="1:14" ht="26" hidden="1" x14ac:dyDescent="0.35">
      <c r="A114" s="7">
        <v>30101077</v>
      </c>
      <c r="B114" s="7" t="s">
        <v>4578</v>
      </c>
      <c r="C114" s="7" t="s">
        <v>4445</v>
      </c>
      <c r="D114" s="7" t="s">
        <v>4462</v>
      </c>
      <c r="E114" s="7" t="s">
        <v>0</v>
      </c>
      <c r="F114" s="7" t="s">
        <v>0</v>
      </c>
      <c r="G114" s="7">
        <v>34.799999999999997</v>
      </c>
      <c r="H114" s="7">
        <v>40.18</v>
      </c>
      <c r="I114" s="7">
        <v>0</v>
      </c>
      <c r="J114" s="7">
        <v>74.98</v>
      </c>
      <c r="K114" s="7" t="s">
        <v>0</v>
      </c>
      <c r="L114" s="7">
        <v>0</v>
      </c>
      <c r="M114" s="7" t="s">
        <v>4549</v>
      </c>
      <c r="N114" s="7"/>
    </row>
    <row r="115" spans="1:14" hidden="1" x14ac:dyDescent="0.35">
      <c r="A115" s="7">
        <v>30101085</v>
      </c>
      <c r="B115" s="7" t="s">
        <v>4579</v>
      </c>
      <c r="C115" s="7" t="s">
        <v>4445</v>
      </c>
      <c r="D115" s="7" t="s">
        <v>4462</v>
      </c>
      <c r="E115" s="7" t="s">
        <v>0</v>
      </c>
      <c r="F115" s="7" t="s">
        <v>0</v>
      </c>
      <c r="G115" s="7">
        <v>34.799999999999997</v>
      </c>
      <c r="H115" s="7">
        <v>28.76</v>
      </c>
      <c r="I115" s="7">
        <v>0</v>
      </c>
      <c r="J115" s="7">
        <v>63.56</v>
      </c>
      <c r="K115" s="7" t="s">
        <v>0</v>
      </c>
      <c r="L115" s="7">
        <v>1</v>
      </c>
      <c r="M115" s="7" t="s">
        <v>4549</v>
      </c>
      <c r="N115" s="7"/>
    </row>
    <row r="116" spans="1:14" ht="26" hidden="1" x14ac:dyDescent="0.35">
      <c r="A116" s="7">
        <v>30101093</v>
      </c>
      <c r="B116" s="7" t="s">
        <v>4580</v>
      </c>
      <c r="C116" s="7" t="s">
        <v>4445</v>
      </c>
      <c r="D116" s="7" t="s">
        <v>4446</v>
      </c>
      <c r="E116" s="7" t="s">
        <v>0</v>
      </c>
      <c r="F116" s="7" t="s">
        <v>0</v>
      </c>
      <c r="G116" s="7">
        <v>34.799999999999997</v>
      </c>
      <c r="H116" s="7">
        <v>19.2</v>
      </c>
      <c r="I116" s="7">
        <v>0</v>
      </c>
      <c r="J116" s="7">
        <v>54</v>
      </c>
      <c r="K116" s="7" t="s">
        <v>0</v>
      </c>
      <c r="L116" s="7">
        <v>0</v>
      </c>
      <c r="M116" s="7" t="s">
        <v>4549</v>
      </c>
      <c r="N116" s="7"/>
    </row>
    <row r="117" spans="1:14" hidden="1" x14ac:dyDescent="0.35">
      <c r="A117" s="7">
        <v>30101107</v>
      </c>
      <c r="B117" s="7" t="s">
        <v>4581</v>
      </c>
      <c r="C117" s="7" t="s">
        <v>4445</v>
      </c>
      <c r="D117" s="7" t="s">
        <v>4446</v>
      </c>
      <c r="E117" s="7" t="s">
        <v>0</v>
      </c>
      <c r="F117" s="7" t="s">
        <v>0</v>
      </c>
      <c r="G117" s="7">
        <v>32</v>
      </c>
      <c r="H117" s="7">
        <v>0</v>
      </c>
      <c r="I117" s="7">
        <v>0</v>
      </c>
      <c r="J117" s="7">
        <v>32</v>
      </c>
      <c r="K117" s="7" t="s">
        <v>0</v>
      </c>
      <c r="L117" s="7">
        <v>0</v>
      </c>
      <c r="M117" s="7" t="s">
        <v>4549</v>
      </c>
      <c r="N117" s="7"/>
    </row>
    <row r="118" spans="1:14" hidden="1" x14ac:dyDescent="0.35">
      <c r="A118" s="7">
        <v>30101115</v>
      </c>
      <c r="B118" s="7" t="s">
        <v>4582</v>
      </c>
      <c r="C118" s="7" t="s">
        <v>4445</v>
      </c>
      <c r="D118" s="7" t="s">
        <v>4446</v>
      </c>
      <c r="E118" s="7" t="s">
        <v>0</v>
      </c>
      <c r="F118" s="7" t="s">
        <v>0</v>
      </c>
      <c r="G118" s="7">
        <v>42.8</v>
      </c>
      <c r="H118" s="7">
        <v>63</v>
      </c>
      <c r="I118" s="7">
        <v>0</v>
      </c>
      <c r="J118" s="7">
        <v>105.8</v>
      </c>
      <c r="K118" s="7" t="s">
        <v>132</v>
      </c>
      <c r="L118" s="7">
        <v>1</v>
      </c>
      <c r="M118" s="7" t="s">
        <v>4549</v>
      </c>
      <c r="N118" s="7"/>
    </row>
    <row r="119" spans="1:14" hidden="1" x14ac:dyDescent="0.35">
      <c r="A119" s="7">
        <v>30101140</v>
      </c>
      <c r="B119" s="7" t="s">
        <v>4583</v>
      </c>
      <c r="C119" s="7" t="s">
        <v>4457</v>
      </c>
      <c r="D119" s="7" t="s">
        <v>4452</v>
      </c>
      <c r="E119" s="7" t="s">
        <v>0</v>
      </c>
      <c r="F119" s="7" t="s">
        <v>132</v>
      </c>
      <c r="G119" s="7">
        <v>661.32</v>
      </c>
      <c r="H119" s="7">
        <v>577.97</v>
      </c>
      <c r="I119" s="7">
        <v>38.72</v>
      </c>
      <c r="J119" s="7">
        <v>1278.01</v>
      </c>
      <c r="K119" s="7" t="s">
        <v>132</v>
      </c>
      <c r="L119" s="7">
        <v>3</v>
      </c>
      <c r="M119" s="7" t="s">
        <v>4549</v>
      </c>
      <c r="N119" s="7"/>
    </row>
    <row r="120" spans="1:14" ht="26" hidden="1" x14ac:dyDescent="0.35">
      <c r="A120" s="7">
        <v>30101158</v>
      </c>
      <c r="B120" s="7" t="s">
        <v>4584</v>
      </c>
      <c r="C120" s="7" t="s">
        <v>4457</v>
      </c>
      <c r="D120" s="7" t="s">
        <v>4452</v>
      </c>
      <c r="E120" s="7" t="s">
        <v>0</v>
      </c>
      <c r="F120" s="7" t="s">
        <v>132</v>
      </c>
      <c r="G120" s="7">
        <v>429</v>
      </c>
      <c r="H120" s="7">
        <v>414.75</v>
      </c>
      <c r="I120" s="7">
        <v>0</v>
      </c>
      <c r="J120" s="7">
        <v>843.75</v>
      </c>
      <c r="K120" s="7" t="s">
        <v>132</v>
      </c>
      <c r="L120" s="7">
        <v>3</v>
      </c>
      <c r="M120" s="7" t="s">
        <v>4549</v>
      </c>
      <c r="N120" s="7"/>
    </row>
    <row r="121" spans="1:14" ht="26" hidden="1" x14ac:dyDescent="0.35">
      <c r="A121" s="7">
        <v>30101204</v>
      </c>
      <c r="B121" s="7" t="s">
        <v>4585</v>
      </c>
      <c r="C121" s="7" t="s">
        <v>4445</v>
      </c>
      <c r="D121" s="7" t="s">
        <v>4446</v>
      </c>
      <c r="E121" s="7" t="s">
        <v>0</v>
      </c>
      <c r="F121" s="7" t="s">
        <v>0</v>
      </c>
      <c r="G121" s="7">
        <v>48</v>
      </c>
      <c r="H121" s="7">
        <v>0</v>
      </c>
      <c r="I121" s="7">
        <v>0</v>
      </c>
      <c r="J121" s="7">
        <v>48</v>
      </c>
      <c r="K121" s="7" t="s">
        <v>0</v>
      </c>
      <c r="L121" s="7">
        <v>0</v>
      </c>
      <c r="M121" s="7" t="s">
        <v>4549</v>
      </c>
      <c r="N121" s="7"/>
    </row>
    <row r="122" spans="1:14" hidden="1" x14ac:dyDescent="0.35">
      <c r="A122" s="7">
        <v>30101212</v>
      </c>
      <c r="B122" s="7" t="s">
        <v>4586</v>
      </c>
      <c r="C122" s="7" t="s">
        <v>4445</v>
      </c>
      <c r="D122" s="7" t="s">
        <v>4462</v>
      </c>
      <c r="E122" s="7" t="s">
        <v>132</v>
      </c>
      <c r="F122" s="7" t="s">
        <v>0</v>
      </c>
      <c r="G122" s="7">
        <v>34.799999999999997</v>
      </c>
      <c r="H122" s="7">
        <v>27.42</v>
      </c>
      <c r="I122" s="7">
        <v>0</v>
      </c>
      <c r="J122" s="7">
        <v>62.22</v>
      </c>
      <c r="K122" s="7" t="s">
        <v>0</v>
      </c>
      <c r="L122" s="7">
        <v>0</v>
      </c>
      <c r="M122" s="7" t="s">
        <v>4549</v>
      </c>
      <c r="N122" s="7"/>
    </row>
    <row r="123" spans="1:14" ht="26" hidden="1" x14ac:dyDescent="0.35">
      <c r="A123" s="7">
        <v>30101247</v>
      </c>
      <c r="B123" s="7" t="s">
        <v>4587</v>
      </c>
      <c r="C123" s="7" t="s">
        <v>4445</v>
      </c>
      <c r="D123" s="7" t="s">
        <v>4462</v>
      </c>
      <c r="E123" s="7" t="s">
        <v>0</v>
      </c>
      <c r="F123" s="7" t="s">
        <v>0</v>
      </c>
      <c r="G123" s="7">
        <v>42.8</v>
      </c>
      <c r="H123" s="7">
        <v>65.47</v>
      </c>
      <c r="I123" s="7">
        <v>0</v>
      </c>
      <c r="J123" s="7">
        <v>108.27</v>
      </c>
      <c r="K123" s="7" t="s">
        <v>0</v>
      </c>
      <c r="L123" s="7">
        <v>4</v>
      </c>
      <c r="M123" s="7" t="s">
        <v>4549</v>
      </c>
      <c r="N123" s="7"/>
    </row>
    <row r="124" spans="1:14" hidden="1" x14ac:dyDescent="0.35">
      <c r="A124" s="7">
        <v>30101255</v>
      </c>
      <c r="B124" s="7" t="s">
        <v>4588</v>
      </c>
      <c r="C124" s="7" t="s">
        <v>4445</v>
      </c>
      <c r="D124" s="7" t="s">
        <v>4446</v>
      </c>
      <c r="E124" s="7" t="s">
        <v>0</v>
      </c>
      <c r="F124" s="7" t="s">
        <v>0</v>
      </c>
      <c r="G124" s="7">
        <v>34.799999999999997</v>
      </c>
      <c r="H124" s="7">
        <v>28.8</v>
      </c>
      <c r="I124" s="7">
        <v>0</v>
      </c>
      <c r="J124" s="7">
        <v>63.6</v>
      </c>
      <c r="K124" s="7" t="s">
        <v>0</v>
      </c>
      <c r="L124" s="7">
        <v>0</v>
      </c>
      <c r="M124" s="7" t="s">
        <v>4549</v>
      </c>
      <c r="N124" s="7"/>
    </row>
    <row r="125" spans="1:14" hidden="1" x14ac:dyDescent="0.35">
      <c r="A125" s="7">
        <v>30101263</v>
      </c>
      <c r="B125" s="7" t="s">
        <v>4589</v>
      </c>
      <c r="C125" s="7" t="s">
        <v>4445</v>
      </c>
      <c r="D125" s="7" t="s">
        <v>4446</v>
      </c>
      <c r="E125" s="7" t="s">
        <v>0</v>
      </c>
      <c r="F125" s="7" t="s">
        <v>0</v>
      </c>
      <c r="G125" s="7">
        <v>34.799999999999997</v>
      </c>
      <c r="H125" s="7">
        <v>50</v>
      </c>
      <c r="I125" s="7">
        <v>0</v>
      </c>
      <c r="J125" s="7">
        <v>84.8</v>
      </c>
      <c r="K125" s="7" t="s">
        <v>132</v>
      </c>
      <c r="L125" s="7">
        <v>0</v>
      </c>
      <c r="M125" s="7" t="s">
        <v>4549</v>
      </c>
      <c r="N125" s="7"/>
    </row>
    <row r="126" spans="1:14" ht="26" hidden="1" x14ac:dyDescent="0.35">
      <c r="A126" s="7">
        <v>30101271</v>
      </c>
      <c r="B126" s="7" t="s">
        <v>4590</v>
      </c>
      <c r="C126" s="7" t="s">
        <v>4457</v>
      </c>
      <c r="D126" s="7" t="s">
        <v>4452</v>
      </c>
      <c r="E126" s="7" t="s">
        <v>0</v>
      </c>
      <c r="F126" s="7" t="s">
        <v>132</v>
      </c>
      <c r="G126" s="7">
        <v>848.63</v>
      </c>
      <c r="H126" s="7">
        <v>939.08</v>
      </c>
      <c r="I126" s="7">
        <v>0</v>
      </c>
      <c r="J126" s="7">
        <v>1787.71</v>
      </c>
      <c r="K126" s="7" t="s">
        <v>132</v>
      </c>
      <c r="L126" s="7">
        <v>2</v>
      </c>
      <c r="M126" s="7" t="s">
        <v>4549</v>
      </c>
      <c r="N126" s="7"/>
    </row>
    <row r="127" spans="1:14" hidden="1" x14ac:dyDescent="0.35">
      <c r="A127" s="7">
        <v>30101280</v>
      </c>
      <c r="B127" s="7" t="s">
        <v>4591</v>
      </c>
      <c r="C127" s="7" t="s">
        <v>4457</v>
      </c>
      <c r="D127" s="7" t="s">
        <v>4452</v>
      </c>
      <c r="E127" s="7" t="s">
        <v>132</v>
      </c>
      <c r="F127" s="7" t="s">
        <v>132</v>
      </c>
      <c r="G127" s="7">
        <v>118</v>
      </c>
      <c r="H127" s="7">
        <v>120</v>
      </c>
      <c r="I127" s="7">
        <v>0</v>
      </c>
      <c r="J127" s="7">
        <v>238</v>
      </c>
      <c r="K127" s="7" t="s">
        <v>132</v>
      </c>
      <c r="L127" s="7">
        <v>2</v>
      </c>
      <c r="M127" s="7" t="s">
        <v>4549</v>
      </c>
      <c r="N127" s="7"/>
    </row>
    <row r="128" spans="1:14" ht="26" hidden="1" x14ac:dyDescent="0.35">
      <c r="A128" s="7">
        <v>30101298</v>
      </c>
      <c r="B128" s="7" t="s">
        <v>4592</v>
      </c>
      <c r="C128" s="7" t="s">
        <v>4445</v>
      </c>
      <c r="D128" s="7" t="s">
        <v>4446</v>
      </c>
      <c r="E128" s="7" t="s">
        <v>0</v>
      </c>
      <c r="F128" s="7" t="s">
        <v>0</v>
      </c>
      <c r="G128" s="7">
        <v>42.8</v>
      </c>
      <c r="H128" s="7">
        <v>28.8</v>
      </c>
      <c r="I128" s="7">
        <v>0</v>
      </c>
      <c r="J128" s="7">
        <v>71.599999999999994</v>
      </c>
      <c r="K128" s="7" t="s">
        <v>0</v>
      </c>
      <c r="L128" s="7">
        <v>0</v>
      </c>
      <c r="M128" s="7" t="s">
        <v>4549</v>
      </c>
      <c r="N128" s="7"/>
    </row>
    <row r="129" spans="1:14" hidden="1" x14ac:dyDescent="0.35">
      <c r="A129" s="7">
        <v>30101310</v>
      </c>
      <c r="B129" s="7" t="s">
        <v>4593</v>
      </c>
      <c r="C129" s="7" t="s">
        <v>4457</v>
      </c>
      <c r="D129" s="7" t="s">
        <v>4452</v>
      </c>
      <c r="E129" s="7" t="s">
        <v>0</v>
      </c>
      <c r="F129" s="7" t="s">
        <v>132</v>
      </c>
      <c r="G129" s="7">
        <v>332.2</v>
      </c>
      <c r="H129" s="7">
        <v>297.27999999999997</v>
      </c>
      <c r="I129" s="7">
        <v>13.92</v>
      </c>
      <c r="J129" s="7">
        <v>643.4</v>
      </c>
      <c r="K129" s="7" t="s">
        <v>132</v>
      </c>
      <c r="L129" s="7">
        <v>2</v>
      </c>
      <c r="M129" s="7" t="s">
        <v>4549</v>
      </c>
      <c r="N129" s="7"/>
    </row>
    <row r="130" spans="1:14" hidden="1" x14ac:dyDescent="0.35">
      <c r="A130" s="7">
        <v>30101328</v>
      </c>
      <c r="B130" s="7" t="s">
        <v>4594</v>
      </c>
      <c r="C130" s="7" t="s">
        <v>4457</v>
      </c>
      <c r="D130" s="7" t="s">
        <v>4452</v>
      </c>
      <c r="E130" s="7" t="s">
        <v>0</v>
      </c>
      <c r="F130" s="7" t="s">
        <v>132</v>
      </c>
      <c r="G130" s="7">
        <v>316.8</v>
      </c>
      <c r="H130" s="7">
        <v>258.88</v>
      </c>
      <c r="I130" s="7">
        <v>11</v>
      </c>
      <c r="J130" s="7">
        <v>586.67999999999995</v>
      </c>
      <c r="K130" s="7" t="s">
        <v>132</v>
      </c>
      <c r="L130" s="7">
        <v>2</v>
      </c>
      <c r="M130" s="7" t="s">
        <v>4549</v>
      </c>
      <c r="N130" s="7"/>
    </row>
    <row r="131" spans="1:14" hidden="1" x14ac:dyDescent="0.35">
      <c r="A131" s="7">
        <v>30101336</v>
      </c>
      <c r="B131" s="7" t="s">
        <v>4595</v>
      </c>
      <c r="C131" s="7" t="s">
        <v>4457</v>
      </c>
      <c r="D131" s="7" t="s">
        <v>4452</v>
      </c>
      <c r="E131" s="7" t="s">
        <v>0</v>
      </c>
      <c r="F131" s="7" t="s">
        <v>132</v>
      </c>
      <c r="G131" s="7">
        <v>316.8</v>
      </c>
      <c r="H131" s="7">
        <v>283.2</v>
      </c>
      <c r="I131" s="7">
        <v>11</v>
      </c>
      <c r="J131" s="7">
        <v>611</v>
      </c>
      <c r="K131" s="7" t="s">
        <v>132</v>
      </c>
      <c r="L131" s="7">
        <v>2</v>
      </c>
      <c r="M131" s="7" t="s">
        <v>4549</v>
      </c>
      <c r="N131" s="7"/>
    </row>
    <row r="132" spans="1:14" hidden="1" x14ac:dyDescent="0.35">
      <c r="A132" s="7">
        <v>30101344</v>
      </c>
      <c r="B132" s="7" t="s">
        <v>4596</v>
      </c>
      <c r="C132" s="7" t="s">
        <v>4457</v>
      </c>
      <c r="D132" s="7" t="s">
        <v>4452</v>
      </c>
      <c r="E132" s="7" t="s">
        <v>0</v>
      </c>
      <c r="F132" s="7" t="s">
        <v>132</v>
      </c>
      <c r="G132" s="7">
        <v>316.8</v>
      </c>
      <c r="H132" s="7">
        <v>258.88</v>
      </c>
      <c r="I132" s="7">
        <v>11</v>
      </c>
      <c r="J132" s="7">
        <v>586.67999999999995</v>
      </c>
      <c r="K132" s="7" t="s">
        <v>132</v>
      </c>
      <c r="L132" s="7">
        <v>2</v>
      </c>
      <c r="M132" s="7" t="s">
        <v>4549</v>
      </c>
      <c r="N132" s="7"/>
    </row>
    <row r="133" spans="1:14" hidden="1" x14ac:dyDescent="0.35">
      <c r="A133" s="7">
        <v>30101352</v>
      </c>
      <c r="B133" s="7" t="s">
        <v>4597</v>
      </c>
      <c r="C133" s="7" t="s">
        <v>4445</v>
      </c>
      <c r="D133" s="7" t="s">
        <v>4446</v>
      </c>
      <c r="E133" s="7" t="s">
        <v>0</v>
      </c>
      <c r="F133" s="7" t="s">
        <v>0</v>
      </c>
      <c r="G133" s="7">
        <v>0</v>
      </c>
      <c r="H133" s="7">
        <v>25</v>
      </c>
      <c r="I133" s="7">
        <v>0</v>
      </c>
      <c r="J133" s="7">
        <v>25</v>
      </c>
      <c r="K133" s="7" t="s">
        <v>0</v>
      </c>
      <c r="L133" s="7">
        <v>0</v>
      </c>
      <c r="M133" s="7" t="s">
        <v>4549</v>
      </c>
      <c r="N133" s="7"/>
    </row>
    <row r="134" spans="1:14" hidden="1" x14ac:dyDescent="0.35">
      <c r="A134" s="7">
        <v>30101360</v>
      </c>
      <c r="B134" s="7" t="s">
        <v>4598</v>
      </c>
      <c r="C134" s="7" t="s">
        <v>4457</v>
      </c>
      <c r="D134" s="7" t="s">
        <v>4452</v>
      </c>
      <c r="E134" s="7" t="s">
        <v>132</v>
      </c>
      <c r="F134" s="7" t="s">
        <v>132</v>
      </c>
      <c r="G134" s="7">
        <v>429</v>
      </c>
      <c r="H134" s="7">
        <v>368.64</v>
      </c>
      <c r="I134" s="7">
        <v>13.92</v>
      </c>
      <c r="J134" s="7">
        <v>811.56</v>
      </c>
      <c r="K134" s="7" t="s">
        <v>132</v>
      </c>
      <c r="L134" s="7">
        <v>2</v>
      </c>
      <c r="M134" s="7" t="s">
        <v>4549</v>
      </c>
      <c r="N134" s="7"/>
    </row>
    <row r="135" spans="1:14" hidden="1" x14ac:dyDescent="0.35">
      <c r="A135" s="7">
        <v>30101379</v>
      </c>
      <c r="B135" s="7" t="s">
        <v>4599</v>
      </c>
      <c r="C135" s="7" t="s">
        <v>4457</v>
      </c>
      <c r="D135" s="7" t="s">
        <v>4452</v>
      </c>
      <c r="E135" s="7" t="s">
        <v>132</v>
      </c>
      <c r="F135" s="7" t="s">
        <v>132</v>
      </c>
      <c r="G135" s="7">
        <v>762.3</v>
      </c>
      <c r="H135" s="7">
        <v>573.09</v>
      </c>
      <c r="I135" s="7">
        <v>13.92</v>
      </c>
      <c r="J135" s="7">
        <v>1349.31</v>
      </c>
      <c r="K135" s="7" t="s">
        <v>132</v>
      </c>
      <c r="L135" s="7">
        <v>3</v>
      </c>
      <c r="M135" s="7" t="s">
        <v>4549</v>
      </c>
      <c r="N135" s="7"/>
    </row>
    <row r="136" spans="1:14" hidden="1" x14ac:dyDescent="0.35">
      <c r="A136" s="7">
        <v>30101387</v>
      </c>
      <c r="B136" s="7" t="s">
        <v>4600</v>
      </c>
      <c r="C136" s="7" t="s">
        <v>4457</v>
      </c>
      <c r="D136" s="7" t="s">
        <v>4452</v>
      </c>
      <c r="E136" s="7" t="s">
        <v>132</v>
      </c>
      <c r="F136" s="7" t="s">
        <v>132</v>
      </c>
      <c r="G136" s="7">
        <v>120</v>
      </c>
      <c r="H136" s="7">
        <v>63.94</v>
      </c>
      <c r="I136" s="7">
        <v>0</v>
      </c>
      <c r="J136" s="7">
        <v>183.94</v>
      </c>
      <c r="K136" s="7" t="s">
        <v>0</v>
      </c>
      <c r="L136" s="7">
        <v>1</v>
      </c>
      <c r="M136" s="7" t="s">
        <v>4549</v>
      </c>
      <c r="N136" s="7"/>
    </row>
    <row r="137" spans="1:14" hidden="1" x14ac:dyDescent="0.35">
      <c r="A137" s="7">
        <v>30101425</v>
      </c>
      <c r="B137" s="7" t="s">
        <v>4601</v>
      </c>
      <c r="C137" s="7" t="s">
        <v>4457</v>
      </c>
      <c r="D137" s="7" t="s">
        <v>4452</v>
      </c>
      <c r="E137" s="7" t="s">
        <v>0</v>
      </c>
      <c r="F137" s="7" t="s">
        <v>132</v>
      </c>
      <c r="G137" s="7">
        <v>969.2</v>
      </c>
      <c r="H137" s="7">
        <v>293.99</v>
      </c>
      <c r="I137" s="7">
        <v>79.75</v>
      </c>
      <c r="J137" s="7">
        <v>1342.94</v>
      </c>
      <c r="K137" s="7" t="s">
        <v>132</v>
      </c>
      <c r="L137" s="7">
        <v>4</v>
      </c>
      <c r="M137" s="7" t="s">
        <v>4549</v>
      </c>
      <c r="N137" s="7"/>
    </row>
    <row r="138" spans="1:14" hidden="1" x14ac:dyDescent="0.35">
      <c r="A138" s="7">
        <v>30101433</v>
      </c>
      <c r="B138" s="7" t="s">
        <v>4602</v>
      </c>
      <c r="C138" s="7" t="s">
        <v>4457</v>
      </c>
      <c r="D138" s="7" t="s">
        <v>4452</v>
      </c>
      <c r="E138" s="7" t="s">
        <v>0</v>
      </c>
      <c r="F138" s="7" t="s">
        <v>132</v>
      </c>
      <c r="G138" s="7">
        <v>1069.2</v>
      </c>
      <c r="H138" s="7">
        <v>892.86</v>
      </c>
      <c r="I138" s="7">
        <v>79.75</v>
      </c>
      <c r="J138" s="7">
        <v>2041.81</v>
      </c>
      <c r="K138" s="7" t="s">
        <v>132</v>
      </c>
      <c r="L138" s="7">
        <v>4</v>
      </c>
      <c r="M138" s="7" t="s">
        <v>4549</v>
      </c>
      <c r="N138" s="7"/>
    </row>
    <row r="139" spans="1:14" hidden="1" x14ac:dyDescent="0.35">
      <c r="A139" s="7">
        <v>30101441</v>
      </c>
      <c r="B139" s="7" t="s">
        <v>4603</v>
      </c>
      <c r="C139" s="7" t="s">
        <v>4457</v>
      </c>
      <c r="D139" s="7" t="s">
        <v>4452</v>
      </c>
      <c r="E139" s="7" t="s">
        <v>0</v>
      </c>
      <c r="F139" s="7" t="s">
        <v>132</v>
      </c>
      <c r="G139" s="7">
        <v>140.25</v>
      </c>
      <c r="H139" s="7">
        <v>95.2</v>
      </c>
      <c r="I139" s="7">
        <v>7.15</v>
      </c>
      <c r="J139" s="7">
        <v>242.6</v>
      </c>
      <c r="K139" s="7" t="s">
        <v>132</v>
      </c>
      <c r="L139" s="7">
        <v>1</v>
      </c>
      <c r="M139" s="7" t="s">
        <v>4549</v>
      </c>
      <c r="N139" s="7"/>
    </row>
    <row r="140" spans="1:14" ht="26" hidden="1" x14ac:dyDescent="0.35">
      <c r="A140" s="7">
        <v>30101450</v>
      </c>
      <c r="B140" s="7" t="s">
        <v>4604</v>
      </c>
      <c r="C140" s="7" t="s">
        <v>4457</v>
      </c>
      <c r="D140" s="7" t="s">
        <v>4452</v>
      </c>
      <c r="E140" s="7" t="s">
        <v>0</v>
      </c>
      <c r="F140" s="7" t="s">
        <v>132</v>
      </c>
      <c r="G140" s="7">
        <v>298.10000000000002</v>
      </c>
      <c r="H140" s="7">
        <v>246.4</v>
      </c>
      <c r="I140" s="7">
        <v>11</v>
      </c>
      <c r="J140" s="7">
        <v>555.5</v>
      </c>
      <c r="K140" s="7" t="s">
        <v>132</v>
      </c>
      <c r="L140" s="7">
        <v>2</v>
      </c>
      <c r="M140" s="7" t="s">
        <v>4549</v>
      </c>
      <c r="N140" s="7"/>
    </row>
    <row r="141" spans="1:14" hidden="1" x14ac:dyDescent="0.35">
      <c r="A141" s="7">
        <v>30101468</v>
      </c>
      <c r="B141" s="7" t="s">
        <v>4605</v>
      </c>
      <c r="C141" s="7" t="s">
        <v>4445</v>
      </c>
      <c r="D141" s="7" t="s">
        <v>4462</v>
      </c>
      <c r="E141" s="7" t="s">
        <v>0</v>
      </c>
      <c r="F141" s="7" t="s">
        <v>0</v>
      </c>
      <c r="G141" s="7">
        <v>73.38</v>
      </c>
      <c r="H141" s="7">
        <v>100</v>
      </c>
      <c r="I141" s="7">
        <v>0</v>
      </c>
      <c r="J141" s="7">
        <v>173.38</v>
      </c>
      <c r="K141" s="7" t="s">
        <v>0</v>
      </c>
      <c r="L141" s="7">
        <v>0</v>
      </c>
      <c r="M141" s="7" t="s">
        <v>4549</v>
      </c>
      <c r="N141" s="7"/>
    </row>
    <row r="142" spans="1:14" hidden="1" x14ac:dyDescent="0.35">
      <c r="A142" s="7">
        <v>30101476</v>
      </c>
      <c r="B142" s="7" t="s">
        <v>4606</v>
      </c>
      <c r="C142" s="7" t="s">
        <v>4457</v>
      </c>
      <c r="D142" s="7" t="s">
        <v>4452</v>
      </c>
      <c r="E142" s="7" t="s">
        <v>0</v>
      </c>
      <c r="F142" s="7" t="s">
        <v>132</v>
      </c>
      <c r="G142" s="7">
        <v>656.7</v>
      </c>
      <c r="H142" s="7">
        <v>494.31</v>
      </c>
      <c r="I142" s="7">
        <v>37.4</v>
      </c>
      <c r="J142" s="7">
        <v>1188.4100000000001</v>
      </c>
      <c r="K142" s="7" t="s">
        <v>132</v>
      </c>
      <c r="L142" s="7">
        <v>2</v>
      </c>
      <c r="M142" s="7" t="s">
        <v>4549</v>
      </c>
      <c r="N142" s="7"/>
    </row>
    <row r="143" spans="1:14" hidden="1" x14ac:dyDescent="0.35">
      <c r="A143" s="7">
        <v>30101484</v>
      </c>
      <c r="B143" s="7" t="s">
        <v>4607</v>
      </c>
      <c r="C143" s="7" t="s">
        <v>4445</v>
      </c>
      <c r="D143" s="7" t="s">
        <v>4462</v>
      </c>
      <c r="E143" s="7" t="s">
        <v>132</v>
      </c>
      <c r="F143" s="7" t="s">
        <v>0</v>
      </c>
      <c r="G143" s="7">
        <v>32.799999999999997</v>
      </c>
      <c r="H143" s="7">
        <v>40.18</v>
      </c>
      <c r="I143" s="7">
        <v>0</v>
      </c>
      <c r="J143" s="7">
        <v>72.98</v>
      </c>
      <c r="K143" s="7" t="s">
        <v>0</v>
      </c>
      <c r="L143" s="7">
        <v>0</v>
      </c>
      <c r="M143" s="7" t="s">
        <v>4549</v>
      </c>
      <c r="N143" s="7"/>
    </row>
    <row r="144" spans="1:14" ht="26" hidden="1" x14ac:dyDescent="0.35">
      <c r="A144" s="7">
        <v>30101492</v>
      </c>
      <c r="B144" s="7" t="s">
        <v>4608</v>
      </c>
      <c r="C144" s="7" t="s">
        <v>4445</v>
      </c>
      <c r="D144" s="7" t="s">
        <v>4462</v>
      </c>
      <c r="E144" s="7" t="s">
        <v>0</v>
      </c>
      <c r="F144" s="7" t="s">
        <v>0</v>
      </c>
      <c r="G144" s="7">
        <v>42.8</v>
      </c>
      <c r="H144" s="7">
        <v>48</v>
      </c>
      <c r="I144" s="7">
        <v>0</v>
      </c>
      <c r="J144" s="7">
        <v>90.8</v>
      </c>
      <c r="K144" s="7" t="s">
        <v>0</v>
      </c>
      <c r="L144" s="7">
        <v>4</v>
      </c>
      <c r="M144" s="7" t="s">
        <v>4549</v>
      </c>
      <c r="N144" s="7"/>
    </row>
    <row r="145" spans="1:14" hidden="1" x14ac:dyDescent="0.35">
      <c r="A145" s="7">
        <v>30101493</v>
      </c>
      <c r="B145" s="7" t="s">
        <v>4609</v>
      </c>
      <c r="C145" s="7" t="s">
        <v>4445</v>
      </c>
      <c r="D145" s="7" t="s">
        <v>4462</v>
      </c>
      <c r="E145" s="7" t="s">
        <v>0</v>
      </c>
      <c r="F145" s="7" t="s">
        <v>0</v>
      </c>
      <c r="G145" s="7">
        <v>42.8</v>
      </c>
      <c r="H145" s="7">
        <v>60</v>
      </c>
      <c r="I145" s="7">
        <v>0</v>
      </c>
      <c r="J145" s="7">
        <v>102.8</v>
      </c>
      <c r="K145" s="7" t="s">
        <v>0</v>
      </c>
      <c r="L145" s="7">
        <v>4</v>
      </c>
      <c r="M145" s="7" t="s">
        <v>4549</v>
      </c>
      <c r="N145" s="7"/>
    </row>
    <row r="146" spans="1:14" hidden="1" x14ac:dyDescent="0.35">
      <c r="A146" s="7">
        <v>30101514</v>
      </c>
      <c r="B146" s="7" t="s">
        <v>4610</v>
      </c>
      <c r="C146" s="7" t="s">
        <v>4445</v>
      </c>
      <c r="D146" s="7" t="s">
        <v>4462</v>
      </c>
      <c r="E146" s="7" t="s">
        <v>0</v>
      </c>
      <c r="F146" s="7" t="s">
        <v>0</v>
      </c>
      <c r="G146" s="7">
        <v>57.2</v>
      </c>
      <c r="H146" s="7">
        <v>22.32</v>
      </c>
      <c r="I146" s="7">
        <v>0</v>
      </c>
      <c r="J146" s="7">
        <v>79.52</v>
      </c>
      <c r="K146" s="7" t="s">
        <v>0</v>
      </c>
      <c r="L146" s="7">
        <v>0</v>
      </c>
      <c r="M146" s="7" t="s">
        <v>4549</v>
      </c>
      <c r="N146" s="7"/>
    </row>
    <row r="147" spans="1:14" ht="26" hidden="1" x14ac:dyDescent="0.35">
      <c r="A147" s="7">
        <v>30101522</v>
      </c>
      <c r="B147" s="7" t="s">
        <v>4611</v>
      </c>
      <c r="C147" s="7" t="s">
        <v>4457</v>
      </c>
      <c r="D147" s="7" t="s">
        <v>4452</v>
      </c>
      <c r="E147" s="7" t="s">
        <v>0</v>
      </c>
      <c r="F147" s="7" t="s">
        <v>132</v>
      </c>
      <c r="G147" s="7">
        <v>577.5</v>
      </c>
      <c r="H147" s="7">
        <v>345.82</v>
      </c>
      <c r="I147" s="7">
        <v>37.4</v>
      </c>
      <c r="J147" s="7">
        <v>960.72</v>
      </c>
      <c r="K147" s="7" t="s">
        <v>132</v>
      </c>
      <c r="L147" s="7">
        <v>2</v>
      </c>
      <c r="M147" s="7" t="s">
        <v>4549</v>
      </c>
      <c r="N147" s="7"/>
    </row>
    <row r="148" spans="1:14" ht="26" hidden="1" x14ac:dyDescent="0.35">
      <c r="A148" s="7">
        <v>30101530</v>
      </c>
      <c r="B148" s="7" t="s">
        <v>4612</v>
      </c>
      <c r="C148" s="7" t="s">
        <v>4457</v>
      </c>
      <c r="D148" s="7" t="s">
        <v>4452</v>
      </c>
      <c r="E148" s="7" t="s">
        <v>0</v>
      </c>
      <c r="F148" s="7" t="s">
        <v>132</v>
      </c>
      <c r="G148" s="7">
        <v>584.1</v>
      </c>
      <c r="H148" s="7">
        <v>691.28</v>
      </c>
      <c r="I148" s="7">
        <v>13.92</v>
      </c>
      <c r="J148" s="7">
        <v>1289.3</v>
      </c>
      <c r="K148" s="7" t="s">
        <v>132</v>
      </c>
      <c r="L148" s="7">
        <v>3</v>
      </c>
      <c r="M148" s="7" t="s">
        <v>4549</v>
      </c>
      <c r="N148" s="7"/>
    </row>
    <row r="149" spans="1:14" ht="26" hidden="1" x14ac:dyDescent="0.35">
      <c r="A149" s="7">
        <v>30101549</v>
      </c>
      <c r="B149" s="7" t="s">
        <v>4613</v>
      </c>
      <c r="C149" s="7" t="s">
        <v>4457</v>
      </c>
      <c r="D149" s="7" t="s">
        <v>4452</v>
      </c>
      <c r="E149" s="7" t="s">
        <v>0</v>
      </c>
      <c r="F149" s="7" t="s">
        <v>132</v>
      </c>
      <c r="G149" s="7">
        <v>423.5</v>
      </c>
      <c r="H149" s="7">
        <v>359.84</v>
      </c>
      <c r="I149" s="7">
        <v>13.92</v>
      </c>
      <c r="J149" s="7">
        <v>797.26</v>
      </c>
      <c r="K149" s="7" t="s">
        <v>132</v>
      </c>
      <c r="L149" s="7">
        <v>3</v>
      </c>
      <c r="M149" s="7" t="s">
        <v>4549</v>
      </c>
      <c r="N149" s="7"/>
    </row>
    <row r="150" spans="1:14" ht="26" hidden="1" x14ac:dyDescent="0.35">
      <c r="A150" s="7">
        <v>30101557</v>
      </c>
      <c r="B150" s="7" t="s">
        <v>4614</v>
      </c>
      <c r="C150" s="7" t="s">
        <v>4457</v>
      </c>
      <c r="D150" s="7" t="s">
        <v>4452</v>
      </c>
      <c r="E150" s="7" t="s">
        <v>0</v>
      </c>
      <c r="F150" s="7" t="s">
        <v>132</v>
      </c>
      <c r="G150" s="7">
        <v>577.5</v>
      </c>
      <c r="H150" s="7">
        <v>450</v>
      </c>
      <c r="I150" s="7">
        <v>13.92</v>
      </c>
      <c r="J150" s="7">
        <v>1041.42</v>
      </c>
      <c r="K150" s="7" t="s">
        <v>132</v>
      </c>
      <c r="L150" s="7">
        <v>3</v>
      </c>
      <c r="M150" s="7" t="s">
        <v>4549</v>
      </c>
      <c r="N150" s="7"/>
    </row>
    <row r="151" spans="1:14" ht="26" hidden="1" x14ac:dyDescent="0.35">
      <c r="A151" s="7">
        <v>30101565</v>
      </c>
      <c r="B151" s="7" t="s">
        <v>4615</v>
      </c>
      <c r="C151" s="7" t="s">
        <v>4457</v>
      </c>
      <c r="D151" s="7" t="s">
        <v>4452</v>
      </c>
      <c r="E151" s="7" t="s">
        <v>0</v>
      </c>
      <c r="F151" s="7" t="s">
        <v>132</v>
      </c>
      <c r="G151" s="7">
        <v>574.20000000000005</v>
      </c>
      <c r="H151" s="7">
        <v>563.76</v>
      </c>
      <c r="I151" s="7">
        <v>13.92</v>
      </c>
      <c r="J151" s="7">
        <v>1151.8800000000001</v>
      </c>
      <c r="K151" s="7" t="s">
        <v>132</v>
      </c>
      <c r="L151" s="7">
        <v>3</v>
      </c>
      <c r="M151" s="7" t="s">
        <v>4549</v>
      </c>
      <c r="N151" s="7"/>
    </row>
    <row r="152" spans="1:14" ht="26" hidden="1" x14ac:dyDescent="0.35">
      <c r="A152" s="7">
        <v>30101573</v>
      </c>
      <c r="B152" s="7" t="s">
        <v>4616</v>
      </c>
      <c r="C152" s="7" t="s">
        <v>4457</v>
      </c>
      <c r="D152" s="7" t="s">
        <v>4452</v>
      </c>
      <c r="E152" s="7" t="s">
        <v>0</v>
      </c>
      <c r="F152" s="7" t="s">
        <v>132</v>
      </c>
      <c r="G152" s="7">
        <v>574.20000000000005</v>
      </c>
      <c r="H152" s="7">
        <v>482.99</v>
      </c>
      <c r="I152" s="7">
        <v>13.92</v>
      </c>
      <c r="J152" s="7">
        <v>1071.1099999999999</v>
      </c>
      <c r="K152" s="7" t="s">
        <v>132</v>
      </c>
      <c r="L152" s="7">
        <v>3</v>
      </c>
      <c r="M152" s="7" t="s">
        <v>4549</v>
      </c>
      <c r="N152" s="7"/>
    </row>
    <row r="153" spans="1:14" ht="26" hidden="1" x14ac:dyDescent="0.35">
      <c r="A153" s="7">
        <v>30101581</v>
      </c>
      <c r="B153" s="7" t="s">
        <v>4617</v>
      </c>
      <c r="C153" s="7" t="s">
        <v>4457</v>
      </c>
      <c r="D153" s="7" t="s">
        <v>4452</v>
      </c>
      <c r="E153" s="7" t="s">
        <v>0</v>
      </c>
      <c r="F153" s="7" t="s">
        <v>132</v>
      </c>
      <c r="G153" s="7">
        <v>425.7</v>
      </c>
      <c r="H153" s="7">
        <v>371.66</v>
      </c>
      <c r="I153" s="7">
        <v>13.92</v>
      </c>
      <c r="J153" s="7">
        <v>811.28</v>
      </c>
      <c r="K153" s="7" t="s">
        <v>132</v>
      </c>
      <c r="L153" s="7">
        <v>3</v>
      </c>
      <c r="M153" s="7" t="s">
        <v>4549</v>
      </c>
      <c r="N153" s="7"/>
    </row>
    <row r="154" spans="1:14" hidden="1" x14ac:dyDescent="0.35">
      <c r="A154" s="7">
        <v>30101590</v>
      </c>
      <c r="B154" s="7" t="s">
        <v>4618</v>
      </c>
      <c r="C154" s="7" t="s">
        <v>4445</v>
      </c>
      <c r="D154" s="7" t="s">
        <v>4462</v>
      </c>
      <c r="E154" s="7" t="s">
        <v>0</v>
      </c>
      <c r="F154" s="7" t="s">
        <v>0</v>
      </c>
      <c r="G154" s="7">
        <v>34.799999999999997</v>
      </c>
      <c r="H154" s="7">
        <v>30.2</v>
      </c>
      <c r="I154" s="7">
        <v>0</v>
      </c>
      <c r="J154" s="7">
        <v>65</v>
      </c>
      <c r="K154" s="7" t="s">
        <v>0</v>
      </c>
      <c r="L154" s="7">
        <v>1</v>
      </c>
      <c r="M154" s="7" t="s">
        <v>4549</v>
      </c>
      <c r="N154" s="7"/>
    </row>
    <row r="155" spans="1:14" hidden="1" x14ac:dyDescent="0.35">
      <c r="A155" s="7">
        <v>30101603</v>
      </c>
      <c r="B155" s="7" t="s">
        <v>4619</v>
      </c>
      <c r="C155" s="7" t="s">
        <v>4445</v>
      </c>
      <c r="D155" s="7" t="s">
        <v>4462</v>
      </c>
      <c r="E155" s="7" t="s">
        <v>132</v>
      </c>
      <c r="F155" s="7" t="s">
        <v>0</v>
      </c>
      <c r="G155" s="7">
        <v>73.38</v>
      </c>
      <c r="H155" s="7">
        <v>110</v>
      </c>
      <c r="I155" s="7">
        <v>0</v>
      </c>
      <c r="J155" s="7">
        <v>183.38</v>
      </c>
      <c r="K155" s="7" t="s">
        <v>132</v>
      </c>
      <c r="L155" s="7">
        <v>1</v>
      </c>
      <c r="M155" s="7" t="s">
        <v>4549</v>
      </c>
      <c r="N155" s="7"/>
    </row>
    <row r="156" spans="1:14" hidden="1" x14ac:dyDescent="0.35">
      <c r="A156" s="7">
        <v>30101611</v>
      </c>
      <c r="B156" s="7" t="s">
        <v>4620</v>
      </c>
      <c r="C156" s="7" t="s">
        <v>4457</v>
      </c>
      <c r="D156" s="7" t="s">
        <v>4462</v>
      </c>
      <c r="E156" s="7" t="s">
        <v>132</v>
      </c>
      <c r="F156" s="7" t="s">
        <v>0</v>
      </c>
      <c r="G156" s="7">
        <v>133.1</v>
      </c>
      <c r="H156" s="7">
        <v>176</v>
      </c>
      <c r="I156" s="7">
        <v>0</v>
      </c>
      <c r="J156" s="7">
        <v>309.10000000000002</v>
      </c>
      <c r="K156" s="7" t="s">
        <v>132</v>
      </c>
      <c r="L156" s="7">
        <v>1</v>
      </c>
      <c r="M156" s="7" t="s">
        <v>4549</v>
      </c>
      <c r="N156" s="7"/>
    </row>
    <row r="157" spans="1:14" hidden="1" x14ac:dyDescent="0.35">
      <c r="A157" s="7">
        <v>30101620</v>
      </c>
      <c r="B157" s="7" t="s">
        <v>4621</v>
      </c>
      <c r="C157" s="7" t="s">
        <v>4445</v>
      </c>
      <c r="D157" s="7" t="s">
        <v>4462</v>
      </c>
      <c r="E157" s="7" t="s">
        <v>132</v>
      </c>
      <c r="F157" s="7" t="s">
        <v>0</v>
      </c>
      <c r="G157" s="7">
        <v>37.799999999999997</v>
      </c>
      <c r="H157" s="7">
        <v>40.18</v>
      </c>
      <c r="I157" s="7">
        <v>0</v>
      </c>
      <c r="J157" s="7">
        <v>77.98</v>
      </c>
      <c r="K157" s="7" t="s">
        <v>0</v>
      </c>
      <c r="L157" s="7">
        <v>0</v>
      </c>
      <c r="M157" s="7" t="s">
        <v>4549</v>
      </c>
      <c r="N157" s="7"/>
    </row>
    <row r="158" spans="1:14" hidden="1" x14ac:dyDescent="0.35">
      <c r="A158" s="7">
        <v>30101638</v>
      </c>
      <c r="B158" s="7" t="s">
        <v>4622</v>
      </c>
      <c r="C158" s="7" t="s">
        <v>4445</v>
      </c>
      <c r="D158" s="7" t="s">
        <v>4462</v>
      </c>
      <c r="E158" s="7" t="s">
        <v>132</v>
      </c>
      <c r="F158" s="7" t="s">
        <v>0</v>
      </c>
      <c r="G158" s="7">
        <v>72.8</v>
      </c>
      <c r="H158" s="7">
        <v>72.28</v>
      </c>
      <c r="I158" s="7">
        <v>0</v>
      </c>
      <c r="J158" s="7">
        <v>145.08000000000001</v>
      </c>
      <c r="K158" s="7" t="s">
        <v>132</v>
      </c>
      <c r="L158" s="7">
        <v>0</v>
      </c>
      <c r="M158" s="7" t="s">
        <v>4549</v>
      </c>
      <c r="N158" s="7"/>
    </row>
    <row r="159" spans="1:14" hidden="1" x14ac:dyDescent="0.35">
      <c r="A159" s="7">
        <v>30101646</v>
      </c>
      <c r="B159" s="7" t="s">
        <v>4623</v>
      </c>
      <c r="C159" s="7" t="s">
        <v>4445</v>
      </c>
      <c r="D159" s="7" t="s">
        <v>4462</v>
      </c>
      <c r="E159" s="7" t="s">
        <v>0</v>
      </c>
      <c r="F159" s="7" t="s">
        <v>0</v>
      </c>
      <c r="G159" s="7">
        <v>12</v>
      </c>
      <c r="H159" s="7">
        <v>15.45</v>
      </c>
      <c r="I159" s="7">
        <v>0</v>
      </c>
      <c r="J159" s="7">
        <v>27.45</v>
      </c>
      <c r="K159" s="7" t="s">
        <v>0</v>
      </c>
      <c r="L159" s="7">
        <v>1</v>
      </c>
      <c r="M159" s="7" t="s">
        <v>4549</v>
      </c>
      <c r="N159" s="7"/>
    </row>
    <row r="160" spans="1:14" hidden="1" x14ac:dyDescent="0.35">
      <c r="A160" s="7">
        <v>30101670</v>
      </c>
      <c r="B160" s="7" t="s">
        <v>4624</v>
      </c>
      <c r="C160" s="7" t="s">
        <v>4457</v>
      </c>
      <c r="D160" s="7" t="s">
        <v>4462</v>
      </c>
      <c r="E160" s="7" t="s">
        <v>0</v>
      </c>
      <c r="F160" s="7" t="s">
        <v>0</v>
      </c>
      <c r="G160" s="7">
        <v>117.21</v>
      </c>
      <c r="H160" s="7">
        <v>100</v>
      </c>
      <c r="I160" s="7">
        <v>0</v>
      </c>
      <c r="J160" s="7">
        <v>217.21</v>
      </c>
      <c r="K160" s="7" t="s">
        <v>132</v>
      </c>
      <c r="L160" s="7">
        <v>1</v>
      </c>
      <c r="M160" s="7" t="s">
        <v>4549</v>
      </c>
      <c r="N160" s="7"/>
    </row>
    <row r="161" spans="1:14" hidden="1" x14ac:dyDescent="0.35">
      <c r="A161" s="7">
        <v>30101689</v>
      </c>
      <c r="B161" s="7" t="s">
        <v>4625</v>
      </c>
      <c r="C161" s="7" t="s">
        <v>4457</v>
      </c>
      <c r="D161" s="7" t="s">
        <v>4452</v>
      </c>
      <c r="E161" s="7" t="s">
        <v>132</v>
      </c>
      <c r="F161" s="7" t="s">
        <v>132</v>
      </c>
      <c r="G161" s="7">
        <v>403.5</v>
      </c>
      <c r="H161" s="7">
        <v>345.2</v>
      </c>
      <c r="I161" s="7">
        <v>13.92</v>
      </c>
      <c r="J161" s="7">
        <v>762.62</v>
      </c>
      <c r="K161" s="7" t="s">
        <v>132</v>
      </c>
      <c r="L161" s="7">
        <v>2</v>
      </c>
      <c r="M161" s="7" t="s">
        <v>4549</v>
      </c>
      <c r="N161" s="7"/>
    </row>
    <row r="162" spans="1:14" hidden="1" x14ac:dyDescent="0.35">
      <c r="A162" s="7">
        <v>30101697</v>
      </c>
      <c r="B162" s="7" t="s">
        <v>4626</v>
      </c>
      <c r="C162" s="7" t="s">
        <v>4457</v>
      </c>
      <c r="D162" s="7" t="s">
        <v>4452</v>
      </c>
      <c r="E162" s="7" t="s">
        <v>0</v>
      </c>
      <c r="F162" s="7" t="s">
        <v>132</v>
      </c>
      <c r="G162" s="7">
        <v>785.4</v>
      </c>
      <c r="H162" s="7">
        <v>675.04</v>
      </c>
      <c r="I162" s="7">
        <v>37.4</v>
      </c>
      <c r="J162" s="7">
        <v>1497.84</v>
      </c>
      <c r="K162" s="7" t="s">
        <v>132</v>
      </c>
      <c r="L162" s="7">
        <v>3</v>
      </c>
      <c r="M162" s="7" t="s">
        <v>4549</v>
      </c>
      <c r="N162" s="7"/>
    </row>
    <row r="163" spans="1:14" hidden="1" x14ac:dyDescent="0.35">
      <c r="A163" s="7">
        <v>30101700</v>
      </c>
      <c r="B163" s="7" t="s">
        <v>4627</v>
      </c>
      <c r="C163" s="7" t="s">
        <v>4457</v>
      </c>
      <c r="D163" s="7" t="s">
        <v>4452</v>
      </c>
      <c r="E163" s="7" t="s">
        <v>0</v>
      </c>
      <c r="F163" s="7" t="s">
        <v>132</v>
      </c>
      <c r="G163" s="7">
        <v>577.5</v>
      </c>
      <c r="H163" s="7">
        <v>471.68</v>
      </c>
      <c r="I163" s="7">
        <v>37.4</v>
      </c>
      <c r="J163" s="7">
        <v>1086.58</v>
      </c>
      <c r="K163" s="7" t="s">
        <v>132</v>
      </c>
      <c r="L163" s="7">
        <v>3</v>
      </c>
      <c r="M163" s="7" t="s">
        <v>4549</v>
      </c>
      <c r="N163" s="7"/>
    </row>
    <row r="164" spans="1:14" hidden="1" x14ac:dyDescent="0.35">
      <c r="A164" s="7">
        <v>30101719</v>
      </c>
      <c r="B164" s="7" t="s">
        <v>4628</v>
      </c>
      <c r="C164" s="7" t="s">
        <v>4457</v>
      </c>
      <c r="D164" s="7" t="s">
        <v>4462</v>
      </c>
      <c r="E164" s="7" t="s">
        <v>0</v>
      </c>
      <c r="F164" s="7" t="s">
        <v>0</v>
      </c>
      <c r="G164" s="7">
        <v>656.7</v>
      </c>
      <c r="H164" s="7">
        <v>649.12</v>
      </c>
      <c r="I164" s="7">
        <v>37.4</v>
      </c>
      <c r="J164" s="7">
        <v>1343.22</v>
      </c>
      <c r="K164" s="7" t="s">
        <v>132</v>
      </c>
      <c r="L164" s="7">
        <v>3</v>
      </c>
      <c r="M164" s="7" t="s">
        <v>4549</v>
      </c>
      <c r="N164" s="7"/>
    </row>
    <row r="165" spans="1:14" hidden="1" x14ac:dyDescent="0.35">
      <c r="A165" s="7">
        <v>30101735</v>
      </c>
      <c r="B165" s="7" t="s">
        <v>4629</v>
      </c>
      <c r="C165" s="7" t="s">
        <v>4445</v>
      </c>
      <c r="D165" s="7" t="s">
        <v>4462</v>
      </c>
      <c r="E165" s="7" t="s">
        <v>132</v>
      </c>
      <c r="F165" s="7" t="s">
        <v>0</v>
      </c>
      <c r="G165" s="7">
        <v>37.799999999999997</v>
      </c>
      <c r="H165" s="7">
        <v>47.62</v>
      </c>
      <c r="I165" s="7">
        <v>0</v>
      </c>
      <c r="J165" s="7">
        <v>85.42</v>
      </c>
      <c r="K165" s="7" t="s">
        <v>0</v>
      </c>
      <c r="L165" s="7">
        <v>0</v>
      </c>
      <c r="M165" s="7" t="s">
        <v>4549</v>
      </c>
      <c r="N165" s="7"/>
    </row>
    <row r="166" spans="1:14" hidden="1" x14ac:dyDescent="0.35">
      <c r="A166" s="7">
        <v>30101743</v>
      </c>
      <c r="B166" s="7" t="s">
        <v>4630</v>
      </c>
      <c r="C166" s="7" t="s">
        <v>4457</v>
      </c>
      <c r="D166" s="7" t="s">
        <v>4452</v>
      </c>
      <c r="E166" s="7" t="s">
        <v>0</v>
      </c>
      <c r="F166" s="7" t="s">
        <v>132</v>
      </c>
      <c r="G166" s="7">
        <v>462</v>
      </c>
      <c r="H166" s="7">
        <v>381.44</v>
      </c>
      <c r="I166" s="7">
        <v>7.15</v>
      </c>
      <c r="J166" s="7">
        <v>850.59</v>
      </c>
      <c r="K166" s="7" t="s">
        <v>132</v>
      </c>
      <c r="L166" s="7">
        <v>2</v>
      </c>
      <c r="M166" s="7" t="s">
        <v>4549</v>
      </c>
      <c r="N166" s="7"/>
    </row>
    <row r="167" spans="1:14" ht="26" hidden="1" x14ac:dyDescent="0.35">
      <c r="A167" s="7">
        <v>30101751</v>
      </c>
      <c r="B167" s="7" t="s">
        <v>4631</v>
      </c>
      <c r="C167" s="7" t="s">
        <v>4457</v>
      </c>
      <c r="D167" s="7" t="s">
        <v>4452</v>
      </c>
      <c r="E167" s="7" t="s">
        <v>0</v>
      </c>
      <c r="F167" s="7" t="s">
        <v>132</v>
      </c>
      <c r="G167" s="7">
        <v>420.31</v>
      </c>
      <c r="H167" s="7">
        <v>381.44</v>
      </c>
      <c r="I167" s="7">
        <v>13.86</v>
      </c>
      <c r="J167" s="7">
        <v>815.61</v>
      </c>
      <c r="K167" s="7" t="s">
        <v>132</v>
      </c>
      <c r="L167" s="7">
        <v>3</v>
      </c>
      <c r="M167" s="7" t="s">
        <v>4549</v>
      </c>
      <c r="N167" s="7"/>
    </row>
    <row r="168" spans="1:14" hidden="1" x14ac:dyDescent="0.35">
      <c r="A168" s="7">
        <v>30101760</v>
      </c>
      <c r="B168" s="7" t="s">
        <v>4632</v>
      </c>
      <c r="C168" s="7" t="s">
        <v>4457</v>
      </c>
      <c r="D168" s="7" t="s">
        <v>4452</v>
      </c>
      <c r="E168" s="7" t="s">
        <v>0</v>
      </c>
      <c r="F168" s="7" t="s">
        <v>132</v>
      </c>
      <c r="G168" s="7">
        <v>462</v>
      </c>
      <c r="H168" s="7">
        <v>297.27999999999997</v>
      </c>
      <c r="I168" s="7">
        <v>7.15</v>
      </c>
      <c r="J168" s="7">
        <v>766.43</v>
      </c>
      <c r="K168" s="7" t="s">
        <v>132</v>
      </c>
      <c r="L168" s="7">
        <v>2</v>
      </c>
      <c r="M168" s="7" t="s">
        <v>4549</v>
      </c>
      <c r="N168" s="7"/>
    </row>
    <row r="169" spans="1:14" hidden="1" x14ac:dyDescent="0.35">
      <c r="A169" s="7">
        <v>30101778</v>
      </c>
      <c r="B169" s="7" t="s">
        <v>4633</v>
      </c>
      <c r="C169" s="7" t="s">
        <v>4457</v>
      </c>
      <c r="D169" s="7" t="s">
        <v>4452</v>
      </c>
      <c r="E169" s="7" t="s">
        <v>0</v>
      </c>
      <c r="F169" s="7" t="s">
        <v>132</v>
      </c>
      <c r="G169" s="7">
        <v>420.31</v>
      </c>
      <c r="H169" s="7">
        <v>297.27999999999997</v>
      </c>
      <c r="I169" s="7">
        <v>13.86</v>
      </c>
      <c r="J169" s="7">
        <v>731.45</v>
      </c>
      <c r="K169" s="7" t="s">
        <v>132</v>
      </c>
      <c r="L169" s="7">
        <v>2</v>
      </c>
      <c r="M169" s="7" t="s">
        <v>4549</v>
      </c>
      <c r="N169" s="7"/>
    </row>
    <row r="170" spans="1:14" hidden="1" x14ac:dyDescent="0.35">
      <c r="A170" s="7">
        <v>30101786</v>
      </c>
      <c r="B170" s="7" t="s">
        <v>4634</v>
      </c>
      <c r="C170" s="7" t="s">
        <v>4457</v>
      </c>
      <c r="D170" s="7" t="s">
        <v>4452</v>
      </c>
      <c r="E170" s="7" t="s">
        <v>132</v>
      </c>
      <c r="F170" s="7" t="s">
        <v>132</v>
      </c>
      <c r="G170" s="7">
        <v>243.37</v>
      </c>
      <c r="H170" s="7">
        <v>305.98</v>
      </c>
      <c r="I170" s="7">
        <v>11</v>
      </c>
      <c r="J170" s="7">
        <v>560.35</v>
      </c>
      <c r="K170" s="7" t="s">
        <v>132</v>
      </c>
      <c r="L170" s="7">
        <v>0</v>
      </c>
      <c r="M170" s="7" t="s">
        <v>4549</v>
      </c>
      <c r="N170" s="7"/>
    </row>
    <row r="171" spans="1:14" hidden="1" x14ac:dyDescent="0.35">
      <c r="A171" s="7">
        <v>30101794</v>
      </c>
      <c r="B171" s="7" t="s">
        <v>4635</v>
      </c>
      <c r="C171" s="7" t="s">
        <v>4445</v>
      </c>
      <c r="D171" s="7" t="s">
        <v>4446</v>
      </c>
      <c r="E171" s="7" t="s">
        <v>132</v>
      </c>
      <c r="F171" s="7" t="s">
        <v>0</v>
      </c>
      <c r="G171" s="7">
        <v>42.8</v>
      </c>
      <c r="H171" s="7">
        <v>40.18</v>
      </c>
      <c r="I171" s="7">
        <v>0</v>
      </c>
      <c r="J171" s="7">
        <v>82.98</v>
      </c>
      <c r="K171" s="7" t="s">
        <v>0</v>
      </c>
      <c r="L171" s="7">
        <v>0</v>
      </c>
      <c r="M171" s="7" t="s">
        <v>4549</v>
      </c>
      <c r="N171" s="7"/>
    </row>
    <row r="172" spans="1:14" hidden="1" x14ac:dyDescent="0.35">
      <c r="A172" s="7">
        <v>30101808</v>
      </c>
      <c r="B172" s="7" t="s">
        <v>4636</v>
      </c>
      <c r="C172" s="7" t="s">
        <v>4457</v>
      </c>
      <c r="D172" s="7" t="s">
        <v>4452</v>
      </c>
      <c r="E172" s="7" t="s">
        <v>0</v>
      </c>
      <c r="F172" s="7" t="s">
        <v>132</v>
      </c>
      <c r="G172" s="7">
        <v>269.5</v>
      </c>
      <c r="H172" s="7">
        <v>189.75</v>
      </c>
      <c r="I172" s="7">
        <v>0</v>
      </c>
      <c r="J172" s="7">
        <v>459.25</v>
      </c>
      <c r="K172" s="7" t="s">
        <v>132</v>
      </c>
      <c r="L172" s="7">
        <v>2</v>
      </c>
      <c r="M172" s="7" t="s">
        <v>4549</v>
      </c>
      <c r="N172" s="7"/>
    </row>
    <row r="173" spans="1:14" hidden="1" x14ac:dyDescent="0.35">
      <c r="A173" s="7">
        <v>30101816</v>
      </c>
      <c r="B173" s="7" t="s">
        <v>4637</v>
      </c>
      <c r="C173" s="7" t="s">
        <v>4457</v>
      </c>
      <c r="D173" s="7" t="s">
        <v>4452</v>
      </c>
      <c r="E173" s="7" t="s">
        <v>0</v>
      </c>
      <c r="F173" s="7" t="s">
        <v>132</v>
      </c>
      <c r="G173" s="7">
        <v>269.5</v>
      </c>
      <c r="H173" s="7">
        <v>258.88</v>
      </c>
      <c r="I173" s="7">
        <v>0</v>
      </c>
      <c r="J173" s="7">
        <v>528.38</v>
      </c>
      <c r="K173" s="7" t="s">
        <v>132</v>
      </c>
      <c r="L173" s="7">
        <v>2</v>
      </c>
      <c r="M173" s="7" t="s">
        <v>4549</v>
      </c>
      <c r="N173" s="7"/>
    </row>
    <row r="174" spans="1:14" hidden="1" x14ac:dyDescent="0.35">
      <c r="A174" s="7">
        <v>30101824</v>
      </c>
      <c r="B174" s="7" t="s">
        <v>4638</v>
      </c>
      <c r="C174" s="7" t="s">
        <v>4457</v>
      </c>
      <c r="D174" s="7" t="s">
        <v>4452</v>
      </c>
      <c r="E174" s="7" t="s">
        <v>0</v>
      </c>
      <c r="F174" s="7" t="s">
        <v>132</v>
      </c>
      <c r="G174" s="7">
        <v>420.31</v>
      </c>
      <c r="H174" s="7">
        <v>359.84</v>
      </c>
      <c r="I174" s="7">
        <v>7.15</v>
      </c>
      <c r="J174" s="7">
        <v>787.3</v>
      </c>
      <c r="K174" s="7" t="s">
        <v>132</v>
      </c>
      <c r="L174" s="7">
        <v>2</v>
      </c>
      <c r="M174" s="7" t="s">
        <v>4549</v>
      </c>
      <c r="N174" s="7"/>
    </row>
    <row r="175" spans="1:14" hidden="1" x14ac:dyDescent="0.35">
      <c r="A175" s="7">
        <v>30101832</v>
      </c>
      <c r="B175" s="7" t="s">
        <v>4639</v>
      </c>
      <c r="C175" s="7" t="s">
        <v>4457</v>
      </c>
      <c r="D175" s="7" t="s">
        <v>4452</v>
      </c>
      <c r="E175" s="7" t="s">
        <v>0</v>
      </c>
      <c r="F175" s="7" t="s">
        <v>132</v>
      </c>
      <c r="G175" s="7">
        <v>381.44</v>
      </c>
      <c r="H175" s="7">
        <v>524.66999999999996</v>
      </c>
      <c r="I175" s="7">
        <v>0</v>
      </c>
      <c r="J175" s="7">
        <v>906.11</v>
      </c>
      <c r="K175" s="7" t="s">
        <v>132</v>
      </c>
      <c r="L175" s="7">
        <v>3</v>
      </c>
      <c r="M175" s="7" t="s">
        <v>4549</v>
      </c>
      <c r="N175" s="7"/>
    </row>
    <row r="176" spans="1:14" hidden="1" x14ac:dyDescent="0.35">
      <c r="A176" s="7">
        <v>30101840</v>
      </c>
      <c r="B176" s="7" t="s">
        <v>4640</v>
      </c>
      <c r="C176" s="7" t="s">
        <v>4445</v>
      </c>
      <c r="D176" s="7" t="s">
        <v>4462</v>
      </c>
      <c r="E176" s="7" t="s">
        <v>132</v>
      </c>
      <c r="F176" s="7" t="s">
        <v>0</v>
      </c>
      <c r="G176" s="7">
        <v>0</v>
      </c>
      <c r="H176" s="7">
        <v>30</v>
      </c>
      <c r="I176" s="7">
        <v>0</v>
      </c>
      <c r="J176" s="7">
        <v>30</v>
      </c>
      <c r="K176" s="7" t="s">
        <v>0</v>
      </c>
      <c r="L176" s="7">
        <v>4</v>
      </c>
      <c r="M176" s="7" t="s">
        <v>4549</v>
      </c>
      <c r="N176" s="7"/>
    </row>
    <row r="177" spans="1:14" hidden="1" x14ac:dyDescent="0.35">
      <c r="A177" s="7">
        <v>30101867</v>
      </c>
      <c r="B177" s="7" t="s">
        <v>4641</v>
      </c>
      <c r="C177" s="7" t="s">
        <v>4457</v>
      </c>
      <c r="D177" s="7" t="s">
        <v>4452</v>
      </c>
      <c r="E177" s="7" t="s">
        <v>0</v>
      </c>
      <c r="F177" s="7" t="s">
        <v>132</v>
      </c>
      <c r="G177" s="7">
        <v>316.8</v>
      </c>
      <c r="H177" s="7">
        <v>381.79</v>
      </c>
      <c r="I177" s="7">
        <v>11</v>
      </c>
      <c r="J177" s="7">
        <v>709.59</v>
      </c>
      <c r="K177" s="7" t="s">
        <v>132</v>
      </c>
      <c r="L177" s="7">
        <v>2</v>
      </c>
      <c r="M177" s="7" t="s">
        <v>4549</v>
      </c>
      <c r="N177" s="7"/>
    </row>
    <row r="178" spans="1:14" hidden="1" x14ac:dyDescent="0.35">
      <c r="A178" s="7">
        <v>30101875</v>
      </c>
      <c r="B178" s="7" t="s">
        <v>4642</v>
      </c>
      <c r="C178" s="7" t="s">
        <v>4457</v>
      </c>
      <c r="D178" s="7" t="s">
        <v>4452</v>
      </c>
      <c r="E178" s="7" t="s">
        <v>0</v>
      </c>
      <c r="F178" s="7" t="s">
        <v>132</v>
      </c>
      <c r="G178" s="7">
        <v>269.5</v>
      </c>
      <c r="H178" s="7">
        <v>269.83999999999997</v>
      </c>
      <c r="I178" s="7">
        <v>0</v>
      </c>
      <c r="J178" s="7">
        <v>539.34</v>
      </c>
      <c r="K178" s="7" t="s">
        <v>132</v>
      </c>
      <c r="L178" s="7">
        <v>2</v>
      </c>
      <c r="M178" s="7" t="s">
        <v>4549</v>
      </c>
      <c r="N178" s="7"/>
    </row>
    <row r="179" spans="1:14" ht="26" hidden="1" x14ac:dyDescent="0.35">
      <c r="A179" s="7">
        <v>30101883</v>
      </c>
      <c r="B179" s="7" t="s">
        <v>4643</v>
      </c>
      <c r="C179" s="7" t="s">
        <v>4457</v>
      </c>
      <c r="D179" s="7" t="s">
        <v>4452</v>
      </c>
      <c r="E179" s="7" t="s">
        <v>0</v>
      </c>
      <c r="F179" s="7" t="s">
        <v>132</v>
      </c>
      <c r="G179" s="7">
        <v>425.7</v>
      </c>
      <c r="H179" s="7">
        <v>581.75</v>
      </c>
      <c r="I179" s="7">
        <v>37.4</v>
      </c>
      <c r="J179" s="7">
        <v>1044.8499999999999</v>
      </c>
      <c r="K179" s="7" t="s">
        <v>132</v>
      </c>
      <c r="L179" s="7">
        <v>2</v>
      </c>
      <c r="M179" s="7" t="s">
        <v>4549</v>
      </c>
      <c r="N179" s="7"/>
    </row>
    <row r="180" spans="1:14" hidden="1" x14ac:dyDescent="0.35">
      <c r="A180" s="7">
        <v>30101891</v>
      </c>
      <c r="B180" s="7" t="s">
        <v>4644</v>
      </c>
      <c r="C180" s="7" t="s">
        <v>4457</v>
      </c>
      <c r="D180" s="7" t="s">
        <v>4462</v>
      </c>
      <c r="E180" s="7" t="s">
        <v>0</v>
      </c>
      <c r="F180" s="7" t="s">
        <v>0</v>
      </c>
      <c r="G180" s="7">
        <v>149.44</v>
      </c>
      <c r="H180" s="7">
        <v>107.02</v>
      </c>
      <c r="I180" s="7">
        <v>0</v>
      </c>
      <c r="J180" s="7">
        <v>256.45999999999998</v>
      </c>
      <c r="K180" s="7" t="s">
        <v>132</v>
      </c>
      <c r="L180" s="7">
        <v>1</v>
      </c>
      <c r="M180" s="7" t="s">
        <v>4549</v>
      </c>
      <c r="N180" s="7"/>
    </row>
    <row r="181" spans="1:14" hidden="1" x14ac:dyDescent="0.35">
      <c r="A181" s="7">
        <v>30101913</v>
      </c>
      <c r="B181" s="7" t="s">
        <v>4645</v>
      </c>
      <c r="C181" s="7" t="s">
        <v>4445</v>
      </c>
      <c r="D181" s="7" t="s">
        <v>4462</v>
      </c>
      <c r="E181" s="7" t="s">
        <v>0</v>
      </c>
      <c r="F181" s="7" t="s">
        <v>0</v>
      </c>
      <c r="G181" s="7">
        <v>190.21</v>
      </c>
      <c r="H181" s="7">
        <v>114.92</v>
      </c>
      <c r="I181" s="7">
        <v>0</v>
      </c>
      <c r="J181" s="7">
        <v>305.13</v>
      </c>
      <c r="K181" s="7" t="s">
        <v>132</v>
      </c>
      <c r="L181" s="7">
        <v>0</v>
      </c>
      <c r="M181" s="7" t="s">
        <v>4549</v>
      </c>
      <c r="N181" s="7"/>
    </row>
    <row r="182" spans="1:14" ht="26" hidden="1" x14ac:dyDescent="0.35">
      <c r="A182" s="7">
        <v>30101921</v>
      </c>
      <c r="B182" s="7" t="s">
        <v>4646</v>
      </c>
      <c r="C182" s="7" t="s">
        <v>4445</v>
      </c>
      <c r="D182" s="7" t="s">
        <v>4462</v>
      </c>
      <c r="E182" s="7" t="s">
        <v>0</v>
      </c>
      <c r="F182" s="7" t="s">
        <v>0</v>
      </c>
      <c r="G182" s="7">
        <v>32.799999999999997</v>
      </c>
      <c r="H182" s="7">
        <v>52.08</v>
      </c>
      <c r="I182" s="7">
        <v>0</v>
      </c>
      <c r="J182" s="7">
        <v>84.88</v>
      </c>
      <c r="K182" s="7" t="s">
        <v>0</v>
      </c>
      <c r="L182" s="7">
        <v>0</v>
      </c>
      <c r="M182" s="7" t="s">
        <v>4549</v>
      </c>
      <c r="N182" s="7"/>
    </row>
    <row r="183" spans="1:14" hidden="1" x14ac:dyDescent="0.35">
      <c r="A183" s="7">
        <v>30101930</v>
      </c>
      <c r="B183" s="7" t="s">
        <v>4647</v>
      </c>
      <c r="C183" s="7" t="s">
        <v>4445</v>
      </c>
      <c r="D183" s="7" t="s">
        <v>4462</v>
      </c>
      <c r="E183" s="7" t="s">
        <v>132</v>
      </c>
      <c r="F183" s="7" t="s">
        <v>0</v>
      </c>
      <c r="G183" s="7">
        <v>32.799999999999997</v>
      </c>
      <c r="H183" s="7">
        <v>29.13</v>
      </c>
      <c r="I183" s="7">
        <v>0</v>
      </c>
      <c r="J183" s="7">
        <v>61.93</v>
      </c>
      <c r="K183" s="7" t="s">
        <v>0</v>
      </c>
      <c r="L183" s="7">
        <v>1</v>
      </c>
      <c r="M183" s="7" t="s">
        <v>4549</v>
      </c>
      <c r="N183" s="7"/>
    </row>
    <row r="184" spans="1:14" hidden="1" x14ac:dyDescent="0.35">
      <c r="A184" s="7">
        <v>30101948</v>
      </c>
      <c r="B184" s="7" t="s">
        <v>4648</v>
      </c>
      <c r="C184" s="7" t="s">
        <v>4445</v>
      </c>
      <c r="D184" s="7" t="s">
        <v>4462</v>
      </c>
      <c r="E184" s="7" t="s">
        <v>0</v>
      </c>
      <c r="F184" s="7" t="s">
        <v>0</v>
      </c>
      <c r="G184" s="7">
        <v>47.8</v>
      </c>
      <c r="H184" s="7">
        <v>50</v>
      </c>
      <c r="I184" s="7">
        <v>0</v>
      </c>
      <c r="J184" s="7">
        <v>97.8</v>
      </c>
      <c r="K184" s="7" t="s">
        <v>0</v>
      </c>
      <c r="L184" s="7">
        <v>1</v>
      </c>
      <c r="M184" s="7" t="s">
        <v>4549</v>
      </c>
      <c r="N184" s="7"/>
    </row>
    <row r="185" spans="1:14" hidden="1" x14ac:dyDescent="0.35">
      <c r="A185" s="7">
        <v>30101956</v>
      </c>
      <c r="B185" s="7" t="s">
        <v>4649</v>
      </c>
      <c r="C185" s="7" t="s">
        <v>4457</v>
      </c>
      <c r="D185" s="7" t="s">
        <v>4462</v>
      </c>
      <c r="E185" s="7" t="s">
        <v>0</v>
      </c>
      <c r="F185" s="7" t="s">
        <v>0</v>
      </c>
      <c r="G185" s="7">
        <v>146.5</v>
      </c>
      <c r="H185" s="7">
        <v>40.18</v>
      </c>
      <c r="I185" s="7">
        <v>0</v>
      </c>
      <c r="J185" s="7">
        <v>186.68</v>
      </c>
      <c r="K185" s="7" t="s">
        <v>0</v>
      </c>
      <c r="L185" s="7">
        <v>0</v>
      </c>
      <c r="M185" s="7" t="s">
        <v>4549</v>
      </c>
      <c r="N185" s="7"/>
    </row>
    <row r="186" spans="1:14" hidden="1" x14ac:dyDescent="0.35">
      <c r="A186" s="7">
        <v>30201012</v>
      </c>
      <c r="B186" s="7" t="s">
        <v>4650</v>
      </c>
      <c r="C186" s="7" t="s">
        <v>4445</v>
      </c>
      <c r="D186" s="7" t="s">
        <v>4462</v>
      </c>
      <c r="E186" s="7" t="s">
        <v>0</v>
      </c>
      <c r="F186" s="7" t="s">
        <v>0</v>
      </c>
      <c r="G186" s="7">
        <v>37.799999999999997</v>
      </c>
      <c r="H186" s="7">
        <v>29.13</v>
      </c>
      <c r="I186" s="7">
        <v>0</v>
      </c>
      <c r="J186" s="7">
        <v>66.930000000000007</v>
      </c>
      <c r="K186" s="7" t="s">
        <v>0</v>
      </c>
      <c r="L186" s="7">
        <v>1</v>
      </c>
      <c r="M186" s="7" t="s">
        <v>4549</v>
      </c>
      <c r="N186" s="7"/>
    </row>
    <row r="187" spans="1:14" hidden="1" x14ac:dyDescent="0.35">
      <c r="A187" s="7">
        <v>30201020</v>
      </c>
      <c r="B187" s="7" t="s">
        <v>4651</v>
      </c>
      <c r="C187" s="7" t="s">
        <v>4457</v>
      </c>
      <c r="D187" s="7" t="s">
        <v>4452</v>
      </c>
      <c r="E187" s="7" t="s">
        <v>0</v>
      </c>
      <c r="F187" s="7" t="s">
        <v>132</v>
      </c>
      <c r="G187" s="7">
        <v>520.08000000000004</v>
      </c>
      <c r="H187" s="7">
        <v>363.2</v>
      </c>
      <c r="I187" s="7">
        <v>7.15</v>
      </c>
      <c r="J187" s="7">
        <v>890.43</v>
      </c>
      <c r="K187" s="7" t="s">
        <v>132</v>
      </c>
      <c r="L187" s="7">
        <v>2</v>
      </c>
      <c r="M187" s="7" t="s">
        <v>4549</v>
      </c>
      <c r="N187" s="7"/>
    </row>
    <row r="188" spans="1:14" hidden="1" x14ac:dyDescent="0.35">
      <c r="A188" s="7">
        <v>30201039</v>
      </c>
      <c r="B188" s="7" t="s">
        <v>4652</v>
      </c>
      <c r="C188" s="7" t="s">
        <v>4457</v>
      </c>
      <c r="D188" s="7" t="s">
        <v>4452</v>
      </c>
      <c r="E188" s="7" t="s">
        <v>0</v>
      </c>
      <c r="F188" s="7" t="s">
        <v>132</v>
      </c>
      <c r="G188" s="7">
        <v>542.85</v>
      </c>
      <c r="H188" s="7">
        <v>526.4</v>
      </c>
      <c r="I188" s="7">
        <v>7.15</v>
      </c>
      <c r="J188" s="7">
        <v>1076.4000000000001</v>
      </c>
      <c r="K188" s="7" t="s">
        <v>132</v>
      </c>
      <c r="L188" s="7">
        <v>2</v>
      </c>
      <c r="M188" s="7" t="s">
        <v>4549</v>
      </c>
      <c r="N188" s="7"/>
    </row>
    <row r="189" spans="1:14" hidden="1" x14ac:dyDescent="0.35">
      <c r="A189" s="7">
        <v>30201047</v>
      </c>
      <c r="B189" s="7" t="s">
        <v>4653</v>
      </c>
      <c r="C189" s="7" t="s">
        <v>4457</v>
      </c>
      <c r="D189" s="7" t="s">
        <v>4452</v>
      </c>
      <c r="E189" s="7" t="s">
        <v>0</v>
      </c>
      <c r="F189" s="7" t="s">
        <v>132</v>
      </c>
      <c r="G189" s="7">
        <v>1032.9000000000001</v>
      </c>
      <c r="H189" s="7">
        <v>861.51</v>
      </c>
      <c r="I189" s="7">
        <v>9.69</v>
      </c>
      <c r="J189" s="7">
        <v>1904.1</v>
      </c>
      <c r="K189" s="7" t="s">
        <v>132</v>
      </c>
      <c r="L189" s="7">
        <v>3</v>
      </c>
      <c r="M189" s="7" t="s">
        <v>4549</v>
      </c>
      <c r="N189" s="7"/>
    </row>
    <row r="190" spans="1:14" hidden="1" x14ac:dyDescent="0.35">
      <c r="A190" s="7">
        <v>30201055</v>
      </c>
      <c r="B190" s="7" t="s">
        <v>4654</v>
      </c>
      <c r="C190" s="7" t="s">
        <v>4445</v>
      </c>
      <c r="D190" s="7" t="s">
        <v>4462</v>
      </c>
      <c r="E190" s="7" t="s">
        <v>0</v>
      </c>
      <c r="F190" s="7" t="s">
        <v>0</v>
      </c>
      <c r="G190" s="7">
        <v>161.59</v>
      </c>
      <c r="H190" s="7">
        <v>48</v>
      </c>
      <c r="I190" s="7">
        <v>0</v>
      </c>
      <c r="J190" s="7">
        <v>209.59</v>
      </c>
      <c r="K190" s="7" t="s">
        <v>0</v>
      </c>
      <c r="L190" s="7">
        <v>0</v>
      </c>
      <c r="M190" s="7" t="s">
        <v>4549</v>
      </c>
      <c r="N190" s="7"/>
    </row>
    <row r="191" spans="1:14" hidden="1" x14ac:dyDescent="0.35">
      <c r="A191" s="7">
        <v>30201063</v>
      </c>
      <c r="B191" s="7" t="s">
        <v>4655</v>
      </c>
      <c r="C191" s="7" t="s">
        <v>4445</v>
      </c>
      <c r="D191" s="7" t="s">
        <v>4462</v>
      </c>
      <c r="E191" s="7" t="s">
        <v>0</v>
      </c>
      <c r="F191" s="7" t="s">
        <v>0</v>
      </c>
      <c r="G191" s="7">
        <v>37.799999999999997</v>
      </c>
      <c r="H191" s="7">
        <v>47.62</v>
      </c>
      <c r="I191" s="7">
        <v>0</v>
      </c>
      <c r="J191" s="7">
        <v>85.42</v>
      </c>
      <c r="K191" s="7" t="s">
        <v>0</v>
      </c>
      <c r="L191" s="7">
        <v>1</v>
      </c>
      <c r="M191" s="7" t="s">
        <v>4549</v>
      </c>
      <c r="N191" s="7"/>
    </row>
    <row r="192" spans="1:14" hidden="1" x14ac:dyDescent="0.35">
      <c r="A192" s="7">
        <v>30201071</v>
      </c>
      <c r="B192" s="7" t="s">
        <v>4656</v>
      </c>
      <c r="C192" s="7" t="s">
        <v>4457</v>
      </c>
      <c r="D192" s="7" t="s">
        <v>4452</v>
      </c>
      <c r="E192" s="7" t="s">
        <v>0</v>
      </c>
      <c r="F192" s="7" t="s">
        <v>132</v>
      </c>
      <c r="G192" s="7">
        <v>609.84</v>
      </c>
      <c r="H192" s="7">
        <v>511.83</v>
      </c>
      <c r="I192" s="7">
        <v>7.91</v>
      </c>
      <c r="J192" s="7">
        <v>1129.58</v>
      </c>
      <c r="K192" s="7" t="s">
        <v>132</v>
      </c>
      <c r="L192" s="7">
        <v>2</v>
      </c>
      <c r="M192" s="7" t="s">
        <v>4549</v>
      </c>
      <c r="N192" s="7"/>
    </row>
    <row r="193" spans="1:14" hidden="1" x14ac:dyDescent="0.35">
      <c r="A193" s="7">
        <v>30201080</v>
      </c>
      <c r="B193" s="7" t="s">
        <v>4657</v>
      </c>
      <c r="C193" s="7" t="s">
        <v>4457</v>
      </c>
      <c r="D193" s="7" t="s">
        <v>4452</v>
      </c>
      <c r="E193" s="7" t="s">
        <v>132</v>
      </c>
      <c r="F193" s="7" t="s">
        <v>132</v>
      </c>
      <c r="G193" s="7">
        <v>462</v>
      </c>
      <c r="H193" s="7">
        <v>326.39999999999998</v>
      </c>
      <c r="I193" s="7">
        <v>7.15</v>
      </c>
      <c r="J193" s="7">
        <v>795.55</v>
      </c>
      <c r="K193" s="7" t="s">
        <v>132</v>
      </c>
      <c r="L193" s="7">
        <v>2</v>
      </c>
      <c r="M193" s="7" t="s">
        <v>4549</v>
      </c>
      <c r="N193" s="7"/>
    </row>
    <row r="194" spans="1:14" hidden="1" x14ac:dyDescent="0.35">
      <c r="A194" s="7">
        <v>30201098</v>
      </c>
      <c r="B194" s="7" t="s">
        <v>4658</v>
      </c>
      <c r="C194" s="7" t="s">
        <v>4457</v>
      </c>
      <c r="D194" s="7" t="s">
        <v>4452</v>
      </c>
      <c r="E194" s="7" t="s">
        <v>132</v>
      </c>
      <c r="F194" s="7" t="s">
        <v>132</v>
      </c>
      <c r="G194" s="7">
        <v>1032.9000000000001</v>
      </c>
      <c r="H194" s="7">
        <v>798.81</v>
      </c>
      <c r="I194" s="7">
        <v>9.69</v>
      </c>
      <c r="J194" s="7">
        <v>1841.4</v>
      </c>
      <c r="K194" s="7" t="s">
        <v>132</v>
      </c>
      <c r="L194" s="7">
        <v>3</v>
      </c>
      <c r="M194" s="7" t="s">
        <v>4549</v>
      </c>
      <c r="N194" s="7"/>
    </row>
    <row r="195" spans="1:14" hidden="1" x14ac:dyDescent="0.35">
      <c r="A195" s="7">
        <v>30201101</v>
      </c>
      <c r="B195" s="7" t="s">
        <v>4659</v>
      </c>
      <c r="C195" s="7" t="s">
        <v>4457</v>
      </c>
      <c r="D195" s="7" t="s">
        <v>4452</v>
      </c>
      <c r="E195" s="7" t="s">
        <v>0</v>
      </c>
      <c r="F195" s="7" t="s">
        <v>132</v>
      </c>
      <c r="G195" s="7">
        <v>462</v>
      </c>
      <c r="H195" s="7">
        <v>297.27999999999997</v>
      </c>
      <c r="I195" s="7">
        <v>7.15</v>
      </c>
      <c r="J195" s="7">
        <v>766.43</v>
      </c>
      <c r="K195" s="7" t="s">
        <v>132</v>
      </c>
      <c r="L195" s="7">
        <v>2</v>
      </c>
      <c r="M195" s="7" t="s">
        <v>4549</v>
      </c>
      <c r="N195" s="7"/>
    </row>
    <row r="196" spans="1:14" hidden="1" x14ac:dyDescent="0.35">
      <c r="A196" s="7">
        <v>30201110</v>
      </c>
      <c r="B196" s="7" t="s">
        <v>4660</v>
      </c>
      <c r="C196" s="7" t="s">
        <v>4457</v>
      </c>
      <c r="D196" s="7" t="s">
        <v>4452</v>
      </c>
      <c r="E196" s="7" t="s">
        <v>0</v>
      </c>
      <c r="F196" s="7" t="s">
        <v>132</v>
      </c>
      <c r="G196" s="7">
        <v>462</v>
      </c>
      <c r="H196" s="7">
        <v>297.27999999999997</v>
      </c>
      <c r="I196" s="7">
        <v>7.15</v>
      </c>
      <c r="J196" s="7">
        <v>766.43</v>
      </c>
      <c r="K196" s="7" t="s">
        <v>132</v>
      </c>
      <c r="L196" s="7">
        <v>2</v>
      </c>
      <c r="M196" s="7" t="s">
        <v>4549</v>
      </c>
      <c r="N196" s="7"/>
    </row>
    <row r="197" spans="1:14" hidden="1" x14ac:dyDescent="0.35">
      <c r="A197" s="7">
        <v>30202019</v>
      </c>
      <c r="B197" s="7" t="s">
        <v>4661</v>
      </c>
      <c r="C197" s="7" t="s">
        <v>4457</v>
      </c>
      <c r="D197" s="7" t="s">
        <v>4452</v>
      </c>
      <c r="E197" s="7" t="s">
        <v>0</v>
      </c>
      <c r="F197" s="7" t="s">
        <v>132</v>
      </c>
      <c r="G197" s="7">
        <v>595.32000000000005</v>
      </c>
      <c r="H197" s="7">
        <v>494.27</v>
      </c>
      <c r="I197" s="7">
        <v>11</v>
      </c>
      <c r="J197" s="7">
        <v>1100.5899999999999</v>
      </c>
      <c r="K197" s="7" t="s">
        <v>132</v>
      </c>
      <c r="L197" s="7">
        <v>3</v>
      </c>
      <c r="M197" s="7" t="s">
        <v>4549</v>
      </c>
      <c r="N197" s="7"/>
    </row>
    <row r="198" spans="1:14" hidden="1" x14ac:dyDescent="0.35">
      <c r="A198" s="7">
        <v>30202027</v>
      </c>
      <c r="B198" s="7" t="s">
        <v>4662</v>
      </c>
      <c r="C198" s="7" t="s">
        <v>4445</v>
      </c>
      <c r="D198" s="7" t="s">
        <v>4462</v>
      </c>
      <c r="E198" s="7" t="s">
        <v>0</v>
      </c>
      <c r="F198" s="7" t="s">
        <v>0</v>
      </c>
      <c r="G198" s="7">
        <v>37.799999999999997</v>
      </c>
      <c r="H198" s="7">
        <v>29.13</v>
      </c>
      <c r="I198" s="7">
        <v>0</v>
      </c>
      <c r="J198" s="7">
        <v>66.930000000000007</v>
      </c>
      <c r="K198" s="7" t="s">
        <v>0</v>
      </c>
      <c r="L198" s="7">
        <v>1</v>
      </c>
      <c r="M198" s="7" t="s">
        <v>4663</v>
      </c>
      <c r="N198" s="7"/>
    </row>
    <row r="199" spans="1:14" hidden="1" x14ac:dyDescent="0.35">
      <c r="A199" s="7">
        <v>30202035</v>
      </c>
      <c r="B199" s="7" t="s">
        <v>4664</v>
      </c>
      <c r="C199" s="7" t="s">
        <v>4457</v>
      </c>
      <c r="D199" s="7" t="s">
        <v>4452</v>
      </c>
      <c r="E199" s="7" t="s">
        <v>0</v>
      </c>
      <c r="F199" s="7" t="s">
        <v>132</v>
      </c>
      <c r="G199" s="7">
        <v>595.32000000000005</v>
      </c>
      <c r="H199" s="7">
        <v>540.79999999999995</v>
      </c>
      <c r="I199" s="7">
        <v>11</v>
      </c>
      <c r="J199" s="7">
        <v>1147.1199999999999</v>
      </c>
      <c r="K199" s="7" t="s">
        <v>132</v>
      </c>
      <c r="L199" s="7">
        <v>2</v>
      </c>
      <c r="M199" s="7" t="s">
        <v>4549</v>
      </c>
      <c r="N199" s="7"/>
    </row>
    <row r="200" spans="1:14" hidden="1" x14ac:dyDescent="0.35">
      <c r="A200" s="7">
        <v>30202043</v>
      </c>
      <c r="B200" s="7" t="s">
        <v>4665</v>
      </c>
      <c r="C200" s="7" t="s">
        <v>4457</v>
      </c>
      <c r="D200" s="7" t="s">
        <v>4452</v>
      </c>
      <c r="E200" s="7" t="s">
        <v>0</v>
      </c>
      <c r="F200" s="7" t="s">
        <v>132</v>
      </c>
      <c r="G200" s="7">
        <v>595.32000000000005</v>
      </c>
      <c r="H200" s="7">
        <v>864.22</v>
      </c>
      <c r="I200" s="7">
        <v>30.8</v>
      </c>
      <c r="J200" s="7">
        <v>1490.34</v>
      </c>
      <c r="K200" s="7" t="s">
        <v>132</v>
      </c>
      <c r="L200" s="7">
        <v>3</v>
      </c>
      <c r="M200" s="7" t="s">
        <v>4549</v>
      </c>
      <c r="N200" s="7"/>
    </row>
    <row r="201" spans="1:14" hidden="1" x14ac:dyDescent="0.35">
      <c r="A201" s="7">
        <v>30202051</v>
      </c>
      <c r="B201" s="7" t="s">
        <v>4666</v>
      </c>
      <c r="C201" s="7" t="s">
        <v>4457</v>
      </c>
      <c r="D201" s="7" t="s">
        <v>4452</v>
      </c>
      <c r="E201" s="7" t="s">
        <v>0</v>
      </c>
      <c r="F201" s="7" t="s">
        <v>132</v>
      </c>
      <c r="G201" s="7">
        <v>536.14</v>
      </c>
      <c r="H201" s="7">
        <v>318.08</v>
      </c>
      <c r="I201" s="7">
        <v>11</v>
      </c>
      <c r="J201" s="7">
        <v>865.22</v>
      </c>
      <c r="K201" s="7" t="s">
        <v>132</v>
      </c>
      <c r="L201" s="7">
        <v>2</v>
      </c>
      <c r="M201" s="7" t="s">
        <v>4549</v>
      </c>
      <c r="N201" s="7"/>
    </row>
    <row r="202" spans="1:14" hidden="1" x14ac:dyDescent="0.35">
      <c r="A202" s="7">
        <v>30202060</v>
      </c>
      <c r="B202" s="7" t="s">
        <v>4667</v>
      </c>
      <c r="C202" s="7" t="s">
        <v>4457</v>
      </c>
      <c r="D202" s="7" t="s">
        <v>4452</v>
      </c>
      <c r="E202" s="7" t="s">
        <v>0</v>
      </c>
      <c r="F202" s="7" t="s">
        <v>132</v>
      </c>
      <c r="G202" s="7">
        <v>536.14</v>
      </c>
      <c r="H202" s="7">
        <v>321.2</v>
      </c>
      <c r="I202" s="7">
        <v>11</v>
      </c>
      <c r="J202" s="7">
        <v>868.34</v>
      </c>
      <c r="K202" s="7" t="s">
        <v>132</v>
      </c>
      <c r="L202" s="7">
        <v>2</v>
      </c>
      <c r="M202" s="7" t="s">
        <v>4549</v>
      </c>
      <c r="N202" s="7"/>
    </row>
    <row r="203" spans="1:14" hidden="1" x14ac:dyDescent="0.35">
      <c r="A203" s="7">
        <v>30202078</v>
      </c>
      <c r="B203" s="7" t="s">
        <v>4668</v>
      </c>
      <c r="C203" s="7" t="s">
        <v>4457</v>
      </c>
      <c r="D203" s="7" t="s">
        <v>4452</v>
      </c>
      <c r="E203" s="7" t="s">
        <v>0</v>
      </c>
      <c r="F203" s="7" t="s">
        <v>132</v>
      </c>
      <c r="G203" s="7">
        <v>595.32000000000005</v>
      </c>
      <c r="H203" s="7">
        <v>491.57</v>
      </c>
      <c r="I203" s="7">
        <v>30.8</v>
      </c>
      <c r="J203" s="7">
        <v>1117.69</v>
      </c>
      <c r="K203" s="7" t="s">
        <v>132</v>
      </c>
      <c r="L203" s="7">
        <v>5</v>
      </c>
      <c r="M203" s="7" t="s">
        <v>4663</v>
      </c>
      <c r="N203" s="7"/>
    </row>
    <row r="204" spans="1:14" hidden="1" x14ac:dyDescent="0.35">
      <c r="A204" s="7">
        <v>30202086</v>
      </c>
      <c r="B204" s="7" t="s">
        <v>4669</v>
      </c>
      <c r="C204" s="7" t="s">
        <v>4457</v>
      </c>
      <c r="D204" s="7" t="s">
        <v>4452</v>
      </c>
      <c r="E204" s="7" t="s">
        <v>0</v>
      </c>
      <c r="F204" s="7" t="s">
        <v>132</v>
      </c>
      <c r="G204" s="7">
        <v>797.06</v>
      </c>
      <c r="H204" s="7">
        <v>469.52</v>
      </c>
      <c r="I204" s="7">
        <v>11</v>
      </c>
      <c r="J204" s="7">
        <v>1277.58</v>
      </c>
      <c r="K204" s="7" t="s">
        <v>132</v>
      </c>
      <c r="L204" s="7">
        <v>3</v>
      </c>
      <c r="M204" s="7" t="s">
        <v>4549</v>
      </c>
      <c r="N204" s="7"/>
    </row>
    <row r="205" spans="1:14" hidden="1" x14ac:dyDescent="0.35">
      <c r="A205" s="7">
        <v>30202094</v>
      </c>
      <c r="B205" s="7" t="s">
        <v>4670</v>
      </c>
      <c r="C205" s="7" t="s">
        <v>4457</v>
      </c>
      <c r="D205" s="7" t="s">
        <v>4452</v>
      </c>
      <c r="E205" s="7" t="s">
        <v>0</v>
      </c>
      <c r="F205" s="7" t="s">
        <v>132</v>
      </c>
      <c r="G205" s="7">
        <v>972.96</v>
      </c>
      <c r="H205" s="7">
        <v>717.27</v>
      </c>
      <c r="I205" s="7">
        <v>11</v>
      </c>
      <c r="J205" s="7">
        <v>1701.23</v>
      </c>
      <c r="K205" s="7" t="s">
        <v>132</v>
      </c>
      <c r="L205" s="7">
        <v>3</v>
      </c>
      <c r="M205" s="7" t="s">
        <v>4549</v>
      </c>
      <c r="N205" s="7"/>
    </row>
    <row r="206" spans="1:14" hidden="1" x14ac:dyDescent="0.35">
      <c r="A206" s="7">
        <v>30202108</v>
      </c>
      <c r="B206" s="7" t="s">
        <v>4671</v>
      </c>
      <c r="C206" s="7" t="s">
        <v>4457</v>
      </c>
      <c r="D206" s="7" t="s">
        <v>4452</v>
      </c>
      <c r="E206" s="7" t="s">
        <v>0</v>
      </c>
      <c r="F206" s="7" t="s">
        <v>132</v>
      </c>
      <c r="G206" s="7">
        <v>991.1</v>
      </c>
      <c r="H206" s="7">
        <v>777.89</v>
      </c>
      <c r="I206" s="7">
        <v>11</v>
      </c>
      <c r="J206" s="7">
        <v>1779.99</v>
      </c>
      <c r="K206" s="7" t="s">
        <v>132</v>
      </c>
      <c r="L206" s="7">
        <v>3</v>
      </c>
      <c r="M206" s="7" t="s">
        <v>4549</v>
      </c>
      <c r="N206" s="7"/>
    </row>
    <row r="207" spans="1:14" hidden="1" x14ac:dyDescent="0.35">
      <c r="A207" s="7">
        <v>30202116</v>
      </c>
      <c r="B207" s="7" t="s">
        <v>4672</v>
      </c>
      <c r="C207" s="7" t="s">
        <v>4457</v>
      </c>
      <c r="D207" s="7" t="s">
        <v>4452</v>
      </c>
      <c r="E207" s="7" t="s">
        <v>0</v>
      </c>
      <c r="F207" s="7" t="s">
        <v>132</v>
      </c>
      <c r="G207" s="7">
        <v>991.1</v>
      </c>
      <c r="H207" s="7">
        <v>501.16</v>
      </c>
      <c r="I207" s="7">
        <v>11</v>
      </c>
      <c r="J207" s="7">
        <v>1503.26</v>
      </c>
      <c r="K207" s="7" t="s">
        <v>132</v>
      </c>
      <c r="L207" s="7">
        <v>3</v>
      </c>
      <c r="M207" s="7" t="s">
        <v>4549</v>
      </c>
      <c r="N207" s="7"/>
    </row>
    <row r="208" spans="1:14" hidden="1" x14ac:dyDescent="0.35">
      <c r="A208" s="7">
        <v>30202124</v>
      </c>
      <c r="B208" s="7" t="s">
        <v>4673</v>
      </c>
      <c r="C208" s="7" t="s">
        <v>4457</v>
      </c>
      <c r="D208" s="7" t="s">
        <v>4452</v>
      </c>
      <c r="E208" s="7" t="s">
        <v>0</v>
      </c>
      <c r="F208" s="7" t="s">
        <v>132</v>
      </c>
      <c r="G208" s="7">
        <v>797.06</v>
      </c>
      <c r="H208" s="7">
        <v>557.82000000000005</v>
      </c>
      <c r="I208" s="7">
        <v>11</v>
      </c>
      <c r="J208" s="7">
        <v>1365.88</v>
      </c>
      <c r="K208" s="7" t="s">
        <v>132</v>
      </c>
      <c r="L208" s="7">
        <v>3</v>
      </c>
      <c r="M208" s="7" t="s">
        <v>4549</v>
      </c>
      <c r="N208" s="7"/>
    </row>
    <row r="209" spans="1:14" hidden="1" x14ac:dyDescent="0.35">
      <c r="A209" s="7">
        <v>30202132</v>
      </c>
      <c r="B209" s="7" t="s">
        <v>4674</v>
      </c>
      <c r="C209" s="7" t="s">
        <v>4457</v>
      </c>
      <c r="D209" s="7" t="s">
        <v>4452</v>
      </c>
      <c r="E209" s="7" t="s">
        <v>0</v>
      </c>
      <c r="F209" s="7" t="s">
        <v>132</v>
      </c>
      <c r="G209" s="7">
        <v>952.49</v>
      </c>
      <c r="H209" s="7">
        <v>694.29</v>
      </c>
      <c r="I209" s="7">
        <v>11</v>
      </c>
      <c r="J209" s="7">
        <v>1657.78</v>
      </c>
      <c r="K209" s="7" t="s">
        <v>132</v>
      </c>
      <c r="L209" s="7">
        <v>3</v>
      </c>
      <c r="M209" s="7" t="s">
        <v>4549</v>
      </c>
      <c r="N209" s="7"/>
    </row>
    <row r="210" spans="1:14" hidden="1" x14ac:dyDescent="0.35">
      <c r="A210" s="7">
        <v>30202140</v>
      </c>
      <c r="B210" s="7" t="s">
        <v>4675</v>
      </c>
      <c r="C210" s="7" t="s">
        <v>4457</v>
      </c>
      <c r="D210" s="7" t="s">
        <v>4452</v>
      </c>
      <c r="E210" s="7" t="s">
        <v>0</v>
      </c>
      <c r="F210" s="7" t="s">
        <v>132</v>
      </c>
      <c r="G210" s="7">
        <v>455.95</v>
      </c>
      <c r="H210" s="7">
        <v>348.34</v>
      </c>
      <c r="I210" s="7">
        <v>11</v>
      </c>
      <c r="J210" s="7">
        <v>815.29</v>
      </c>
      <c r="K210" s="7" t="s">
        <v>132</v>
      </c>
      <c r="L210" s="7">
        <v>2</v>
      </c>
      <c r="M210" s="7" t="s">
        <v>4549</v>
      </c>
      <c r="N210" s="7"/>
    </row>
    <row r="211" spans="1:14" ht="26" hidden="1" x14ac:dyDescent="0.35">
      <c r="A211" s="7">
        <v>30202159</v>
      </c>
      <c r="B211" s="7" t="s">
        <v>4676</v>
      </c>
      <c r="C211" s="7" t="s">
        <v>4445</v>
      </c>
      <c r="D211" s="7" t="s">
        <v>4462</v>
      </c>
      <c r="E211" s="7" t="s">
        <v>0</v>
      </c>
      <c r="F211" s="7" t="s">
        <v>0</v>
      </c>
      <c r="G211" s="7">
        <v>60</v>
      </c>
      <c r="H211" s="7">
        <v>0</v>
      </c>
      <c r="I211" s="7">
        <v>0</v>
      </c>
      <c r="J211" s="7">
        <v>60</v>
      </c>
      <c r="K211" s="7" t="s">
        <v>0</v>
      </c>
      <c r="L211" s="7">
        <v>1</v>
      </c>
      <c r="M211" s="7" t="s">
        <v>4554</v>
      </c>
      <c r="N211" s="7"/>
    </row>
    <row r="212" spans="1:14" hidden="1" x14ac:dyDescent="0.35">
      <c r="A212" s="7">
        <v>30203015</v>
      </c>
      <c r="B212" s="7" t="s">
        <v>4677</v>
      </c>
      <c r="C212" s="7" t="s">
        <v>4445</v>
      </c>
      <c r="D212" s="7" t="s">
        <v>4462</v>
      </c>
      <c r="E212" s="7" t="s">
        <v>0</v>
      </c>
      <c r="F212" s="7" t="s">
        <v>0</v>
      </c>
      <c r="G212" s="7">
        <v>37.799999999999997</v>
      </c>
      <c r="H212" s="7">
        <v>47.62</v>
      </c>
      <c r="I212" s="7">
        <v>0</v>
      </c>
      <c r="J212" s="7">
        <v>85.42</v>
      </c>
      <c r="K212" s="7" t="s">
        <v>0</v>
      </c>
      <c r="L212" s="7">
        <v>1</v>
      </c>
      <c r="M212" s="7" t="s">
        <v>4549</v>
      </c>
      <c r="N212" s="7"/>
    </row>
    <row r="213" spans="1:14" hidden="1" x14ac:dyDescent="0.35">
      <c r="A213" s="7">
        <v>30203023</v>
      </c>
      <c r="B213" s="7" t="s">
        <v>4678</v>
      </c>
      <c r="C213" s="7" t="s">
        <v>4457</v>
      </c>
      <c r="D213" s="7" t="s">
        <v>4452</v>
      </c>
      <c r="E213" s="7" t="s">
        <v>0</v>
      </c>
      <c r="F213" s="7" t="s">
        <v>132</v>
      </c>
      <c r="G213" s="7">
        <v>251.79</v>
      </c>
      <c r="H213" s="7">
        <v>152.30000000000001</v>
      </c>
      <c r="I213" s="7">
        <v>30.8</v>
      </c>
      <c r="J213" s="7">
        <v>434.89</v>
      </c>
      <c r="K213" s="7" t="s">
        <v>132</v>
      </c>
      <c r="L213" s="7">
        <v>2</v>
      </c>
      <c r="M213" s="7" t="s">
        <v>4663</v>
      </c>
      <c r="N213" s="7"/>
    </row>
    <row r="214" spans="1:14" hidden="1" x14ac:dyDescent="0.35">
      <c r="A214" s="7">
        <v>30203031</v>
      </c>
      <c r="B214" s="7" t="s">
        <v>4679</v>
      </c>
      <c r="C214" s="7" t="s">
        <v>4445</v>
      </c>
      <c r="D214" s="7" t="s">
        <v>4462</v>
      </c>
      <c r="E214" s="7" t="s">
        <v>0</v>
      </c>
      <c r="F214" s="7" t="s">
        <v>0</v>
      </c>
      <c r="G214" s="7">
        <v>57.2</v>
      </c>
      <c r="H214" s="7">
        <v>23.3</v>
      </c>
      <c r="I214" s="7">
        <v>0</v>
      </c>
      <c r="J214" s="7">
        <v>80.5</v>
      </c>
      <c r="K214" s="7" t="s">
        <v>0</v>
      </c>
      <c r="L214" s="7">
        <v>1</v>
      </c>
      <c r="M214" s="7" t="s">
        <v>4663</v>
      </c>
      <c r="N214" s="7"/>
    </row>
    <row r="215" spans="1:14" hidden="1" x14ac:dyDescent="0.35">
      <c r="A215" s="7">
        <v>30208114</v>
      </c>
      <c r="B215" s="7" t="s">
        <v>4680</v>
      </c>
      <c r="C215" s="7" t="s">
        <v>4457</v>
      </c>
      <c r="D215" s="7" t="s">
        <v>4452</v>
      </c>
      <c r="E215" s="7" t="s">
        <v>132</v>
      </c>
      <c r="F215" s="7" t="s">
        <v>132</v>
      </c>
      <c r="G215" s="7">
        <v>1340.79</v>
      </c>
      <c r="H215" s="7">
        <v>1043.31</v>
      </c>
      <c r="I215" s="7">
        <v>22</v>
      </c>
      <c r="J215" s="7">
        <v>2406.1</v>
      </c>
      <c r="K215" s="7" t="s">
        <v>132</v>
      </c>
      <c r="L215" s="7">
        <v>3</v>
      </c>
      <c r="M215" s="7" t="s">
        <v>4549</v>
      </c>
      <c r="N215" s="7"/>
    </row>
    <row r="216" spans="1:14" hidden="1" x14ac:dyDescent="0.35">
      <c r="A216" s="7">
        <v>30204011</v>
      </c>
      <c r="B216" s="7" t="s">
        <v>4681</v>
      </c>
      <c r="C216" s="7" t="s">
        <v>4445</v>
      </c>
      <c r="D216" s="7" t="s">
        <v>4462</v>
      </c>
      <c r="E216" s="7" t="s">
        <v>0</v>
      </c>
      <c r="F216" s="7" t="s">
        <v>0</v>
      </c>
      <c r="G216" s="7">
        <v>37.799999999999997</v>
      </c>
      <c r="H216" s="7">
        <v>40.18</v>
      </c>
      <c r="I216" s="7">
        <v>0</v>
      </c>
      <c r="J216" s="7">
        <v>77.98</v>
      </c>
      <c r="K216" s="7" t="s">
        <v>0</v>
      </c>
      <c r="L216" s="7">
        <v>1</v>
      </c>
      <c r="M216" s="7" t="s">
        <v>4663</v>
      </c>
      <c r="N216" s="7"/>
    </row>
    <row r="217" spans="1:14" hidden="1" x14ac:dyDescent="0.35">
      <c r="A217" s="7">
        <v>30204020</v>
      </c>
      <c r="B217" s="7" t="s">
        <v>4682</v>
      </c>
      <c r="C217" s="7" t="s">
        <v>4457</v>
      </c>
      <c r="D217" s="7" t="s">
        <v>4452</v>
      </c>
      <c r="E217" s="7" t="s">
        <v>0</v>
      </c>
      <c r="F217" s="7" t="s">
        <v>132</v>
      </c>
      <c r="G217" s="7">
        <v>419.64</v>
      </c>
      <c r="H217" s="7">
        <v>478.4</v>
      </c>
      <c r="I217" s="7">
        <v>30.8</v>
      </c>
      <c r="J217" s="7">
        <v>928.84</v>
      </c>
      <c r="K217" s="7" t="s">
        <v>132</v>
      </c>
      <c r="L217" s="7">
        <v>2</v>
      </c>
      <c r="M217" s="7" t="s">
        <v>4663</v>
      </c>
      <c r="N217" s="7"/>
    </row>
    <row r="218" spans="1:14" hidden="1" x14ac:dyDescent="0.35">
      <c r="A218" s="7">
        <v>30204038</v>
      </c>
      <c r="B218" s="7" t="s">
        <v>4683</v>
      </c>
      <c r="C218" s="7" t="s">
        <v>4445</v>
      </c>
      <c r="D218" s="7" t="s">
        <v>4462</v>
      </c>
      <c r="E218" s="7" t="s">
        <v>0</v>
      </c>
      <c r="F218" s="7" t="s">
        <v>0</v>
      </c>
      <c r="G218" s="7">
        <v>172.17</v>
      </c>
      <c r="H218" s="7">
        <v>204.8</v>
      </c>
      <c r="I218" s="7">
        <v>30.8</v>
      </c>
      <c r="J218" s="7">
        <v>407.77</v>
      </c>
      <c r="K218" s="7" t="s">
        <v>132</v>
      </c>
      <c r="L218" s="7">
        <v>1</v>
      </c>
      <c r="M218" s="7" t="s">
        <v>4663</v>
      </c>
      <c r="N218" s="7"/>
    </row>
    <row r="219" spans="1:14" hidden="1" x14ac:dyDescent="0.35">
      <c r="A219" s="7">
        <v>30204046</v>
      </c>
      <c r="B219" s="7" t="s">
        <v>4684</v>
      </c>
      <c r="C219" s="7" t="s">
        <v>4457</v>
      </c>
      <c r="D219" s="7" t="s">
        <v>4452</v>
      </c>
      <c r="E219" s="7" t="s">
        <v>0</v>
      </c>
      <c r="F219" s="7" t="s">
        <v>132</v>
      </c>
      <c r="G219" s="7">
        <v>417.73</v>
      </c>
      <c r="H219" s="7">
        <v>757.6</v>
      </c>
      <c r="I219" s="7">
        <v>22.81</v>
      </c>
      <c r="J219" s="7">
        <v>1198.1400000000001</v>
      </c>
      <c r="K219" s="7" t="s">
        <v>132</v>
      </c>
      <c r="L219" s="7">
        <v>2</v>
      </c>
      <c r="M219" s="7" t="s">
        <v>4685</v>
      </c>
      <c r="N219" s="7"/>
    </row>
    <row r="220" spans="1:14" ht="26" hidden="1" x14ac:dyDescent="0.35">
      <c r="A220" s="7">
        <v>30204054</v>
      </c>
      <c r="B220" s="7" t="s">
        <v>4686</v>
      </c>
      <c r="C220" s="7" t="s">
        <v>4457</v>
      </c>
      <c r="D220" s="7" t="s">
        <v>4452</v>
      </c>
      <c r="E220" s="7" t="s">
        <v>0</v>
      </c>
      <c r="F220" s="7" t="s">
        <v>132</v>
      </c>
      <c r="G220" s="7">
        <v>546.15</v>
      </c>
      <c r="H220" s="7">
        <v>748.48</v>
      </c>
      <c r="I220" s="7">
        <v>30.8</v>
      </c>
      <c r="J220" s="7">
        <v>1325.43</v>
      </c>
      <c r="K220" s="7" t="s">
        <v>132</v>
      </c>
      <c r="L220" s="7">
        <v>2</v>
      </c>
      <c r="M220" s="7" t="s">
        <v>4685</v>
      </c>
      <c r="N220" s="7"/>
    </row>
    <row r="221" spans="1:14" hidden="1" x14ac:dyDescent="0.35">
      <c r="A221" s="7">
        <v>30204062</v>
      </c>
      <c r="B221" s="7" t="s">
        <v>4687</v>
      </c>
      <c r="C221" s="7" t="s">
        <v>4457</v>
      </c>
      <c r="D221" s="7" t="s">
        <v>4452</v>
      </c>
      <c r="E221" s="7" t="s">
        <v>0</v>
      </c>
      <c r="F221" s="7" t="s">
        <v>132</v>
      </c>
      <c r="G221" s="7">
        <v>417.73</v>
      </c>
      <c r="H221" s="7">
        <v>809.24</v>
      </c>
      <c r="I221" s="7">
        <v>30.8</v>
      </c>
      <c r="J221" s="7">
        <v>1257.77</v>
      </c>
      <c r="K221" s="7" t="s">
        <v>132</v>
      </c>
      <c r="L221" s="7">
        <v>2</v>
      </c>
      <c r="M221" s="7" t="s">
        <v>4685</v>
      </c>
      <c r="N221" s="7"/>
    </row>
    <row r="222" spans="1:14" hidden="1" x14ac:dyDescent="0.35">
      <c r="A222" s="7">
        <v>30204070</v>
      </c>
      <c r="B222" s="7" t="s">
        <v>4688</v>
      </c>
      <c r="C222" s="7" t="s">
        <v>4457</v>
      </c>
      <c r="D222" s="7" t="s">
        <v>4452</v>
      </c>
      <c r="E222" s="7" t="s">
        <v>0</v>
      </c>
      <c r="F222" s="7" t="s">
        <v>132</v>
      </c>
      <c r="G222" s="7">
        <v>632.66999999999996</v>
      </c>
      <c r="H222" s="7">
        <v>875.27</v>
      </c>
      <c r="I222" s="7">
        <v>20.8</v>
      </c>
      <c r="J222" s="7">
        <v>1528.74</v>
      </c>
      <c r="K222" s="7" t="s">
        <v>132</v>
      </c>
      <c r="L222" s="7">
        <v>2</v>
      </c>
      <c r="M222" s="7" t="s">
        <v>4685</v>
      </c>
      <c r="N222" s="7"/>
    </row>
    <row r="223" spans="1:14" hidden="1" x14ac:dyDescent="0.35">
      <c r="A223" s="7">
        <v>30204089</v>
      </c>
      <c r="B223" s="7" t="s">
        <v>4689</v>
      </c>
      <c r="C223" s="7" t="s">
        <v>4457</v>
      </c>
      <c r="D223" s="7" t="s">
        <v>4452</v>
      </c>
      <c r="E223" s="7" t="s">
        <v>0</v>
      </c>
      <c r="F223" s="7" t="s">
        <v>132</v>
      </c>
      <c r="G223" s="7">
        <v>417.73</v>
      </c>
      <c r="H223" s="7">
        <v>630.4</v>
      </c>
      <c r="I223" s="7">
        <v>22.81</v>
      </c>
      <c r="J223" s="7">
        <v>1070.94</v>
      </c>
      <c r="K223" s="7" t="s">
        <v>132</v>
      </c>
      <c r="L223" s="7">
        <v>2</v>
      </c>
      <c r="M223" s="7" t="s">
        <v>4685</v>
      </c>
      <c r="N223" s="7"/>
    </row>
    <row r="224" spans="1:14" hidden="1" x14ac:dyDescent="0.35">
      <c r="A224" s="7">
        <v>30204097</v>
      </c>
      <c r="B224" s="7" t="s">
        <v>4690</v>
      </c>
      <c r="C224" s="7" t="s">
        <v>4457</v>
      </c>
      <c r="D224" s="7" t="s">
        <v>4452</v>
      </c>
      <c r="E224" s="7" t="s">
        <v>0</v>
      </c>
      <c r="F224" s="7" t="s">
        <v>132</v>
      </c>
      <c r="G224" s="7">
        <v>417.73</v>
      </c>
      <c r="H224" s="7">
        <v>204.8</v>
      </c>
      <c r="I224" s="7">
        <v>22.81</v>
      </c>
      <c r="J224" s="7">
        <v>645.34</v>
      </c>
      <c r="K224" s="7" t="s">
        <v>132</v>
      </c>
      <c r="L224" s="7">
        <v>2</v>
      </c>
      <c r="M224" s="7" t="s">
        <v>4663</v>
      </c>
      <c r="N224" s="7"/>
    </row>
    <row r="225" spans="1:14" hidden="1" x14ac:dyDescent="0.35">
      <c r="A225" s="7">
        <v>30204100</v>
      </c>
      <c r="B225" s="7" t="s">
        <v>4691</v>
      </c>
      <c r="C225" s="7" t="s">
        <v>4457</v>
      </c>
      <c r="D225" s="7" t="s">
        <v>4452</v>
      </c>
      <c r="E225" s="7" t="s">
        <v>0</v>
      </c>
      <c r="F225" s="7" t="s">
        <v>132</v>
      </c>
      <c r="G225" s="7">
        <v>147.61000000000001</v>
      </c>
      <c r="H225" s="7">
        <v>326.91000000000003</v>
      </c>
      <c r="I225" s="7">
        <v>30.8</v>
      </c>
      <c r="J225" s="7">
        <v>505.32</v>
      </c>
      <c r="K225" s="7" t="s">
        <v>132</v>
      </c>
      <c r="L225" s="7">
        <v>2</v>
      </c>
      <c r="M225" s="7" t="s">
        <v>4663</v>
      </c>
      <c r="N225" s="7"/>
    </row>
    <row r="226" spans="1:14" hidden="1" x14ac:dyDescent="0.35">
      <c r="A226" s="7">
        <v>30205018</v>
      </c>
      <c r="B226" s="7" t="s">
        <v>4692</v>
      </c>
      <c r="C226" s="7" t="s">
        <v>4457</v>
      </c>
      <c r="D226" s="7" t="s">
        <v>4462</v>
      </c>
      <c r="E226" s="7" t="s">
        <v>132</v>
      </c>
      <c r="F226" s="7" t="s">
        <v>0</v>
      </c>
      <c r="G226" s="7">
        <v>123.93</v>
      </c>
      <c r="H226" s="7">
        <v>83.33</v>
      </c>
      <c r="I226" s="7">
        <v>0</v>
      </c>
      <c r="J226" s="7">
        <v>207.26</v>
      </c>
      <c r="K226" s="7" t="s">
        <v>0</v>
      </c>
      <c r="L226" s="7">
        <v>1</v>
      </c>
      <c r="M226" s="7" t="s">
        <v>4693</v>
      </c>
      <c r="N226" s="7"/>
    </row>
    <row r="227" spans="1:14" hidden="1" x14ac:dyDescent="0.35">
      <c r="A227" s="7">
        <v>30205026</v>
      </c>
      <c r="B227" s="7" t="s">
        <v>4694</v>
      </c>
      <c r="C227" s="7" t="s">
        <v>4457</v>
      </c>
      <c r="D227" s="7" t="s">
        <v>4452</v>
      </c>
      <c r="E227" s="7" t="s">
        <v>132</v>
      </c>
      <c r="F227" s="7" t="s">
        <v>132</v>
      </c>
      <c r="G227" s="7">
        <v>305.25</v>
      </c>
      <c r="H227" s="7">
        <v>309.29000000000002</v>
      </c>
      <c r="I227" s="7">
        <v>3.12</v>
      </c>
      <c r="J227" s="7">
        <v>617.66</v>
      </c>
      <c r="K227" s="7" t="s">
        <v>132</v>
      </c>
      <c r="L227" s="7">
        <v>2</v>
      </c>
      <c r="M227" s="7" t="s">
        <v>4693</v>
      </c>
      <c r="N227" s="7"/>
    </row>
    <row r="228" spans="1:14" hidden="1" x14ac:dyDescent="0.35">
      <c r="A228" s="7">
        <v>30205034</v>
      </c>
      <c r="B228" s="7" t="s">
        <v>4695</v>
      </c>
      <c r="C228" s="7" t="s">
        <v>4457</v>
      </c>
      <c r="D228" s="7" t="s">
        <v>4452</v>
      </c>
      <c r="E228" s="7" t="s">
        <v>0</v>
      </c>
      <c r="F228" s="7" t="s">
        <v>132</v>
      </c>
      <c r="G228" s="7">
        <v>610.95000000000005</v>
      </c>
      <c r="H228" s="7">
        <v>267.39999999999998</v>
      </c>
      <c r="I228" s="7">
        <v>0</v>
      </c>
      <c r="J228" s="7">
        <v>878.35</v>
      </c>
      <c r="K228" s="7" t="s">
        <v>132</v>
      </c>
      <c r="L228" s="7">
        <v>2</v>
      </c>
      <c r="M228" s="7" t="s">
        <v>4693</v>
      </c>
      <c r="N228" s="7"/>
    </row>
    <row r="229" spans="1:14" hidden="1" x14ac:dyDescent="0.35">
      <c r="A229" s="7">
        <v>30205042</v>
      </c>
      <c r="B229" s="7" t="s">
        <v>4696</v>
      </c>
      <c r="C229" s="7" t="s">
        <v>4457</v>
      </c>
      <c r="D229" s="7" t="s">
        <v>4452</v>
      </c>
      <c r="E229" s="7" t="s">
        <v>0</v>
      </c>
      <c r="F229" s="7" t="s">
        <v>132</v>
      </c>
      <c r="G229" s="7">
        <v>378.9</v>
      </c>
      <c r="H229" s="7">
        <v>217.6</v>
      </c>
      <c r="I229" s="7">
        <v>0</v>
      </c>
      <c r="J229" s="7">
        <v>596.5</v>
      </c>
      <c r="K229" s="7" t="s">
        <v>132</v>
      </c>
      <c r="L229" s="7">
        <v>2</v>
      </c>
      <c r="M229" s="7" t="s">
        <v>4693</v>
      </c>
      <c r="N229" s="7"/>
    </row>
    <row r="230" spans="1:14" hidden="1" x14ac:dyDescent="0.35">
      <c r="A230" s="7">
        <v>30205050</v>
      </c>
      <c r="B230" s="7" t="s">
        <v>4697</v>
      </c>
      <c r="C230" s="7" t="s">
        <v>4457</v>
      </c>
      <c r="D230" s="7" t="s">
        <v>4452</v>
      </c>
      <c r="E230" s="7" t="s">
        <v>0</v>
      </c>
      <c r="F230" s="7" t="s">
        <v>132</v>
      </c>
      <c r="G230" s="7">
        <v>600</v>
      </c>
      <c r="H230" s="7">
        <v>217.6</v>
      </c>
      <c r="I230" s="7">
        <v>0</v>
      </c>
      <c r="J230" s="7">
        <v>817.6</v>
      </c>
      <c r="K230" s="7" t="s">
        <v>132</v>
      </c>
      <c r="L230" s="7">
        <v>2</v>
      </c>
      <c r="M230" s="7" t="s">
        <v>4693</v>
      </c>
      <c r="N230" s="7"/>
    </row>
    <row r="231" spans="1:14" hidden="1" x14ac:dyDescent="0.35">
      <c r="A231" s="7">
        <v>30205069</v>
      </c>
      <c r="B231" s="7" t="s">
        <v>4698</v>
      </c>
      <c r="C231" s="7" t="s">
        <v>4457</v>
      </c>
      <c r="D231" s="7" t="s">
        <v>4452</v>
      </c>
      <c r="E231" s="7" t="s">
        <v>0</v>
      </c>
      <c r="F231" s="7" t="s">
        <v>132</v>
      </c>
      <c r="G231" s="7">
        <v>305.25</v>
      </c>
      <c r="H231" s="7">
        <v>264.73</v>
      </c>
      <c r="I231" s="7">
        <v>3.12</v>
      </c>
      <c r="J231" s="7">
        <v>573.1</v>
      </c>
      <c r="K231" s="7" t="s">
        <v>132</v>
      </c>
      <c r="L231" s="7">
        <v>1</v>
      </c>
      <c r="M231" s="7" t="s">
        <v>4693</v>
      </c>
      <c r="N231" s="7"/>
    </row>
    <row r="232" spans="1:14" hidden="1" x14ac:dyDescent="0.35">
      <c r="A232" s="7">
        <v>30205077</v>
      </c>
      <c r="B232" s="7" t="s">
        <v>4699</v>
      </c>
      <c r="C232" s="7" t="s">
        <v>4445</v>
      </c>
      <c r="D232" s="7" t="s">
        <v>4462</v>
      </c>
      <c r="E232" s="7" t="s">
        <v>0</v>
      </c>
      <c r="F232" s="7" t="s">
        <v>0</v>
      </c>
      <c r="G232" s="7">
        <v>37.799999999999997</v>
      </c>
      <c r="H232" s="7">
        <v>52.08</v>
      </c>
      <c r="I232" s="7">
        <v>0</v>
      </c>
      <c r="J232" s="7">
        <v>89.88</v>
      </c>
      <c r="K232" s="7" t="s">
        <v>0</v>
      </c>
      <c r="L232" s="7">
        <v>0</v>
      </c>
      <c r="M232" s="7" t="s">
        <v>4693</v>
      </c>
      <c r="N232" s="7"/>
    </row>
    <row r="233" spans="1:14" hidden="1" x14ac:dyDescent="0.35">
      <c r="A233" s="7">
        <v>30205085</v>
      </c>
      <c r="B233" s="7" t="s">
        <v>4700</v>
      </c>
      <c r="C233" s="7" t="s">
        <v>4445</v>
      </c>
      <c r="D233" s="7" t="s">
        <v>4462</v>
      </c>
      <c r="E233" s="7" t="s">
        <v>0</v>
      </c>
      <c r="F233" s="7" t="s">
        <v>0</v>
      </c>
      <c r="G233" s="7">
        <v>42.8</v>
      </c>
      <c r="H233" s="7">
        <v>22.32</v>
      </c>
      <c r="I233" s="7">
        <v>0</v>
      </c>
      <c r="J233" s="7">
        <v>65.12</v>
      </c>
      <c r="K233" s="7" t="s">
        <v>0</v>
      </c>
      <c r="L233" s="7">
        <v>1</v>
      </c>
      <c r="M233" s="7" t="s">
        <v>4693</v>
      </c>
      <c r="N233" s="7"/>
    </row>
    <row r="234" spans="1:14" hidden="1" x14ac:dyDescent="0.35">
      <c r="A234" s="7">
        <v>30205093</v>
      </c>
      <c r="B234" s="7" t="s">
        <v>4701</v>
      </c>
      <c r="C234" s="7" t="s">
        <v>4445</v>
      </c>
      <c r="D234" s="7" t="s">
        <v>4446</v>
      </c>
      <c r="E234" s="7" t="s">
        <v>132</v>
      </c>
      <c r="F234" s="7" t="s">
        <v>0</v>
      </c>
      <c r="G234" s="7">
        <v>0</v>
      </c>
      <c r="H234" s="7">
        <v>40.18</v>
      </c>
      <c r="I234" s="7">
        <v>0</v>
      </c>
      <c r="J234" s="7">
        <v>40.18</v>
      </c>
      <c r="K234" s="7" t="s">
        <v>0</v>
      </c>
      <c r="L234" s="7">
        <v>0</v>
      </c>
      <c r="M234" s="7" t="s">
        <v>4554</v>
      </c>
      <c r="N234" s="7"/>
    </row>
    <row r="235" spans="1:14" hidden="1" x14ac:dyDescent="0.35">
      <c r="A235" s="7">
        <v>30205107</v>
      </c>
      <c r="B235" s="7" t="s">
        <v>4702</v>
      </c>
      <c r="C235" s="7" t="s">
        <v>4457</v>
      </c>
      <c r="D235" s="7" t="s">
        <v>4462</v>
      </c>
      <c r="E235" s="7" t="s">
        <v>132</v>
      </c>
      <c r="F235" s="7" t="s">
        <v>0</v>
      </c>
      <c r="G235" s="7">
        <v>123.93</v>
      </c>
      <c r="H235" s="7">
        <v>122.74</v>
      </c>
      <c r="I235" s="7">
        <v>3.12</v>
      </c>
      <c r="J235" s="7">
        <v>249.79</v>
      </c>
      <c r="K235" s="7" t="s">
        <v>132</v>
      </c>
      <c r="L235" s="7">
        <v>1</v>
      </c>
      <c r="M235" s="7" t="s">
        <v>4693</v>
      </c>
      <c r="N235" s="7"/>
    </row>
    <row r="236" spans="1:14" hidden="1" x14ac:dyDescent="0.35">
      <c r="A236" s="7">
        <v>30205115</v>
      </c>
      <c r="B236" s="7" t="s">
        <v>4703</v>
      </c>
      <c r="C236" s="7" t="s">
        <v>4457</v>
      </c>
      <c r="D236" s="7" t="s">
        <v>4452</v>
      </c>
      <c r="E236" s="7" t="s">
        <v>0</v>
      </c>
      <c r="F236" s="7" t="s">
        <v>132</v>
      </c>
      <c r="G236" s="7">
        <v>147.61000000000001</v>
      </c>
      <c r="H236" s="7">
        <v>255.68</v>
      </c>
      <c r="I236" s="7">
        <v>0</v>
      </c>
      <c r="J236" s="7">
        <v>403.29</v>
      </c>
      <c r="K236" s="7" t="s">
        <v>132</v>
      </c>
      <c r="L236" s="7">
        <v>2</v>
      </c>
      <c r="M236" s="7" t="s">
        <v>4693</v>
      </c>
      <c r="N236" s="7"/>
    </row>
    <row r="237" spans="1:14" hidden="1" x14ac:dyDescent="0.35">
      <c r="A237" s="7">
        <v>30205140</v>
      </c>
      <c r="B237" s="7" t="s">
        <v>4704</v>
      </c>
      <c r="C237" s="7" t="s">
        <v>4457</v>
      </c>
      <c r="D237" s="7" t="s">
        <v>4452</v>
      </c>
      <c r="E237" s="7" t="s">
        <v>0</v>
      </c>
      <c r="F237" s="7" t="s">
        <v>132</v>
      </c>
      <c r="G237" s="7">
        <v>1463.55</v>
      </c>
      <c r="H237" s="7">
        <v>842.22</v>
      </c>
      <c r="I237" s="7">
        <v>109.4</v>
      </c>
      <c r="J237" s="7">
        <v>2415.17</v>
      </c>
      <c r="K237" s="7" t="s">
        <v>132</v>
      </c>
      <c r="L237" s="7">
        <v>4</v>
      </c>
      <c r="M237" s="7" t="s">
        <v>4693</v>
      </c>
      <c r="N237" s="7"/>
    </row>
    <row r="238" spans="1:14" hidden="1" x14ac:dyDescent="0.35">
      <c r="A238" s="7">
        <v>30205158</v>
      </c>
      <c r="B238" s="7" t="s">
        <v>4705</v>
      </c>
      <c r="C238" s="7" t="s">
        <v>4457</v>
      </c>
      <c r="D238" s="7" t="s">
        <v>4452</v>
      </c>
      <c r="E238" s="7" t="s">
        <v>0</v>
      </c>
      <c r="F238" s="7" t="s">
        <v>132</v>
      </c>
      <c r="G238" s="7">
        <v>1950.08</v>
      </c>
      <c r="H238" s="7">
        <v>1408.86</v>
      </c>
      <c r="I238" s="7">
        <v>203.5</v>
      </c>
      <c r="J238" s="7">
        <v>3562.44</v>
      </c>
      <c r="K238" s="7" t="s">
        <v>132</v>
      </c>
      <c r="L238" s="7">
        <v>4</v>
      </c>
      <c r="M238" s="7" t="s">
        <v>4693</v>
      </c>
      <c r="N238" s="7"/>
    </row>
    <row r="239" spans="1:14" hidden="1" x14ac:dyDescent="0.35">
      <c r="A239" s="7">
        <v>30205166</v>
      </c>
      <c r="B239" s="7" t="s">
        <v>4706</v>
      </c>
      <c r="C239" s="7" t="s">
        <v>4457</v>
      </c>
      <c r="D239" s="7" t="s">
        <v>4452</v>
      </c>
      <c r="E239" s="7" t="s">
        <v>0</v>
      </c>
      <c r="F239" s="7" t="s">
        <v>132</v>
      </c>
      <c r="G239" s="7">
        <v>809.6</v>
      </c>
      <c r="H239" s="7">
        <v>927.04</v>
      </c>
      <c r="I239" s="7">
        <v>109.4</v>
      </c>
      <c r="J239" s="7">
        <v>1846.04</v>
      </c>
      <c r="K239" s="7" t="s">
        <v>132</v>
      </c>
      <c r="L239" s="7">
        <v>4</v>
      </c>
      <c r="M239" s="7" t="s">
        <v>4693</v>
      </c>
      <c r="N239" s="7"/>
    </row>
    <row r="240" spans="1:14" hidden="1" x14ac:dyDescent="0.35">
      <c r="A240" s="7">
        <v>30205174</v>
      </c>
      <c r="B240" s="7" t="s">
        <v>4707</v>
      </c>
      <c r="C240" s="7" t="s">
        <v>4457</v>
      </c>
      <c r="D240" s="7" t="s">
        <v>4452</v>
      </c>
      <c r="E240" s="7" t="s">
        <v>0</v>
      </c>
      <c r="F240" s="7" t="s">
        <v>132</v>
      </c>
      <c r="G240" s="7">
        <v>546.15</v>
      </c>
      <c r="H240" s="7">
        <v>464.55</v>
      </c>
      <c r="I240" s="7">
        <v>30.8</v>
      </c>
      <c r="J240" s="7">
        <v>1041.5</v>
      </c>
      <c r="K240" s="7" t="s">
        <v>132</v>
      </c>
      <c r="L240" s="7">
        <v>2</v>
      </c>
      <c r="M240" s="7" t="s">
        <v>4693</v>
      </c>
      <c r="N240" s="7"/>
    </row>
    <row r="241" spans="1:14" ht="26" hidden="1" x14ac:dyDescent="0.35">
      <c r="A241" s="7">
        <v>30205182</v>
      </c>
      <c r="B241" s="7" t="s">
        <v>4708</v>
      </c>
      <c r="C241" s="7" t="s">
        <v>4457</v>
      </c>
      <c r="D241" s="7" t="s">
        <v>4452</v>
      </c>
      <c r="E241" s="7" t="s">
        <v>0</v>
      </c>
      <c r="F241" s="7" t="s">
        <v>132</v>
      </c>
      <c r="G241" s="7">
        <v>1045</v>
      </c>
      <c r="H241" s="7">
        <v>833.44</v>
      </c>
      <c r="I241" s="7">
        <v>30.8</v>
      </c>
      <c r="J241" s="7">
        <v>1909.24</v>
      </c>
      <c r="K241" s="7" t="s">
        <v>132</v>
      </c>
      <c r="L241" s="7">
        <v>3</v>
      </c>
      <c r="M241" s="7" t="s">
        <v>4693</v>
      </c>
      <c r="N241" s="7"/>
    </row>
    <row r="242" spans="1:14" hidden="1" x14ac:dyDescent="0.35">
      <c r="A242" s="7">
        <v>30205190</v>
      </c>
      <c r="B242" s="7" t="s">
        <v>4709</v>
      </c>
      <c r="C242" s="7" t="s">
        <v>4457</v>
      </c>
      <c r="D242" s="7" t="s">
        <v>4452</v>
      </c>
      <c r="E242" s="7" t="s">
        <v>0</v>
      </c>
      <c r="F242" s="7" t="s">
        <v>132</v>
      </c>
      <c r="G242" s="7">
        <v>809.6</v>
      </c>
      <c r="H242" s="7">
        <v>909.76</v>
      </c>
      <c r="I242" s="7">
        <v>27.5</v>
      </c>
      <c r="J242" s="7">
        <v>1746.86</v>
      </c>
      <c r="K242" s="7" t="s">
        <v>132</v>
      </c>
      <c r="L242" s="7">
        <v>3</v>
      </c>
      <c r="M242" s="7" t="s">
        <v>4693</v>
      </c>
      <c r="N242" s="7"/>
    </row>
    <row r="243" spans="1:14" hidden="1" x14ac:dyDescent="0.35">
      <c r="A243" s="7">
        <v>30205204</v>
      </c>
      <c r="B243" s="7" t="s">
        <v>4710</v>
      </c>
      <c r="C243" s="7" t="s">
        <v>4457</v>
      </c>
      <c r="D243" s="7" t="s">
        <v>4452</v>
      </c>
      <c r="E243" s="7" t="s">
        <v>0</v>
      </c>
      <c r="F243" s="7" t="s">
        <v>132</v>
      </c>
      <c r="G243" s="7">
        <v>809.6</v>
      </c>
      <c r="H243" s="7">
        <v>894.64</v>
      </c>
      <c r="I243" s="7">
        <v>30.8</v>
      </c>
      <c r="J243" s="7">
        <v>1735.04</v>
      </c>
      <c r="K243" s="7" t="s">
        <v>132</v>
      </c>
      <c r="L243" s="7">
        <v>3</v>
      </c>
      <c r="M243" s="7" t="s">
        <v>4693</v>
      </c>
      <c r="N243" s="7"/>
    </row>
    <row r="244" spans="1:14" hidden="1" x14ac:dyDescent="0.35">
      <c r="A244" s="7">
        <v>30205212</v>
      </c>
      <c r="B244" s="7" t="s">
        <v>4711</v>
      </c>
      <c r="C244" s="7" t="s">
        <v>4457</v>
      </c>
      <c r="D244" s="7" t="s">
        <v>4452</v>
      </c>
      <c r="E244" s="7" t="s">
        <v>0</v>
      </c>
      <c r="F244" s="7" t="s">
        <v>132</v>
      </c>
      <c r="G244" s="7">
        <v>546.15</v>
      </c>
      <c r="H244" s="7">
        <v>392.19</v>
      </c>
      <c r="I244" s="7">
        <v>30.8</v>
      </c>
      <c r="J244" s="7">
        <v>969.14</v>
      </c>
      <c r="K244" s="7" t="s">
        <v>132</v>
      </c>
      <c r="L244" s="7">
        <v>2</v>
      </c>
      <c r="M244" s="7" t="s">
        <v>4693</v>
      </c>
      <c r="N244" s="7"/>
    </row>
    <row r="245" spans="1:14" hidden="1" x14ac:dyDescent="0.35">
      <c r="A245" s="7">
        <v>30205239</v>
      </c>
      <c r="B245" s="7" t="s">
        <v>4712</v>
      </c>
      <c r="C245" s="7" t="s">
        <v>4457</v>
      </c>
      <c r="D245" s="7" t="s">
        <v>4452</v>
      </c>
      <c r="E245" s="7" t="s">
        <v>0</v>
      </c>
      <c r="F245" s="7" t="s">
        <v>132</v>
      </c>
      <c r="G245" s="7">
        <v>148.5</v>
      </c>
      <c r="H245" s="7">
        <v>139.47</v>
      </c>
      <c r="I245" s="7">
        <v>7.62</v>
      </c>
      <c r="J245" s="7">
        <v>295.58999999999997</v>
      </c>
      <c r="K245" s="7" t="s">
        <v>132</v>
      </c>
      <c r="L245" s="7">
        <v>1</v>
      </c>
      <c r="M245" s="7" t="s">
        <v>4693</v>
      </c>
      <c r="N245" s="7"/>
    </row>
    <row r="246" spans="1:14" hidden="1" x14ac:dyDescent="0.35">
      <c r="A246" s="7">
        <v>30205247</v>
      </c>
      <c r="B246" s="7" t="s">
        <v>4713</v>
      </c>
      <c r="C246" s="7" t="s">
        <v>4457</v>
      </c>
      <c r="D246" s="7" t="s">
        <v>4452</v>
      </c>
      <c r="E246" s="7" t="s">
        <v>0</v>
      </c>
      <c r="F246" s="7" t="s">
        <v>132</v>
      </c>
      <c r="G246" s="7">
        <v>792</v>
      </c>
      <c r="H246" s="7">
        <v>687.84</v>
      </c>
      <c r="I246" s="7">
        <v>30.8</v>
      </c>
      <c r="J246" s="7">
        <v>1510.64</v>
      </c>
      <c r="K246" s="7" t="s">
        <v>132</v>
      </c>
      <c r="L246" s="7">
        <v>2</v>
      </c>
      <c r="M246" s="7" t="s">
        <v>4693</v>
      </c>
      <c r="N246" s="7"/>
    </row>
    <row r="247" spans="1:14" hidden="1" x14ac:dyDescent="0.35">
      <c r="A247" s="7">
        <v>30206014</v>
      </c>
      <c r="B247" s="7" t="s">
        <v>4714</v>
      </c>
      <c r="C247" s="7" t="s">
        <v>4457</v>
      </c>
      <c r="D247" s="7" t="s">
        <v>4452</v>
      </c>
      <c r="E247" s="7" t="s">
        <v>0</v>
      </c>
      <c r="F247" s="7" t="s">
        <v>132</v>
      </c>
      <c r="G247" s="7">
        <v>381.7</v>
      </c>
      <c r="H247" s="7">
        <v>294.88</v>
      </c>
      <c r="I247" s="7">
        <v>0</v>
      </c>
      <c r="J247" s="7">
        <v>676.58</v>
      </c>
      <c r="K247" s="7" t="s">
        <v>132</v>
      </c>
      <c r="L247" s="7">
        <v>1</v>
      </c>
      <c r="M247" s="7" t="s">
        <v>4693</v>
      </c>
      <c r="N247" s="7"/>
    </row>
    <row r="248" spans="1:14" hidden="1" x14ac:dyDescent="0.35">
      <c r="A248" s="7">
        <v>30206022</v>
      </c>
      <c r="B248" s="7" t="s">
        <v>4715</v>
      </c>
      <c r="C248" s="7" t="s">
        <v>4457</v>
      </c>
      <c r="D248" s="7" t="s">
        <v>4452</v>
      </c>
      <c r="E248" s="7" t="s">
        <v>0</v>
      </c>
      <c r="F248" s="7" t="s">
        <v>132</v>
      </c>
      <c r="G248" s="7">
        <v>303.60000000000002</v>
      </c>
      <c r="H248" s="7">
        <v>278.39999999999998</v>
      </c>
      <c r="I248" s="7">
        <v>23.1</v>
      </c>
      <c r="J248" s="7">
        <v>605.1</v>
      </c>
      <c r="K248" s="7" t="s">
        <v>132</v>
      </c>
      <c r="L248" s="7">
        <v>3</v>
      </c>
      <c r="M248" s="7" t="s">
        <v>4693</v>
      </c>
      <c r="N248" s="7"/>
    </row>
    <row r="249" spans="1:14" hidden="1" x14ac:dyDescent="0.35">
      <c r="A249" s="7">
        <v>30206030</v>
      </c>
      <c r="B249" s="7" t="s">
        <v>4716</v>
      </c>
      <c r="C249" s="7" t="s">
        <v>4457</v>
      </c>
      <c r="D249" s="7" t="s">
        <v>4452</v>
      </c>
      <c r="E249" s="7" t="s">
        <v>0</v>
      </c>
      <c r="F249" s="7" t="s">
        <v>132</v>
      </c>
      <c r="G249" s="7">
        <v>592.66999999999996</v>
      </c>
      <c r="H249" s="7">
        <v>505.09</v>
      </c>
      <c r="I249" s="7">
        <v>45.38</v>
      </c>
      <c r="J249" s="7">
        <v>1143.1400000000001</v>
      </c>
      <c r="K249" s="7" t="s">
        <v>132</v>
      </c>
      <c r="L249" s="7">
        <v>3</v>
      </c>
      <c r="M249" s="7" t="s">
        <v>4693</v>
      </c>
      <c r="N249" s="7"/>
    </row>
    <row r="250" spans="1:14" ht="26" hidden="1" x14ac:dyDescent="0.35">
      <c r="A250" s="7">
        <v>30206049</v>
      </c>
      <c r="B250" s="7" t="s">
        <v>4717</v>
      </c>
      <c r="C250" s="7" t="s">
        <v>4457</v>
      </c>
      <c r="D250" s="7" t="s">
        <v>4452</v>
      </c>
      <c r="E250" s="7" t="s">
        <v>0</v>
      </c>
      <c r="F250" s="7" t="s">
        <v>132</v>
      </c>
      <c r="G250" s="7">
        <v>408.9</v>
      </c>
      <c r="H250" s="7">
        <v>741.28</v>
      </c>
      <c r="I250" s="7">
        <v>30.8</v>
      </c>
      <c r="J250" s="7">
        <v>1180.98</v>
      </c>
      <c r="K250" s="7" t="s">
        <v>132</v>
      </c>
      <c r="L250" s="7">
        <v>3</v>
      </c>
      <c r="M250" s="7" t="s">
        <v>4693</v>
      </c>
      <c r="N250" s="7"/>
    </row>
    <row r="251" spans="1:14" hidden="1" x14ac:dyDescent="0.35">
      <c r="A251" s="7">
        <v>30206065</v>
      </c>
      <c r="B251" s="7" t="s">
        <v>4718</v>
      </c>
      <c r="C251" s="7" t="s">
        <v>4457</v>
      </c>
      <c r="D251" s="7" t="s">
        <v>4452</v>
      </c>
      <c r="E251" s="7" t="s">
        <v>0</v>
      </c>
      <c r="F251" s="7" t="s">
        <v>132</v>
      </c>
      <c r="G251" s="7">
        <v>221.1</v>
      </c>
      <c r="H251" s="7">
        <v>299.52</v>
      </c>
      <c r="I251" s="7">
        <v>30.8</v>
      </c>
      <c r="J251" s="7">
        <v>551.41999999999996</v>
      </c>
      <c r="K251" s="7" t="s">
        <v>132</v>
      </c>
      <c r="L251" s="7">
        <v>1</v>
      </c>
      <c r="M251" s="7" t="s">
        <v>4693</v>
      </c>
      <c r="N251" s="7"/>
    </row>
    <row r="252" spans="1:14" hidden="1" x14ac:dyDescent="0.35">
      <c r="A252" s="7">
        <v>30206103</v>
      </c>
      <c r="B252" s="7" t="s">
        <v>4719</v>
      </c>
      <c r="C252" s="7" t="s">
        <v>4457</v>
      </c>
      <c r="D252" s="7" t="s">
        <v>4452</v>
      </c>
      <c r="E252" s="7" t="s">
        <v>0</v>
      </c>
      <c r="F252" s="7" t="s">
        <v>132</v>
      </c>
      <c r="G252" s="7">
        <v>125</v>
      </c>
      <c r="H252" s="7">
        <v>192.48</v>
      </c>
      <c r="I252" s="7">
        <v>0</v>
      </c>
      <c r="J252" s="7">
        <v>317.48</v>
      </c>
      <c r="K252" s="7" t="s">
        <v>132</v>
      </c>
      <c r="L252" s="7">
        <v>1</v>
      </c>
      <c r="M252" s="7" t="s">
        <v>4693</v>
      </c>
      <c r="N252" s="7"/>
    </row>
    <row r="253" spans="1:14" hidden="1" x14ac:dyDescent="0.35">
      <c r="A253" s="7">
        <v>30206120</v>
      </c>
      <c r="B253" s="7" t="s">
        <v>4720</v>
      </c>
      <c r="C253" s="7" t="s">
        <v>4457</v>
      </c>
      <c r="D253" s="7" t="s">
        <v>4452</v>
      </c>
      <c r="E253" s="7" t="s">
        <v>0</v>
      </c>
      <c r="F253" s="7" t="s">
        <v>132</v>
      </c>
      <c r="G253" s="7">
        <v>932.81</v>
      </c>
      <c r="H253" s="7">
        <v>560.87</v>
      </c>
      <c r="I253" s="7">
        <v>68.77</v>
      </c>
      <c r="J253" s="7">
        <v>1562.45</v>
      </c>
      <c r="K253" s="7" t="s">
        <v>132</v>
      </c>
      <c r="L253" s="7">
        <v>4</v>
      </c>
      <c r="M253" s="7" t="s">
        <v>4693</v>
      </c>
      <c r="N253" s="7"/>
    </row>
    <row r="254" spans="1:14" hidden="1" x14ac:dyDescent="0.35">
      <c r="A254" s="7">
        <v>30206138</v>
      </c>
      <c r="B254" s="7" t="s">
        <v>4721</v>
      </c>
      <c r="C254" s="7" t="s">
        <v>4457</v>
      </c>
      <c r="D254" s="7" t="s">
        <v>4452</v>
      </c>
      <c r="E254" s="7" t="s">
        <v>0</v>
      </c>
      <c r="F254" s="7" t="s">
        <v>132</v>
      </c>
      <c r="G254" s="7">
        <v>932.8</v>
      </c>
      <c r="H254" s="7">
        <v>842.27</v>
      </c>
      <c r="I254" s="7">
        <v>68.77</v>
      </c>
      <c r="J254" s="7">
        <v>1843.84</v>
      </c>
      <c r="K254" s="7" t="s">
        <v>132</v>
      </c>
      <c r="L254" s="7">
        <v>4</v>
      </c>
      <c r="M254" s="7" t="s">
        <v>4693</v>
      </c>
      <c r="N254" s="7"/>
    </row>
    <row r="255" spans="1:14" hidden="1" x14ac:dyDescent="0.35">
      <c r="A255" s="7">
        <v>30206170</v>
      </c>
      <c r="B255" s="7" t="s">
        <v>4722</v>
      </c>
      <c r="C255" s="7" t="s">
        <v>4457</v>
      </c>
      <c r="D255" s="7" t="s">
        <v>4452</v>
      </c>
      <c r="E255" s="7" t="s">
        <v>0</v>
      </c>
      <c r="F255" s="7" t="s">
        <v>132</v>
      </c>
      <c r="G255" s="7">
        <v>503.25</v>
      </c>
      <c r="H255" s="7">
        <v>441.44</v>
      </c>
      <c r="I255" s="7">
        <v>45.38</v>
      </c>
      <c r="J255" s="7">
        <v>990.07</v>
      </c>
      <c r="K255" s="7" t="s">
        <v>132</v>
      </c>
      <c r="L255" s="7">
        <v>3</v>
      </c>
      <c r="M255" s="7" t="s">
        <v>4693</v>
      </c>
      <c r="N255" s="7"/>
    </row>
    <row r="256" spans="1:14" hidden="1" x14ac:dyDescent="0.35">
      <c r="A256" s="7">
        <v>30206200</v>
      </c>
      <c r="B256" s="7" t="s">
        <v>4723</v>
      </c>
      <c r="C256" s="7" t="s">
        <v>4457</v>
      </c>
      <c r="D256" s="7" t="s">
        <v>4452</v>
      </c>
      <c r="E256" s="7" t="s">
        <v>0</v>
      </c>
      <c r="F256" s="7" t="s">
        <v>132</v>
      </c>
      <c r="G256" s="7">
        <v>691.35</v>
      </c>
      <c r="H256" s="7">
        <v>582.55999999999995</v>
      </c>
      <c r="I256" s="7">
        <v>49.67</v>
      </c>
      <c r="J256" s="7">
        <v>1323.58</v>
      </c>
      <c r="K256" s="7" t="s">
        <v>132</v>
      </c>
      <c r="L256" s="7">
        <v>4</v>
      </c>
      <c r="M256" s="7" t="s">
        <v>4693</v>
      </c>
      <c r="N256" s="7"/>
    </row>
    <row r="257" spans="1:14" hidden="1" x14ac:dyDescent="0.35">
      <c r="A257" s="7">
        <v>30206219</v>
      </c>
      <c r="B257" s="7" t="s">
        <v>4724</v>
      </c>
      <c r="C257" s="7" t="s">
        <v>4457</v>
      </c>
      <c r="D257" s="7" t="s">
        <v>4452</v>
      </c>
      <c r="E257" s="7" t="s">
        <v>0</v>
      </c>
      <c r="F257" s="7" t="s">
        <v>132</v>
      </c>
      <c r="G257" s="7">
        <v>932.8</v>
      </c>
      <c r="H257" s="7">
        <v>389.27</v>
      </c>
      <c r="I257" s="7">
        <v>23.3</v>
      </c>
      <c r="J257" s="7">
        <v>1345.37</v>
      </c>
      <c r="K257" s="7" t="s">
        <v>132</v>
      </c>
      <c r="L257" s="7">
        <v>3</v>
      </c>
      <c r="M257" s="7" t="s">
        <v>4693</v>
      </c>
      <c r="N257" s="7"/>
    </row>
    <row r="258" spans="1:14" hidden="1" x14ac:dyDescent="0.35">
      <c r="A258" s="7">
        <v>30206227</v>
      </c>
      <c r="B258" s="7" t="s">
        <v>4725</v>
      </c>
      <c r="C258" s="7" t="s">
        <v>4457</v>
      </c>
      <c r="D258" s="7" t="s">
        <v>4452</v>
      </c>
      <c r="E258" s="7" t="s">
        <v>0</v>
      </c>
      <c r="F258" s="7" t="s">
        <v>132</v>
      </c>
      <c r="G258" s="7">
        <v>932.8</v>
      </c>
      <c r="H258" s="7">
        <v>262.39999999999998</v>
      </c>
      <c r="I258" s="7">
        <v>23.3</v>
      </c>
      <c r="J258" s="7">
        <v>1218.5</v>
      </c>
      <c r="K258" s="7" t="s">
        <v>132</v>
      </c>
      <c r="L258" s="7">
        <v>2</v>
      </c>
      <c r="M258" s="7" t="s">
        <v>4693</v>
      </c>
      <c r="N258" s="7"/>
    </row>
    <row r="259" spans="1:14" hidden="1" x14ac:dyDescent="0.35">
      <c r="A259" s="7">
        <v>30206235</v>
      </c>
      <c r="B259" s="7" t="s">
        <v>4726</v>
      </c>
      <c r="C259" s="7" t="s">
        <v>4457</v>
      </c>
      <c r="D259" s="7" t="s">
        <v>4452</v>
      </c>
      <c r="E259" s="7" t="s">
        <v>0</v>
      </c>
      <c r="F259" s="7" t="s">
        <v>132</v>
      </c>
      <c r="G259" s="7">
        <v>503.25</v>
      </c>
      <c r="H259" s="7">
        <v>278.39999999999998</v>
      </c>
      <c r="I259" s="7">
        <v>45.38</v>
      </c>
      <c r="J259" s="7">
        <v>827.03</v>
      </c>
      <c r="K259" s="7" t="s">
        <v>132</v>
      </c>
      <c r="L259" s="7">
        <v>2</v>
      </c>
      <c r="M259" s="7" t="s">
        <v>4693</v>
      </c>
      <c r="N259" s="7"/>
    </row>
    <row r="260" spans="1:14" hidden="1" x14ac:dyDescent="0.35">
      <c r="A260" s="7">
        <v>30206243</v>
      </c>
      <c r="B260" s="7" t="s">
        <v>4727</v>
      </c>
      <c r="C260" s="7" t="s">
        <v>4457</v>
      </c>
      <c r="D260" s="7" t="s">
        <v>4452</v>
      </c>
      <c r="E260" s="7" t="s">
        <v>0</v>
      </c>
      <c r="F260" s="7" t="s">
        <v>132</v>
      </c>
      <c r="G260" s="7">
        <v>403.25</v>
      </c>
      <c r="H260" s="7">
        <v>240</v>
      </c>
      <c r="I260" s="7">
        <v>23.3</v>
      </c>
      <c r="J260" s="7">
        <v>666.55</v>
      </c>
      <c r="K260" s="7" t="s">
        <v>132</v>
      </c>
      <c r="L260" s="7">
        <v>2</v>
      </c>
      <c r="M260" s="7" t="s">
        <v>4693</v>
      </c>
      <c r="N260" s="7"/>
    </row>
    <row r="261" spans="1:14" hidden="1" x14ac:dyDescent="0.35">
      <c r="A261" s="7">
        <v>30206251</v>
      </c>
      <c r="B261" s="7" t="s">
        <v>4728</v>
      </c>
      <c r="C261" s="7" t="s">
        <v>4457</v>
      </c>
      <c r="D261" s="7" t="s">
        <v>4452</v>
      </c>
      <c r="E261" s="7" t="s">
        <v>0</v>
      </c>
      <c r="F261" s="7" t="s">
        <v>132</v>
      </c>
      <c r="G261" s="7">
        <v>378.25</v>
      </c>
      <c r="H261" s="7">
        <v>278.39999999999998</v>
      </c>
      <c r="I261" s="7">
        <v>23.3</v>
      </c>
      <c r="J261" s="7">
        <v>679.95</v>
      </c>
      <c r="K261" s="7" t="s">
        <v>132</v>
      </c>
      <c r="L261" s="7">
        <v>1</v>
      </c>
      <c r="M261" s="7" t="s">
        <v>4693</v>
      </c>
      <c r="N261" s="7"/>
    </row>
    <row r="262" spans="1:14" hidden="1" x14ac:dyDescent="0.35">
      <c r="A262" s="7">
        <v>30206260</v>
      </c>
      <c r="B262" s="7" t="s">
        <v>4729</v>
      </c>
      <c r="C262" s="7" t="s">
        <v>4457</v>
      </c>
      <c r="D262" s="7" t="s">
        <v>4452</v>
      </c>
      <c r="E262" s="7" t="s">
        <v>0</v>
      </c>
      <c r="F262" s="7" t="s">
        <v>132</v>
      </c>
      <c r="G262" s="7">
        <v>455.5</v>
      </c>
      <c r="H262" s="7">
        <v>214.5</v>
      </c>
      <c r="I262" s="7">
        <v>23.3</v>
      </c>
      <c r="J262" s="7">
        <v>693.3</v>
      </c>
      <c r="K262" s="7" t="s">
        <v>132</v>
      </c>
      <c r="L262" s="7">
        <v>1</v>
      </c>
      <c r="M262" s="7" t="s">
        <v>4693</v>
      </c>
      <c r="N262" s="7"/>
    </row>
    <row r="263" spans="1:14" ht="26" hidden="1" x14ac:dyDescent="0.35">
      <c r="A263" s="7">
        <v>30206278</v>
      </c>
      <c r="B263" s="7" t="s">
        <v>4730</v>
      </c>
      <c r="C263" s="7" t="s">
        <v>4457</v>
      </c>
      <c r="D263" s="7" t="s">
        <v>4452</v>
      </c>
      <c r="E263" s="7" t="s">
        <v>0</v>
      </c>
      <c r="F263" s="7" t="s">
        <v>132</v>
      </c>
      <c r="G263" s="7">
        <v>378.25</v>
      </c>
      <c r="H263" s="7">
        <v>240</v>
      </c>
      <c r="I263" s="7">
        <v>23.3</v>
      </c>
      <c r="J263" s="7">
        <v>641.54999999999995</v>
      </c>
      <c r="K263" s="7" t="s">
        <v>132</v>
      </c>
      <c r="L263" s="7">
        <v>2</v>
      </c>
      <c r="M263" s="7" t="s">
        <v>4693</v>
      </c>
      <c r="N263" s="7"/>
    </row>
    <row r="264" spans="1:14" hidden="1" x14ac:dyDescent="0.35">
      <c r="A264" s="7">
        <v>30206294</v>
      </c>
      <c r="B264" s="7" t="s">
        <v>4731</v>
      </c>
      <c r="C264" s="7" t="s">
        <v>4457</v>
      </c>
      <c r="D264" s="7" t="s">
        <v>4452</v>
      </c>
      <c r="E264" s="7" t="s">
        <v>0</v>
      </c>
      <c r="F264" s="7" t="s">
        <v>132</v>
      </c>
      <c r="G264" s="7">
        <v>450</v>
      </c>
      <c r="H264" s="7">
        <v>287.27999999999997</v>
      </c>
      <c r="I264" s="7">
        <v>23.3</v>
      </c>
      <c r="J264" s="7">
        <v>760.58</v>
      </c>
      <c r="K264" s="7" t="s">
        <v>132</v>
      </c>
      <c r="L264" s="7">
        <v>2</v>
      </c>
      <c r="M264" s="7" t="s">
        <v>4693</v>
      </c>
      <c r="N264" s="7"/>
    </row>
    <row r="265" spans="1:14" hidden="1" x14ac:dyDescent="0.35">
      <c r="A265" s="7">
        <v>30206308</v>
      </c>
      <c r="B265" s="7" t="s">
        <v>4732</v>
      </c>
      <c r="C265" s="7" t="s">
        <v>4457</v>
      </c>
      <c r="D265" s="7" t="s">
        <v>4452</v>
      </c>
      <c r="E265" s="7" t="s">
        <v>0</v>
      </c>
      <c r="F265" s="7" t="s">
        <v>132</v>
      </c>
      <c r="G265" s="7">
        <v>402.68</v>
      </c>
      <c r="H265" s="7">
        <v>490</v>
      </c>
      <c r="I265" s="7">
        <v>23.3</v>
      </c>
      <c r="J265" s="7">
        <v>915.98</v>
      </c>
      <c r="K265" s="7" t="s">
        <v>132</v>
      </c>
      <c r="L265" s="7">
        <v>3</v>
      </c>
      <c r="M265" s="7" t="s">
        <v>4693</v>
      </c>
      <c r="N265" s="7"/>
    </row>
    <row r="266" spans="1:14" hidden="1" x14ac:dyDescent="0.35">
      <c r="A266" s="7">
        <v>30206316</v>
      </c>
      <c r="B266" s="7" t="s">
        <v>4733</v>
      </c>
      <c r="C266" s="7" t="s">
        <v>4457</v>
      </c>
      <c r="D266" s="7" t="s">
        <v>4452</v>
      </c>
      <c r="E266" s="7" t="s">
        <v>0</v>
      </c>
      <c r="F266" s="7" t="s">
        <v>132</v>
      </c>
      <c r="G266" s="7">
        <v>303.60000000000002</v>
      </c>
      <c r="H266" s="7">
        <v>368.64</v>
      </c>
      <c r="I266" s="7">
        <v>23.3</v>
      </c>
      <c r="J266" s="7">
        <v>695.54</v>
      </c>
      <c r="K266" s="7" t="s">
        <v>132</v>
      </c>
      <c r="L266" s="7">
        <v>2</v>
      </c>
      <c r="M266" s="7" t="s">
        <v>4693</v>
      </c>
      <c r="N266" s="7"/>
    </row>
    <row r="267" spans="1:14" hidden="1" x14ac:dyDescent="0.35">
      <c r="A267" s="7">
        <v>30206324</v>
      </c>
      <c r="B267" s="7" t="s">
        <v>4734</v>
      </c>
      <c r="C267" s="7" t="s">
        <v>4457</v>
      </c>
      <c r="D267" s="7" t="s">
        <v>4452</v>
      </c>
      <c r="E267" s="7" t="s">
        <v>0</v>
      </c>
      <c r="F267" s="7" t="s">
        <v>132</v>
      </c>
      <c r="G267" s="7">
        <v>341.6</v>
      </c>
      <c r="H267" s="7">
        <v>410.24</v>
      </c>
      <c r="I267" s="7">
        <v>23.3</v>
      </c>
      <c r="J267" s="7">
        <v>775.14</v>
      </c>
      <c r="K267" s="7" t="s">
        <v>132</v>
      </c>
      <c r="L267" s="7">
        <v>2</v>
      </c>
      <c r="M267" s="7" t="s">
        <v>4693</v>
      </c>
      <c r="N267" s="7"/>
    </row>
    <row r="268" spans="1:14" hidden="1" x14ac:dyDescent="0.35">
      <c r="A268" s="7">
        <v>30206359</v>
      </c>
      <c r="B268" s="7" t="s">
        <v>4735</v>
      </c>
      <c r="C268" s="7" t="s">
        <v>4457</v>
      </c>
      <c r="D268" s="7" t="s">
        <v>4452</v>
      </c>
      <c r="E268" s="7" t="s">
        <v>0</v>
      </c>
      <c r="F268" s="7" t="s">
        <v>132</v>
      </c>
      <c r="G268" s="7">
        <v>832.8</v>
      </c>
      <c r="H268" s="7">
        <v>867.04</v>
      </c>
      <c r="I268" s="7">
        <v>23.3</v>
      </c>
      <c r="J268" s="7">
        <v>1723.14</v>
      </c>
      <c r="K268" s="7" t="s">
        <v>132</v>
      </c>
      <c r="L268" s="7">
        <v>4</v>
      </c>
      <c r="M268" s="7" t="s">
        <v>4693</v>
      </c>
      <c r="N268" s="7"/>
    </row>
    <row r="269" spans="1:14" hidden="1" x14ac:dyDescent="0.35">
      <c r="A269" s="7">
        <v>30206367</v>
      </c>
      <c r="B269" s="7" t="s">
        <v>4736</v>
      </c>
      <c r="C269" s="7" t="s">
        <v>4457</v>
      </c>
      <c r="D269" s="7" t="s">
        <v>4452</v>
      </c>
      <c r="E269" s="7" t="s">
        <v>132</v>
      </c>
      <c r="F269" s="7" t="s">
        <v>132</v>
      </c>
      <c r="G269" s="7">
        <v>443.35</v>
      </c>
      <c r="H269" s="7">
        <v>480.06</v>
      </c>
      <c r="I269" s="7">
        <v>23.3</v>
      </c>
      <c r="J269" s="7">
        <v>946.71</v>
      </c>
      <c r="K269" s="7" t="s">
        <v>132</v>
      </c>
      <c r="L269" s="7">
        <v>3</v>
      </c>
      <c r="M269" s="7" t="s">
        <v>4693</v>
      </c>
      <c r="N269" s="7"/>
    </row>
    <row r="270" spans="1:14" hidden="1" x14ac:dyDescent="0.35">
      <c r="A270" s="7">
        <v>30207010</v>
      </c>
      <c r="B270" s="7" t="s">
        <v>4737</v>
      </c>
      <c r="C270" s="7" t="s">
        <v>4457</v>
      </c>
      <c r="D270" s="7" t="s">
        <v>4452</v>
      </c>
      <c r="E270" s="7" t="s">
        <v>132</v>
      </c>
      <c r="F270" s="7" t="s">
        <v>132</v>
      </c>
      <c r="G270" s="7">
        <v>220</v>
      </c>
      <c r="H270" s="7">
        <v>173.38</v>
      </c>
      <c r="I270" s="7">
        <v>22</v>
      </c>
      <c r="J270" s="7">
        <v>415.38</v>
      </c>
      <c r="K270" s="7" t="s">
        <v>132</v>
      </c>
      <c r="L270" s="7">
        <v>1</v>
      </c>
      <c r="M270" s="7" t="s">
        <v>4693</v>
      </c>
      <c r="N270" s="7"/>
    </row>
    <row r="271" spans="1:14" hidden="1" x14ac:dyDescent="0.35">
      <c r="A271" s="7">
        <v>30207029</v>
      </c>
      <c r="B271" s="7" t="s">
        <v>4738</v>
      </c>
      <c r="C271" s="7" t="s">
        <v>4457</v>
      </c>
      <c r="D271" s="7" t="s">
        <v>4452</v>
      </c>
      <c r="E271" s="7" t="s">
        <v>132</v>
      </c>
      <c r="F271" s="7" t="s">
        <v>132</v>
      </c>
      <c r="G271" s="7">
        <v>330.66</v>
      </c>
      <c r="H271" s="7">
        <v>277.55</v>
      </c>
      <c r="I271" s="7">
        <v>22</v>
      </c>
      <c r="J271" s="7">
        <v>630.21</v>
      </c>
      <c r="K271" s="7" t="s">
        <v>132</v>
      </c>
      <c r="L271" s="7">
        <v>2</v>
      </c>
      <c r="M271" s="7" t="s">
        <v>4693</v>
      </c>
      <c r="N271" s="7"/>
    </row>
    <row r="272" spans="1:14" hidden="1" x14ac:dyDescent="0.35">
      <c r="A272" s="7">
        <v>30207037</v>
      </c>
      <c r="B272" s="7" t="s">
        <v>4739</v>
      </c>
      <c r="C272" s="7" t="s">
        <v>4457</v>
      </c>
      <c r="D272" s="7" t="s">
        <v>4452</v>
      </c>
      <c r="E272" s="7" t="s">
        <v>132</v>
      </c>
      <c r="F272" s="7" t="s">
        <v>132</v>
      </c>
      <c r="G272" s="7">
        <v>220</v>
      </c>
      <c r="H272" s="7">
        <v>230.51</v>
      </c>
      <c r="I272" s="7">
        <v>22</v>
      </c>
      <c r="J272" s="7">
        <v>472.51</v>
      </c>
      <c r="K272" s="7" t="s">
        <v>132</v>
      </c>
      <c r="L272" s="7">
        <v>2</v>
      </c>
      <c r="M272" s="7" t="s">
        <v>4693</v>
      </c>
      <c r="N272" s="7"/>
    </row>
    <row r="273" spans="1:14" hidden="1" x14ac:dyDescent="0.35">
      <c r="A273" s="7">
        <v>30207045</v>
      </c>
      <c r="B273" s="7" t="s">
        <v>4740</v>
      </c>
      <c r="C273" s="7" t="s">
        <v>4457</v>
      </c>
      <c r="D273" s="7" t="s">
        <v>4452</v>
      </c>
      <c r="E273" s="7" t="s">
        <v>132</v>
      </c>
      <c r="F273" s="7" t="s">
        <v>132</v>
      </c>
      <c r="G273" s="7">
        <v>280</v>
      </c>
      <c r="H273" s="7">
        <v>359.77</v>
      </c>
      <c r="I273" s="7">
        <v>22</v>
      </c>
      <c r="J273" s="7">
        <v>661.77</v>
      </c>
      <c r="K273" s="7" t="s">
        <v>132</v>
      </c>
      <c r="L273" s="7">
        <v>2</v>
      </c>
      <c r="M273" s="7" t="s">
        <v>4693</v>
      </c>
      <c r="N273" s="7"/>
    </row>
    <row r="274" spans="1:14" hidden="1" x14ac:dyDescent="0.35">
      <c r="A274" s="7">
        <v>30207061</v>
      </c>
      <c r="B274" s="7" t="s">
        <v>4741</v>
      </c>
      <c r="C274" s="7" t="s">
        <v>4457</v>
      </c>
      <c r="D274" s="7" t="s">
        <v>4452</v>
      </c>
      <c r="E274" s="7" t="s">
        <v>132</v>
      </c>
      <c r="F274" s="7" t="s">
        <v>132</v>
      </c>
      <c r="G274" s="7">
        <v>198</v>
      </c>
      <c r="H274" s="7">
        <v>164.95</v>
      </c>
      <c r="I274" s="7">
        <v>22</v>
      </c>
      <c r="J274" s="7">
        <v>384.95</v>
      </c>
      <c r="K274" s="7" t="s">
        <v>132</v>
      </c>
      <c r="L274" s="7">
        <v>2</v>
      </c>
      <c r="M274" s="7" t="s">
        <v>4693</v>
      </c>
      <c r="N274" s="7"/>
    </row>
    <row r="275" spans="1:14" hidden="1" x14ac:dyDescent="0.35">
      <c r="A275" s="7">
        <v>30207070</v>
      </c>
      <c r="B275" s="7" t="s">
        <v>4742</v>
      </c>
      <c r="C275" s="7" t="s">
        <v>4457</v>
      </c>
      <c r="D275" s="7" t="s">
        <v>4452</v>
      </c>
      <c r="E275" s="7" t="s">
        <v>132</v>
      </c>
      <c r="F275" s="7" t="s">
        <v>132</v>
      </c>
      <c r="G275" s="7">
        <v>330.66</v>
      </c>
      <c r="H275" s="7">
        <v>277.55</v>
      </c>
      <c r="I275" s="7">
        <v>22</v>
      </c>
      <c r="J275" s="7">
        <v>630.21</v>
      </c>
      <c r="K275" s="7" t="s">
        <v>132</v>
      </c>
      <c r="L275" s="7">
        <v>2</v>
      </c>
      <c r="M275" s="7" t="s">
        <v>4693</v>
      </c>
      <c r="N275" s="7"/>
    </row>
    <row r="276" spans="1:14" ht="26" hidden="1" x14ac:dyDescent="0.35">
      <c r="A276" s="7">
        <v>30207088</v>
      </c>
      <c r="B276" s="7" t="s">
        <v>4743</v>
      </c>
      <c r="C276" s="7" t="s">
        <v>4457</v>
      </c>
      <c r="D276" s="7" t="s">
        <v>4452</v>
      </c>
      <c r="E276" s="7" t="s">
        <v>132</v>
      </c>
      <c r="F276" s="7" t="s">
        <v>132</v>
      </c>
      <c r="G276" s="7">
        <v>272.69</v>
      </c>
      <c r="H276" s="7">
        <v>192.88</v>
      </c>
      <c r="I276" s="7">
        <v>19.03</v>
      </c>
      <c r="J276" s="7">
        <v>484.6</v>
      </c>
      <c r="K276" s="7" t="s">
        <v>132</v>
      </c>
      <c r="L276" s="7">
        <v>2</v>
      </c>
      <c r="M276" s="7" t="s">
        <v>4693</v>
      </c>
      <c r="N276" s="7"/>
    </row>
    <row r="277" spans="1:14" ht="26" hidden="1" x14ac:dyDescent="0.35">
      <c r="A277" s="7">
        <v>30207096</v>
      </c>
      <c r="B277" s="7" t="s">
        <v>4744</v>
      </c>
      <c r="C277" s="7" t="s">
        <v>4457</v>
      </c>
      <c r="D277" s="7" t="s">
        <v>4452</v>
      </c>
      <c r="E277" s="7" t="s">
        <v>132</v>
      </c>
      <c r="F277" s="7" t="s">
        <v>132</v>
      </c>
      <c r="G277" s="7">
        <v>443.36</v>
      </c>
      <c r="H277" s="7">
        <v>467.92</v>
      </c>
      <c r="I277" s="7">
        <v>20.68</v>
      </c>
      <c r="J277" s="7">
        <v>931.96</v>
      </c>
      <c r="K277" s="7" t="s">
        <v>132</v>
      </c>
      <c r="L277" s="7">
        <v>2</v>
      </c>
      <c r="M277" s="7" t="s">
        <v>4693</v>
      </c>
      <c r="N277" s="7"/>
    </row>
    <row r="278" spans="1:14" hidden="1" x14ac:dyDescent="0.35">
      <c r="A278" s="7">
        <v>30207100</v>
      </c>
      <c r="B278" s="7" t="s">
        <v>4745</v>
      </c>
      <c r="C278" s="7" t="s">
        <v>4457</v>
      </c>
      <c r="D278" s="7" t="s">
        <v>4452</v>
      </c>
      <c r="E278" s="7" t="s">
        <v>132</v>
      </c>
      <c r="F278" s="7" t="s">
        <v>132</v>
      </c>
      <c r="G278" s="7">
        <v>560.9</v>
      </c>
      <c r="H278" s="7">
        <v>729.44</v>
      </c>
      <c r="I278" s="7">
        <v>22</v>
      </c>
      <c r="J278" s="7">
        <v>1312.34</v>
      </c>
      <c r="K278" s="7" t="s">
        <v>132</v>
      </c>
      <c r="L278" s="7">
        <v>2</v>
      </c>
      <c r="M278" s="7" t="s">
        <v>4693</v>
      </c>
      <c r="N278" s="7"/>
    </row>
    <row r="279" spans="1:14" ht="26" hidden="1" x14ac:dyDescent="0.35">
      <c r="A279" s="7">
        <v>30207118</v>
      </c>
      <c r="B279" s="7" t="s">
        <v>4746</v>
      </c>
      <c r="C279" s="7" t="s">
        <v>4457</v>
      </c>
      <c r="D279" s="7" t="s">
        <v>4452</v>
      </c>
      <c r="E279" s="7" t="s">
        <v>132</v>
      </c>
      <c r="F279" s="7" t="s">
        <v>132</v>
      </c>
      <c r="G279" s="7">
        <v>382.53</v>
      </c>
      <c r="H279" s="7">
        <v>547</v>
      </c>
      <c r="I279" s="7">
        <v>20.68</v>
      </c>
      <c r="J279" s="7">
        <v>950.21</v>
      </c>
      <c r="K279" s="7" t="s">
        <v>132</v>
      </c>
      <c r="L279" s="7">
        <v>2</v>
      </c>
      <c r="M279" s="7" t="s">
        <v>4747</v>
      </c>
      <c r="N279" s="7"/>
    </row>
    <row r="280" spans="1:14" ht="26" hidden="1" x14ac:dyDescent="0.35">
      <c r="A280" s="7">
        <v>30207126</v>
      </c>
      <c r="B280" s="7" t="s">
        <v>4748</v>
      </c>
      <c r="C280" s="7" t="s">
        <v>4457</v>
      </c>
      <c r="D280" s="7" t="s">
        <v>4452</v>
      </c>
      <c r="E280" s="7" t="s">
        <v>132</v>
      </c>
      <c r="F280" s="7" t="s">
        <v>132</v>
      </c>
      <c r="G280" s="7">
        <v>382.53</v>
      </c>
      <c r="H280" s="7">
        <v>593.97</v>
      </c>
      <c r="I280" s="7">
        <v>20.68</v>
      </c>
      <c r="J280" s="7">
        <v>997.18</v>
      </c>
      <c r="K280" s="7" t="s">
        <v>132</v>
      </c>
      <c r="L280" s="7">
        <v>2</v>
      </c>
      <c r="M280" s="7" t="s">
        <v>4747</v>
      </c>
      <c r="N280" s="7"/>
    </row>
    <row r="281" spans="1:14" hidden="1" x14ac:dyDescent="0.35">
      <c r="A281" s="7">
        <v>30207134</v>
      </c>
      <c r="B281" s="7" t="s">
        <v>4749</v>
      </c>
      <c r="C281" s="7" t="s">
        <v>4457</v>
      </c>
      <c r="D281" s="7" t="s">
        <v>4452</v>
      </c>
      <c r="E281" s="7" t="s">
        <v>132</v>
      </c>
      <c r="F281" s="7" t="s">
        <v>132</v>
      </c>
      <c r="G281" s="7">
        <v>138.82</v>
      </c>
      <c r="H281" s="7">
        <v>129.13999999999999</v>
      </c>
      <c r="I281" s="7">
        <v>7.26</v>
      </c>
      <c r="J281" s="7">
        <v>275.22000000000003</v>
      </c>
      <c r="K281" s="7" t="s">
        <v>132</v>
      </c>
      <c r="L281" s="7">
        <v>1</v>
      </c>
      <c r="M281" s="7" t="s">
        <v>4747</v>
      </c>
      <c r="N281" s="7"/>
    </row>
    <row r="282" spans="1:14" ht="26" hidden="1" x14ac:dyDescent="0.35">
      <c r="A282" s="7">
        <v>30207142</v>
      </c>
      <c r="B282" s="7" t="s">
        <v>4750</v>
      </c>
      <c r="C282" s="7" t="s">
        <v>4457</v>
      </c>
      <c r="D282" s="7" t="s">
        <v>4452</v>
      </c>
      <c r="E282" s="7" t="s">
        <v>132</v>
      </c>
      <c r="F282" s="7" t="s">
        <v>132</v>
      </c>
      <c r="G282" s="7">
        <v>272.69</v>
      </c>
      <c r="H282" s="7">
        <v>249.44</v>
      </c>
      <c r="I282" s="7">
        <v>19.03</v>
      </c>
      <c r="J282" s="7">
        <v>541.16</v>
      </c>
      <c r="K282" s="7" t="s">
        <v>132</v>
      </c>
      <c r="L282" s="7">
        <v>1</v>
      </c>
      <c r="M282" s="7" t="s">
        <v>4747</v>
      </c>
      <c r="N282" s="7"/>
    </row>
    <row r="283" spans="1:14" ht="26" hidden="1" x14ac:dyDescent="0.35">
      <c r="A283" s="7">
        <v>30207150</v>
      </c>
      <c r="B283" s="7" t="s">
        <v>4751</v>
      </c>
      <c r="C283" s="7" t="s">
        <v>4457</v>
      </c>
      <c r="D283" s="7" t="s">
        <v>4452</v>
      </c>
      <c r="E283" s="7" t="s">
        <v>132</v>
      </c>
      <c r="F283" s="7" t="s">
        <v>132</v>
      </c>
      <c r="G283" s="7">
        <v>299.75</v>
      </c>
      <c r="H283" s="7">
        <v>307.39999999999998</v>
      </c>
      <c r="I283" s="7">
        <v>19.03</v>
      </c>
      <c r="J283" s="7">
        <v>626.17999999999995</v>
      </c>
      <c r="K283" s="7" t="s">
        <v>132</v>
      </c>
      <c r="L283" s="7">
        <v>2</v>
      </c>
      <c r="M283" s="7" t="s">
        <v>4747</v>
      </c>
      <c r="N283" s="7"/>
    </row>
    <row r="284" spans="1:14" ht="26" hidden="1" x14ac:dyDescent="0.35">
      <c r="A284" s="7">
        <v>30207169</v>
      </c>
      <c r="B284" s="7" t="s">
        <v>4752</v>
      </c>
      <c r="C284" s="7" t="s">
        <v>4457</v>
      </c>
      <c r="D284" s="7" t="s">
        <v>4452</v>
      </c>
      <c r="E284" s="7" t="s">
        <v>132</v>
      </c>
      <c r="F284" s="7" t="s">
        <v>132</v>
      </c>
      <c r="G284" s="7">
        <v>442.86</v>
      </c>
      <c r="H284" s="7">
        <v>389.96</v>
      </c>
      <c r="I284" s="7">
        <v>20.68</v>
      </c>
      <c r="J284" s="7">
        <v>853.5</v>
      </c>
      <c r="K284" s="7" t="s">
        <v>132</v>
      </c>
      <c r="L284" s="7">
        <v>2</v>
      </c>
      <c r="M284" s="7" t="s">
        <v>4747</v>
      </c>
      <c r="N284" s="7"/>
    </row>
    <row r="285" spans="1:14" ht="26" hidden="1" x14ac:dyDescent="0.35">
      <c r="A285" s="7">
        <v>30207177</v>
      </c>
      <c r="B285" s="7" t="s">
        <v>4753</v>
      </c>
      <c r="C285" s="7" t="s">
        <v>4457</v>
      </c>
      <c r="D285" s="7" t="s">
        <v>4452</v>
      </c>
      <c r="E285" s="7" t="s">
        <v>132</v>
      </c>
      <c r="F285" s="7" t="s">
        <v>132</v>
      </c>
      <c r="G285" s="7">
        <v>442.86</v>
      </c>
      <c r="H285" s="7">
        <v>574.6</v>
      </c>
      <c r="I285" s="7">
        <v>20.68</v>
      </c>
      <c r="J285" s="7">
        <v>1038.1400000000001</v>
      </c>
      <c r="K285" s="7" t="s">
        <v>132</v>
      </c>
      <c r="L285" s="7">
        <v>2</v>
      </c>
      <c r="M285" s="7" t="s">
        <v>4747</v>
      </c>
      <c r="N285" s="7"/>
    </row>
    <row r="286" spans="1:14" ht="26" hidden="1" x14ac:dyDescent="0.35">
      <c r="A286" s="7">
        <v>30207185</v>
      </c>
      <c r="B286" s="7" t="s">
        <v>4754</v>
      </c>
      <c r="C286" s="7" t="s">
        <v>4457</v>
      </c>
      <c r="D286" s="7" t="s">
        <v>4452</v>
      </c>
      <c r="E286" s="7" t="s">
        <v>132</v>
      </c>
      <c r="F286" s="7" t="s">
        <v>132</v>
      </c>
      <c r="G286" s="7">
        <v>274.67</v>
      </c>
      <c r="H286" s="7">
        <v>582.54999999999995</v>
      </c>
      <c r="I286" s="7">
        <v>19.03</v>
      </c>
      <c r="J286" s="7">
        <v>876.25</v>
      </c>
      <c r="K286" s="7" t="s">
        <v>132</v>
      </c>
      <c r="L286" s="7">
        <v>2</v>
      </c>
      <c r="M286" s="7" t="s">
        <v>4747</v>
      </c>
      <c r="N286" s="7"/>
    </row>
    <row r="287" spans="1:14" ht="26" hidden="1" x14ac:dyDescent="0.35">
      <c r="A287" s="7">
        <v>30207193</v>
      </c>
      <c r="B287" s="7" t="s">
        <v>4755</v>
      </c>
      <c r="C287" s="7" t="s">
        <v>4457</v>
      </c>
      <c r="D287" s="7" t="s">
        <v>4452</v>
      </c>
      <c r="E287" s="7" t="s">
        <v>132</v>
      </c>
      <c r="F287" s="7" t="s">
        <v>132</v>
      </c>
      <c r="G287" s="7">
        <v>650</v>
      </c>
      <c r="H287" s="7">
        <v>594.76</v>
      </c>
      <c r="I287" s="7">
        <v>20.68</v>
      </c>
      <c r="J287" s="7">
        <v>1265.44</v>
      </c>
      <c r="K287" s="7" t="s">
        <v>132</v>
      </c>
      <c r="L287" s="7">
        <v>3</v>
      </c>
      <c r="M287" s="7" t="s">
        <v>4747</v>
      </c>
      <c r="N287" s="7"/>
    </row>
    <row r="288" spans="1:14" ht="38.5" hidden="1" x14ac:dyDescent="0.35">
      <c r="A288" s="7">
        <v>30207207</v>
      </c>
      <c r="B288" s="7" t="s">
        <v>4756</v>
      </c>
      <c r="C288" s="7" t="s">
        <v>4457</v>
      </c>
      <c r="D288" s="7" t="s">
        <v>4452</v>
      </c>
      <c r="E288" s="7" t="s">
        <v>132</v>
      </c>
      <c r="F288" s="7" t="s">
        <v>132</v>
      </c>
      <c r="G288" s="7">
        <v>561.44000000000005</v>
      </c>
      <c r="H288" s="7">
        <v>813</v>
      </c>
      <c r="I288" s="7">
        <v>44.6</v>
      </c>
      <c r="J288" s="7">
        <v>1419.04</v>
      </c>
      <c r="K288" s="7" t="s">
        <v>132</v>
      </c>
      <c r="L288" s="7">
        <v>3</v>
      </c>
      <c r="M288" s="7" t="s">
        <v>4747</v>
      </c>
      <c r="N288" s="7"/>
    </row>
    <row r="289" spans="1:14" hidden="1" x14ac:dyDescent="0.35">
      <c r="A289" s="7">
        <v>30207215</v>
      </c>
      <c r="B289" s="7" t="s">
        <v>4757</v>
      </c>
      <c r="C289" s="7" t="s">
        <v>4445</v>
      </c>
      <c r="D289" s="7" t="s">
        <v>4462</v>
      </c>
      <c r="E289" s="7" t="s">
        <v>0</v>
      </c>
      <c r="F289" s="7" t="s">
        <v>0</v>
      </c>
      <c r="G289" s="7">
        <v>78</v>
      </c>
      <c r="H289" s="7">
        <v>46.6</v>
      </c>
      <c r="I289" s="7">
        <v>20</v>
      </c>
      <c r="J289" s="7">
        <v>144.6</v>
      </c>
      <c r="K289" s="7" t="s">
        <v>0</v>
      </c>
      <c r="L289" s="7">
        <v>0</v>
      </c>
      <c r="M289" s="7" t="s">
        <v>4747</v>
      </c>
      <c r="N289" s="7"/>
    </row>
    <row r="290" spans="1:14" hidden="1" x14ac:dyDescent="0.35">
      <c r="A290" s="7">
        <v>30207223</v>
      </c>
      <c r="B290" s="7" t="s">
        <v>4758</v>
      </c>
      <c r="C290" s="7" t="s">
        <v>4445</v>
      </c>
      <c r="D290" s="7" t="s">
        <v>4462</v>
      </c>
      <c r="E290" s="7" t="s">
        <v>132</v>
      </c>
      <c r="F290" s="7" t="s">
        <v>0</v>
      </c>
      <c r="G290" s="7">
        <v>65.5</v>
      </c>
      <c r="H290" s="7">
        <v>26.76</v>
      </c>
      <c r="I290" s="7">
        <v>19.03</v>
      </c>
      <c r="J290" s="7">
        <v>111.29</v>
      </c>
      <c r="K290" s="7" t="s">
        <v>0</v>
      </c>
      <c r="L290" s="7">
        <v>1</v>
      </c>
      <c r="M290" s="7" t="s">
        <v>4693</v>
      </c>
      <c r="N290" s="7"/>
    </row>
    <row r="291" spans="1:14" hidden="1" x14ac:dyDescent="0.35">
      <c r="A291" s="7">
        <v>30207231</v>
      </c>
      <c r="B291" s="7" t="s">
        <v>4759</v>
      </c>
      <c r="C291" s="7" t="s">
        <v>4457</v>
      </c>
      <c r="D291" s="7" t="s">
        <v>4462</v>
      </c>
      <c r="E291" s="7" t="s">
        <v>132</v>
      </c>
      <c r="F291" s="7" t="s">
        <v>0</v>
      </c>
      <c r="G291" s="7">
        <v>83.49</v>
      </c>
      <c r="H291" s="7">
        <v>105.12</v>
      </c>
      <c r="I291" s="7">
        <v>20.68</v>
      </c>
      <c r="J291" s="7">
        <v>209.29</v>
      </c>
      <c r="K291" s="7" t="s">
        <v>132</v>
      </c>
      <c r="L291" s="7">
        <v>1</v>
      </c>
      <c r="M291" s="7" t="s">
        <v>4693</v>
      </c>
      <c r="N291" s="7"/>
    </row>
    <row r="292" spans="1:14" ht="26" hidden="1" x14ac:dyDescent="0.35">
      <c r="A292" s="7">
        <v>30208017</v>
      </c>
      <c r="B292" s="7" t="s">
        <v>4760</v>
      </c>
      <c r="C292" s="7" t="s">
        <v>4457</v>
      </c>
      <c r="D292" s="7" t="s">
        <v>4452</v>
      </c>
      <c r="E292" s="7" t="s">
        <v>0</v>
      </c>
      <c r="F292" s="7" t="s">
        <v>132</v>
      </c>
      <c r="G292" s="7">
        <v>874.2</v>
      </c>
      <c r="H292" s="7">
        <v>690.26</v>
      </c>
      <c r="I292" s="7">
        <v>22</v>
      </c>
      <c r="J292" s="7">
        <v>1586.46</v>
      </c>
      <c r="K292" s="7" t="s">
        <v>132</v>
      </c>
      <c r="L292" s="7">
        <v>2</v>
      </c>
      <c r="M292" s="7" t="s">
        <v>4693</v>
      </c>
      <c r="N292" s="7"/>
    </row>
    <row r="293" spans="1:14" hidden="1" x14ac:dyDescent="0.35">
      <c r="A293" s="7">
        <v>30208025</v>
      </c>
      <c r="B293" s="7" t="s">
        <v>4761</v>
      </c>
      <c r="C293" s="7" t="s">
        <v>4457</v>
      </c>
      <c r="D293" s="7" t="s">
        <v>4452</v>
      </c>
      <c r="E293" s="7" t="s">
        <v>0</v>
      </c>
      <c r="F293" s="7" t="s">
        <v>132</v>
      </c>
      <c r="G293" s="7">
        <v>510.4</v>
      </c>
      <c r="H293" s="7">
        <v>692.68</v>
      </c>
      <c r="I293" s="7">
        <v>22</v>
      </c>
      <c r="J293" s="7">
        <v>1225.08</v>
      </c>
      <c r="K293" s="7" t="s">
        <v>132</v>
      </c>
      <c r="L293" s="7">
        <v>2</v>
      </c>
      <c r="M293" s="7" t="s">
        <v>4549</v>
      </c>
      <c r="N293" s="7"/>
    </row>
    <row r="294" spans="1:14" hidden="1" x14ac:dyDescent="0.35">
      <c r="A294" s="7">
        <v>30208033</v>
      </c>
      <c r="B294" s="7" t="s">
        <v>4762</v>
      </c>
      <c r="C294" s="7" t="s">
        <v>4457</v>
      </c>
      <c r="D294" s="7" t="s">
        <v>4452</v>
      </c>
      <c r="E294" s="7" t="s">
        <v>0</v>
      </c>
      <c r="F294" s="7" t="s">
        <v>132</v>
      </c>
      <c r="G294" s="7">
        <v>458.92</v>
      </c>
      <c r="H294" s="7">
        <v>337.89</v>
      </c>
      <c r="I294" s="7">
        <v>22</v>
      </c>
      <c r="J294" s="7">
        <v>818.81</v>
      </c>
      <c r="K294" s="7" t="s">
        <v>132</v>
      </c>
      <c r="L294" s="7">
        <v>2</v>
      </c>
      <c r="M294" s="7" t="s">
        <v>4549</v>
      </c>
      <c r="N294" s="7"/>
    </row>
    <row r="295" spans="1:14" hidden="1" x14ac:dyDescent="0.35">
      <c r="A295" s="7">
        <v>30208041</v>
      </c>
      <c r="B295" s="7" t="s">
        <v>4763</v>
      </c>
      <c r="C295" s="7" t="s">
        <v>4457</v>
      </c>
      <c r="D295" s="7" t="s">
        <v>4452</v>
      </c>
      <c r="E295" s="7" t="s">
        <v>0</v>
      </c>
      <c r="F295" s="7" t="s">
        <v>132</v>
      </c>
      <c r="G295" s="7">
        <v>613.36</v>
      </c>
      <c r="H295" s="7">
        <v>467.92</v>
      </c>
      <c r="I295" s="7">
        <v>22</v>
      </c>
      <c r="J295" s="7">
        <v>1103.28</v>
      </c>
      <c r="K295" s="7" t="s">
        <v>132</v>
      </c>
      <c r="L295" s="7">
        <v>2</v>
      </c>
      <c r="M295" s="7" t="s">
        <v>4549</v>
      </c>
      <c r="N295" s="7"/>
    </row>
    <row r="296" spans="1:14" hidden="1" x14ac:dyDescent="0.35">
      <c r="A296" s="7">
        <v>30208050</v>
      </c>
      <c r="B296" s="7" t="s">
        <v>4764</v>
      </c>
      <c r="C296" s="7" t="s">
        <v>4457</v>
      </c>
      <c r="D296" s="7" t="s">
        <v>4452</v>
      </c>
      <c r="E296" s="7" t="s">
        <v>0</v>
      </c>
      <c r="F296" s="7" t="s">
        <v>132</v>
      </c>
      <c r="G296" s="7">
        <v>668.36</v>
      </c>
      <c r="H296" s="7">
        <v>467.92</v>
      </c>
      <c r="I296" s="7">
        <v>22</v>
      </c>
      <c r="J296" s="7">
        <v>1158.28</v>
      </c>
      <c r="K296" s="7" t="s">
        <v>132</v>
      </c>
      <c r="L296" s="7">
        <v>2</v>
      </c>
      <c r="M296" s="7" t="s">
        <v>4549</v>
      </c>
      <c r="N296" s="7"/>
    </row>
    <row r="297" spans="1:14" hidden="1" x14ac:dyDescent="0.35">
      <c r="A297" s="7">
        <v>30208068</v>
      </c>
      <c r="B297" s="7" t="s">
        <v>4765</v>
      </c>
      <c r="C297" s="7" t="s">
        <v>4457</v>
      </c>
      <c r="D297" s="7" t="s">
        <v>4452</v>
      </c>
      <c r="E297" s="7" t="s">
        <v>0</v>
      </c>
      <c r="F297" s="7" t="s">
        <v>132</v>
      </c>
      <c r="G297" s="7">
        <v>1083.5</v>
      </c>
      <c r="H297" s="7">
        <v>813.28</v>
      </c>
      <c r="I297" s="7">
        <v>22</v>
      </c>
      <c r="J297" s="7">
        <v>1918.78</v>
      </c>
      <c r="K297" s="7" t="s">
        <v>132</v>
      </c>
      <c r="L297" s="7">
        <v>2</v>
      </c>
      <c r="M297" s="7" t="s">
        <v>4549</v>
      </c>
      <c r="N297" s="7"/>
    </row>
    <row r="298" spans="1:14" hidden="1" x14ac:dyDescent="0.35">
      <c r="A298" s="7">
        <v>30208076</v>
      </c>
      <c r="B298" s="7" t="s">
        <v>4766</v>
      </c>
      <c r="C298" s="7" t="s">
        <v>4457</v>
      </c>
      <c r="D298" s="7" t="s">
        <v>4452</v>
      </c>
      <c r="E298" s="7" t="s">
        <v>0</v>
      </c>
      <c r="F298" s="7" t="s">
        <v>132</v>
      </c>
      <c r="G298" s="7">
        <v>1142.9000000000001</v>
      </c>
      <c r="H298" s="7">
        <v>842.22</v>
      </c>
      <c r="I298" s="7">
        <v>22</v>
      </c>
      <c r="J298" s="7">
        <v>2007.12</v>
      </c>
      <c r="K298" s="7" t="s">
        <v>132</v>
      </c>
      <c r="L298" s="7">
        <v>3</v>
      </c>
      <c r="M298" s="7" t="s">
        <v>4549</v>
      </c>
      <c r="N298" s="7"/>
    </row>
    <row r="299" spans="1:14" hidden="1" x14ac:dyDescent="0.35">
      <c r="A299" s="7">
        <v>30208084</v>
      </c>
      <c r="B299" s="7" t="s">
        <v>4767</v>
      </c>
      <c r="C299" s="7" t="s">
        <v>4457</v>
      </c>
      <c r="D299" s="7" t="s">
        <v>4452</v>
      </c>
      <c r="E299" s="7" t="s">
        <v>0</v>
      </c>
      <c r="F299" s="7" t="s">
        <v>132</v>
      </c>
      <c r="G299" s="7">
        <v>1405.8</v>
      </c>
      <c r="H299" s="7">
        <v>1155.03</v>
      </c>
      <c r="I299" s="7">
        <v>33</v>
      </c>
      <c r="J299" s="7">
        <v>2593.83</v>
      </c>
      <c r="K299" s="7" t="s">
        <v>132</v>
      </c>
      <c r="L299" s="7">
        <v>3</v>
      </c>
      <c r="M299" s="7" t="s">
        <v>4549</v>
      </c>
      <c r="N299" s="7"/>
    </row>
    <row r="300" spans="1:14" ht="26" hidden="1" x14ac:dyDescent="0.35">
      <c r="A300" s="7">
        <v>30208092</v>
      </c>
      <c r="B300" s="7" t="s">
        <v>4768</v>
      </c>
      <c r="C300" s="7" t="s">
        <v>4457</v>
      </c>
      <c r="D300" s="7" t="s">
        <v>4452</v>
      </c>
      <c r="E300" s="7" t="s">
        <v>132</v>
      </c>
      <c r="F300" s="7" t="s">
        <v>0</v>
      </c>
      <c r="G300" s="7">
        <v>353.25</v>
      </c>
      <c r="H300" s="7">
        <v>211.7</v>
      </c>
      <c r="I300" s="7">
        <v>22</v>
      </c>
      <c r="J300" s="7">
        <v>586.95000000000005</v>
      </c>
      <c r="K300" s="7" t="s">
        <v>132</v>
      </c>
      <c r="L300" s="7">
        <v>1</v>
      </c>
      <c r="M300" s="7" t="s">
        <v>4549</v>
      </c>
      <c r="N300" s="7"/>
    </row>
    <row r="301" spans="1:14" hidden="1" x14ac:dyDescent="0.35">
      <c r="A301" s="7">
        <v>30208106</v>
      </c>
      <c r="B301" s="7" t="s">
        <v>4769</v>
      </c>
      <c r="C301" s="7" t="s">
        <v>4457</v>
      </c>
      <c r="D301" s="7" t="s">
        <v>4452</v>
      </c>
      <c r="E301" s="7" t="s">
        <v>132</v>
      </c>
      <c r="F301" s="7" t="s">
        <v>132</v>
      </c>
      <c r="G301" s="7">
        <v>971.3</v>
      </c>
      <c r="H301" s="7">
        <v>715.59</v>
      </c>
      <c r="I301" s="7">
        <v>22</v>
      </c>
      <c r="J301" s="7">
        <v>1708.89</v>
      </c>
      <c r="K301" s="7" t="s">
        <v>132</v>
      </c>
      <c r="L301" s="7">
        <v>3</v>
      </c>
      <c r="M301" s="7" t="s">
        <v>4549</v>
      </c>
      <c r="N301" s="7"/>
    </row>
    <row r="302" spans="1:14" hidden="1" x14ac:dyDescent="0.35">
      <c r="A302" s="7">
        <v>30208122</v>
      </c>
      <c r="B302" s="7" t="s">
        <v>4770</v>
      </c>
      <c r="C302" s="7" t="s">
        <v>4457</v>
      </c>
      <c r="D302" s="7" t="s">
        <v>4452</v>
      </c>
      <c r="E302" s="7" t="s">
        <v>0</v>
      </c>
      <c r="F302" s="7" t="s">
        <v>132</v>
      </c>
      <c r="G302" s="7">
        <v>668.36</v>
      </c>
      <c r="H302" s="7">
        <v>467.92</v>
      </c>
      <c r="I302" s="7">
        <v>22</v>
      </c>
      <c r="J302" s="7">
        <v>1158.28</v>
      </c>
      <c r="K302" s="7" t="s">
        <v>132</v>
      </c>
      <c r="L302" s="7">
        <v>2</v>
      </c>
      <c r="M302" s="7" t="s">
        <v>4549</v>
      </c>
      <c r="N302" s="7"/>
    </row>
    <row r="303" spans="1:14" hidden="1" x14ac:dyDescent="0.35">
      <c r="A303" s="7">
        <v>30209013</v>
      </c>
      <c r="B303" s="7" t="s">
        <v>4771</v>
      </c>
      <c r="C303" s="7" t="s">
        <v>4457</v>
      </c>
      <c r="D303" s="7" t="s">
        <v>4452</v>
      </c>
      <c r="E303" s="7" t="s">
        <v>0</v>
      </c>
      <c r="F303" s="7" t="s">
        <v>132</v>
      </c>
      <c r="G303" s="7">
        <v>1083.5</v>
      </c>
      <c r="H303" s="7">
        <v>816.79</v>
      </c>
      <c r="I303" s="7">
        <v>22</v>
      </c>
      <c r="J303" s="7">
        <v>1922.29</v>
      </c>
      <c r="K303" s="7" t="s">
        <v>132</v>
      </c>
      <c r="L303" s="7">
        <v>2</v>
      </c>
      <c r="M303" s="7" t="s">
        <v>4549</v>
      </c>
      <c r="N303" s="7"/>
    </row>
    <row r="304" spans="1:14" hidden="1" x14ac:dyDescent="0.35">
      <c r="A304" s="7">
        <v>30209021</v>
      </c>
      <c r="B304" s="7" t="s">
        <v>4772</v>
      </c>
      <c r="C304" s="7" t="s">
        <v>4457</v>
      </c>
      <c r="D304" s="7" t="s">
        <v>4452</v>
      </c>
      <c r="E304" s="7" t="s">
        <v>0</v>
      </c>
      <c r="F304" s="7" t="s">
        <v>132</v>
      </c>
      <c r="G304" s="7">
        <v>965.8</v>
      </c>
      <c r="H304" s="7">
        <v>736.1</v>
      </c>
      <c r="I304" s="7">
        <v>22</v>
      </c>
      <c r="J304" s="7">
        <v>1723.9</v>
      </c>
      <c r="K304" s="7" t="s">
        <v>132</v>
      </c>
      <c r="L304" s="7">
        <v>2</v>
      </c>
      <c r="M304" s="7" t="s">
        <v>4549</v>
      </c>
      <c r="N304" s="7"/>
    </row>
    <row r="305" spans="1:14" hidden="1" x14ac:dyDescent="0.35">
      <c r="A305" s="7">
        <v>30209030</v>
      </c>
      <c r="B305" s="7" t="s">
        <v>4773</v>
      </c>
      <c r="C305" s="7" t="s">
        <v>4457</v>
      </c>
      <c r="D305" s="7" t="s">
        <v>4452</v>
      </c>
      <c r="E305" s="7" t="s">
        <v>0</v>
      </c>
      <c r="F305" s="7" t="s">
        <v>132</v>
      </c>
      <c r="G305" s="7">
        <v>510.4</v>
      </c>
      <c r="H305" s="7">
        <v>381.79</v>
      </c>
      <c r="I305" s="7">
        <v>22</v>
      </c>
      <c r="J305" s="7">
        <v>914.19</v>
      </c>
      <c r="K305" s="7" t="s">
        <v>132</v>
      </c>
      <c r="L305" s="7">
        <v>2</v>
      </c>
      <c r="M305" s="7" t="s">
        <v>4549</v>
      </c>
      <c r="N305" s="7"/>
    </row>
    <row r="306" spans="1:14" hidden="1" x14ac:dyDescent="0.35">
      <c r="A306" s="7">
        <v>30209048</v>
      </c>
      <c r="B306" s="7" t="s">
        <v>4774</v>
      </c>
      <c r="C306" s="7" t="s">
        <v>4457</v>
      </c>
      <c r="D306" s="7" t="s">
        <v>4452</v>
      </c>
      <c r="E306" s="7" t="s">
        <v>0</v>
      </c>
      <c r="F306" s="7" t="s">
        <v>132</v>
      </c>
      <c r="G306" s="7">
        <v>1142.9000000000001</v>
      </c>
      <c r="H306" s="7">
        <v>819.7</v>
      </c>
      <c r="I306" s="7">
        <v>22</v>
      </c>
      <c r="J306" s="7">
        <v>1984.6</v>
      </c>
      <c r="K306" s="7" t="s">
        <v>132</v>
      </c>
      <c r="L306" s="7">
        <v>2</v>
      </c>
      <c r="M306" s="7" t="s">
        <v>4549</v>
      </c>
      <c r="N306" s="7"/>
    </row>
    <row r="307" spans="1:14" hidden="1" x14ac:dyDescent="0.35">
      <c r="A307" s="7">
        <v>30209056</v>
      </c>
      <c r="B307" s="7" t="s">
        <v>4775</v>
      </c>
      <c r="C307" s="7" t="s">
        <v>4457</v>
      </c>
      <c r="D307" s="7" t="s">
        <v>4452</v>
      </c>
      <c r="E307" s="7" t="s">
        <v>132</v>
      </c>
      <c r="F307" s="7" t="s">
        <v>132</v>
      </c>
      <c r="G307" s="7">
        <v>510.4</v>
      </c>
      <c r="H307" s="7">
        <v>388.04</v>
      </c>
      <c r="I307" s="7">
        <v>22</v>
      </c>
      <c r="J307" s="7">
        <v>920.44</v>
      </c>
      <c r="K307" s="7" t="s">
        <v>132</v>
      </c>
      <c r="L307" s="7">
        <v>2</v>
      </c>
      <c r="M307" s="7" t="s">
        <v>4549</v>
      </c>
      <c r="N307" s="7"/>
    </row>
    <row r="308" spans="1:14" hidden="1" x14ac:dyDescent="0.35">
      <c r="A308" s="7">
        <v>30210011</v>
      </c>
      <c r="B308" s="7" t="s">
        <v>4776</v>
      </c>
      <c r="C308" s="7" t="s">
        <v>4457</v>
      </c>
      <c r="D308" s="7" t="s">
        <v>4452</v>
      </c>
      <c r="E308" s="7" t="s">
        <v>0</v>
      </c>
      <c r="F308" s="7" t="s">
        <v>132</v>
      </c>
      <c r="G308" s="7">
        <v>791.01</v>
      </c>
      <c r="H308" s="7">
        <v>414.58</v>
      </c>
      <c r="I308" s="7">
        <v>11</v>
      </c>
      <c r="J308" s="7">
        <v>1216.5899999999999</v>
      </c>
      <c r="K308" s="7" t="s">
        <v>132</v>
      </c>
      <c r="L308" s="7">
        <v>3</v>
      </c>
      <c r="M308" s="7" t="s">
        <v>4549</v>
      </c>
      <c r="N308" s="7"/>
    </row>
    <row r="309" spans="1:14" ht="26" hidden="1" x14ac:dyDescent="0.35">
      <c r="A309" s="7">
        <v>30210020</v>
      </c>
      <c r="B309" s="7" t="s">
        <v>4777</v>
      </c>
      <c r="C309" s="7" t="s">
        <v>4457</v>
      </c>
      <c r="D309" s="7" t="s">
        <v>4452</v>
      </c>
      <c r="E309" s="7" t="s">
        <v>0</v>
      </c>
      <c r="F309" s="7" t="s">
        <v>132</v>
      </c>
      <c r="G309" s="7">
        <v>792</v>
      </c>
      <c r="H309" s="7">
        <v>301.04000000000002</v>
      </c>
      <c r="I309" s="7">
        <v>11</v>
      </c>
      <c r="J309" s="7">
        <v>1104.04</v>
      </c>
      <c r="K309" s="7" t="s">
        <v>132</v>
      </c>
      <c r="L309" s="7">
        <v>3</v>
      </c>
      <c r="M309" s="7" t="s">
        <v>4549</v>
      </c>
      <c r="N309" s="7"/>
    </row>
    <row r="310" spans="1:14" ht="26" hidden="1" x14ac:dyDescent="0.35">
      <c r="A310" s="7">
        <v>30210038</v>
      </c>
      <c r="B310" s="7" t="s">
        <v>4778</v>
      </c>
      <c r="C310" s="7" t="s">
        <v>4457</v>
      </c>
      <c r="D310" s="7" t="s">
        <v>4452</v>
      </c>
      <c r="E310" s="7" t="s">
        <v>0</v>
      </c>
      <c r="F310" s="7" t="s">
        <v>132</v>
      </c>
      <c r="G310" s="7">
        <v>946.55</v>
      </c>
      <c r="H310" s="7">
        <v>536.91</v>
      </c>
      <c r="I310" s="7">
        <v>11</v>
      </c>
      <c r="J310" s="7">
        <v>1494.46</v>
      </c>
      <c r="K310" s="7" t="s">
        <v>132</v>
      </c>
      <c r="L310" s="7">
        <v>3</v>
      </c>
      <c r="M310" s="7" t="s">
        <v>4549</v>
      </c>
      <c r="N310" s="7"/>
    </row>
    <row r="311" spans="1:14" ht="26" hidden="1" x14ac:dyDescent="0.35">
      <c r="A311" s="7">
        <v>30210046</v>
      </c>
      <c r="B311" s="7" t="s">
        <v>4779</v>
      </c>
      <c r="C311" s="7" t="s">
        <v>4457</v>
      </c>
      <c r="D311" s="7" t="s">
        <v>4452</v>
      </c>
      <c r="E311" s="7" t="s">
        <v>0</v>
      </c>
      <c r="F311" s="7" t="s">
        <v>132</v>
      </c>
      <c r="G311" s="7">
        <v>946.55</v>
      </c>
      <c r="H311" s="7">
        <v>441.44</v>
      </c>
      <c r="I311" s="7">
        <v>11</v>
      </c>
      <c r="J311" s="7">
        <v>1398.99</v>
      </c>
      <c r="K311" s="7" t="s">
        <v>132</v>
      </c>
      <c r="L311" s="7">
        <v>3</v>
      </c>
      <c r="M311" s="7" t="s">
        <v>4549</v>
      </c>
      <c r="N311" s="7"/>
    </row>
    <row r="312" spans="1:14" ht="26" hidden="1" x14ac:dyDescent="0.35">
      <c r="A312" s="7">
        <v>30210054</v>
      </c>
      <c r="B312" s="7" t="s">
        <v>4780</v>
      </c>
      <c r="C312" s="7" t="s">
        <v>4457</v>
      </c>
      <c r="D312" s="7" t="s">
        <v>4452</v>
      </c>
      <c r="E312" s="7" t="s">
        <v>0</v>
      </c>
      <c r="F312" s="7" t="s">
        <v>132</v>
      </c>
      <c r="G312" s="7">
        <v>1101.98</v>
      </c>
      <c r="H312" s="7">
        <v>742.37</v>
      </c>
      <c r="I312" s="7">
        <v>11</v>
      </c>
      <c r="J312" s="7">
        <v>1855.35</v>
      </c>
      <c r="K312" s="7" t="s">
        <v>132</v>
      </c>
      <c r="L312" s="7">
        <v>3</v>
      </c>
      <c r="M312" s="7" t="s">
        <v>4549</v>
      </c>
      <c r="N312" s="7"/>
    </row>
    <row r="313" spans="1:14" ht="26" hidden="1" x14ac:dyDescent="0.35">
      <c r="A313" s="7">
        <v>30210062</v>
      </c>
      <c r="B313" s="7" t="s">
        <v>4781</v>
      </c>
      <c r="C313" s="7" t="s">
        <v>4457</v>
      </c>
      <c r="D313" s="7" t="s">
        <v>4452</v>
      </c>
      <c r="E313" s="7" t="s">
        <v>0</v>
      </c>
      <c r="F313" s="7" t="s">
        <v>132</v>
      </c>
      <c r="G313" s="7">
        <v>817.3</v>
      </c>
      <c r="H313" s="7">
        <v>781.24</v>
      </c>
      <c r="I313" s="7">
        <v>11</v>
      </c>
      <c r="J313" s="7">
        <v>1609.54</v>
      </c>
      <c r="K313" s="7" t="s">
        <v>132</v>
      </c>
      <c r="L313" s="7">
        <v>3</v>
      </c>
      <c r="M313" s="7" t="s">
        <v>4549</v>
      </c>
      <c r="N313" s="7"/>
    </row>
    <row r="314" spans="1:14" hidden="1" x14ac:dyDescent="0.35">
      <c r="A314" s="7">
        <v>30210070</v>
      </c>
      <c r="B314" s="7" t="s">
        <v>4782</v>
      </c>
      <c r="C314" s="7" t="s">
        <v>4457</v>
      </c>
      <c r="D314" s="7" t="s">
        <v>4452</v>
      </c>
      <c r="E314" s="7" t="s">
        <v>0</v>
      </c>
      <c r="F314" s="7" t="s">
        <v>132</v>
      </c>
      <c r="G314" s="7">
        <v>971.3</v>
      </c>
      <c r="H314" s="7">
        <v>501.16</v>
      </c>
      <c r="I314" s="7">
        <v>11</v>
      </c>
      <c r="J314" s="7">
        <v>1483.46</v>
      </c>
      <c r="K314" s="7" t="s">
        <v>132</v>
      </c>
      <c r="L314" s="7">
        <v>3</v>
      </c>
      <c r="M314" s="7" t="s">
        <v>4549</v>
      </c>
      <c r="N314" s="7"/>
    </row>
    <row r="315" spans="1:14" ht="26" hidden="1" x14ac:dyDescent="0.35">
      <c r="A315" s="7">
        <v>30210089</v>
      </c>
      <c r="B315" s="7" t="s">
        <v>4783</v>
      </c>
      <c r="C315" s="7" t="s">
        <v>4457</v>
      </c>
      <c r="D315" s="7" t="s">
        <v>4452</v>
      </c>
      <c r="E315" s="7" t="s">
        <v>0</v>
      </c>
      <c r="F315" s="7" t="s">
        <v>132</v>
      </c>
      <c r="G315" s="7">
        <v>1050</v>
      </c>
      <c r="H315" s="7">
        <v>501.16</v>
      </c>
      <c r="I315" s="7">
        <v>11</v>
      </c>
      <c r="J315" s="7">
        <v>1562.16</v>
      </c>
      <c r="K315" s="7" t="s">
        <v>132</v>
      </c>
      <c r="L315" s="7">
        <v>3</v>
      </c>
      <c r="M315" s="7" t="s">
        <v>4549</v>
      </c>
      <c r="N315" s="7"/>
    </row>
    <row r="316" spans="1:14" hidden="1" x14ac:dyDescent="0.35">
      <c r="A316" s="7">
        <v>30210097</v>
      </c>
      <c r="B316" s="7" t="s">
        <v>4784</v>
      </c>
      <c r="C316" s="7" t="s">
        <v>4457</v>
      </c>
      <c r="D316" s="7" t="s">
        <v>4452</v>
      </c>
      <c r="E316" s="7" t="s">
        <v>0</v>
      </c>
      <c r="F316" s="7" t="s">
        <v>132</v>
      </c>
      <c r="G316" s="7">
        <v>1020.6</v>
      </c>
      <c r="H316" s="7">
        <v>374.8</v>
      </c>
      <c r="I316" s="7">
        <v>11</v>
      </c>
      <c r="J316" s="7">
        <v>1406.4</v>
      </c>
      <c r="K316" s="7" t="s">
        <v>132</v>
      </c>
      <c r="L316" s="7">
        <v>3</v>
      </c>
      <c r="M316" s="7" t="s">
        <v>4549</v>
      </c>
      <c r="N316" s="7"/>
    </row>
    <row r="317" spans="1:14" hidden="1" x14ac:dyDescent="0.35">
      <c r="A317" s="7">
        <v>30210100</v>
      </c>
      <c r="B317" s="7" t="s">
        <v>4785</v>
      </c>
      <c r="C317" s="7" t="s">
        <v>4457</v>
      </c>
      <c r="D317" s="7" t="s">
        <v>4452</v>
      </c>
      <c r="E317" s="7" t="s">
        <v>0</v>
      </c>
      <c r="F317" s="7" t="s">
        <v>132</v>
      </c>
      <c r="G317" s="7">
        <v>1050</v>
      </c>
      <c r="H317" s="7">
        <v>501.16</v>
      </c>
      <c r="I317" s="7">
        <v>11</v>
      </c>
      <c r="J317" s="7">
        <v>1562.16</v>
      </c>
      <c r="K317" s="7" t="s">
        <v>132</v>
      </c>
      <c r="L317" s="7">
        <v>3</v>
      </c>
      <c r="M317" s="7" t="s">
        <v>4549</v>
      </c>
      <c r="N317" s="7"/>
    </row>
    <row r="318" spans="1:14" hidden="1" x14ac:dyDescent="0.35">
      <c r="A318" s="7">
        <v>30210119</v>
      </c>
      <c r="B318" s="7" t="s">
        <v>4786</v>
      </c>
      <c r="C318" s="7" t="s">
        <v>4457</v>
      </c>
      <c r="D318" s="7" t="s">
        <v>4462</v>
      </c>
      <c r="E318" s="7" t="s">
        <v>0</v>
      </c>
      <c r="F318" s="7" t="s">
        <v>0</v>
      </c>
      <c r="G318" s="7">
        <v>184.6</v>
      </c>
      <c r="H318" s="7">
        <v>153.58000000000001</v>
      </c>
      <c r="I318" s="7">
        <v>0</v>
      </c>
      <c r="J318" s="7">
        <v>338.18</v>
      </c>
      <c r="K318" s="7" t="s">
        <v>132</v>
      </c>
      <c r="L318" s="7">
        <v>1</v>
      </c>
      <c r="M318" s="7" t="s">
        <v>4549</v>
      </c>
      <c r="N318" s="7"/>
    </row>
    <row r="319" spans="1:14" hidden="1" x14ac:dyDescent="0.35">
      <c r="A319" s="7">
        <v>30210127</v>
      </c>
      <c r="B319" s="7" t="s">
        <v>4787</v>
      </c>
      <c r="C319" s="7" t="s">
        <v>4457</v>
      </c>
      <c r="D319" s="7" t="s">
        <v>4462</v>
      </c>
      <c r="E319" s="7" t="s">
        <v>0</v>
      </c>
      <c r="F319" s="7" t="s">
        <v>0</v>
      </c>
      <c r="G319" s="7">
        <v>103.7</v>
      </c>
      <c r="H319" s="7">
        <v>70.75</v>
      </c>
      <c r="I319" s="7">
        <v>0</v>
      </c>
      <c r="J319" s="7">
        <v>174.45</v>
      </c>
      <c r="K319" s="7" t="s">
        <v>0</v>
      </c>
      <c r="L319" s="7">
        <v>1</v>
      </c>
      <c r="M319" s="7" t="s">
        <v>4549</v>
      </c>
      <c r="N319" s="7"/>
    </row>
    <row r="320" spans="1:14" hidden="1" x14ac:dyDescent="0.35">
      <c r="A320" s="7">
        <v>30211018</v>
      </c>
      <c r="B320" s="7" t="s">
        <v>4788</v>
      </c>
      <c r="C320" s="7" t="s">
        <v>4445</v>
      </c>
      <c r="D320" s="7" t="s">
        <v>4462</v>
      </c>
      <c r="E320" s="7" t="s">
        <v>0</v>
      </c>
      <c r="F320" s="7" t="s">
        <v>0</v>
      </c>
      <c r="G320" s="7">
        <v>68.2</v>
      </c>
      <c r="H320" s="7">
        <v>103.78</v>
      </c>
      <c r="I320" s="7">
        <v>0</v>
      </c>
      <c r="J320" s="7">
        <v>171.98</v>
      </c>
      <c r="K320" s="7" t="s">
        <v>132</v>
      </c>
      <c r="L320" s="7">
        <v>0</v>
      </c>
      <c r="M320" s="7" t="s">
        <v>4549</v>
      </c>
      <c r="N320" s="7"/>
    </row>
    <row r="321" spans="1:14" hidden="1" x14ac:dyDescent="0.35">
      <c r="A321" s="7">
        <v>30211034</v>
      </c>
      <c r="B321" s="7" t="s">
        <v>4789</v>
      </c>
      <c r="C321" s="7" t="s">
        <v>4457</v>
      </c>
      <c r="D321" s="7" t="s">
        <v>4452</v>
      </c>
      <c r="E321" s="7" t="s">
        <v>0</v>
      </c>
      <c r="F321" s="7" t="s">
        <v>132</v>
      </c>
      <c r="G321" s="7">
        <v>1252.08</v>
      </c>
      <c r="H321" s="7">
        <v>691.28</v>
      </c>
      <c r="I321" s="7">
        <v>132</v>
      </c>
      <c r="J321" s="7">
        <v>2075.36</v>
      </c>
      <c r="K321" s="7" t="s">
        <v>132</v>
      </c>
      <c r="L321" s="7">
        <v>4</v>
      </c>
      <c r="M321" s="7" t="s">
        <v>4549</v>
      </c>
      <c r="N321" s="7"/>
    </row>
    <row r="322" spans="1:14" hidden="1" x14ac:dyDescent="0.35">
      <c r="A322" s="7">
        <v>30211042</v>
      </c>
      <c r="B322" s="7" t="s">
        <v>4790</v>
      </c>
      <c r="C322" s="7" t="s">
        <v>4457</v>
      </c>
      <c r="D322" s="7" t="s">
        <v>4452</v>
      </c>
      <c r="E322" s="7" t="s">
        <v>0</v>
      </c>
      <c r="F322" s="7" t="s">
        <v>132</v>
      </c>
      <c r="G322" s="7">
        <v>809.6</v>
      </c>
      <c r="H322" s="7">
        <v>616.5</v>
      </c>
      <c r="I322" s="7">
        <v>27.5</v>
      </c>
      <c r="J322" s="7">
        <v>1453.6</v>
      </c>
      <c r="K322" s="7" t="s">
        <v>132</v>
      </c>
      <c r="L322" s="7">
        <v>3</v>
      </c>
      <c r="M322" s="7" t="s">
        <v>4549</v>
      </c>
      <c r="N322" s="7"/>
    </row>
    <row r="323" spans="1:14" hidden="1" x14ac:dyDescent="0.35">
      <c r="A323" s="7">
        <v>30211050</v>
      </c>
      <c r="B323" s="7" t="s">
        <v>4791</v>
      </c>
      <c r="C323" s="7" t="s">
        <v>4457</v>
      </c>
      <c r="D323" s="7" t="s">
        <v>4452</v>
      </c>
      <c r="E323" s="7" t="s">
        <v>0</v>
      </c>
      <c r="F323" s="7" t="s">
        <v>132</v>
      </c>
      <c r="G323" s="7">
        <v>1020.8</v>
      </c>
      <c r="H323" s="7">
        <v>681.63</v>
      </c>
      <c r="I323" s="7">
        <v>27.5</v>
      </c>
      <c r="J323" s="7">
        <v>1729.93</v>
      </c>
      <c r="K323" s="7" t="s">
        <v>132</v>
      </c>
      <c r="L323" s="7">
        <v>3</v>
      </c>
      <c r="M323" s="7" t="s">
        <v>4549</v>
      </c>
      <c r="N323" s="7"/>
    </row>
    <row r="324" spans="1:14" ht="26" hidden="1" x14ac:dyDescent="0.35">
      <c r="A324" s="7">
        <v>30211069</v>
      </c>
      <c r="B324" s="7" t="s">
        <v>4792</v>
      </c>
      <c r="C324" s="7" t="s">
        <v>4457</v>
      </c>
      <c r="D324" s="7" t="s">
        <v>4452</v>
      </c>
      <c r="E324" s="7" t="s">
        <v>0</v>
      </c>
      <c r="F324" s="7" t="s">
        <v>132</v>
      </c>
      <c r="G324" s="7">
        <v>1007.6</v>
      </c>
      <c r="H324" s="7">
        <v>608.79999999999995</v>
      </c>
      <c r="I324" s="7">
        <v>22</v>
      </c>
      <c r="J324" s="7">
        <v>1638.4</v>
      </c>
      <c r="K324" s="7" t="s">
        <v>132</v>
      </c>
      <c r="L324" s="7">
        <v>4</v>
      </c>
      <c r="M324" s="7" t="s">
        <v>4549</v>
      </c>
      <c r="N324" s="7"/>
    </row>
    <row r="325" spans="1:14" hidden="1" x14ac:dyDescent="0.35">
      <c r="A325" s="7">
        <v>30212014</v>
      </c>
      <c r="B325" s="7" t="s">
        <v>4793</v>
      </c>
      <c r="C325" s="7" t="s">
        <v>4457</v>
      </c>
      <c r="D325" s="7" t="s">
        <v>4452</v>
      </c>
      <c r="E325" s="7" t="s">
        <v>0</v>
      </c>
      <c r="F325" s="7" t="s">
        <v>132</v>
      </c>
      <c r="G325" s="7">
        <v>602.25</v>
      </c>
      <c r="H325" s="7">
        <v>422.72</v>
      </c>
      <c r="I325" s="7">
        <v>30.8</v>
      </c>
      <c r="J325" s="7">
        <v>1055.77</v>
      </c>
      <c r="K325" s="7" t="s">
        <v>132</v>
      </c>
      <c r="L325" s="7">
        <v>2</v>
      </c>
      <c r="M325" s="7" t="s">
        <v>4549</v>
      </c>
      <c r="N325" s="7"/>
    </row>
    <row r="326" spans="1:14" hidden="1" x14ac:dyDescent="0.35">
      <c r="A326" s="7">
        <v>30212022</v>
      </c>
      <c r="B326" s="7" t="s">
        <v>4794</v>
      </c>
      <c r="C326" s="7" t="s">
        <v>4457</v>
      </c>
      <c r="D326" s="7" t="s">
        <v>4452</v>
      </c>
      <c r="E326" s="7" t="s">
        <v>132</v>
      </c>
      <c r="F326" s="7" t="s">
        <v>132</v>
      </c>
      <c r="G326" s="7">
        <v>223.74</v>
      </c>
      <c r="H326" s="7">
        <v>181.8</v>
      </c>
      <c r="I326" s="7">
        <v>11</v>
      </c>
      <c r="J326" s="7">
        <v>416.54</v>
      </c>
      <c r="K326" s="7" t="s">
        <v>132</v>
      </c>
      <c r="L326" s="7">
        <v>1</v>
      </c>
      <c r="M326" s="7" t="s">
        <v>4549</v>
      </c>
      <c r="N326" s="7"/>
    </row>
    <row r="327" spans="1:14" hidden="1" x14ac:dyDescent="0.35">
      <c r="A327" s="7">
        <v>30212030</v>
      </c>
      <c r="B327" s="7" t="s">
        <v>4795</v>
      </c>
      <c r="C327" s="7" t="s">
        <v>4457</v>
      </c>
      <c r="D327" s="7" t="s">
        <v>4452</v>
      </c>
      <c r="E327" s="7" t="s">
        <v>0</v>
      </c>
      <c r="F327" s="7" t="s">
        <v>132</v>
      </c>
      <c r="G327" s="7">
        <v>433.73</v>
      </c>
      <c r="H327" s="7">
        <v>641.1</v>
      </c>
      <c r="I327" s="7">
        <v>44.2</v>
      </c>
      <c r="J327" s="7">
        <v>1119.03</v>
      </c>
      <c r="K327" s="7" t="s">
        <v>132</v>
      </c>
      <c r="L327" s="7">
        <v>3</v>
      </c>
      <c r="M327" s="7" t="s">
        <v>4693</v>
      </c>
      <c r="N327" s="7"/>
    </row>
    <row r="328" spans="1:14" hidden="1" x14ac:dyDescent="0.35">
      <c r="A328" s="7">
        <v>30212049</v>
      </c>
      <c r="B328" s="7" t="s">
        <v>4796</v>
      </c>
      <c r="C328" s="7" t="s">
        <v>4457</v>
      </c>
      <c r="D328" s="7" t="s">
        <v>4452</v>
      </c>
      <c r="E328" s="7" t="s">
        <v>0</v>
      </c>
      <c r="F328" s="7" t="s">
        <v>132</v>
      </c>
      <c r="G328" s="7">
        <v>451.33</v>
      </c>
      <c r="H328" s="7">
        <v>863.19</v>
      </c>
      <c r="I328" s="7">
        <v>66.2</v>
      </c>
      <c r="J328" s="7">
        <v>1380.72</v>
      </c>
      <c r="K328" s="7" t="s">
        <v>132</v>
      </c>
      <c r="L328" s="7">
        <v>4</v>
      </c>
      <c r="M328" s="7" t="s">
        <v>4693</v>
      </c>
      <c r="N328" s="7"/>
    </row>
    <row r="329" spans="1:14" hidden="1" x14ac:dyDescent="0.35">
      <c r="A329" s="7">
        <v>30212057</v>
      </c>
      <c r="B329" s="7" t="s">
        <v>4797</v>
      </c>
      <c r="C329" s="7" t="s">
        <v>4457</v>
      </c>
      <c r="D329" s="7" t="s">
        <v>4452</v>
      </c>
      <c r="E329" s="7" t="s">
        <v>0</v>
      </c>
      <c r="F329" s="7" t="s">
        <v>132</v>
      </c>
      <c r="G329" s="7">
        <v>433.73</v>
      </c>
      <c r="H329" s="7">
        <v>422.31</v>
      </c>
      <c r="I329" s="7">
        <v>44.2</v>
      </c>
      <c r="J329" s="7">
        <v>900.24</v>
      </c>
      <c r="K329" s="7" t="s">
        <v>132</v>
      </c>
      <c r="L329" s="7">
        <v>2</v>
      </c>
      <c r="M329" s="7" t="s">
        <v>4693</v>
      </c>
      <c r="N329" s="7"/>
    </row>
    <row r="330" spans="1:14" hidden="1" x14ac:dyDescent="0.35">
      <c r="A330" s="7">
        <v>30212065</v>
      </c>
      <c r="B330" s="7" t="s">
        <v>4798</v>
      </c>
      <c r="C330" s="7" t="s">
        <v>4457</v>
      </c>
      <c r="D330" s="7" t="s">
        <v>4452</v>
      </c>
      <c r="E330" s="7" t="s">
        <v>0</v>
      </c>
      <c r="F330" s="7" t="s">
        <v>132</v>
      </c>
      <c r="G330" s="7">
        <v>429.66</v>
      </c>
      <c r="H330" s="7">
        <v>359.84</v>
      </c>
      <c r="I330" s="7">
        <v>30.8</v>
      </c>
      <c r="J330" s="7">
        <v>820.3</v>
      </c>
      <c r="K330" s="7" t="s">
        <v>132</v>
      </c>
      <c r="L330" s="7">
        <v>2</v>
      </c>
      <c r="M330" s="7" t="s">
        <v>4549</v>
      </c>
      <c r="N330" s="7"/>
    </row>
    <row r="331" spans="1:14" hidden="1" x14ac:dyDescent="0.35">
      <c r="A331" s="7">
        <v>30212073</v>
      </c>
      <c r="B331" s="7" t="s">
        <v>4799</v>
      </c>
      <c r="C331" s="7" t="s">
        <v>4457</v>
      </c>
      <c r="D331" s="7" t="s">
        <v>4452</v>
      </c>
      <c r="E331" s="7" t="s">
        <v>0</v>
      </c>
      <c r="F331" s="7" t="s">
        <v>132</v>
      </c>
      <c r="G331" s="7">
        <v>429.66</v>
      </c>
      <c r="H331" s="7">
        <v>359.84</v>
      </c>
      <c r="I331" s="7">
        <v>30.8</v>
      </c>
      <c r="J331" s="7">
        <v>820.3</v>
      </c>
      <c r="K331" s="7" t="s">
        <v>132</v>
      </c>
      <c r="L331" s="7">
        <v>2</v>
      </c>
      <c r="M331" s="7" t="s">
        <v>4549</v>
      </c>
      <c r="N331" s="7"/>
    </row>
    <row r="332" spans="1:14" hidden="1" x14ac:dyDescent="0.35">
      <c r="A332" s="7">
        <v>30212081</v>
      </c>
      <c r="B332" s="7" t="s">
        <v>4800</v>
      </c>
      <c r="C332" s="7" t="s">
        <v>4457</v>
      </c>
      <c r="D332" s="7" t="s">
        <v>4452</v>
      </c>
      <c r="E332" s="7" t="s">
        <v>0</v>
      </c>
      <c r="F332" s="7" t="s">
        <v>132</v>
      </c>
      <c r="G332" s="7">
        <v>223.74</v>
      </c>
      <c r="H332" s="7">
        <v>332.48</v>
      </c>
      <c r="I332" s="7">
        <v>11</v>
      </c>
      <c r="J332" s="7">
        <v>567.22</v>
      </c>
      <c r="K332" s="7" t="s">
        <v>132</v>
      </c>
      <c r="L332" s="7">
        <v>2</v>
      </c>
      <c r="M332" s="7" t="s">
        <v>4549</v>
      </c>
      <c r="N332" s="7"/>
    </row>
    <row r="333" spans="1:14" hidden="1" x14ac:dyDescent="0.35">
      <c r="A333" s="7">
        <v>30212090</v>
      </c>
      <c r="B333" s="7" t="s">
        <v>4801</v>
      </c>
      <c r="C333" s="7" t="s">
        <v>4457</v>
      </c>
      <c r="D333" s="7" t="s">
        <v>4452</v>
      </c>
      <c r="E333" s="7" t="s">
        <v>0</v>
      </c>
      <c r="F333" s="7" t="s">
        <v>132</v>
      </c>
      <c r="G333" s="7">
        <v>135</v>
      </c>
      <c r="H333" s="7">
        <v>208.84</v>
      </c>
      <c r="I333" s="7">
        <v>7.8</v>
      </c>
      <c r="J333" s="7">
        <v>351.64</v>
      </c>
      <c r="K333" s="7" t="s">
        <v>132</v>
      </c>
      <c r="L333" s="7">
        <v>2</v>
      </c>
      <c r="M333" s="7" t="s">
        <v>4549</v>
      </c>
      <c r="N333" s="7"/>
    </row>
    <row r="334" spans="1:14" hidden="1" x14ac:dyDescent="0.35">
      <c r="A334" s="7">
        <v>30212103</v>
      </c>
      <c r="B334" s="7" t="s">
        <v>4802</v>
      </c>
      <c r="C334" s="7" t="s">
        <v>4445</v>
      </c>
      <c r="D334" s="7" t="s">
        <v>4462</v>
      </c>
      <c r="E334" s="7" t="s">
        <v>0</v>
      </c>
      <c r="F334" s="7" t="s">
        <v>0</v>
      </c>
      <c r="G334" s="7">
        <v>42.8</v>
      </c>
      <c r="H334" s="7">
        <v>104.12</v>
      </c>
      <c r="I334" s="7">
        <v>0</v>
      </c>
      <c r="J334" s="7">
        <v>146.91999999999999</v>
      </c>
      <c r="K334" s="7" t="s">
        <v>132</v>
      </c>
      <c r="L334" s="7">
        <v>1</v>
      </c>
      <c r="M334" s="7" t="s">
        <v>4549</v>
      </c>
      <c r="N334" s="7"/>
    </row>
    <row r="335" spans="1:14" hidden="1" x14ac:dyDescent="0.35">
      <c r="A335" s="7">
        <v>30212111</v>
      </c>
      <c r="B335" s="7" t="s">
        <v>4803</v>
      </c>
      <c r="C335" s="7" t="s">
        <v>4457</v>
      </c>
      <c r="D335" s="7" t="s">
        <v>4452</v>
      </c>
      <c r="E335" s="7" t="s">
        <v>0</v>
      </c>
      <c r="F335" s="7" t="s">
        <v>132</v>
      </c>
      <c r="G335" s="7">
        <v>428.36</v>
      </c>
      <c r="H335" s="7">
        <v>798.81</v>
      </c>
      <c r="I335" s="7">
        <v>18.43</v>
      </c>
      <c r="J335" s="7">
        <v>1245.5999999999999</v>
      </c>
      <c r="K335" s="7" t="s">
        <v>132</v>
      </c>
      <c r="L335" s="7">
        <v>3</v>
      </c>
      <c r="M335" s="7" t="s">
        <v>4549</v>
      </c>
      <c r="N335" s="7"/>
    </row>
    <row r="336" spans="1:14" hidden="1" x14ac:dyDescent="0.35">
      <c r="A336" s="7">
        <v>30212120</v>
      </c>
      <c r="B336" s="7" t="s">
        <v>4804</v>
      </c>
      <c r="C336" s="7" t="s">
        <v>4445</v>
      </c>
      <c r="D336" s="7" t="s">
        <v>4462</v>
      </c>
      <c r="E336" s="7" t="s">
        <v>0</v>
      </c>
      <c r="F336" s="7" t="s">
        <v>0</v>
      </c>
      <c r="G336" s="7">
        <v>57.2</v>
      </c>
      <c r="H336" s="7">
        <v>32.75</v>
      </c>
      <c r="I336" s="7">
        <v>0</v>
      </c>
      <c r="J336" s="7">
        <v>89.95</v>
      </c>
      <c r="K336" s="7" t="s">
        <v>0</v>
      </c>
      <c r="L336" s="7">
        <v>0</v>
      </c>
      <c r="M336" s="7" t="s">
        <v>4549</v>
      </c>
      <c r="N336" s="7"/>
    </row>
    <row r="337" spans="1:14" hidden="1" x14ac:dyDescent="0.35">
      <c r="A337" s="7">
        <v>30212138</v>
      </c>
      <c r="B337" s="7" t="s">
        <v>4805</v>
      </c>
      <c r="C337" s="7" t="s">
        <v>4457</v>
      </c>
      <c r="D337" s="7" t="s">
        <v>4452</v>
      </c>
      <c r="E337" s="7" t="s">
        <v>0</v>
      </c>
      <c r="F337" s="7" t="s">
        <v>132</v>
      </c>
      <c r="G337" s="7">
        <v>1817.97</v>
      </c>
      <c r="H337" s="7">
        <v>723.55</v>
      </c>
      <c r="I337" s="7">
        <v>204.38</v>
      </c>
      <c r="J337" s="7">
        <v>2745.9</v>
      </c>
      <c r="K337" s="7" t="s">
        <v>132</v>
      </c>
      <c r="L337" s="7">
        <v>5</v>
      </c>
      <c r="M337" s="7" t="s">
        <v>4663</v>
      </c>
      <c r="N337" s="7"/>
    </row>
    <row r="338" spans="1:14" hidden="1" x14ac:dyDescent="0.35">
      <c r="A338" s="7">
        <v>30212146</v>
      </c>
      <c r="B338" s="7" t="s">
        <v>4806</v>
      </c>
      <c r="C338" s="7" t="s">
        <v>4457</v>
      </c>
      <c r="D338" s="7" t="s">
        <v>4452</v>
      </c>
      <c r="E338" s="7" t="s">
        <v>0</v>
      </c>
      <c r="F338" s="7" t="s">
        <v>132</v>
      </c>
      <c r="G338" s="7">
        <v>1072.5</v>
      </c>
      <c r="H338" s="7">
        <v>763.6</v>
      </c>
      <c r="I338" s="7">
        <v>109.4</v>
      </c>
      <c r="J338" s="7">
        <v>1945.5</v>
      </c>
      <c r="K338" s="7" t="s">
        <v>132</v>
      </c>
      <c r="L338" s="7">
        <v>5</v>
      </c>
      <c r="M338" s="7" t="s">
        <v>4549</v>
      </c>
      <c r="N338" s="7"/>
    </row>
    <row r="339" spans="1:14" hidden="1" x14ac:dyDescent="0.35">
      <c r="A339" s="7">
        <v>30212154</v>
      </c>
      <c r="B339" s="7" t="s">
        <v>4807</v>
      </c>
      <c r="C339" s="7" t="s">
        <v>4457</v>
      </c>
      <c r="D339" s="7" t="s">
        <v>4452</v>
      </c>
      <c r="E339" s="7" t="s">
        <v>0</v>
      </c>
      <c r="F339" s="7" t="s">
        <v>132</v>
      </c>
      <c r="G339" s="7">
        <v>791.01</v>
      </c>
      <c r="H339" s="7">
        <v>757.6</v>
      </c>
      <c r="I339" s="7">
        <v>11</v>
      </c>
      <c r="J339" s="7">
        <v>1559.61</v>
      </c>
      <c r="K339" s="7" t="s">
        <v>132</v>
      </c>
      <c r="L339" s="7">
        <v>2</v>
      </c>
      <c r="M339" s="7" t="s">
        <v>4549</v>
      </c>
      <c r="N339" s="7"/>
    </row>
    <row r="340" spans="1:14" ht="26" hidden="1" x14ac:dyDescent="0.35">
      <c r="A340" s="7">
        <v>30212162</v>
      </c>
      <c r="B340" s="7" t="s">
        <v>4808</v>
      </c>
      <c r="C340" s="7" t="s">
        <v>4457</v>
      </c>
      <c r="D340" s="7" t="s">
        <v>4452</v>
      </c>
      <c r="E340" s="7" t="s">
        <v>0</v>
      </c>
      <c r="F340" s="7" t="s">
        <v>132</v>
      </c>
      <c r="G340" s="7">
        <v>820.05</v>
      </c>
      <c r="H340" s="7">
        <v>469.52</v>
      </c>
      <c r="I340" s="7">
        <v>11</v>
      </c>
      <c r="J340" s="7">
        <v>1300.57</v>
      </c>
      <c r="K340" s="7" t="s">
        <v>132</v>
      </c>
      <c r="L340" s="7">
        <v>3</v>
      </c>
      <c r="M340" s="7" t="s">
        <v>4549</v>
      </c>
      <c r="N340" s="7"/>
    </row>
    <row r="341" spans="1:14" hidden="1" x14ac:dyDescent="0.35">
      <c r="A341" s="7">
        <v>30212170</v>
      </c>
      <c r="B341" s="7" t="s">
        <v>4809</v>
      </c>
      <c r="C341" s="7" t="s">
        <v>4457</v>
      </c>
      <c r="D341" s="7" t="s">
        <v>4452</v>
      </c>
      <c r="E341" s="7" t="s">
        <v>0</v>
      </c>
      <c r="F341" s="7" t="s">
        <v>132</v>
      </c>
      <c r="G341" s="7">
        <v>506.88</v>
      </c>
      <c r="H341" s="7">
        <v>469.59</v>
      </c>
      <c r="I341" s="7">
        <v>11</v>
      </c>
      <c r="J341" s="7">
        <v>987.47</v>
      </c>
      <c r="K341" s="7" t="s">
        <v>132</v>
      </c>
      <c r="L341" s="7">
        <v>3</v>
      </c>
      <c r="M341" s="7" t="s">
        <v>4549</v>
      </c>
      <c r="N341" s="7"/>
    </row>
    <row r="342" spans="1:14" hidden="1" x14ac:dyDescent="0.35">
      <c r="A342" s="7">
        <v>30212189</v>
      </c>
      <c r="B342" s="7" t="s">
        <v>4810</v>
      </c>
      <c r="C342" s="7" t="s">
        <v>4457</v>
      </c>
      <c r="D342" s="7" t="s">
        <v>4452</v>
      </c>
      <c r="E342" s="7" t="s">
        <v>0</v>
      </c>
      <c r="F342" s="7" t="s">
        <v>132</v>
      </c>
      <c r="G342" s="7">
        <v>428.36</v>
      </c>
      <c r="H342" s="7">
        <v>307.39999999999998</v>
      </c>
      <c r="I342" s="7">
        <v>18.43</v>
      </c>
      <c r="J342" s="7">
        <v>754.19</v>
      </c>
      <c r="K342" s="7" t="s">
        <v>132</v>
      </c>
      <c r="L342" s="7">
        <v>2</v>
      </c>
      <c r="M342" s="7" t="s">
        <v>4549</v>
      </c>
      <c r="N342" s="7"/>
    </row>
    <row r="343" spans="1:14" hidden="1" x14ac:dyDescent="0.35">
      <c r="A343" s="7">
        <v>30212197</v>
      </c>
      <c r="B343" s="7" t="s">
        <v>4811</v>
      </c>
      <c r="C343" s="7" t="s">
        <v>4457</v>
      </c>
      <c r="D343" s="7" t="s">
        <v>4452</v>
      </c>
      <c r="E343" s="7" t="s">
        <v>0</v>
      </c>
      <c r="F343" s="7" t="s">
        <v>132</v>
      </c>
      <c r="G343" s="7">
        <v>429.66</v>
      </c>
      <c r="H343" s="7">
        <v>297.27999999999997</v>
      </c>
      <c r="I343" s="7">
        <v>11</v>
      </c>
      <c r="J343" s="7">
        <v>737.94</v>
      </c>
      <c r="K343" s="7" t="s">
        <v>132</v>
      </c>
      <c r="L343" s="7">
        <v>2</v>
      </c>
      <c r="M343" s="7" t="s">
        <v>4549</v>
      </c>
      <c r="N343" s="7"/>
    </row>
    <row r="344" spans="1:14" hidden="1" x14ac:dyDescent="0.35">
      <c r="A344" s="7">
        <v>30213010</v>
      </c>
      <c r="B344" s="7" t="s">
        <v>4812</v>
      </c>
      <c r="C344" s="7" t="s">
        <v>4457</v>
      </c>
      <c r="D344" s="7" t="s">
        <v>4462</v>
      </c>
      <c r="E344" s="7" t="s">
        <v>0</v>
      </c>
      <c r="F344" s="7" t="s">
        <v>0</v>
      </c>
      <c r="G344" s="7">
        <v>109.56</v>
      </c>
      <c r="H344" s="7">
        <v>126.96</v>
      </c>
      <c r="I344" s="7">
        <v>25.38</v>
      </c>
      <c r="J344" s="7">
        <v>261.89999999999998</v>
      </c>
      <c r="K344" s="7" t="s">
        <v>132</v>
      </c>
      <c r="L344" s="7">
        <v>1</v>
      </c>
      <c r="M344" s="7" t="s">
        <v>4685</v>
      </c>
      <c r="N344" s="7"/>
    </row>
    <row r="345" spans="1:14" hidden="1" x14ac:dyDescent="0.35">
      <c r="A345" s="7">
        <v>30213029</v>
      </c>
      <c r="B345" s="7" t="s">
        <v>4813</v>
      </c>
      <c r="C345" s="7" t="s">
        <v>4457</v>
      </c>
      <c r="D345" s="7" t="s">
        <v>4452</v>
      </c>
      <c r="E345" s="7" t="s">
        <v>0</v>
      </c>
      <c r="F345" s="7" t="s">
        <v>132</v>
      </c>
      <c r="G345" s="7">
        <v>996.6</v>
      </c>
      <c r="H345" s="7">
        <v>842.22</v>
      </c>
      <c r="I345" s="7">
        <v>112.2</v>
      </c>
      <c r="J345" s="7">
        <v>1951.02</v>
      </c>
      <c r="K345" s="7" t="s">
        <v>132</v>
      </c>
      <c r="L345" s="7">
        <v>3</v>
      </c>
      <c r="M345" s="7" t="s">
        <v>4685</v>
      </c>
      <c r="N345" s="7"/>
    </row>
    <row r="346" spans="1:14" hidden="1" x14ac:dyDescent="0.35">
      <c r="A346" s="7">
        <v>30213037</v>
      </c>
      <c r="B346" s="7" t="s">
        <v>4814</v>
      </c>
      <c r="C346" s="7" t="s">
        <v>4457</v>
      </c>
      <c r="D346" s="7" t="s">
        <v>4452</v>
      </c>
      <c r="E346" s="7" t="s">
        <v>0</v>
      </c>
      <c r="F346" s="7" t="s">
        <v>132</v>
      </c>
      <c r="G346" s="7">
        <v>527.54999999999995</v>
      </c>
      <c r="H346" s="7">
        <v>298.39999999999998</v>
      </c>
      <c r="I346" s="7">
        <v>31.49</v>
      </c>
      <c r="J346" s="7">
        <v>857.44</v>
      </c>
      <c r="K346" s="7" t="s">
        <v>132</v>
      </c>
      <c r="L346" s="7">
        <v>2</v>
      </c>
      <c r="M346" s="7" t="s">
        <v>4685</v>
      </c>
      <c r="N346" s="7"/>
    </row>
    <row r="347" spans="1:14" hidden="1" x14ac:dyDescent="0.35">
      <c r="A347" s="7">
        <v>30213045</v>
      </c>
      <c r="B347" s="7" t="s">
        <v>4815</v>
      </c>
      <c r="C347" s="7" t="s">
        <v>4457</v>
      </c>
      <c r="D347" s="7" t="s">
        <v>4452</v>
      </c>
      <c r="E347" s="7" t="s">
        <v>0</v>
      </c>
      <c r="F347" s="7" t="s">
        <v>132</v>
      </c>
      <c r="G347" s="7">
        <v>802.55</v>
      </c>
      <c r="H347" s="7">
        <v>613.19000000000005</v>
      </c>
      <c r="I347" s="7">
        <v>31.49</v>
      </c>
      <c r="J347" s="7">
        <v>1447.23</v>
      </c>
      <c r="K347" s="7" t="s">
        <v>132</v>
      </c>
      <c r="L347" s="7">
        <v>2</v>
      </c>
      <c r="M347" s="7" t="s">
        <v>4685</v>
      </c>
      <c r="N347" s="7"/>
    </row>
    <row r="348" spans="1:14" hidden="1" x14ac:dyDescent="0.35">
      <c r="A348" s="7">
        <v>30213053</v>
      </c>
      <c r="B348" s="7" t="s">
        <v>4816</v>
      </c>
      <c r="C348" s="7" t="s">
        <v>4457</v>
      </c>
      <c r="D348" s="7" t="s">
        <v>4452</v>
      </c>
      <c r="E348" s="7" t="s">
        <v>0</v>
      </c>
      <c r="F348" s="7" t="s">
        <v>132</v>
      </c>
      <c r="G348" s="7">
        <v>889.35</v>
      </c>
      <c r="H348" s="7">
        <v>966.36</v>
      </c>
      <c r="I348" s="7">
        <v>40.15</v>
      </c>
      <c r="J348" s="7">
        <v>1895.86</v>
      </c>
      <c r="K348" s="7" t="s">
        <v>132</v>
      </c>
      <c r="L348" s="7">
        <v>2</v>
      </c>
      <c r="M348" s="7" t="s">
        <v>4685</v>
      </c>
      <c r="N348" s="7"/>
    </row>
    <row r="349" spans="1:14" hidden="1" x14ac:dyDescent="0.35">
      <c r="A349" s="7">
        <v>30214017</v>
      </c>
      <c r="B349" s="7" t="s">
        <v>4817</v>
      </c>
      <c r="C349" s="7" t="s">
        <v>4457</v>
      </c>
      <c r="D349" s="7" t="s">
        <v>4462</v>
      </c>
      <c r="E349" s="7" t="s">
        <v>0</v>
      </c>
      <c r="F349" s="7" t="s">
        <v>0</v>
      </c>
      <c r="G349" s="7">
        <v>129.80000000000001</v>
      </c>
      <c r="H349" s="7">
        <v>205.71</v>
      </c>
      <c r="I349" s="7">
        <v>30.8</v>
      </c>
      <c r="J349" s="7">
        <v>366.31</v>
      </c>
      <c r="K349" s="7" t="s">
        <v>132</v>
      </c>
      <c r="L349" s="7">
        <v>1</v>
      </c>
      <c r="M349" s="7" t="s">
        <v>4685</v>
      </c>
      <c r="N349" s="7"/>
    </row>
    <row r="350" spans="1:14" hidden="1" x14ac:dyDescent="0.35">
      <c r="A350" s="7">
        <v>30214025</v>
      </c>
      <c r="B350" s="7" t="s">
        <v>4818</v>
      </c>
      <c r="C350" s="7" t="s">
        <v>4457</v>
      </c>
      <c r="D350" s="7" t="s">
        <v>4452</v>
      </c>
      <c r="E350" s="7" t="s">
        <v>0</v>
      </c>
      <c r="F350" s="7" t="s">
        <v>132</v>
      </c>
      <c r="G350" s="7">
        <v>921.17</v>
      </c>
      <c r="H350" s="7">
        <v>1109.5</v>
      </c>
      <c r="I350" s="7">
        <v>41.82</v>
      </c>
      <c r="J350" s="7">
        <v>2072.4899999999998</v>
      </c>
      <c r="K350" s="7" t="s">
        <v>132</v>
      </c>
      <c r="L350" s="7">
        <v>3</v>
      </c>
      <c r="M350" s="7" t="s">
        <v>4685</v>
      </c>
      <c r="N350" s="7"/>
    </row>
    <row r="351" spans="1:14" hidden="1" x14ac:dyDescent="0.35">
      <c r="A351" s="7">
        <v>30214033</v>
      </c>
      <c r="B351" s="7" t="s">
        <v>4819</v>
      </c>
      <c r="C351" s="7" t="s">
        <v>4457</v>
      </c>
      <c r="D351" s="7" t="s">
        <v>4452</v>
      </c>
      <c r="E351" s="7" t="s">
        <v>0</v>
      </c>
      <c r="F351" s="7" t="s">
        <v>132</v>
      </c>
      <c r="G351" s="7">
        <v>506.88</v>
      </c>
      <c r="H351" s="7">
        <v>367.04</v>
      </c>
      <c r="I351" s="7">
        <v>31.49</v>
      </c>
      <c r="J351" s="7">
        <v>905.41</v>
      </c>
      <c r="K351" s="7" t="s">
        <v>132</v>
      </c>
      <c r="L351" s="7">
        <v>2</v>
      </c>
      <c r="M351" s="7" t="s">
        <v>4685</v>
      </c>
      <c r="N351" s="7"/>
    </row>
    <row r="352" spans="1:14" hidden="1" x14ac:dyDescent="0.35">
      <c r="A352" s="7">
        <v>30214041</v>
      </c>
      <c r="B352" s="7" t="s">
        <v>4820</v>
      </c>
      <c r="C352" s="7" t="s">
        <v>4457</v>
      </c>
      <c r="D352" s="7" t="s">
        <v>4452</v>
      </c>
      <c r="E352" s="7" t="s">
        <v>0</v>
      </c>
      <c r="F352" s="7" t="s">
        <v>132</v>
      </c>
      <c r="G352" s="7">
        <v>662.67</v>
      </c>
      <c r="H352" s="7">
        <v>500.84</v>
      </c>
      <c r="I352" s="7">
        <v>41.85</v>
      </c>
      <c r="J352" s="7">
        <v>1205.3599999999999</v>
      </c>
      <c r="K352" s="7" t="s">
        <v>132</v>
      </c>
      <c r="L352" s="7">
        <v>3</v>
      </c>
      <c r="M352" s="7" t="s">
        <v>4685</v>
      </c>
      <c r="N352" s="7"/>
    </row>
    <row r="353" spans="1:14" hidden="1" x14ac:dyDescent="0.35">
      <c r="A353" s="7">
        <v>30214050</v>
      </c>
      <c r="B353" s="7" t="s">
        <v>4821</v>
      </c>
      <c r="C353" s="7" t="s">
        <v>4457</v>
      </c>
      <c r="D353" s="7" t="s">
        <v>4452</v>
      </c>
      <c r="E353" s="7" t="s">
        <v>0</v>
      </c>
      <c r="F353" s="7" t="s">
        <v>132</v>
      </c>
      <c r="G353" s="7">
        <v>662.67</v>
      </c>
      <c r="H353" s="7">
        <v>597.6</v>
      </c>
      <c r="I353" s="7">
        <v>41.85</v>
      </c>
      <c r="J353" s="7">
        <v>1302.1199999999999</v>
      </c>
      <c r="K353" s="7" t="s">
        <v>132</v>
      </c>
      <c r="L353" s="7">
        <v>3</v>
      </c>
      <c r="M353" s="7" t="s">
        <v>4685</v>
      </c>
      <c r="N353" s="7"/>
    </row>
    <row r="354" spans="1:14" hidden="1" x14ac:dyDescent="0.35">
      <c r="A354" s="7">
        <v>30215013</v>
      </c>
      <c r="B354" s="7" t="s">
        <v>4822</v>
      </c>
      <c r="C354" s="7" t="s">
        <v>4457</v>
      </c>
      <c r="D354" s="7" t="s">
        <v>4452</v>
      </c>
      <c r="E354" s="7" t="s">
        <v>132</v>
      </c>
      <c r="F354" s="7" t="s">
        <v>132</v>
      </c>
      <c r="G354" s="7">
        <v>584.29999999999995</v>
      </c>
      <c r="H354" s="7">
        <v>467.92</v>
      </c>
      <c r="I354" s="7">
        <v>34.299999999999997</v>
      </c>
      <c r="J354" s="7">
        <v>1086.52</v>
      </c>
      <c r="K354" s="7" t="s">
        <v>132</v>
      </c>
      <c r="L354" s="7">
        <v>4</v>
      </c>
      <c r="M354" s="7" t="s">
        <v>4540</v>
      </c>
      <c r="N354" s="7"/>
    </row>
    <row r="355" spans="1:14" hidden="1" x14ac:dyDescent="0.35">
      <c r="A355" s="7">
        <v>30215021</v>
      </c>
      <c r="B355" s="7" t="s">
        <v>4823</v>
      </c>
      <c r="C355" s="7" t="s">
        <v>4457</v>
      </c>
      <c r="D355" s="7" t="s">
        <v>4452</v>
      </c>
      <c r="E355" s="7" t="s">
        <v>132</v>
      </c>
      <c r="F355" s="7" t="s">
        <v>132</v>
      </c>
      <c r="G355" s="7">
        <v>856.34</v>
      </c>
      <c r="H355" s="7">
        <v>594.79999999999995</v>
      </c>
      <c r="I355" s="7">
        <v>75.55</v>
      </c>
      <c r="J355" s="7">
        <v>1526.69</v>
      </c>
      <c r="K355" s="7" t="s">
        <v>132</v>
      </c>
      <c r="L355" s="7">
        <v>4</v>
      </c>
      <c r="M355" s="7" t="s">
        <v>4540</v>
      </c>
      <c r="N355" s="7"/>
    </row>
    <row r="356" spans="1:14" hidden="1" x14ac:dyDescent="0.35">
      <c r="A356" s="7">
        <v>30215030</v>
      </c>
      <c r="B356" s="7" t="s">
        <v>4824</v>
      </c>
      <c r="C356" s="7" t="s">
        <v>4457</v>
      </c>
      <c r="D356" s="7" t="s">
        <v>4452</v>
      </c>
      <c r="E356" s="7" t="s">
        <v>132</v>
      </c>
      <c r="F356" s="7" t="s">
        <v>132</v>
      </c>
      <c r="G356" s="7">
        <v>856.48</v>
      </c>
      <c r="H356" s="7">
        <v>352.31</v>
      </c>
      <c r="I356" s="7">
        <v>68.95</v>
      </c>
      <c r="J356" s="7">
        <v>1277.74</v>
      </c>
      <c r="K356" s="7" t="s">
        <v>132</v>
      </c>
      <c r="L356" s="7">
        <v>4</v>
      </c>
      <c r="M356" s="7" t="s">
        <v>4540</v>
      </c>
      <c r="N356" s="7"/>
    </row>
    <row r="357" spans="1:14" hidden="1" x14ac:dyDescent="0.35">
      <c r="A357" s="7">
        <v>30215048</v>
      </c>
      <c r="B357" s="7" t="s">
        <v>4825</v>
      </c>
      <c r="C357" s="7" t="s">
        <v>4457</v>
      </c>
      <c r="D357" s="7" t="s">
        <v>4452</v>
      </c>
      <c r="E357" s="7" t="s">
        <v>132</v>
      </c>
      <c r="F357" s="7" t="s">
        <v>132</v>
      </c>
      <c r="G357" s="7">
        <v>1552.08</v>
      </c>
      <c r="H357" s="7">
        <v>1345.43</v>
      </c>
      <c r="I357" s="7">
        <v>179.12</v>
      </c>
      <c r="J357" s="7">
        <v>3076.63</v>
      </c>
      <c r="K357" s="7" t="s">
        <v>132</v>
      </c>
      <c r="L357" s="7">
        <v>4</v>
      </c>
      <c r="M357" s="7" t="s">
        <v>4540</v>
      </c>
      <c r="N357" s="7"/>
    </row>
    <row r="358" spans="1:14" hidden="1" x14ac:dyDescent="0.35">
      <c r="A358" s="7">
        <v>30215056</v>
      </c>
      <c r="B358" s="7" t="s">
        <v>4826</v>
      </c>
      <c r="C358" s="7" t="s">
        <v>4457</v>
      </c>
      <c r="D358" s="7" t="s">
        <v>4452</v>
      </c>
      <c r="E358" s="7" t="s">
        <v>0</v>
      </c>
      <c r="F358" s="7" t="s">
        <v>132</v>
      </c>
      <c r="G358" s="7">
        <v>539.78</v>
      </c>
      <c r="H358" s="7">
        <v>230.79</v>
      </c>
      <c r="I358" s="7">
        <v>34.299999999999997</v>
      </c>
      <c r="J358" s="7">
        <v>804.87</v>
      </c>
      <c r="K358" s="7" t="s">
        <v>132</v>
      </c>
      <c r="L358" s="7">
        <v>3</v>
      </c>
      <c r="M358" s="7" t="s">
        <v>4540</v>
      </c>
      <c r="N358" s="7"/>
    </row>
    <row r="359" spans="1:14" hidden="1" x14ac:dyDescent="0.35">
      <c r="A359" s="7">
        <v>30215072</v>
      </c>
      <c r="B359" s="7" t="s">
        <v>4827</v>
      </c>
      <c r="C359" s="7" t="s">
        <v>4457</v>
      </c>
      <c r="D359" s="7" t="s">
        <v>4452</v>
      </c>
      <c r="E359" s="7" t="s">
        <v>0</v>
      </c>
      <c r="F359" s="7" t="s">
        <v>132</v>
      </c>
      <c r="G359" s="7">
        <v>1371.5</v>
      </c>
      <c r="H359" s="7">
        <v>716.8</v>
      </c>
      <c r="I359" s="7">
        <v>68.95</v>
      </c>
      <c r="J359" s="7">
        <v>2157.25</v>
      </c>
      <c r="K359" s="7" t="s">
        <v>132</v>
      </c>
      <c r="L359" s="7">
        <v>4</v>
      </c>
      <c r="M359" s="7" t="s">
        <v>4540</v>
      </c>
      <c r="N359" s="7"/>
    </row>
    <row r="360" spans="1:14" hidden="1" x14ac:dyDescent="0.35">
      <c r="A360" s="7">
        <v>30215080</v>
      </c>
      <c r="B360" s="7" t="s">
        <v>4828</v>
      </c>
      <c r="C360" s="7" t="s">
        <v>4457</v>
      </c>
      <c r="D360" s="7" t="s">
        <v>4452</v>
      </c>
      <c r="E360" s="7" t="s">
        <v>132</v>
      </c>
      <c r="F360" s="7" t="s">
        <v>132</v>
      </c>
      <c r="G360" s="7">
        <v>856.48</v>
      </c>
      <c r="H360" s="7">
        <v>493.78</v>
      </c>
      <c r="I360" s="7">
        <v>68.95</v>
      </c>
      <c r="J360" s="7">
        <v>1419.21</v>
      </c>
      <c r="K360" s="7" t="s">
        <v>132</v>
      </c>
      <c r="L360" s="7">
        <v>3</v>
      </c>
      <c r="M360" s="7" t="s">
        <v>4540</v>
      </c>
      <c r="N360" s="7"/>
    </row>
    <row r="361" spans="1:14" hidden="1" x14ac:dyDescent="0.35">
      <c r="A361" s="7">
        <v>30215099</v>
      </c>
      <c r="B361" s="7" t="s">
        <v>4829</v>
      </c>
      <c r="C361" s="7" t="s">
        <v>4457</v>
      </c>
      <c r="D361" s="7" t="s">
        <v>4452</v>
      </c>
      <c r="E361" s="7" t="s">
        <v>132</v>
      </c>
      <c r="F361" s="7" t="s">
        <v>132</v>
      </c>
      <c r="G361" s="7">
        <v>856.48</v>
      </c>
      <c r="H361" s="7">
        <v>359.84</v>
      </c>
      <c r="I361" s="7">
        <v>68.95</v>
      </c>
      <c r="J361" s="7">
        <v>1285.27</v>
      </c>
      <c r="K361" s="7" t="s">
        <v>132</v>
      </c>
      <c r="L361" s="7">
        <v>3</v>
      </c>
      <c r="M361" s="7" t="s">
        <v>4540</v>
      </c>
      <c r="N361" s="7"/>
    </row>
    <row r="362" spans="1:14" hidden="1" x14ac:dyDescent="0.35">
      <c r="A362" s="7">
        <v>30301017</v>
      </c>
      <c r="B362" s="7" t="s">
        <v>4830</v>
      </c>
      <c r="C362" s="7" t="s">
        <v>4445</v>
      </c>
      <c r="D362" s="7" t="s">
        <v>4462</v>
      </c>
      <c r="E362" s="7" t="s">
        <v>132</v>
      </c>
      <c r="F362" s="7" t="s">
        <v>0</v>
      </c>
      <c r="G362" s="7">
        <v>30</v>
      </c>
      <c r="H362" s="7">
        <v>40.18</v>
      </c>
      <c r="I362" s="7">
        <v>0</v>
      </c>
      <c r="J362" s="7">
        <v>70.180000000000007</v>
      </c>
      <c r="K362" s="7" t="s">
        <v>0</v>
      </c>
      <c r="L362" s="7">
        <v>0</v>
      </c>
      <c r="M362" s="7" t="s">
        <v>4515</v>
      </c>
      <c r="N362" s="7"/>
    </row>
    <row r="363" spans="1:14" hidden="1" x14ac:dyDescent="0.35">
      <c r="A363" s="7">
        <v>30301025</v>
      </c>
      <c r="B363" s="7" t="s">
        <v>4831</v>
      </c>
      <c r="C363" s="7" t="s">
        <v>4445</v>
      </c>
      <c r="D363" s="7" t="s">
        <v>4462</v>
      </c>
      <c r="E363" s="7" t="s">
        <v>0</v>
      </c>
      <c r="F363" s="7" t="s">
        <v>132</v>
      </c>
      <c r="G363" s="7">
        <v>40</v>
      </c>
      <c r="H363" s="7">
        <v>40.18</v>
      </c>
      <c r="I363" s="7">
        <v>0</v>
      </c>
      <c r="J363" s="7">
        <v>80.180000000000007</v>
      </c>
      <c r="K363" s="7" t="s">
        <v>0</v>
      </c>
      <c r="L363" s="7">
        <v>0</v>
      </c>
      <c r="M363" s="7" t="s">
        <v>4515</v>
      </c>
      <c r="N363" s="7"/>
    </row>
    <row r="364" spans="1:14" hidden="1" x14ac:dyDescent="0.35">
      <c r="A364" s="7">
        <v>30301033</v>
      </c>
      <c r="B364" s="7" t="s">
        <v>4832</v>
      </c>
      <c r="C364" s="7" t="s">
        <v>4457</v>
      </c>
      <c r="D364" s="7" t="s">
        <v>4462</v>
      </c>
      <c r="E364" s="7" t="s">
        <v>0</v>
      </c>
      <c r="F364" s="7" t="s">
        <v>132</v>
      </c>
      <c r="G364" s="7">
        <v>135</v>
      </c>
      <c r="H364" s="7">
        <v>146.72</v>
      </c>
      <c r="I364" s="7">
        <v>0</v>
      </c>
      <c r="J364" s="7">
        <v>281.72000000000003</v>
      </c>
      <c r="K364" s="7" t="s">
        <v>132</v>
      </c>
      <c r="L364" s="7">
        <v>1</v>
      </c>
      <c r="M364" s="7" t="s">
        <v>4515</v>
      </c>
      <c r="N364" s="7"/>
    </row>
    <row r="365" spans="1:14" hidden="1" x14ac:dyDescent="0.35">
      <c r="A365" s="7">
        <v>30301041</v>
      </c>
      <c r="B365" s="7" t="s">
        <v>4833</v>
      </c>
      <c r="C365" s="7" t="s">
        <v>4445</v>
      </c>
      <c r="D365" s="7" t="s">
        <v>4462</v>
      </c>
      <c r="E365" s="7" t="s">
        <v>0</v>
      </c>
      <c r="F365" s="7" t="s">
        <v>132</v>
      </c>
      <c r="G365" s="7">
        <v>32</v>
      </c>
      <c r="H365" s="7">
        <v>40.18</v>
      </c>
      <c r="I365" s="7">
        <v>0</v>
      </c>
      <c r="J365" s="7">
        <v>72.180000000000007</v>
      </c>
      <c r="K365" s="7" t="s">
        <v>0</v>
      </c>
      <c r="L365" s="7">
        <v>0</v>
      </c>
      <c r="M365" s="7" t="s">
        <v>4515</v>
      </c>
      <c r="N365" s="7"/>
    </row>
    <row r="366" spans="1:14" hidden="1" x14ac:dyDescent="0.35">
      <c r="A366" s="7">
        <v>30301050</v>
      </c>
      <c r="B366" s="7" t="s">
        <v>4834</v>
      </c>
      <c r="C366" s="7" t="s">
        <v>4457</v>
      </c>
      <c r="D366" s="7" t="s">
        <v>4462</v>
      </c>
      <c r="E366" s="7" t="s">
        <v>0</v>
      </c>
      <c r="F366" s="7" t="s">
        <v>132</v>
      </c>
      <c r="G366" s="7">
        <v>198</v>
      </c>
      <c r="H366" s="7">
        <v>217.28</v>
      </c>
      <c r="I366" s="7">
        <v>0</v>
      </c>
      <c r="J366" s="7">
        <v>415.28</v>
      </c>
      <c r="K366" s="7" t="s">
        <v>132</v>
      </c>
      <c r="L366" s="7">
        <v>1</v>
      </c>
      <c r="M366" s="7" t="s">
        <v>4515</v>
      </c>
      <c r="N366" s="7"/>
    </row>
    <row r="367" spans="1:14" hidden="1" x14ac:dyDescent="0.35">
      <c r="A367" s="7">
        <v>30301068</v>
      </c>
      <c r="B367" s="7" t="s">
        <v>4835</v>
      </c>
      <c r="C367" s="7" t="s">
        <v>4457</v>
      </c>
      <c r="D367" s="7" t="s">
        <v>4462</v>
      </c>
      <c r="E367" s="7" t="s">
        <v>0</v>
      </c>
      <c r="F367" s="7" t="s">
        <v>132</v>
      </c>
      <c r="G367" s="7">
        <v>202</v>
      </c>
      <c r="H367" s="7">
        <v>203.55</v>
      </c>
      <c r="I367" s="7">
        <v>0</v>
      </c>
      <c r="J367" s="7">
        <v>405.55</v>
      </c>
      <c r="K367" s="7" t="s">
        <v>132</v>
      </c>
      <c r="L367" s="7">
        <v>1</v>
      </c>
      <c r="M367" s="7" t="s">
        <v>4515</v>
      </c>
      <c r="N367" s="7"/>
    </row>
    <row r="368" spans="1:14" hidden="1" x14ac:dyDescent="0.35">
      <c r="A368" s="7">
        <v>30301084</v>
      </c>
      <c r="B368" s="7" t="s">
        <v>4836</v>
      </c>
      <c r="C368" s="7" t="s">
        <v>4457</v>
      </c>
      <c r="D368" s="7" t="s">
        <v>4462</v>
      </c>
      <c r="E368" s="7" t="s">
        <v>0</v>
      </c>
      <c r="F368" s="7" t="s">
        <v>132</v>
      </c>
      <c r="G368" s="7">
        <v>209</v>
      </c>
      <c r="H368" s="7">
        <v>255.59</v>
      </c>
      <c r="I368" s="7">
        <v>0</v>
      </c>
      <c r="J368" s="7">
        <v>464.59</v>
      </c>
      <c r="K368" s="7" t="s">
        <v>132</v>
      </c>
      <c r="L368" s="7">
        <v>1</v>
      </c>
      <c r="M368" s="7" t="s">
        <v>4515</v>
      </c>
      <c r="N368" s="7"/>
    </row>
    <row r="369" spans="1:14" hidden="1" x14ac:dyDescent="0.35">
      <c r="A369" s="7">
        <v>30301114</v>
      </c>
      <c r="B369" s="7" t="s">
        <v>4837</v>
      </c>
      <c r="C369" s="7" t="s">
        <v>4457</v>
      </c>
      <c r="D369" s="7" t="s">
        <v>4462</v>
      </c>
      <c r="E369" s="7" t="s">
        <v>0</v>
      </c>
      <c r="F369" s="7" t="s">
        <v>132</v>
      </c>
      <c r="G369" s="7">
        <v>200</v>
      </c>
      <c r="H369" s="7">
        <v>255.59</v>
      </c>
      <c r="I369" s="7">
        <v>0</v>
      </c>
      <c r="J369" s="7">
        <v>455.59</v>
      </c>
      <c r="K369" s="7" t="s">
        <v>132</v>
      </c>
      <c r="L369" s="7">
        <v>1</v>
      </c>
      <c r="M369" s="7" t="s">
        <v>4515</v>
      </c>
      <c r="N369" s="7"/>
    </row>
    <row r="370" spans="1:14" hidden="1" x14ac:dyDescent="0.35">
      <c r="A370" s="7">
        <v>30301149</v>
      </c>
      <c r="B370" s="7" t="s">
        <v>4838</v>
      </c>
      <c r="C370" s="7" t="s">
        <v>4457</v>
      </c>
      <c r="D370" s="7" t="s">
        <v>4462</v>
      </c>
      <c r="E370" s="7" t="s">
        <v>0</v>
      </c>
      <c r="F370" s="7" t="s">
        <v>132</v>
      </c>
      <c r="G370" s="7">
        <v>115</v>
      </c>
      <c r="H370" s="7">
        <v>100</v>
      </c>
      <c r="I370" s="7">
        <v>0</v>
      </c>
      <c r="J370" s="7">
        <v>215</v>
      </c>
      <c r="K370" s="7" t="s">
        <v>132</v>
      </c>
      <c r="L370" s="7">
        <v>1</v>
      </c>
      <c r="M370" s="7" t="s">
        <v>4515</v>
      </c>
      <c r="N370" s="7"/>
    </row>
    <row r="371" spans="1:14" hidden="1" x14ac:dyDescent="0.35">
      <c r="A371" s="7">
        <v>30301157</v>
      </c>
      <c r="B371" s="7" t="s">
        <v>4839</v>
      </c>
      <c r="C371" s="7" t="s">
        <v>4457</v>
      </c>
      <c r="D371" s="7" t="s">
        <v>4462</v>
      </c>
      <c r="E371" s="7" t="s">
        <v>0</v>
      </c>
      <c r="F371" s="7" t="s">
        <v>132</v>
      </c>
      <c r="G371" s="7">
        <v>252</v>
      </c>
      <c r="H371" s="7">
        <v>308.8</v>
      </c>
      <c r="I371" s="7">
        <v>0</v>
      </c>
      <c r="J371" s="7">
        <v>560.79999999999995</v>
      </c>
      <c r="K371" s="7" t="s">
        <v>132</v>
      </c>
      <c r="L371" s="7">
        <v>1</v>
      </c>
      <c r="M371" s="7" t="s">
        <v>4515</v>
      </c>
      <c r="N371" s="7"/>
    </row>
    <row r="372" spans="1:14" hidden="1" x14ac:dyDescent="0.35">
      <c r="A372" s="7">
        <v>30301165</v>
      </c>
      <c r="B372" s="7" t="s">
        <v>4840</v>
      </c>
      <c r="C372" s="7" t="s">
        <v>4457</v>
      </c>
      <c r="D372" s="7" t="s">
        <v>4462</v>
      </c>
      <c r="E372" s="7" t="s">
        <v>0</v>
      </c>
      <c r="F372" s="7" t="s">
        <v>132</v>
      </c>
      <c r="G372" s="7">
        <v>252</v>
      </c>
      <c r="H372" s="7">
        <v>346.37</v>
      </c>
      <c r="I372" s="7">
        <v>0</v>
      </c>
      <c r="J372" s="7">
        <v>598.37</v>
      </c>
      <c r="K372" s="7" t="s">
        <v>132</v>
      </c>
      <c r="L372" s="7">
        <v>1</v>
      </c>
      <c r="M372" s="7" t="s">
        <v>4515</v>
      </c>
      <c r="N372" s="7"/>
    </row>
    <row r="373" spans="1:14" ht="26" hidden="1" x14ac:dyDescent="0.35">
      <c r="A373" s="7">
        <v>30301173</v>
      </c>
      <c r="B373" s="7" t="s">
        <v>4841</v>
      </c>
      <c r="C373" s="7" t="s">
        <v>4457</v>
      </c>
      <c r="D373" s="7" t="s">
        <v>4462</v>
      </c>
      <c r="E373" s="7" t="s">
        <v>0</v>
      </c>
      <c r="F373" s="7" t="s">
        <v>132</v>
      </c>
      <c r="G373" s="7">
        <v>389</v>
      </c>
      <c r="H373" s="7">
        <v>435.2</v>
      </c>
      <c r="I373" s="7">
        <v>0</v>
      </c>
      <c r="J373" s="7">
        <v>824.2</v>
      </c>
      <c r="K373" s="7" t="s">
        <v>132</v>
      </c>
      <c r="L373" s="7">
        <v>1</v>
      </c>
      <c r="M373" s="7" t="s">
        <v>4515</v>
      </c>
      <c r="N373" s="7"/>
    </row>
    <row r="374" spans="1:14" hidden="1" x14ac:dyDescent="0.35">
      <c r="A374" s="7">
        <v>30301181</v>
      </c>
      <c r="B374" s="7" t="s">
        <v>4842</v>
      </c>
      <c r="C374" s="7" t="s">
        <v>4457</v>
      </c>
      <c r="D374" s="7" t="s">
        <v>4462</v>
      </c>
      <c r="E374" s="7" t="s">
        <v>0</v>
      </c>
      <c r="F374" s="7" t="s">
        <v>132</v>
      </c>
      <c r="G374" s="7">
        <v>180</v>
      </c>
      <c r="H374" s="7">
        <v>202</v>
      </c>
      <c r="I374" s="7">
        <v>0</v>
      </c>
      <c r="J374" s="7">
        <v>382</v>
      </c>
      <c r="K374" s="7" t="s">
        <v>132</v>
      </c>
      <c r="L374" s="7">
        <v>1</v>
      </c>
      <c r="M374" s="7" t="s">
        <v>4515</v>
      </c>
      <c r="N374" s="7"/>
    </row>
    <row r="375" spans="1:14" hidden="1" x14ac:dyDescent="0.35">
      <c r="A375" s="7">
        <v>30301190</v>
      </c>
      <c r="B375" s="7" t="s">
        <v>4843</v>
      </c>
      <c r="C375" s="7" t="s">
        <v>4457</v>
      </c>
      <c r="D375" s="7" t="s">
        <v>4462</v>
      </c>
      <c r="E375" s="7" t="s">
        <v>0</v>
      </c>
      <c r="F375" s="7" t="s">
        <v>132</v>
      </c>
      <c r="G375" s="7">
        <v>135</v>
      </c>
      <c r="H375" s="7">
        <v>189.2</v>
      </c>
      <c r="I375" s="7">
        <v>0</v>
      </c>
      <c r="J375" s="7">
        <v>324.2</v>
      </c>
      <c r="K375" s="7" t="s">
        <v>132</v>
      </c>
      <c r="L375" s="7">
        <v>1</v>
      </c>
      <c r="M375" s="7" t="s">
        <v>4515</v>
      </c>
      <c r="N375" s="7"/>
    </row>
    <row r="376" spans="1:14" hidden="1" x14ac:dyDescent="0.35">
      <c r="A376" s="7">
        <v>30301203</v>
      </c>
      <c r="B376" s="7" t="s">
        <v>4844</v>
      </c>
      <c r="C376" s="7" t="s">
        <v>4457</v>
      </c>
      <c r="D376" s="7" t="s">
        <v>4462</v>
      </c>
      <c r="E376" s="7" t="s">
        <v>0</v>
      </c>
      <c r="F376" s="7" t="s">
        <v>132</v>
      </c>
      <c r="G376" s="7">
        <v>214</v>
      </c>
      <c r="H376" s="7">
        <v>337.89</v>
      </c>
      <c r="I376" s="7">
        <v>0</v>
      </c>
      <c r="J376" s="7">
        <v>551.89</v>
      </c>
      <c r="K376" s="7" t="s">
        <v>132</v>
      </c>
      <c r="L376" s="7">
        <v>1</v>
      </c>
      <c r="M376" s="7" t="s">
        <v>4515</v>
      </c>
      <c r="N376" s="7"/>
    </row>
    <row r="377" spans="1:14" hidden="1" x14ac:dyDescent="0.35">
      <c r="A377" s="7">
        <v>30301211</v>
      </c>
      <c r="B377" s="7" t="s">
        <v>4845</v>
      </c>
      <c r="C377" s="7" t="s">
        <v>4457</v>
      </c>
      <c r="D377" s="7" t="s">
        <v>4462</v>
      </c>
      <c r="E377" s="7" t="s">
        <v>0</v>
      </c>
      <c r="F377" s="7" t="s">
        <v>132</v>
      </c>
      <c r="G377" s="7">
        <v>168.8</v>
      </c>
      <c r="H377" s="7">
        <v>255.59</v>
      </c>
      <c r="I377" s="7">
        <v>0</v>
      </c>
      <c r="J377" s="7">
        <v>424.39</v>
      </c>
      <c r="K377" s="7" t="s">
        <v>132</v>
      </c>
      <c r="L377" s="7">
        <v>1</v>
      </c>
      <c r="M377" s="7" t="s">
        <v>4515</v>
      </c>
      <c r="N377" s="7"/>
    </row>
    <row r="378" spans="1:14" hidden="1" x14ac:dyDescent="0.35">
      <c r="A378" s="7">
        <v>30301220</v>
      </c>
      <c r="B378" s="7" t="s">
        <v>4846</v>
      </c>
      <c r="C378" s="7" t="s">
        <v>4457</v>
      </c>
      <c r="D378" s="7" t="s">
        <v>4462</v>
      </c>
      <c r="E378" s="7" t="s">
        <v>132</v>
      </c>
      <c r="F378" s="7" t="s">
        <v>132</v>
      </c>
      <c r="G378" s="7">
        <v>292</v>
      </c>
      <c r="H378" s="7">
        <v>431.04</v>
      </c>
      <c r="I378" s="7">
        <v>0</v>
      </c>
      <c r="J378" s="7">
        <v>723.04</v>
      </c>
      <c r="K378" s="7" t="s">
        <v>132</v>
      </c>
      <c r="L378" s="7">
        <v>1</v>
      </c>
      <c r="M378" s="7" t="s">
        <v>4515</v>
      </c>
      <c r="N378" s="7"/>
    </row>
    <row r="379" spans="1:14" hidden="1" x14ac:dyDescent="0.35">
      <c r="A379" s="7">
        <v>30301238</v>
      </c>
      <c r="B379" s="7" t="s">
        <v>4847</v>
      </c>
      <c r="C379" s="7" t="s">
        <v>4457</v>
      </c>
      <c r="D379" s="7" t="s">
        <v>4462</v>
      </c>
      <c r="E379" s="7" t="s">
        <v>132</v>
      </c>
      <c r="F379" s="7" t="s">
        <v>0</v>
      </c>
      <c r="G379" s="7">
        <v>52</v>
      </c>
      <c r="H379" s="7">
        <v>82.79</v>
      </c>
      <c r="I379" s="7">
        <v>0</v>
      </c>
      <c r="J379" s="7">
        <v>134.79</v>
      </c>
      <c r="K379" s="7" t="s">
        <v>0</v>
      </c>
      <c r="L379" s="7">
        <v>0</v>
      </c>
      <c r="M379" s="7" t="s">
        <v>4515</v>
      </c>
      <c r="N379" s="7"/>
    </row>
    <row r="380" spans="1:14" hidden="1" x14ac:dyDescent="0.35">
      <c r="A380" s="7">
        <v>30301246</v>
      </c>
      <c r="B380" s="7" t="s">
        <v>4848</v>
      </c>
      <c r="C380" s="7" t="s">
        <v>4457</v>
      </c>
      <c r="D380" s="7" t="s">
        <v>4462</v>
      </c>
      <c r="E380" s="7" t="s">
        <v>132</v>
      </c>
      <c r="F380" s="7" t="s">
        <v>132</v>
      </c>
      <c r="G380" s="7">
        <v>82</v>
      </c>
      <c r="H380" s="7">
        <v>71.790000000000006</v>
      </c>
      <c r="I380" s="7">
        <v>0</v>
      </c>
      <c r="J380" s="7">
        <v>153.79</v>
      </c>
      <c r="K380" s="7" t="s">
        <v>132</v>
      </c>
      <c r="L380" s="7">
        <v>0</v>
      </c>
      <c r="M380" s="7" t="s">
        <v>4515</v>
      </c>
      <c r="N380" s="7"/>
    </row>
    <row r="381" spans="1:14" hidden="1" x14ac:dyDescent="0.35">
      <c r="A381" s="7">
        <v>30301254</v>
      </c>
      <c r="B381" s="7" t="s">
        <v>4849</v>
      </c>
      <c r="C381" s="7" t="s">
        <v>4457</v>
      </c>
      <c r="D381" s="7" t="s">
        <v>4462</v>
      </c>
      <c r="E381" s="7" t="s">
        <v>0</v>
      </c>
      <c r="F381" s="7" t="s">
        <v>132</v>
      </c>
      <c r="G381" s="7">
        <v>304</v>
      </c>
      <c r="H381" s="7">
        <v>329</v>
      </c>
      <c r="I381" s="7">
        <v>0</v>
      </c>
      <c r="J381" s="7">
        <v>633</v>
      </c>
      <c r="K381" s="7" t="s">
        <v>132</v>
      </c>
      <c r="L381" s="7">
        <v>1</v>
      </c>
      <c r="M381" s="7" t="s">
        <v>4515</v>
      </c>
      <c r="N381" s="7"/>
    </row>
    <row r="382" spans="1:14" hidden="1" x14ac:dyDescent="0.35">
      <c r="A382" s="7">
        <v>30301262</v>
      </c>
      <c r="B382" s="7" t="s">
        <v>4850</v>
      </c>
      <c r="C382" s="7" t="s">
        <v>4457</v>
      </c>
      <c r="D382" s="7" t="s">
        <v>4462</v>
      </c>
      <c r="E382" s="7" t="s">
        <v>0</v>
      </c>
      <c r="F382" s="7" t="s">
        <v>132</v>
      </c>
      <c r="G382" s="7">
        <v>40</v>
      </c>
      <c r="H382" s="7">
        <v>60.3</v>
      </c>
      <c r="I382" s="7">
        <v>0</v>
      </c>
      <c r="J382" s="7">
        <v>100.3</v>
      </c>
      <c r="K382" s="7" t="s">
        <v>0</v>
      </c>
      <c r="L382" s="7">
        <v>0</v>
      </c>
      <c r="M382" s="7" t="s">
        <v>4515</v>
      </c>
      <c r="N382" s="7"/>
    </row>
    <row r="383" spans="1:14" hidden="1" x14ac:dyDescent="0.35">
      <c r="A383" s="7">
        <v>30302013</v>
      </c>
      <c r="B383" s="7" t="s">
        <v>4851</v>
      </c>
      <c r="C383" s="7" t="s">
        <v>4457</v>
      </c>
      <c r="D383" s="7" t="s">
        <v>4462</v>
      </c>
      <c r="E383" s="7" t="s">
        <v>0</v>
      </c>
      <c r="F383" s="7" t="s">
        <v>132</v>
      </c>
      <c r="G383" s="7">
        <v>286</v>
      </c>
      <c r="H383" s="7">
        <v>474.08</v>
      </c>
      <c r="I383" s="7">
        <v>0</v>
      </c>
      <c r="J383" s="7">
        <v>760.08</v>
      </c>
      <c r="K383" s="7" t="s">
        <v>132</v>
      </c>
      <c r="L383" s="7">
        <v>1</v>
      </c>
      <c r="M383" s="7" t="s">
        <v>4515</v>
      </c>
      <c r="N383" s="7"/>
    </row>
    <row r="384" spans="1:14" hidden="1" x14ac:dyDescent="0.35">
      <c r="A384" s="7">
        <v>30302021</v>
      </c>
      <c r="B384" s="7" t="s">
        <v>4852</v>
      </c>
      <c r="C384" s="7" t="s">
        <v>4457</v>
      </c>
      <c r="D384" s="7" t="s">
        <v>4462</v>
      </c>
      <c r="E384" s="7" t="s">
        <v>132</v>
      </c>
      <c r="F384" s="7" t="s">
        <v>132</v>
      </c>
      <c r="G384" s="7">
        <v>346</v>
      </c>
      <c r="H384" s="7">
        <v>532.5</v>
      </c>
      <c r="I384" s="7">
        <v>0</v>
      </c>
      <c r="J384" s="7">
        <v>878.5</v>
      </c>
      <c r="K384" s="7" t="s">
        <v>132</v>
      </c>
      <c r="L384" s="7">
        <v>1</v>
      </c>
      <c r="M384" s="7" t="s">
        <v>4515</v>
      </c>
      <c r="N384" s="7"/>
    </row>
    <row r="385" spans="1:14" hidden="1" x14ac:dyDescent="0.35">
      <c r="A385" s="7">
        <v>30302030</v>
      </c>
      <c r="B385" s="7" t="s">
        <v>4853</v>
      </c>
      <c r="C385" s="7" t="s">
        <v>4457</v>
      </c>
      <c r="D385" s="7" t="s">
        <v>4462</v>
      </c>
      <c r="E385" s="7" t="s">
        <v>132</v>
      </c>
      <c r="F385" s="7" t="s">
        <v>132</v>
      </c>
      <c r="G385" s="7">
        <v>615</v>
      </c>
      <c r="H385" s="7">
        <v>494</v>
      </c>
      <c r="I385" s="7">
        <v>0</v>
      </c>
      <c r="J385" s="7">
        <v>1109</v>
      </c>
      <c r="K385" s="7" t="s">
        <v>132</v>
      </c>
      <c r="L385" s="7">
        <v>1</v>
      </c>
      <c r="M385" s="7" t="s">
        <v>4515</v>
      </c>
      <c r="N385" s="7"/>
    </row>
    <row r="386" spans="1:14" hidden="1" x14ac:dyDescent="0.35">
      <c r="A386" s="7">
        <v>30302048</v>
      </c>
      <c r="B386" s="7" t="s">
        <v>4854</v>
      </c>
      <c r="C386" s="7" t="s">
        <v>4457</v>
      </c>
      <c r="D386" s="7" t="s">
        <v>4462</v>
      </c>
      <c r="E386" s="7" t="s">
        <v>132</v>
      </c>
      <c r="F386" s="7" t="s">
        <v>132</v>
      </c>
      <c r="G386" s="7">
        <v>344</v>
      </c>
      <c r="H386" s="7">
        <v>627.52</v>
      </c>
      <c r="I386" s="7">
        <v>0</v>
      </c>
      <c r="J386" s="7">
        <v>971.52</v>
      </c>
      <c r="K386" s="7" t="s">
        <v>132</v>
      </c>
      <c r="L386" s="7">
        <v>1</v>
      </c>
      <c r="M386" s="7" t="s">
        <v>4515</v>
      </c>
      <c r="N386" s="7"/>
    </row>
    <row r="387" spans="1:14" ht="26" hidden="1" x14ac:dyDescent="0.35">
      <c r="A387" s="7">
        <v>30302056</v>
      </c>
      <c r="B387" s="7" t="s">
        <v>4855</v>
      </c>
      <c r="C387" s="7" t="s">
        <v>4457</v>
      </c>
      <c r="D387" s="7" t="s">
        <v>4462</v>
      </c>
      <c r="E387" s="7" t="s">
        <v>0</v>
      </c>
      <c r="F387" s="7" t="s">
        <v>132</v>
      </c>
      <c r="G387" s="7">
        <v>792</v>
      </c>
      <c r="H387" s="7">
        <v>616.37</v>
      </c>
      <c r="I387" s="7">
        <v>0</v>
      </c>
      <c r="J387" s="7">
        <v>1408.37</v>
      </c>
      <c r="K387" s="7" t="s">
        <v>132</v>
      </c>
      <c r="L387" s="7">
        <v>1</v>
      </c>
      <c r="M387" s="7" t="s">
        <v>4515</v>
      </c>
      <c r="N387" s="7"/>
    </row>
    <row r="388" spans="1:14" hidden="1" x14ac:dyDescent="0.35">
      <c r="A388" s="7">
        <v>30302064</v>
      </c>
      <c r="B388" s="7" t="s">
        <v>4856</v>
      </c>
      <c r="C388" s="7" t="s">
        <v>4457</v>
      </c>
      <c r="D388" s="7" t="s">
        <v>4462</v>
      </c>
      <c r="E388" s="7" t="s">
        <v>132</v>
      </c>
      <c r="F388" s="7" t="s">
        <v>132</v>
      </c>
      <c r="G388" s="7">
        <v>342</v>
      </c>
      <c r="H388" s="7">
        <v>399.07</v>
      </c>
      <c r="I388" s="7">
        <v>0</v>
      </c>
      <c r="J388" s="7">
        <v>741.07</v>
      </c>
      <c r="K388" s="7" t="s">
        <v>132</v>
      </c>
      <c r="L388" s="7">
        <v>1</v>
      </c>
      <c r="M388" s="7" t="s">
        <v>4515</v>
      </c>
      <c r="N388" s="7"/>
    </row>
    <row r="389" spans="1:14" hidden="1" x14ac:dyDescent="0.35">
      <c r="A389" s="7">
        <v>30302072</v>
      </c>
      <c r="B389" s="7" t="s">
        <v>4857</v>
      </c>
      <c r="C389" s="7" t="s">
        <v>4457</v>
      </c>
      <c r="D389" s="7" t="s">
        <v>4462</v>
      </c>
      <c r="E389" s="7" t="s">
        <v>132</v>
      </c>
      <c r="F389" s="7" t="s">
        <v>132</v>
      </c>
      <c r="G389" s="7">
        <v>468</v>
      </c>
      <c r="H389" s="7">
        <v>520.98</v>
      </c>
      <c r="I389" s="7">
        <v>0</v>
      </c>
      <c r="J389" s="7">
        <v>988.98</v>
      </c>
      <c r="K389" s="7" t="s">
        <v>132</v>
      </c>
      <c r="L389" s="7">
        <v>1</v>
      </c>
      <c r="M389" s="7" t="s">
        <v>4515</v>
      </c>
      <c r="N389" s="7"/>
    </row>
    <row r="390" spans="1:14" hidden="1" x14ac:dyDescent="0.35">
      <c r="A390" s="7">
        <v>30302080</v>
      </c>
      <c r="B390" s="7" t="s">
        <v>4858</v>
      </c>
      <c r="C390" s="7" t="s">
        <v>4457</v>
      </c>
      <c r="D390" s="7" t="s">
        <v>4462</v>
      </c>
      <c r="E390" s="7" t="s">
        <v>132</v>
      </c>
      <c r="F390" s="7" t="s">
        <v>132</v>
      </c>
      <c r="G390" s="7">
        <v>417</v>
      </c>
      <c r="H390" s="7">
        <v>484</v>
      </c>
      <c r="I390" s="7">
        <v>0</v>
      </c>
      <c r="J390" s="7">
        <v>901</v>
      </c>
      <c r="K390" s="7" t="s">
        <v>132</v>
      </c>
      <c r="L390" s="7">
        <v>1</v>
      </c>
      <c r="M390" s="7" t="s">
        <v>4515</v>
      </c>
      <c r="N390" s="7"/>
    </row>
    <row r="391" spans="1:14" hidden="1" x14ac:dyDescent="0.35">
      <c r="A391" s="7">
        <v>30302099</v>
      </c>
      <c r="B391" s="7" t="s">
        <v>4859</v>
      </c>
      <c r="C391" s="7" t="s">
        <v>4457</v>
      </c>
      <c r="D391" s="7" t="s">
        <v>4462</v>
      </c>
      <c r="E391" s="7" t="s">
        <v>0</v>
      </c>
      <c r="F391" s="7" t="s">
        <v>132</v>
      </c>
      <c r="G391" s="7">
        <v>1259.5</v>
      </c>
      <c r="H391" s="7">
        <v>1068.48</v>
      </c>
      <c r="I391" s="7">
        <v>114.15</v>
      </c>
      <c r="J391" s="7">
        <v>2442.13</v>
      </c>
      <c r="K391" s="7" t="s">
        <v>132</v>
      </c>
      <c r="L391" s="7">
        <v>1</v>
      </c>
      <c r="M391" s="7" t="s">
        <v>4515</v>
      </c>
      <c r="N391" s="7"/>
    </row>
    <row r="392" spans="1:14" hidden="1" x14ac:dyDescent="0.35">
      <c r="A392" s="7">
        <v>30302102</v>
      </c>
      <c r="B392" s="7" t="s">
        <v>4860</v>
      </c>
      <c r="C392" s="7" t="s">
        <v>4457</v>
      </c>
      <c r="D392" s="7" t="s">
        <v>4462</v>
      </c>
      <c r="E392" s="7" t="s">
        <v>132</v>
      </c>
      <c r="F392" s="7" t="s">
        <v>132</v>
      </c>
      <c r="G392" s="7">
        <v>554</v>
      </c>
      <c r="H392" s="7">
        <v>729.44</v>
      </c>
      <c r="I392" s="7">
        <v>0</v>
      </c>
      <c r="J392" s="7">
        <v>1283.44</v>
      </c>
      <c r="K392" s="7" t="s">
        <v>132</v>
      </c>
      <c r="L392" s="7">
        <v>1</v>
      </c>
      <c r="M392" s="7" t="s">
        <v>4515</v>
      </c>
      <c r="N392" s="7"/>
    </row>
    <row r="393" spans="1:14" hidden="1" x14ac:dyDescent="0.35">
      <c r="A393" s="7">
        <v>30302110</v>
      </c>
      <c r="B393" s="7" t="s">
        <v>4861</v>
      </c>
      <c r="C393" s="7" t="s">
        <v>4457</v>
      </c>
      <c r="D393" s="7" t="s">
        <v>4462</v>
      </c>
      <c r="E393" s="7" t="s">
        <v>0</v>
      </c>
      <c r="F393" s="7" t="s">
        <v>132</v>
      </c>
      <c r="G393" s="7">
        <v>420</v>
      </c>
      <c r="H393" s="7">
        <v>377.09</v>
      </c>
      <c r="I393" s="7">
        <v>0</v>
      </c>
      <c r="J393" s="7">
        <v>797.09</v>
      </c>
      <c r="K393" s="7" t="s">
        <v>132</v>
      </c>
      <c r="L393" s="7">
        <v>1</v>
      </c>
      <c r="M393" s="7" t="s">
        <v>4515</v>
      </c>
      <c r="N393" s="7"/>
    </row>
    <row r="394" spans="1:14" hidden="1" x14ac:dyDescent="0.35">
      <c r="A394" s="7">
        <v>30302129</v>
      </c>
      <c r="B394" s="7" t="s">
        <v>4862</v>
      </c>
      <c r="C394" s="7" t="s">
        <v>4457</v>
      </c>
      <c r="D394" s="7" t="s">
        <v>4462</v>
      </c>
      <c r="E394" s="7" t="s">
        <v>0</v>
      </c>
      <c r="F394" s="7" t="s">
        <v>132</v>
      </c>
      <c r="G394" s="7">
        <v>558.6</v>
      </c>
      <c r="H394" s="7">
        <v>594.76</v>
      </c>
      <c r="I394" s="7">
        <v>0</v>
      </c>
      <c r="J394" s="7">
        <v>1153.3599999999999</v>
      </c>
      <c r="K394" s="7" t="s">
        <v>132</v>
      </c>
      <c r="L394" s="7">
        <v>1</v>
      </c>
      <c r="M394" s="7" t="s">
        <v>4515</v>
      </c>
      <c r="N394" s="7"/>
    </row>
    <row r="395" spans="1:14" hidden="1" x14ac:dyDescent="0.35">
      <c r="A395" s="7">
        <v>30302137</v>
      </c>
      <c r="B395" s="7" t="s">
        <v>4863</v>
      </c>
      <c r="C395" s="7" t="s">
        <v>4457</v>
      </c>
      <c r="D395" s="7" t="s">
        <v>4462</v>
      </c>
      <c r="E395" s="7" t="s">
        <v>0</v>
      </c>
      <c r="F395" s="7" t="s">
        <v>132</v>
      </c>
      <c r="G395" s="7">
        <v>366</v>
      </c>
      <c r="H395" s="7">
        <v>560.9</v>
      </c>
      <c r="I395" s="7">
        <v>0</v>
      </c>
      <c r="J395" s="7">
        <v>926.9</v>
      </c>
      <c r="K395" s="7" t="s">
        <v>132</v>
      </c>
      <c r="L395" s="7">
        <v>1</v>
      </c>
      <c r="M395" s="7" t="s">
        <v>4515</v>
      </c>
      <c r="N395" s="7"/>
    </row>
    <row r="396" spans="1:14" hidden="1" x14ac:dyDescent="0.35">
      <c r="A396" s="7">
        <v>30303010</v>
      </c>
      <c r="B396" s="7" t="s">
        <v>4864</v>
      </c>
      <c r="C396" s="7" t="s">
        <v>4457</v>
      </c>
      <c r="D396" s="7" t="s">
        <v>4462</v>
      </c>
      <c r="E396" s="7" t="s">
        <v>0</v>
      </c>
      <c r="F396" s="7" t="s">
        <v>132</v>
      </c>
      <c r="G396" s="7">
        <v>320</v>
      </c>
      <c r="H396" s="7">
        <v>371.68</v>
      </c>
      <c r="I396" s="7">
        <v>0</v>
      </c>
      <c r="J396" s="7">
        <v>691.68</v>
      </c>
      <c r="K396" s="7" t="s">
        <v>132</v>
      </c>
      <c r="L396" s="7">
        <v>1</v>
      </c>
      <c r="M396" s="7" t="s">
        <v>4515</v>
      </c>
      <c r="N396" s="7"/>
    </row>
    <row r="397" spans="1:14" hidden="1" x14ac:dyDescent="0.35">
      <c r="A397" s="7">
        <v>30303028</v>
      </c>
      <c r="B397" s="7" t="s">
        <v>4865</v>
      </c>
      <c r="C397" s="7" t="s">
        <v>4457</v>
      </c>
      <c r="D397" s="7" t="s">
        <v>4462</v>
      </c>
      <c r="E397" s="7" t="s">
        <v>0</v>
      </c>
      <c r="F397" s="7" t="s">
        <v>132</v>
      </c>
      <c r="G397" s="7">
        <v>43</v>
      </c>
      <c r="H397" s="7">
        <v>29.76</v>
      </c>
      <c r="I397" s="7">
        <v>0</v>
      </c>
      <c r="J397" s="7">
        <v>72.760000000000005</v>
      </c>
      <c r="K397" s="7" t="s">
        <v>0</v>
      </c>
      <c r="L397" s="7">
        <v>0</v>
      </c>
      <c r="M397" s="7" t="s">
        <v>4515</v>
      </c>
      <c r="N397" s="7"/>
    </row>
    <row r="398" spans="1:14" hidden="1" x14ac:dyDescent="0.35">
      <c r="A398" s="7">
        <v>30303044</v>
      </c>
      <c r="B398" s="7" t="s">
        <v>4866</v>
      </c>
      <c r="C398" s="7" t="s">
        <v>4445</v>
      </c>
      <c r="D398" s="7" t="s">
        <v>4462</v>
      </c>
      <c r="E398" s="7" t="s">
        <v>0</v>
      </c>
      <c r="F398" s="7" t="s">
        <v>132</v>
      </c>
      <c r="G398" s="7">
        <v>25</v>
      </c>
      <c r="H398" s="7">
        <v>16.64</v>
      </c>
      <c r="I398" s="7">
        <v>0</v>
      </c>
      <c r="J398" s="7">
        <v>41.64</v>
      </c>
      <c r="K398" s="7" t="s">
        <v>0</v>
      </c>
      <c r="L398" s="7">
        <v>0</v>
      </c>
      <c r="M398" s="7" t="s">
        <v>4515</v>
      </c>
      <c r="N398" s="7"/>
    </row>
    <row r="399" spans="1:14" hidden="1" x14ac:dyDescent="0.35">
      <c r="A399" s="7">
        <v>30303060</v>
      </c>
      <c r="B399" s="7" t="s">
        <v>4867</v>
      </c>
      <c r="C399" s="7" t="s">
        <v>4457</v>
      </c>
      <c r="D399" s="7" t="s">
        <v>4462</v>
      </c>
      <c r="E399" s="7" t="s">
        <v>0</v>
      </c>
      <c r="F399" s="7" t="s">
        <v>132</v>
      </c>
      <c r="G399" s="7">
        <v>248</v>
      </c>
      <c r="H399" s="7">
        <v>100</v>
      </c>
      <c r="I399" s="7">
        <v>0</v>
      </c>
      <c r="J399" s="7">
        <v>348</v>
      </c>
      <c r="K399" s="7" t="s">
        <v>0</v>
      </c>
      <c r="L399" s="7">
        <v>0</v>
      </c>
      <c r="M399" s="7" t="s">
        <v>4515</v>
      </c>
      <c r="N399" s="7"/>
    </row>
    <row r="400" spans="1:14" hidden="1" x14ac:dyDescent="0.35">
      <c r="A400" s="7">
        <v>30303079</v>
      </c>
      <c r="B400" s="7" t="s">
        <v>4868</v>
      </c>
      <c r="C400" s="7" t="s">
        <v>4457</v>
      </c>
      <c r="D400" s="7" t="s">
        <v>4462</v>
      </c>
      <c r="E400" s="7" t="s">
        <v>0</v>
      </c>
      <c r="F400" s="7" t="s">
        <v>132</v>
      </c>
      <c r="G400" s="7">
        <v>162</v>
      </c>
      <c r="H400" s="7">
        <v>126.75</v>
      </c>
      <c r="I400" s="7">
        <v>0</v>
      </c>
      <c r="J400" s="7">
        <v>288.75</v>
      </c>
      <c r="K400" s="7" t="s">
        <v>132</v>
      </c>
      <c r="L400" s="7">
        <v>1</v>
      </c>
      <c r="M400" s="7" t="s">
        <v>4515</v>
      </c>
      <c r="N400" s="7"/>
    </row>
    <row r="401" spans="1:14" hidden="1" x14ac:dyDescent="0.35">
      <c r="A401" s="7">
        <v>30303087</v>
      </c>
      <c r="B401" s="7" t="s">
        <v>4869</v>
      </c>
      <c r="C401" s="7" t="s">
        <v>4457</v>
      </c>
      <c r="D401" s="7" t="s">
        <v>4462</v>
      </c>
      <c r="E401" s="7" t="s">
        <v>132</v>
      </c>
      <c r="F401" s="7" t="s">
        <v>0</v>
      </c>
      <c r="G401" s="7">
        <v>248</v>
      </c>
      <c r="H401" s="7">
        <v>65.47</v>
      </c>
      <c r="I401" s="7">
        <v>0</v>
      </c>
      <c r="J401" s="7">
        <v>313.47000000000003</v>
      </c>
      <c r="K401" s="7" t="s">
        <v>0</v>
      </c>
      <c r="L401" s="7">
        <v>0</v>
      </c>
      <c r="M401" s="7" t="s">
        <v>4515</v>
      </c>
      <c r="N401" s="7"/>
    </row>
    <row r="402" spans="1:14" hidden="1" x14ac:dyDescent="0.35">
      <c r="A402" s="7">
        <v>30303109</v>
      </c>
      <c r="B402" s="7" t="s">
        <v>4870</v>
      </c>
      <c r="C402" s="7" t="s">
        <v>4457</v>
      </c>
      <c r="D402" s="7" t="s">
        <v>4462</v>
      </c>
      <c r="E402" s="7" t="s">
        <v>0</v>
      </c>
      <c r="F402" s="7" t="s">
        <v>132</v>
      </c>
      <c r="G402" s="7">
        <v>220</v>
      </c>
      <c r="H402" s="7">
        <v>95.23</v>
      </c>
      <c r="I402" s="7">
        <v>0</v>
      </c>
      <c r="J402" s="7">
        <v>315.23</v>
      </c>
      <c r="K402" s="7" t="s">
        <v>0</v>
      </c>
      <c r="L402" s="7">
        <v>1</v>
      </c>
      <c r="M402" s="7" t="s">
        <v>4515</v>
      </c>
      <c r="N402" s="7"/>
    </row>
    <row r="403" spans="1:14" hidden="1" x14ac:dyDescent="0.35">
      <c r="A403" s="7">
        <v>30304016</v>
      </c>
      <c r="B403" s="7" t="s">
        <v>4871</v>
      </c>
      <c r="C403" s="7" t="s">
        <v>4445</v>
      </c>
      <c r="D403" s="7" t="s">
        <v>4462</v>
      </c>
      <c r="E403" s="7" t="s">
        <v>0</v>
      </c>
      <c r="F403" s="7" t="s">
        <v>132</v>
      </c>
      <c r="G403" s="7">
        <v>7.5</v>
      </c>
      <c r="H403" s="7">
        <v>29.76</v>
      </c>
      <c r="I403" s="7">
        <v>0</v>
      </c>
      <c r="J403" s="7">
        <v>37.26</v>
      </c>
      <c r="K403" s="7" t="s">
        <v>0</v>
      </c>
      <c r="L403" s="7">
        <v>0</v>
      </c>
      <c r="M403" s="7" t="s">
        <v>4515</v>
      </c>
      <c r="N403" s="7"/>
    </row>
    <row r="404" spans="1:14" hidden="1" x14ac:dyDescent="0.35">
      <c r="A404" s="7">
        <v>30304024</v>
      </c>
      <c r="B404" s="7" t="s">
        <v>4872</v>
      </c>
      <c r="C404" s="7" t="s">
        <v>4457</v>
      </c>
      <c r="D404" s="7" t="s">
        <v>4462</v>
      </c>
      <c r="E404" s="7" t="s">
        <v>0</v>
      </c>
      <c r="F404" s="7" t="s">
        <v>132</v>
      </c>
      <c r="G404" s="7">
        <v>84</v>
      </c>
      <c r="H404" s="7">
        <v>75</v>
      </c>
      <c r="I404" s="7">
        <v>0</v>
      </c>
      <c r="J404" s="7">
        <v>159</v>
      </c>
      <c r="K404" s="7" t="s">
        <v>132</v>
      </c>
      <c r="L404" s="7">
        <v>0</v>
      </c>
      <c r="M404" s="7" t="s">
        <v>4515</v>
      </c>
      <c r="N404" s="7"/>
    </row>
    <row r="405" spans="1:14" hidden="1" x14ac:dyDescent="0.35">
      <c r="A405" s="7">
        <v>30304032</v>
      </c>
      <c r="B405" s="7" t="s">
        <v>4873</v>
      </c>
      <c r="C405" s="7" t="s">
        <v>4445</v>
      </c>
      <c r="D405" s="7" t="s">
        <v>4462</v>
      </c>
      <c r="E405" s="7" t="s">
        <v>132</v>
      </c>
      <c r="F405" s="7" t="s">
        <v>0</v>
      </c>
      <c r="G405" s="7">
        <v>7.5</v>
      </c>
      <c r="H405" s="7">
        <v>29.76</v>
      </c>
      <c r="I405" s="7">
        <v>0</v>
      </c>
      <c r="J405" s="7">
        <v>37.26</v>
      </c>
      <c r="K405" s="7" t="s">
        <v>0</v>
      </c>
      <c r="L405" s="7">
        <v>0</v>
      </c>
      <c r="M405" s="7" t="s">
        <v>4515</v>
      </c>
      <c r="N405" s="7"/>
    </row>
    <row r="406" spans="1:14" hidden="1" x14ac:dyDescent="0.35">
      <c r="A406" s="7">
        <v>30304040</v>
      </c>
      <c r="B406" s="7" t="s">
        <v>4874</v>
      </c>
      <c r="C406" s="7" t="s">
        <v>4457</v>
      </c>
      <c r="D406" s="7" t="s">
        <v>4462</v>
      </c>
      <c r="E406" s="7" t="s">
        <v>0</v>
      </c>
      <c r="F406" s="7" t="s">
        <v>132</v>
      </c>
      <c r="G406" s="7">
        <v>155.80000000000001</v>
      </c>
      <c r="H406" s="7">
        <v>272</v>
      </c>
      <c r="I406" s="7">
        <v>0</v>
      </c>
      <c r="J406" s="7">
        <v>427.8</v>
      </c>
      <c r="K406" s="7" t="s">
        <v>0</v>
      </c>
      <c r="L406" s="7">
        <v>1</v>
      </c>
      <c r="M406" s="7" t="s">
        <v>4515</v>
      </c>
      <c r="N406" s="7"/>
    </row>
    <row r="407" spans="1:14" hidden="1" x14ac:dyDescent="0.35">
      <c r="A407" s="7">
        <v>30304059</v>
      </c>
      <c r="B407" s="7" t="s">
        <v>4875</v>
      </c>
      <c r="C407" s="7" t="s">
        <v>4457</v>
      </c>
      <c r="D407" s="7" t="s">
        <v>4462</v>
      </c>
      <c r="E407" s="7" t="s">
        <v>132</v>
      </c>
      <c r="F407" s="7" t="s">
        <v>132</v>
      </c>
      <c r="G407" s="7">
        <v>152</v>
      </c>
      <c r="H407" s="7">
        <v>126.75</v>
      </c>
      <c r="I407" s="7">
        <v>0</v>
      </c>
      <c r="J407" s="7">
        <v>278.75</v>
      </c>
      <c r="K407" s="7" t="s">
        <v>132</v>
      </c>
      <c r="L407" s="7">
        <v>1</v>
      </c>
      <c r="M407" s="7" t="s">
        <v>4515</v>
      </c>
      <c r="N407" s="7"/>
    </row>
    <row r="408" spans="1:14" hidden="1" x14ac:dyDescent="0.35">
      <c r="A408" s="7">
        <v>30304067</v>
      </c>
      <c r="B408" s="7" t="s">
        <v>4876</v>
      </c>
      <c r="C408" s="7" t="s">
        <v>4457</v>
      </c>
      <c r="D408" s="7" t="s">
        <v>4462</v>
      </c>
      <c r="E408" s="7" t="s">
        <v>132</v>
      </c>
      <c r="F408" s="7" t="s">
        <v>0</v>
      </c>
      <c r="G408" s="7">
        <v>274.14</v>
      </c>
      <c r="H408" s="7">
        <v>235.95</v>
      </c>
      <c r="I408" s="7">
        <v>0</v>
      </c>
      <c r="J408" s="7">
        <v>510.09</v>
      </c>
      <c r="K408" s="7" t="s">
        <v>132</v>
      </c>
      <c r="L408" s="7">
        <v>1</v>
      </c>
      <c r="M408" s="7" t="s">
        <v>4515</v>
      </c>
      <c r="N408" s="7"/>
    </row>
    <row r="409" spans="1:14" hidden="1" x14ac:dyDescent="0.35">
      <c r="A409" s="7">
        <v>30304075</v>
      </c>
      <c r="B409" s="7" t="s">
        <v>4877</v>
      </c>
      <c r="C409" s="7" t="s">
        <v>4457</v>
      </c>
      <c r="D409" s="7" t="s">
        <v>4462</v>
      </c>
      <c r="E409" s="7" t="s">
        <v>0</v>
      </c>
      <c r="F409" s="7" t="s">
        <v>132</v>
      </c>
      <c r="G409" s="7">
        <v>200</v>
      </c>
      <c r="H409" s="7">
        <v>295</v>
      </c>
      <c r="I409" s="7">
        <v>0</v>
      </c>
      <c r="J409" s="7">
        <v>495</v>
      </c>
      <c r="K409" s="7" t="s">
        <v>132</v>
      </c>
      <c r="L409" s="7">
        <v>1</v>
      </c>
      <c r="M409" s="7" t="s">
        <v>4515</v>
      </c>
      <c r="N409" s="7"/>
    </row>
    <row r="410" spans="1:14" hidden="1" x14ac:dyDescent="0.35">
      <c r="A410" s="7">
        <v>30304083</v>
      </c>
      <c r="B410" s="7" t="s">
        <v>4878</v>
      </c>
      <c r="C410" s="7" t="s">
        <v>4457</v>
      </c>
      <c r="D410" s="7" t="s">
        <v>4462</v>
      </c>
      <c r="E410" s="7" t="s">
        <v>0</v>
      </c>
      <c r="F410" s="7" t="s">
        <v>132</v>
      </c>
      <c r="G410" s="7">
        <v>378.48</v>
      </c>
      <c r="H410" s="7">
        <v>432</v>
      </c>
      <c r="I410" s="7">
        <v>0</v>
      </c>
      <c r="J410" s="7">
        <v>810.48</v>
      </c>
      <c r="K410" s="7" t="s">
        <v>0</v>
      </c>
      <c r="L410" s="7">
        <v>0</v>
      </c>
      <c r="M410" s="7" t="s">
        <v>4515</v>
      </c>
      <c r="N410" s="7"/>
    </row>
    <row r="411" spans="1:14" hidden="1" x14ac:dyDescent="0.35">
      <c r="A411" s="7">
        <v>30304091</v>
      </c>
      <c r="B411" s="7" t="s">
        <v>4879</v>
      </c>
      <c r="C411" s="7" t="s">
        <v>4457</v>
      </c>
      <c r="D411" s="7" t="s">
        <v>4462</v>
      </c>
      <c r="E411" s="7" t="s">
        <v>0</v>
      </c>
      <c r="F411" s="7" t="s">
        <v>132</v>
      </c>
      <c r="G411" s="7">
        <v>504</v>
      </c>
      <c r="H411" s="7">
        <v>237.6</v>
      </c>
      <c r="I411" s="7">
        <v>0</v>
      </c>
      <c r="J411" s="7">
        <v>741.6</v>
      </c>
      <c r="K411" s="7" t="s">
        <v>0</v>
      </c>
      <c r="L411" s="7">
        <v>1</v>
      </c>
      <c r="M411" s="7" t="s">
        <v>4515</v>
      </c>
      <c r="N411" s="7"/>
    </row>
    <row r="412" spans="1:14" hidden="1" x14ac:dyDescent="0.35">
      <c r="A412" s="7">
        <v>30304105</v>
      </c>
      <c r="B412" s="7" t="s">
        <v>4880</v>
      </c>
      <c r="C412" s="7" t="s">
        <v>4457</v>
      </c>
      <c r="D412" s="7" t="s">
        <v>4462</v>
      </c>
      <c r="E412" s="7" t="s">
        <v>0</v>
      </c>
      <c r="F412" s="7" t="s">
        <v>132</v>
      </c>
      <c r="G412" s="7">
        <v>704</v>
      </c>
      <c r="H412" s="7">
        <v>237.6</v>
      </c>
      <c r="I412" s="7">
        <v>0</v>
      </c>
      <c r="J412" s="7">
        <v>941.6</v>
      </c>
      <c r="K412" s="7" t="s">
        <v>0</v>
      </c>
      <c r="L412" s="7">
        <v>1</v>
      </c>
      <c r="M412" s="7" t="s">
        <v>4515</v>
      </c>
      <c r="N412" s="7"/>
    </row>
    <row r="413" spans="1:14" hidden="1" x14ac:dyDescent="0.35">
      <c r="A413" s="7">
        <v>30305012</v>
      </c>
      <c r="B413" s="7" t="s">
        <v>4881</v>
      </c>
      <c r="C413" s="7" t="s">
        <v>4445</v>
      </c>
      <c r="D413" s="7" t="s">
        <v>4462</v>
      </c>
      <c r="E413" s="7" t="s">
        <v>132</v>
      </c>
      <c r="F413" s="7" t="s">
        <v>132</v>
      </c>
      <c r="G413" s="7">
        <v>52</v>
      </c>
      <c r="H413" s="7">
        <v>65.47</v>
      </c>
      <c r="I413" s="7">
        <v>0</v>
      </c>
      <c r="J413" s="7">
        <v>117.47</v>
      </c>
      <c r="K413" s="7" t="s">
        <v>0</v>
      </c>
      <c r="L413" s="7">
        <v>0</v>
      </c>
      <c r="M413" s="7" t="s">
        <v>4515</v>
      </c>
      <c r="N413" s="7"/>
    </row>
    <row r="414" spans="1:14" hidden="1" x14ac:dyDescent="0.35">
      <c r="A414" s="7">
        <v>30305020</v>
      </c>
      <c r="B414" s="7" t="s">
        <v>4882</v>
      </c>
      <c r="C414" s="7" t="s">
        <v>4457</v>
      </c>
      <c r="D414" s="7" t="s">
        <v>4462</v>
      </c>
      <c r="E414" s="7" t="s">
        <v>132</v>
      </c>
      <c r="F414" s="7" t="s">
        <v>132</v>
      </c>
      <c r="G414" s="7">
        <v>361.23</v>
      </c>
      <c r="H414" s="7">
        <v>526.29999999999995</v>
      </c>
      <c r="I414" s="7">
        <v>0</v>
      </c>
      <c r="J414" s="7">
        <v>887.53</v>
      </c>
      <c r="K414" s="7" t="s">
        <v>132</v>
      </c>
      <c r="L414" s="7">
        <v>1</v>
      </c>
      <c r="M414" s="7" t="s">
        <v>4515</v>
      </c>
      <c r="N414" s="7"/>
    </row>
    <row r="415" spans="1:14" hidden="1" x14ac:dyDescent="0.35">
      <c r="A415" s="7">
        <v>30305039</v>
      </c>
      <c r="B415" s="7" t="s">
        <v>4883</v>
      </c>
      <c r="C415" s="7" t="s">
        <v>4457</v>
      </c>
      <c r="D415" s="7" t="s">
        <v>4462</v>
      </c>
      <c r="E415" s="7" t="s">
        <v>132</v>
      </c>
      <c r="F415" s="7" t="s">
        <v>132</v>
      </c>
      <c r="G415" s="7">
        <v>155</v>
      </c>
      <c r="H415" s="7">
        <v>210.63</v>
      </c>
      <c r="I415" s="7">
        <v>0</v>
      </c>
      <c r="J415" s="7">
        <v>365.63</v>
      </c>
      <c r="K415" s="7" t="s">
        <v>0</v>
      </c>
      <c r="L415" s="7">
        <v>1</v>
      </c>
      <c r="M415" s="7" t="s">
        <v>4515</v>
      </c>
      <c r="N415" s="7"/>
    </row>
    <row r="416" spans="1:14" hidden="1" x14ac:dyDescent="0.35">
      <c r="A416" s="7">
        <v>30305047</v>
      </c>
      <c r="B416" s="7" t="s">
        <v>4884</v>
      </c>
      <c r="C416" s="7" t="s">
        <v>4457</v>
      </c>
      <c r="D416" s="7" t="s">
        <v>4462</v>
      </c>
      <c r="E416" s="7" t="s">
        <v>132</v>
      </c>
      <c r="F416" s="7" t="s">
        <v>132</v>
      </c>
      <c r="G416" s="7">
        <v>328.54</v>
      </c>
      <c r="H416" s="7">
        <v>322.14999999999998</v>
      </c>
      <c r="I416" s="7">
        <v>0</v>
      </c>
      <c r="J416" s="7">
        <v>650.69000000000005</v>
      </c>
      <c r="K416" s="7" t="s">
        <v>0</v>
      </c>
      <c r="L416" s="7">
        <v>1</v>
      </c>
      <c r="M416" s="7" t="s">
        <v>4515</v>
      </c>
      <c r="N416" s="7"/>
    </row>
    <row r="417" spans="1:14" hidden="1" x14ac:dyDescent="0.35">
      <c r="A417" s="7">
        <v>30306011</v>
      </c>
      <c r="B417" s="7" t="s">
        <v>4885</v>
      </c>
      <c r="C417" s="7" t="s">
        <v>4457</v>
      </c>
      <c r="D417" s="7" t="s">
        <v>4462</v>
      </c>
      <c r="E417" s="7" t="s">
        <v>0</v>
      </c>
      <c r="F417" s="7" t="s">
        <v>132</v>
      </c>
      <c r="G417" s="7">
        <v>496.78</v>
      </c>
      <c r="H417" s="7">
        <v>284.88</v>
      </c>
      <c r="I417" s="7">
        <v>0</v>
      </c>
      <c r="J417" s="7">
        <v>781.66</v>
      </c>
      <c r="K417" s="7" t="s">
        <v>132</v>
      </c>
      <c r="L417" s="7">
        <v>0</v>
      </c>
      <c r="M417" s="7" t="s">
        <v>4515</v>
      </c>
      <c r="N417" s="7"/>
    </row>
    <row r="418" spans="1:14" hidden="1" x14ac:dyDescent="0.35">
      <c r="A418" s="7">
        <v>30306019</v>
      </c>
      <c r="B418" s="7" t="s">
        <v>4886</v>
      </c>
      <c r="C418" s="7" t="s">
        <v>4457</v>
      </c>
      <c r="D418" s="7" t="s">
        <v>4462</v>
      </c>
      <c r="E418" s="7" t="s">
        <v>0</v>
      </c>
      <c r="F418" s="7" t="s">
        <v>0</v>
      </c>
      <c r="G418" s="7">
        <v>52</v>
      </c>
      <c r="H418" s="7">
        <v>100</v>
      </c>
      <c r="I418" s="7">
        <v>0</v>
      </c>
      <c r="J418" s="7">
        <v>152</v>
      </c>
      <c r="K418" s="7" t="s">
        <v>132</v>
      </c>
      <c r="L418" s="7">
        <v>0</v>
      </c>
      <c r="M418" s="7" t="s">
        <v>4515</v>
      </c>
      <c r="N418" s="7"/>
    </row>
    <row r="419" spans="1:14" hidden="1" x14ac:dyDescent="0.35">
      <c r="A419" s="7">
        <v>30306027</v>
      </c>
      <c r="B419" s="7" t="s">
        <v>4887</v>
      </c>
      <c r="C419" s="7" t="s">
        <v>4457</v>
      </c>
      <c r="D419" s="7" t="s">
        <v>4462</v>
      </c>
      <c r="E419" s="7" t="s">
        <v>0</v>
      </c>
      <c r="F419" s="7" t="s">
        <v>132</v>
      </c>
      <c r="G419" s="7">
        <v>786.81</v>
      </c>
      <c r="H419" s="7">
        <v>497.4</v>
      </c>
      <c r="I419" s="7">
        <v>0</v>
      </c>
      <c r="J419" s="7">
        <v>1284.21</v>
      </c>
      <c r="K419" s="7" t="s">
        <v>132</v>
      </c>
      <c r="L419" s="7">
        <v>1</v>
      </c>
      <c r="M419" s="7" t="s">
        <v>4515</v>
      </c>
      <c r="N419" s="7"/>
    </row>
    <row r="420" spans="1:14" hidden="1" x14ac:dyDescent="0.35">
      <c r="A420" s="7">
        <v>30306035</v>
      </c>
      <c r="B420" s="7" t="s">
        <v>4888</v>
      </c>
      <c r="C420" s="7" t="s">
        <v>4457</v>
      </c>
      <c r="D420" s="7" t="s">
        <v>4462</v>
      </c>
      <c r="E420" s="7" t="s">
        <v>0</v>
      </c>
      <c r="F420" s="7" t="s">
        <v>132</v>
      </c>
      <c r="G420" s="7">
        <v>563.61</v>
      </c>
      <c r="H420" s="7">
        <v>578.29999999999995</v>
      </c>
      <c r="I420" s="7">
        <v>0</v>
      </c>
      <c r="J420" s="7">
        <v>1141.9100000000001</v>
      </c>
      <c r="K420" s="7" t="s">
        <v>132</v>
      </c>
      <c r="L420" s="7">
        <v>1</v>
      </c>
      <c r="M420" s="7" t="s">
        <v>4515</v>
      </c>
      <c r="N420" s="7"/>
    </row>
    <row r="421" spans="1:14" hidden="1" x14ac:dyDescent="0.35">
      <c r="A421" s="7">
        <v>30306043</v>
      </c>
      <c r="B421" s="7" t="s">
        <v>4889</v>
      </c>
      <c r="C421" s="7" t="s">
        <v>4457</v>
      </c>
      <c r="D421" s="7" t="s">
        <v>4462</v>
      </c>
      <c r="E421" s="7" t="s">
        <v>0</v>
      </c>
      <c r="F421" s="7" t="s">
        <v>132</v>
      </c>
      <c r="G421" s="7">
        <v>563.61</v>
      </c>
      <c r="H421" s="7">
        <v>588</v>
      </c>
      <c r="I421" s="7">
        <v>0</v>
      </c>
      <c r="J421" s="7">
        <v>1151.6099999999999</v>
      </c>
      <c r="K421" s="7" t="s">
        <v>132</v>
      </c>
      <c r="L421" s="7">
        <v>1</v>
      </c>
      <c r="M421" s="7" t="s">
        <v>4515</v>
      </c>
      <c r="N421" s="7"/>
    </row>
    <row r="422" spans="1:14" ht="26" hidden="1" x14ac:dyDescent="0.35">
      <c r="A422" s="7">
        <v>30306051</v>
      </c>
      <c r="B422" s="7" t="s">
        <v>4890</v>
      </c>
      <c r="C422" s="7" t="s">
        <v>4457</v>
      </c>
      <c r="D422" s="7" t="s">
        <v>4462</v>
      </c>
      <c r="E422" s="7" t="s">
        <v>0</v>
      </c>
      <c r="F422" s="7" t="s">
        <v>132</v>
      </c>
      <c r="G422" s="7">
        <v>276.10000000000002</v>
      </c>
      <c r="H422" s="7">
        <v>337.67</v>
      </c>
      <c r="I422" s="7">
        <v>0</v>
      </c>
      <c r="J422" s="7">
        <v>613.77</v>
      </c>
      <c r="K422" s="7" t="s">
        <v>132</v>
      </c>
      <c r="L422" s="7">
        <v>1</v>
      </c>
      <c r="M422" s="7" t="s">
        <v>4515</v>
      </c>
      <c r="N422" s="7"/>
    </row>
    <row r="423" spans="1:14" hidden="1" x14ac:dyDescent="0.35">
      <c r="A423" s="7">
        <v>30306060</v>
      </c>
      <c r="B423" s="7" t="s">
        <v>4891</v>
      </c>
      <c r="C423" s="7" t="s">
        <v>4457</v>
      </c>
      <c r="D423" s="7" t="s">
        <v>4462</v>
      </c>
      <c r="E423" s="7" t="s">
        <v>0</v>
      </c>
      <c r="F423" s="7" t="s">
        <v>132</v>
      </c>
      <c r="G423" s="7">
        <v>595</v>
      </c>
      <c r="H423" s="7">
        <v>350</v>
      </c>
      <c r="I423" s="7">
        <v>0</v>
      </c>
      <c r="J423" s="7">
        <v>945</v>
      </c>
      <c r="K423" s="7" t="s">
        <v>132</v>
      </c>
      <c r="L423" s="7">
        <v>1</v>
      </c>
      <c r="M423" s="7" t="s">
        <v>4515</v>
      </c>
      <c r="N423" s="7"/>
    </row>
    <row r="424" spans="1:14" hidden="1" x14ac:dyDescent="0.35">
      <c r="A424" s="7">
        <v>30306078</v>
      </c>
      <c r="B424" s="7" t="s">
        <v>4892</v>
      </c>
      <c r="C424" s="7" t="s">
        <v>4457</v>
      </c>
      <c r="D424" s="7" t="s">
        <v>4462</v>
      </c>
      <c r="E424" s="7" t="s">
        <v>0</v>
      </c>
      <c r="F424" s="7" t="s">
        <v>132</v>
      </c>
      <c r="G424" s="7">
        <v>52</v>
      </c>
      <c r="H424" s="7">
        <v>100</v>
      </c>
      <c r="I424" s="7">
        <v>0</v>
      </c>
      <c r="J424" s="7">
        <v>152</v>
      </c>
      <c r="K424" s="7" t="s">
        <v>132</v>
      </c>
      <c r="L424" s="7">
        <v>0</v>
      </c>
      <c r="M424" s="7" t="s">
        <v>4515</v>
      </c>
      <c r="N424" s="7"/>
    </row>
    <row r="425" spans="1:14" hidden="1" x14ac:dyDescent="0.35">
      <c r="A425" s="7">
        <v>30307015</v>
      </c>
      <c r="B425" s="7" t="s">
        <v>4893</v>
      </c>
      <c r="C425" s="7" t="s">
        <v>4457</v>
      </c>
      <c r="D425" s="7" t="s">
        <v>4462</v>
      </c>
      <c r="E425" s="7" t="s">
        <v>0</v>
      </c>
      <c r="F425" s="7" t="s">
        <v>132</v>
      </c>
      <c r="G425" s="7">
        <v>201</v>
      </c>
      <c r="H425" s="7">
        <v>284.88</v>
      </c>
      <c r="I425" s="7">
        <v>0</v>
      </c>
      <c r="J425" s="7">
        <v>485.88</v>
      </c>
      <c r="K425" s="7" t="s">
        <v>132</v>
      </c>
      <c r="L425" s="7">
        <v>1</v>
      </c>
      <c r="M425" s="7" t="s">
        <v>4515</v>
      </c>
      <c r="N425" s="7"/>
    </row>
    <row r="426" spans="1:14" hidden="1" x14ac:dyDescent="0.35">
      <c r="A426" s="7">
        <v>30307023</v>
      </c>
      <c r="B426" s="7" t="s">
        <v>4894</v>
      </c>
      <c r="C426" s="7" t="s">
        <v>4457</v>
      </c>
      <c r="D426" s="7" t="s">
        <v>4462</v>
      </c>
      <c r="E426" s="7" t="s">
        <v>0</v>
      </c>
      <c r="F426" s="7" t="s">
        <v>132</v>
      </c>
      <c r="G426" s="7">
        <v>132</v>
      </c>
      <c r="H426" s="7">
        <v>184</v>
      </c>
      <c r="I426" s="7">
        <v>0</v>
      </c>
      <c r="J426" s="7">
        <v>316</v>
      </c>
      <c r="K426" s="7" t="s">
        <v>132</v>
      </c>
      <c r="L426" s="7">
        <v>1</v>
      </c>
      <c r="M426" s="7" t="s">
        <v>4515</v>
      </c>
      <c r="N426" s="7"/>
    </row>
    <row r="427" spans="1:14" hidden="1" x14ac:dyDescent="0.35">
      <c r="A427" s="7">
        <v>30307031</v>
      </c>
      <c r="B427" s="7" t="s">
        <v>4895</v>
      </c>
      <c r="C427" s="7" t="s">
        <v>4457</v>
      </c>
      <c r="D427" s="7" t="s">
        <v>4462</v>
      </c>
      <c r="E427" s="7" t="s">
        <v>132</v>
      </c>
      <c r="F427" s="7" t="s">
        <v>132</v>
      </c>
      <c r="G427" s="7">
        <v>65</v>
      </c>
      <c r="H427" s="7">
        <v>284.88</v>
      </c>
      <c r="I427" s="7">
        <v>0</v>
      </c>
      <c r="J427" s="7">
        <v>349.88</v>
      </c>
      <c r="K427" s="7" t="s">
        <v>132</v>
      </c>
      <c r="L427" s="7">
        <v>1</v>
      </c>
      <c r="M427" s="7" t="s">
        <v>4515</v>
      </c>
      <c r="N427" s="7"/>
    </row>
    <row r="428" spans="1:14" hidden="1" x14ac:dyDescent="0.35">
      <c r="A428" s="7">
        <v>30307040</v>
      </c>
      <c r="B428" s="7" t="s">
        <v>4896</v>
      </c>
      <c r="C428" s="7" t="s">
        <v>4457</v>
      </c>
      <c r="D428" s="7" t="s">
        <v>4462</v>
      </c>
      <c r="E428" s="7" t="s">
        <v>132</v>
      </c>
      <c r="F428" s="7" t="s">
        <v>132</v>
      </c>
      <c r="G428" s="7">
        <v>150</v>
      </c>
      <c r="H428" s="7">
        <v>459.5</v>
      </c>
      <c r="I428" s="7">
        <v>0</v>
      </c>
      <c r="J428" s="7">
        <v>609.5</v>
      </c>
      <c r="K428" s="7" t="s">
        <v>132</v>
      </c>
      <c r="L428" s="7">
        <v>1</v>
      </c>
      <c r="M428" s="7" t="s">
        <v>4515</v>
      </c>
      <c r="N428" s="7"/>
    </row>
    <row r="429" spans="1:14" hidden="1" x14ac:dyDescent="0.35">
      <c r="A429" s="7">
        <v>30307058</v>
      </c>
      <c r="B429" s="7" t="s">
        <v>4897</v>
      </c>
      <c r="C429" s="7" t="s">
        <v>4457</v>
      </c>
      <c r="D429" s="7" t="s">
        <v>4462</v>
      </c>
      <c r="E429" s="7" t="s">
        <v>132</v>
      </c>
      <c r="F429" s="7" t="s">
        <v>132</v>
      </c>
      <c r="G429" s="7">
        <v>220</v>
      </c>
      <c r="H429" s="7">
        <v>249.27</v>
      </c>
      <c r="I429" s="7">
        <v>0</v>
      </c>
      <c r="J429" s="7">
        <v>469.27</v>
      </c>
      <c r="K429" s="7" t="s">
        <v>132</v>
      </c>
      <c r="L429" s="7">
        <v>1</v>
      </c>
      <c r="M429" s="7" t="s">
        <v>4515</v>
      </c>
      <c r="N429" s="7"/>
    </row>
    <row r="430" spans="1:14" hidden="1" x14ac:dyDescent="0.35">
      <c r="A430" s="7">
        <v>30307066</v>
      </c>
      <c r="B430" s="7" t="s">
        <v>4898</v>
      </c>
      <c r="C430" s="7" t="s">
        <v>4457</v>
      </c>
      <c r="D430" s="7" t="s">
        <v>4462</v>
      </c>
      <c r="E430" s="7" t="s">
        <v>132</v>
      </c>
      <c r="F430" s="7" t="s">
        <v>132</v>
      </c>
      <c r="G430" s="7">
        <v>150</v>
      </c>
      <c r="H430" s="7">
        <v>240</v>
      </c>
      <c r="I430" s="7">
        <v>0</v>
      </c>
      <c r="J430" s="7">
        <v>390</v>
      </c>
      <c r="K430" s="7" t="s">
        <v>132</v>
      </c>
      <c r="L430" s="7">
        <v>1</v>
      </c>
      <c r="M430" s="7" t="s">
        <v>4515</v>
      </c>
      <c r="N430" s="7"/>
    </row>
    <row r="431" spans="1:14" hidden="1" x14ac:dyDescent="0.35">
      <c r="A431" s="7">
        <v>30307074</v>
      </c>
      <c r="B431" s="7" t="s">
        <v>4899</v>
      </c>
      <c r="C431" s="7" t="s">
        <v>4457</v>
      </c>
      <c r="D431" s="7" t="s">
        <v>4462</v>
      </c>
      <c r="E431" s="7" t="s">
        <v>132</v>
      </c>
      <c r="F431" s="7" t="s">
        <v>132</v>
      </c>
      <c r="G431" s="7">
        <v>481</v>
      </c>
      <c r="H431" s="7">
        <v>468.15</v>
      </c>
      <c r="I431" s="7">
        <v>0</v>
      </c>
      <c r="J431" s="7">
        <v>949.15</v>
      </c>
      <c r="K431" s="7" t="s">
        <v>132</v>
      </c>
      <c r="L431" s="7">
        <v>1</v>
      </c>
      <c r="M431" s="7" t="s">
        <v>4515</v>
      </c>
      <c r="N431" s="7"/>
    </row>
    <row r="432" spans="1:14" hidden="1" x14ac:dyDescent="0.35">
      <c r="A432" s="7">
        <v>30307082</v>
      </c>
      <c r="B432" s="7" t="s">
        <v>4900</v>
      </c>
      <c r="C432" s="7" t="s">
        <v>4457</v>
      </c>
      <c r="D432" s="7" t="s">
        <v>4462</v>
      </c>
      <c r="E432" s="7" t="s">
        <v>132</v>
      </c>
      <c r="F432" s="7" t="s">
        <v>132</v>
      </c>
      <c r="G432" s="7">
        <v>802.82</v>
      </c>
      <c r="H432" s="7">
        <v>676</v>
      </c>
      <c r="I432" s="7">
        <v>0</v>
      </c>
      <c r="J432" s="7">
        <v>1478.82</v>
      </c>
      <c r="K432" s="7" t="s">
        <v>132</v>
      </c>
      <c r="L432" s="7">
        <v>1</v>
      </c>
      <c r="M432" s="7" t="s">
        <v>4515</v>
      </c>
      <c r="N432" s="7"/>
    </row>
    <row r="433" spans="1:14" hidden="1" x14ac:dyDescent="0.35">
      <c r="A433" s="7">
        <v>30307090</v>
      </c>
      <c r="B433" s="7" t="s">
        <v>4901</v>
      </c>
      <c r="C433" s="7" t="s">
        <v>4457</v>
      </c>
      <c r="D433" s="7" t="s">
        <v>4462</v>
      </c>
      <c r="E433" s="7" t="s">
        <v>132</v>
      </c>
      <c r="F433" s="7" t="s">
        <v>132</v>
      </c>
      <c r="G433" s="7">
        <v>0</v>
      </c>
      <c r="H433" s="7">
        <v>156</v>
      </c>
      <c r="I433" s="7">
        <v>0</v>
      </c>
      <c r="J433" s="7">
        <v>156</v>
      </c>
      <c r="K433" s="7" t="s">
        <v>132</v>
      </c>
      <c r="L433" s="7">
        <v>1</v>
      </c>
      <c r="M433" s="7" t="s">
        <v>4515</v>
      </c>
      <c r="N433" s="7"/>
    </row>
    <row r="434" spans="1:14" hidden="1" x14ac:dyDescent="0.35">
      <c r="A434" s="7">
        <v>30307104</v>
      </c>
      <c r="B434" s="7" t="s">
        <v>4902</v>
      </c>
      <c r="C434" s="7" t="s">
        <v>4457</v>
      </c>
      <c r="D434" s="7" t="s">
        <v>4462</v>
      </c>
      <c r="E434" s="7" t="s">
        <v>132</v>
      </c>
      <c r="F434" s="7" t="s">
        <v>132</v>
      </c>
      <c r="G434" s="7">
        <v>750</v>
      </c>
      <c r="H434" s="7">
        <v>806.29</v>
      </c>
      <c r="I434" s="7">
        <v>0</v>
      </c>
      <c r="J434" s="7">
        <v>1556.29</v>
      </c>
      <c r="K434" s="7" t="s">
        <v>132</v>
      </c>
      <c r="L434" s="7">
        <v>1</v>
      </c>
      <c r="M434" s="7" t="s">
        <v>4515</v>
      </c>
      <c r="N434" s="7"/>
    </row>
    <row r="435" spans="1:14" hidden="1" x14ac:dyDescent="0.35">
      <c r="A435" s="7">
        <v>30307112</v>
      </c>
      <c r="B435" s="7" t="s">
        <v>4903</v>
      </c>
      <c r="C435" s="7" t="s">
        <v>4457</v>
      </c>
      <c r="D435" s="7" t="s">
        <v>4462</v>
      </c>
      <c r="E435" s="7" t="s">
        <v>132</v>
      </c>
      <c r="F435" s="7" t="s">
        <v>132</v>
      </c>
      <c r="G435" s="7">
        <v>672.82</v>
      </c>
      <c r="H435" s="7">
        <v>453.3</v>
      </c>
      <c r="I435" s="7">
        <v>0</v>
      </c>
      <c r="J435" s="7">
        <v>1126.1199999999999</v>
      </c>
      <c r="K435" s="7" t="s">
        <v>132</v>
      </c>
      <c r="L435" s="7">
        <v>1</v>
      </c>
      <c r="M435" s="7" t="s">
        <v>4515</v>
      </c>
      <c r="N435" s="7"/>
    </row>
    <row r="436" spans="1:14" hidden="1" x14ac:dyDescent="0.35">
      <c r="A436" s="7">
        <v>30307120</v>
      </c>
      <c r="B436" s="7" t="s">
        <v>4904</v>
      </c>
      <c r="C436" s="7" t="s">
        <v>4457</v>
      </c>
      <c r="D436" s="7" t="s">
        <v>4462</v>
      </c>
      <c r="E436" s="7" t="s">
        <v>132</v>
      </c>
      <c r="F436" s="7" t="s">
        <v>132</v>
      </c>
      <c r="G436" s="7">
        <v>830</v>
      </c>
      <c r="H436" s="7">
        <v>681.93</v>
      </c>
      <c r="I436" s="7">
        <v>0</v>
      </c>
      <c r="J436" s="7">
        <v>1511.93</v>
      </c>
      <c r="K436" s="7" t="s">
        <v>132</v>
      </c>
      <c r="L436" s="7">
        <v>1</v>
      </c>
      <c r="M436" s="7" t="s">
        <v>4515</v>
      </c>
      <c r="N436" s="7"/>
    </row>
    <row r="437" spans="1:14" hidden="1" x14ac:dyDescent="0.35">
      <c r="A437" s="7">
        <v>30307148</v>
      </c>
      <c r="B437" s="7" t="s">
        <v>4905</v>
      </c>
      <c r="C437" s="7" t="s">
        <v>4445</v>
      </c>
      <c r="D437" s="7" t="s">
        <v>4462</v>
      </c>
      <c r="E437" s="7" t="s">
        <v>132</v>
      </c>
      <c r="F437" s="7" t="s">
        <v>132</v>
      </c>
      <c r="G437" s="7">
        <v>161.69999999999999</v>
      </c>
      <c r="H437" s="7">
        <v>200</v>
      </c>
      <c r="I437" s="7">
        <v>0</v>
      </c>
      <c r="J437" s="7">
        <v>361.7</v>
      </c>
      <c r="K437" s="7" t="s">
        <v>0</v>
      </c>
      <c r="L437" s="7">
        <v>0</v>
      </c>
      <c r="M437" s="7" t="s">
        <v>4515</v>
      </c>
      <c r="N437" s="7"/>
    </row>
    <row r="438" spans="1:14" hidden="1" x14ac:dyDescent="0.35">
      <c r="A438" s="7">
        <v>30308011</v>
      </c>
      <c r="B438" s="7" t="s">
        <v>4906</v>
      </c>
      <c r="C438" s="7" t="s">
        <v>4457</v>
      </c>
      <c r="D438" s="7" t="s">
        <v>4462</v>
      </c>
      <c r="E438" s="7" t="s">
        <v>0</v>
      </c>
      <c r="F438" s="7" t="s">
        <v>132</v>
      </c>
      <c r="G438" s="7">
        <v>88</v>
      </c>
      <c r="H438" s="7">
        <v>80.930000000000007</v>
      </c>
      <c r="I438" s="7">
        <v>0</v>
      </c>
      <c r="J438" s="7">
        <v>168.93</v>
      </c>
      <c r="K438" s="7" t="s">
        <v>132</v>
      </c>
      <c r="L438" s="7">
        <v>0</v>
      </c>
      <c r="M438" s="7" t="s">
        <v>4515</v>
      </c>
      <c r="N438" s="7"/>
    </row>
    <row r="439" spans="1:14" hidden="1" x14ac:dyDescent="0.35">
      <c r="A439" s="7">
        <v>30308020</v>
      </c>
      <c r="B439" s="7" t="s">
        <v>4907</v>
      </c>
      <c r="C439" s="7" t="s">
        <v>4457</v>
      </c>
      <c r="D439" s="7" t="s">
        <v>4462</v>
      </c>
      <c r="E439" s="7" t="s">
        <v>132</v>
      </c>
      <c r="F439" s="7" t="s">
        <v>132</v>
      </c>
      <c r="G439" s="7">
        <v>292</v>
      </c>
      <c r="H439" s="7">
        <v>441.92</v>
      </c>
      <c r="I439" s="7">
        <v>0</v>
      </c>
      <c r="J439" s="7">
        <v>733.92</v>
      </c>
      <c r="K439" s="7" t="s">
        <v>132</v>
      </c>
      <c r="L439" s="7">
        <v>1</v>
      </c>
      <c r="M439" s="7" t="s">
        <v>4515</v>
      </c>
      <c r="N439" s="7"/>
    </row>
    <row r="440" spans="1:14" hidden="1" x14ac:dyDescent="0.35">
      <c r="A440" s="7">
        <v>30308038</v>
      </c>
      <c r="B440" s="7" t="s">
        <v>4908</v>
      </c>
      <c r="C440" s="7" t="s">
        <v>4457</v>
      </c>
      <c r="D440" s="7" t="s">
        <v>4462</v>
      </c>
      <c r="E440" s="7" t="s">
        <v>132</v>
      </c>
      <c r="F440" s="7" t="s">
        <v>0</v>
      </c>
      <c r="G440" s="7">
        <v>150</v>
      </c>
      <c r="H440" s="7">
        <v>190.27</v>
      </c>
      <c r="I440" s="7">
        <v>0</v>
      </c>
      <c r="J440" s="7">
        <v>340.27</v>
      </c>
      <c r="K440" s="7" t="s">
        <v>132</v>
      </c>
      <c r="L440" s="7">
        <v>1</v>
      </c>
      <c r="M440" s="7" t="s">
        <v>4515</v>
      </c>
      <c r="N440" s="7"/>
    </row>
    <row r="441" spans="1:14" hidden="1" x14ac:dyDescent="0.35">
      <c r="A441" s="7">
        <v>30308046</v>
      </c>
      <c r="B441" s="7" t="s">
        <v>4909</v>
      </c>
      <c r="C441" s="7" t="s">
        <v>4457</v>
      </c>
      <c r="D441" s="7" t="s">
        <v>4462</v>
      </c>
      <c r="E441" s="7" t="s">
        <v>0</v>
      </c>
      <c r="F441" s="7" t="s">
        <v>132</v>
      </c>
      <c r="G441" s="7">
        <v>101</v>
      </c>
      <c r="H441" s="7">
        <v>195.2</v>
      </c>
      <c r="I441" s="7">
        <v>0</v>
      </c>
      <c r="J441" s="7">
        <v>296.2</v>
      </c>
      <c r="K441" s="7" t="s">
        <v>132</v>
      </c>
      <c r="L441" s="7">
        <v>1</v>
      </c>
      <c r="M441" s="7" t="s">
        <v>4515</v>
      </c>
      <c r="N441" s="7"/>
    </row>
    <row r="442" spans="1:14" hidden="1" x14ac:dyDescent="0.35">
      <c r="A442" s="7">
        <v>30309018</v>
      </c>
      <c r="B442" s="7" t="s">
        <v>4910</v>
      </c>
      <c r="C442" s="7" t="s">
        <v>4457</v>
      </c>
      <c r="D442" s="7" t="s">
        <v>4462</v>
      </c>
      <c r="E442" s="7" t="s">
        <v>0</v>
      </c>
      <c r="F442" s="7" t="s">
        <v>132</v>
      </c>
      <c r="G442" s="7">
        <v>248.04</v>
      </c>
      <c r="H442" s="7">
        <v>420.6</v>
      </c>
      <c r="I442" s="7">
        <v>0</v>
      </c>
      <c r="J442" s="7">
        <v>668.64</v>
      </c>
      <c r="K442" s="7" t="s">
        <v>132</v>
      </c>
      <c r="L442" s="7">
        <v>1</v>
      </c>
      <c r="M442" s="7" t="s">
        <v>4515</v>
      </c>
      <c r="N442" s="7"/>
    </row>
    <row r="443" spans="1:14" hidden="1" x14ac:dyDescent="0.35">
      <c r="A443" s="7">
        <v>30309026</v>
      </c>
      <c r="B443" s="7" t="s">
        <v>4911</v>
      </c>
      <c r="C443" s="7" t="s">
        <v>4457</v>
      </c>
      <c r="D443" s="7" t="s">
        <v>4462</v>
      </c>
      <c r="E443" s="7" t="s">
        <v>132</v>
      </c>
      <c r="F443" s="7" t="s">
        <v>132</v>
      </c>
      <c r="G443" s="7">
        <v>30</v>
      </c>
      <c r="H443" s="7">
        <v>29.76</v>
      </c>
      <c r="I443" s="7">
        <v>0</v>
      </c>
      <c r="J443" s="7">
        <v>59.76</v>
      </c>
      <c r="K443" s="7" t="s">
        <v>0</v>
      </c>
      <c r="L443" s="7">
        <v>0</v>
      </c>
      <c r="M443" s="7" t="s">
        <v>4515</v>
      </c>
      <c r="N443" s="7"/>
    </row>
    <row r="444" spans="1:14" ht="26" hidden="1" x14ac:dyDescent="0.35">
      <c r="A444" s="7">
        <v>30309034</v>
      </c>
      <c r="B444" s="7" t="s">
        <v>4912</v>
      </c>
      <c r="C444" s="7" t="s">
        <v>4457</v>
      </c>
      <c r="D444" s="7" t="s">
        <v>4462</v>
      </c>
      <c r="E444" s="7" t="s">
        <v>132</v>
      </c>
      <c r="F444" s="7" t="s">
        <v>132</v>
      </c>
      <c r="G444" s="7">
        <v>400</v>
      </c>
      <c r="H444" s="7">
        <v>729.44</v>
      </c>
      <c r="I444" s="7">
        <v>0</v>
      </c>
      <c r="J444" s="7">
        <v>1129.44</v>
      </c>
      <c r="K444" s="7" t="s">
        <v>132</v>
      </c>
      <c r="L444" s="7">
        <v>1</v>
      </c>
      <c r="M444" s="7" t="s">
        <v>4515</v>
      </c>
      <c r="N444" s="7"/>
    </row>
    <row r="445" spans="1:14" hidden="1" x14ac:dyDescent="0.35">
      <c r="A445" s="7">
        <v>30310016</v>
      </c>
      <c r="B445" s="7" t="s">
        <v>4913</v>
      </c>
      <c r="C445" s="7" t="s">
        <v>4457</v>
      </c>
      <c r="D445" s="7" t="s">
        <v>4462</v>
      </c>
      <c r="E445" s="7" t="s">
        <v>0</v>
      </c>
      <c r="F445" s="7" t="s">
        <v>132</v>
      </c>
      <c r="G445" s="7">
        <v>206</v>
      </c>
      <c r="H445" s="7">
        <v>167.52</v>
      </c>
      <c r="I445" s="7">
        <v>0</v>
      </c>
      <c r="J445" s="7">
        <v>373.52</v>
      </c>
      <c r="K445" s="7" t="s">
        <v>132</v>
      </c>
      <c r="L445" s="7">
        <v>1</v>
      </c>
      <c r="M445" s="7" t="s">
        <v>4515</v>
      </c>
      <c r="N445" s="7"/>
    </row>
    <row r="446" spans="1:14" hidden="1" x14ac:dyDescent="0.35">
      <c r="A446" s="7">
        <v>30310024</v>
      </c>
      <c r="B446" s="7" t="s">
        <v>4914</v>
      </c>
      <c r="C446" s="7" t="s">
        <v>4457</v>
      </c>
      <c r="D446" s="7" t="s">
        <v>4462</v>
      </c>
      <c r="E446" s="7" t="s">
        <v>132</v>
      </c>
      <c r="F446" s="7" t="s">
        <v>132</v>
      </c>
      <c r="G446" s="7">
        <v>93</v>
      </c>
      <c r="H446" s="7">
        <v>187.15</v>
      </c>
      <c r="I446" s="7">
        <v>0</v>
      </c>
      <c r="J446" s="7">
        <v>280.14999999999998</v>
      </c>
      <c r="K446" s="7" t="s">
        <v>132</v>
      </c>
      <c r="L446" s="7">
        <v>1</v>
      </c>
      <c r="M446" s="7" t="s">
        <v>4515</v>
      </c>
      <c r="N446" s="7"/>
    </row>
    <row r="447" spans="1:14" hidden="1" x14ac:dyDescent="0.35">
      <c r="A447" s="7">
        <v>30310032</v>
      </c>
      <c r="B447" s="7" t="s">
        <v>4915</v>
      </c>
      <c r="C447" s="7" t="s">
        <v>4457</v>
      </c>
      <c r="D447" s="7" t="s">
        <v>4462</v>
      </c>
      <c r="E447" s="7" t="s">
        <v>132</v>
      </c>
      <c r="F447" s="7" t="s">
        <v>132</v>
      </c>
      <c r="G447" s="7">
        <v>374.3</v>
      </c>
      <c r="H447" s="7">
        <v>678.62</v>
      </c>
      <c r="I447" s="7">
        <v>0</v>
      </c>
      <c r="J447" s="7">
        <v>1052.92</v>
      </c>
      <c r="K447" s="7" t="s">
        <v>132</v>
      </c>
      <c r="L447" s="7">
        <v>0</v>
      </c>
      <c r="M447" s="7" t="s">
        <v>4515</v>
      </c>
      <c r="N447" s="7"/>
    </row>
    <row r="448" spans="1:14" hidden="1" x14ac:dyDescent="0.35">
      <c r="A448" s="7">
        <v>30310040</v>
      </c>
      <c r="B448" s="7" t="s">
        <v>4916</v>
      </c>
      <c r="C448" s="7" t="s">
        <v>4457</v>
      </c>
      <c r="D448" s="7" t="s">
        <v>4462</v>
      </c>
      <c r="E448" s="7" t="s">
        <v>132</v>
      </c>
      <c r="F448" s="7" t="s">
        <v>132</v>
      </c>
      <c r="G448" s="7">
        <v>399</v>
      </c>
      <c r="H448" s="7">
        <v>511.84</v>
      </c>
      <c r="I448" s="7">
        <v>0</v>
      </c>
      <c r="J448" s="7">
        <v>910.84</v>
      </c>
      <c r="K448" s="7" t="s">
        <v>132</v>
      </c>
      <c r="L448" s="7">
        <v>1</v>
      </c>
      <c r="M448" s="7" t="s">
        <v>4515</v>
      </c>
      <c r="N448" s="7"/>
    </row>
    <row r="449" spans="1:14" hidden="1" x14ac:dyDescent="0.35">
      <c r="A449" s="7">
        <v>30310059</v>
      </c>
      <c r="B449" s="7" t="s">
        <v>4917</v>
      </c>
      <c r="C449" s="7" t="s">
        <v>4457</v>
      </c>
      <c r="D449" s="7" t="s">
        <v>4462</v>
      </c>
      <c r="E449" s="7" t="s">
        <v>132</v>
      </c>
      <c r="F449" s="7" t="s">
        <v>132</v>
      </c>
      <c r="G449" s="7">
        <v>300</v>
      </c>
      <c r="H449" s="7">
        <v>393.52</v>
      </c>
      <c r="I449" s="7">
        <v>0</v>
      </c>
      <c r="J449" s="7">
        <v>693.52</v>
      </c>
      <c r="K449" s="7" t="s">
        <v>132</v>
      </c>
      <c r="L449" s="7">
        <v>1</v>
      </c>
      <c r="M449" s="7" t="s">
        <v>4515</v>
      </c>
      <c r="N449" s="7"/>
    </row>
    <row r="450" spans="1:14" hidden="1" x14ac:dyDescent="0.35">
      <c r="A450" s="7">
        <v>30310067</v>
      </c>
      <c r="B450" s="7" t="s">
        <v>4918</v>
      </c>
      <c r="C450" s="7" t="s">
        <v>4457</v>
      </c>
      <c r="D450" s="7" t="s">
        <v>4462</v>
      </c>
      <c r="E450" s="7" t="s">
        <v>0</v>
      </c>
      <c r="F450" s="7" t="s">
        <v>132</v>
      </c>
      <c r="G450" s="7">
        <v>81</v>
      </c>
      <c r="H450" s="7">
        <v>151.78</v>
      </c>
      <c r="I450" s="7">
        <v>0</v>
      </c>
      <c r="J450" s="7">
        <v>232.78</v>
      </c>
      <c r="K450" s="7" t="s">
        <v>0</v>
      </c>
      <c r="L450" s="7">
        <v>0</v>
      </c>
      <c r="M450" s="7" t="s">
        <v>4515</v>
      </c>
      <c r="N450" s="7"/>
    </row>
    <row r="451" spans="1:14" hidden="1" x14ac:dyDescent="0.35">
      <c r="A451" s="7">
        <v>30310075</v>
      </c>
      <c r="B451" s="7" t="s">
        <v>4919</v>
      </c>
      <c r="C451" s="7" t="s">
        <v>4457</v>
      </c>
      <c r="D451" s="7" t="s">
        <v>4462</v>
      </c>
      <c r="E451" s="7" t="s">
        <v>0</v>
      </c>
      <c r="F451" s="7" t="s">
        <v>132</v>
      </c>
      <c r="G451" s="7">
        <v>414.8</v>
      </c>
      <c r="H451" s="7">
        <v>729.44</v>
      </c>
      <c r="I451" s="7">
        <v>0</v>
      </c>
      <c r="J451" s="7">
        <v>1144.24</v>
      </c>
      <c r="K451" s="7" t="s">
        <v>132</v>
      </c>
      <c r="L451" s="7">
        <v>1</v>
      </c>
      <c r="M451" s="7" t="s">
        <v>4515</v>
      </c>
      <c r="N451" s="7"/>
    </row>
    <row r="452" spans="1:14" hidden="1" x14ac:dyDescent="0.35">
      <c r="A452" s="7">
        <v>30310083</v>
      </c>
      <c r="B452" s="7" t="s">
        <v>4920</v>
      </c>
      <c r="C452" s="7" t="s">
        <v>4457</v>
      </c>
      <c r="D452" s="7" t="s">
        <v>4462</v>
      </c>
      <c r="E452" s="7" t="s">
        <v>132</v>
      </c>
      <c r="F452" s="7" t="s">
        <v>132</v>
      </c>
      <c r="G452" s="7">
        <v>80</v>
      </c>
      <c r="H452" s="7">
        <v>90</v>
      </c>
      <c r="I452" s="7">
        <v>0</v>
      </c>
      <c r="J452" s="7">
        <v>170</v>
      </c>
      <c r="K452" s="7" t="s">
        <v>132</v>
      </c>
      <c r="L452" s="7">
        <v>1</v>
      </c>
      <c r="M452" s="7" t="s">
        <v>4515</v>
      </c>
      <c r="N452" s="7"/>
    </row>
    <row r="453" spans="1:14" hidden="1" x14ac:dyDescent="0.35">
      <c r="A453" s="7">
        <v>30310088</v>
      </c>
      <c r="B453" s="7" t="s">
        <v>4921</v>
      </c>
      <c r="C453" s="7" t="s">
        <v>4457</v>
      </c>
      <c r="D453" s="7" t="s">
        <v>4462</v>
      </c>
      <c r="E453" s="7" t="s">
        <v>0</v>
      </c>
      <c r="F453" s="7" t="s">
        <v>132</v>
      </c>
      <c r="G453" s="7">
        <v>379.69</v>
      </c>
      <c r="H453" s="7">
        <v>301.14</v>
      </c>
      <c r="I453" s="7">
        <v>0</v>
      </c>
      <c r="J453" s="7">
        <v>680.83</v>
      </c>
      <c r="K453" s="7" t="s">
        <v>132</v>
      </c>
      <c r="L453" s="7">
        <v>0</v>
      </c>
      <c r="M453" s="7" t="s">
        <v>4515</v>
      </c>
      <c r="N453" s="7"/>
    </row>
    <row r="454" spans="1:14" hidden="1" x14ac:dyDescent="0.35">
      <c r="A454" s="7">
        <v>30310091</v>
      </c>
      <c r="B454" s="7" t="s">
        <v>4922</v>
      </c>
      <c r="C454" s="7" t="s">
        <v>4457</v>
      </c>
      <c r="D454" s="7" t="s">
        <v>4462</v>
      </c>
      <c r="E454" s="7" t="s">
        <v>0</v>
      </c>
      <c r="F454" s="7" t="s">
        <v>132</v>
      </c>
      <c r="G454" s="7">
        <v>451</v>
      </c>
      <c r="H454" s="7">
        <v>779.35</v>
      </c>
      <c r="I454" s="7">
        <v>0</v>
      </c>
      <c r="J454" s="7">
        <v>1230.3499999999999</v>
      </c>
      <c r="K454" s="7" t="s">
        <v>132</v>
      </c>
      <c r="L454" s="7">
        <v>1</v>
      </c>
      <c r="M454" s="7" t="s">
        <v>4515</v>
      </c>
      <c r="N454" s="7"/>
    </row>
    <row r="455" spans="1:14" hidden="1" x14ac:dyDescent="0.35">
      <c r="A455" s="7">
        <v>30310105</v>
      </c>
      <c r="B455" s="7" t="s">
        <v>4923</v>
      </c>
      <c r="C455" s="7" t="s">
        <v>4457</v>
      </c>
      <c r="D455" s="7" t="s">
        <v>4462</v>
      </c>
      <c r="E455" s="7" t="s">
        <v>132</v>
      </c>
      <c r="F455" s="7" t="s">
        <v>132</v>
      </c>
      <c r="G455" s="7">
        <v>200</v>
      </c>
      <c r="H455" s="7">
        <v>284.8</v>
      </c>
      <c r="I455" s="7">
        <v>0</v>
      </c>
      <c r="J455" s="7">
        <v>484.8</v>
      </c>
      <c r="K455" s="7" t="s">
        <v>132</v>
      </c>
      <c r="L455" s="7">
        <v>1</v>
      </c>
      <c r="M455" s="7" t="s">
        <v>4515</v>
      </c>
      <c r="N455" s="7"/>
    </row>
    <row r="456" spans="1:14" hidden="1" x14ac:dyDescent="0.35">
      <c r="A456" s="7">
        <v>30310113</v>
      </c>
      <c r="B456" s="7" t="s">
        <v>4924</v>
      </c>
      <c r="C456" s="7" t="s">
        <v>4457</v>
      </c>
      <c r="D456" s="7" t="s">
        <v>4462</v>
      </c>
      <c r="E456" s="7" t="s">
        <v>0</v>
      </c>
      <c r="F456" s="7" t="s">
        <v>132</v>
      </c>
      <c r="G456" s="7">
        <v>155</v>
      </c>
      <c r="H456" s="7">
        <v>134.4</v>
      </c>
      <c r="I456" s="7">
        <v>0</v>
      </c>
      <c r="J456" s="7">
        <v>289.39999999999998</v>
      </c>
      <c r="K456" s="7" t="s">
        <v>132</v>
      </c>
      <c r="L456" s="7">
        <v>1</v>
      </c>
      <c r="M456" s="7" t="s">
        <v>4515</v>
      </c>
      <c r="N456" s="7"/>
    </row>
    <row r="457" spans="1:14" hidden="1" x14ac:dyDescent="0.35">
      <c r="A457" s="7">
        <v>30311012</v>
      </c>
      <c r="B457" s="7" t="s">
        <v>4925</v>
      </c>
      <c r="C457" s="7" t="s">
        <v>4457</v>
      </c>
      <c r="D457" s="7" t="s">
        <v>4462</v>
      </c>
      <c r="E457" s="7" t="s">
        <v>0</v>
      </c>
      <c r="F457" s="7" t="s">
        <v>132</v>
      </c>
      <c r="G457" s="7">
        <v>98</v>
      </c>
      <c r="H457" s="7">
        <v>65.47</v>
      </c>
      <c r="I457" s="7">
        <v>0</v>
      </c>
      <c r="J457" s="7">
        <v>163.47</v>
      </c>
      <c r="K457" s="7" t="s">
        <v>0</v>
      </c>
      <c r="L457" s="7">
        <v>0</v>
      </c>
      <c r="M457" s="7" t="s">
        <v>4515</v>
      </c>
      <c r="N457" s="7"/>
    </row>
    <row r="458" spans="1:14" hidden="1" x14ac:dyDescent="0.35">
      <c r="A458" s="7">
        <v>30311020</v>
      </c>
      <c r="B458" s="7" t="s">
        <v>4926</v>
      </c>
      <c r="C458" s="7" t="s">
        <v>4457</v>
      </c>
      <c r="D458" s="7" t="s">
        <v>4462</v>
      </c>
      <c r="E458" s="7" t="s">
        <v>0</v>
      </c>
      <c r="F458" s="7" t="s">
        <v>132</v>
      </c>
      <c r="G458" s="7">
        <v>220</v>
      </c>
      <c r="H458" s="7">
        <v>415.8</v>
      </c>
      <c r="I458" s="7">
        <v>0</v>
      </c>
      <c r="J458" s="7">
        <v>635.79999999999995</v>
      </c>
      <c r="K458" s="7" t="s">
        <v>132</v>
      </c>
      <c r="L458" s="7">
        <v>1</v>
      </c>
      <c r="M458" s="7" t="s">
        <v>4515</v>
      </c>
      <c r="N458" s="7"/>
    </row>
    <row r="459" spans="1:14" hidden="1" x14ac:dyDescent="0.35">
      <c r="A459" s="7">
        <v>30311039</v>
      </c>
      <c r="B459" s="7" t="s">
        <v>4927</v>
      </c>
      <c r="C459" s="7" t="s">
        <v>4457</v>
      </c>
      <c r="D459" s="7" t="s">
        <v>4462</v>
      </c>
      <c r="E459" s="7" t="s">
        <v>0</v>
      </c>
      <c r="F459" s="7" t="s">
        <v>132</v>
      </c>
      <c r="G459" s="7">
        <v>491.37</v>
      </c>
      <c r="H459" s="7">
        <v>405.66</v>
      </c>
      <c r="I459" s="7">
        <v>0</v>
      </c>
      <c r="J459" s="7">
        <v>897.03</v>
      </c>
      <c r="K459" s="7" t="s">
        <v>132</v>
      </c>
      <c r="L459" s="7">
        <v>1</v>
      </c>
      <c r="M459" s="7" t="s">
        <v>4515</v>
      </c>
      <c r="N459" s="7"/>
    </row>
    <row r="460" spans="1:14" hidden="1" x14ac:dyDescent="0.35">
      <c r="A460" s="7">
        <v>30311047</v>
      </c>
      <c r="B460" s="7" t="s">
        <v>4928</v>
      </c>
      <c r="C460" s="7" t="s">
        <v>4457</v>
      </c>
      <c r="D460" s="7" t="s">
        <v>4462</v>
      </c>
      <c r="E460" s="7" t="s">
        <v>0</v>
      </c>
      <c r="F460" s="7" t="s">
        <v>132</v>
      </c>
      <c r="G460" s="7">
        <v>251</v>
      </c>
      <c r="H460" s="7">
        <v>405.66</v>
      </c>
      <c r="I460" s="7">
        <v>0</v>
      </c>
      <c r="J460" s="7">
        <v>656.66</v>
      </c>
      <c r="K460" s="7" t="s">
        <v>132</v>
      </c>
      <c r="L460" s="7">
        <v>1</v>
      </c>
      <c r="M460" s="7" t="s">
        <v>4515</v>
      </c>
      <c r="N460" s="7"/>
    </row>
    <row r="461" spans="1:14" hidden="1" x14ac:dyDescent="0.35">
      <c r="A461" s="7">
        <v>30311055</v>
      </c>
      <c r="B461" s="7" t="s">
        <v>4929</v>
      </c>
      <c r="C461" s="7" t="s">
        <v>4457</v>
      </c>
      <c r="D461" s="7" t="s">
        <v>4462</v>
      </c>
      <c r="E461" s="7" t="s">
        <v>0</v>
      </c>
      <c r="F461" s="7" t="s">
        <v>132</v>
      </c>
      <c r="G461" s="7">
        <v>95</v>
      </c>
      <c r="H461" s="7">
        <v>35</v>
      </c>
      <c r="I461" s="7">
        <v>0</v>
      </c>
      <c r="J461" s="7">
        <v>130</v>
      </c>
      <c r="K461" s="7" t="s">
        <v>0</v>
      </c>
      <c r="L461" s="7">
        <v>0</v>
      </c>
      <c r="M461" s="7" t="s">
        <v>4515</v>
      </c>
      <c r="N461" s="7"/>
    </row>
    <row r="462" spans="1:14" hidden="1" x14ac:dyDescent="0.35">
      <c r="A462" s="7">
        <v>30312019</v>
      </c>
      <c r="B462" s="7" t="s">
        <v>4930</v>
      </c>
      <c r="C462" s="7" t="s">
        <v>4457</v>
      </c>
      <c r="D462" s="7" t="s">
        <v>4462</v>
      </c>
      <c r="E462" s="7" t="s">
        <v>0</v>
      </c>
      <c r="F462" s="7" t="s">
        <v>132</v>
      </c>
      <c r="G462" s="7">
        <v>275</v>
      </c>
      <c r="H462" s="7">
        <v>400.6</v>
      </c>
      <c r="I462" s="7">
        <v>0</v>
      </c>
      <c r="J462" s="7">
        <v>675.6</v>
      </c>
      <c r="K462" s="7" t="s">
        <v>132</v>
      </c>
      <c r="L462" s="7">
        <v>1</v>
      </c>
      <c r="M462" s="7" t="s">
        <v>4515</v>
      </c>
      <c r="N462" s="7"/>
    </row>
    <row r="463" spans="1:14" hidden="1" x14ac:dyDescent="0.35">
      <c r="A463" s="7">
        <v>30312027</v>
      </c>
      <c r="B463" s="7" t="s">
        <v>4931</v>
      </c>
      <c r="C463" s="7" t="s">
        <v>4457</v>
      </c>
      <c r="D463" s="7" t="s">
        <v>4462</v>
      </c>
      <c r="E463" s="7" t="s">
        <v>0</v>
      </c>
      <c r="F463" s="7" t="s">
        <v>132</v>
      </c>
      <c r="G463" s="7">
        <v>225</v>
      </c>
      <c r="H463" s="7">
        <v>368.56</v>
      </c>
      <c r="I463" s="7">
        <v>0</v>
      </c>
      <c r="J463" s="7">
        <v>593.55999999999995</v>
      </c>
      <c r="K463" s="7" t="s">
        <v>132</v>
      </c>
      <c r="L463" s="7">
        <v>1</v>
      </c>
      <c r="M463" s="7" t="s">
        <v>4515</v>
      </c>
      <c r="N463" s="7"/>
    </row>
    <row r="464" spans="1:14" hidden="1" x14ac:dyDescent="0.35">
      <c r="A464" s="7">
        <v>30312035</v>
      </c>
      <c r="B464" s="7" t="s">
        <v>4932</v>
      </c>
      <c r="C464" s="7" t="s">
        <v>4457</v>
      </c>
      <c r="D464" s="7" t="s">
        <v>4462</v>
      </c>
      <c r="E464" s="7" t="s">
        <v>0</v>
      </c>
      <c r="F464" s="7" t="s">
        <v>132</v>
      </c>
      <c r="G464" s="7">
        <v>351</v>
      </c>
      <c r="H464" s="7">
        <v>568.14</v>
      </c>
      <c r="I464" s="7">
        <v>0</v>
      </c>
      <c r="J464" s="7">
        <v>919.14</v>
      </c>
      <c r="K464" s="7" t="s">
        <v>132</v>
      </c>
      <c r="L464" s="7">
        <v>1</v>
      </c>
      <c r="M464" s="7" t="s">
        <v>4515</v>
      </c>
      <c r="N464" s="7"/>
    </row>
    <row r="465" spans="1:14" hidden="1" x14ac:dyDescent="0.35">
      <c r="A465" s="7">
        <v>30312043</v>
      </c>
      <c r="B465" s="7" t="s">
        <v>4933</v>
      </c>
      <c r="C465" s="7" t="s">
        <v>4457</v>
      </c>
      <c r="D465" s="7" t="s">
        <v>4462</v>
      </c>
      <c r="E465" s="7" t="s">
        <v>0</v>
      </c>
      <c r="F465" s="7" t="s">
        <v>132</v>
      </c>
      <c r="G465" s="7">
        <v>0</v>
      </c>
      <c r="H465" s="7">
        <v>131.78</v>
      </c>
      <c r="I465" s="7">
        <v>0</v>
      </c>
      <c r="J465" s="7">
        <v>131.78</v>
      </c>
      <c r="K465" s="7" t="s">
        <v>0</v>
      </c>
      <c r="L465" s="7">
        <v>1</v>
      </c>
      <c r="M465" s="7" t="s">
        <v>4515</v>
      </c>
      <c r="N465" s="7"/>
    </row>
    <row r="466" spans="1:14" hidden="1" x14ac:dyDescent="0.35">
      <c r="A466" s="7">
        <v>30312060</v>
      </c>
      <c r="B466" s="7" t="s">
        <v>4934</v>
      </c>
      <c r="C466" s="7" t="s">
        <v>4457</v>
      </c>
      <c r="D466" s="7" t="s">
        <v>4462</v>
      </c>
      <c r="E466" s="7" t="s">
        <v>132</v>
      </c>
      <c r="F466" s="7" t="s">
        <v>132</v>
      </c>
      <c r="G466" s="7">
        <v>204</v>
      </c>
      <c r="H466" s="7">
        <v>299.49</v>
      </c>
      <c r="I466" s="7">
        <v>0</v>
      </c>
      <c r="J466" s="7">
        <v>503.49</v>
      </c>
      <c r="K466" s="7" t="s">
        <v>132</v>
      </c>
      <c r="L466" s="7">
        <v>1</v>
      </c>
      <c r="M466" s="7" t="s">
        <v>4515</v>
      </c>
      <c r="N466" s="7"/>
    </row>
    <row r="467" spans="1:14" hidden="1" x14ac:dyDescent="0.35">
      <c r="A467" s="7">
        <v>30312078</v>
      </c>
      <c r="B467" s="7" t="s">
        <v>4935</v>
      </c>
      <c r="C467" s="7" t="s">
        <v>4457</v>
      </c>
      <c r="D467" s="7" t="s">
        <v>4462</v>
      </c>
      <c r="E467" s="7" t="s">
        <v>0</v>
      </c>
      <c r="F467" s="7" t="s">
        <v>132</v>
      </c>
      <c r="G467" s="7">
        <v>136</v>
      </c>
      <c r="H467" s="7">
        <v>228.15</v>
      </c>
      <c r="I467" s="7">
        <v>0</v>
      </c>
      <c r="J467" s="7">
        <v>364.15</v>
      </c>
      <c r="K467" s="7" t="s">
        <v>132</v>
      </c>
      <c r="L467" s="7">
        <v>1</v>
      </c>
      <c r="M467" s="7" t="s">
        <v>4515</v>
      </c>
      <c r="N467" s="7"/>
    </row>
    <row r="468" spans="1:14" hidden="1" x14ac:dyDescent="0.35">
      <c r="A468" s="7">
        <v>30312086</v>
      </c>
      <c r="B468" s="7" t="s">
        <v>4936</v>
      </c>
      <c r="C468" s="7" t="s">
        <v>4457</v>
      </c>
      <c r="D468" s="7" t="s">
        <v>4462</v>
      </c>
      <c r="E468" s="7" t="s">
        <v>132</v>
      </c>
      <c r="F468" s="7" t="s">
        <v>132</v>
      </c>
      <c r="G468" s="7">
        <v>484</v>
      </c>
      <c r="H468" s="7">
        <v>729.44</v>
      </c>
      <c r="I468" s="7">
        <v>0</v>
      </c>
      <c r="J468" s="7">
        <v>1213.44</v>
      </c>
      <c r="K468" s="7" t="s">
        <v>132</v>
      </c>
      <c r="L468" s="7">
        <v>1</v>
      </c>
      <c r="M468" s="7" t="s">
        <v>4515</v>
      </c>
      <c r="N468" s="7"/>
    </row>
    <row r="469" spans="1:14" hidden="1" x14ac:dyDescent="0.35">
      <c r="A469" s="7">
        <v>30312094</v>
      </c>
      <c r="B469" s="7" t="s">
        <v>4937</v>
      </c>
      <c r="C469" s="7" t="s">
        <v>4457</v>
      </c>
      <c r="D469" s="7" t="s">
        <v>4462</v>
      </c>
      <c r="E469" s="7" t="s">
        <v>132</v>
      </c>
      <c r="F469" s="7" t="s">
        <v>132</v>
      </c>
      <c r="G469" s="7">
        <v>151</v>
      </c>
      <c r="H469" s="7">
        <v>246.26</v>
      </c>
      <c r="I469" s="7">
        <v>0</v>
      </c>
      <c r="J469" s="7">
        <v>397.26</v>
      </c>
      <c r="K469" s="7" t="s">
        <v>0</v>
      </c>
      <c r="L469" s="7">
        <v>1</v>
      </c>
      <c r="M469" s="7" t="s">
        <v>4515</v>
      </c>
      <c r="N469" s="7"/>
    </row>
    <row r="470" spans="1:14" hidden="1" x14ac:dyDescent="0.35">
      <c r="A470" s="7">
        <v>30312108</v>
      </c>
      <c r="B470" s="7" t="s">
        <v>4938</v>
      </c>
      <c r="C470" s="7" t="s">
        <v>4457</v>
      </c>
      <c r="D470" s="7" t="s">
        <v>4462</v>
      </c>
      <c r="E470" s="7" t="s">
        <v>132</v>
      </c>
      <c r="F470" s="7" t="s">
        <v>132</v>
      </c>
      <c r="G470" s="7">
        <v>244.43</v>
      </c>
      <c r="H470" s="7">
        <v>228.04</v>
      </c>
      <c r="I470" s="7">
        <v>0</v>
      </c>
      <c r="J470" s="7">
        <v>472.47</v>
      </c>
      <c r="K470" s="7" t="s">
        <v>132</v>
      </c>
      <c r="L470" s="7">
        <v>0</v>
      </c>
      <c r="M470" s="7" t="s">
        <v>4515</v>
      </c>
      <c r="N470" s="7"/>
    </row>
    <row r="471" spans="1:14" hidden="1" x14ac:dyDescent="0.35">
      <c r="A471" s="7">
        <v>30313015</v>
      </c>
      <c r="B471" s="7" t="s">
        <v>4939</v>
      </c>
      <c r="C471" s="7" t="s">
        <v>4457</v>
      </c>
      <c r="D471" s="7" t="s">
        <v>4462</v>
      </c>
      <c r="E471" s="7" t="s">
        <v>0</v>
      </c>
      <c r="F471" s="7" t="s">
        <v>132</v>
      </c>
      <c r="G471" s="7">
        <v>311.10000000000002</v>
      </c>
      <c r="H471" s="7">
        <v>431.04</v>
      </c>
      <c r="I471" s="7">
        <v>0</v>
      </c>
      <c r="J471" s="7">
        <v>742.14</v>
      </c>
      <c r="K471" s="7" t="s">
        <v>132</v>
      </c>
      <c r="L471" s="7">
        <v>1</v>
      </c>
      <c r="M471" s="7" t="s">
        <v>4515</v>
      </c>
      <c r="N471" s="7"/>
    </row>
    <row r="472" spans="1:14" hidden="1" x14ac:dyDescent="0.35">
      <c r="A472" s="7">
        <v>30313023</v>
      </c>
      <c r="B472" s="7" t="s">
        <v>4940</v>
      </c>
      <c r="C472" s="7" t="s">
        <v>4457</v>
      </c>
      <c r="D472" s="7" t="s">
        <v>4462</v>
      </c>
      <c r="E472" s="7" t="s">
        <v>0</v>
      </c>
      <c r="F472" s="7" t="s">
        <v>132</v>
      </c>
      <c r="G472" s="7">
        <v>250</v>
      </c>
      <c r="H472" s="7">
        <v>255.59</v>
      </c>
      <c r="I472" s="7">
        <v>0</v>
      </c>
      <c r="J472" s="7">
        <v>505.59</v>
      </c>
      <c r="K472" s="7" t="s">
        <v>132</v>
      </c>
      <c r="L472" s="7">
        <v>1</v>
      </c>
      <c r="M472" s="7" t="s">
        <v>4515</v>
      </c>
      <c r="N472" s="7"/>
    </row>
    <row r="473" spans="1:14" hidden="1" x14ac:dyDescent="0.35">
      <c r="A473" s="7">
        <v>30313031</v>
      </c>
      <c r="B473" s="7" t="s">
        <v>4941</v>
      </c>
      <c r="C473" s="7" t="s">
        <v>4457</v>
      </c>
      <c r="D473" s="7" t="s">
        <v>4462</v>
      </c>
      <c r="E473" s="7" t="s">
        <v>0</v>
      </c>
      <c r="F473" s="7" t="s">
        <v>132</v>
      </c>
      <c r="G473" s="7">
        <v>315</v>
      </c>
      <c r="H473" s="7">
        <v>578.72</v>
      </c>
      <c r="I473" s="7">
        <v>0</v>
      </c>
      <c r="J473" s="7">
        <v>893.72</v>
      </c>
      <c r="K473" s="7" t="s">
        <v>132</v>
      </c>
      <c r="L473" s="7">
        <v>1</v>
      </c>
      <c r="M473" s="7" t="s">
        <v>4515</v>
      </c>
      <c r="N473" s="7"/>
    </row>
    <row r="474" spans="1:14" hidden="1" x14ac:dyDescent="0.35">
      <c r="A474" s="7">
        <v>30313040</v>
      </c>
      <c r="B474" s="7" t="s">
        <v>4942</v>
      </c>
      <c r="C474" s="7" t="s">
        <v>4445</v>
      </c>
      <c r="D474" s="7" t="s">
        <v>4462</v>
      </c>
      <c r="E474" s="7" t="s">
        <v>0</v>
      </c>
      <c r="F474" s="7" t="s">
        <v>132</v>
      </c>
      <c r="G474" s="7">
        <v>76.5</v>
      </c>
      <c r="H474" s="7">
        <v>29.76</v>
      </c>
      <c r="I474" s="7">
        <v>0</v>
      </c>
      <c r="J474" s="7">
        <v>106.26</v>
      </c>
      <c r="K474" s="7" t="s">
        <v>0</v>
      </c>
      <c r="L474" s="7">
        <v>0</v>
      </c>
      <c r="M474" s="7" t="s">
        <v>4515</v>
      </c>
      <c r="N474" s="7"/>
    </row>
    <row r="475" spans="1:14" hidden="1" x14ac:dyDescent="0.35">
      <c r="A475" s="7">
        <v>30313058</v>
      </c>
      <c r="B475" s="7" t="s">
        <v>4943</v>
      </c>
      <c r="C475" s="7" t="s">
        <v>4457</v>
      </c>
      <c r="D475" s="7" t="s">
        <v>4462</v>
      </c>
      <c r="E475" s="7" t="s">
        <v>0</v>
      </c>
      <c r="F475" s="7" t="s">
        <v>132</v>
      </c>
      <c r="G475" s="7">
        <v>358</v>
      </c>
      <c r="H475" s="7">
        <v>357.75</v>
      </c>
      <c r="I475" s="7">
        <v>0</v>
      </c>
      <c r="J475" s="7">
        <v>715.75</v>
      </c>
      <c r="K475" s="7" t="s">
        <v>132</v>
      </c>
      <c r="L475" s="7">
        <v>1</v>
      </c>
      <c r="M475" s="7" t="s">
        <v>4515</v>
      </c>
      <c r="N475" s="7"/>
    </row>
    <row r="476" spans="1:14" hidden="1" x14ac:dyDescent="0.35">
      <c r="A476" s="7">
        <v>30313066</v>
      </c>
      <c r="B476" s="7" t="s">
        <v>4944</v>
      </c>
      <c r="C476" s="7" t="s">
        <v>4445</v>
      </c>
      <c r="D476" s="7" t="s">
        <v>4462</v>
      </c>
      <c r="E476" s="7" t="s">
        <v>0</v>
      </c>
      <c r="F476" s="7" t="s">
        <v>132</v>
      </c>
      <c r="G476" s="7">
        <v>59.98</v>
      </c>
      <c r="H476" s="7">
        <v>61.2</v>
      </c>
      <c r="I476" s="7">
        <v>0</v>
      </c>
      <c r="J476" s="7">
        <v>121.18</v>
      </c>
      <c r="K476" s="7" t="s">
        <v>0</v>
      </c>
      <c r="L476" s="7">
        <v>0</v>
      </c>
      <c r="M476" s="7" t="s">
        <v>4515</v>
      </c>
      <c r="N476" s="7"/>
    </row>
    <row r="477" spans="1:14" hidden="1" x14ac:dyDescent="0.35">
      <c r="A477" s="7">
        <v>30401011</v>
      </c>
      <c r="B477" s="7" t="s">
        <v>4945</v>
      </c>
      <c r="C477" s="7" t="s">
        <v>4445</v>
      </c>
      <c r="D477" s="7" t="s">
        <v>4462</v>
      </c>
      <c r="E477" s="7" t="s">
        <v>0</v>
      </c>
      <c r="F477" s="7" t="s">
        <v>0</v>
      </c>
      <c r="G477" s="7">
        <v>37.799999999999997</v>
      </c>
      <c r="H477" s="7">
        <v>21.78</v>
      </c>
      <c r="I477" s="7">
        <v>0</v>
      </c>
      <c r="J477" s="7">
        <v>59.58</v>
      </c>
      <c r="K477" s="7" t="s">
        <v>0</v>
      </c>
      <c r="L477" s="7">
        <v>0</v>
      </c>
      <c r="M477" s="7" t="s">
        <v>4549</v>
      </c>
      <c r="N477" s="7"/>
    </row>
    <row r="478" spans="1:14" ht="26" hidden="1" x14ac:dyDescent="0.35">
      <c r="A478" s="7">
        <v>30401020</v>
      </c>
      <c r="B478" s="7" t="s">
        <v>4946</v>
      </c>
      <c r="C478" s="7" t="s">
        <v>4457</v>
      </c>
      <c r="D478" s="7" t="s">
        <v>4452</v>
      </c>
      <c r="E478" s="7" t="s">
        <v>0</v>
      </c>
      <c r="F478" s="7" t="s">
        <v>132</v>
      </c>
      <c r="G478" s="7">
        <v>1162</v>
      </c>
      <c r="H478" s="7">
        <v>1434</v>
      </c>
      <c r="I478" s="7">
        <v>30.8</v>
      </c>
      <c r="J478" s="7">
        <v>2626.8</v>
      </c>
      <c r="K478" s="7" t="s">
        <v>132</v>
      </c>
      <c r="L478" s="7">
        <v>3</v>
      </c>
      <c r="M478" s="7" t="s">
        <v>4549</v>
      </c>
      <c r="N478" s="7"/>
    </row>
    <row r="479" spans="1:14" hidden="1" x14ac:dyDescent="0.35">
      <c r="A479" s="7">
        <v>30401038</v>
      </c>
      <c r="B479" s="7" t="s">
        <v>4947</v>
      </c>
      <c r="C479" s="7" t="s">
        <v>4445</v>
      </c>
      <c r="D479" s="7" t="s">
        <v>4462</v>
      </c>
      <c r="E479" s="7" t="s">
        <v>0</v>
      </c>
      <c r="F479" s="7" t="s">
        <v>0</v>
      </c>
      <c r="G479" s="7">
        <v>73.38</v>
      </c>
      <c r="H479" s="7">
        <v>60</v>
      </c>
      <c r="I479" s="7">
        <v>0</v>
      </c>
      <c r="J479" s="7">
        <v>133.38</v>
      </c>
      <c r="K479" s="7" t="s">
        <v>132</v>
      </c>
      <c r="L479" s="7">
        <v>1</v>
      </c>
      <c r="M479" s="7" t="s">
        <v>4549</v>
      </c>
      <c r="N479" s="7"/>
    </row>
    <row r="480" spans="1:14" hidden="1" x14ac:dyDescent="0.35">
      <c r="A480" s="7">
        <v>30401054</v>
      </c>
      <c r="B480" s="7" t="s">
        <v>4948</v>
      </c>
      <c r="C480" s="7" t="s">
        <v>4457</v>
      </c>
      <c r="D480" s="7" t="s">
        <v>4462</v>
      </c>
      <c r="E480" s="7" t="s">
        <v>0</v>
      </c>
      <c r="F480" s="7" t="s">
        <v>132</v>
      </c>
      <c r="G480" s="7">
        <v>204.95</v>
      </c>
      <c r="H480" s="7">
        <v>145.52000000000001</v>
      </c>
      <c r="I480" s="7">
        <v>0</v>
      </c>
      <c r="J480" s="7">
        <v>350.47</v>
      </c>
      <c r="K480" s="7" t="s">
        <v>132</v>
      </c>
      <c r="L480" s="7">
        <v>1</v>
      </c>
      <c r="M480" s="7" t="s">
        <v>4549</v>
      </c>
      <c r="N480" s="7"/>
    </row>
    <row r="481" spans="1:14" hidden="1" x14ac:dyDescent="0.35">
      <c r="A481" s="7">
        <v>30401062</v>
      </c>
      <c r="B481" s="7" t="s">
        <v>4949</v>
      </c>
      <c r="C481" s="7" t="s">
        <v>4457</v>
      </c>
      <c r="D481" s="7" t="s">
        <v>4452</v>
      </c>
      <c r="E481" s="7" t="s">
        <v>0</v>
      </c>
      <c r="F481" s="7" t="s">
        <v>132</v>
      </c>
      <c r="G481" s="7">
        <v>390</v>
      </c>
      <c r="H481" s="7">
        <v>313.23</v>
      </c>
      <c r="I481" s="7">
        <v>7.15</v>
      </c>
      <c r="J481" s="7">
        <v>710.38</v>
      </c>
      <c r="K481" s="7" t="s">
        <v>132</v>
      </c>
      <c r="L481" s="7">
        <v>2</v>
      </c>
      <c r="M481" s="7" t="s">
        <v>4549</v>
      </c>
      <c r="N481" s="7"/>
    </row>
    <row r="482" spans="1:14" hidden="1" x14ac:dyDescent="0.35">
      <c r="A482" s="7">
        <v>30401070</v>
      </c>
      <c r="B482" s="7" t="s">
        <v>4950</v>
      </c>
      <c r="C482" s="7" t="s">
        <v>4457</v>
      </c>
      <c r="D482" s="7" t="s">
        <v>4452</v>
      </c>
      <c r="E482" s="7" t="s">
        <v>0</v>
      </c>
      <c r="F482" s="7" t="s">
        <v>132</v>
      </c>
      <c r="G482" s="7">
        <v>459.5</v>
      </c>
      <c r="H482" s="7">
        <v>724</v>
      </c>
      <c r="I482" s="7">
        <v>7.15</v>
      </c>
      <c r="J482" s="7">
        <v>1190.6500000000001</v>
      </c>
      <c r="K482" s="7" t="s">
        <v>132</v>
      </c>
      <c r="L482" s="7">
        <v>2</v>
      </c>
      <c r="M482" s="7" t="s">
        <v>4549</v>
      </c>
      <c r="N482" s="7"/>
    </row>
    <row r="483" spans="1:14" ht="26" hidden="1" x14ac:dyDescent="0.35">
      <c r="A483" s="7">
        <v>30401089</v>
      </c>
      <c r="B483" s="7" t="s">
        <v>4951</v>
      </c>
      <c r="C483" s="7" t="s">
        <v>4457</v>
      </c>
      <c r="D483" s="7" t="s">
        <v>4452</v>
      </c>
      <c r="E483" s="7" t="s">
        <v>0</v>
      </c>
      <c r="F483" s="7" t="s">
        <v>132</v>
      </c>
      <c r="G483" s="7">
        <v>809.6</v>
      </c>
      <c r="H483" s="7">
        <v>1302.24</v>
      </c>
      <c r="I483" s="7">
        <v>56.8</v>
      </c>
      <c r="J483" s="7">
        <v>2168.64</v>
      </c>
      <c r="K483" s="7" t="s">
        <v>132</v>
      </c>
      <c r="L483" s="7">
        <v>3</v>
      </c>
      <c r="M483" s="7" t="s">
        <v>4549</v>
      </c>
      <c r="N483" s="7"/>
    </row>
    <row r="484" spans="1:14" hidden="1" x14ac:dyDescent="0.35">
      <c r="A484" s="7">
        <v>30401097</v>
      </c>
      <c r="B484" s="7" t="s">
        <v>4952</v>
      </c>
      <c r="C484" s="7" t="s">
        <v>4457</v>
      </c>
      <c r="D484" s="7" t="s">
        <v>4452</v>
      </c>
      <c r="E484" s="7" t="s">
        <v>0</v>
      </c>
      <c r="F484" s="7" t="s">
        <v>132</v>
      </c>
      <c r="G484" s="7">
        <v>390</v>
      </c>
      <c r="H484" s="7">
        <v>324.8</v>
      </c>
      <c r="I484" s="7">
        <v>22</v>
      </c>
      <c r="J484" s="7">
        <v>736.8</v>
      </c>
      <c r="K484" s="7" t="s">
        <v>132</v>
      </c>
      <c r="L484" s="7">
        <v>2</v>
      </c>
      <c r="M484" s="7" t="s">
        <v>4549</v>
      </c>
      <c r="N484" s="7"/>
    </row>
    <row r="485" spans="1:14" hidden="1" x14ac:dyDescent="0.35">
      <c r="A485" s="7">
        <v>30401100</v>
      </c>
      <c r="B485" s="7" t="s">
        <v>4953</v>
      </c>
      <c r="C485" s="7" t="s">
        <v>4457</v>
      </c>
      <c r="D485" s="7" t="s">
        <v>4462</v>
      </c>
      <c r="E485" s="7" t="s">
        <v>0</v>
      </c>
      <c r="F485" s="7" t="s">
        <v>0</v>
      </c>
      <c r="G485" s="7">
        <v>181.5</v>
      </c>
      <c r="H485" s="7">
        <v>186.9</v>
      </c>
      <c r="I485" s="7">
        <v>22</v>
      </c>
      <c r="J485" s="7">
        <v>390.4</v>
      </c>
      <c r="K485" s="7" t="s">
        <v>132</v>
      </c>
      <c r="L485" s="7">
        <v>1</v>
      </c>
      <c r="M485" s="7" t="s">
        <v>4693</v>
      </c>
      <c r="N485" s="7"/>
    </row>
    <row r="486" spans="1:14" hidden="1" x14ac:dyDescent="0.35">
      <c r="A486" s="7">
        <v>30402018</v>
      </c>
      <c r="B486" s="7" t="s">
        <v>4954</v>
      </c>
      <c r="C486" s="7" t="s">
        <v>4445</v>
      </c>
      <c r="D486" s="7" t="s">
        <v>4462</v>
      </c>
      <c r="E486" s="7" t="s">
        <v>132</v>
      </c>
      <c r="F486" s="7" t="s">
        <v>0</v>
      </c>
      <c r="G486" s="7">
        <v>12</v>
      </c>
      <c r="H486" s="7">
        <v>25</v>
      </c>
      <c r="I486" s="7">
        <v>0</v>
      </c>
      <c r="J486" s="7">
        <v>37</v>
      </c>
      <c r="K486" s="7" t="s">
        <v>0</v>
      </c>
      <c r="L486" s="7">
        <v>1</v>
      </c>
      <c r="M486" s="7" t="s">
        <v>4693</v>
      </c>
      <c r="N486" s="7"/>
    </row>
    <row r="487" spans="1:14" hidden="1" x14ac:dyDescent="0.35">
      <c r="A487" s="7">
        <v>30402026</v>
      </c>
      <c r="B487" s="7" t="s">
        <v>4955</v>
      </c>
      <c r="C487" s="7" t="s">
        <v>4445</v>
      </c>
      <c r="D487" s="7" t="s">
        <v>4462</v>
      </c>
      <c r="E487" s="7" t="s">
        <v>0</v>
      </c>
      <c r="F487" s="7" t="s">
        <v>0</v>
      </c>
      <c r="G487" s="7">
        <v>37.799999999999997</v>
      </c>
      <c r="H487" s="7">
        <v>35</v>
      </c>
      <c r="I487" s="7">
        <v>0</v>
      </c>
      <c r="J487" s="7">
        <v>72.8</v>
      </c>
      <c r="K487" s="7" t="s">
        <v>0</v>
      </c>
      <c r="L487" s="7">
        <v>0</v>
      </c>
      <c r="M487" s="7" t="s">
        <v>4693</v>
      </c>
      <c r="N487" s="7"/>
    </row>
    <row r="488" spans="1:14" hidden="1" x14ac:dyDescent="0.35">
      <c r="A488" s="7">
        <v>30402034</v>
      </c>
      <c r="B488" s="7" t="s">
        <v>4956</v>
      </c>
      <c r="C488" s="7" t="s">
        <v>4457</v>
      </c>
      <c r="D488" s="7" t="s">
        <v>4462</v>
      </c>
      <c r="E488" s="7" t="s">
        <v>0</v>
      </c>
      <c r="F488" s="7" t="s">
        <v>0</v>
      </c>
      <c r="G488" s="7">
        <v>229.85</v>
      </c>
      <c r="H488" s="7">
        <v>219</v>
      </c>
      <c r="I488" s="7">
        <v>3.12</v>
      </c>
      <c r="J488" s="7">
        <v>451.97</v>
      </c>
      <c r="K488" s="7" t="s">
        <v>132</v>
      </c>
      <c r="L488" s="7">
        <v>0</v>
      </c>
      <c r="M488" s="7" t="s">
        <v>4693</v>
      </c>
      <c r="N488" s="7"/>
    </row>
    <row r="489" spans="1:14" hidden="1" x14ac:dyDescent="0.35">
      <c r="A489" s="7">
        <v>30402042</v>
      </c>
      <c r="B489" s="7" t="s">
        <v>4957</v>
      </c>
      <c r="C489" s="7" t="s">
        <v>4445</v>
      </c>
      <c r="D489" s="7" t="s">
        <v>4462</v>
      </c>
      <c r="E489" s="7" t="s">
        <v>132</v>
      </c>
      <c r="F489" s="7" t="s">
        <v>0</v>
      </c>
      <c r="G489" s="7">
        <v>0</v>
      </c>
      <c r="H489" s="7">
        <v>30.2</v>
      </c>
      <c r="I489" s="7">
        <v>0</v>
      </c>
      <c r="J489" s="7">
        <v>30.2</v>
      </c>
      <c r="K489" s="7" t="s">
        <v>0</v>
      </c>
      <c r="L489" s="7">
        <v>1</v>
      </c>
      <c r="M489" s="7" t="s">
        <v>4554</v>
      </c>
      <c r="N489" s="7"/>
    </row>
    <row r="490" spans="1:14" hidden="1" x14ac:dyDescent="0.35">
      <c r="A490" s="7">
        <v>30402050</v>
      </c>
      <c r="B490" s="7" t="s">
        <v>4958</v>
      </c>
      <c r="C490" s="7" t="s">
        <v>4457</v>
      </c>
      <c r="D490" s="7" t="s">
        <v>4462</v>
      </c>
      <c r="E490" s="7" t="s">
        <v>132</v>
      </c>
      <c r="F490" s="7" t="s">
        <v>0</v>
      </c>
      <c r="G490" s="7">
        <v>148.5</v>
      </c>
      <c r="H490" s="7">
        <v>122.74</v>
      </c>
      <c r="I490" s="7">
        <v>3.12</v>
      </c>
      <c r="J490" s="7">
        <v>274.36</v>
      </c>
      <c r="K490" s="7" t="s">
        <v>132</v>
      </c>
      <c r="L490" s="7">
        <v>1</v>
      </c>
      <c r="M490" s="7" t="s">
        <v>4693</v>
      </c>
      <c r="N490" s="7"/>
    </row>
    <row r="491" spans="1:14" hidden="1" x14ac:dyDescent="0.35">
      <c r="A491" s="7">
        <v>30402069</v>
      </c>
      <c r="B491" s="7" t="s">
        <v>4959</v>
      </c>
      <c r="C491" s="7" t="s">
        <v>4457</v>
      </c>
      <c r="D491" s="7" t="s">
        <v>4452</v>
      </c>
      <c r="E491" s="7" t="s">
        <v>0</v>
      </c>
      <c r="F491" s="7" t="s">
        <v>132</v>
      </c>
      <c r="G491" s="7">
        <v>477.18</v>
      </c>
      <c r="H491" s="7">
        <v>462.72</v>
      </c>
      <c r="I491" s="7">
        <v>4.95</v>
      </c>
      <c r="J491" s="7">
        <v>944.85</v>
      </c>
      <c r="K491" s="7" t="s">
        <v>132</v>
      </c>
      <c r="L491" s="7">
        <v>2</v>
      </c>
      <c r="M491" s="7" t="s">
        <v>4693</v>
      </c>
      <c r="N491" s="7"/>
    </row>
    <row r="492" spans="1:14" hidden="1" x14ac:dyDescent="0.35">
      <c r="A492" s="7">
        <v>30402077</v>
      </c>
      <c r="B492" s="7" t="s">
        <v>4960</v>
      </c>
      <c r="C492" s="7" t="s">
        <v>4445</v>
      </c>
      <c r="D492" s="7" t="s">
        <v>4462</v>
      </c>
      <c r="E492" s="7" t="s">
        <v>132</v>
      </c>
      <c r="F492" s="7" t="s">
        <v>0</v>
      </c>
      <c r="G492" s="7">
        <v>37.799999999999997</v>
      </c>
      <c r="H492" s="7">
        <v>40.18</v>
      </c>
      <c r="I492" s="7">
        <v>0</v>
      </c>
      <c r="J492" s="7">
        <v>77.98</v>
      </c>
      <c r="K492" s="7" t="s">
        <v>0</v>
      </c>
      <c r="L492" s="7">
        <v>1</v>
      </c>
      <c r="M492" s="7" t="s">
        <v>4693</v>
      </c>
      <c r="N492" s="7"/>
    </row>
    <row r="493" spans="1:14" hidden="1" x14ac:dyDescent="0.35">
      <c r="A493" s="7">
        <v>30402085</v>
      </c>
      <c r="B493" s="7" t="s">
        <v>4961</v>
      </c>
      <c r="C493" s="7" t="s">
        <v>4457</v>
      </c>
      <c r="D493" s="7" t="s">
        <v>4452</v>
      </c>
      <c r="E493" s="7" t="s">
        <v>132</v>
      </c>
      <c r="F493" s="7" t="s">
        <v>132</v>
      </c>
      <c r="G493" s="7">
        <v>204.93</v>
      </c>
      <c r="H493" s="7">
        <v>186.24</v>
      </c>
      <c r="I493" s="7">
        <v>3.12</v>
      </c>
      <c r="J493" s="7">
        <v>394.29</v>
      </c>
      <c r="K493" s="7" t="s">
        <v>132</v>
      </c>
      <c r="L493" s="7">
        <v>1</v>
      </c>
      <c r="M493" s="7" t="s">
        <v>4693</v>
      </c>
      <c r="N493" s="7"/>
    </row>
    <row r="494" spans="1:14" hidden="1" x14ac:dyDescent="0.35">
      <c r="A494" s="7">
        <v>30402093</v>
      </c>
      <c r="B494" s="7" t="s">
        <v>4962</v>
      </c>
      <c r="C494" s="7" t="s">
        <v>4457</v>
      </c>
      <c r="D494" s="7" t="s">
        <v>4462</v>
      </c>
      <c r="E494" s="7" t="s">
        <v>0</v>
      </c>
      <c r="F494" s="7" t="s">
        <v>0</v>
      </c>
      <c r="G494" s="7">
        <v>148.5</v>
      </c>
      <c r="H494" s="7">
        <v>130.80000000000001</v>
      </c>
      <c r="I494" s="7">
        <v>3.12</v>
      </c>
      <c r="J494" s="7">
        <v>282.42</v>
      </c>
      <c r="K494" s="7" t="s">
        <v>132</v>
      </c>
      <c r="L494" s="7">
        <v>1</v>
      </c>
      <c r="M494" s="7" t="s">
        <v>4693</v>
      </c>
      <c r="N494" s="7"/>
    </row>
    <row r="495" spans="1:14" hidden="1" x14ac:dyDescent="0.35">
      <c r="A495" s="7">
        <v>30403014</v>
      </c>
      <c r="B495" s="7" t="s">
        <v>4963</v>
      </c>
      <c r="C495" s="7" t="s">
        <v>4445</v>
      </c>
      <c r="D495" s="7" t="s">
        <v>4462</v>
      </c>
      <c r="E495" s="7" t="s">
        <v>0</v>
      </c>
      <c r="F495" s="7" t="s">
        <v>0</v>
      </c>
      <c r="G495" s="7">
        <v>25</v>
      </c>
      <c r="H495" s="7">
        <v>20</v>
      </c>
      <c r="I495" s="7">
        <v>0</v>
      </c>
      <c r="J495" s="7">
        <v>45</v>
      </c>
      <c r="K495" s="7" t="s">
        <v>132</v>
      </c>
      <c r="L495" s="7">
        <v>1</v>
      </c>
      <c r="M495" s="7" t="s">
        <v>4693</v>
      </c>
      <c r="N495" s="7"/>
    </row>
    <row r="496" spans="1:14" hidden="1" x14ac:dyDescent="0.35">
      <c r="A496" s="7">
        <v>30403030</v>
      </c>
      <c r="B496" s="7" t="s">
        <v>4964</v>
      </c>
      <c r="C496" s="7" t="s">
        <v>4457</v>
      </c>
      <c r="D496" s="7" t="s">
        <v>4452</v>
      </c>
      <c r="E496" s="7" t="s">
        <v>0</v>
      </c>
      <c r="F496" s="7" t="s">
        <v>132</v>
      </c>
      <c r="G496" s="7">
        <v>692.01</v>
      </c>
      <c r="H496" s="7">
        <v>655.68</v>
      </c>
      <c r="I496" s="7">
        <v>8.61</v>
      </c>
      <c r="J496" s="7">
        <v>1356.3</v>
      </c>
      <c r="K496" s="7" t="s">
        <v>132</v>
      </c>
      <c r="L496" s="7">
        <v>2</v>
      </c>
      <c r="M496" s="7" t="s">
        <v>4693</v>
      </c>
      <c r="N496" s="7"/>
    </row>
    <row r="497" spans="1:14" hidden="1" x14ac:dyDescent="0.35">
      <c r="A497" s="7">
        <v>30403049</v>
      </c>
      <c r="B497" s="7" t="s">
        <v>4965</v>
      </c>
      <c r="C497" s="7" t="s">
        <v>4457</v>
      </c>
      <c r="D497" s="7" t="s">
        <v>4452</v>
      </c>
      <c r="E497" s="7" t="s">
        <v>0</v>
      </c>
      <c r="F497" s="7" t="s">
        <v>132</v>
      </c>
      <c r="G497" s="7">
        <v>803.39</v>
      </c>
      <c r="H497" s="7">
        <v>684.8</v>
      </c>
      <c r="I497" s="7">
        <v>18.170000000000002</v>
      </c>
      <c r="J497" s="7">
        <v>1506.36</v>
      </c>
      <c r="K497" s="7" t="s">
        <v>132</v>
      </c>
      <c r="L497" s="7">
        <v>2</v>
      </c>
      <c r="M497" s="7" t="s">
        <v>4693</v>
      </c>
      <c r="N497" s="7"/>
    </row>
    <row r="498" spans="1:14" hidden="1" x14ac:dyDescent="0.35">
      <c r="A498" s="7">
        <v>30403057</v>
      </c>
      <c r="B498" s="7" t="s">
        <v>4966</v>
      </c>
      <c r="C498" s="7" t="s">
        <v>4457</v>
      </c>
      <c r="D498" s="7" t="s">
        <v>4452</v>
      </c>
      <c r="E498" s="7" t="s">
        <v>0</v>
      </c>
      <c r="F498" s="7" t="s">
        <v>132</v>
      </c>
      <c r="G498" s="7">
        <v>415.8</v>
      </c>
      <c r="H498" s="7">
        <v>326.39999999999998</v>
      </c>
      <c r="I498" s="7">
        <v>4.95</v>
      </c>
      <c r="J498" s="7">
        <v>747.15</v>
      </c>
      <c r="K498" s="7" t="s">
        <v>132</v>
      </c>
      <c r="L498" s="7">
        <v>2</v>
      </c>
      <c r="M498" s="7" t="s">
        <v>4693</v>
      </c>
      <c r="N498" s="7"/>
    </row>
    <row r="499" spans="1:14" hidden="1" x14ac:dyDescent="0.35">
      <c r="A499" s="7">
        <v>30403065</v>
      </c>
      <c r="B499" s="7" t="s">
        <v>4967</v>
      </c>
      <c r="C499" s="7" t="s">
        <v>4457</v>
      </c>
      <c r="D499" s="7" t="s">
        <v>4452</v>
      </c>
      <c r="E499" s="7" t="s">
        <v>0</v>
      </c>
      <c r="F499" s="7" t="s">
        <v>132</v>
      </c>
      <c r="G499" s="7">
        <v>803.39</v>
      </c>
      <c r="H499" s="7">
        <v>891.04</v>
      </c>
      <c r="I499" s="7">
        <v>18.170000000000002</v>
      </c>
      <c r="J499" s="7">
        <v>1712.6</v>
      </c>
      <c r="K499" s="7" t="s">
        <v>132</v>
      </c>
      <c r="L499" s="7">
        <v>2</v>
      </c>
      <c r="M499" s="7" t="s">
        <v>4693</v>
      </c>
      <c r="N499" s="7"/>
    </row>
    <row r="500" spans="1:14" hidden="1" x14ac:dyDescent="0.35">
      <c r="A500" s="7">
        <v>30403073</v>
      </c>
      <c r="B500" s="7" t="s">
        <v>4968</v>
      </c>
      <c r="C500" s="7" t="s">
        <v>4457</v>
      </c>
      <c r="D500" s="7" t="s">
        <v>4452</v>
      </c>
      <c r="E500" s="7" t="s">
        <v>0</v>
      </c>
      <c r="F500" s="7" t="s">
        <v>132</v>
      </c>
      <c r="G500" s="7">
        <v>649.11</v>
      </c>
      <c r="H500" s="7">
        <v>581.84</v>
      </c>
      <c r="I500" s="7">
        <v>3.12</v>
      </c>
      <c r="J500" s="7">
        <v>1234.07</v>
      </c>
      <c r="K500" s="7" t="s">
        <v>132</v>
      </c>
      <c r="L500" s="7">
        <v>2</v>
      </c>
      <c r="M500" s="7" t="s">
        <v>4693</v>
      </c>
      <c r="N500" s="7"/>
    </row>
    <row r="501" spans="1:14" hidden="1" x14ac:dyDescent="0.35">
      <c r="A501" s="7">
        <v>30403081</v>
      </c>
      <c r="B501" s="7" t="s">
        <v>4969</v>
      </c>
      <c r="C501" s="7" t="s">
        <v>4457</v>
      </c>
      <c r="D501" s="7" t="s">
        <v>4452</v>
      </c>
      <c r="E501" s="7" t="s">
        <v>0</v>
      </c>
      <c r="F501" s="7" t="s">
        <v>132</v>
      </c>
      <c r="G501" s="7">
        <v>692.01</v>
      </c>
      <c r="H501" s="7">
        <v>655.68</v>
      </c>
      <c r="I501" s="7">
        <v>3.12</v>
      </c>
      <c r="J501" s="7">
        <v>1350.81</v>
      </c>
      <c r="K501" s="7" t="s">
        <v>132</v>
      </c>
      <c r="L501" s="7">
        <v>2</v>
      </c>
      <c r="M501" s="7" t="s">
        <v>4693</v>
      </c>
      <c r="N501" s="7"/>
    </row>
    <row r="502" spans="1:14" hidden="1" x14ac:dyDescent="0.35">
      <c r="A502" s="7">
        <v>30403090</v>
      </c>
      <c r="B502" s="7" t="s">
        <v>4970</v>
      </c>
      <c r="C502" s="7" t="s">
        <v>4457</v>
      </c>
      <c r="D502" s="7" t="s">
        <v>4452</v>
      </c>
      <c r="E502" s="7" t="s">
        <v>0</v>
      </c>
      <c r="F502" s="7" t="s">
        <v>132</v>
      </c>
      <c r="G502" s="7">
        <v>874.5</v>
      </c>
      <c r="H502" s="7">
        <v>765.44</v>
      </c>
      <c r="I502" s="7">
        <v>15.39</v>
      </c>
      <c r="J502" s="7">
        <v>1655.33</v>
      </c>
      <c r="K502" s="7" t="s">
        <v>132</v>
      </c>
      <c r="L502" s="7">
        <v>2</v>
      </c>
      <c r="M502" s="7" t="s">
        <v>4693</v>
      </c>
      <c r="N502" s="7"/>
    </row>
    <row r="503" spans="1:14" hidden="1" x14ac:dyDescent="0.35">
      <c r="A503" s="7">
        <v>30403103</v>
      </c>
      <c r="B503" s="7" t="s">
        <v>4971</v>
      </c>
      <c r="C503" s="7" t="s">
        <v>4445</v>
      </c>
      <c r="D503" s="7" t="s">
        <v>4462</v>
      </c>
      <c r="E503" s="7" t="s">
        <v>132</v>
      </c>
      <c r="F503" s="7" t="s">
        <v>0</v>
      </c>
      <c r="G503" s="7">
        <v>37.799999999999997</v>
      </c>
      <c r="H503" s="7">
        <v>29.76</v>
      </c>
      <c r="I503" s="7">
        <v>0</v>
      </c>
      <c r="J503" s="7">
        <v>67.56</v>
      </c>
      <c r="K503" s="7" t="s">
        <v>0</v>
      </c>
      <c r="L503" s="7">
        <v>1</v>
      </c>
      <c r="M503" s="7" t="s">
        <v>4554</v>
      </c>
      <c r="N503" s="7"/>
    </row>
    <row r="504" spans="1:14" hidden="1" x14ac:dyDescent="0.35">
      <c r="A504" s="7">
        <v>30403111</v>
      </c>
      <c r="B504" s="7" t="s">
        <v>4972</v>
      </c>
      <c r="C504" s="7" t="s">
        <v>4457</v>
      </c>
      <c r="D504" s="7" t="s">
        <v>4452</v>
      </c>
      <c r="E504" s="7" t="s">
        <v>0</v>
      </c>
      <c r="F504" s="7" t="s">
        <v>132</v>
      </c>
      <c r="G504" s="7">
        <v>973.5</v>
      </c>
      <c r="H504" s="7">
        <v>906.39</v>
      </c>
      <c r="I504" s="7">
        <v>3.12</v>
      </c>
      <c r="J504" s="7">
        <v>1883.01</v>
      </c>
      <c r="K504" s="7" t="s">
        <v>132</v>
      </c>
      <c r="L504" s="7">
        <v>2</v>
      </c>
      <c r="M504" s="7" t="s">
        <v>4693</v>
      </c>
      <c r="N504" s="7"/>
    </row>
    <row r="505" spans="1:14" hidden="1" x14ac:dyDescent="0.35">
      <c r="A505" s="7">
        <v>30403120</v>
      </c>
      <c r="B505" s="7" t="s">
        <v>4973</v>
      </c>
      <c r="C505" s="7" t="s">
        <v>4457</v>
      </c>
      <c r="D505" s="7" t="s">
        <v>4452</v>
      </c>
      <c r="E505" s="7" t="s">
        <v>0</v>
      </c>
      <c r="F505" s="7" t="s">
        <v>132</v>
      </c>
      <c r="G505" s="7">
        <v>692.01</v>
      </c>
      <c r="H505" s="7">
        <v>620.53</v>
      </c>
      <c r="I505" s="7">
        <v>3.12</v>
      </c>
      <c r="J505" s="7">
        <v>1315.66</v>
      </c>
      <c r="K505" s="7" t="s">
        <v>132</v>
      </c>
      <c r="L505" s="7">
        <v>2</v>
      </c>
      <c r="M505" s="7" t="s">
        <v>4693</v>
      </c>
      <c r="N505" s="7"/>
    </row>
    <row r="506" spans="1:14" hidden="1" x14ac:dyDescent="0.35">
      <c r="A506" s="7">
        <v>30403138</v>
      </c>
      <c r="B506" s="7" t="s">
        <v>4974</v>
      </c>
      <c r="C506" s="7" t="s">
        <v>4457</v>
      </c>
      <c r="D506" s="7" t="s">
        <v>4452</v>
      </c>
      <c r="E506" s="7" t="s">
        <v>0</v>
      </c>
      <c r="F506" s="7" t="s">
        <v>132</v>
      </c>
      <c r="G506" s="7">
        <v>524.78</v>
      </c>
      <c r="H506" s="7">
        <v>472</v>
      </c>
      <c r="I506" s="7">
        <v>3.47</v>
      </c>
      <c r="J506" s="7">
        <v>1000.25</v>
      </c>
      <c r="K506" s="7" t="s">
        <v>132</v>
      </c>
      <c r="L506" s="7">
        <v>2</v>
      </c>
      <c r="M506" s="7" t="s">
        <v>4693</v>
      </c>
      <c r="N506" s="7"/>
    </row>
    <row r="507" spans="1:14" hidden="1" x14ac:dyDescent="0.35">
      <c r="A507" s="7">
        <v>30403146</v>
      </c>
      <c r="B507" s="7" t="s">
        <v>4975</v>
      </c>
      <c r="C507" s="7" t="s">
        <v>4457</v>
      </c>
      <c r="D507" s="7" t="s">
        <v>4452</v>
      </c>
      <c r="E507" s="7" t="s">
        <v>0</v>
      </c>
      <c r="F507" s="7" t="s">
        <v>132</v>
      </c>
      <c r="G507" s="7">
        <v>181.5</v>
      </c>
      <c r="H507" s="7">
        <v>176</v>
      </c>
      <c r="I507" s="7">
        <v>3.12</v>
      </c>
      <c r="J507" s="7">
        <v>360.62</v>
      </c>
      <c r="K507" s="7" t="s">
        <v>132</v>
      </c>
      <c r="L507" s="7">
        <v>1</v>
      </c>
      <c r="M507" s="7" t="s">
        <v>4693</v>
      </c>
      <c r="N507" s="7"/>
    </row>
    <row r="508" spans="1:14" hidden="1" x14ac:dyDescent="0.35">
      <c r="A508" s="7">
        <v>30403154</v>
      </c>
      <c r="B508" s="7" t="s">
        <v>4976</v>
      </c>
      <c r="C508" s="7" t="s">
        <v>4457</v>
      </c>
      <c r="D508" s="7" t="s">
        <v>4452</v>
      </c>
      <c r="E508" s="7" t="s">
        <v>0</v>
      </c>
      <c r="F508" s="7" t="s">
        <v>132</v>
      </c>
      <c r="G508" s="7">
        <v>204.6</v>
      </c>
      <c r="H508" s="7">
        <v>179.52</v>
      </c>
      <c r="I508" s="7">
        <v>3.12</v>
      </c>
      <c r="J508" s="7">
        <v>387.24</v>
      </c>
      <c r="K508" s="7" t="s">
        <v>132</v>
      </c>
      <c r="L508" s="7">
        <v>1</v>
      </c>
      <c r="M508" s="7" t="s">
        <v>4693</v>
      </c>
      <c r="N508" s="7"/>
    </row>
    <row r="509" spans="1:14" hidden="1" x14ac:dyDescent="0.35">
      <c r="A509" s="7">
        <v>30403162</v>
      </c>
      <c r="B509" s="7" t="s">
        <v>4977</v>
      </c>
      <c r="C509" s="7" t="s">
        <v>4457</v>
      </c>
      <c r="D509" s="7" t="s">
        <v>4462</v>
      </c>
      <c r="E509" s="7" t="s">
        <v>0</v>
      </c>
      <c r="F509" s="7" t="s">
        <v>0</v>
      </c>
      <c r="G509" s="7">
        <v>110</v>
      </c>
      <c r="H509" s="7">
        <v>86.7</v>
      </c>
      <c r="I509" s="7">
        <v>0</v>
      </c>
      <c r="J509" s="7">
        <v>196.7</v>
      </c>
      <c r="K509" s="7" t="s">
        <v>132</v>
      </c>
      <c r="L509" s="7">
        <v>1</v>
      </c>
      <c r="M509" s="7" t="s">
        <v>4693</v>
      </c>
      <c r="N509" s="7"/>
    </row>
    <row r="510" spans="1:14" ht="26" hidden="1" x14ac:dyDescent="0.35">
      <c r="A510" s="7">
        <v>30404010</v>
      </c>
      <c r="B510" s="7" t="s">
        <v>4978</v>
      </c>
      <c r="C510" s="7" t="s">
        <v>4457</v>
      </c>
      <c r="D510" s="7" t="s">
        <v>4452</v>
      </c>
      <c r="E510" s="7" t="s">
        <v>0</v>
      </c>
      <c r="F510" s="7" t="s">
        <v>132</v>
      </c>
      <c r="G510" s="7">
        <v>933.91</v>
      </c>
      <c r="H510" s="7">
        <v>768.46</v>
      </c>
      <c r="I510" s="7">
        <v>18.170000000000002</v>
      </c>
      <c r="J510" s="7">
        <v>1720.54</v>
      </c>
      <c r="K510" s="7" t="s">
        <v>132</v>
      </c>
      <c r="L510" s="7">
        <v>2</v>
      </c>
      <c r="M510" s="7" t="s">
        <v>4693</v>
      </c>
      <c r="N510" s="7"/>
    </row>
    <row r="511" spans="1:14" ht="26" hidden="1" x14ac:dyDescent="0.35">
      <c r="A511" s="7">
        <v>30404029</v>
      </c>
      <c r="B511" s="7" t="s">
        <v>4979</v>
      </c>
      <c r="C511" s="7" t="s">
        <v>4457</v>
      </c>
      <c r="D511" s="7" t="s">
        <v>4452</v>
      </c>
      <c r="E511" s="7" t="s">
        <v>0</v>
      </c>
      <c r="F511" s="7" t="s">
        <v>132</v>
      </c>
      <c r="G511" s="7">
        <v>840.4</v>
      </c>
      <c r="H511" s="7">
        <v>1019.83</v>
      </c>
      <c r="I511" s="7">
        <v>15.39</v>
      </c>
      <c r="J511" s="7">
        <v>1875.62</v>
      </c>
      <c r="K511" s="7" t="s">
        <v>132</v>
      </c>
      <c r="L511" s="7">
        <v>2</v>
      </c>
      <c r="M511" s="7" t="s">
        <v>4693</v>
      </c>
      <c r="N511" s="7"/>
    </row>
    <row r="512" spans="1:14" ht="26" hidden="1" x14ac:dyDescent="0.35">
      <c r="A512" s="7">
        <v>30404037</v>
      </c>
      <c r="B512" s="7" t="s">
        <v>4980</v>
      </c>
      <c r="C512" s="7" t="s">
        <v>4457</v>
      </c>
      <c r="D512" s="7" t="s">
        <v>4452</v>
      </c>
      <c r="E512" s="7" t="s">
        <v>0</v>
      </c>
      <c r="F512" s="7" t="s">
        <v>132</v>
      </c>
      <c r="G512" s="7">
        <v>983.4</v>
      </c>
      <c r="H512" s="7">
        <v>1150.95</v>
      </c>
      <c r="I512" s="7">
        <v>15.39</v>
      </c>
      <c r="J512" s="7">
        <v>2149.7399999999998</v>
      </c>
      <c r="K512" s="7" t="s">
        <v>132</v>
      </c>
      <c r="L512" s="7">
        <v>2</v>
      </c>
      <c r="M512" s="7" t="s">
        <v>4693</v>
      </c>
      <c r="N512" s="7"/>
    </row>
    <row r="513" spans="1:14" hidden="1" x14ac:dyDescent="0.35">
      <c r="A513" s="7">
        <v>30404045</v>
      </c>
      <c r="B513" s="7" t="s">
        <v>4981</v>
      </c>
      <c r="C513" s="7" t="s">
        <v>4457</v>
      </c>
      <c r="D513" s="7" t="s">
        <v>4452</v>
      </c>
      <c r="E513" s="7" t="s">
        <v>0</v>
      </c>
      <c r="F513" s="7" t="s">
        <v>132</v>
      </c>
      <c r="G513" s="7">
        <v>988.9</v>
      </c>
      <c r="H513" s="7">
        <v>1007.68</v>
      </c>
      <c r="I513" s="7">
        <v>15.39</v>
      </c>
      <c r="J513" s="7">
        <v>2011.97</v>
      </c>
      <c r="K513" s="7" t="s">
        <v>132</v>
      </c>
      <c r="L513" s="7">
        <v>2</v>
      </c>
      <c r="M513" s="7" t="s">
        <v>4693</v>
      </c>
      <c r="N513" s="7"/>
    </row>
    <row r="514" spans="1:14" ht="26" hidden="1" x14ac:dyDescent="0.35">
      <c r="A514" s="7">
        <v>30404053</v>
      </c>
      <c r="B514" s="7" t="s">
        <v>4982</v>
      </c>
      <c r="C514" s="7" t="s">
        <v>4457</v>
      </c>
      <c r="D514" s="7" t="s">
        <v>4452</v>
      </c>
      <c r="E514" s="7" t="s">
        <v>0</v>
      </c>
      <c r="F514" s="7" t="s">
        <v>132</v>
      </c>
      <c r="G514" s="7">
        <v>1362.9</v>
      </c>
      <c r="H514" s="7">
        <v>1212.1500000000001</v>
      </c>
      <c r="I514" s="7">
        <v>18.170000000000002</v>
      </c>
      <c r="J514" s="7">
        <v>2593.2199999999998</v>
      </c>
      <c r="K514" s="7" t="s">
        <v>132</v>
      </c>
      <c r="L514" s="7">
        <v>2</v>
      </c>
      <c r="M514" s="7" t="s">
        <v>4693</v>
      </c>
      <c r="N514" s="7"/>
    </row>
    <row r="515" spans="1:14" hidden="1" x14ac:dyDescent="0.35">
      <c r="A515" s="7">
        <v>30404061</v>
      </c>
      <c r="B515" s="7" t="s">
        <v>4983</v>
      </c>
      <c r="C515" s="7" t="s">
        <v>4457</v>
      </c>
      <c r="D515" s="7" t="s">
        <v>4452</v>
      </c>
      <c r="E515" s="7" t="s">
        <v>0</v>
      </c>
      <c r="F515" s="7" t="s">
        <v>132</v>
      </c>
      <c r="G515" s="7">
        <v>1168.75</v>
      </c>
      <c r="H515" s="7">
        <v>1115.67</v>
      </c>
      <c r="I515" s="7">
        <v>170.88</v>
      </c>
      <c r="J515" s="7">
        <v>2455.3000000000002</v>
      </c>
      <c r="K515" s="7" t="s">
        <v>132</v>
      </c>
      <c r="L515" s="7">
        <v>2</v>
      </c>
      <c r="M515" s="7" t="s">
        <v>4693</v>
      </c>
      <c r="N515" s="7"/>
    </row>
    <row r="516" spans="1:14" hidden="1" x14ac:dyDescent="0.35">
      <c r="A516" s="7">
        <v>30404088</v>
      </c>
      <c r="B516" s="7" t="s">
        <v>4984</v>
      </c>
      <c r="C516" s="7" t="s">
        <v>4457</v>
      </c>
      <c r="D516" s="7" t="s">
        <v>4452</v>
      </c>
      <c r="E516" s="7" t="s">
        <v>0</v>
      </c>
      <c r="F516" s="7" t="s">
        <v>132</v>
      </c>
      <c r="G516" s="7">
        <v>712.8</v>
      </c>
      <c r="H516" s="7">
        <v>536.91</v>
      </c>
      <c r="I516" s="7">
        <v>18.170000000000002</v>
      </c>
      <c r="J516" s="7">
        <v>1267.8800000000001</v>
      </c>
      <c r="K516" s="7" t="s">
        <v>132</v>
      </c>
      <c r="L516" s="7">
        <v>2</v>
      </c>
      <c r="M516" s="7" t="s">
        <v>4693</v>
      </c>
      <c r="N516" s="7"/>
    </row>
    <row r="517" spans="1:14" hidden="1" x14ac:dyDescent="0.35">
      <c r="A517" s="7">
        <v>30404096</v>
      </c>
      <c r="B517" s="7" t="s">
        <v>4985</v>
      </c>
      <c r="C517" s="7" t="s">
        <v>4457</v>
      </c>
      <c r="D517" s="7" t="s">
        <v>4452</v>
      </c>
      <c r="E517" s="7" t="s">
        <v>0</v>
      </c>
      <c r="F517" s="7" t="s">
        <v>132</v>
      </c>
      <c r="G517" s="7">
        <v>984.5</v>
      </c>
      <c r="H517" s="7">
        <v>995.08</v>
      </c>
      <c r="I517" s="7">
        <v>15.39</v>
      </c>
      <c r="J517" s="7">
        <v>1994.97</v>
      </c>
      <c r="K517" s="7" t="s">
        <v>132</v>
      </c>
      <c r="L517" s="7">
        <v>2</v>
      </c>
      <c r="M517" s="7" t="s">
        <v>4693</v>
      </c>
      <c r="N517" s="7"/>
    </row>
    <row r="518" spans="1:14" hidden="1" x14ac:dyDescent="0.35">
      <c r="A518" s="7">
        <v>30404100</v>
      </c>
      <c r="B518" s="7" t="s">
        <v>4986</v>
      </c>
      <c r="C518" s="7" t="s">
        <v>4457</v>
      </c>
      <c r="D518" s="7" t="s">
        <v>4452</v>
      </c>
      <c r="E518" s="7" t="s">
        <v>0</v>
      </c>
      <c r="F518" s="7" t="s">
        <v>132</v>
      </c>
      <c r="G518" s="7">
        <v>869</v>
      </c>
      <c r="H518" s="7">
        <v>725.05</v>
      </c>
      <c r="I518" s="7">
        <v>15.39</v>
      </c>
      <c r="J518" s="7">
        <v>1609.44</v>
      </c>
      <c r="K518" s="7" t="s">
        <v>132</v>
      </c>
      <c r="L518" s="7">
        <v>2</v>
      </c>
      <c r="M518" s="7" t="s">
        <v>4693</v>
      </c>
      <c r="N518" s="7"/>
    </row>
    <row r="519" spans="1:14" hidden="1" x14ac:dyDescent="0.35">
      <c r="A519" s="7">
        <v>30404126</v>
      </c>
      <c r="B519" s="7" t="s">
        <v>4987</v>
      </c>
      <c r="C519" s="7" t="s">
        <v>4457</v>
      </c>
      <c r="D519" s="7" t="s">
        <v>4452</v>
      </c>
      <c r="E519" s="7" t="s">
        <v>0</v>
      </c>
      <c r="F519" s="7" t="s">
        <v>132</v>
      </c>
      <c r="G519" s="7">
        <v>1491.6</v>
      </c>
      <c r="H519" s="7">
        <v>1284.6300000000001</v>
      </c>
      <c r="I519" s="7">
        <v>15.39</v>
      </c>
      <c r="J519" s="7">
        <v>2791.62</v>
      </c>
      <c r="K519" s="7" t="s">
        <v>132</v>
      </c>
      <c r="L519" s="7">
        <v>4</v>
      </c>
      <c r="M519" s="7" t="s">
        <v>4693</v>
      </c>
      <c r="N519" s="7"/>
    </row>
    <row r="520" spans="1:14" hidden="1" x14ac:dyDescent="0.35">
      <c r="A520" s="7">
        <v>30404134</v>
      </c>
      <c r="B520" s="7" t="s">
        <v>4988</v>
      </c>
      <c r="C520" s="7" t="s">
        <v>4457</v>
      </c>
      <c r="D520" s="7" t="s">
        <v>4452</v>
      </c>
      <c r="E520" s="7" t="s">
        <v>0</v>
      </c>
      <c r="F520" s="7" t="s">
        <v>132</v>
      </c>
      <c r="G520" s="7">
        <v>1362.9</v>
      </c>
      <c r="H520" s="7">
        <v>1284.6300000000001</v>
      </c>
      <c r="I520" s="7">
        <v>15.39</v>
      </c>
      <c r="J520" s="7">
        <v>2662.92</v>
      </c>
      <c r="K520" s="7" t="s">
        <v>132</v>
      </c>
      <c r="L520" s="7">
        <v>2</v>
      </c>
      <c r="M520" s="7" t="s">
        <v>4693</v>
      </c>
      <c r="N520" s="7"/>
    </row>
    <row r="521" spans="1:14" hidden="1" x14ac:dyDescent="0.35">
      <c r="A521" s="7">
        <v>30501016</v>
      </c>
      <c r="B521" s="7" t="s">
        <v>4989</v>
      </c>
      <c r="C521" s="7" t="s">
        <v>4445</v>
      </c>
      <c r="D521" s="7" t="s">
        <v>4446</v>
      </c>
      <c r="E521" s="7" t="s">
        <v>132</v>
      </c>
      <c r="F521" s="7" t="s">
        <v>0</v>
      </c>
      <c r="G521" s="7">
        <v>42.8</v>
      </c>
      <c r="H521" s="7">
        <v>60</v>
      </c>
      <c r="I521" s="7">
        <v>0</v>
      </c>
      <c r="J521" s="7">
        <v>102.8</v>
      </c>
      <c r="K521" s="7" t="s">
        <v>0</v>
      </c>
      <c r="L521" s="7">
        <v>0</v>
      </c>
      <c r="M521" s="7" t="s">
        <v>4693</v>
      </c>
      <c r="N521" s="7"/>
    </row>
    <row r="522" spans="1:14" hidden="1" x14ac:dyDescent="0.35">
      <c r="A522" s="7">
        <v>30501024</v>
      </c>
      <c r="B522" s="7" t="s">
        <v>4990</v>
      </c>
      <c r="C522" s="7" t="s">
        <v>4457</v>
      </c>
      <c r="D522" s="7" t="s">
        <v>4462</v>
      </c>
      <c r="E522" s="7" t="s">
        <v>132</v>
      </c>
      <c r="F522" s="7" t="s">
        <v>0</v>
      </c>
      <c r="G522" s="7">
        <v>221.1</v>
      </c>
      <c r="H522" s="7">
        <v>87.36</v>
      </c>
      <c r="I522" s="7">
        <v>0</v>
      </c>
      <c r="J522" s="7">
        <v>308.45999999999998</v>
      </c>
      <c r="K522" s="7" t="s">
        <v>0</v>
      </c>
      <c r="L522" s="7">
        <v>1</v>
      </c>
      <c r="M522" s="7" t="s">
        <v>4693</v>
      </c>
      <c r="N522" s="7"/>
    </row>
    <row r="523" spans="1:14" hidden="1" x14ac:dyDescent="0.35">
      <c r="A523" s="7">
        <v>30501040</v>
      </c>
      <c r="B523" s="7" t="s">
        <v>4991</v>
      </c>
      <c r="C523" s="7" t="s">
        <v>4457</v>
      </c>
      <c r="D523" s="7" t="s">
        <v>4452</v>
      </c>
      <c r="E523" s="7" t="s">
        <v>0</v>
      </c>
      <c r="F523" s="7" t="s">
        <v>132</v>
      </c>
      <c r="G523" s="7">
        <v>486.75</v>
      </c>
      <c r="H523" s="7">
        <v>298.58</v>
      </c>
      <c r="I523" s="7">
        <v>7.15</v>
      </c>
      <c r="J523" s="7">
        <v>792.48</v>
      </c>
      <c r="K523" s="7" t="s">
        <v>132</v>
      </c>
      <c r="L523" s="7">
        <v>1</v>
      </c>
      <c r="M523" s="7" t="s">
        <v>4693</v>
      </c>
      <c r="N523" s="7"/>
    </row>
    <row r="524" spans="1:14" hidden="1" x14ac:dyDescent="0.35">
      <c r="A524" s="7">
        <v>30501059</v>
      </c>
      <c r="B524" s="7" t="s">
        <v>4992</v>
      </c>
      <c r="C524" s="7" t="s">
        <v>4445</v>
      </c>
      <c r="D524" s="7" t="s">
        <v>4462</v>
      </c>
      <c r="E524" s="7" t="s">
        <v>0</v>
      </c>
      <c r="F524" s="7" t="s">
        <v>0</v>
      </c>
      <c r="G524" s="7">
        <v>37.799999999999997</v>
      </c>
      <c r="H524" s="7">
        <v>40.18</v>
      </c>
      <c r="I524" s="7">
        <v>0</v>
      </c>
      <c r="J524" s="7">
        <v>77.98</v>
      </c>
      <c r="K524" s="7" t="s">
        <v>0</v>
      </c>
      <c r="L524" s="7">
        <v>0</v>
      </c>
      <c r="M524" s="7" t="s">
        <v>4693</v>
      </c>
      <c r="N524" s="7"/>
    </row>
    <row r="525" spans="1:14" hidden="1" x14ac:dyDescent="0.35">
      <c r="A525" s="7">
        <v>30501067</v>
      </c>
      <c r="B525" s="7" t="s">
        <v>4993</v>
      </c>
      <c r="C525" s="7" t="s">
        <v>4445</v>
      </c>
      <c r="D525" s="7" t="s">
        <v>4462</v>
      </c>
      <c r="E525" s="7" t="s">
        <v>0</v>
      </c>
      <c r="F525" s="7" t="s">
        <v>0</v>
      </c>
      <c r="G525" s="7">
        <v>110</v>
      </c>
      <c r="H525" s="7">
        <v>110.74</v>
      </c>
      <c r="I525" s="7">
        <v>0</v>
      </c>
      <c r="J525" s="7">
        <v>220.74</v>
      </c>
      <c r="K525" s="7" t="s">
        <v>132</v>
      </c>
      <c r="L525" s="7">
        <v>1</v>
      </c>
      <c r="M525" s="7" t="s">
        <v>4693</v>
      </c>
      <c r="N525" s="7"/>
    </row>
    <row r="526" spans="1:14" hidden="1" x14ac:dyDescent="0.35">
      <c r="A526" s="7">
        <v>30501075</v>
      </c>
      <c r="B526" s="7" t="s">
        <v>4994</v>
      </c>
      <c r="C526" s="7" t="s">
        <v>4445</v>
      </c>
      <c r="D526" s="7" t="s">
        <v>4446</v>
      </c>
      <c r="E526" s="7" t="s">
        <v>0</v>
      </c>
      <c r="F526" s="7" t="s">
        <v>0</v>
      </c>
      <c r="G526" s="7">
        <v>57.2</v>
      </c>
      <c r="H526" s="7">
        <v>26.33</v>
      </c>
      <c r="I526" s="7">
        <v>0</v>
      </c>
      <c r="J526" s="7">
        <v>83.53</v>
      </c>
      <c r="K526" s="7" t="s">
        <v>0</v>
      </c>
      <c r="L526" s="7">
        <v>0</v>
      </c>
      <c r="M526" s="7" t="s">
        <v>4693</v>
      </c>
      <c r="N526" s="7"/>
    </row>
    <row r="527" spans="1:14" hidden="1" x14ac:dyDescent="0.35">
      <c r="A527" s="7">
        <v>30501083</v>
      </c>
      <c r="B527" s="7" t="s">
        <v>4995</v>
      </c>
      <c r="C527" s="7" t="s">
        <v>4445</v>
      </c>
      <c r="D527" s="7" t="s">
        <v>4446</v>
      </c>
      <c r="E527" s="7" t="s">
        <v>132</v>
      </c>
      <c r="F527" s="7" t="s">
        <v>0</v>
      </c>
      <c r="G527" s="7">
        <v>0</v>
      </c>
      <c r="H527" s="7">
        <v>30.2</v>
      </c>
      <c r="I527" s="7">
        <v>0</v>
      </c>
      <c r="J527" s="7">
        <v>30.2</v>
      </c>
      <c r="K527" s="7" t="s">
        <v>0</v>
      </c>
      <c r="L527" s="7">
        <v>0</v>
      </c>
      <c r="M527" s="7" t="s">
        <v>4554</v>
      </c>
      <c r="N527" s="7"/>
    </row>
    <row r="528" spans="1:14" hidden="1" x14ac:dyDescent="0.35">
      <c r="A528" s="7">
        <v>30501091</v>
      </c>
      <c r="B528" s="7" t="s">
        <v>4996</v>
      </c>
      <c r="C528" s="7" t="s">
        <v>4457</v>
      </c>
      <c r="D528" s="7" t="s">
        <v>4462</v>
      </c>
      <c r="E528" s="7" t="s">
        <v>132</v>
      </c>
      <c r="F528" s="7" t="s">
        <v>0</v>
      </c>
      <c r="G528" s="7">
        <v>138.6</v>
      </c>
      <c r="H528" s="7">
        <v>119.52</v>
      </c>
      <c r="I528" s="7">
        <v>0</v>
      </c>
      <c r="J528" s="7">
        <v>258.12</v>
      </c>
      <c r="K528" s="7" t="s">
        <v>132</v>
      </c>
      <c r="L528" s="7">
        <v>1</v>
      </c>
      <c r="M528" s="7" t="s">
        <v>4693</v>
      </c>
      <c r="N528" s="7"/>
    </row>
    <row r="529" spans="1:14" hidden="1" x14ac:dyDescent="0.35">
      <c r="A529" s="7">
        <v>30501113</v>
      </c>
      <c r="B529" s="7" t="s">
        <v>4997</v>
      </c>
      <c r="C529" s="7" t="s">
        <v>4445</v>
      </c>
      <c r="D529" s="7" t="s">
        <v>4462</v>
      </c>
      <c r="E529" s="7" t="s">
        <v>132</v>
      </c>
      <c r="F529" s="7" t="s">
        <v>0</v>
      </c>
      <c r="G529" s="7">
        <v>10</v>
      </c>
      <c r="H529" s="7">
        <v>40.18</v>
      </c>
      <c r="I529" s="7">
        <v>0</v>
      </c>
      <c r="J529" s="7">
        <v>50.18</v>
      </c>
      <c r="K529" s="7" t="s">
        <v>0</v>
      </c>
      <c r="L529" s="7">
        <v>1</v>
      </c>
      <c r="M529" s="7" t="s">
        <v>4554</v>
      </c>
      <c r="N529" s="7"/>
    </row>
    <row r="530" spans="1:14" ht="26" hidden="1" x14ac:dyDescent="0.35">
      <c r="A530" s="7">
        <v>30501121</v>
      </c>
      <c r="B530" s="7" t="s">
        <v>4998</v>
      </c>
      <c r="C530" s="7" t="s">
        <v>4457</v>
      </c>
      <c r="D530" s="7" t="s">
        <v>4452</v>
      </c>
      <c r="E530" s="7" t="s">
        <v>0</v>
      </c>
      <c r="F530" s="7" t="s">
        <v>132</v>
      </c>
      <c r="G530" s="7">
        <v>484.88</v>
      </c>
      <c r="H530" s="7">
        <v>425.68</v>
      </c>
      <c r="I530" s="7">
        <v>22</v>
      </c>
      <c r="J530" s="7">
        <v>932.56</v>
      </c>
      <c r="K530" s="7" t="s">
        <v>132</v>
      </c>
      <c r="L530" s="7">
        <v>2</v>
      </c>
      <c r="M530" s="7" t="s">
        <v>4693</v>
      </c>
      <c r="N530" s="7"/>
    </row>
    <row r="531" spans="1:14" ht="26" hidden="1" x14ac:dyDescent="0.35">
      <c r="A531" s="7">
        <v>30501130</v>
      </c>
      <c r="B531" s="7" t="s">
        <v>4999</v>
      </c>
      <c r="C531" s="7" t="s">
        <v>4457</v>
      </c>
      <c r="D531" s="7" t="s">
        <v>4452</v>
      </c>
      <c r="E531" s="7" t="s">
        <v>0</v>
      </c>
      <c r="F531" s="7" t="s">
        <v>132</v>
      </c>
      <c r="G531" s="7">
        <v>484.88</v>
      </c>
      <c r="H531" s="7">
        <v>425.68</v>
      </c>
      <c r="I531" s="7">
        <v>22</v>
      </c>
      <c r="J531" s="7">
        <v>932.56</v>
      </c>
      <c r="K531" s="7" t="s">
        <v>132</v>
      </c>
      <c r="L531" s="7">
        <v>2</v>
      </c>
      <c r="M531" s="7" t="s">
        <v>4693</v>
      </c>
      <c r="N531" s="7"/>
    </row>
    <row r="532" spans="1:14" ht="26" hidden="1" x14ac:dyDescent="0.35">
      <c r="A532" s="7">
        <v>30501148</v>
      </c>
      <c r="B532" s="7" t="s">
        <v>5000</v>
      </c>
      <c r="C532" s="7" t="s">
        <v>4457</v>
      </c>
      <c r="D532" s="7" t="s">
        <v>4452</v>
      </c>
      <c r="E532" s="7" t="s">
        <v>0</v>
      </c>
      <c r="F532" s="7" t="s">
        <v>132</v>
      </c>
      <c r="G532" s="7">
        <v>484.88</v>
      </c>
      <c r="H532" s="7">
        <v>557.82000000000005</v>
      </c>
      <c r="I532" s="7">
        <v>22</v>
      </c>
      <c r="J532" s="7">
        <v>1064.7</v>
      </c>
      <c r="K532" s="7" t="s">
        <v>132</v>
      </c>
      <c r="L532" s="7">
        <v>2</v>
      </c>
      <c r="M532" s="7" t="s">
        <v>4693</v>
      </c>
      <c r="N532" s="7"/>
    </row>
    <row r="533" spans="1:14" hidden="1" x14ac:dyDescent="0.35">
      <c r="A533" s="7">
        <v>30501156</v>
      </c>
      <c r="B533" s="7" t="s">
        <v>5001</v>
      </c>
      <c r="C533" s="7" t="s">
        <v>4445</v>
      </c>
      <c r="D533" s="7" t="s">
        <v>4462</v>
      </c>
      <c r="E533" s="7" t="s">
        <v>0</v>
      </c>
      <c r="F533" s="7" t="s">
        <v>0</v>
      </c>
      <c r="G533" s="7">
        <v>204.6</v>
      </c>
      <c r="H533" s="7">
        <v>120</v>
      </c>
      <c r="I533" s="7">
        <v>0</v>
      </c>
      <c r="J533" s="7">
        <v>324.60000000000002</v>
      </c>
      <c r="K533" s="7" t="s">
        <v>0</v>
      </c>
      <c r="L533" s="7">
        <v>1</v>
      </c>
      <c r="M533" s="7" t="s">
        <v>4693</v>
      </c>
      <c r="N533" s="7"/>
    </row>
    <row r="534" spans="1:14" hidden="1" x14ac:dyDescent="0.35">
      <c r="A534" s="7">
        <v>30501164</v>
      </c>
      <c r="B534" s="7" t="s">
        <v>5002</v>
      </c>
      <c r="C534" s="7" t="s">
        <v>4445</v>
      </c>
      <c r="D534" s="7" t="s">
        <v>4462</v>
      </c>
      <c r="E534" s="7" t="s">
        <v>0</v>
      </c>
      <c r="F534" s="7" t="s">
        <v>0</v>
      </c>
      <c r="G534" s="7">
        <v>204.6</v>
      </c>
      <c r="H534" s="7">
        <v>70</v>
      </c>
      <c r="I534" s="7">
        <v>0</v>
      </c>
      <c r="J534" s="7">
        <v>274.60000000000002</v>
      </c>
      <c r="K534" s="7" t="s">
        <v>0</v>
      </c>
      <c r="L534" s="7">
        <v>1</v>
      </c>
      <c r="M534" s="7" t="s">
        <v>4693</v>
      </c>
      <c r="N534" s="7"/>
    </row>
    <row r="535" spans="1:14" hidden="1" x14ac:dyDescent="0.35">
      <c r="A535" s="7">
        <v>30501172</v>
      </c>
      <c r="B535" s="7" t="s">
        <v>5003</v>
      </c>
      <c r="C535" s="7" t="s">
        <v>4457</v>
      </c>
      <c r="D535" s="7" t="s">
        <v>4462</v>
      </c>
      <c r="E535" s="7" t="s">
        <v>0</v>
      </c>
      <c r="F535" s="7" t="s">
        <v>0</v>
      </c>
      <c r="G535" s="7">
        <v>204.6</v>
      </c>
      <c r="H535" s="7">
        <v>274.39999999999998</v>
      </c>
      <c r="I535" s="7">
        <v>0</v>
      </c>
      <c r="J535" s="7">
        <v>479</v>
      </c>
      <c r="K535" s="7" t="s">
        <v>132</v>
      </c>
      <c r="L535" s="7">
        <v>1</v>
      </c>
      <c r="M535" s="7" t="s">
        <v>4693</v>
      </c>
      <c r="N535" s="7"/>
    </row>
    <row r="536" spans="1:14" ht="26" hidden="1" x14ac:dyDescent="0.35">
      <c r="A536" s="7">
        <v>30501180</v>
      </c>
      <c r="B536" s="7" t="s">
        <v>5004</v>
      </c>
      <c r="C536" s="7" t="s">
        <v>4457</v>
      </c>
      <c r="D536" s="7" t="s">
        <v>4452</v>
      </c>
      <c r="E536" s="7" t="s">
        <v>0</v>
      </c>
      <c r="F536" s="7" t="s">
        <v>132</v>
      </c>
      <c r="G536" s="7">
        <v>1052.08</v>
      </c>
      <c r="H536" s="7">
        <v>1334</v>
      </c>
      <c r="I536" s="7">
        <v>56</v>
      </c>
      <c r="J536" s="7">
        <v>2442.08</v>
      </c>
      <c r="K536" s="7" t="s">
        <v>132</v>
      </c>
      <c r="L536" s="7">
        <v>4</v>
      </c>
      <c r="M536" s="7" t="s">
        <v>4693</v>
      </c>
      <c r="N536" s="7"/>
    </row>
    <row r="537" spans="1:14" hidden="1" x14ac:dyDescent="0.35">
      <c r="A537" s="7">
        <v>30501199</v>
      </c>
      <c r="B537" s="7" t="s">
        <v>5005</v>
      </c>
      <c r="C537" s="7" t="s">
        <v>4457</v>
      </c>
      <c r="D537" s="7" t="s">
        <v>4462</v>
      </c>
      <c r="E537" s="7" t="s">
        <v>0</v>
      </c>
      <c r="F537" s="7" t="s">
        <v>0</v>
      </c>
      <c r="G537" s="7">
        <v>395</v>
      </c>
      <c r="H537" s="7">
        <v>204.69</v>
      </c>
      <c r="I537" s="7">
        <v>21</v>
      </c>
      <c r="J537" s="7">
        <v>620.69000000000005</v>
      </c>
      <c r="K537" s="7" t="s">
        <v>132</v>
      </c>
      <c r="L537" s="7">
        <v>2</v>
      </c>
      <c r="M537" s="7" t="s">
        <v>4693</v>
      </c>
      <c r="N537" s="7"/>
    </row>
    <row r="538" spans="1:14" hidden="1" x14ac:dyDescent="0.35">
      <c r="A538" s="7">
        <v>30501202</v>
      </c>
      <c r="B538" s="7" t="s">
        <v>5006</v>
      </c>
      <c r="C538" s="7" t="s">
        <v>4457</v>
      </c>
      <c r="D538" s="7" t="s">
        <v>4452</v>
      </c>
      <c r="E538" s="7" t="s">
        <v>0</v>
      </c>
      <c r="F538" s="7" t="s">
        <v>132</v>
      </c>
      <c r="G538" s="7">
        <v>1371.5</v>
      </c>
      <c r="H538" s="7">
        <v>695.2</v>
      </c>
      <c r="I538" s="7">
        <v>22</v>
      </c>
      <c r="J538" s="7">
        <v>2088.6999999999998</v>
      </c>
      <c r="K538" s="7" t="s">
        <v>132</v>
      </c>
      <c r="L538" s="7">
        <v>4</v>
      </c>
      <c r="M538" s="7" t="s">
        <v>4693</v>
      </c>
      <c r="N538" s="7"/>
    </row>
    <row r="539" spans="1:14" hidden="1" x14ac:dyDescent="0.35">
      <c r="A539" s="7">
        <v>30501210</v>
      </c>
      <c r="B539" s="7" t="s">
        <v>5007</v>
      </c>
      <c r="C539" s="7" t="s">
        <v>4457</v>
      </c>
      <c r="D539" s="7" t="s">
        <v>4452</v>
      </c>
      <c r="E539" s="7" t="s">
        <v>0</v>
      </c>
      <c r="F539" s="7" t="s">
        <v>132</v>
      </c>
      <c r="G539" s="7">
        <v>1371.5</v>
      </c>
      <c r="H539" s="7">
        <v>589.38</v>
      </c>
      <c r="I539" s="7">
        <v>22</v>
      </c>
      <c r="J539" s="7">
        <v>1982.88</v>
      </c>
      <c r="K539" s="7" t="s">
        <v>132</v>
      </c>
      <c r="L539" s="7">
        <v>4</v>
      </c>
      <c r="M539" s="7" t="s">
        <v>4693</v>
      </c>
      <c r="N539" s="7"/>
    </row>
    <row r="540" spans="1:14" hidden="1" x14ac:dyDescent="0.35">
      <c r="A540" s="7">
        <v>30501229</v>
      </c>
      <c r="B540" s="7" t="s">
        <v>5008</v>
      </c>
      <c r="C540" s="7" t="s">
        <v>4457</v>
      </c>
      <c r="D540" s="7" t="s">
        <v>4452</v>
      </c>
      <c r="E540" s="7" t="s">
        <v>132</v>
      </c>
      <c r="F540" s="7" t="s">
        <v>132</v>
      </c>
      <c r="G540" s="7">
        <v>264</v>
      </c>
      <c r="H540" s="7">
        <v>230.96</v>
      </c>
      <c r="I540" s="7">
        <v>20.68</v>
      </c>
      <c r="J540" s="7">
        <v>515.64</v>
      </c>
      <c r="K540" s="7" t="s">
        <v>132</v>
      </c>
      <c r="L540" s="7">
        <v>1</v>
      </c>
      <c r="M540" s="7" t="s">
        <v>4693</v>
      </c>
      <c r="N540" s="7"/>
    </row>
    <row r="541" spans="1:14" hidden="1" x14ac:dyDescent="0.35">
      <c r="A541" s="7">
        <v>30501237</v>
      </c>
      <c r="B541" s="7" t="s">
        <v>5009</v>
      </c>
      <c r="C541" s="7" t="s">
        <v>4445</v>
      </c>
      <c r="D541" s="7" t="s">
        <v>4462</v>
      </c>
      <c r="E541" s="7" t="s">
        <v>132</v>
      </c>
      <c r="F541" s="7" t="s">
        <v>0</v>
      </c>
      <c r="G541" s="7">
        <v>85</v>
      </c>
      <c r="H541" s="7">
        <v>101.52</v>
      </c>
      <c r="I541" s="7">
        <v>20.68</v>
      </c>
      <c r="J541" s="7">
        <v>207.2</v>
      </c>
      <c r="K541" s="7" t="s">
        <v>0</v>
      </c>
      <c r="L541" s="7">
        <v>1</v>
      </c>
      <c r="M541" s="7" t="s">
        <v>4693</v>
      </c>
      <c r="N541" s="7"/>
    </row>
    <row r="542" spans="1:14" hidden="1" x14ac:dyDescent="0.35">
      <c r="A542" s="7">
        <v>30501245</v>
      </c>
      <c r="B542" s="7" t="s">
        <v>5010</v>
      </c>
      <c r="C542" s="7" t="s">
        <v>4457</v>
      </c>
      <c r="D542" s="7" t="s">
        <v>4452</v>
      </c>
      <c r="E542" s="7" t="s">
        <v>0</v>
      </c>
      <c r="F542" s="7" t="s">
        <v>132</v>
      </c>
      <c r="G542" s="7">
        <v>412.5</v>
      </c>
      <c r="H542" s="7">
        <v>431.18</v>
      </c>
      <c r="I542" s="7">
        <v>4.9000000000000004</v>
      </c>
      <c r="J542" s="7">
        <v>848.58</v>
      </c>
      <c r="K542" s="7" t="s">
        <v>132</v>
      </c>
      <c r="L542" s="7">
        <v>2</v>
      </c>
      <c r="M542" s="7" t="s">
        <v>4693</v>
      </c>
      <c r="N542" s="7"/>
    </row>
    <row r="543" spans="1:14" hidden="1" x14ac:dyDescent="0.35">
      <c r="A543" s="7">
        <v>30501253</v>
      </c>
      <c r="B543" s="7" t="s">
        <v>5011</v>
      </c>
      <c r="C543" s="7" t="s">
        <v>4457</v>
      </c>
      <c r="D543" s="7" t="s">
        <v>4452</v>
      </c>
      <c r="E543" s="7" t="s">
        <v>0</v>
      </c>
      <c r="F543" s="7" t="s">
        <v>132</v>
      </c>
      <c r="G543" s="7">
        <v>589.71</v>
      </c>
      <c r="H543" s="7">
        <v>526.5</v>
      </c>
      <c r="I543" s="7">
        <v>4.95</v>
      </c>
      <c r="J543" s="7">
        <v>1121.1600000000001</v>
      </c>
      <c r="K543" s="7" t="s">
        <v>132</v>
      </c>
      <c r="L543" s="7">
        <v>2</v>
      </c>
      <c r="M543" s="7" t="s">
        <v>4693</v>
      </c>
      <c r="N543" s="7"/>
    </row>
    <row r="544" spans="1:14" hidden="1" x14ac:dyDescent="0.35">
      <c r="A544" s="7">
        <v>30501261</v>
      </c>
      <c r="B544" s="7" t="s">
        <v>5012</v>
      </c>
      <c r="C544" s="7" t="s">
        <v>4457</v>
      </c>
      <c r="D544" s="7" t="s">
        <v>4452</v>
      </c>
      <c r="E544" s="7" t="s">
        <v>0</v>
      </c>
      <c r="F544" s="7" t="s">
        <v>132</v>
      </c>
      <c r="G544" s="7">
        <v>407.88</v>
      </c>
      <c r="H544" s="7">
        <v>343.39</v>
      </c>
      <c r="I544" s="7">
        <v>9.77</v>
      </c>
      <c r="J544" s="7">
        <v>761.04</v>
      </c>
      <c r="K544" s="7" t="s">
        <v>132</v>
      </c>
      <c r="L544" s="7">
        <v>1</v>
      </c>
      <c r="M544" s="7" t="s">
        <v>4693</v>
      </c>
      <c r="N544" s="7"/>
    </row>
    <row r="545" spans="1:14" hidden="1" x14ac:dyDescent="0.35">
      <c r="A545" s="7">
        <v>30501270</v>
      </c>
      <c r="B545" s="7" t="s">
        <v>5013</v>
      </c>
      <c r="C545" s="7" t="s">
        <v>4457</v>
      </c>
      <c r="D545" s="7" t="s">
        <v>4452</v>
      </c>
      <c r="E545" s="7" t="s">
        <v>0</v>
      </c>
      <c r="F545" s="7" t="s">
        <v>132</v>
      </c>
      <c r="G545" s="7">
        <v>356.4</v>
      </c>
      <c r="H545" s="7">
        <v>299.49</v>
      </c>
      <c r="I545" s="7">
        <v>7.15</v>
      </c>
      <c r="J545" s="7">
        <v>663.04</v>
      </c>
      <c r="K545" s="7" t="s">
        <v>132</v>
      </c>
      <c r="L545" s="7">
        <v>1</v>
      </c>
      <c r="M545" s="7" t="s">
        <v>4693</v>
      </c>
      <c r="N545" s="7"/>
    </row>
    <row r="546" spans="1:14" hidden="1" x14ac:dyDescent="0.35">
      <c r="A546" s="7">
        <v>30501288</v>
      </c>
      <c r="B546" s="7" t="s">
        <v>5014</v>
      </c>
      <c r="C546" s="7" t="s">
        <v>4457</v>
      </c>
      <c r="D546" s="7" t="s">
        <v>4462</v>
      </c>
      <c r="E546" s="7" t="s">
        <v>0</v>
      </c>
      <c r="F546" s="7" t="s">
        <v>0</v>
      </c>
      <c r="G546" s="7">
        <v>138.6</v>
      </c>
      <c r="H546" s="7">
        <v>83.33</v>
      </c>
      <c r="I546" s="7">
        <v>0</v>
      </c>
      <c r="J546" s="7">
        <v>221.93</v>
      </c>
      <c r="K546" s="7" t="s">
        <v>0</v>
      </c>
      <c r="L546" s="7">
        <v>1</v>
      </c>
      <c r="M546" s="7" t="s">
        <v>4693</v>
      </c>
      <c r="N546" s="7"/>
    </row>
    <row r="547" spans="1:14" hidden="1" x14ac:dyDescent="0.35">
      <c r="A547" s="7">
        <v>30501296</v>
      </c>
      <c r="B547" s="7" t="s">
        <v>5015</v>
      </c>
      <c r="C547" s="7" t="s">
        <v>4457</v>
      </c>
      <c r="D547" s="7" t="s">
        <v>4452</v>
      </c>
      <c r="E547" s="7" t="s">
        <v>0</v>
      </c>
      <c r="F547" s="7" t="s">
        <v>132</v>
      </c>
      <c r="G547" s="7">
        <v>558.36</v>
      </c>
      <c r="H547" s="7">
        <v>585.59</v>
      </c>
      <c r="I547" s="7">
        <v>7.15</v>
      </c>
      <c r="J547" s="7">
        <v>1151.0999999999999</v>
      </c>
      <c r="K547" s="7" t="s">
        <v>132</v>
      </c>
      <c r="L547" s="7">
        <v>2</v>
      </c>
      <c r="M547" s="7" t="s">
        <v>4693</v>
      </c>
      <c r="N547" s="7"/>
    </row>
    <row r="548" spans="1:14" hidden="1" x14ac:dyDescent="0.35">
      <c r="A548" s="7">
        <v>30501300</v>
      </c>
      <c r="B548" s="7" t="s">
        <v>5016</v>
      </c>
      <c r="C548" s="7" t="s">
        <v>4457</v>
      </c>
      <c r="D548" s="7" t="s">
        <v>4452</v>
      </c>
      <c r="E548" s="7" t="s">
        <v>0</v>
      </c>
      <c r="F548" s="7" t="s">
        <v>132</v>
      </c>
      <c r="G548" s="7">
        <v>558.36</v>
      </c>
      <c r="H548" s="7">
        <v>620.53</v>
      </c>
      <c r="I548" s="7">
        <v>7.15</v>
      </c>
      <c r="J548" s="7">
        <v>1186.04</v>
      </c>
      <c r="K548" s="7" t="s">
        <v>132</v>
      </c>
      <c r="L548" s="7">
        <v>2</v>
      </c>
      <c r="M548" s="7" t="s">
        <v>4693</v>
      </c>
      <c r="N548" s="7"/>
    </row>
    <row r="549" spans="1:14" hidden="1" x14ac:dyDescent="0.35">
      <c r="A549" s="7">
        <v>30501318</v>
      </c>
      <c r="B549" s="7" t="s">
        <v>5017</v>
      </c>
      <c r="C549" s="7" t="s">
        <v>4457</v>
      </c>
      <c r="D549" s="7" t="s">
        <v>4452</v>
      </c>
      <c r="E549" s="7" t="s">
        <v>0</v>
      </c>
      <c r="F549" s="7" t="s">
        <v>132</v>
      </c>
      <c r="G549" s="7">
        <v>188.1</v>
      </c>
      <c r="H549" s="7">
        <v>426.3</v>
      </c>
      <c r="I549" s="7">
        <v>0</v>
      </c>
      <c r="J549" s="7">
        <v>614.4</v>
      </c>
      <c r="K549" s="7" t="s">
        <v>132</v>
      </c>
      <c r="L549" s="7">
        <v>2</v>
      </c>
      <c r="M549" s="7" t="s">
        <v>4693</v>
      </c>
      <c r="N549" s="7"/>
    </row>
    <row r="550" spans="1:14" hidden="1" x14ac:dyDescent="0.35">
      <c r="A550" s="7">
        <v>30501326</v>
      </c>
      <c r="B550" s="7" t="s">
        <v>5018</v>
      </c>
      <c r="C550" s="7" t="s">
        <v>4457</v>
      </c>
      <c r="D550" s="7" t="s">
        <v>4452</v>
      </c>
      <c r="E550" s="7" t="s">
        <v>0</v>
      </c>
      <c r="F550" s="7" t="s">
        <v>132</v>
      </c>
      <c r="G550" s="7">
        <v>558.36</v>
      </c>
      <c r="H550" s="7">
        <v>434.24</v>
      </c>
      <c r="I550" s="7">
        <v>7.15</v>
      </c>
      <c r="J550" s="7">
        <v>999.75</v>
      </c>
      <c r="K550" s="7" t="s">
        <v>132</v>
      </c>
      <c r="L550" s="7">
        <v>2</v>
      </c>
      <c r="M550" s="7" t="s">
        <v>4693</v>
      </c>
      <c r="N550" s="7"/>
    </row>
    <row r="551" spans="1:14" hidden="1" x14ac:dyDescent="0.35">
      <c r="A551" s="7">
        <v>30501334</v>
      </c>
      <c r="B551" s="7" t="s">
        <v>5019</v>
      </c>
      <c r="C551" s="7" t="s">
        <v>4457</v>
      </c>
      <c r="D551" s="7" t="s">
        <v>4452</v>
      </c>
      <c r="E551" s="7" t="s">
        <v>0</v>
      </c>
      <c r="F551" s="7" t="s">
        <v>132</v>
      </c>
      <c r="G551" s="7">
        <v>770.55</v>
      </c>
      <c r="H551" s="7">
        <v>568.64</v>
      </c>
      <c r="I551" s="7">
        <v>4.9000000000000004</v>
      </c>
      <c r="J551" s="7">
        <v>1344.09</v>
      </c>
      <c r="K551" s="7" t="s">
        <v>132</v>
      </c>
      <c r="L551" s="7">
        <v>2</v>
      </c>
      <c r="M551" s="7" t="s">
        <v>4693</v>
      </c>
      <c r="N551" s="7"/>
    </row>
    <row r="552" spans="1:14" hidden="1" x14ac:dyDescent="0.35">
      <c r="A552" s="7">
        <v>30501342</v>
      </c>
      <c r="B552" s="7" t="s">
        <v>5020</v>
      </c>
      <c r="C552" s="7" t="s">
        <v>4457</v>
      </c>
      <c r="D552" s="7" t="s">
        <v>4452</v>
      </c>
      <c r="E552" s="7" t="s">
        <v>0</v>
      </c>
      <c r="F552" s="7" t="s">
        <v>132</v>
      </c>
      <c r="G552" s="7">
        <v>493.5</v>
      </c>
      <c r="H552" s="7">
        <v>475.76</v>
      </c>
      <c r="I552" s="7">
        <v>7.15</v>
      </c>
      <c r="J552" s="7">
        <v>976.41</v>
      </c>
      <c r="K552" s="7" t="s">
        <v>132</v>
      </c>
      <c r="L552" s="7">
        <v>2</v>
      </c>
      <c r="M552" s="7" t="s">
        <v>4549</v>
      </c>
      <c r="N552" s="7"/>
    </row>
    <row r="553" spans="1:14" hidden="1" x14ac:dyDescent="0.35">
      <c r="A553" s="7">
        <v>30501350</v>
      </c>
      <c r="B553" s="7" t="s">
        <v>5021</v>
      </c>
      <c r="C553" s="7" t="s">
        <v>4457</v>
      </c>
      <c r="D553" s="7" t="s">
        <v>4452</v>
      </c>
      <c r="E553" s="7" t="s">
        <v>0</v>
      </c>
      <c r="F553" s="7" t="s">
        <v>132</v>
      </c>
      <c r="G553" s="7">
        <v>777.98</v>
      </c>
      <c r="H553" s="7">
        <v>816.79</v>
      </c>
      <c r="I553" s="7">
        <v>7.15</v>
      </c>
      <c r="J553" s="7">
        <v>1601.92</v>
      </c>
      <c r="K553" s="7" t="s">
        <v>132</v>
      </c>
      <c r="L553" s="7">
        <v>2</v>
      </c>
      <c r="M553" s="7" t="s">
        <v>4549</v>
      </c>
      <c r="N553" s="7"/>
    </row>
    <row r="554" spans="1:14" hidden="1" x14ac:dyDescent="0.35">
      <c r="A554" s="7">
        <v>30501369</v>
      </c>
      <c r="B554" s="7" t="s">
        <v>5022</v>
      </c>
      <c r="C554" s="7" t="s">
        <v>4457</v>
      </c>
      <c r="D554" s="7" t="s">
        <v>4452</v>
      </c>
      <c r="E554" s="7" t="s">
        <v>0</v>
      </c>
      <c r="F554" s="7" t="s">
        <v>132</v>
      </c>
      <c r="G554" s="7">
        <v>536.25</v>
      </c>
      <c r="H554" s="7">
        <v>280</v>
      </c>
      <c r="I554" s="7">
        <v>7.15</v>
      </c>
      <c r="J554" s="7">
        <v>823.4</v>
      </c>
      <c r="K554" s="7" t="s">
        <v>132</v>
      </c>
      <c r="L554" s="7">
        <v>2</v>
      </c>
      <c r="M554" s="7" t="s">
        <v>4549</v>
      </c>
      <c r="N554" s="7"/>
    </row>
    <row r="555" spans="1:14" hidden="1" x14ac:dyDescent="0.35">
      <c r="A555" s="7">
        <v>30501377</v>
      </c>
      <c r="B555" s="7" t="s">
        <v>5023</v>
      </c>
      <c r="C555" s="7" t="s">
        <v>4457</v>
      </c>
      <c r="D555" s="7" t="s">
        <v>4462</v>
      </c>
      <c r="E555" s="7" t="s">
        <v>0</v>
      </c>
      <c r="F555" s="7" t="s">
        <v>0</v>
      </c>
      <c r="G555" s="7">
        <v>93.5</v>
      </c>
      <c r="H555" s="7">
        <v>88.8</v>
      </c>
      <c r="I555" s="7">
        <v>0</v>
      </c>
      <c r="J555" s="7">
        <v>182.3</v>
      </c>
      <c r="K555" s="7" t="s">
        <v>132</v>
      </c>
      <c r="L555" s="7">
        <v>0</v>
      </c>
      <c r="M555" s="7" t="s">
        <v>4693</v>
      </c>
      <c r="N555" s="7"/>
    </row>
    <row r="556" spans="1:14" hidden="1" x14ac:dyDescent="0.35">
      <c r="A556" s="7">
        <v>30501385</v>
      </c>
      <c r="B556" s="7" t="s">
        <v>5024</v>
      </c>
      <c r="C556" s="7" t="s">
        <v>4457</v>
      </c>
      <c r="D556" s="7" t="s">
        <v>4452</v>
      </c>
      <c r="E556" s="7" t="s">
        <v>0</v>
      </c>
      <c r="F556" s="7" t="s">
        <v>132</v>
      </c>
      <c r="G556" s="7">
        <v>336.6</v>
      </c>
      <c r="H556" s="7">
        <v>326.39999999999998</v>
      </c>
      <c r="I556" s="7">
        <v>7.15</v>
      </c>
      <c r="J556" s="7">
        <v>670.15</v>
      </c>
      <c r="K556" s="7" t="s">
        <v>132</v>
      </c>
      <c r="L556" s="7">
        <v>2</v>
      </c>
      <c r="M556" s="7" t="s">
        <v>4693</v>
      </c>
      <c r="N556" s="7"/>
    </row>
    <row r="557" spans="1:14" hidden="1" x14ac:dyDescent="0.35">
      <c r="A557" s="7">
        <v>30501393</v>
      </c>
      <c r="B557" s="7" t="s">
        <v>5025</v>
      </c>
      <c r="C557" s="7" t="s">
        <v>4457</v>
      </c>
      <c r="D557" s="7" t="s">
        <v>4452</v>
      </c>
      <c r="E557" s="7" t="s">
        <v>0</v>
      </c>
      <c r="F557" s="7" t="s">
        <v>132</v>
      </c>
      <c r="G557" s="7">
        <v>632.61</v>
      </c>
      <c r="H557" s="7">
        <v>336.8</v>
      </c>
      <c r="I557" s="7">
        <v>7.15</v>
      </c>
      <c r="J557" s="7">
        <v>976.56</v>
      </c>
      <c r="K557" s="7" t="s">
        <v>132</v>
      </c>
      <c r="L557" s="7">
        <v>3</v>
      </c>
      <c r="M557" s="7" t="s">
        <v>4693</v>
      </c>
      <c r="N557" s="7"/>
    </row>
    <row r="558" spans="1:14" hidden="1" x14ac:dyDescent="0.35">
      <c r="A558" s="7">
        <v>30501407</v>
      </c>
      <c r="B558" s="7" t="s">
        <v>5026</v>
      </c>
      <c r="C558" s="7" t="s">
        <v>4457</v>
      </c>
      <c r="D558" s="7" t="s">
        <v>4452</v>
      </c>
      <c r="E558" s="7" t="s">
        <v>0</v>
      </c>
      <c r="F558" s="7" t="s">
        <v>132</v>
      </c>
      <c r="G558" s="7">
        <v>374.22</v>
      </c>
      <c r="H558" s="7">
        <v>297.27999999999997</v>
      </c>
      <c r="I558" s="7">
        <v>8.02</v>
      </c>
      <c r="J558" s="7">
        <v>679.52</v>
      </c>
      <c r="K558" s="7" t="s">
        <v>132</v>
      </c>
      <c r="L558" s="7">
        <v>1</v>
      </c>
      <c r="M558" s="7" t="s">
        <v>4693</v>
      </c>
      <c r="N558" s="7"/>
    </row>
    <row r="559" spans="1:14" hidden="1" x14ac:dyDescent="0.35">
      <c r="A559" s="7">
        <v>30501423</v>
      </c>
      <c r="B559" s="7" t="s">
        <v>5027</v>
      </c>
      <c r="C559" s="7" t="s">
        <v>4457</v>
      </c>
      <c r="D559" s="7" t="s">
        <v>4452</v>
      </c>
      <c r="E559" s="7" t="s">
        <v>0</v>
      </c>
      <c r="F559" s="7" t="s">
        <v>132</v>
      </c>
      <c r="G559" s="7">
        <v>777.98</v>
      </c>
      <c r="H559" s="7">
        <v>680.5</v>
      </c>
      <c r="I559" s="7">
        <v>22</v>
      </c>
      <c r="J559" s="7">
        <v>1480.48</v>
      </c>
      <c r="K559" s="7" t="s">
        <v>132</v>
      </c>
      <c r="L559" s="7">
        <v>3</v>
      </c>
      <c r="M559" s="7" t="s">
        <v>4693</v>
      </c>
      <c r="N559" s="7"/>
    </row>
    <row r="560" spans="1:14" hidden="1" x14ac:dyDescent="0.35">
      <c r="A560" s="7">
        <v>30501431</v>
      </c>
      <c r="B560" s="7" t="s">
        <v>5028</v>
      </c>
      <c r="C560" s="7" t="s">
        <v>4457</v>
      </c>
      <c r="D560" s="7" t="s">
        <v>4452</v>
      </c>
      <c r="E560" s="7" t="s">
        <v>0</v>
      </c>
      <c r="F560" s="7" t="s">
        <v>132</v>
      </c>
      <c r="G560" s="7">
        <v>529.1</v>
      </c>
      <c r="H560" s="7">
        <v>388.8</v>
      </c>
      <c r="I560" s="7">
        <v>4.9000000000000004</v>
      </c>
      <c r="J560" s="7">
        <v>922.8</v>
      </c>
      <c r="K560" s="7" t="s">
        <v>132</v>
      </c>
      <c r="L560" s="7">
        <v>2</v>
      </c>
      <c r="M560" s="7" t="s">
        <v>4693</v>
      </c>
      <c r="N560" s="7"/>
    </row>
    <row r="561" spans="1:14" hidden="1" x14ac:dyDescent="0.35">
      <c r="A561" s="7">
        <v>30501440</v>
      </c>
      <c r="B561" s="7" t="s">
        <v>5029</v>
      </c>
      <c r="C561" s="7" t="s">
        <v>4457</v>
      </c>
      <c r="D561" s="7" t="s">
        <v>4452</v>
      </c>
      <c r="E561" s="7" t="s">
        <v>0</v>
      </c>
      <c r="F561" s="7" t="s">
        <v>132</v>
      </c>
      <c r="G561" s="7">
        <v>188.1</v>
      </c>
      <c r="H561" s="7">
        <v>156.5</v>
      </c>
      <c r="I561" s="7">
        <v>0</v>
      </c>
      <c r="J561" s="7">
        <v>344.6</v>
      </c>
      <c r="K561" s="7" t="s">
        <v>132</v>
      </c>
      <c r="L561" s="7">
        <v>1</v>
      </c>
      <c r="M561" s="7" t="s">
        <v>4693</v>
      </c>
      <c r="N561" s="7"/>
    </row>
    <row r="562" spans="1:14" hidden="1" x14ac:dyDescent="0.35">
      <c r="A562" s="7">
        <v>30501458</v>
      </c>
      <c r="B562" s="7" t="s">
        <v>5030</v>
      </c>
      <c r="C562" s="7" t="s">
        <v>4457</v>
      </c>
      <c r="D562" s="7" t="s">
        <v>4452</v>
      </c>
      <c r="E562" s="7" t="s">
        <v>0</v>
      </c>
      <c r="F562" s="7" t="s">
        <v>132</v>
      </c>
      <c r="G562" s="7">
        <v>304.16000000000003</v>
      </c>
      <c r="H562" s="7">
        <v>154.16</v>
      </c>
      <c r="I562" s="7">
        <v>4.9000000000000004</v>
      </c>
      <c r="J562" s="7">
        <v>463.22</v>
      </c>
      <c r="K562" s="7" t="s">
        <v>132</v>
      </c>
      <c r="L562" s="7">
        <v>1</v>
      </c>
      <c r="M562" s="7" t="s">
        <v>4693</v>
      </c>
      <c r="N562" s="7"/>
    </row>
    <row r="563" spans="1:14" ht="26" hidden="1" x14ac:dyDescent="0.35">
      <c r="A563" s="7">
        <v>30501474</v>
      </c>
      <c r="B563" s="7" t="s">
        <v>5031</v>
      </c>
      <c r="C563" s="7" t="s">
        <v>4457</v>
      </c>
      <c r="D563" s="7" t="s">
        <v>4452</v>
      </c>
      <c r="E563" s="7" t="s">
        <v>132</v>
      </c>
      <c r="F563" s="7" t="s">
        <v>132</v>
      </c>
      <c r="G563" s="7">
        <v>138.6</v>
      </c>
      <c r="H563" s="7">
        <v>119.52</v>
      </c>
      <c r="I563" s="7">
        <v>0</v>
      </c>
      <c r="J563" s="7">
        <v>258.12</v>
      </c>
      <c r="K563" s="7" t="s">
        <v>132</v>
      </c>
      <c r="L563" s="7">
        <v>1</v>
      </c>
      <c r="M563" s="7" t="s">
        <v>4693</v>
      </c>
      <c r="N563" s="7"/>
    </row>
    <row r="564" spans="1:14" hidden="1" x14ac:dyDescent="0.35">
      <c r="A564" s="7">
        <v>30501547</v>
      </c>
      <c r="B564" s="7" t="s">
        <v>5032</v>
      </c>
      <c r="C564" s="7" t="s">
        <v>4445</v>
      </c>
      <c r="D564" s="7" t="s">
        <v>4446</v>
      </c>
      <c r="E564" s="7" t="s">
        <v>132</v>
      </c>
      <c r="F564" s="7" t="s">
        <v>0</v>
      </c>
      <c r="G564" s="7">
        <v>79.2</v>
      </c>
      <c r="H564" s="7">
        <v>51.46</v>
      </c>
      <c r="I564" s="7">
        <v>0</v>
      </c>
      <c r="J564" s="7">
        <v>130.66</v>
      </c>
      <c r="K564" s="7" t="s">
        <v>0</v>
      </c>
      <c r="L564" s="7">
        <v>0</v>
      </c>
      <c r="M564" s="7" t="s">
        <v>4693</v>
      </c>
      <c r="N564" s="7"/>
    </row>
    <row r="565" spans="1:14" hidden="1" x14ac:dyDescent="0.35">
      <c r="A565" s="7">
        <v>30502012</v>
      </c>
      <c r="B565" s="7" t="s">
        <v>5033</v>
      </c>
      <c r="C565" s="7" t="s">
        <v>4457</v>
      </c>
      <c r="D565" s="7" t="s">
        <v>4452</v>
      </c>
      <c r="E565" s="7" t="s">
        <v>0</v>
      </c>
      <c r="F565" s="7" t="s">
        <v>132</v>
      </c>
      <c r="G565" s="7">
        <v>602.5</v>
      </c>
      <c r="H565" s="7">
        <v>736.64</v>
      </c>
      <c r="I565" s="7">
        <v>30.8</v>
      </c>
      <c r="J565" s="7">
        <v>1369.94</v>
      </c>
      <c r="K565" s="7" t="s">
        <v>132</v>
      </c>
      <c r="L565" s="7">
        <v>3</v>
      </c>
      <c r="M565" s="7" t="s">
        <v>4693</v>
      </c>
      <c r="N565" s="7"/>
    </row>
    <row r="566" spans="1:14" hidden="1" x14ac:dyDescent="0.35">
      <c r="A566" s="7">
        <v>30502020</v>
      </c>
      <c r="B566" s="7" t="s">
        <v>5034</v>
      </c>
      <c r="C566" s="7" t="s">
        <v>4457</v>
      </c>
      <c r="D566" s="7" t="s">
        <v>4452</v>
      </c>
      <c r="E566" s="7" t="s">
        <v>0</v>
      </c>
      <c r="F566" s="7" t="s">
        <v>132</v>
      </c>
      <c r="G566" s="7">
        <v>572</v>
      </c>
      <c r="H566" s="7">
        <v>186.9</v>
      </c>
      <c r="I566" s="7">
        <v>21</v>
      </c>
      <c r="J566" s="7">
        <v>779.9</v>
      </c>
      <c r="K566" s="7" t="s">
        <v>132</v>
      </c>
      <c r="L566" s="7">
        <v>3</v>
      </c>
      <c r="M566" s="7" t="s">
        <v>4693</v>
      </c>
      <c r="N566" s="7"/>
    </row>
    <row r="567" spans="1:14" hidden="1" x14ac:dyDescent="0.35">
      <c r="A567" s="7">
        <v>30502039</v>
      </c>
      <c r="B567" s="7" t="s">
        <v>5035</v>
      </c>
      <c r="C567" s="7" t="s">
        <v>4457</v>
      </c>
      <c r="D567" s="7" t="s">
        <v>4452</v>
      </c>
      <c r="E567" s="7" t="s">
        <v>0</v>
      </c>
      <c r="F567" s="7" t="s">
        <v>132</v>
      </c>
      <c r="G567" s="7">
        <v>593.34</v>
      </c>
      <c r="H567" s="7">
        <v>683.84</v>
      </c>
      <c r="I567" s="7">
        <v>21</v>
      </c>
      <c r="J567" s="7">
        <v>1298.18</v>
      </c>
      <c r="K567" s="7" t="s">
        <v>132</v>
      </c>
      <c r="L567" s="7">
        <v>3</v>
      </c>
      <c r="M567" s="7" t="s">
        <v>4693</v>
      </c>
      <c r="N567" s="7"/>
    </row>
    <row r="568" spans="1:14" hidden="1" x14ac:dyDescent="0.35">
      <c r="A568" s="7">
        <v>30502047</v>
      </c>
      <c r="B568" s="7" t="s">
        <v>5036</v>
      </c>
      <c r="C568" s="7" t="s">
        <v>4457</v>
      </c>
      <c r="D568" s="7" t="s">
        <v>4452</v>
      </c>
      <c r="E568" s="7" t="s">
        <v>0</v>
      </c>
      <c r="F568" s="7" t="s">
        <v>132</v>
      </c>
      <c r="G568" s="7">
        <v>188.1</v>
      </c>
      <c r="H568" s="7">
        <v>222.43</v>
      </c>
      <c r="I568" s="7">
        <v>21</v>
      </c>
      <c r="J568" s="7">
        <v>431.53</v>
      </c>
      <c r="K568" s="7" t="s">
        <v>132</v>
      </c>
      <c r="L568" s="7">
        <v>2</v>
      </c>
      <c r="M568" s="7" t="s">
        <v>4693</v>
      </c>
      <c r="N568" s="7"/>
    </row>
    <row r="569" spans="1:14" hidden="1" x14ac:dyDescent="0.35">
      <c r="A569" s="7">
        <v>30502063</v>
      </c>
      <c r="B569" s="7" t="s">
        <v>5037</v>
      </c>
      <c r="C569" s="7" t="s">
        <v>4457</v>
      </c>
      <c r="D569" s="7" t="s">
        <v>4452</v>
      </c>
      <c r="E569" s="7" t="s">
        <v>0</v>
      </c>
      <c r="F569" s="7" t="s">
        <v>132</v>
      </c>
      <c r="G569" s="7">
        <v>707.36</v>
      </c>
      <c r="H569" s="7">
        <v>725.05</v>
      </c>
      <c r="I569" s="7">
        <v>21</v>
      </c>
      <c r="J569" s="7">
        <v>1453.41</v>
      </c>
      <c r="K569" s="7" t="s">
        <v>132</v>
      </c>
      <c r="L569" s="7">
        <v>3</v>
      </c>
      <c r="M569" s="7" t="s">
        <v>4693</v>
      </c>
      <c r="N569" s="7"/>
    </row>
    <row r="570" spans="1:14" hidden="1" x14ac:dyDescent="0.35">
      <c r="A570" s="7">
        <v>30502071</v>
      </c>
      <c r="B570" s="7" t="s">
        <v>5038</v>
      </c>
      <c r="C570" s="7" t="s">
        <v>4457</v>
      </c>
      <c r="D570" s="7" t="s">
        <v>4452</v>
      </c>
      <c r="E570" s="7" t="s">
        <v>0</v>
      </c>
      <c r="F570" s="7" t="s">
        <v>132</v>
      </c>
      <c r="G570" s="7">
        <v>458.92</v>
      </c>
      <c r="H570" s="7">
        <v>365.33</v>
      </c>
      <c r="I570" s="7">
        <v>11</v>
      </c>
      <c r="J570" s="7">
        <v>835.25</v>
      </c>
      <c r="K570" s="7" t="s">
        <v>132</v>
      </c>
      <c r="L570" s="7">
        <v>3</v>
      </c>
      <c r="M570" s="7" t="s">
        <v>4693</v>
      </c>
      <c r="N570" s="7"/>
    </row>
    <row r="571" spans="1:14" hidden="1" x14ac:dyDescent="0.35">
      <c r="A571" s="7">
        <v>30502080</v>
      </c>
      <c r="B571" s="7" t="s">
        <v>5039</v>
      </c>
      <c r="C571" s="7" t="s">
        <v>4457</v>
      </c>
      <c r="D571" s="7" t="s">
        <v>4452</v>
      </c>
      <c r="E571" s="7" t="s">
        <v>0</v>
      </c>
      <c r="F571" s="7" t="s">
        <v>132</v>
      </c>
      <c r="G571" s="7">
        <v>375</v>
      </c>
      <c r="H571" s="7">
        <v>230.79</v>
      </c>
      <c r="I571" s="7">
        <v>11</v>
      </c>
      <c r="J571" s="7">
        <v>616.79</v>
      </c>
      <c r="K571" s="7" t="s">
        <v>132</v>
      </c>
      <c r="L571" s="7">
        <v>3</v>
      </c>
      <c r="M571" s="7" t="s">
        <v>4693</v>
      </c>
      <c r="N571" s="7"/>
    </row>
    <row r="572" spans="1:14" ht="26" hidden="1" x14ac:dyDescent="0.35">
      <c r="A572" s="7">
        <v>30502098</v>
      </c>
      <c r="B572" s="7" t="s">
        <v>5040</v>
      </c>
      <c r="C572" s="7" t="s">
        <v>4457</v>
      </c>
      <c r="D572" s="7" t="s">
        <v>4452</v>
      </c>
      <c r="E572" s="7" t="s">
        <v>0</v>
      </c>
      <c r="F572" s="7" t="s">
        <v>132</v>
      </c>
      <c r="G572" s="7">
        <v>632.61</v>
      </c>
      <c r="H572" s="7">
        <v>1552.47</v>
      </c>
      <c r="I572" s="7">
        <v>30.8</v>
      </c>
      <c r="J572" s="7">
        <v>2215.88</v>
      </c>
      <c r="K572" s="7" t="s">
        <v>132</v>
      </c>
      <c r="L572" s="7">
        <v>3</v>
      </c>
      <c r="M572" s="7" t="s">
        <v>4693</v>
      </c>
      <c r="N572" s="7"/>
    </row>
    <row r="573" spans="1:14" hidden="1" x14ac:dyDescent="0.35">
      <c r="A573" s="7">
        <v>30502101</v>
      </c>
      <c r="B573" s="7" t="s">
        <v>5041</v>
      </c>
      <c r="C573" s="7" t="s">
        <v>4457</v>
      </c>
      <c r="D573" s="7" t="s">
        <v>4452</v>
      </c>
      <c r="E573" s="7" t="s">
        <v>0</v>
      </c>
      <c r="F573" s="7" t="s">
        <v>132</v>
      </c>
      <c r="G573" s="7">
        <v>412.5</v>
      </c>
      <c r="H573" s="7">
        <v>209</v>
      </c>
      <c r="I573" s="7">
        <v>30.8</v>
      </c>
      <c r="J573" s="7">
        <v>652.29999999999995</v>
      </c>
      <c r="K573" s="7" t="s">
        <v>132</v>
      </c>
      <c r="L573" s="7">
        <v>3</v>
      </c>
      <c r="M573" s="7" t="s">
        <v>4693</v>
      </c>
      <c r="N573" s="7"/>
    </row>
    <row r="574" spans="1:14" hidden="1" x14ac:dyDescent="0.35">
      <c r="A574" s="7">
        <v>30502110</v>
      </c>
      <c r="B574" s="7" t="s">
        <v>5042</v>
      </c>
      <c r="C574" s="7" t="s">
        <v>4457</v>
      </c>
      <c r="D574" s="7" t="s">
        <v>4452</v>
      </c>
      <c r="E574" s="7" t="s">
        <v>0</v>
      </c>
      <c r="F574" s="7" t="s">
        <v>132</v>
      </c>
      <c r="G574" s="7">
        <v>356.4</v>
      </c>
      <c r="H574" s="7">
        <v>403.73</v>
      </c>
      <c r="I574" s="7">
        <v>11</v>
      </c>
      <c r="J574" s="7">
        <v>771.13</v>
      </c>
      <c r="K574" s="7" t="s">
        <v>132</v>
      </c>
      <c r="L574" s="7">
        <v>2</v>
      </c>
      <c r="M574" s="7" t="s">
        <v>4693</v>
      </c>
      <c r="N574" s="7"/>
    </row>
    <row r="575" spans="1:14" hidden="1" x14ac:dyDescent="0.35">
      <c r="A575" s="7">
        <v>30502128</v>
      </c>
      <c r="B575" s="7" t="s">
        <v>5043</v>
      </c>
      <c r="C575" s="7" t="s">
        <v>4457</v>
      </c>
      <c r="D575" s="7" t="s">
        <v>4452</v>
      </c>
      <c r="E575" s="7" t="s">
        <v>0</v>
      </c>
      <c r="F575" s="7" t="s">
        <v>132</v>
      </c>
      <c r="G575" s="7">
        <v>356.4</v>
      </c>
      <c r="H575" s="7">
        <v>203.04</v>
      </c>
      <c r="I575" s="7">
        <v>11</v>
      </c>
      <c r="J575" s="7">
        <v>570.44000000000005</v>
      </c>
      <c r="K575" s="7" t="s">
        <v>132</v>
      </c>
      <c r="L575" s="7">
        <v>2</v>
      </c>
      <c r="M575" s="7" t="s">
        <v>4693</v>
      </c>
      <c r="N575" s="7"/>
    </row>
    <row r="576" spans="1:14" hidden="1" x14ac:dyDescent="0.35">
      <c r="A576" s="7">
        <v>30502136</v>
      </c>
      <c r="B576" s="7" t="s">
        <v>5044</v>
      </c>
      <c r="C576" s="7" t="s">
        <v>4457</v>
      </c>
      <c r="D576" s="7" t="s">
        <v>4452</v>
      </c>
      <c r="E576" s="7" t="s">
        <v>0</v>
      </c>
      <c r="F576" s="7" t="s">
        <v>132</v>
      </c>
      <c r="G576" s="7">
        <v>595</v>
      </c>
      <c r="H576" s="7">
        <v>846.4</v>
      </c>
      <c r="I576" s="7">
        <v>11</v>
      </c>
      <c r="J576" s="7">
        <v>1452.4</v>
      </c>
      <c r="K576" s="7" t="s">
        <v>132</v>
      </c>
      <c r="L576" s="7">
        <v>3</v>
      </c>
      <c r="M576" s="7" t="s">
        <v>4693</v>
      </c>
      <c r="N576" s="7"/>
    </row>
    <row r="577" spans="1:14" hidden="1" x14ac:dyDescent="0.35">
      <c r="A577" s="7">
        <v>30502144</v>
      </c>
      <c r="B577" s="7" t="s">
        <v>5045</v>
      </c>
      <c r="C577" s="7" t="s">
        <v>4457</v>
      </c>
      <c r="D577" s="7" t="s">
        <v>4452</v>
      </c>
      <c r="E577" s="7" t="s">
        <v>0</v>
      </c>
      <c r="F577" s="7" t="s">
        <v>132</v>
      </c>
      <c r="G577" s="7">
        <v>460</v>
      </c>
      <c r="H577" s="7">
        <v>552.55999999999995</v>
      </c>
      <c r="I577" s="7">
        <v>11</v>
      </c>
      <c r="J577" s="7">
        <v>1023.56</v>
      </c>
      <c r="K577" s="7" t="s">
        <v>132</v>
      </c>
      <c r="L577" s="7">
        <v>3</v>
      </c>
      <c r="M577" s="7" t="s">
        <v>4693</v>
      </c>
      <c r="N577" s="7"/>
    </row>
    <row r="578" spans="1:14" hidden="1" x14ac:dyDescent="0.35">
      <c r="A578" s="7">
        <v>30502152</v>
      </c>
      <c r="B578" s="7" t="s">
        <v>5046</v>
      </c>
      <c r="C578" s="7" t="s">
        <v>4457</v>
      </c>
      <c r="D578" s="7" t="s">
        <v>4452</v>
      </c>
      <c r="E578" s="7" t="s">
        <v>0</v>
      </c>
      <c r="F578" s="7" t="s">
        <v>132</v>
      </c>
      <c r="G578" s="7">
        <v>515</v>
      </c>
      <c r="H578" s="7">
        <v>858.4</v>
      </c>
      <c r="I578" s="7">
        <v>30.8</v>
      </c>
      <c r="J578" s="7">
        <v>1404.2</v>
      </c>
      <c r="K578" s="7" t="s">
        <v>132</v>
      </c>
      <c r="L578" s="7">
        <v>3</v>
      </c>
      <c r="M578" s="7" t="s">
        <v>4693</v>
      </c>
      <c r="N578" s="7"/>
    </row>
    <row r="579" spans="1:14" hidden="1" x14ac:dyDescent="0.35">
      <c r="A579" s="7">
        <v>30502160</v>
      </c>
      <c r="B579" s="7" t="s">
        <v>5047</v>
      </c>
      <c r="C579" s="7" t="s">
        <v>4457</v>
      </c>
      <c r="D579" s="7" t="s">
        <v>4462</v>
      </c>
      <c r="E579" s="7" t="s">
        <v>0</v>
      </c>
      <c r="F579" s="7" t="s">
        <v>0</v>
      </c>
      <c r="G579" s="7">
        <v>72.8</v>
      </c>
      <c r="H579" s="7">
        <v>288</v>
      </c>
      <c r="I579" s="7">
        <v>30.8</v>
      </c>
      <c r="J579" s="7">
        <v>391.6</v>
      </c>
      <c r="K579" s="7" t="s">
        <v>132</v>
      </c>
      <c r="L579" s="7">
        <v>1</v>
      </c>
      <c r="M579" s="7" t="s">
        <v>4693</v>
      </c>
      <c r="N579" s="7"/>
    </row>
    <row r="580" spans="1:14" hidden="1" x14ac:dyDescent="0.35">
      <c r="A580" s="7">
        <v>30502179</v>
      </c>
      <c r="B580" s="7" t="s">
        <v>5048</v>
      </c>
      <c r="C580" s="7" t="s">
        <v>4445</v>
      </c>
      <c r="D580" s="7" t="s">
        <v>4462</v>
      </c>
      <c r="E580" s="7" t="s">
        <v>0</v>
      </c>
      <c r="F580" s="7" t="s">
        <v>0</v>
      </c>
      <c r="G580" s="7">
        <v>57.2</v>
      </c>
      <c r="H580" s="7">
        <v>83.33</v>
      </c>
      <c r="I580" s="7">
        <v>0</v>
      </c>
      <c r="J580" s="7">
        <v>140.53</v>
      </c>
      <c r="K580" s="7" t="s">
        <v>0</v>
      </c>
      <c r="L580" s="7">
        <v>0</v>
      </c>
      <c r="M580" s="7" t="s">
        <v>4693</v>
      </c>
      <c r="N580" s="7"/>
    </row>
    <row r="581" spans="1:14" hidden="1" x14ac:dyDescent="0.35">
      <c r="A581" s="7">
        <v>30502187</v>
      </c>
      <c r="B581" s="7" t="s">
        <v>5049</v>
      </c>
      <c r="C581" s="7" t="s">
        <v>4457</v>
      </c>
      <c r="D581" s="7" t="s">
        <v>4462</v>
      </c>
      <c r="E581" s="7" t="s">
        <v>0</v>
      </c>
      <c r="F581" s="7" t="s">
        <v>0</v>
      </c>
      <c r="G581" s="7">
        <v>188.1</v>
      </c>
      <c r="H581" s="7">
        <v>254.8</v>
      </c>
      <c r="I581" s="7">
        <v>0</v>
      </c>
      <c r="J581" s="7">
        <v>442.9</v>
      </c>
      <c r="K581" s="7" t="s">
        <v>132</v>
      </c>
      <c r="L581" s="7">
        <v>1</v>
      </c>
      <c r="M581" s="7" t="s">
        <v>4693</v>
      </c>
      <c r="N581" s="7"/>
    </row>
    <row r="582" spans="1:14" hidden="1" x14ac:dyDescent="0.35">
      <c r="A582" s="7">
        <v>30502195</v>
      </c>
      <c r="B582" s="7" t="s">
        <v>5050</v>
      </c>
      <c r="C582" s="7" t="s">
        <v>4445</v>
      </c>
      <c r="D582" s="7" t="s">
        <v>4462</v>
      </c>
      <c r="E582" s="7" t="s">
        <v>0</v>
      </c>
      <c r="F582" s="7" t="s">
        <v>0</v>
      </c>
      <c r="G582" s="7">
        <v>57.2</v>
      </c>
      <c r="H582" s="7">
        <v>113.77</v>
      </c>
      <c r="I582" s="7">
        <v>30.8</v>
      </c>
      <c r="J582" s="7">
        <v>201.77</v>
      </c>
      <c r="K582" s="7" t="s">
        <v>132</v>
      </c>
      <c r="L582" s="7">
        <v>0</v>
      </c>
      <c r="M582" s="7" t="s">
        <v>4693</v>
      </c>
      <c r="N582" s="7"/>
    </row>
    <row r="583" spans="1:14" hidden="1" x14ac:dyDescent="0.35">
      <c r="A583" s="7">
        <v>30502209</v>
      </c>
      <c r="B583" s="7" t="s">
        <v>5051</v>
      </c>
      <c r="C583" s="7" t="s">
        <v>4457</v>
      </c>
      <c r="D583" s="7" t="s">
        <v>4452</v>
      </c>
      <c r="E583" s="7" t="s">
        <v>0</v>
      </c>
      <c r="F583" s="7" t="s">
        <v>132</v>
      </c>
      <c r="G583" s="7">
        <v>572</v>
      </c>
      <c r="H583" s="7">
        <v>512.96</v>
      </c>
      <c r="I583" s="7">
        <v>4.9000000000000004</v>
      </c>
      <c r="J583" s="7">
        <v>1089.8599999999999</v>
      </c>
      <c r="K583" s="7" t="s">
        <v>132</v>
      </c>
      <c r="L583" s="7">
        <v>2</v>
      </c>
      <c r="M583" s="7" t="s">
        <v>4693</v>
      </c>
      <c r="N583" s="7"/>
    </row>
    <row r="584" spans="1:14" hidden="1" x14ac:dyDescent="0.35">
      <c r="A584" s="7">
        <v>30502217</v>
      </c>
      <c r="B584" s="7" t="s">
        <v>5052</v>
      </c>
      <c r="C584" s="7" t="s">
        <v>4457</v>
      </c>
      <c r="D584" s="7" t="s">
        <v>4452</v>
      </c>
      <c r="E584" s="7" t="s">
        <v>0</v>
      </c>
      <c r="F584" s="7" t="s">
        <v>132</v>
      </c>
      <c r="G584" s="7">
        <v>533.94000000000005</v>
      </c>
      <c r="H584" s="7">
        <v>517.76</v>
      </c>
      <c r="I584" s="7">
        <v>7.15</v>
      </c>
      <c r="J584" s="7">
        <v>1058.8499999999999</v>
      </c>
      <c r="K584" s="7" t="s">
        <v>132</v>
      </c>
      <c r="L584" s="7">
        <v>2</v>
      </c>
      <c r="M584" s="7" t="s">
        <v>4693</v>
      </c>
      <c r="N584" s="7"/>
    </row>
    <row r="585" spans="1:14" hidden="1" x14ac:dyDescent="0.35">
      <c r="A585" s="7">
        <v>30502225</v>
      </c>
      <c r="B585" s="7" t="s">
        <v>5053</v>
      </c>
      <c r="C585" s="7" t="s">
        <v>4457</v>
      </c>
      <c r="D585" s="7" t="s">
        <v>4452</v>
      </c>
      <c r="E585" s="7" t="s">
        <v>0</v>
      </c>
      <c r="F585" s="7" t="s">
        <v>132</v>
      </c>
      <c r="G585" s="7">
        <v>533.94000000000005</v>
      </c>
      <c r="H585" s="7">
        <v>494.67</v>
      </c>
      <c r="I585" s="7">
        <v>7.15</v>
      </c>
      <c r="J585" s="7">
        <v>1035.76</v>
      </c>
      <c r="K585" s="7" t="s">
        <v>132</v>
      </c>
      <c r="L585" s="7">
        <v>2</v>
      </c>
      <c r="M585" s="7" t="s">
        <v>4693</v>
      </c>
      <c r="N585" s="7"/>
    </row>
    <row r="586" spans="1:14" hidden="1" x14ac:dyDescent="0.35">
      <c r="A586" s="7">
        <v>30502233</v>
      </c>
      <c r="B586" s="7" t="s">
        <v>5054</v>
      </c>
      <c r="C586" s="7" t="s">
        <v>4457</v>
      </c>
      <c r="D586" s="7" t="s">
        <v>4452</v>
      </c>
      <c r="E586" s="7" t="s">
        <v>0</v>
      </c>
      <c r="F586" s="7" t="s">
        <v>132</v>
      </c>
      <c r="G586" s="7">
        <v>356.4</v>
      </c>
      <c r="H586" s="7">
        <v>299.49</v>
      </c>
      <c r="I586" s="7">
        <v>7.15</v>
      </c>
      <c r="J586" s="7">
        <v>663.04</v>
      </c>
      <c r="K586" s="7" t="s">
        <v>132</v>
      </c>
      <c r="L586" s="7">
        <v>2</v>
      </c>
      <c r="M586" s="7" t="s">
        <v>4693</v>
      </c>
      <c r="N586" s="7"/>
    </row>
    <row r="587" spans="1:14" hidden="1" x14ac:dyDescent="0.35">
      <c r="A587" s="7">
        <v>30502241</v>
      </c>
      <c r="B587" s="7" t="s">
        <v>5055</v>
      </c>
      <c r="C587" s="7" t="s">
        <v>4457</v>
      </c>
      <c r="D587" s="7" t="s">
        <v>4452</v>
      </c>
      <c r="E587" s="7" t="s">
        <v>0</v>
      </c>
      <c r="F587" s="7" t="s">
        <v>132</v>
      </c>
      <c r="G587" s="7">
        <v>455.4</v>
      </c>
      <c r="H587" s="7">
        <v>381.79</v>
      </c>
      <c r="I587" s="7">
        <v>4.9000000000000004</v>
      </c>
      <c r="J587" s="7">
        <v>842.09</v>
      </c>
      <c r="K587" s="7" t="s">
        <v>132</v>
      </c>
      <c r="L587" s="7">
        <v>2</v>
      </c>
      <c r="M587" s="7" t="s">
        <v>4693</v>
      </c>
      <c r="N587" s="7"/>
    </row>
    <row r="588" spans="1:14" hidden="1" x14ac:dyDescent="0.35">
      <c r="A588" s="7">
        <v>30502250</v>
      </c>
      <c r="B588" s="7" t="s">
        <v>5056</v>
      </c>
      <c r="C588" s="7" t="s">
        <v>4457</v>
      </c>
      <c r="D588" s="7" t="s">
        <v>4452</v>
      </c>
      <c r="E588" s="7" t="s">
        <v>0</v>
      </c>
      <c r="F588" s="7" t="s">
        <v>132</v>
      </c>
      <c r="G588" s="7">
        <v>462</v>
      </c>
      <c r="H588" s="7">
        <v>393.56</v>
      </c>
      <c r="I588" s="7">
        <v>4.9000000000000004</v>
      </c>
      <c r="J588" s="7">
        <v>860.46</v>
      </c>
      <c r="K588" s="7" t="s">
        <v>132</v>
      </c>
      <c r="L588" s="7">
        <v>2</v>
      </c>
      <c r="M588" s="7" t="s">
        <v>4693</v>
      </c>
      <c r="N588" s="7"/>
    </row>
    <row r="589" spans="1:14" hidden="1" x14ac:dyDescent="0.35">
      <c r="A589" s="7">
        <v>30502268</v>
      </c>
      <c r="B589" s="7" t="s">
        <v>5057</v>
      </c>
      <c r="C589" s="7" t="s">
        <v>4457</v>
      </c>
      <c r="D589" s="7" t="s">
        <v>4452</v>
      </c>
      <c r="E589" s="7" t="s">
        <v>0</v>
      </c>
      <c r="F589" s="7" t="s">
        <v>132</v>
      </c>
      <c r="G589" s="7">
        <v>382.14</v>
      </c>
      <c r="H589" s="7">
        <v>299.49</v>
      </c>
      <c r="I589" s="7">
        <v>4.9000000000000004</v>
      </c>
      <c r="J589" s="7">
        <v>686.53</v>
      </c>
      <c r="K589" s="7" t="s">
        <v>132</v>
      </c>
      <c r="L589" s="7">
        <v>2</v>
      </c>
      <c r="M589" s="7" t="s">
        <v>4693</v>
      </c>
      <c r="N589" s="7"/>
    </row>
    <row r="590" spans="1:14" hidden="1" x14ac:dyDescent="0.35">
      <c r="A590" s="7">
        <v>30502276</v>
      </c>
      <c r="B590" s="7" t="s">
        <v>5058</v>
      </c>
      <c r="C590" s="7" t="s">
        <v>4457</v>
      </c>
      <c r="D590" s="7" t="s">
        <v>4452</v>
      </c>
      <c r="E590" s="7" t="s">
        <v>0</v>
      </c>
      <c r="F590" s="7" t="s">
        <v>132</v>
      </c>
      <c r="G590" s="7">
        <v>382.13</v>
      </c>
      <c r="H590" s="7">
        <v>321.44</v>
      </c>
      <c r="I590" s="7">
        <v>4.9000000000000004</v>
      </c>
      <c r="J590" s="7">
        <v>708.47</v>
      </c>
      <c r="K590" s="7" t="s">
        <v>132</v>
      </c>
      <c r="L590" s="7">
        <v>2</v>
      </c>
      <c r="M590" s="7" t="s">
        <v>4693</v>
      </c>
      <c r="N590" s="7"/>
    </row>
    <row r="591" spans="1:14" ht="26" hidden="1" x14ac:dyDescent="0.35">
      <c r="A591" s="7">
        <v>30502284</v>
      </c>
      <c r="B591" s="7" t="s">
        <v>5059</v>
      </c>
      <c r="C591" s="7" t="s">
        <v>4457</v>
      </c>
      <c r="D591" s="7" t="s">
        <v>4452</v>
      </c>
      <c r="E591" s="7" t="s">
        <v>0</v>
      </c>
      <c r="F591" s="7" t="s">
        <v>132</v>
      </c>
      <c r="G591" s="7">
        <v>572</v>
      </c>
      <c r="H591" s="7">
        <v>428.26</v>
      </c>
      <c r="I591" s="7">
        <v>7.15</v>
      </c>
      <c r="J591" s="7">
        <v>1007.41</v>
      </c>
      <c r="K591" s="7" t="s">
        <v>132</v>
      </c>
      <c r="L591" s="7">
        <v>3</v>
      </c>
      <c r="M591" s="7" t="s">
        <v>4693</v>
      </c>
      <c r="N591" s="7"/>
    </row>
    <row r="592" spans="1:14" hidden="1" x14ac:dyDescent="0.35">
      <c r="A592" s="7">
        <v>30502292</v>
      </c>
      <c r="B592" s="7" t="s">
        <v>5060</v>
      </c>
      <c r="C592" s="7" t="s">
        <v>4457</v>
      </c>
      <c r="D592" s="7" t="s">
        <v>4452</v>
      </c>
      <c r="E592" s="7" t="s">
        <v>0</v>
      </c>
      <c r="F592" s="7" t="s">
        <v>132</v>
      </c>
      <c r="G592" s="7">
        <v>533.94000000000005</v>
      </c>
      <c r="H592" s="7">
        <v>186.9</v>
      </c>
      <c r="I592" s="7">
        <v>7.15</v>
      </c>
      <c r="J592" s="7">
        <v>727.99</v>
      </c>
      <c r="K592" s="7" t="s">
        <v>132</v>
      </c>
      <c r="L592" s="7">
        <v>2</v>
      </c>
      <c r="M592" s="7" t="s">
        <v>4693</v>
      </c>
      <c r="N592" s="7"/>
    </row>
    <row r="593" spans="1:14" hidden="1" x14ac:dyDescent="0.35">
      <c r="A593" s="7">
        <v>30502314</v>
      </c>
      <c r="B593" s="7" t="s">
        <v>5061</v>
      </c>
      <c r="C593" s="7" t="s">
        <v>4457</v>
      </c>
      <c r="D593" s="7" t="s">
        <v>4452</v>
      </c>
      <c r="E593" s="7" t="s">
        <v>0</v>
      </c>
      <c r="F593" s="7" t="s">
        <v>132</v>
      </c>
      <c r="G593" s="7">
        <v>572</v>
      </c>
      <c r="H593" s="7">
        <v>230.79</v>
      </c>
      <c r="I593" s="7">
        <v>4.9000000000000004</v>
      </c>
      <c r="J593" s="7">
        <v>807.69</v>
      </c>
      <c r="K593" s="7" t="s">
        <v>132</v>
      </c>
      <c r="L593" s="7">
        <v>2</v>
      </c>
      <c r="M593" s="7" t="s">
        <v>4693</v>
      </c>
      <c r="N593" s="7"/>
    </row>
    <row r="594" spans="1:14" hidden="1" x14ac:dyDescent="0.35">
      <c r="A594" s="7">
        <v>30502322</v>
      </c>
      <c r="B594" s="7" t="s">
        <v>5062</v>
      </c>
      <c r="C594" s="7" t="s">
        <v>4457</v>
      </c>
      <c r="D594" s="7" t="s">
        <v>4452</v>
      </c>
      <c r="E594" s="7" t="s">
        <v>0</v>
      </c>
      <c r="F594" s="7" t="s">
        <v>132</v>
      </c>
      <c r="G594" s="7">
        <v>572</v>
      </c>
      <c r="H594" s="7">
        <v>448.64</v>
      </c>
      <c r="I594" s="7">
        <v>4.9000000000000004</v>
      </c>
      <c r="J594" s="7">
        <v>1025.54</v>
      </c>
      <c r="K594" s="7" t="s">
        <v>132</v>
      </c>
      <c r="L594" s="7">
        <v>2</v>
      </c>
      <c r="M594" s="7" t="s">
        <v>4693</v>
      </c>
      <c r="N594" s="7"/>
    </row>
    <row r="595" spans="1:14" hidden="1" x14ac:dyDescent="0.35">
      <c r="A595" s="7">
        <v>30502349</v>
      </c>
      <c r="B595" s="7" t="s">
        <v>5063</v>
      </c>
      <c r="C595" s="7" t="s">
        <v>4457</v>
      </c>
      <c r="D595" s="7" t="s">
        <v>4452</v>
      </c>
      <c r="E595" s="7" t="s">
        <v>0</v>
      </c>
      <c r="F595" s="7" t="s">
        <v>132</v>
      </c>
      <c r="G595" s="7">
        <v>572</v>
      </c>
      <c r="H595" s="7">
        <v>448.64</v>
      </c>
      <c r="I595" s="7">
        <v>4.9000000000000004</v>
      </c>
      <c r="J595" s="7">
        <v>1025.54</v>
      </c>
      <c r="K595" s="7" t="s">
        <v>132</v>
      </c>
      <c r="L595" s="7">
        <v>2</v>
      </c>
      <c r="M595" s="7" t="s">
        <v>4693</v>
      </c>
      <c r="N595" s="7"/>
    </row>
    <row r="596" spans="1:14" hidden="1" x14ac:dyDescent="0.35">
      <c r="A596" s="7">
        <v>30502357</v>
      </c>
      <c r="B596" s="7" t="s">
        <v>5064</v>
      </c>
      <c r="C596" s="7" t="s">
        <v>4457</v>
      </c>
      <c r="D596" s="7" t="s">
        <v>4452</v>
      </c>
      <c r="E596" s="7" t="s">
        <v>0</v>
      </c>
      <c r="F596" s="7" t="s">
        <v>132</v>
      </c>
      <c r="G596" s="7">
        <v>572</v>
      </c>
      <c r="H596" s="7">
        <v>381.01</v>
      </c>
      <c r="I596" s="7">
        <v>4.9000000000000004</v>
      </c>
      <c r="J596" s="7">
        <v>957.91</v>
      </c>
      <c r="K596" s="7" t="s">
        <v>132</v>
      </c>
      <c r="L596" s="7">
        <v>2</v>
      </c>
      <c r="M596" s="7" t="s">
        <v>4693</v>
      </c>
      <c r="N596" s="7"/>
    </row>
    <row r="597" spans="1:14" hidden="1" x14ac:dyDescent="0.35">
      <c r="A597" s="7">
        <v>30601010</v>
      </c>
      <c r="B597" s="7" t="s">
        <v>5065</v>
      </c>
      <c r="C597" s="7" t="s">
        <v>4457</v>
      </c>
      <c r="D597" s="7" t="s">
        <v>4452</v>
      </c>
      <c r="E597" s="7" t="s">
        <v>0</v>
      </c>
      <c r="F597" s="7" t="s">
        <v>132</v>
      </c>
      <c r="G597" s="7">
        <v>1117.05</v>
      </c>
      <c r="H597" s="7">
        <v>758.24</v>
      </c>
      <c r="I597" s="7">
        <v>79.349999999999994</v>
      </c>
      <c r="J597" s="7">
        <v>1954.64</v>
      </c>
      <c r="K597" s="7" t="s">
        <v>132</v>
      </c>
      <c r="L597" s="7">
        <v>8</v>
      </c>
      <c r="M597" s="7" t="s">
        <v>5066</v>
      </c>
      <c r="N597" s="7"/>
    </row>
    <row r="598" spans="1:14" hidden="1" x14ac:dyDescent="0.35">
      <c r="A598" s="7">
        <v>30601029</v>
      </c>
      <c r="B598" s="7" t="s">
        <v>5067</v>
      </c>
      <c r="C598" s="7" t="s">
        <v>4457</v>
      </c>
      <c r="D598" s="7" t="s">
        <v>4452</v>
      </c>
      <c r="E598" s="7" t="s">
        <v>0</v>
      </c>
      <c r="F598" s="7" t="s">
        <v>132</v>
      </c>
      <c r="G598" s="7">
        <v>279.18</v>
      </c>
      <c r="H598" s="7">
        <v>189.5</v>
      </c>
      <c r="I598" s="7">
        <v>25.98</v>
      </c>
      <c r="J598" s="7">
        <v>494.66</v>
      </c>
      <c r="K598" s="7" t="s">
        <v>132</v>
      </c>
      <c r="L598" s="7">
        <v>2</v>
      </c>
      <c r="M598" s="7" t="s">
        <v>5066</v>
      </c>
      <c r="N598" s="7"/>
    </row>
    <row r="599" spans="1:14" hidden="1" x14ac:dyDescent="0.35">
      <c r="A599" s="7">
        <v>30601037</v>
      </c>
      <c r="B599" s="7" t="s">
        <v>5068</v>
      </c>
      <c r="C599" s="7" t="s">
        <v>4457</v>
      </c>
      <c r="D599" s="7" t="s">
        <v>4452</v>
      </c>
      <c r="E599" s="7" t="s">
        <v>0</v>
      </c>
      <c r="F599" s="7" t="s">
        <v>132</v>
      </c>
      <c r="G599" s="7">
        <v>743.52</v>
      </c>
      <c r="H599" s="7">
        <v>504.67</v>
      </c>
      <c r="I599" s="7">
        <v>79.33</v>
      </c>
      <c r="J599" s="7">
        <v>1327.52</v>
      </c>
      <c r="K599" s="7" t="s">
        <v>132</v>
      </c>
      <c r="L599" s="7">
        <v>5</v>
      </c>
      <c r="M599" s="7" t="s">
        <v>5066</v>
      </c>
      <c r="N599" s="7"/>
    </row>
    <row r="600" spans="1:14" hidden="1" x14ac:dyDescent="0.35">
      <c r="A600" s="7">
        <v>30601045</v>
      </c>
      <c r="B600" s="7" t="s">
        <v>5069</v>
      </c>
      <c r="C600" s="7" t="s">
        <v>4457</v>
      </c>
      <c r="D600" s="7" t="s">
        <v>4452</v>
      </c>
      <c r="E600" s="7" t="s">
        <v>0</v>
      </c>
      <c r="F600" s="7" t="s">
        <v>132</v>
      </c>
      <c r="G600" s="7">
        <v>1009.8</v>
      </c>
      <c r="H600" s="7">
        <v>685.44</v>
      </c>
      <c r="I600" s="7">
        <v>79.349999999999994</v>
      </c>
      <c r="J600" s="7">
        <v>1774.59</v>
      </c>
      <c r="K600" s="7" t="s">
        <v>132</v>
      </c>
      <c r="L600" s="7">
        <v>5</v>
      </c>
      <c r="M600" s="7" t="s">
        <v>5066</v>
      </c>
      <c r="N600" s="7"/>
    </row>
    <row r="601" spans="1:14" hidden="1" x14ac:dyDescent="0.35">
      <c r="A601" s="7">
        <v>30601053</v>
      </c>
      <c r="B601" s="7" t="s">
        <v>5070</v>
      </c>
      <c r="C601" s="7" t="s">
        <v>4457</v>
      </c>
      <c r="D601" s="7" t="s">
        <v>4452</v>
      </c>
      <c r="E601" s="7" t="s">
        <v>0</v>
      </c>
      <c r="F601" s="7" t="s">
        <v>132</v>
      </c>
      <c r="G601" s="7">
        <v>408.84</v>
      </c>
      <c r="H601" s="7">
        <v>280</v>
      </c>
      <c r="I601" s="7">
        <v>53.37</v>
      </c>
      <c r="J601" s="7">
        <v>742.21</v>
      </c>
      <c r="K601" s="7" t="s">
        <v>132</v>
      </c>
      <c r="L601" s="7">
        <v>2</v>
      </c>
      <c r="M601" s="7" t="s">
        <v>5066</v>
      </c>
      <c r="N601" s="7"/>
    </row>
    <row r="602" spans="1:14" hidden="1" x14ac:dyDescent="0.35">
      <c r="A602" s="7">
        <v>30601070</v>
      </c>
      <c r="B602" s="7" t="s">
        <v>5071</v>
      </c>
      <c r="C602" s="7" t="s">
        <v>4457</v>
      </c>
      <c r="D602" s="7" t="s">
        <v>4452</v>
      </c>
      <c r="E602" s="7" t="s">
        <v>0</v>
      </c>
      <c r="F602" s="7" t="s">
        <v>132</v>
      </c>
      <c r="G602" s="7">
        <v>497.3</v>
      </c>
      <c r="H602" s="7">
        <v>691</v>
      </c>
      <c r="I602" s="7">
        <v>23.1</v>
      </c>
      <c r="J602" s="7">
        <v>1211.4000000000001</v>
      </c>
      <c r="K602" s="7" t="s">
        <v>132</v>
      </c>
      <c r="L602" s="7">
        <v>4</v>
      </c>
      <c r="M602" s="7" t="s">
        <v>5066</v>
      </c>
      <c r="N602" s="7"/>
    </row>
    <row r="603" spans="1:14" hidden="1" x14ac:dyDescent="0.35">
      <c r="A603" s="7">
        <v>30601088</v>
      </c>
      <c r="B603" s="7" t="s">
        <v>5072</v>
      </c>
      <c r="C603" s="7" t="s">
        <v>4457</v>
      </c>
      <c r="D603" s="7" t="s">
        <v>4452</v>
      </c>
      <c r="E603" s="7" t="s">
        <v>0</v>
      </c>
      <c r="F603" s="7" t="s">
        <v>132</v>
      </c>
      <c r="G603" s="7">
        <v>721.57</v>
      </c>
      <c r="H603" s="7">
        <v>470.4</v>
      </c>
      <c r="I603" s="7">
        <v>79.349999999999994</v>
      </c>
      <c r="J603" s="7">
        <v>1271.32</v>
      </c>
      <c r="K603" s="7" t="s">
        <v>132</v>
      </c>
      <c r="L603" s="7">
        <v>5</v>
      </c>
      <c r="M603" s="7" t="s">
        <v>5066</v>
      </c>
      <c r="N603" s="7"/>
    </row>
    <row r="604" spans="1:14" hidden="1" x14ac:dyDescent="0.35">
      <c r="A604" s="7">
        <v>30601096</v>
      </c>
      <c r="B604" s="7" t="s">
        <v>5073</v>
      </c>
      <c r="C604" s="7" t="s">
        <v>4457</v>
      </c>
      <c r="D604" s="7" t="s">
        <v>4452</v>
      </c>
      <c r="E604" s="7" t="s">
        <v>0</v>
      </c>
      <c r="F604" s="7" t="s">
        <v>132</v>
      </c>
      <c r="G604" s="7">
        <v>1032.9000000000001</v>
      </c>
      <c r="H604" s="7">
        <v>701.12</v>
      </c>
      <c r="I604" s="7">
        <v>79.349999999999994</v>
      </c>
      <c r="J604" s="7">
        <v>1813.37</v>
      </c>
      <c r="K604" s="7" t="s">
        <v>132</v>
      </c>
      <c r="L604" s="7">
        <v>5</v>
      </c>
      <c r="M604" s="7" t="s">
        <v>5066</v>
      </c>
      <c r="N604" s="7"/>
    </row>
    <row r="605" spans="1:14" hidden="1" x14ac:dyDescent="0.35">
      <c r="A605" s="7">
        <v>30601100</v>
      </c>
      <c r="B605" s="7" t="s">
        <v>5074</v>
      </c>
      <c r="C605" s="7" t="s">
        <v>4457</v>
      </c>
      <c r="D605" s="7" t="s">
        <v>4452</v>
      </c>
      <c r="E605" s="7" t="s">
        <v>0</v>
      </c>
      <c r="F605" s="7" t="s">
        <v>132</v>
      </c>
      <c r="G605" s="7">
        <v>891.6</v>
      </c>
      <c r="H605" s="7">
        <v>549.9</v>
      </c>
      <c r="I605" s="7">
        <v>79.349999999999994</v>
      </c>
      <c r="J605" s="7">
        <v>1520.85</v>
      </c>
      <c r="K605" s="7" t="s">
        <v>132</v>
      </c>
      <c r="L605" s="7">
        <v>5</v>
      </c>
      <c r="M605" s="7" t="s">
        <v>5066</v>
      </c>
      <c r="N605" s="7"/>
    </row>
    <row r="606" spans="1:14" ht="26" hidden="1" x14ac:dyDescent="0.35">
      <c r="A606" s="7">
        <v>30601118</v>
      </c>
      <c r="B606" s="7" t="s">
        <v>5075</v>
      </c>
      <c r="C606" s="7" t="s">
        <v>4457</v>
      </c>
      <c r="D606" s="7" t="s">
        <v>4452</v>
      </c>
      <c r="E606" s="7" t="s">
        <v>0</v>
      </c>
      <c r="F606" s="7" t="s">
        <v>132</v>
      </c>
      <c r="G606" s="7">
        <v>1020.85</v>
      </c>
      <c r="H606" s="7">
        <v>619.1</v>
      </c>
      <c r="I606" s="7">
        <v>79.349999999999994</v>
      </c>
      <c r="J606" s="7">
        <v>1719.3</v>
      </c>
      <c r="K606" s="7" t="s">
        <v>132</v>
      </c>
      <c r="L606" s="7">
        <v>5</v>
      </c>
      <c r="M606" s="7" t="s">
        <v>5066</v>
      </c>
      <c r="N606" s="7"/>
    </row>
    <row r="607" spans="1:14" hidden="1" x14ac:dyDescent="0.35">
      <c r="A607" s="7">
        <v>30601126</v>
      </c>
      <c r="B607" s="7" t="s">
        <v>5076</v>
      </c>
      <c r="C607" s="7" t="s">
        <v>4457</v>
      </c>
      <c r="D607" s="7" t="s">
        <v>4452</v>
      </c>
      <c r="E607" s="7" t="s">
        <v>0</v>
      </c>
      <c r="F607" s="7" t="s">
        <v>132</v>
      </c>
      <c r="G607" s="7">
        <v>1020.85</v>
      </c>
      <c r="H607" s="7">
        <v>780.6</v>
      </c>
      <c r="I607" s="7">
        <v>79.349999999999994</v>
      </c>
      <c r="J607" s="7">
        <v>1880.8</v>
      </c>
      <c r="K607" s="7" t="s">
        <v>132</v>
      </c>
      <c r="L607" s="7">
        <v>5</v>
      </c>
      <c r="M607" s="7" t="s">
        <v>5066</v>
      </c>
      <c r="N607" s="7"/>
    </row>
    <row r="608" spans="1:14" hidden="1" x14ac:dyDescent="0.35">
      <c r="A608" s="7">
        <v>30601134</v>
      </c>
      <c r="B608" s="7" t="s">
        <v>5077</v>
      </c>
      <c r="C608" s="7" t="s">
        <v>4457</v>
      </c>
      <c r="D608" s="7" t="s">
        <v>4452</v>
      </c>
      <c r="E608" s="7" t="s">
        <v>0</v>
      </c>
      <c r="F608" s="7" t="s">
        <v>132</v>
      </c>
      <c r="G608" s="7">
        <v>1259.56</v>
      </c>
      <c r="H608" s="7">
        <v>868</v>
      </c>
      <c r="I608" s="7">
        <v>171.38</v>
      </c>
      <c r="J608" s="7">
        <v>2298.94</v>
      </c>
      <c r="K608" s="7" t="s">
        <v>132</v>
      </c>
      <c r="L608" s="7">
        <v>7</v>
      </c>
      <c r="M608" s="7" t="s">
        <v>5066</v>
      </c>
      <c r="N608" s="7"/>
    </row>
    <row r="609" spans="1:14" hidden="1" x14ac:dyDescent="0.35">
      <c r="A609" s="7">
        <v>30601142</v>
      </c>
      <c r="B609" s="7" t="s">
        <v>5078</v>
      </c>
      <c r="C609" s="7" t="s">
        <v>4457</v>
      </c>
      <c r="D609" s="7" t="s">
        <v>4452</v>
      </c>
      <c r="E609" s="7" t="s">
        <v>132</v>
      </c>
      <c r="F609" s="7" t="s">
        <v>132</v>
      </c>
      <c r="G609" s="7">
        <v>356.4</v>
      </c>
      <c r="H609" s="7">
        <v>241.92</v>
      </c>
      <c r="I609" s="7">
        <v>53.46</v>
      </c>
      <c r="J609" s="7">
        <v>651.78</v>
      </c>
      <c r="K609" s="7" t="s">
        <v>132</v>
      </c>
      <c r="L609" s="7">
        <v>5</v>
      </c>
      <c r="M609" s="7" t="s">
        <v>5066</v>
      </c>
      <c r="N609" s="7"/>
    </row>
    <row r="610" spans="1:14" hidden="1" x14ac:dyDescent="0.35">
      <c r="A610" s="7">
        <v>30601150</v>
      </c>
      <c r="B610" s="7" t="s">
        <v>5079</v>
      </c>
      <c r="C610" s="7" t="s">
        <v>4457</v>
      </c>
      <c r="D610" s="7" t="s">
        <v>4452</v>
      </c>
      <c r="E610" s="7" t="s">
        <v>0</v>
      </c>
      <c r="F610" s="7" t="s">
        <v>132</v>
      </c>
      <c r="G610" s="7">
        <v>928.95</v>
      </c>
      <c r="H610" s="7">
        <v>630.55999999999995</v>
      </c>
      <c r="I610" s="7">
        <v>79.349999999999994</v>
      </c>
      <c r="J610" s="7">
        <v>1638.86</v>
      </c>
      <c r="K610" s="7" t="s">
        <v>132</v>
      </c>
      <c r="L610" s="7">
        <v>5</v>
      </c>
      <c r="M610" s="7" t="s">
        <v>5066</v>
      </c>
      <c r="N610" s="7"/>
    </row>
    <row r="611" spans="1:14" hidden="1" x14ac:dyDescent="0.35">
      <c r="A611" s="7">
        <v>30601169</v>
      </c>
      <c r="B611" s="7" t="s">
        <v>5080</v>
      </c>
      <c r="C611" s="7" t="s">
        <v>4457</v>
      </c>
      <c r="D611" s="7" t="s">
        <v>4452</v>
      </c>
      <c r="E611" s="7" t="s">
        <v>0</v>
      </c>
      <c r="F611" s="7" t="s">
        <v>132</v>
      </c>
      <c r="G611" s="7">
        <v>891</v>
      </c>
      <c r="H611" s="7">
        <v>604.79999999999995</v>
      </c>
      <c r="I611" s="7">
        <v>79.349999999999994</v>
      </c>
      <c r="J611" s="7">
        <v>1575.15</v>
      </c>
      <c r="K611" s="7" t="s">
        <v>132</v>
      </c>
      <c r="L611" s="7">
        <v>5</v>
      </c>
      <c r="M611" s="7" t="s">
        <v>5066</v>
      </c>
      <c r="N611" s="7"/>
    </row>
    <row r="612" spans="1:14" hidden="1" x14ac:dyDescent="0.35">
      <c r="A612" s="7">
        <v>30601177</v>
      </c>
      <c r="B612" s="7" t="s">
        <v>5081</v>
      </c>
      <c r="C612" s="7" t="s">
        <v>4457</v>
      </c>
      <c r="D612" s="7" t="s">
        <v>4452</v>
      </c>
      <c r="E612" s="7" t="s">
        <v>0</v>
      </c>
      <c r="F612" s="7" t="s">
        <v>132</v>
      </c>
      <c r="G612" s="7">
        <v>792</v>
      </c>
      <c r="H612" s="7">
        <v>537.6</v>
      </c>
      <c r="I612" s="7">
        <v>79.349999999999994</v>
      </c>
      <c r="J612" s="7">
        <v>1408.95</v>
      </c>
      <c r="K612" s="7" t="s">
        <v>132</v>
      </c>
      <c r="L612" s="7">
        <v>5</v>
      </c>
      <c r="M612" s="7" t="s">
        <v>5066</v>
      </c>
      <c r="N612" s="7"/>
    </row>
    <row r="613" spans="1:14" hidden="1" x14ac:dyDescent="0.35">
      <c r="A613" s="7">
        <v>30601185</v>
      </c>
      <c r="B613" s="7" t="s">
        <v>5082</v>
      </c>
      <c r="C613" s="7" t="s">
        <v>4457</v>
      </c>
      <c r="D613" s="7" t="s">
        <v>4452</v>
      </c>
      <c r="E613" s="7" t="s">
        <v>132</v>
      </c>
      <c r="F613" s="7" t="s">
        <v>132</v>
      </c>
      <c r="G613" s="7">
        <v>792</v>
      </c>
      <c r="H613" s="7">
        <v>537.6</v>
      </c>
      <c r="I613" s="7">
        <v>79.349999999999994</v>
      </c>
      <c r="J613" s="7">
        <v>1408.95</v>
      </c>
      <c r="K613" s="7" t="s">
        <v>132</v>
      </c>
      <c r="L613" s="7">
        <v>5</v>
      </c>
      <c r="M613" s="7" t="s">
        <v>5066</v>
      </c>
      <c r="N613" s="7"/>
    </row>
    <row r="614" spans="1:14" ht="26" hidden="1" x14ac:dyDescent="0.35">
      <c r="A614" s="7">
        <v>30601193</v>
      </c>
      <c r="B614" s="7" t="s">
        <v>5083</v>
      </c>
      <c r="C614" s="7" t="s">
        <v>4457</v>
      </c>
      <c r="D614" s="7" t="s">
        <v>4452</v>
      </c>
      <c r="E614" s="7" t="s">
        <v>0</v>
      </c>
      <c r="F614" s="7" t="s">
        <v>132</v>
      </c>
      <c r="G614" s="7">
        <v>543.51</v>
      </c>
      <c r="H614" s="7">
        <v>574.55999999999995</v>
      </c>
      <c r="I614" s="7">
        <v>52.11</v>
      </c>
      <c r="J614" s="7">
        <v>1170.18</v>
      </c>
      <c r="K614" s="7" t="s">
        <v>132</v>
      </c>
      <c r="L614" s="7">
        <v>5</v>
      </c>
      <c r="M614" s="7" t="s">
        <v>5066</v>
      </c>
      <c r="N614" s="7"/>
    </row>
    <row r="615" spans="1:14" hidden="1" x14ac:dyDescent="0.35">
      <c r="A615" s="7">
        <v>30601207</v>
      </c>
      <c r="B615" s="7" t="s">
        <v>5084</v>
      </c>
      <c r="C615" s="7" t="s">
        <v>4457</v>
      </c>
      <c r="D615" s="7" t="s">
        <v>4452</v>
      </c>
      <c r="E615" s="7" t="s">
        <v>0</v>
      </c>
      <c r="F615" s="7" t="s">
        <v>132</v>
      </c>
      <c r="G615" s="7">
        <v>313.5</v>
      </c>
      <c r="H615" s="7">
        <v>212.8</v>
      </c>
      <c r="I615" s="7">
        <v>52.11</v>
      </c>
      <c r="J615" s="7">
        <v>578.41</v>
      </c>
      <c r="K615" s="7" t="s">
        <v>132</v>
      </c>
      <c r="L615" s="7">
        <v>5</v>
      </c>
      <c r="M615" s="7" t="s">
        <v>5066</v>
      </c>
      <c r="N615" s="7"/>
    </row>
    <row r="616" spans="1:14" hidden="1" x14ac:dyDescent="0.35">
      <c r="A616" s="7">
        <v>30601215</v>
      </c>
      <c r="B616" s="7" t="s">
        <v>5085</v>
      </c>
      <c r="C616" s="7" t="s">
        <v>4457</v>
      </c>
      <c r="D616" s="7" t="s">
        <v>4452</v>
      </c>
      <c r="E616" s="7" t="s">
        <v>132</v>
      </c>
      <c r="F616" s="7" t="s">
        <v>132</v>
      </c>
      <c r="G616" s="7">
        <v>693</v>
      </c>
      <c r="H616" s="7">
        <v>470.27</v>
      </c>
      <c r="I616" s="7">
        <v>52.1</v>
      </c>
      <c r="J616" s="7">
        <v>1215.3699999999999</v>
      </c>
      <c r="K616" s="7" t="s">
        <v>132</v>
      </c>
      <c r="L616" s="7">
        <v>5</v>
      </c>
      <c r="M616" s="7" t="s">
        <v>5066</v>
      </c>
      <c r="N616" s="7"/>
    </row>
    <row r="617" spans="1:14" hidden="1" x14ac:dyDescent="0.35">
      <c r="A617" s="7">
        <v>30601223</v>
      </c>
      <c r="B617" s="7" t="s">
        <v>5086</v>
      </c>
      <c r="C617" s="7" t="s">
        <v>4457</v>
      </c>
      <c r="D617" s="7" t="s">
        <v>4462</v>
      </c>
      <c r="E617" s="7" t="s">
        <v>0</v>
      </c>
      <c r="F617" s="7" t="s">
        <v>0</v>
      </c>
      <c r="G617" s="7">
        <v>147.94999999999999</v>
      </c>
      <c r="H617" s="7">
        <v>111.44</v>
      </c>
      <c r="I617" s="7">
        <v>30.8</v>
      </c>
      <c r="J617" s="7">
        <v>290.19</v>
      </c>
      <c r="K617" s="7" t="s">
        <v>132</v>
      </c>
      <c r="L617" s="7">
        <v>1</v>
      </c>
      <c r="M617" s="7" t="s">
        <v>5066</v>
      </c>
      <c r="N617" s="7"/>
    </row>
    <row r="618" spans="1:14" hidden="1" x14ac:dyDescent="0.35">
      <c r="A618" s="7">
        <v>30601231</v>
      </c>
      <c r="B618" s="7" t="s">
        <v>5087</v>
      </c>
      <c r="C618" s="7" t="s">
        <v>4457</v>
      </c>
      <c r="D618" s="7" t="s">
        <v>4452</v>
      </c>
      <c r="E618" s="7" t="s">
        <v>132</v>
      </c>
      <c r="F618" s="7" t="s">
        <v>0</v>
      </c>
      <c r="G618" s="7">
        <v>112.2</v>
      </c>
      <c r="H618" s="7">
        <v>50.22</v>
      </c>
      <c r="I618" s="7">
        <v>30.8</v>
      </c>
      <c r="J618" s="7">
        <v>193.22</v>
      </c>
      <c r="K618" s="7" t="s">
        <v>0</v>
      </c>
      <c r="L618" s="7">
        <v>1</v>
      </c>
      <c r="M618" s="7" t="s">
        <v>5066</v>
      </c>
      <c r="N618" s="7"/>
    </row>
    <row r="619" spans="1:14" hidden="1" x14ac:dyDescent="0.35">
      <c r="A619" s="7">
        <v>30601240</v>
      </c>
      <c r="B619" s="7" t="s">
        <v>5088</v>
      </c>
      <c r="C619" s="7" t="s">
        <v>4457</v>
      </c>
      <c r="D619" s="7" t="s">
        <v>4452</v>
      </c>
      <c r="E619" s="7" t="s">
        <v>132</v>
      </c>
      <c r="F619" s="7" t="s">
        <v>0</v>
      </c>
      <c r="G619" s="7">
        <v>264</v>
      </c>
      <c r="H619" s="7">
        <v>183.57</v>
      </c>
      <c r="I619" s="7">
        <v>25.24</v>
      </c>
      <c r="J619" s="7">
        <v>472.81</v>
      </c>
      <c r="K619" s="7" t="s">
        <v>132</v>
      </c>
      <c r="L619" s="7">
        <v>2</v>
      </c>
      <c r="M619" s="7" t="s">
        <v>5066</v>
      </c>
      <c r="N619" s="7"/>
    </row>
    <row r="620" spans="1:14" hidden="1" x14ac:dyDescent="0.35">
      <c r="A620" s="7">
        <v>30601258</v>
      </c>
      <c r="B620" s="7" t="s">
        <v>5089</v>
      </c>
      <c r="C620" s="7" t="s">
        <v>4457</v>
      </c>
      <c r="D620" s="7" t="s">
        <v>4452</v>
      </c>
      <c r="E620" s="7" t="s">
        <v>132</v>
      </c>
      <c r="F620" s="7" t="s">
        <v>132</v>
      </c>
      <c r="G620" s="7">
        <v>408.2</v>
      </c>
      <c r="H620" s="7">
        <v>309.12</v>
      </c>
      <c r="I620" s="7">
        <v>46.77</v>
      </c>
      <c r="J620" s="7">
        <v>764.09</v>
      </c>
      <c r="K620" s="7" t="s">
        <v>132</v>
      </c>
      <c r="L620" s="7">
        <v>2</v>
      </c>
      <c r="M620" s="7" t="s">
        <v>5066</v>
      </c>
      <c r="N620" s="7"/>
    </row>
    <row r="621" spans="1:14" hidden="1" x14ac:dyDescent="0.35">
      <c r="A621" s="7">
        <v>30601266</v>
      </c>
      <c r="B621" s="7" t="s">
        <v>5090</v>
      </c>
      <c r="C621" s="7" t="s">
        <v>4445</v>
      </c>
      <c r="D621" s="7" t="s">
        <v>4462</v>
      </c>
      <c r="E621" s="7" t="s">
        <v>0</v>
      </c>
      <c r="F621" s="7" t="s">
        <v>0</v>
      </c>
      <c r="G621" s="7">
        <v>57.2</v>
      </c>
      <c r="H621" s="7">
        <v>62.16</v>
      </c>
      <c r="I621" s="7">
        <v>30.8</v>
      </c>
      <c r="J621" s="7">
        <v>150.16</v>
      </c>
      <c r="K621" s="7" t="s">
        <v>0</v>
      </c>
      <c r="L621" s="7">
        <v>0</v>
      </c>
      <c r="M621" s="7" t="s">
        <v>5066</v>
      </c>
      <c r="N621" s="7"/>
    </row>
    <row r="622" spans="1:14" hidden="1" x14ac:dyDescent="0.35">
      <c r="A622" s="7">
        <v>30601304</v>
      </c>
      <c r="B622" s="7" t="s">
        <v>5091</v>
      </c>
      <c r="C622" s="7" t="s">
        <v>4445</v>
      </c>
      <c r="D622" s="7" t="s">
        <v>4462</v>
      </c>
      <c r="E622" s="7" t="s">
        <v>132</v>
      </c>
      <c r="F622" s="7" t="s">
        <v>0</v>
      </c>
      <c r="G622" s="7">
        <v>57.2</v>
      </c>
      <c r="H622" s="7">
        <v>21.6</v>
      </c>
      <c r="I622" s="7">
        <v>0</v>
      </c>
      <c r="J622" s="7">
        <v>78.8</v>
      </c>
      <c r="K622" s="7" t="s">
        <v>0</v>
      </c>
      <c r="L622" s="7">
        <v>1</v>
      </c>
      <c r="M622" s="7" t="s">
        <v>5066</v>
      </c>
      <c r="N622" s="7"/>
    </row>
    <row r="623" spans="1:14" hidden="1" x14ac:dyDescent="0.35">
      <c r="A623" s="7">
        <v>30602017</v>
      </c>
      <c r="B623" s="7" t="s">
        <v>5092</v>
      </c>
      <c r="C623" s="7" t="s">
        <v>4445</v>
      </c>
      <c r="D623" s="7" t="s">
        <v>4462</v>
      </c>
      <c r="E623" s="7" t="s">
        <v>0</v>
      </c>
      <c r="F623" s="7" t="s">
        <v>0</v>
      </c>
      <c r="G623" s="7">
        <v>85</v>
      </c>
      <c r="H623" s="7">
        <v>76.849999999999994</v>
      </c>
      <c r="I623" s="7">
        <v>30.8</v>
      </c>
      <c r="J623" s="7">
        <v>192.65</v>
      </c>
      <c r="K623" s="7" t="s">
        <v>0</v>
      </c>
      <c r="L623" s="7">
        <v>0</v>
      </c>
      <c r="M623" s="7" t="s">
        <v>4537</v>
      </c>
      <c r="N623" s="7"/>
    </row>
    <row r="624" spans="1:14" hidden="1" x14ac:dyDescent="0.35">
      <c r="A624" s="7">
        <v>30602025</v>
      </c>
      <c r="B624" s="7" t="s">
        <v>5093</v>
      </c>
      <c r="C624" s="7" t="s">
        <v>4445</v>
      </c>
      <c r="D624" s="7" t="s">
        <v>4462</v>
      </c>
      <c r="E624" s="7" t="s">
        <v>0</v>
      </c>
      <c r="F624" s="7" t="s">
        <v>0</v>
      </c>
      <c r="G624" s="7">
        <v>5</v>
      </c>
      <c r="H624" s="7">
        <v>9</v>
      </c>
      <c r="I624" s="7">
        <v>0</v>
      </c>
      <c r="J624" s="7">
        <v>14</v>
      </c>
      <c r="K624" s="7" t="s">
        <v>0</v>
      </c>
      <c r="L624" s="7">
        <v>1</v>
      </c>
      <c r="M624" s="7" t="s">
        <v>4537</v>
      </c>
      <c r="N624" s="7"/>
    </row>
    <row r="625" spans="1:14" hidden="1" x14ac:dyDescent="0.35">
      <c r="A625" s="7">
        <v>30602041</v>
      </c>
      <c r="B625" s="7" t="s">
        <v>5094</v>
      </c>
      <c r="C625" s="7" t="s">
        <v>4457</v>
      </c>
      <c r="D625" s="7" t="s">
        <v>4452</v>
      </c>
      <c r="E625" s="7" t="s">
        <v>0</v>
      </c>
      <c r="F625" s="7" t="s">
        <v>132</v>
      </c>
      <c r="G625" s="7">
        <v>176.88</v>
      </c>
      <c r="H625" s="7">
        <v>171.52</v>
      </c>
      <c r="I625" s="7">
        <v>9.02</v>
      </c>
      <c r="J625" s="7">
        <v>357.42</v>
      </c>
      <c r="K625" s="7" t="s">
        <v>132</v>
      </c>
      <c r="L625" s="7">
        <v>1</v>
      </c>
      <c r="M625" s="7" t="s">
        <v>5066</v>
      </c>
      <c r="N625" s="7"/>
    </row>
    <row r="626" spans="1:14" hidden="1" x14ac:dyDescent="0.35">
      <c r="A626" s="7">
        <v>30602050</v>
      </c>
      <c r="B626" s="7" t="s">
        <v>5095</v>
      </c>
      <c r="C626" s="7" t="s">
        <v>4457</v>
      </c>
      <c r="D626" s="7" t="s">
        <v>4462</v>
      </c>
      <c r="E626" s="7" t="s">
        <v>132</v>
      </c>
      <c r="F626" s="7" t="s">
        <v>0</v>
      </c>
      <c r="G626" s="7">
        <v>74.7</v>
      </c>
      <c r="H626" s="7">
        <v>65.47</v>
      </c>
      <c r="I626" s="7">
        <v>0</v>
      </c>
      <c r="J626" s="7">
        <v>140.16999999999999</v>
      </c>
      <c r="K626" s="7" t="s">
        <v>0</v>
      </c>
      <c r="L626" s="7">
        <v>0</v>
      </c>
      <c r="M626" s="7" t="s">
        <v>4537</v>
      </c>
      <c r="N626" s="7"/>
    </row>
    <row r="627" spans="1:14" hidden="1" x14ac:dyDescent="0.35">
      <c r="A627" s="7">
        <v>30602068</v>
      </c>
      <c r="B627" s="7" t="s">
        <v>5096</v>
      </c>
      <c r="C627" s="7" t="s">
        <v>4445</v>
      </c>
      <c r="D627" s="7" t="s">
        <v>4462</v>
      </c>
      <c r="E627" s="7" t="s">
        <v>132</v>
      </c>
      <c r="F627" s="7" t="s">
        <v>0</v>
      </c>
      <c r="G627" s="7">
        <v>42.7</v>
      </c>
      <c r="H627" s="7">
        <v>15.36</v>
      </c>
      <c r="I627" s="7">
        <v>0</v>
      </c>
      <c r="J627" s="7">
        <v>58.06</v>
      </c>
      <c r="K627" s="7" t="s">
        <v>0</v>
      </c>
      <c r="L627" s="7">
        <v>1</v>
      </c>
      <c r="M627" s="7" t="s">
        <v>4537</v>
      </c>
      <c r="N627" s="7"/>
    </row>
    <row r="628" spans="1:14" hidden="1" x14ac:dyDescent="0.35">
      <c r="A628" s="7">
        <v>30602076</v>
      </c>
      <c r="B628" s="7" t="s">
        <v>5097</v>
      </c>
      <c r="C628" s="7" t="s">
        <v>4457</v>
      </c>
      <c r="D628" s="7" t="s">
        <v>4452</v>
      </c>
      <c r="E628" s="7" t="s">
        <v>0</v>
      </c>
      <c r="F628" s="7" t="s">
        <v>132</v>
      </c>
      <c r="G628" s="7">
        <v>402.6</v>
      </c>
      <c r="H628" s="7">
        <v>500</v>
      </c>
      <c r="I628" s="7">
        <v>30.8</v>
      </c>
      <c r="J628" s="7">
        <v>933.4</v>
      </c>
      <c r="K628" s="7" t="s">
        <v>132</v>
      </c>
      <c r="L628" s="7">
        <v>2</v>
      </c>
      <c r="M628" s="7" t="s">
        <v>5066</v>
      </c>
      <c r="N628" s="7"/>
    </row>
    <row r="629" spans="1:14" hidden="1" x14ac:dyDescent="0.35">
      <c r="A629" s="7">
        <v>30602084</v>
      </c>
      <c r="B629" s="7" t="s">
        <v>5098</v>
      </c>
      <c r="C629" s="7" t="s">
        <v>4457</v>
      </c>
      <c r="D629" s="7" t="s">
        <v>4452</v>
      </c>
      <c r="E629" s="7" t="s">
        <v>0</v>
      </c>
      <c r="F629" s="7" t="s">
        <v>132</v>
      </c>
      <c r="G629" s="7">
        <v>270.8</v>
      </c>
      <c r="H629" s="7">
        <v>201.53</v>
      </c>
      <c r="I629" s="7">
        <v>21</v>
      </c>
      <c r="J629" s="7">
        <v>493.33</v>
      </c>
      <c r="K629" s="7" t="s">
        <v>132</v>
      </c>
      <c r="L629" s="7">
        <v>2</v>
      </c>
      <c r="M629" s="7" t="s">
        <v>5066</v>
      </c>
      <c r="N629" s="7"/>
    </row>
    <row r="630" spans="1:14" hidden="1" x14ac:dyDescent="0.35">
      <c r="A630" s="7">
        <v>30602092</v>
      </c>
      <c r="B630" s="7" t="s">
        <v>5099</v>
      </c>
      <c r="C630" s="7" t="s">
        <v>4457</v>
      </c>
      <c r="D630" s="7" t="s">
        <v>4462</v>
      </c>
      <c r="E630" s="7" t="s">
        <v>0</v>
      </c>
      <c r="F630" s="7" t="s">
        <v>0</v>
      </c>
      <c r="G630" s="7">
        <v>341.51</v>
      </c>
      <c r="H630" s="7">
        <v>210</v>
      </c>
      <c r="I630" s="7">
        <v>0</v>
      </c>
      <c r="J630" s="7">
        <v>551.51</v>
      </c>
      <c r="K630" s="7" t="s">
        <v>132</v>
      </c>
      <c r="L630" s="7">
        <v>0</v>
      </c>
      <c r="M630" s="7" t="s">
        <v>4537</v>
      </c>
      <c r="N630" s="7"/>
    </row>
    <row r="631" spans="1:14" hidden="1" x14ac:dyDescent="0.35">
      <c r="A631" s="7">
        <v>30602106</v>
      </c>
      <c r="B631" s="7" t="s">
        <v>5100</v>
      </c>
      <c r="C631" s="7" t="s">
        <v>4457</v>
      </c>
      <c r="D631" s="7" t="s">
        <v>4452</v>
      </c>
      <c r="E631" s="7" t="s">
        <v>0</v>
      </c>
      <c r="F631" s="7" t="s">
        <v>132</v>
      </c>
      <c r="G631" s="7">
        <v>496.1</v>
      </c>
      <c r="H631" s="7">
        <v>318.08</v>
      </c>
      <c r="I631" s="7">
        <v>9.02</v>
      </c>
      <c r="J631" s="7">
        <v>823.2</v>
      </c>
      <c r="K631" s="7" t="s">
        <v>132</v>
      </c>
      <c r="L631" s="7">
        <v>2</v>
      </c>
      <c r="M631" s="7" t="s">
        <v>5066</v>
      </c>
      <c r="N631" s="7"/>
    </row>
    <row r="632" spans="1:14" hidden="1" x14ac:dyDescent="0.35">
      <c r="A632" s="7">
        <v>30602114</v>
      </c>
      <c r="B632" s="7" t="s">
        <v>5101</v>
      </c>
      <c r="C632" s="7" t="s">
        <v>4457</v>
      </c>
      <c r="D632" s="7" t="s">
        <v>4452</v>
      </c>
      <c r="E632" s="7" t="s">
        <v>0</v>
      </c>
      <c r="F632" s="7" t="s">
        <v>132</v>
      </c>
      <c r="G632" s="7">
        <v>385.39</v>
      </c>
      <c r="H632" s="7">
        <v>327.52</v>
      </c>
      <c r="I632" s="7">
        <v>15.01</v>
      </c>
      <c r="J632" s="7">
        <v>727.92</v>
      </c>
      <c r="K632" s="7" t="s">
        <v>132</v>
      </c>
      <c r="L632" s="7">
        <v>2</v>
      </c>
      <c r="M632" s="7" t="s">
        <v>4549</v>
      </c>
      <c r="N632" s="7"/>
    </row>
    <row r="633" spans="1:14" hidden="1" x14ac:dyDescent="0.35">
      <c r="A633" s="7">
        <v>30602130</v>
      </c>
      <c r="B633" s="7" t="s">
        <v>5102</v>
      </c>
      <c r="C633" s="7" t="s">
        <v>4457</v>
      </c>
      <c r="D633" s="7" t="s">
        <v>4452</v>
      </c>
      <c r="E633" s="7" t="s">
        <v>0</v>
      </c>
      <c r="F633" s="7" t="s">
        <v>132</v>
      </c>
      <c r="G633" s="7">
        <v>690.47</v>
      </c>
      <c r="H633" s="7">
        <v>774.3</v>
      </c>
      <c r="I633" s="7">
        <v>44.2</v>
      </c>
      <c r="J633" s="7">
        <v>1508.97</v>
      </c>
      <c r="K633" s="7" t="s">
        <v>132</v>
      </c>
      <c r="L633" s="7">
        <v>1</v>
      </c>
      <c r="M633" s="7" t="s">
        <v>4549</v>
      </c>
      <c r="N633" s="7"/>
    </row>
    <row r="634" spans="1:14" hidden="1" x14ac:dyDescent="0.35">
      <c r="A634" s="7">
        <v>30602149</v>
      </c>
      <c r="B634" s="7" t="s">
        <v>5103</v>
      </c>
      <c r="C634" s="7" t="s">
        <v>4457</v>
      </c>
      <c r="D634" s="7" t="s">
        <v>4452</v>
      </c>
      <c r="E634" s="7" t="s">
        <v>0</v>
      </c>
      <c r="F634" s="7" t="s">
        <v>132</v>
      </c>
      <c r="G634" s="7">
        <v>881.1</v>
      </c>
      <c r="H634" s="7">
        <v>1194.05</v>
      </c>
      <c r="I634" s="7">
        <v>166.1</v>
      </c>
      <c r="J634" s="7">
        <v>2241.25</v>
      </c>
      <c r="K634" s="7" t="s">
        <v>132</v>
      </c>
      <c r="L634" s="7">
        <v>6</v>
      </c>
      <c r="M634" s="7" t="s">
        <v>4549</v>
      </c>
      <c r="N634" s="7"/>
    </row>
    <row r="635" spans="1:14" hidden="1" x14ac:dyDescent="0.35">
      <c r="A635" s="7">
        <v>30602157</v>
      </c>
      <c r="B635" s="7" t="s">
        <v>5104</v>
      </c>
      <c r="C635" s="7" t="s">
        <v>4457</v>
      </c>
      <c r="D635" s="7" t="s">
        <v>4452</v>
      </c>
      <c r="E635" s="7" t="s">
        <v>0</v>
      </c>
      <c r="F635" s="7" t="s">
        <v>132</v>
      </c>
      <c r="G635" s="7">
        <v>671.81</v>
      </c>
      <c r="H635" s="7">
        <v>632.59</v>
      </c>
      <c r="I635" s="7">
        <v>30.8</v>
      </c>
      <c r="J635" s="7">
        <v>1335.2</v>
      </c>
      <c r="K635" s="7" t="s">
        <v>132</v>
      </c>
      <c r="L635" s="7">
        <v>3</v>
      </c>
      <c r="M635" s="7" t="s">
        <v>4549</v>
      </c>
      <c r="N635" s="7"/>
    </row>
    <row r="636" spans="1:14" hidden="1" x14ac:dyDescent="0.35">
      <c r="A636" s="7">
        <v>30602165</v>
      </c>
      <c r="B636" s="7" t="s">
        <v>5105</v>
      </c>
      <c r="C636" s="7" t="s">
        <v>4457</v>
      </c>
      <c r="D636" s="7" t="s">
        <v>4452</v>
      </c>
      <c r="E636" s="7" t="s">
        <v>0</v>
      </c>
      <c r="F636" s="7" t="s">
        <v>132</v>
      </c>
      <c r="G636" s="7">
        <v>712.8</v>
      </c>
      <c r="H636" s="7">
        <v>1009.86</v>
      </c>
      <c r="I636" s="7">
        <v>9.02</v>
      </c>
      <c r="J636" s="7">
        <v>1731.68</v>
      </c>
      <c r="K636" s="7" t="s">
        <v>132</v>
      </c>
      <c r="L636" s="7">
        <v>3</v>
      </c>
      <c r="M636" s="7" t="s">
        <v>4549</v>
      </c>
      <c r="N636" s="7"/>
    </row>
    <row r="637" spans="1:14" hidden="1" x14ac:dyDescent="0.35">
      <c r="A637" s="7">
        <v>30602173</v>
      </c>
      <c r="B637" s="7" t="s">
        <v>5106</v>
      </c>
      <c r="C637" s="7" t="s">
        <v>4457</v>
      </c>
      <c r="D637" s="7" t="s">
        <v>4452</v>
      </c>
      <c r="E637" s="7" t="s">
        <v>0</v>
      </c>
      <c r="F637" s="7" t="s">
        <v>132</v>
      </c>
      <c r="G637" s="7">
        <v>594</v>
      </c>
      <c r="H637" s="7">
        <v>539.98</v>
      </c>
      <c r="I637" s="7">
        <v>30.8</v>
      </c>
      <c r="J637" s="7">
        <v>1164.78</v>
      </c>
      <c r="K637" s="7" t="s">
        <v>132</v>
      </c>
      <c r="L637" s="7">
        <v>3</v>
      </c>
      <c r="M637" s="7" t="s">
        <v>4549</v>
      </c>
      <c r="N637" s="7"/>
    </row>
    <row r="638" spans="1:14" hidden="1" x14ac:dyDescent="0.35">
      <c r="A638" s="7">
        <v>30602181</v>
      </c>
      <c r="B638" s="7" t="s">
        <v>5107</v>
      </c>
      <c r="C638" s="7" t="s">
        <v>4445</v>
      </c>
      <c r="D638" s="7" t="s">
        <v>4446</v>
      </c>
      <c r="E638" s="7" t="s">
        <v>0</v>
      </c>
      <c r="F638" s="7" t="s">
        <v>0</v>
      </c>
      <c r="G638" s="7">
        <v>37.799999999999997</v>
      </c>
      <c r="H638" s="7">
        <v>60.25</v>
      </c>
      <c r="I638" s="7">
        <v>0</v>
      </c>
      <c r="J638" s="7">
        <v>98.05</v>
      </c>
      <c r="K638" s="7" t="s">
        <v>0</v>
      </c>
      <c r="L638" s="7">
        <v>0</v>
      </c>
      <c r="M638" s="7" t="s">
        <v>4537</v>
      </c>
      <c r="N638" s="7"/>
    </row>
    <row r="639" spans="1:14" hidden="1" x14ac:dyDescent="0.35">
      <c r="A639" s="7">
        <v>30602190</v>
      </c>
      <c r="B639" s="7" t="s">
        <v>5108</v>
      </c>
      <c r="C639" s="7" t="s">
        <v>4457</v>
      </c>
      <c r="D639" s="7" t="s">
        <v>4452</v>
      </c>
      <c r="E639" s="7" t="s">
        <v>0</v>
      </c>
      <c r="F639" s="7" t="s">
        <v>132</v>
      </c>
      <c r="G639" s="7">
        <v>704.59</v>
      </c>
      <c r="H639" s="7">
        <v>902.82</v>
      </c>
      <c r="I639" s="7">
        <v>166.1</v>
      </c>
      <c r="J639" s="7">
        <v>1773.51</v>
      </c>
      <c r="K639" s="7" t="s">
        <v>132</v>
      </c>
      <c r="L639" s="7">
        <v>1</v>
      </c>
      <c r="M639" s="7" t="s">
        <v>4549</v>
      </c>
      <c r="N639" s="7"/>
    </row>
    <row r="640" spans="1:14" hidden="1" x14ac:dyDescent="0.35">
      <c r="A640" s="7">
        <v>30602203</v>
      </c>
      <c r="B640" s="7" t="s">
        <v>5109</v>
      </c>
      <c r="C640" s="7" t="s">
        <v>4457</v>
      </c>
      <c r="D640" s="7" t="s">
        <v>4452</v>
      </c>
      <c r="E640" s="7" t="s">
        <v>0</v>
      </c>
      <c r="F640" s="7" t="s">
        <v>132</v>
      </c>
      <c r="G640" s="7">
        <v>540</v>
      </c>
      <c r="H640" s="7">
        <v>450</v>
      </c>
      <c r="I640" s="7">
        <v>90.2</v>
      </c>
      <c r="J640" s="7">
        <v>1080.2</v>
      </c>
      <c r="K640" s="7" t="s">
        <v>132</v>
      </c>
      <c r="L640" s="7">
        <v>2</v>
      </c>
      <c r="M640" s="7" t="s">
        <v>4549</v>
      </c>
      <c r="N640" s="7"/>
    </row>
    <row r="641" spans="1:14" hidden="1" x14ac:dyDescent="0.35">
      <c r="A641" s="7">
        <v>30602211</v>
      </c>
      <c r="B641" s="7" t="s">
        <v>5110</v>
      </c>
      <c r="C641" s="7" t="s">
        <v>4457</v>
      </c>
      <c r="D641" s="7" t="s">
        <v>4452</v>
      </c>
      <c r="E641" s="7" t="s">
        <v>0</v>
      </c>
      <c r="F641" s="7" t="s">
        <v>132</v>
      </c>
      <c r="G641" s="7">
        <v>293.7</v>
      </c>
      <c r="H641" s="7">
        <v>280.33999999999997</v>
      </c>
      <c r="I641" s="7">
        <v>11</v>
      </c>
      <c r="J641" s="7">
        <v>585.04</v>
      </c>
      <c r="K641" s="7" t="s">
        <v>132</v>
      </c>
      <c r="L641" s="7">
        <v>2</v>
      </c>
      <c r="M641" s="7" t="s">
        <v>4549</v>
      </c>
      <c r="N641" s="7"/>
    </row>
    <row r="642" spans="1:14" ht="26" hidden="1" x14ac:dyDescent="0.35">
      <c r="A642" s="7">
        <v>30602238</v>
      </c>
      <c r="B642" s="7" t="s">
        <v>5111</v>
      </c>
      <c r="C642" s="7" t="s">
        <v>4457</v>
      </c>
      <c r="D642" s="7" t="s">
        <v>4452</v>
      </c>
      <c r="E642" s="7" t="s">
        <v>0</v>
      </c>
      <c r="F642" s="7" t="s">
        <v>132</v>
      </c>
      <c r="G642" s="7">
        <v>1434.5</v>
      </c>
      <c r="H642" s="7">
        <v>1000.08</v>
      </c>
      <c r="I642" s="7">
        <v>92.4</v>
      </c>
      <c r="J642" s="7">
        <v>2526.98</v>
      </c>
      <c r="K642" s="7" t="s">
        <v>132</v>
      </c>
      <c r="L642" s="7">
        <v>3</v>
      </c>
      <c r="M642" s="7" t="s">
        <v>4549</v>
      </c>
      <c r="N642" s="7"/>
    </row>
    <row r="643" spans="1:14" ht="26" hidden="1" x14ac:dyDescent="0.35">
      <c r="A643" s="7">
        <v>30602246</v>
      </c>
      <c r="B643" s="7" t="s">
        <v>5112</v>
      </c>
      <c r="C643" s="7" t="s">
        <v>4457</v>
      </c>
      <c r="D643" s="7" t="s">
        <v>4452</v>
      </c>
      <c r="E643" s="7" t="s">
        <v>0</v>
      </c>
      <c r="F643" s="7" t="s">
        <v>132</v>
      </c>
      <c r="G643" s="7">
        <v>970</v>
      </c>
      <c r="H643" s="7">
        <v>863.2</v>
      </c>
      <c r="I643" s="7">
        <v>92.4</v>
      </c>
      <c r="J643" s="7">
        <v>1925.6</v>
      </c>
      <c r="K643" s="7" t="s">
        <v>132</v>
      </c>
      <c r="L643" s="7">
        <v>3</v>
      </c>
      <c r="M643" s="7" t="s">
        <v>4549</v>
      </c>
      <c r="N643" s="7"/>
    </row>
    <row r="644" spans="1:14" hidden="1" x14ac:dyDescent="0.35">
      <c r="A644" s="7">
        <v>30602254</v>
      </c>
      <c r="B644" s="7" t="s">
        <v>5113</v>
      </c>
      <c r="C644" s="7" t="s">
        <v>4457</v>
      </c>
      <c r="D644" s="7" t="s">
        <v>4452</v>
      </c>
      <c r="E644" s="7" t="s">
        <v>0</v>
      </c>
      <c r="F644" s="7" t="s">
        <v>132</v>
      </c>
      <c r="G644" s="7">
        <v>516</v>
      </c>
      <c r="H644" s="7">
        <v>386.3</v>
      </c>
      <c r="I644" s="7">
        <v>25</v>
      </c>
      <c r="J644" s="7">
        <v>927.3</v>
      </c>
      <c r="K644" s="7" t="s">
        <v>132</v>
      </c>
      <c r="L644" s="7">
        <v>3</v>
      </c>
      <c r="M644" s="7" t="s">
        <v>4549</v>
      </c>
      <c r="N644" s="7"/>
    </row>
    <row r="645" spans="1:14" ht="26" hidden="1" x14ac:dyDescent="0.35">
      <c r="A645" s="7">
        <v>30602262</v>
      </c>
      <c r="B645" s="7" t="s">
        <v>5114</v>
      </c>
      <c r="C645" s="7" t="s">
        <v>4457</v>
      </c>
      <c r="D645" s="7" t="s">
        <v>4452</v>
      </c>
      <c r="E645" s="7" t="s">
        <v>0</v>
      </c>
      <c r="F645" s="7" t="s">
        <v>132</v>
      </c>
      <c r="G645" s="7">
        <v>774.4</v>
      </c>
      <c r="H645" s="7">
        <v>694.29</v>
      </c>
      <c r="I645" s="7">
        <v>30.8</v>
      </c>
      <c r="J645" s="7">
        <v>1499.49</v>
      </c>
      <c r="K645" s="7" t="s">
        <v>132</v>
      </c>
      <c r="L645" s="7">
        <v>3</v>
      </c>
      <c r="M645" s="7" t="s">
        <v>4549</v>
      </c>
      <c r="N645" s="7"/>
    </row>
    <row r="646" spans="1:14" hidden="1" x14ac:dyDescent="0.35">
      <c r="A646" s="7">
        <v>30602289</v>
      </c>
      <c r="B646" s="7" t="s">
        <v>5115</v>
      </c>
      <c r="C646" s="7" t="s">
        <v>4457</v>
      </c>
      <c r="D646" s="7" t="s">
        <v>4452</v>
      </c>
      <c r="E646" s="7" t="s">
        <v>0</v>
      </c>
      <c r="F646" s="7" t="s">
        <v>132</v>
      </c>
      <c r="G646" s="7">
        <v>332.75</v>
      </c>
      <c r="H646" s="7">
        <v>448.64</v>
      </c>
      <c r="I646" s="7">
        <v>30.8</v>
      </c>
      <c r="J646" s="7">
        <v>812.19</v>
      </c>
      <c r="K646" s="7" t="s">
        <v>132</v>
      </c>
      <c r="L646" s="7">
        <v>2</v>
      </c>
      <c r="M646" s="7" t="s">
        <v>4549</v>
      </c>
      <c r="N646" s="7"/>
    </row>
    <row r="647" spans="1:14" hidden="1" x14ac:dyDescent="0.35">
      <c r="A647" s="7">
        <v>30602297</v>
      </c>
      <c r="B647" s="7" t="s">
        <v>5116</v>
      </c>
      <c r="C647" s="7" t="s">
        <v>4457</v>
      </c>
      <c r="D647" s="7" t="s">
        <v>4452</v>
      </c>
      <c r="E647" s="7" t="s">
        <v>0</v>
      </c>
      <c r="F647" s="7" t="s">
        <v>132</v>
      </c>
      <c r="G647" s="7">
        <v>332.75</v>
      </c>
      <c r="H647" s="7">
        <v>448.64</v>
      </c>
      <c r="I647" s="7">
        <v>30.8</v>
      </c>
      <c r="J647" s="7">
        <v>812.19</v>
      </c>
      <c r="K647" s="7" t="s">
        <v>132</v>
      </c>
      <c r="L647" s="7">
        <v>2</v>
      </c>
      <c r="M647" s="7" t="s">
        <v>4549</v>
      </c>
      <c r="N647" s="7"/>
    </row>
    <row r="648" spans="1:14" hidden="1" x14ac:dyDescent="0.35">
      <c r="A648" s="7">
        <v>30602300</v>
      </c>
      <c r="B648" s="7" t="s">
        <v>5117</v>
      </c>
      <c r="C648" s="7" t="s">
        <v>4457</v>
      </c>
      <c r="D648" s="7" t="s">
        <v>4452</v>
      </c>
      <c r="E648" s="7" t="s">
        <v>0</v>
      </c>
      <c r="F648" s="7" t="s">
        <v>132</v>
      </c>
      <c r="G648" s="7">
        <v>496.1</v>
      </c>
      <c r="H648" s="7">
        <v>318.08</v>
      </c>
      <c r="I648" s="7">
        <v>30.8</v>
      </c>
      <c r="J648" s="7">
        <v>844.98</v>
      </c>
      <c r="K648" s="7" t="s">
        <v>132</v>
      </c>
      <c r="L648" s="7">
        <v>2</v>
      </c>
      <c r="M648" s="7" t="s">
        <v>4549</v>
      </c>
      <c r="N648" s="7"/>
    </row>
    <row r="649" spans="1:14" hidden="1" x14ac:dyDescent="0.35">
      <c r="A649" s="7">
        <v>30602319</v>
      </c>
      <c r="B649" s="7" t="s">
        <v>5118</v>
      </c>
      <c r="C649" s="7" t="s">
        <v>4457</v>
      </c>
      <c r="D649" s="7" t="s">
        <v>4452</v>
      </c>
      <c r="E649" s="7" t="s">
        <v>0</v>
      </c>
      <c r="F649" s="7" t="s">
        <v>132</v>
      </c>
      <c r="G649" s="7">
        <v>126.5</v>
      </c>
      <c r="H649" s="7">
        <v>129.24</v>
      </c>
      <c r="I649" s="7">
        <v>25</v>
      </c>
      <c r="J649" s="7">
        <v>280.74</v>
      </c>
      <c r="K649" s="7" t="s">
        <v>0</v>
      </c>
      <c r="L649" s="7">
        <v>1</v>
      </c>
      <c r="M649" s="7" t="s">
        <v>4549</v>
      </c>
      <c r="N649" s="7"/>
    </row>
    <row r="650" spans="1:14" ht="26" hidden="1" x14ac:dyDescent="0.35">
      <c r="A650" s="7">
        <v>30602327</v>
      </c>
      <c r="B650" s="7" t="s">
        <v>5119</v>
      </c>
      <c r="C650" s="7" t="s">
        <v>4457</v>
      </c>
      <c r="D650" s="7" t="s">
        <v>4452</v>
      </c>
      <c r="E650" s="7" t="s">
        <v>0</v>
      </c>
      <c r="F650" s="7" t="s">
        <v>132</v>
      </c>
      <c r="G650" s="7">
        <v>574.65</v>
      </c>
      <c r="H650" s="7">
        <v>227.52</v>
      </c>
      <c r="I650" s="7">
        <v>25</v>
      </c>
      <c r="J650" s="7">
        <v>827.17</v>
      </c>
      <c r="K650" s="7" t="s">
        <v>132</v>
      </c>
      <c r="L650" s="7">
        <v>2</v>
      </c>
      <c r="M650" s="7" t="s">
        <v>4549</v>
      </c>
      <c r="N650" s="7"/>
    </row>
    <row r="651" spans="1:14" hidden="1" x14ac:dyDescent="0.35">
      <c r="A651" s="7">
        <v>30602335</v>
      </c>
      <c r="B651" s="7" t="s">
        <v>5120</v>
      </c>
      <c r="C651" s="7" t="s">
        <v>4445</v>
      </c>
      <c r="D651" s="7" t="s">
        <v>4446</v>
      </c>
      <c r="E651" s="7" t="s">
        <v>0</v>
      </c>
      <c r="F651" s="7" t="s">
        <v>0</v>
      </c>
      <c r="G651" s="7">
        <v>34.799999999999997</v>
      </c>
      <c r="H651" s="7">
        <v>44.44</v>
      </c>
      <c r="I651" s="7">
        <v>0</v>
      </c>
      <c r="J651" s="7">
        <v>79.239999999999995</v>
      </c>
      <c r="K651" s="7" t="s">
        <v>0</v>
      </c>
      <c r="L651" s="7">
        <v>0</v>
      </c>
      <c r="M651" s="7" t="s">
        <v>4537</v>
      </c>
      <c r="N651" s="7"/>
    </row>
    <row r="652" spans="1:14" hidden="1" x14ac:dyDescent="0.35">
      <c r="A652" s="7">
        <v>30701015</v>
      </c>
      <c r="B652" s="7" t="s">
        <v>5121</v>
      </c>
      <c r="C652" s="7" t="s">
        <v>4457</v>
      </c>
      <c r="D652" s="7" t="s">
        <v>4452</v>
      </c>
      <c r="E652" s="7" t="s">
        <v>0</v>
      </c>
      <c r="F652" s="7" t="s">
        <v>132</v>
      </c>
      <c r="G652" s="7">
        <v>1270.45</v>
      </c>
      <c r="H652" s="7">
        <v>1136.4000000000001</v>
      </c>
      <c r="I652" s="7">
        <v>72</v>
      </c>
      <c r="J652" s="7">
        <v>2478.85</v>
      </c>
      <c r="K652" s="7" t="s">
        <v>132</v>
      </c>
      <c r="L652" s="7">
        <v>9</v>
      </c>
      <c r="M652" s="7" t="s">
        <v>5122</v>
      </c>
      <c r="N652" s="7"/>
    </row>
    <row r="653" spans="1:14" hidden="1" x14ac:dyDescent="0.35">
      <c r="A653" s="7">
        <v>30701023</v>
      </c>
      <c r="B653" s="7" t="s">
        <v>5123</v>
      </c>
      <c r="C653" s="7" t="s">
        <v>4457</v>
      </c>
      <c r="D653" s="7" t="s">
        <v>4452</v>
      </c>
      <c r="E653" s="7" t="s">
        <v>0</v>
      </c>
      <c r="F653" s="7" t="s">
        <v>132</v>
      </c>
      <c r="G653" s="7">
        <v>1270.45</v>
      </c>
      <c r="H653" s="7">
        <v>973.59</v>
      </c>
      <c r="I653" s="7">
        <v>72</v>
      </c>
      <c r="J653" s="7">
        <v>2316.04</v>
      </c>
      <c r="K653" s="7" t="s">
        <v>132</v>
      </c>
      <c r="L653" s="7">
        <v>9</v>
      </c>
      <c r="M653" s="7" t="s">
        <v>5122</v>
      </c>
      <c r="N653" s="7"/>
    </row>
    <row r="654" spans="1:14" hidden="1" x14ac:dyDescent="0.35">
      <c r="A654" s="7">
        <v>30701040</v>
      </c>
      <c r="B654" s="7" t="s">
        <v>5124</v>
      </c>
      <c r="C654" s="7" t="s">
        <v>4457</v>
      </c>
      <c r="D654" s="7" t="s">
        <v>4452</v>
      </c>
      <c r="E654" s="7" t="s">
        <v>0</v>
      </c>
      <c r="F654" s="7" t="s">
        <v>132</v>
      </c>
      <c r="G654" s="7">
        <v>970.2</v>
      </c>
      <c r="H654" s="7">
        <v>973.59</v>
      </c>
      <c r="I654" s="7">
        <v>46</v>
      </c>
      <c r="J654" s="7">
        <v>1989.79</v>
      </c>
      <c r="K654" s="7" t="s">
        <v>132</v>
      </c>
      <c r="L654" s="7">
        <v>8</v>
      </c>
      <c r="M654" s="7" t="s">
        <v>5122</v>
      </c>
      <c r="N654" s="7"/>
    </row>
    <row r="655" spans="1:14" hidden="1" x14ac:dyDescent="0.35">
      <c r="A655" s="7">
        <v>30701058</v>
      </c>
      <c r="B655" s="7" t="s">
        <v>5125</v>
      </c>
      <c r="C655" s="7" t="s">
        <v>4457</v>
      </c>
      <c r="D655" s="7" t="s">
        <v>4452</v>
      </c>
      <c r="E655" s="7" t="s">
        <v>0</v>
      </c>
      <c r="F655" s="7" t="s">
        <v>132</v>
      </c>
      <c r="G655" s="7">
        <v>970.2</v>
      </c>
      <c r="H655" s="7">
        <v>1136.4000000000001</v>
      </c>
      <c r="I655" s="7">
        <v>46</v>
      </c>
      <c r="J655" s="7">
        <v>2152.6</v>
      </c>
      <c r="K655" s="7" t="s">
        <v>132</v>
      </c>
      <c r="L655" s="7">
        <v>8</v>
      </c>
      <c r="M655" s="7" t="s">
        <v>5122</v>
      </c>
      <c r="N655" s="7"/>
    </row>
    <row r="656" spans="1:14" ht="26" hidden="1" x14ac:dyDescent="0.35">
      <c r="A656" s="7">
        <v>30701066</v>
      </c>
      <c r="B656" s="7" t="s">
        <v>5126</v>
      </c>
      <c r="C656" s="7" t="s">
        <v>4457</v>
      </c>
      <c r="D656" s="7" t="s">
        <v>4452</v>
      </c>
      <c r="E656" s="7" t="s">
        <v>0</v>
      </c>
      <c r="F656" s="7" t="s">
        <v>132</v>
      </c>
      <c r="G656" s="7">
        <v>781.22</v>
      </c>
      <c r="H656" s="7">
        <v>748.88</v>
      </c>
      <c r="I656" s="7">
        <v>32</v>
      </c>
      <c r="J656" s="7">
        <v>1562.1</v>
      </c>
      <c r="K656" s="7" t="s">
        <v>132</v>
      </c>
      <c r="L656" s="7">
        <v>8</v>
      </c>
      <c r="M656" s="7" t="s">
        <v>5122</v>
      </c>
      <c r="N656" s="7"/>
    </row>
    <row r="657" spans="1:14" hidden="1" x14ac:dyDescent="0.35">
      <c r="A657" s="7">
        <v>30701074</v>
      </c>
      <c r="B657" s="7" t="s">
        <v>5127</v>
      </c>
      <c r="C657" s="7" t="s">
        <v>4457</v>
      </c>
      <c r="D657" s="7" t="s">
        <v>4452</v>
      </c>
      <c r="E657" s="7" t="s">
        <v>0</v>
      </c>
      <c r="F657" s="7" t="s">
        <v>132</v>
      </c>
      <c r="G657" s="7">
        <v>781.22</v>
      </c>
      <c r="H657" s="7">
        <v>748.88</v>
      </c>
      <c r="I657" s="7">
        <v>32</v>
      </c>
      <c r="J657" s="7">
        <v>1562.1</v>
      </c>
      <c r="K657" s="7" t="s">
        <v>132</v>
      </c>
      <c r="L657" s="7">
        <v>8</v>
      </c>
      <c r="M657" s="7" t="s">
        <v>5122</v>
      </c>
      <c r="N657" s="7"/>
    </row>
    <row r="658" spans="1:14" hidden="1" x14ac:dyDescent="0.35">
      <c r="A658" s="7">
        <v>30701082</v>
      </c>
      <c r="B658" s="7" t="s">
        <v>5128</v>
      </c>
      <c r="C658" s="7" t="s">
        <v>4457</v>
      </c>
      <c r="D658" s="7" t="s">
        <v>4452</v>
      </c>
      <c r="E658" s="7" t="s">
        <v>0</v>
      </c>
      <c r="F658" s="7" t="s">
        <v>132</v>
      </c>
      <c r="G658" s="7">
        <v>781.22</v>
      </c>
      <c r="H658" s="7">
        <v>973.59</v>
      </c>
      <c r="I658" s="7">
        <v>32</v>
      </c>
      <c r="J658" s="7">
        <v>1786.81</v>
      </c>
      <c r="K658" s="7" t="s">
        <v>132</v>
      </c>
      <c r="L658" s="7">
        <v>8</v>
      </c>
      <c r="M658" s="7" t="s">
        <v>5122</v>
      </c>
      <c r="N658" s="7"/>
    </row>
    <row r="659" spans="1:14" hidden="1" x14ac:dyDescent="0.35">
      <c r="A659" s="7">
        <v>30701090</v>
      </c>
      <c r="B659" s="7" t="s">
        <v>5129</v>
      </c>
      <c r="C659" s="7" t="s">
        <v>4457</v>
      </c>
      <c r="D659" s="7" t="s">
        <v>4452</v>
      </c>
      <c r="E659" s="7" t="s">
        <v>0</v>
      </c>
      <c r="F659" s="7" t="s">
        <v>132</v>
      </c>
      <c r="G659" s="7">
        <v>781.22</v>
      </c>
      <c r="H659" s="7">
        <v>1136.4000000000001</v>
      </c>
      <c r="I659" s="7">
        <v>32</v>
      </c>
      <c r="J659" s="7">
        <v>1949.62</v>
      </c>
      <c r="K659" s="7" t="s">
        <v>132</v>
      </c>
      <c r="L659" s="7">
        <v>8</v>
      </c>
      <c r="M659" s="7" t="s">
        <v>5122</v>
      </c>
      <c r="N659" s="7"/>
    </row>
    <row r="660" spans="1:14" hidden="1" x14ac:dyDescent="0.35">
      <c r="A660" s="7">
        <v>30701104</v>
      </c>
      <c r="B660" s="7" t="s">
        <v>5130</v>
      </c>
      <c r="C660" s="7" t="s">
        <v>4457</v>
      </c>
      <c r="D660" s="7" t="s">
        <v>4452</v>
      </c>
      <c r="E660" s="7" t="s">
        <v>0</v>
      </c>
      <c r="F660" s="7" t="s">
        <v>132</v>
      </c>
      <c r="G660" s="7">
        <v>1270.45</v>
      </c>
      <c r="H660" s="7">
        <v>973.59</v>
      </c>
      <c r="I660" s="7">
        <v>46</v>
      </c>
      <c r="J660" s="7">
        <v>2290.04</v>
      </c>
      <c r="K660" s="7" t="s">
        <v>132</v>
      </c>
      <c r="L660" s="7">
        <v>8</v>
      </c>
      <c r="M660" s="7" t="s">
        <v>5122</v>
      </c>
      <c r="N660" s="7"/>
    </row>
    <row r="661" spans="1:14" hidden="1" x14ac:dyDescent="0.35">
      <c r="A661" s="7">
        <v>30701112</v>
      </c>
      <c r="B661" s="7" t="s">
        <v>5131</v>
      </c>
      <c r="C661" s="7" t="s">
        <v>4457</v>
      </c>
      <c r="D661" s="7" t="s">
        <v>4452</v>
      </c>
      <c r="E661" s="7" t="s">
        <v>0</v>
      </c>
      <c r="F661" s="7" t="s">
        <v>132</v>
      </c>
      <c r="G661" s="7">
        <v>1270.45</v>
      </c>
      <c r="H661" s="7">
        <v>973.59</v>
      </c>
      <c r="I661" s="7">
        <v>46</v>
      </c>
      <c r="J661" s="7">
        <v>2290.04</v>
      </c>
      <c r="K661" s="7" t="s">
        <v>132</v>
      </c>
      <c r="L661" s="7">
        <v>8</v>
      </c>
      <c r="M661" s="7" t="s">
        <v>5122</v>
      </c>
      <c r="N661" s="7"/>
    </row>
    <row r="662" spans="1:14" hidden="1" x14ac:dyDescent="0.35">
      <c r="A662" s="7">
        <v>30701120</v>
      </c>
      <c r="B662" s="7" t="s">
        <v>5132</v>
      </c>
      <c r="C662" s="7" t="s">
        <v>4457</v>
      </c>
      <c r="D662" s="7" t="s">
        <v>4452</v>
      </c>
      <c r="E662" s="7" t="s">
        <v>0</v>
      </c>
      <c r="F662" s="7" t="s">
        <v>132</v>
      </c>
      <c r="G662" s="7">
        <v>1270.45</v>
      </c>
      <c r="H662" s="7">
        <v>1136.4000000000001</v>
      </c>
      <c r="I662" s="7">
        <v>46</v>
      </c>
      <c r="J662" s="7">
        <v>2452.85</v>
      </c>
      <c r="K662" s="7" t="s">
        <v>132</v>
      </c>
      <c r="L662" s="7">
        <v>8</v>
      </c>
      <c r="M662" s="7" t="s">
        <v>5122</v>
      </c>
      <c r="N662" s="7"/>
    </row>
    <row r="663" spans="1:14" hidden="1" x14ac:dyDescent="0.35">
      <c r="A663" s="7">
        <v>30701139</v>
      </c>
      <c r="B663" s="7" t="s">
        <v>5133</v>
      </c>
      <c r="C663" s="7" t="s">
        <v>4457</v>
      </c>
      <c r="D663" s="7" t="s">
        <v>4452</v>
      </c>
      <c r="E663" s="7" t="s">
        <v>0</v>
      </c>
      <c r="F663" s="7" t="s">
        <v>132</v>
      </c>
      <c r="G663" s="7">
        <v>781.22</v>
      </c>
      <c r="H663" s="7">
        <v>1136.4000000000001</v>
      </c>
      <c r="I663" s="7">
        <v>46</v>
      </c>
      <c r="J663" s="7">
        <v>1963.62</v>
      </c>
      <c r="K663" s="7" t="s">
        <v>132</v>
      </c>
      <c r="L663" s="7">
        <v>8</v>
      </c>
      <c r="M663" s="7" t="s">
        <v>5122</v>
      </c>
      <c r="N663" s="7"/>
    </row>
    <row r="664" spans="1:14" hidden="1" x14ac:dyDescent="0.35">
      <c r="A664" s="7">
        <v>30701147</v>
      </c>
      <c r="B664" s="7" t="s">
        <v>5134</v>
      </c>
      <c r="C664" s="7" t="s">
        <v>4457</v>
      </c>
      <c r="D664" s="7" t="s">
        <v>4452</v>
      </c>
      <c r="E664" s="7" t="s">
        <v>0</v>
      </c>
      <c r="F664" s="7" t="s">
        <v>132</v>
      </c>
      <c r="G664" s="7">
        <v>679.8</v>
      </c>
      <c r="H664" s="7">
        <v>973.59</v>
      </c>
      <c r="I664" s="7">
        <v>32</v>
      </c>
      <c r="J664" s="7">
        <v>1685.39</v>
      </c>
      <c r="K664" s="7" t="s">
        <v>132</v>
      </c>
      <c r="L664" s="7">
        <v>8</v>
      </c>
      <c r="M664" s="7" t="s">
        <v>5122</v>
      </c>
      <c r="N664" s="7"/>
    </row>
    <row r="665" spans="1:14" hidden="1" x14ac:dyDescent="0.35">
      <c r="A665" s="7">
        <v>30701155</v>
      </c>
      <c r="B665" s="7" t="s">
        <v>5135</v>
      </c>
      <c r="C665" s="7" t="s">
        <v>4457</v>
      </c>
      <c r="D665" s="7" t="s">
        <v>4452</v>
      </c>
      <c r="E665" s="7" t="s">
        <v>0</v>
      </c>
      <c r="F665" s="7" t="s">
        <v>132</v>
      </c>
      <c r="G665" s="7">
        <v>679.8</v>
      </c>
      <c r="H665" s="7">
        <v>748.88</v>
      </c>
      <c r="I665" s="7">
        <v>32</v>
      </c>
      <c r="J665" s="7">
        <v>1460.68</v>
      </c>
      <c r="K665" s="7" t="s">
        <v>132</v>
      </c>
      <c r="L665" s="7">
        <v>8</v>
      </c>
      <c r="M665" s="7" t="s">
        <v>5122</v>
      </c>
      <c r="N665" s="7"/>
    </row>
    <row r="666" spans="1:14" hidden="1" x14ac:dyDescent="0.35">
      <c r="A666" s="7">
        <v>30701163</v>
      </c>
      <c r="B666" s="7" t="s">
        <v>5136</v>
      </c>
      <c r="C666" s="7" t="s">
        <v>4457</v>
      </c>
      <c r="D666" s="7" t="s">
        <v>4452</v>
      </c>
      <c r="E666" s="7" t="s">
        <v>0</v>
      </c>
      <c r="F666" s="7" t="s">
        <v>132</v>
      </c>
      <c r="G666" s="7">
        <v>781.22</v>
      </c>
      <c r="H666" s="7">
        <v>1034.6400000000001</v>
      </c>
      <c r="I666" s="7">
        <v>46</v>
      </c>
      <c r="J666" s="7">
        <v>1861.86</v>
      </c>
      <c r="K666" s="7" t="s">
        <v>132</v>
      </c>
      <c r="L666" s="7">
        <v>8</v>
      </c>
      <c r="M666" s="7" t="s">
        <v>5122</v>
      </c>
      <c r="N666" s="7"/>
    </row>
    <row r="667" spans="1:14" hidden="1" x14ac:dyDescent="0.35">
      <c r="A667" s="7">
        <v>30701171</v>
      </c>
      <c r="B667" s="7" t="s">
        <v>5137</v>
      </c>
      <c r="C667" s="7" t="s">
        <v>4457</v>
      </c>
      <c r="D667" s="7" t="s">
        <v>4452</v>
      </c>
      <c r="E667" s="7" t="s">
        <v>0</v>
      </c>
      <c r="F667" s="7" t="s">
        <v>132</v>
      </c>
      <c r="G667" s="7">
        <v>781.22</v>
      </c>
      <c r="H667" s="7">
        <v>973.59</v>
      </c>
      <c r="I667" s="7">
        <v>46</v>
      </c>
      <c r="J667" s="7">
        <v>1800.81</v>
      </c>
      <c r="K667" s="7" t="s">
        <v>132</v>
      </c>
      <c r="L667" s="7">
        <v>8</v>
      </c>
      <c r="M667" s="7" t="s">
        <v>5122</v>
      </c>
      <c r="N667" s="7"/>
    </row>
    <row r="668" spans="1:14" hidden="1" x14ac:dyDescent="0.35">
      <c r="A668" s="7">
        <v>30701180</v>
      </c>
      <c r="B668" s="7" t="s">
        <v>5138</v>
      </c>
      <c r="C668" s="7" t="s">
        <v>4457</v>
      </c>
      <c r="D668" s="7" t="s">
        <v>4452</v>
      </c>
      <c r="E668" s="7" t="s">
        <v>0</v>
      </c>
      <c r="F668" s="7" t="s">
        <v>132</v>
      </c>
      <c r="G668" s="7">
        <v>781.22</v>
      </c>
      <c r="H668" s="7">
        <v>973.59</v>
      </c>
      <c r="I668" s="7">
        <v>46</v>
      </c>
      <c r="J668" s="7">
        <v>1800.81</v>
      </c>
      <c r="K668" s="7" t="s">
        <v>132</v>
      </c>
      <c r="L668" s="7">
        <v>8</v>
      </c>
      <c r="M668" s="7" t="s">
        <v>5122</v>
      </c>
      <c r="N668" s="7"/>
    </row>
    <row r="669" spans="1:14" hidden="1" x14ac:dyDescent="0.35">
      <c r="A669" s="7">
        <v>30701198</v>
      </c>
      <c r="B669" s="7" t="s">
        <v>5139</v>
      </c>
      <c r="C669" s="7" t="s">
        <v>4457</v>
      </c>
      <c r="D669" s="7" t="s">
        <v>4452</v>
      </c>
      <c r="E669" s="7" t="s">
        <v>0</v>
      </c>
      <c r="F669" s="7" t="s">
        <v>132</v>
      </c>
      <c r="G669" s="7">
        <v>970.2</v>
      </c>
      <c r="H669" s="7">
        <v>973.59</v>
      </c>
      <c r="I669" s="7">
        <v>72</v>
      </c>
      <c r="J669" s="7">
        <v>2015.79</v>
      </c>
      <c r="K669" s="7" t="s">
        <v>132</v>
      </c>
      <c r="L669" s="7">
        <v>8</v>
      </c>
      <c r="M669" s="7" t="s">
        <v>5122</v>
      </c>
      <c r="N669" s="7"/>
    </row>
    <row r="670" spans="1:14" hidden="1" x14ac:dyDescent="0.35">
      <c r="A670" s="7">
        <v>30701201</v>
      </c>
      <c r="B670" s="7" t="s">
        <v>5140</v>
      </c>
      <c r="C670" s="7" t="s">
        <v>4457</v>
      </c>
      <c r="D670" s="7" t="s">
        <v>4452</v>
      </c>
      <c r="E670" s="7" t="s">
        <v>0</v>
      </c>
      <c r="F670" s="7" t="s">
        <v>132</v>
      </c>
      <c r="G670" s="7">
        <v>656.7</v>
      </c>
      <c r="H670" s="7">
        <v>435</v>
      </c>
      <c r="I670" s="7">
        <v>72</v>
      </c>
      <c r="J670" s="7">
        <v>1163.7</v>
      </c>
      <c r="K670" s="7" t="s">
        <v>132</v>
      </c>
      <c r="L670" s="7">
        <v>8</v>
      </c>
      <c r="M670" s="7" t="s">
        <v>5122</v>
      </c>
      <c r="N670" s="7"/>
    </row>
    <row r="671" spans="1:14" hidden="1" x14ac:dyDescent="0.35">
      <c r="A671" s="7">
        <v>30701210</v>
      </c>
      <c r="B671" s="7" t="s">
        <v>5141</v>
      </c>
      <c r="C671" s="7" t="s">
        <v>4457</v>
      </c>
      <c r="D671" s="7" t="s">
        <v>4452</v>
      </c>
      <c r="E671" s="7" t="s">
        <v>0</v>
      </c>
      <c r="F671" s="7" t="s">
        <v>132</v>
      </c>
      <c r="G671" s="7">
        <v>781.22</v>
      </c>
      <c r="H671" s="7">
        <v>781.23</v>
      </c>
      <c r="I671" s="7">
        <v>32</v>
      </c>
      <c r="J671" s="7">
        <v>1594.45</v>
      </c>
      <c r="K671" s="7" t="s">
        <v>132</v>
      </c>
      <c r="L671" s="7">
        <v>8</v>
      </c>
      <c r="M671" s="7" t="s">
        <v>5122</v>
      </c>
      <c r="N671" s="7"/>
    </row>
    <row r="672" spans="1:14" ht="26" hidden="1" x14ac:dyDescent="0.35">
      <c r="A672" s="7">
        <v>30702011</v>
      </c>
      <c r="B672" s="7" t="s">
        <v>5142</v>
      </c>
      <c r="C672" s="7" t="s">
        <v>4457</v>
      </c>
      <c r="D672" s="7" t="s">
        <v>4452</v>
      </c>
      <c r="E672" s="7" t="s">
        <v>0</v>
      </c>
      <c r="F672" s="7" t="s">
        <v>132</v>
      </c>
      <c r="G672" s="7">
        <v>1270.45</v>
      </c>
      <c r="H672" s="7">
        <v>781.23</v>
      </c>
      <c r="I672" s="7">
        <v>72</v>
      </c>
      <c r="J672" s="7">
        <v>2123.6799999999998</v>
      </c>
      <c r="K672" s="7" t="s">
        <v>132</v>
      </c>
      <c r="L672" s="7">
        <v>9</v>
      </c>
      <c r="M672" s="7" t="s">
        <v>5122</v>
      </c>
      <c r="N672" s="7"/>
    </row>
    <row r="673" spans="1:14" hidden="1" x14ac:dyDescent="0.35">
      <c r="A673" s="7">
        <v>30702020</v>
      </c>
      <c r="B673" s="7" t="s">
        <v>5143</v>
      </c>
      <c r="C673" s="7" t="s">
        <v>4457</v>
      </c>
      <c r="D673" s="7" t="s">
        <v>4452</v>
      </c>
      <c r="E673" s="7" t="s">
        <v>0</v>
      </c>
      <c r="F673" s="7" t="s">
        <v>132</v>
      </c>
      <c r="G673" s="7">
        <v>970.2</v>
      </c>
      <c r="H673" s="7">
        <v>973.59</v>
      </c>
      <c r="I673" s="7">
        <v>72</v>
      </c>
      <c r="J673" s="7">
        <v>2015.79</v>
      </c>
      <c r="K673" s="7" t="s">
        <v>132</v>
      </c>
      <c r="L673" s="7">
        <v>8</v>
      </c>
      <c r="M673" s="7" t="s">
        <v>5122</v>
      </c>
      <c r="N673" s="7"/>
    </row>
    <row r="674" spans="1:14" hidden="1" x14ac:dyDescent="0.35">
      <c r="A674" s="7">
        <v>30702038</v>
      </c>
      <c r="B674" s="7" t="s">
        <v>5144</v>
      </c>
      <c r="C674" s="7" t="s">
        <v>4457</v>
      </c>
      <c r="D674" s="7" t="s">
        <v>4452</v>
      </c>
      <c r="E674" s="7" t="s">
        <v>0</v>
      </c>
      <c r="F674" s="7" t="s">
        <v>132</v>
      </c>
      <c r="G674" s="7">
        <v>970.2</v>
      </c>
      <c r="H674" s="7">
        <v>973.59</v>
      </c>
      <c r="I674" s="7">
        <v>72</v>
      </c>
      <c r="J674" s="7">
        <v>2015.79</v>
      </c>
      <c r="K674" s="7" t="s">
        <v>132</v>
      </c>
      <c r="L674" s="7">
        <v>8</v>
      </c>
      <c r="M674" s="7" t="s">
        <v>5122</v>
      </c>
      <c r="N674" s="7"/>
    </row>
    <row r="675" spans="1:14" hidden="1" x14ac:dyDescent="0.35">
      <c r="A675" s="7">
        <v>30702046</v>
      </c>
      <c r="B675" s="7" t="s">
        <v>5145</v>
      </c>
      <c r="C675" s="7" t="s">
        <v>4457</v>
      </c>
      <c r="D675" s="7" t="s">
        <v>4452</v>
      </c>
      <c r="E675" s="7" t="s">
        <v>0</v>
      </c>
      <c r="F675" s="7" t="s">
        <v>132</v>
      </c>
      <c r="G675" s="7">
        <v>970.2</v>
      </c>
      <c r="H675" s="7">
        <v>1136.4000000000001</v>
      </c>
      <c r="I675" s="7">
        <v>72</v>
      </c>
      <c r="J675" s="7">
        <v>2178.6</v>
      </c>
      <c r="K675" s="7" t="s">
        <v>132</v>
      </c>
      <c r="L675" s="7">
        <v>8</v>
      </c>
      <c r="M675" s="7" t="s">
        <v>5122</v>
      </c>
      <c r="N675" s="7"/>
    </row>
    <row r="676" spans="1:14" ht="26" hidden="1" x14ac:dyDescent="0.35">
      <c r="A676" s="7">
        <v>30702054</v>
      </c>
      <c r="B676" s="7" t="s">
        <v>5146</v>
      </c>
      <c r="C676" s="7" t="s">
        <v>4457</v>
      </c>
      <c r="D676" s="7" t="s">
        <v>4452</v>
      </c>
      <c r="E676" s="7" t="s">
        <v>0</v>
      </c>
      <c r="F676" s="7" t="s">
        <v>132</v>
      </c>
      <c r="G676" s="7">
        <v>970.2</v>
      </c>
      <c r="H676" s="7">
        <v>1136.4000000000001</v>
      </c>
      <c r="I676" s="7">
        <v>72</v>
      </c>
      <c r="J676" s="7">
        <v>2178.6</v>
      </c>
      <c r="K676" s="7" t="s">
        <v>132</v>
      </c>
      <c r="L676" s="7">
        <v>8</v>
      </c>
      <c r="M676" s="7" t="s">
        <v>5122</v>
      </c>
      <c r="N676" s="7"/>
    </row>
    <row r="677" spans="1:14" ht="26" hidden="1" x14ac:dyDescent="0.35">
      <c r="A677" s="7">
        <v>30702062</v>
      </c>
      <c r="B677" s="7" t="s">
        <v>5147</v>
      </c>
      <c r="C677" s="7" t="s">
        <v>4457</v>
      </c>
      <c r="D677" s="7" t="s">
        <v>4452</v>
      </c>
      <c r="E677" s="7" t="s">
        <v>0</v>
      </c>
      <c r="F677" s="7" t="s">
        <v>132</v>
      </c>
      <c r="G677" s="7">
        <v>970.2</v>
      </c>
      <c r="H677" s="7">
        <v>1136.4000000000001</v>
      </c>
      <c r="I677" s="7">
        <v>72</v>
      </c>
      <c r="J677" s="7">
        <v>2178.6</v>
      </c>
      <c r="K677" s="7" t="s">
        <v>132</v>
      </c>
      <c r="L677" s="7">
        <v>8</v>
      </c>
      <c r="M677" s="7" t="s">
        <v>5122</v>
      </c>
      <c r="N677" s="7"/>
    </row>
    <row r="678" spans="1:14" ht="26" hidden="1" x14ac:dyDescent="0.35">
      <c r="A678" s="7">
        <v>30702070</v>
      </c>
      <c r="B678" s="7" t="s">
        <v>5148</v>
      </c>
      <c r="C678" s="7" t="s">
        <v>4457</v>
      </c>
      <c r="D678" s="7" t="s">
        <v>4452</v>
      </c>
      <c r="E678" s="7" t="s">
        <v>0</v>
      </c>
      <c r="F678" s="7" t="s">
        <v>132</v>
      </c>
      <c r="G678" s="7">
        <v>970.2</v>
      </c>
      <c r="H678" s="7">
        <v>1136.4000000000001</v>
      </c>
      <c r="I678" s="7">
        <v>72</v>
      </c>
      <c r="J678" s="7">
        <v>2178.6</v>
      </c>
      <c r="K678" s="7" t="s">
        <v>132</v>
      </c>
      <c r="L678" s="7">
        <v>8</v>
      </c>
      <c r="M678" s="7" t="s">
        <v>5122</v>
      </c>
      <c r="N678" s="7"/>
    </row>
    <row r="679" spans="1:14" hidden="1" x14ac:dyDescent="0.35">
      <c r="A679" s="7">
        <v>30702089</v>
      </c>
      <c r="B679" s="7" t="s">
        <v>5149</v>
      </c>
      <c r="C679" s="7" t="s">
        <v>4457</v>
      </c>
      <c r="D679" s="7" t="s">
        <v>4452</v>
      </c>
      <c r="E679" s="7" t="s">
        <v>0</v>
      </c>
      <c r="F679" s="7" t="s">
        <v>132</v>
      </c>
      <c r="G679" s="7">
        <v>970.2</v>
      </c>
      <c r="H679" s="7">
        <v>973.59</v>
      </c>
      <c r="I679" s="7">
        <v>72</v>
      </c>
      <c r="J679" s="7">
        <v>2015.79</v>
      </c>
      <c r="K679" s="7" t="s">
        <v>132</v>
      </c>
      <c r="L679" s="7">
        <v>8</v>
      </c>
      <c r="M679" s="7" t="s">
        <v>5122</v>
      </c>
      <c r="N679" s="7"/>
    </row>
    <row r="680" spans="1:14" hidden="1" x14ac:dyDescent="0.35">
      <c r="A680" s="7">
        <v>30703018</v>
      </c>
      <c r="B680" s="7" t="s">
        <v>5150</v>
      </c>
      <c r="C680" s="7" t="s">
        <v>4457</v>
      </c>
      <c r="D680" s="7" t="s">
        <v>4452</v>
      </c>
      <c r="E680" s="7" t="s">
        <v>0</v>
      </c>
      <c r="F680" s="7" t="s">
        <v>132</v>
      </c>
      <c r="G680" s="7">
        <v>970.2</v>
      </c>
      <c r="H680" s="7">
        <v>973.59</v>
      </c>
      <c r="I680" s="7">
        <v>32</v>
      </c>
      <c r="J680" s="7">
        <v>1975.79</v>
      </c>
      <c r="K680" s="7" t="s">
        <v>132</v>
      </c>
      <c r="L680" s="7">
        <v>8</v>
      </c>
      <c r="M680" s="7" t="s">
        <v>5122</v>
      </c>
      <c r="N680" s="7"/>
    </row>
    <row r="681" spans="1:14" hidden="1" x14ac:dyDescent="0.35">
      <c r="A681" s="7">
        <v>30703026</v>
      </c>
      <c r="B681" s="7" t="s">
        <v>5151</v>
      </c>
      <c r="C681" s="7" t="s">
        <v>4457</v>
      </c>
      <c r="D681" s="7" t="s">
        <v>4452</v>
      </c>
      <c r="E681" s="7" t="s">
        <v>0</v>
      </c>
      <c r="F681" s="7" t="s">
        <v>132</v>
      </c>
      <c r="G681" s="7">
        <v>679.8</v>
      </c>
      <c r="H681" s="7">
        <v>851.48</v>
      </c>
      <c r="I681" s="7">
        <v>32</v>
      </c>
      <c r="J681" s="7">
        <v>1563.28</v>
      </c>
      <c r="K681" s="7" t="s">
        <v>132</v>
      </c>
      <c r="L681" s="7">
        <v>8</v>
      </c>
      <c r="M681" s="7" t="s">
        <v>5122</v>
      </c>
      <c r="N681" s="7"/>
    </row>
    <row r="682" spans="1:14" hidden="1" x14ac:dyDescent="0.35">
      <c r="A682" s="7">
        <v>30703034</v>
      </c>
      <c r="B682" s="7" t="s">
        <v>5152</v>
      </c>
      <c r="C682" s="7" t="s">
        <v>4457</v>
      </c>
      <c r="D682" s="7" t="s">
        <v>4452</v>
      </c>
      <c r="E682" s="7" t="s">
        <v>0</v>
      </c>
      <c r="F682" s="7" t="s">
        <v>132</v>
      </c>
      <c r="G682" s="7">
        <v>679.8</v>
      </c>
      <c r="H682" s="7">
        <v>748.88</v>
      </c>
      <c r="I682" s="7">
        <v>32</v>
      </c>
      <c r="J682" s="7">
        <v>1460.68</v>
      </c>
      <c r="K682" s="7" t="s">
        <v>132</v>
      </c>
      <c r="L682" s="7">
        <v>8</v>
      </c>
      <c r="M682" s="7" t="s">
        <v>5122</v>
      </c>
      <c r="N682" s="7"/>
    </row>
    <row r="683" spans="1:14" hidden="1" x14ac:dyDescent="0.35">
      <c r="A683" s="7">
        <v>30703042</v>
      </c>
      <c r="B683" s="7" t="s">
        <v>5153</v>
      </c>
      <c r="C683" s="7" t="s">
        <v>4457</v>
      </c>
      <c r="D683" s="7" t="s">
        <v>4452</v>
      </c>
      <c r="E683" s="7" t="s">
        <v>0</v>
      </c>
      <c r="F683" s="7" t="s">
        <v>132</v>
      </c>
      <c r="G683" s="7">
        <v>781.22</v>
      </c>
      <c r="H683" s="7">
        <v>973.59</v>
      </c>
      <c r="I683" s="7">
        <v>32</v>
      </c>
      <c r="J683" s="7">
        <v>1786.81</v>
      </c>
      <c r="K683" s="7" t="s">
        <v>132</v>
      </c>
      <c r="L683" s="7">
        <v>8</v>
      </c>
      <c r="M683" s="7" t="s">
        <v>5122</v>
      </c>
      <c r="N683" s="7"/>
    </row>
    <row r="684" spans="1:14" ht="26" hidden="1" x14ac:dyDescent="0.35">
      <c r="A684" s="7">
        <v>30703050</v>
      </c>
      <c r="B684" s="7" t="s">
        <v>5154</v>
      </c>
      <c r="C684" s="7" t="s">
        <v>4457</v>
      </c>
      <c r="D684" s="7" t="s">
        <v>4452</v>
      </c>
      <c r="E684" s="7" t="s">
        <v>0</v>
      </c>
      <c r="F684" s="7" t="s">
        <v>132</v>
      </c>
      <c r="G684" s="7">
        <v>970.2</v>
      </c>
      <c r="H684" s="7">
        <v>1136.4000000000001</v>
      </c>
      <c r="I684" s="7">
        <v>72</v>
      </c>
      <c r="J684" s="7">
        <v>2178.6</v>
      </c>
      <c r="K684" s="7" t="s">
        <v>132</v>
      </c>
      <c r="L684" s="7">
        <v>8</v>
      </c>
      <c r="M684" s="7" t="s">
        <v>5122</v>
      </c>
      <c r="N684" s="7"/>
    </row>
    <row r="685" spans="1:14" hidden="1" x14ac:dyDescent="0.35">
      <c r="A685" s="7">
        <v>30703069</v>
      </c>
      <c r="B685" s="7" t="s">
        <v>5155</v>
      </c>
      <c r="C685" s="7" t="s">
        <v>4457</v>
      </c>
      <c r="D685" s="7" t="s">
        <v>4452</v>
      </c>
      <c r="E685" s="7" t="s">
        <v>0</v>
      </c>
      <c r="F685" s="7" t="s">
        <v>132</v>
      </c>
      <c r="G685" s="7">
        <v>970.2</v>
      </c>
      <c r="H685" s="7">
        <v>1136.4000000000001</v>
      </c>
      <c r="I685" s="7">
        <v>72</v>
      </c>
      <c r="J685" s="7">
        <v>2178.6</v>
      </c>
      <c r="K685" s="7" t="s">
        <v>132</v>
      </c>
      <c r="L685" s="7">
        <v>8</v>
      </c>
      <c r="M685" s="7" t="s">
        <v>5122</v>
      </c>
      <c r="N685" s="7"/>
    </row>
    <row r="686" spans="1:14" hidden="1" x14ac:dyDescent="0.35">
      <c r="A686" s="7">
        <v>30703077</v>
      </c>
      <c r="B686" s="7" t="s">
        <v>5156</v>
      </c>
      <c r="C686" s="7" t="s">
        <v>4457</v>
      </c>
      <c r="D686" s="7" t="s">
        <v>4452</v>
      </c>
      <c r="E686" s="7" t="s">
        <v>0</v>
      </c>
      <c r="F686" s="7" t="s">
        <v>132</v>
      </c>
      <c r="G686" s="7">
        <v>781.22</v>
      </c>
      <c r="H686" s="7">
        <v>748.88</v>
      </c>
      <c r="I686" s="7">
        <v>32</v>
      </c>
      <c r="J686" s="7">
        <v>1562.1</v>
      </c>
      <c r="K686" s="7" t="s">
        <v>132</v>
      </c>
      <c r="L686" s="7">
        <v>8</v>
      </c>
      <c r="M686" s="7" t="s">
        <v>5122</v>
      </c>
      <c r="N686" s="7"/>
    </row>
    <row r="687" spans="1:14" ht="63.5" hidden="1" x14ac:dyDescent="0.35">
      <c r="A687" s="7">
        <v>30703085</v>
      </c>
      <c r="B687" s="7" t="s">
        <v>5157</v>
      </c>
      <c r="C687" s="7" t="s">
        <v>4457</v>
      </c>
      <c r="D687" s="7" t="s">
        <v>4452</v>
      </c>
      <c r="E687" s="7" t="s">
        <v>0</v>
      </c>
      <c r="F687" s="7" t="s">
        <v>132</v>
      </c>
      <c r="G687" s="7">
        <v>133.1</v>
      </c>
      <c r="H687" s="7">
        <v>106.02</v>
      </c>
      <c r="I687" s="7">
        <v>18.43</v>
      </c>
      <c r="J687" s="7">
        <v>257.55</v>
      </c>
      <c r="K687" s="7" t="s">
        <v>132</v>
      </c>
      <c r="L687" s="7">
        <v>8</v>
      </c>
      <c r="M687" s="7" t="s">
        <v>5122</v>
      </c>
      <c r="N687" s="7"/>
    </row>
    <row r="688" spans="1:14" hidden="1" x14ac:dyDescent="0.35">
      <c r="A688" s="7">
        <v>30703107</v>
      </c>
      <c r="B688" s="7" t="s">
        <v>5158</v>
      </c>
      <c r="C688" s="7" t="s">
        <v>4457</v>
      </c>
      <c r="D688" s="7" t="s">
        <v>4452</v>
      </c>
      <c r="E688" s="7" t="s">
        <v>0</v>
      </c>
      <c r="F688" s="7" t="s">
        <v>132</v>
      </c>
      <c r="G688" s="7">
        <v>781.22</v>
      </c>
      <c r="H688" s="7">
        <v>748.88</v>
      </c>
      <c r="I688" s="7">
        <v>32</v>
      </c>
      <c r="J688" s="7">
        <v>1562.1</v>
      </c>
      <c r="K688" s="7" t="s">
        <v>132</v>
      </c>
      <c r="L688" s="7">
        <v>8</v>
      </c>
      <c r="M688" s="7" t="s">
        <v>5122</v>
      </c>
      <c r="N688" s="7"/>
    </row>
    <row r="689" spans="1:14" hidden="1" x14ac:dyDescent="0.35">
      <c r="A689" s="7">
        <v>30703115</v>
      </c>
      <c r="B689" s="7" t="s">
        <v>5159</v>
      </c>
      <c r="C689" s="7" t="s">
        <v>4457</v>
      </c>
      <c r="D689" s="7" t="s">
        <v>4452</v>
      </c>
      <c r="E689" s="7" t="s">
        <v>0</v>
      </c>
      <c r="F689" s="7" t="s">
        <v>132</v>
      </c>
      <c r="G689" s="7">
        <v>656.7</v>
      </c>
      <c r="H689" s="7">
        <v>445.76</v>
      </c>
      <c r="I689" s="7">
        <v>37.4</v>
      </c>
      <c r="J689" s="7">
        <v>1139.8599999999999</v>
      </c>
      <c r="K689" s="7" t="s">
        <v>132</v>
      </c>
      <c r="L689" s="7">
        <v>8</v>
      </c>
      <c r="M689" s="7" t="s">
        <v>5122</v>
      </c>
      <c r="N689" s="7"/>
    </row>
    <row r="690" spans="1:14" ht="26" hidden="1" x14ac:dyDescent="0.35">
      <c r="A690" s="7">
        <v>30703123</v>
      </c>
      <c r="B690" s="7" t="s">
        <v>5160</v>
      </c>
      <c r="C690" s="7" t="s">
        <v>4457</v>
      </c>
      <c r="D690" s="7" t="s">
        <v>4452</v>
      </c>
      <c r="E690" s="7" t="s">
        <v>0</v>
      </c>
      <c r="F690" s="7" t="s">
        <v>132</v>
      </c>
      <c r="G690" s="7">
        <v>1270.45</v>
      </c>
      <c r="H690" s="7">
        <v>621</v>
      </c>
      <c r="I690" s="7">
        <v>76.650000000000006</v>
      </c>
      <c r="J690" s="7">
        <v>1968.1</v>
      </c>
      <c r="K690" s="7" t="s">
        <v>132</v>
      </c>
      <c r="L690" s="7">
        <v>8</v>
      </c>
      <c r="M690" s="7" t="s">
        <v>5122</v>
      </c>
      <c r="N690" s="7"/>
    </row>
    <row r="691" spans="1:14" hidden="1" x14ac:dyDescent="0.35">
      <c r="A691" s="7">
        <v>30703131</v>
      </c>
      <c r="B691" s="7" t="s">
        <v>5161</v>
      </c>
      <c r="C691" s="7" t="s">
        <v>4457</v>
      </c>
      <c r="D691" s="7" t="s">
        <v>4452</v>
      </c>
      <c r="E691" s="7" t="s">
        <v>0</v>
      </c>
      <c r="F691" s="7" t="s">
        <v>132</v>
      </c>
      <c r="G691" s="7">
        <v>656.7</v>
      </c>
      <c r="H691" s="7">
        <v>445.76</v>
      </c>
      <c r="I691" s="7">
        <v>37.4</v>
      </c>
      <c r="J691" s="7">
        <v>1139.8599999999999</v>
      </c>
      <c r="K691" s="7" t="s">
        <v>132</v>
      </c>
      <c r="L691" s="7">
        <v>8</v>
      </c>
      <c r="M691" s="7" t="s">
        <v>5122</v>
      </c>
      <c r="N691" s="7"/>
    </row>
    <row r="692" spans="1:14" hidden="1" x14ac:dyDescent="0.35">
      <c r="A692" s="7">
        <v>30703140</v>
      </c>
      <c r="B692" s="7" t="s">
        <v>5162</v>
      </c>
      <c r="C692" s="7" t="s">
        <v>4457</v>
      </c>
      <c r="D692" s="7" t="s">
        <v>4452</v>
      </c>
      <c r="E692" s="7" t="s">
        <v>0</v>
      </c>
      <c r="F692" s="7" t="s">
        <v>132</v>
      </c>
      <c r="G692" s="7">
        <v>656.7</v>
      </c>
      <c r="H692" s="7">
        <v>445.76</v>
      </c>
      <c r="I692" s="7">
        <v>37.4</v>
      </c>
      <c r="J692" s="7">
        <v>1139.8599999999999</v>
      </c>
      <c r="K692" s="7" t="s">
        <v>132</v>
      </c>
      <c r="L692" s="7">
        <v>8</v>
      </c>
      <c r="M692" s="7" t="s">
        <v>5122</v>
      </c>
      <c r="N692" s="7"/>
    </row>
    <row r="693" spans="1:14" hidden="1" x14ac:dyDescent="0.35">
      <c r="A693" s="7">
        <v>30703158</v>
      </c>
      <c r="B693" s="7" t="s">
        <v>5163</v>
      </c>
      <c r="C693" s="7" t="s">
        <v>4457</v>
      </c>
      <c r="D693" s="7" t="s">
        <v>4452</v>
      </c>
      <c r="E693" s="7" t="s">
        <v>0</v>
      </c>
      <c r="F693" s="7" t="s">
        <v>132</v>
      </c>
      <c r="G693" s="7">
        <v>656.7</v>
      </c>
      <c r="H693" s="7">
        <v>445.76</v>
      </c>
      <c r="I693" s="7">
        <v>37.4</v>
      </c>
      <c r="J693" s="7">
        <v>1139.8599999999999</v>
      </c>
      <c r="K693" s="7" t="s">
        <v>132</v>
      </c>
      <c r="L693" s="7">
        <v>8</v>
      </c>
      <c r="M693" s="7" t="s">
        <v>5122</v>
      </c>
      <c r="N693" s="7"/>
    </row>
    <row r="694" spans="1:14" ht="26" hidden="1" x14ac:dyDescent="0.35">
      <c r="A694" s="7">
        <v>30703166</v>
      </c>
      <c r="B694" s="7" t="s">
        <v>5164</v>
      </c>
      <c r="C694" s="7" t="s">
        <v>4457</v>
      </c>
      <c r="D694" s="7" t="s">
        <v>4452</v>
      </c>
      <c r="E694" s="7" t="s">
        <v>0</v>
      </c>
      <c r="F694" s="7" t="s">
        <v>132</v>
      </c>
      <c r="G694" s="7">
        <v>1270.45</v>
      </c>
      <c r="H694" s="7">
        <v>621</v>
      </c>
      <c r="I694" s="7">
        <v>76.650000000000006</v>
      </c>
      <c r="J694" s="7">
        <v>1968.1</v>
      </c>
      <c r="K694" s="7" t="s">
        <v>132</v>
      </c>
      <c r="L694" s="7">
        <v>8</v>
      </c>
      <c r="M694" s="7" t="s">
        <v>5122</v>
      </c>
      <c r="N694" s="7"/>
    </row>
    <row r="695" spans="1:14" hidden="1" x14ac:dyDescent="0.35">
      <c r="A695" s="7">
        <v>30703174</v>
      </c>
      <c r="B695" s="7" t="s">
        <v>5165</v>
      </c>
      <c r="C695" s="7" t="s">
        <v>4457</v>
      </c>
      <c r="D695" s="7" t="s">
        <v>4452</v>
      </c>
      <c r="E695" s="7" t="s">
        <v>0</v>
      </c>
      <c r="F695" s="7" t="s">
        <v>132</v>
      </c>
      <c r="G695" s="7">
        <v>781.22</v>
      </c>
      <c r="H695" s="7">
        <v>748.88</v>
      </c>
      <c r="I695" s="7">
        <v>32</v>
      </c>
      <c r="J695" s="7">
        <v>1562.1</v>
      </c>
      <c r="K695" s="7" t="s">
        <v>132</v>
      </c>
      <c r="L695" s="7">
        <v>8</v>
      </c>
      <c r="M695" s="7" t="s">
        <v>5122</v>
      </c>
      <c r="N695" s="7"/>
    </row>
    <row r="696" spans="1:14" ht="26" hidden="1" x14ac:dyDescent="0.35">
      <c r="A696" s="7">
        <v>30703182</v>
      </c>
      <c r="B696" s="7" t="s">
        <v>5166</v>
      </c>
      <c r="C696" s="7" t="s">
        <v>4457</v>
      </c>
      <c r="D696" s="7" t="s">
        <v>4452</v>
      </c>
      <c r="E696" s="7" t="s">
        <v>0</v>
      </c>
      <c r="F696" s="7" t="s">
        <v>132</v>
      </c>
      <c r="G696" s="7">
        <v>781.22</v>
      </c>
      <c r="H696" s="7">
        <v>1136.4000000000001</v>
      </c>
      <c r="I696" s="7">
        <v>46</v>
      </c>
      <c r="J696" s="7">
        <v>1963.62</v>
      </c>
      <c r="K696" s="7" t="s">
        <v>132</v>
      </c>
      <c r="L696" s="7">
        <v>8</v>
      </c>
      <c r="M696" s="7" t="s">
        <v>5122</v>
      </c>
      <c r="N696" s="7"/>
    </row>
    <row r="697" spans="1:14" hidden="1" x14ac:dyDescent="0.35">
      <c r="A697" s="7">
        <v>30704014</v>
      </c>
      <c r="B697" s="7" t="s">
        <v>5167</v>
      </c>
      <c r="C697" s="7" t="s">
        <v>4457</v>
      </c>
      <c r="D697" s="7" t="s">
        <v>4452</v>
      </c>
      <c r="E697" s="7" t="s">
        <v>0</v>
      </c>
      <c r="F697" s="7" t="s">
        <v>132</v>
      </c>
      <c r="G697" s="7">
        <v>995</v>
      </c>
      <c r="H697" s="7">
        <v>1136.4000000000001</v>
      </c>
      <c r="I697" s="7">
        <v>76.650000000000006</v>
      </c>
      <c r="J697" s="7">
        <v>2208.0500000000002</v>
      </c>
      <c r="K697" s="7" t="s">
        <v>132</v>
      </c>
      <c r="L697" s="7">
        <v>8</v>
      </c>
      <c r="M697" s="7" t="s">
        <v>5122</v>
      </c>
      <c r="N697" s="7"/>
    </row>
    <row r="698" spans="1:14" hidden="1" x14ac:dyDescent="0.35">
      <c r="A698" s="7">
        <v>30704022</v>
      </c>
      <c r="B698" s="7" t="s">
        <v>5168</v>
      </c>
      <c r="C698" s="7" t="s">
        <v>4457</v>
      </c>
      <c r="D698" s="7" t="s">
        <v>4452</v>
      </c>
      <c r="E698" s="7" t="s">
        <v>0</v>
      </c>
      <c r="F698" s="7" t="s">
        <v>132</v>
      </c>
      <c r="G698" s="7">
        <v>995</v>
      </c>
      <c r="H698" s="7">
        <v>1136.4000000000001</v>
      </c>
      <c r="I698" s="7">
        <v>76.650000000000006</v>
      </c>
      <c r="J698" s="7">
        <v>2208.0500000000002</v>
      </c>
      <c r="K698" s="7" t="s">
        <v>132</v>
      </c>
      <c r="L698" s="7">
        <v>8</v>
      </c>
      <c r="M698" s="7" t="s">
        <v>5122</v>
      </c>
      <c r="N698" s="7"/>
    </row>
    <row r="699" spans="1:14" hidden="1" x14ac:dyDescent="0.35">
      <c r="A699" s="7">
        <v>30704030</v>
      </c>
      <c r="B699" s="7" t="s">
        <v>5169</v>
      </c>
      <c r="C699" s="7" t="s">
        <v>4457</v>
      </c>
      <c r="D699" s="7" t="s">
        <v>4452</v>
      </c>
      <c r="E699" s="7" t="s">
        <v>0</v>
      </c>
      <c r="F699" s="7" t="s">
        <v>132</v>
      </c>
      <c r="G699" s="7">
        <v>995</v>
      </c>
      <c r="H699" s="7">
        <v>1136.4000000000001</v>
      </c>
      <c r="I699" s="7">
        <v>76.650000000000006</v>
      </c>
      <c r="J699" s="7">
        <v>2208.0500000000002</v>
      </c>
      <c r="K699" s="7" t="s">
        <v>132</v>
      </c>
      <c r="L699" s="7">
        <v>8</v>
      </c>
      <c r="M699" s="7" t="s">
        <v>5122</v>
      </c>
      <c r="N699" s="7"/>
    </row>
    <row r="700" spans="1:14" hidden="1" x14ac:dyDescent="0.35">
      <c r="A700" s="7">
        <v>30704049</v>
      </c>
      <c r="B700" s="7" t="s">
        <v>5170</v>
      </c>
      <c r="C700" s="7" t="s">
        <v>4457</v>
      </c>
      <c r="D700" s="7" t="s">
        <v>4452</v>
      </c>
      <c r="E700" s="7" t="s">
        <v>0</v>
      </c>
      <c r="F700" s="7" t="s">
        <v>132</v>
      </c>
      <c r="G700" s="7">
        <v>995</v>
      </c>
      <c r="H700" s="7">
        <v>1136.4000000000001</v>
      </c>
      <c r="I700" s="7">
        <v>76.650000000000006</v>
      </c>
      <c r="J700" s="7">
        <v>2208.0500000000002</v>
      </c>
      <c r="K700" s="7" t="s">
        <v>132</v>
      </c>
      <c r="L700" s="7">
        <v>8</v>
      </c>
      <c r="M700" s="7" t="s">
        <v>5122</v>
      </c>
      <c r="N700" s="7"/>
    </row>
    <row r="701" spans="1:14" hidden="1" x14ac:dyDescent="0.35">
      <c r="A701" s="7">
        <v>30704057</v>
      </c>
      <c r="B701" s="7" t="s">
        <v>5171</v>
      </c>
      <c r="C701" s="7" t="s">
        <v>4457</v>
      </c>
      <c r="D701" s="7" t="s">
        <v>4452</v>
      </c>
      <c r="E701" s="7" t="s">
        <v>0</v>
      </c>
      <c r="F701" s="7" t="s">
        <v>132</v>
      </c>
      <c r="G701" s="7">
        <v>995</v>
      </c>
      <c r="H701" s="7">
        <v>1136.4000000000001</v>
      </c>
      <c r="I701" s="7">
        <v>76.650000000000006</v>
      </c>
      <c r="J701" s="7">
        <v>2208.0500000000002</v>
      </c>
      <c r="K701" s="7" t="s">
        <v>132</v>
      </c>
      <c r="L701" s="7">
        <v>8</v>
      </c>
      <c r="M701" s="7" t="s">
        <v>5122</v>
      </c>
      <c r="N701" s="7"/>
    </row>
    <row r="702" spans="1:14" hidden="1" x14ac:dyDescent="0.35">
      <c r="A702" s="7">
        <v>30704065</v>
      </c>
      <c r="B702" s="7" t="s">
        <v>5172</v>
      </c>
      <c r="C702" s="7" t="s">
        <v>4457</v>
      </c>
      <c r="D702" s="7" t="s">
        <v>4452</v>
      </c>
      <c r="E702" s="7" t="s">
        <v>0</v>
      </c>
      <c r="F702" s="7" t="s">
        <v>132</v>
      </c>
      <c r="G702" s="7">
        <v>995</v>
      </c>
      <c r="H702" s="7">
        <v>1095.7</v>
      </c>
      <c r="I702" s="7">
        <v>76.650000000000006</v>
      </c>
      <c r="J702" s="7">
        <v>2167.35</v>
      </c>
      <c r="K702" s="7" t="s">
        <v>132</v>
      </c>
      <c r="L702" s="7">
        <v>8</v>
      </c>
      <c r="M702" s="7" t="s">
        <v>5122</v>
      </c>
      <c r="N702" s="7"/>
    </row>
    <row r="703" spans="1:14" hidden="1" x14ac:dyDescent="0.35">
      <c r="A703" s="7">
        <v>30704073</v>
      </c>
      <c r="B703" s="7" t="s">
        <v>5173</v>
      </c>
      <c r="C703" s="7" t="s">
        <v>4457</v>
      </c>
      <c r="D703" s="7" t="s">
        <v>4452</v>
      </c>
      <c r="E703" s="7" t="s">
        <v>0</v>
      </c>
      <c r="F703" s="7" t="s">
        <v>132</v>
      </c>
      <c r="G703" s="7">
        <v>995</v>
      </c>
      <c r="H703" s="7">
        <v>1272.06</v>
      </c>
      <c r="I703" s="7">
        <v>76.650000000000006</v>
      </c>
      <c r="J703" s="7">
        <v>2343.71</v>
      </c>
      <c r="K703" s="7" t="s">
        <v>132</v>
      </c>
      <c r="L703" s="7">
        <v>8</v>
      </c>
      <c r="M703" s="7" t="s">
        <v>5122</v>
      </c>
      <c r="N703" s="7"/>
    </row>
    <row r="704" spans="1:14" hidden="1" x14ac:dyDescent="0.35">
      <c r="A704" s="7">
        <v>30704081</v>
      </c>
      <c r="B704" s="7" t="s">
        <v>5174</v>
      </c>
      <c r="C704" s="7" t="s">
        <v>4457</v>
      </c>
      <c r="D704" s="7" t="s">
        <v>4452</v>
      </c>
      <c r="E704" s="7" t="s">
        <v>0</v>
      </c>
      <c r="F704" s="7" t="s">
        <v>132</v>
      </c>
      <c r="G704" s="7">
        <v>995</v>
      </c>
      <c r="H704" s="7">
        <v>992.58</v>
      </c>
      <c r="I704" s="7">
        <v>76.650000000000006</v>
      </c>
      <c r="J704" s="7">
        <v>2064.23</v>
      </c>
      <c r="K704" s="7" t="s">
        <v>132</v>
      </c>
      <c r="L704" s="7">
        <v>8</v>
      </c>
      <c r="M704" s="7" t="s">
        <v>5122</v>
      </c>
      <c r="N704" s="7"/>
    </row>
    <row r="705" spans="1:14" ht="26" hidden="1" x14ac:dyDescent="0.35">
      <c r="A705" s="7">
        <v>30705010</v>
      </c>
      <c r="B705" s="7" t="s">
        <v>5175</v>
      </c>
      <c r="C705" s="7" t="s">
        <v>4457</v>
      </c>
      <c r="D705" s="7" t="s">
        <v>4452</v>
      </c>
      <c r="E705" s="7" t="s">
        <v>0</v>
      </c>
      <c r="F705" s="7" t="s">
        <v>132</v>
      </c>
      <c r="G705" s="7">
        <v>785.4</v>
      </c>
      <c r="H705" s="7">
        <v>1269.92</v>
      </c>
      <c r="I705" s="7">
        <v>37.4</v>
      </c>
      <c r="J705" s="7">
        <v>2092.7199999999998</v>
      </c>
      <c r="K705" s="7" t="s">
        <v>132</v>
      </c>
      <c r="L705" s="7">
        <v>8</v>
      </c>
      <c r="M705" s="7" t="s">
        <v>5122</v>
      </c>
      <c r="N705" s="7"/>
    </row>
    <row r="706" spans="1:14" ht="26" hidden="1" x14ac:dyDescent="0.35">
      <c r="A706" s="7">
        <v>30705029</v>
      </c>
      <c r="B706" s="7" t="s">
        <v>5176</v>
      </c>
      <c r="C706" s="7" t="s">
        <v>4457</v>
      </c>
      <c r="D706" s="7" t="s">
        <v>4452</v>
      </c>
      <c r="E706" s="7" t="s">
        <v>0</v>
      </c>
      <c r="F706" s="7" t="s">
        <v>132</v>
      </c>
      <c r="G706" s="7">
        <v>785.4</v>
      </c>
      <c r="H706" s="7">
        <v>1269.92</v>
      </c>
      <c r="I706" s="7">
        <v>37.4</v>
      </c>
      <c r="J706" s="7">
        <v>2092.7199999999998</v>
      </c>
      <c r="K706" s="7" t="s">
        <v>132</v>
      </c>
      <c r="L706" s="7">
        <v>8</v>
      </c>
      <c r="M706" s="7" t="s">
        <v>5122</v>
      </c>
      <c r="N706" s="7"/>
    </row>
    <row r="707" spans="1:14" ht="38.5" hidden="1" x14ac:dyDescent="0.35">
      <c r="A707" s="7">
        <v>30705037</v>
      </c>
      <c r="B707" s="7" t="s">
        <v>5177</v>
      </c>
      <c r="C707" s="7" t="s">
        <v>4457</v>
      </c>
      <c r="D707" s="7" t="s">
        <v>4452</v>
      </c>
      <c r="E707" s="7" t="s">
        <v>0</v>
      </c>
      <c r="F707" s="7" t="s">
        <v>132</v>
      </c>
      <c r="G707" s="7">
        <v>785.4</v>
      </c>
      <c r="H707" s="7">
        <v>1269.92</v>
      </c>
      <c r="I707" s="7">
        <v>37.4</v>
      </c>
      <c r="J707" s="7">
        <v>2092.7199999999998</v>
      </c>
      <c r="K707" s="7" t="s">
        <v>132</v>
      </c>
      <c r="L707" s="7">
        <v>8</v>
      </c>
      <c r="M707" s="7" t="s">
        <v>5122</v>
      </c>
      <c r="N707" s="7"/>
    </row>
    <row r="708" spans="1:14" ht="38.5" hidden="1" x14ac:dyDescent="0.35">
      <c r="A708" s="7">
        <v>30705045</v>
      </c>
      <c r="B708" s="7" t="s">
        <v>5178</v>
      </c>
      <c r="C708" s="7" t="s">
        <v>4457</v>
      </c>
      <c r="D708" s="7" t="s">
        <v>4452</v>
      </c>
      <c r="E708" s="7" t="s">
        <v>0</v>
      </c>
      <c r="F708" s="7" t="s">
        <v>132</v>
      </c>
      <c r="G708" s="7">
        <v>785.4</v>
      </c>
      <c r="H708" s="7">
        <v>1351.32</v>
      </c>
      <c r="I708" s="7">
        <v>37.4</v>
      </c>
      <c r="J708" s="7">
        <v>2174.12</v>
      </c>
      <c r="K708" s="7" t="s">
        <v>132</v>
      </c>
      <c r="L708" s="7">
        <v>8</v>
      </c>
      <c r="M708" s="7" t="s">
        <v>5122</v>
      </c>
      <c r="N708" s="7"/>
    </row>
    <row r="709" spans="1:14" hidden="1" x14ac:dyDescent="0.35">
      <c r="A709" s="7">
        <v>30705053</v>
      </c>
      <c r="B709" s="7" t="s">
        <v>5179</v>
      </c>
      <c r="C709" s="7" t="s">
        <v>4457</v>
      </c>
      <c r="D709" s="7" t="s">
        <v>4452</v>
      </c>
      <c r="E709" s="7" t="s">
        <v>0</v>
      </c>
      <c r="F709" s="7" t="s">
        <v>132</v>
      </c>
      <c r="G709" s="7">
        <v>785.4</v>
      </c>
      <c r="H709" s="7">
        <v>1066.4000000000001</v>
      </c>
      <c r="I709" s="7">
        <v>0</v>
      </c>
      <c r="J709" s="7">
        <v>1851.8</v>
      </c>
      <c r="K709" s="7" t="s">
        <v>132</v>
      </c>
      <c r="L709" s="7">
        <v>8</v>
      </c>
      <c r="M709" s="7" t="s">
        <v>5122</v>
      </c>
      <c r="N709" s="7"/>
    </row>
    <row r="710" spans="1:14" ht="26" hidden="1" x14ac:dyDescent="0.35">
      <c r="A710" s="7">
        <v>30705061</v>
      </c>
      <c r="B710" s="7" t="s">
        <v>5180</v>
      </c>
      <c r="C710" s="7" t="s">
        <v>4457</v>
      </c>
      <c r="D710" s="7" t="s">
        <v>4452</v>
      </c>
      <c r="E710" s="7" t="s">
        <v>0</v>
      </c>
      <c r="F710" s="7" t="s">
        <v>132</v>
      </c>
      <c r="G710" s="7">
        <v>785.4</v>
      </c>
      <c r="H710" s="7">
        <v>1269.92</v>
      </c>
      <c r="I710" s="7">
        <v>37.4</v>
      </c>
      <c r="J710" s="7">
        <v>2092.7199999999998</v>
      </c>
      <c r="K710" s="7" t="s">
        <v>132</v>
      </c>
      <c r="L710" s="7">
        <v>8</v>
      </c>
      <c r="M710" s="7" t="s">
        <v>5122</v>
      </c>
      <c r="N710" s="7"/>
    </row>
    <row r="711" spans="1:14" ht="38.5" hidden="1" x14ac:dyDescent="0.35">
      <c r="A711" s="7">
        <v>30705070</v>
      </c>
      <c r="B711" s="7" t="s">
        <v>5181</v>
      </c>
      <c r="C711" s="7" t="s">
        <v>4457</v>
      </c>
      <c r="D711" s="7" t="s">
        <v>4452</v>
      </c>
      <c r="E711" s="7" t="s">
        <v>0</v>
      </c>
      <c r="F711" s="7" t="s">
        <v>132</v>
      </c>
      <c r="G711" s="7">
        <v>656.7</v>
      </c>
      <c r="H711" s="7">
        <v>1432.73</v>
      </c>
      <c r="I711" s="7">
        <v>37.4</v>
      </c>
      <c r="J711" s="7">
        <v>2126.83</v>
      </c>
      <c r="K711" s="7" t="s">
        <v>132</v>
      </c>
      <c r="L711" s="7">
        <v>8</v>
      </c>
      <c r="M711" s="7" t="s">
        <v>5122</v>
      </c>
      <c r="N711" s="7"/>
    </row>
    <row r="712" spans="1:14" ht="51" hidden="1" x14ac:dyDescent="0.35">
      <c r="A712" s="7">
        <v>30705100</v>
      </c>
      <c r="B712" s="7" t="s">
        <v>5182</v>
      </c>
      <c r="C712" s="7" t="s">
        <v>4457</v>
      </c>
      <c r="D712" s="7" t="s">
        <v>4452</v>
      </c>
      <c r="E712" s="7" t="s">
        <v>0</v>
      </c>
      <c r="F712" s="7" t="s">
        <v>132</v>
      </c>
      <c r="G712" s="7">
        <v>2685</v>
      </c>
      <c r="H712" s="7">
        <v>1405.58</v>
      </c>
      <c r="I712" s="7">
        <v>63.42</v>
      </c>
      <c r="J712" s="7">
        <v>4154</v>
      </c>
      <c r="K712" s="7" t="s">
        <v>132</v>
      </c>
      <c r="L712" s="7">
        <v>9</v>
      </c>
      <c r="M712" s="7" t="s">
        <v>5122</v>
      </c>
      <c r="N712" s="7"/>
    </row>
    <row r="713" spans="1:14" ht="26" hidden="1" x14ac:dyDescent="0.35">
      <c r="A713" s="7">
        <v>30706017</v>
      </c>
      <c r="B713" s="7" t="s">
        <v>5183</v>
      </c>
      <c r="C713" s="7" t="s">
        <v>4457</v>
      </c>
      <c r="D713" s="7" t="s">
        <v>4452</v>
      </c>
      <c r="E713" s="7" t="s">
        <v>0</v>
      </c>
      <c r="F713" s="7" t="s">
        <v>132</v>
      </c>
      <c r="G713" s="7">
        <v>2486.2800000000002</v>
      </c>
      <c r="H713" s="7">
        <v>1339.91</v>
      </c>
      <c r="I713" s="7">
        <v>63.42</v>
      </c>
      <c r="J713" s="7">
        <v>3889.61</v>
      </c>
      <c r="K713" s="7" t="s">
        <v>132</v>
      </c>
      <c r="L713" s="7">
        <v>9</v>
      </c>
      <c r="M713" s="7" t="s">
        <v>5122</v>
      </c>
      <c r="N713" s="7"/>
    </row>
    <row r="714" spans="1:14" hidden="1" x14ac:dyDescent="0.35">
      <c r="A714" s="7">
        <v>30706025</v>
      </c>
      <c r="B714" s="7" t="s">
        <v>5184</v>
      </c>
      <c r="C714" s="7" t="s">
        <v>4457</v>
      </c>
      <c r="D714" s="7" t="s">
        <v>4452</v>
      </c>
      <c r="E714" s="7" t="s">
        <v>0</v>
      </c>
      <c r="F714" s="7" t="s">
        <v>132</v>
      </c>
      <c r="G714" s="7">
        <v>2486.2800000000002</v>
      </c>
      <c r="H714" s="7">
        <v>1339.91</v>
      </c>
      <c r="I714" s="7">
        <v>63.42</v>
      </c>
      <c r="J714" s="7">
        <v>3889.61</v>
      </c>
      <c r="K714" s="7" t="s">
        <v>132</v>
      </c>
      <c r="L714" s="7">
        <v>9</v>
      </c>
      <c r="M714" s="7" t="s">
        <v>5122</v>
      </c>
      <c r="N714" s="7"/>
    </row>
    <row r="715" spans="1:14" ht="26" hidden="1" x14ac:dyDescent="0.35">
      <c r="A715" s="7">
        <v>30706033</v>
      </c>
      <c r="B715" s="7" t="s">
        <v>5185</v>
      </c>
      <c r="C715" s="7" t="s">
        <v>4457</v>
      </c>
      <c r="D715" s="7" t="s">
        <v>4452</v>
      </c>
      <c r="E715" s="7" t="s">
        <v>0</v>
      </c>
      <c r="F715" s="7" t="s">
        <v>132</v>
      </c>
      <c r="G715" s="7">
        <v>2486.2800000000002</v>
      </c>
      <c r="H715" s="7">
        <v>1339.91</v>
      </c>
      <c r="I715" s="7">
        <v>63.42</v>
      </c>
      <c r="J715" s="7">
        <v>3889.61</v>
      </c>
      <c r="K715" s="7" t="s">
        <v>132</v>
      </c>
      <c r="L715" s="7">
        <v>9</v>
      </c>
      <c r="M715" s="7" t="s">
        <v>5122</v>
      </c>
      <c r="N715" s="7"/>
    </row>
    <row r="716" spans="1:14" hidden="1" x14ac:dyDescent="0.35">
      <c r="A716" s="7">
        <v>30707013</v>
      </c>
      <c r="B716" s="7" t="s">
        <v>5186</v>
      </c>
      <c r="C716" s="7" t="s">
        <v>4457</v>
      </c>
      <c r="D716" s="7" t="s">
        <v>4452</v>
      </c>
      <c r="E716" s="7" t="s">
        <v>0</v>
      </c>
      <c r="F716" s="7" t="s">
        <v>132</v>
      </c>
      <c r="G716" s="7">
        <v>970.2</v>
      </c>
      <c r="H716" s="7">
        <v>1055</v>
      </c>
      <c r="I716" s="7">
        <v>50.74</v>
      </c>
      <c r="J716" s="7">
        <v>2075.94</v>
      </c>
      <c r="K716" s="7" t="s">
        <v>132</v>
      </c>
      <c r="L716" s="7">
        <v>9</v>
      </c>
      <c r="M716" s="7" t="s">
        <v>5122</v>
      </c>
      <c r="N716" s="7"/>
    </row>
    <row r="717" spans="1:14" hidden="1" x14ac:dyDescent="0.35">
      <c r="A717" s="7">
        <v>30707021</v>
      </c>
      <c r="B717" s="7" t="s">
        <v>5187</v>
      </c>
      <c r="C717" s="7" t="s">
        <v>4457</v>
      </c>
      <c r="D717" s="7" t="s">
        <v>4452</v>
      </c>
      <c r="E717" s="7" t="s">
        <v>0</v>
      </c>
      <c r="F717" s="7" t="s">
        <v>132</v>
      </c>
      <c r="G717" s="7">
        <v>970.2</v>
      </c>
      <c r="H717" s="7">
        <v>1136.4000000000001</v>
      </c>
      <c r="I717" s="7">
        <v>50.74</v>
      </c>
      <c r="J717" s="7">
        <v>2157.34</v>
      </c>
      <c r="K717" s="7" t="s">
        <v>132</v>
      </c>
      <c r="L717" s="7">
        <v>9</v>
      </c>
      <c r="M717" s="7" t="s">
        <v>5122</v>
      </c>
      <c r="N717" s="7"/>
    </row>
    <row r="718" spans="1:14" hidden="1" x14ac:dyDescent="0.35">
      <c r="A718" s="7">
        <v>30707030</v>
      </c>
      <c r="B718" s="7" t="s">
        <v>5188</v>
      </c>
      <c r="C718" s="7" t="s">
        <v>4457</v>
      </c>
      <c r="D718" s="7" t="s">
        <v>4452</v>
      </c>
      <c r="E718" s="7" t="s">
        <v>0</v>
      </c>
      <c r="F718" s="7" t="s">
        <v>132</v>
      </c>
      <c r="G718" s="7">
        <v>970.2</v>
      </c>
      <c r="H718" s="7">
        <v>1136.4000000000001</v>
      </c>
      <c r="I718" s="7">
        <v>50.74</v>
      </c>
      <c r="J718" s="7">
        <v>2157.34</v>
      </c>
      <c r="K718" s="7" t="s">
        <v>132</v>
      </c>
      <c r="L718" s="7">
        <v>9</v>
      </c>
      <c r="M718" s="7" t="s">
        <v>5122</v>
      </c>
      <c r="N718" s="7"/>
    </row>
    <row r="719" spans="1:14" hidden="1" x14ac:dyDescent="0.35">
      <c r="A719" s="7">
        <v>30707048</v>
      </c>
      <c r="B719" s="7" t="s">
        <v>5189</v>
      </c>
      <c r="C719" s="7" t="s">
        <v>4457</v>
      </c>
      <c r="D719" s="7" t="s">
        <v>4452</v>
      </c>
      <c r="E719" s="7" t="s">
        <v>0</v>
      </c>
      <c r="F719" s="7" t="s">
        <v>132</v>
      </c>
      <c r="G719" s="7">
        <v>970.2</v>
      </c>
      <c r="H719" s="7">
        <v>1136.4000000000001</v>
      </c>
      <c r="I719" s="7">
        <v>50.74</v>
      </c>
      <c r="J719" s="7">
        <v>2157.34</v>
      </c>
      <c r="K719" s="7" t="s">
        <v>132</v>
      </c>
      <c r="L719" s="7">
        <v>9</v>
      </c>
      <c r="M719" s="7" t="s">
        <v>5122</v>
      </c>
      <c r="N719" s="7"/>
    </row>
    <row r="720" spans="1:14" hidden="1" x14ac:dyDescent="0.35">
      <c r="A720" s="7">
        <v>30707056</v>
      </c>
      <c r="B720" s="7" t="s">
        <v>5190</v>
      </c>
      <c r="C720" s="7" t="s">
        <v>4457</v>
      </c>
      <c r="D720" s="7" t="s">
        <v>4452</v>
      </c>
      <c r="E720" s="7" t="s">
        <v>0</v>
      </c>
      <c r="F720" s="7" t="s">
        <v>132</v>
      </c>
      <c r="G720" s="7">
        <v>970.2</v>
      </c>
      <c r="H720" s="7">
        <v>1136.4000000000001</v>
      </c>
      <c r="I720" s="7">
        <v>50.74</v>
      </c>
      <c r="J720" s="7">
        <v>2157.34</v>
      </c>
      <c r="K720" s="7" t="s">
        <v>132</v>
      </c>
      <c r="L720" s="7">
        <v>9</v>
      </c>
      <c r="M720" s="7" t="s">
        <v>5122</v>
      </c>
      <c r="N720" s="7"/>
    </row>
    <row r="721" spans="1:14" hidden="1" x14ac:dyDescent="0.35">
      <c r="A721" s="7">
        <v>30707064</v>
      </c>
      <c r="B721" s="7" t="s">
        <v>5191</v>
      </c>
      <c r="C721" s="7" t="s">
        <v>4457</v>
      </c>
      <c r="D721" s="7" t="s">
        <v>4452</v>
      </c>
      <c r="E721" s="7" t="s">
        <v>0</v>
      </c>
      <c r="F721" s="7" t="s">
        <v>132</v>
      </c>
      <c r="G721" s="7">
        <v>970.2</v>
      </c>
      <c r="H721" s="7">
        <v>1136.4000000000001</v>
      </c>
      <c r="I721" s="7">
        <v>50.74</v>
      </c>
      <c r="J721" s="7">
        <v>2157.34</v>
      </c>
      <c r="K721" s="7" t="s">
        <v>132</v>
      </c>
      <c r="L721" s="7">
        <v>9</v>
      </c>
      <c r="M721" s="7" t="s">
        <v>5122</v>
      </c>
      <c r="N721" s="7"/>
    </row>
    <row r="722" spans="1:14" hidden="1" x14ac:dyDescent="0.35">
      <c r="A722" s="7">
        <v>30709016</v>
      </c>
      <c r="B722" s="7" t="s">
        <v>5192</v>
      </c>
      <c r="C722" s="7" t="s">
        <v>4457</v>
      </c>
      <c r="D722" s="7" t="s">
        <v>4452</v>
      </c>
      <c r="E722" s="7" t="s">
        <v>0</v>
      </c>
      <c r="F722" s="7" t="s">
        <v>132</v>
      </c>
      <c r="G722" s="7">
        <v>133.65</v>
      </c>
      <c r="H722" s="7">
        <v>69</v>
      </c>
      <c r="I722" s="7">
        <v>0</v>
      </c>
      <c r="J722" s="7">
        <v>202.65</v>
      </c>
      <c r="K722" s="7" t="s">
        <v>0</v>
      </c>
      <c r="L722" s="7">
        <v>0</v>
      </c>
      <c r="M722" s="7" t="s">
        <v>5122</v>
      </c>
      <c r="N722" s="7"/>
    </row>
    <row r="723" spans="1:14" hidden="1" x14ac:dyDescent="0.35">
      <c r="A723" s="7">
        <v>30709024</v>
      </c>
      <c r="B723" s="7" t="s">
        <v>5193</v>
      </c>
      <c r="C723" s="7" t="s">
        <v>4445</v>
      </c>
      <c r="D723" s="7" t="s">
        <v>4462</v>
      </c>
      <c r="E723" s="7" t="s">
        <v>132</v>
      </c>
      <c r="F723" s="7" t="s">
        <v>0</v>
      </c>
      <c r="G723" s="7">
        <v>57.2</v>
      </c>
      <c r="H723" s="7">
        <v>19.2</v>
      </c>
      <c r="I723" s="7">
        <v>0</v>
      </c>
      <c r="J723" s="7">
        <v>76.400000000000006</v>
      </c>
      <c r="K723" s="7" t="s">
        <v>0</v>
      </c>
      <c r="L723" s="7">
        <v>1</v>
      </c>
      <c r="M723" s="7" t="s">
        <v>5122</v>
      </c>
      <c r="N723" s="7"/>
    </row>
    <row r="724" spans="1:14" hidden="1" x14ac:dyDescent="0.35">
      <c r="A724" s="7">
        <v>30709032</v>
      </c>
      <c r="B724" s="7" t="s">
        <v>5194</v>
      </c>
      <c r="C724" s="7" t="s">
        <v>4457</v>
      </c>
      <c r="D724" s="7" t="s">
        <v>4452</v>
      </c>
      <c r="E724" s="7" t="s">
        <v>132</v>
      </c>
      <c r="F724" s="7" t="s">
        <v>132</v>
      </c>
      <c r="G724" s="7">
        <v>133.65</v>
      </c>
      <c r="H724" s="7">
        <v>93.05</v>
      </c>
      <c r="I724" s="7">
        <v>0</v>
      </c>
      <c r="J724" s="7">
        <v>226.7</v>
      </c>
      <c r="K724" s="7" t="s">
        <v>0</v>
      </c>
      <c r="L724" s="7">
        <v>0</v>
      </c>
      <c r="M724" s="7" t="s">
        <v>5122</v>
      </c>
      <c r="N724" s="7"/>
    </row>
    <row r="725" spans="1:14" hidden="1" x14ac:dyDescent="0.35">
      <c r="A725" s="7">
        <v>30710014</v>
      </c>
      <c r="B725" s="7" t="s">
        <v>5195</v>
      </c>
      <c r="C725" s="7" t="s">
        <v>4457</v>
      </c>
      <c r="D725" s="7" t="s">
        <v>4462</v>
      </c>
      <c r="E725" s="7" t="s">
        <v>132</v>
      </c>
      <c r="F725" s="7" t="s">
        <v>0</v>
      </c>
      <c r="G725" s="7">
        <v>126.5</v>
      </c>
      <c r="H725" s="7">
        <v>63.18</v>
      </c>
      <c r="I725" s="7">
        <v>7.59</v>
      </c>
      <c r="J725" s="7">
        <v>197.27</v>
      </c>
      <c r="K725" s="7" t="s">
        <v>0</v>
      </c>
      <c r="L725" s="7">
        <v>0</v>
      </c>
      <c r="M725" s="7" t="s">
        <v>5122</v>
      </c>
      <c r="N725" s="7"/>
    </row>
    <row r="726" spans="1:14" hidden="1" x14ac:dyDescent="0.35">
      <c r="A726" s="7">
        <v>30710022</v>
      </c>
      <c r="B726" s="7" t="s">
        <v>5196</v>
      </c>
      <c r="C726" s="7" t="s">
        <v>4457</v>
      </c>
      <c r="D726" s="7" t="s">
        <v>4462</v>
      </c>
      <c r="E726" s="7" t="s">
        <v>132</v>
      </c>
      <c r="F726" s="7" t="s">
        <v>0</v>
      </c>
      <c r="G726" s="7">
        <v>207.24</v>
      </c>
      <c r="H726" s="7">
        <v>137.55000000000001</v>
      </c>
      <c r="I726" s="7">
        <v>7.59</v>
      </c>
      <c r="J726" s="7">
        <v>352.38</v>
      </c>
      <c r="K726" s="7" t="s">
        <v>132</v>
      </c>
      <c r="L726" s="7">
        <v>1</v>
      </c>
      <c r="M726" s="7" t="s">
        <v>5122</v>
      </c>
      <c r="N726" s="7"/>
    </row>
    <row r="727" spans="1:14" hidden="1" x14ac:dyDescent="0.35">
      <c r="A727" s="7">
        <v>30710030</v>
      </c>
      <c r="B727" s="7" t="s">
        <v>5197</v>
      </c>
      <c r="C727" s="7" t="s">
        <v>4457</v>
      </c>
      <c r="D727" s="7" t="s">
        <v>4462</v>
      </c>
      <c r="E727" s="7" t="s">
        <v>132</v>
      </c>
      <c r="F727" s="7" t="s">
        <v>0</v>
      </c>
      <c r="G727" s="7">
        <v>207.24</v>
      </c>
      <c r="H727" s="7">
        <v>184</v>
      </c>
      <c r="I727" s="7">
        <v>7.59</v>
      </c>
      <c r="J727" s="7">
        <v>398.83</v>
      </c>
      <c r="K727" s="7" t="s">
        <v>132</v>
      </c>
      <c r="L727" s="7">
        <v>1</v>
      </c>
      <c r="M727" s="7" t="s">
        <v>5122</v>
      </c>
      <c r="N727" s="7"/>
    </row>
    <row r="728" spans="1:14" hidden="1" x14ac:dyDescent="0.35">
      <c r="A728" s="7">
        <v>30710049</v>
      </c>
      <c r="B728" s="7" t="s">
        <v>5198</v>
      </c>
      <c r="C728" s="7" t="s">
        <v>4457</v>
      </c>
      <c r="D728" s="7" t="s">
        <v>4462</v>
      </c>
      <c r="E728" s="7" t="s">
        <v>0</v>
      </c>
      <c r="F728" s="7" t="s">
        <v>132</v>
      </c>
      <c r="G728" s="7">
        <v>368.56</v>
      </c>
      <c r="H728" s="7">
        <v>269.92</v>
      </c>
      <c r="I728" s="7">
        <v>17.54</v>
      </c>
      <c r="J728" s="7">
        <v>656.02</v>
      </c>
      <c r="K728" s="7" t="s">
        <v>132</v>
      </c>
      <c r="L728" s="7">
        <v>3</v>
      </c>
      <c r="M728" s="7" t="s">
        <v>5122</v>
      </c>
      <c r="N728" s="7"/>
    </row>
    <row r="729" spans="1:14" hidden="1" x14ac:dyDescent="0.35">
      <c r="A729" s="7">
        <v>30710057</v>
      </c>
      <c r="B729" s="7" t="s">
        <v>5199</v>
      </c>
      <c r="C729" s="7" t="s">
        <v>4457</v>
      </c>
      <c r="D729" s="7" t="s">
        <v>4462</v>
      </c>
      <c r="E729" s="7" t="s">
        <v>0</v>
      </c>
      <c r="F729" s="7" t="s">
        <v>0</v>
      </c>
      <c r="G729" s="7">
        <v>129.80000000000001</v>
      </c>
      <c r="H729" s="7">
        <v>105.28</v>
      </c>
      <c r="I729" s="7">
        <v>7.59</v>
      </c>
      <c r="J729" s="7">
        <v>242.67</v>
      </c>
      <c r="K729" s="7" t="s">
        <v>132</v>
      </c>
      <c r="L729" s="7">
        <v>1</v>
      </c>
      <c r="M729" s="7" t="s">
        <v>5122</v>
      </c>
      <c r="N729" s="7"/>
    </row>
    <row r="730" spans="1:14" hidden="1" x14ac:dyDescent="0.35">
      <c r="A730" s="7">
        <v>30711010</v>
      </c>
      <c r="B730" s="7" t="s">
        <v>5200</v>
      </c>
      <c r="C730" s="7" t="s">
        <v>4445</v>
      </c>
      <c r="D730" s="7" t="s">
        <v>4446</v>
      </c>
      <c r="E730" s="7" t="s">
        <v>132</v>
      </c>
      <c r="F730" s="7" t="s">
        <v>0</v>
      </c>
      <c r="G730" s="7">
        <v>34.479999999999997</v>
      </c>
      <c r="H730" s="7">
        <v>8.32</v>
      </c>
      <c r="I730" s="7">
        <v>0</v>
      </c>
      <c r="J730" s="7">
        <v>42.8</v>
      </c>
      <c r="K730" s="7" t="s">
        <v>0</v>
      </c>
      <c r="L730" s="7">
        <v>0</v>
      </c>
      <c r="M730" s="7" t="s">
        <v>5122</v>
      </c>
      <c r="N730" s="7"/>
    </row>
    <row r="731" spans="1:14" hidden="1" x14ac:dyDescent="0.35">
      <c r="A731" s="7">
        <v>30711029</v>
      </c>
      <c r="B731" s="7" t="s">
        <v>5201</v>
      </c>
      <c r="C731" s="7" t="s">
        <v>4445</v>
      </c>
      <c r="D731" s="7" t="s">
        <v>4446</v>
      </c>
      <c r="E731" s="7" t="s">
        <v>132</v>
      </c>
      <c r="F731" s="7" t="s">
        <v>0</v>
      </c>
      <c r="G731" s="7">
        <v>26.5</v>
      </c>
      <c r="H731" s="7">
        <v>16.64</v>
      </c>
      <c r="I731" s="7">
        <v>0</v>
      </c>
      <c r="J731" s="7">
        <v>43.14</v>
      </c>
      <c r="K731" s="7" t="s">
        <v>0</v>
      </c>
      <c r="L731" s="7">
        <v>0</v>
      </c>
      <c r="M731" s="7" t="s">
        <v>5122</v>
      </c>
      <c r="N731" s="7"/>
    </row>
    <row r="732" spans="1:14" hidden="1" x14ac:dyDescent="0.35">
      <c r="A732" s="7">
        <v>30711037</v>
      </c>
      <c r="B732" s="7" t="s">
        <v>5202</v>
      </c>
      <c r="C732" s="7" t="s">
        <v>4445</v>
      </c>
      <c r="D732" s="7" t="s">
        <v>4446</v>
      </c>
      <c r="E732" s="7" t="s">
        <v>132</v>
      </c>
      <c r="F732" s="7" t="s">
        <v>0</v>
      </c>
      <c r="G732" s="7">
        <v>26.5</v>
      </c>
      <c r="H732" s="7">
        <v>8</v>
      </c>
      <c r="I732" s="7">
        <v>0</v>
      </c>
      <c r="J732" s="7">
        <v>34.5</v>
      </c>
      <c r="K732" s="7" t="s">
        <v>0</v>
      </c>
      <c r="L732" s="7">
        <v>0</v>
      </c>
      <c r="M732" s="7" t="s">
        <v>5122</v>
      </c>
      <c r="N732" s="7"/>
    </row>
    <row r="733" spans="1:14" hidden="1" x14ac:dyDescent="0.35">
      <c r="A733" s="7">
        <v>30712017</v>
      </c>
      <c r="B733" s="7" t="s">
        <v>5203</v>
      </c>
      <c r="C733" s="7" t="s">
        <v>4445</v>
      </c>
      <c r="D733" s="7" t="s">
        <v>4446</v>
      </c>
      <c r="E733" s="7" t="s">
        <v>132</v>
      </c>
      <c r="F733" s="7" t="s">
        <v>0</v>
      </c>
      <c r="G733" s="7">
        <v>22</v>
      </c>
      <c r="H733" s="7">
        <v>14.4</v>
      </c>
      <c r="I733" s="7">
        <v>0</v>
      </c>
      <c r="J733" s="7">
        <v>36.4</v>
      </c>
      <c r="K733" s="7" t="s">
        <v>0</v>
      </c>
      <c r="L733" s="7">
        <v>0</v>
      </c>
      <c r="M733" s="7" t="s">
        <v>5122</v>
      </c>
      <c r="N733" s="7"/>
    </row>
    <row r="734" spans="1:14" hidden="1" x14ac:dyDescent="0.35">
      <c r="A734" s="7">
        <v>30712025</v>
      </c>
      <c r="B734" s="7" t="s">
        <v>5204</v>
      </c>
      <c r="C734" s="7" t="s">
        <v>4445</v>
      </c>
      <c r="D734" s="7" t="s">
        <v>4446</v>
      </c>
      <c r="E734" s="7" t="s">
        <v>132</v>
      </c>
      <c r="F734" s="7" t="s">
        <v>0</v>
      </c>
      <c r="G734" s="7">
        <v>23.5</v>
      </c>
      <c r="H734" s="7">
        <v>14.4</v>
      </c>
      <c r="I734" s="7">
        <v>0</v>
      </c>
      <c r="J734" s="7">
        <v>37.9</v>
      </c>
      <c r="K734" s="7" t="s">
        <v>0</v>
      </c>
      <c r="L734" s="7">
        <v>0</v>
      </c>
      <c r="M734" s="7" t="s">
        <v>5122</v>
      </c>
      <c r="N734" s="7"/>
    </row>
    <row r="735" spans="1:14" hidden="1" x14ac:dyDescent="0.35">
      <c r="A735" s="7">
        <v>30712033</v>
      </c>
      <c r="B735" s="7" t="s">
        <v>5205</v>
      </c>
      <c r="C735" s="7" t="s">
        <v>4445</v>
      </c>
      <c r="D735" s="7" t="s">
        <v>4446</v>
      </c>
      <c r="E735" s="7" t="s">
        <v>132</v>
      </c>
      <c r="F735" s="7" t="s">
        <v>0</v>
      </c>
      <c r="G735" s="7">
        <v>18.5</v>
      </c>
      <c r="H735" s="7">
        <v>14.4</v>
      </c>
      <c r="I735" s="7">
        <v>0</v>
      </c>
      <c r="J735" s="7">
        <v>32.9</v>
      </c>
      <c r="K735" s="7" t="s">
        <v>0</v>
      </c>
      <c r="L735" s="7">
        <v>0</v>
      </c>
      <c r="M735" s="7" t="s">
        <v>5122</v>
      </c>
      <c r="N735" s="7"/>
    </row>
    <row r="736" spans="1:14" hidden="1" x14ac:dyDescent="0.35">
      <c r="A736" s="7">
        <v>30712041</v>
      </c>
      <c r="B736" s="7" t="s">
        <v>5206</v>
      </c>
      <c r="C736" s="7" t="s">
        <v>4445</v>
      </c>
      <c r="D736" s="7" t="s">
        <v>4446</v>
      </c>
      <c r="E736" s="7" t="s">
        <v>132</v>
      </c>
      <c r="F736" s="7" t="s">
        <v>0</v>
      </c>
      <c r="G736" s="7">
        <v>30.5</v>
      </c>
      <c r="H736" s="7">
        <v>22.32</v>
      </c>
      <c r="I736" s="7">
        <v>0</v>
      </c>
      <c r="J736" s="7">
        <v>52.82</v>
      </c>
      <c r="K736" s="7" t="s">
        <v>0</v>
      </c>
      <c r="L736" s="7">
        <v>0</v>
      </c>
      <c r="M736" s="7" t="s">
        <v>5122</v>
      </c>
      <c r="N736" s="7"/>
    </row>
    <row r="737" spans="1:14" hidden="1" x14ac:dyDescent="0.35">
      <c r="A737" s="7">
        <v>30712050</v>
      </c>
      <c r="B737" s="7" t="s">
        <v>5207</v>
      </c>
      <c r="C737" s="7" t="s">
        <v>4445</v>
      </c>
      <c r="D737" s="7" t="s">
        <v>4446</v>
      </c>
      <c r="E737" s="7" t="s">
        <v>132</v>
      </c>
      <c r="F737" s="7" t="s">
        <v>0</v>
      </c>
      <c r="G737" s="7">
        <v>26.5</v>
      </c>
      <c r="H737" s="7">
        <v>22.32</v>
      </c>
      <c r="I737" s="7">
        <v>0</v>
      </c>
      <c r="J737" s="7">
        <v>48.82</v>
      </c>
      <c r="K737" s="7" t="s">
        <v>0</v>
      </c>
      <c r="L737" s="7">
        <v>0</v>
      </c>
      <c r="M737" s="7" t="s">
        <v>5122</v>
      </c>
      <c r="N737" s="7"/>
    </row>
    <row r="738" spans="1:14" hidden="1" x14ac:dyDescent="0.35">
      <c r="A738" s="7">
        <v>30712068</v>
      </c>
      <c r="B738" s="7" t="s">
        <v>5208</v>
      </c>
      <c r="C738" s="7" t="s">
        <v>4445</v>
      </c>
      <c r="D738" s="7" t="s">
        <v>4446</v>
      </c>
      <c r="E738" s="7" t="s">
        <v>132</v>
      </c>
      <c r="F738" s="7" t="s">
        <v>0</v>
      </c>
      <c r="G738" s="7">
        <v>45</v>
      </c>
      <c r="H738" s="7">
        <v>19.2</v>
      </c>
      <c r="I738" s="7">
        <v>0</v>
      </c>
      <c r="J738" s="7">
        <v>64.2</v>
      </c>
      <c r="K738" s="7" t="s">
        <v>0</v>
      </c>
      <c r="L738" s="7">
        <v>0</v>
      </c>
      <c r="M738" s="7" t="s">
        <v>5122</v>
      </c>
      <c r="N738" s="7"/>
    </row>
    <row r="739" spans="1:14" hidden="1" x14ac:dyDescent="0.35">
      <c r="A739" s="7">
        <v>30712076</v>
      </c>
      <c r="B739" s="7" t="s">
        <v>5209</v>
      </c>
      <c r="C739" s="7" t="s">
        <v>4445</v>
      </c>
      <c r="D739" s="7" t="s">
        <v>4446</v>
      </c>
      <c r="E739" s="7" t="s">
        <v>132</v>
      </c>
      <c r="F739" s="7" t="s">
        <v>0</v>
      </c>
      <c r="G739" s="7">
        <v>52.4</v>
      </c>
      <c r="H739" s="7">
        <v>104.04</v>
      </c>
      <c r="I739" s="7">
        <v>0</v>
      </c>
      <c r="J739" s="7">
        <v>156.44</v>
      </c>
      <c r="K739" s="7" t="s">
        <v>0</v>
      </c>
      <c r="L739" s="7">
        <v>0</v>
      </c>
      <c r="M739" s="7" t="s">
        <v>5122</v>
      </c>
      <c r="N739" s="7"/>
    </row>
    <row r="740" spans="1:14" hidden="1" x14ac:dyDescent="0.35">
      <c r="A740" s="7">
        <v>30712084</v>
      </c>
      <c r="B740" s="7" t="s">
        <v>5210</v>
      </c>
      <c r="C740" s="7" t="s">
        <v>4445</v>
      </c>
      <c r="D740" s="7" t="s">
        <v>4446</v>
      </c>
      <c r="E740" s="7" t="s">
        <v>132</v>
      </c>
      <c r="F740" s="7" t="s">
        <v>0</v>
      </c>
      <c r="G740" s="7">
        <v>22.5</v>
      </c>
      <c r="H740" s="7">
        <v>22.32</v>
      </c>
      <c r="I740" s="7">
        <v>0</v>
      </c>
      <c r="J740" s="7">
        <v>44.82</v>
      </c>
      <c r="K740" s="7" t="s">
        <v>0</v>
      </c>
      <c r="L740" s="7">
        <v>0</v>
      </c>
      <c r="M740" s="7" t="s">
        <v>5122</v>
      </c>
      <c r="N740" s="7"/>
    </row>
    <row r="741" spans="1:14" hidden="1" x14ac:dyDescent="0.35">
      <c r="A741" s="7">
        <v>30712092</v>
      </c>
      <c r="B741" s="7" t="s">
        <v>5211</v>
      </c>
      <c r="C741" s="7" t="s">
        <v>4445</v>
      </c>
      <c r="D741" s="7" t="s">
        <v>4446</v>
      </c>
      <c r="E741" s="7" t="s">
        <v>132</v>
      </c>
      <c r="F741" s="7" t="s">
        <v>0</v>
      </c>
      <c r="G741" s="7">
        <v>19.5</v>
      </c>
      <c r="H741" s="7">
        <v>14.4</v>
      </c>
      <c r="I741" s="7">
        <v>0</v>
      </c>
      <c r="J741" s="7">
        <v>33.9</v>
      </c>
      <c r="K741" s="7" t="s">
        <v>0</v>
      </c>
      <c r="L741" s="7">
        <v>0</v>
      </c>
      <c r="M741" s="7" t="s">
        <v>5122</v>
      </c>
      <c r="N741" s="7"/>
    </row>
    <row r="742" spans="1:14" hidden="1" x14ac:dyDescent="0.35">
      <c r="A742" s="7">
        <v>30712106</v>
      </c>
      <c r="B742" s="7" t="s">
        <v>5212</v>
      </c>
      <c r="C742" s="7" t="s">
        <v>4445</v>
      </c>
      <c r="D742" s="7" t="s">
        <v>4446</v>
      </c>
      <c r="E742" s="7" t="s">
        <v>132</v>
      </c>
      <c r="F742" s="7" t="s">
        <v>0</v>
      </c>
      <c r="G742" s="7">
        <v>32</v>
      </c>
      <c r="H742" s="7">
        <v>40</v>
      </c>
      <c r="I742" s="7">
        <v>0</v>
      </c>
      <c r="J742" s="7">
        <v>72</v>
      </c>
      <c r="K742" s="7" t="s">
        <v>0</v>
      </c>
      <c r="L742" s="7">
        <v>0</v>
      </c>
      <c r="M742" s="7" t="s">
        <v>5122</v>
      </c>
      <c r="N742" s="7"/>
    </row>
    <row r="743" spans="1:14" hidden="1" x14ac:dyDescent="0.35">
      <c r="A743" s="7">
        <v>30712114</v>
      </c>
      <c r="B743" s="7" t="s">
        <v>5213</v>
      </c>
      <c r="C743" s="7" t="s">
        <v>4445</v>
      </c>
      <c r="D743" s="7" t="s">
        <v>4446</v>
      </c>
      <c r="E743" s="7" t="s">
        <v>132</v>
      </c>
      <c r="F743" s="7" t="s">
        <v>0</v>
      </c>
      <c r="G743" s="7">
        <v>35</v>
      </c>
      <c r="H743" s="7">
        <v>47.62</v>
      </c>
      <c r="I743" s="7">
        <v>0</v>
      </c>
      <c r="J743" s="7">
        <v>82.62</v>
      </c>
      <c r="K743" s="7" t="s">
        <v>0</v>
      </c>
      <c r="L743" s="7">
        <v>0</v>
      </c>
      <c r="M743" s="7" t="s">
        <v>5122</v>
      </c>
      <c r="N743" s="7"/>
    </row>
    <row r="744" spans="1:14" hidden="1" x14ac:dyDescent="0.35">
      <c r="A744" s="7">
        <v>30712122</v>
      </c>
      <c r="B744" s="7" t="s">
        <v>5214</v>
      </c>
      <c r="C744" s="7" t="s">
        <v>4445</v>
      </c>
      <c r="D744" s="7" t="s">
        <v>4446</v>
      </c>
      <c r="E744" s="7" t="s">
        <v>132</v>
      </c>
      <c r="F744" s="7" t="s">
        <v>0</v>
      </c>
      <c r="G744" s="7">
        <v>32</v>
      </c>
      <c r="H744" s="7">
        <v>40.18</v>
      </c>
      <c r="I744" s="7">
        <v>0</v>
      </c>
      <c r="J744" s="7">
        <v>72.180000000000007</v>
      </c>
      <c r="K744" s="7" t="s">
        <v>0</v>
      </c>
      <c r="L744" s="7">
        <v>0</v>
      </c>
      <c r="M744" s="7" t="s">
        <v>5122</v>
      </c>
      <c r="N744" s="7"/>
    </row>
    <row r="745" spans="1:14" hidden="1" x14ac:dyDescent="0.35">
      <c r="A745" s="7">
        <v>30712130</v>
      </c>
      <c r="B745" s="7" t="s">
        <v>5215</v>
      </c>
      <c r="C745" s="7" t="s">
        <v>4445</v>
      </c>
      <c r="D745" s="7" t="s">
        <v>4446</v>
      </c>
      <c r="E745" s="7" t="s">
        <v>132</v>
      </c>
      <c r="F745" s="7" t="s">
        <v>0</v>
      </c>
      <c r="G745" s="7">
        <v>28.5</v>
      </c>
      <c r="H745" s="7">
        <v>24</v>
      </c>
      <c r="I745" s="7">
        <v>0</v>
      </c>
      <c r="J745" s="7">
        <v>52.5</v>
      </c>
      <c r="K745" s="7" t="s">
        <v>0</v>
      </c>
      <c r="L745" s="7">
        <v>0</v>
      </c>
      <c r="M745" s="7" t="s">
        <v>5122</v>
      </c>
      <c r="N745" s="7"/>
    </row>
    <row r="746" spans="1:14" hidden="1" x14ac:dyDescent="0.35">
      <c r="A746" s="7">
        <v>30712149</v>
      </c>
      <c r="B746" s="7" t="s">
        <v>5216</v>
      </c>
      <c r="C746" s="7" t="s">
        <v>4445</v>
      </c>
      <c r="D746" s="7" t="s">
        <v>4446</v>
      </c>
      <c r="E746" s="7" t="s">
        <v>132</v>
      </c>
      <c r="F746" s="7" t="s">
        <v>0</v>
      </c>
      <c r="G746" s="7">
        <v>30.5</v>
      </c>
      <c r="H746" s="7">
        <v>47.62</v>
      </c>
      <c r="I746" s="7">
        <v>0</v>
      </c>
      <c r="J746" s="7">
        <v>78.12</v>
      </c>
      <c r="K746" s="7" t="s">
        <v>0</v>
      </c>
      <c r="L746" s="7">
        <v>0</v>
      </c>
      <c r="M746" s="7" t="s">
        <v>5122</v>
      </c>
      <c r="N746" s="7"/>
    </row>
    <row r="747" spans="1:14" hidden="1" x14ac:dyDescent="0.35">
      <c r="A747" s="7">
        <v>30713021</v>
      </c>
      <c r="B747" s="7" t="s">
        <v>5217</v>
      </c>
      <c r="C747" s="7" t="s">
        <v>4445</v>
      </c>
      <c r="D747" s="7" t="s">
        <v>4462</v>
      </c>
      <c r="E747" s="7" t="s">
        <v>0</v>
      </c>
      <c r="F747" s="7" t="s">
        <v>0</v>
      </c>
      <c r="G747" s="7">
        <v>57.2</v>
      </c>
      <c r="H747" s="7">
        <v>96</v>
      </c>
      <c r="I747" s="7">
        <v>0</v>
      </c>
      <c r="J747" s="7">
        <v>153.19999999999999</v>
      </c>
      <c r="K747" s="7" t="s">
        <v>0</v>
      </c>
      <c r="L747" s="7">
        <v>0</v>
      </c>
      <c r="M747" s="7" t="s">
        <v>5122</v>
      </c>
      <c r="N747" s="7"/>
    </row>
    <row r="748" spans="1:14" hidden="1" x14ac:dyDescent="0.35">
      <c r="A748" s="7">
        <v>30713030</v>
      </c>
      <c r="B748" s="7" t="s">
        <v>5218</v>
      </c>
      <c r="C748" s="7" t="s">
        <v>4445</v>
      </c>
      <c r="D748" s="7" t="s">
        <v>4462</v>
      </c>
      <c r="E748" s="7" t="s">
        <v>0</v>
      </c>
      <c r="F748" s="7" t="s">
        <v>0</v>
      </c>
      <c r="G748" s="7">
        <v>57.2</v>
      </c>
      <c r="H748" s="7">
        <v>90</v>
      </c>
      <c r="I748" s="7">
        <v>0</v>
      </c>
      <c r="J748" s="7">
        <v>147.19999999999999</v>
      </c>
      <c r="K748" s="7" t="s">
        <v>132</v>
      </c>
      <c r="L748" s="7">
        <v>0</v>
      </c>
      <c r="M748" s="7" t="s">
        <v>5122</v>
      </c>
      <c r="N748" s="7"/>
    </row>
    <row r="749" spans="1:14" hidden="1" x14ac:dyDescent="0.35">
      <c r="A749" s="7">
        <v>30713048</v>
      </c>
      <c r="B749" s="7" t="s">
        <v>5219</v>
      </c>
      <c r="C749" s="7" t="s">
        <v>4457</v>
      </c>
      <c r="D749" s="7" t="s">
        <v>4452</v>
      </c>
      <c r="E749" s="7" t="s">
        <v>0</v>
      </c>
      <c r="F749" s="7" t="s">
        <v>132</v>
      </c>
      <c r="G749" s="7">
        <v>483.9</v>
      </c>
      <c r="H749" s="7">
        <v>501.76</v>
      </c>
      <c r="I749" s="7">
        <v>46.77</v>
      </c>
      <c r="J749" s="7">
        <v>1032.43</v>
      </c>
      <c r="K749" s="7" t="s">
        <v>132</v>
      </c>
      <c r="L749" s="7">
        <v>4</v>
      </c>
      <c r="M749" s="7" t="s">
        <v>5122</v>
      </c>
      <c r="N749" s="7"/>
    </row>
    <row r="750" spans="1:14" hidden="1" x14ac:dyDescent="0.35">
      <c r="A750" s="7">
        <v>30713064</v>
      </c>
      <c r="B750" s="7" t="s">
        <v>5220</v>
      </c>
      <c r="C750" s="7" t="s">
        <v>4457</v>
      </c>
      <c r="D750" s="7" t="s">
        <v>4452</v>
      </c>
      <c r="E750" s="7" t="s">
        <v>132</v>
      </c>
      <c r="F750" s="7" t="s">
        <v>0</v>
      </c>
      <c r="G750" s="7">
        <v>170.5</v>
      </c>
      <c r="H750" s="7">
        <v>151.19999999999999</v>
      </c>
      <c r="I750" s="7">
        <v>30.8</v>
      </c>
      <c r="J750" s="7">
        <v>352.5</v>
      </c>
      <c r="K750" s="7" t="s">
        <v>132</v>
      </c>
      <c r="L750" s="7">
        <v>1</v>
      </c>
      <c r="M750" s="7" t="s">
        <v>5122</v>
      </c>
      <c r="N750" s="7"/>
    </row>
    <row r="751" spans="1:14" hidden="1" x14ac:dyDescent="0.35">
      <c r="A751" s="7">
        <v>30713072</v>
      </c>
      <c r="B751" s="7" t="s">
        <v>5221</v>
      </c>
      <c r="C751" s="7" t="s">
        <v>4457</v>
      </c>
      <c r="D751" s="7" t="s">
        <v>4452</v>
      </c>
      <c r="E751" s="7" t="s">
        <v>0</v>
      </c>
      <c r="F751" s="7" t="s">
        <v>132</v>
      </c>
      <c r="G751" s="7">
        <v>0</v>
      </c>
      <c r="H751" s="7">
        <v>116.28</v>
      </c>
      <c r="I751" s="7">
        <v>0</v>
      </c>
      <c r="J751" s="7">
        <v>116.28</v>
      </c>
      <c r="K751" s="7" t="s">
        <v>132</v>
      </c>
      <c r="L751" s="7">
        <v>1</v>
      </c>
      <c r="M751" s="7" t="s">
        <v>5122</v>
      </c>
      <c r="N751" s="7"/>
    </row>
    <row r="752" spans="1:14" ht="26" hidden="1" x14ac:dyDescent="0.35">
      <c r="A752" s="7">
        <v>30713102</v>
      </c>
      <c r="B752" s="7" t="s">
        <v>5222</v>
      </c>
      <c r="C752" s="7" t="s">
        <v>4445</v>
      </c>
      <c r="D752" s="7" t="s">
        <v>4462</v>
      </c>
      <c r="E752" s="7" t="s">
        <v>0</v>
      </c>
      <c r="F752" s="7" t="s">
        <v>0</v>
      </c>
      <c r="G752" s="7">
        <v>27</v>
      </c>
      <c r="H752" s="7">
        <v>26.25</v>
      </c>
      <c r="I752" s="7">
        <v>0</v>
      </c>
      <c r="J752" s="7">
        <v>53.25</v>
      </c>
      <c r="K752" s="7" t="s">
        <v>0</v>
      </c>
      <c r="L752" s="7">
        <v>0</v>
      </c>
      <c r="M752" s="7" t="s">
        <v>5122</v>
      </c>
      <c r="N752" s="7"/>
    </row>
    <row r="753" spans="1:14" ht="26" hidden="1" x14ac:dyDescent="0.35">
      <c r="A753" s="7">
        <v>30713137</v>
      </c>
      <c r="B753" s="7" t="s">
        <v>5223</v>
      </c>
      <c r="C753" s="7" t="s">
        <v>4445</v>
      </c>
      <c r="D753" s="7" t="s">
        <v>4462</v>
      </c>
      <c r="E753" s="7" t="s">
        <v>0</v>
      </c>
      <c r="F753" s="7" t="s">
        <v>0</v>
      </c>
      <c r="G753" s="7">
        <v>27</v>
      </c>
      <c r="H753" s="7">
        <v>26.25</v>
      </c>
      <c r="I753" s="7">
        <v>0</v>
      </c>
      <c r="J753" s="7">
        <v>53.25</v>
      </c>
      <c r="K753" s="7" t="s">
        <v>0</v>
      </c>
      <c r="L753" s="7">
        <v>0</v>
      </c>
      <c r="M753" s="7" t="s">
        <v>5122</v>
      </c>
      <c r="N753" s="7"/>
    </row>
    <row r="754" spans="1:14" ht="26" hidden="1" x14ac:dyDescent="0.35">
      <c r="A754" s="7">
        <v>30713145</v>
      </c>
      <c r="B754" s="7" t="s">
        <v>5224</v>
      </c>
      <c r="C754" s="7" t="s">
        <v>4445</v>
      </c>
      <c r="D754" s="7" t="s">
        <v>4462</v>
      </c>
      <c r="E754" s="7" t="s">
        <v>0</v>
      </c>
      <c r="F754" s="7" t="s">
        <v>0</v>
      </c>
      <c r="G754" s="7">
        <v>27</v>
      </c>
      <c r="H754" s="7">
        <v>26.25</v>
      </c>
      <c r="I754" s="7">
        <v>0</v>
      </c>
      <c r="J754" s="7">
        <v>53.25</v>
      </c>
      <c r="K754" s="7" t="s">
        <v>0</v>
      </c>
      <c r="L754" s="7">
        <v>0</v>
      </c>
      <c r="M754" s="7" t="s">
        <v>5122</v>
      </c>
      <c r="N754" s="7"/>
    </row>
    <row r="755" spans="1:14" ht="26" x14ac:dyDescent="0.35">
      <c r="A755" s="7">
        <v>30713153</v>
      </c>
      <c r="B755" s="7" t="s">
        <v>5225</v>
      </c>
      <c r="C755" s="7" t="s">
        <v>4457</v>
      </c>
      <c r="D755" s="7" t="s">
        <v>4452</v>
      </c>
      <c r="E755" s="7" t="s">
        <v>0</v>
      </c>
      <c r="F755" s="7" t="s">
        <v>132</v>
      </c>
      <c r="G755" s="7">
        <v>577.69000000000005</v>
      </c>
      <c r="H755" s="7">
        <v>290.06</v>
      </c>
      <c r="I755" s="7">
        <v>30.8</v>
      </c>
      <c r="J755" s="7">
        <v>898.55</v>
      </c>
      <c r="K755" s="7" t="s">
        <v>132</v>
      </c>
      <c r="L755" s="7">
        <v>0</v>
      </c>
      <c r="M755" s="7" t="s">
        <v>5122</v>
      </c>
      <c r="N755" s="7"/>
    </row>
    <row r="756" spans="1:14" hidden="1" x14ac:dyDescent="0.35">
      <c r="A756" s="7">
        <v>30714010</v>
      </c>
      <c r="B756" s="7" t="s">
        <v>5226</v>
      </c>
      <c r="C756" s="7" t="s">
        <v>4457</v>
      </c>
      <c r="D756" s="7" t="s">
        <v>4452</v>
      </c>
      <c r="E756" s="7" t="s">
        <v>132</v>
      </c>
      <c r="F756" s="7" t="s">
        <v>132</v>
      </c>
      <c r="G756" s="7">
        <v>207.24</v>
      </c>
      <c r="H756" s="7">
        <v>172.5</v>
      </c>
      <c r="I756" s="7">
        <v>4.95</v>
      </c>
      <c r="J756" s="7">
        <v>384.69</v>
      </c>
      <c r="K756" s="7" t="s">
        <v>132</v>
      </c>
      <c r="L756" s="7">
        <v>1</v>
      </c>
      <c r="M756" s="7" t="s">
        <v>5122</v>
      </c>
      <c r="N756" s="7"/>
    </row>
    <row r="757" spans="1:14" hidden="1" x14ac:dyDescent="0.35">
      <c r="A757" s="7">
        <v>30714028</v>
      </c>
      <c r="B757" s="7" t="s">
        <v>5227</v>
      </c>
      <c r="C757" s="7" t="s">
        <v>4457</v>
      </c>
      <c r="D757" s="7" t="s">
        <v>4462</v>
      </c>
      <c r="E757" s="7" t="s">
        <v>132</v>
      </c>
      <c r="F757" s="7" t="s">
        <v>0</v>
      </c>
      <c r="G757" s="7">
        <v>207.24</v>
      </c>
      <c r="H757" s="7">
        <v>172.5</v>
      </c>
      <c r="I757" s="7">
        <v>4.95</v>
      </c>
      <c r="J757" s="7">
        <v>384.69</v>
      </c>
      <c r="K757" s="7" t="s">
        <v>132</v>
      </c>
      <c r="L757" s="7">
        <v>1</v>
      </c>
      <c r="M757" s="7" t="s">
        <v>5122</v>
      </c>
      <c r="N757" s="7"/>
    </row>
    <row r="758" spans="1:14" hidden="1" x14ac:dyDescent="0.35">
      <c r="A758" s="7">
        <v>30714036</v>
      </c>
      <c r="B758" s="7" t="s">
        <v>5228</v>
      </c>
      <c r="C758" s="7" t="s">
        <v>4457</v>
      </c>
      <c r="D758" s="7" t="s">
        <v>4452</v>
      </c>
      <c r="E758" s="7" t="s">
        <v>132</v>
      </c>
      <c r="F758" s="7" t="s">
        <v>132</v>
      </c>
      <c r="G758" s="7">
        <v>207.24</v>
      </c>
      <c r="H758" s="7">
        <v>149.25</v>
      </c>
      <c r="I758" s="7">
        <v>4.95</v>
      </c>
      <c r="J758" s="7">
        <v>361.44</v>
      </c>
      <c r="K758" s="7" t="s">
        <v>132</v>
      </c>
      <c r="L758" s="7">
        <v>1</v>
      </c>
      <c r="M758" s="7" t="s">
        <v>5122</v>
      </c>
      <c r="N758" s="7"/>
    </row>
    <row r="759" spans="1:14" hidden="1" x14ac:dyDescent="0.35">
      <c r="A759" s="7">
        <v>30715016</v>
      </c>
      <c r="B759" s="7" t="s">
        <v>5229</v>
      </c>
      <c r="C759" s="7" t="s">
        <v>4457</v>
      </c>
      <c r="D759" s="7" t="s">
        <v>4452</v>
      </c>
      <c r="E759" s="7" t="s">
        <v>0</v>
      </c>
      <c r="F759" s="7" t="s">
        <v>132</v>
      </c>
      <c r="G759" s="7">
        <v>1751.95</v>
      </c>
      <c r="H759" s="7">
        <v>1215.8499999999999</v>
      </c>
      <c r="I759" s="7">
        <v>71.52</v>
      </c>
      <c r="J759" s="7">
        <v>3039.32</v>
      </c>
      <c r="K759" s="7" t="s">
        <v>132</v>
      </c>
      <c r="L759" s="7">
        <v>4</v>
      </c>
      <c r="M759" s="7" t="s">
        <v>5122</v>
      </c>
      <c r="N759" s="7"/>
    </row>
    <row r="760" spans="1:14" ht="26" hidden="1" x14ac:dyDescent="0.35">
      <c r="A760" s="7">
        <v>30715024</v>
      </c>
      <c r="B760" s="7" t="s">
        <v>5230</v>
      </c>
      <c r="C760" s="7" t="s">
        <v>4457</v>
      </c>
      <c r="D760" s="7" t="s">
        <v>4452</v>
      </c>
      <c r="E760" s="7" t="s">
        <v>0</v>
      </c>
      <c r="F760" s="7" t="s">
        <v>132</v>
      </c>
      <c r="G760" s="7">
        <v>1751.95</v>
      </c>
      <c r="H760" s="7">
        <v>1026.68</v>
      </c>
      <c r="I760" s="7">
        <v>71.52</v>
      </c>
      <c r="J760" s="7">
        <v>2850.15</v>
      </c>
      <c r="K760" s="7" t="s">
        <v>132</v>
      </c>
      <c r="L760" s="7">
        <v>4</v>
      </c>
      <c r="M760" s="7" t="s">
        <v>5122</v>
      </c>
      <c r="N760" s="7"/>
    </row>
    <row r="761" spans="1:14" hidden="1" x14ac:dyDescent="0.35">
      <c r="A761" s="7">
        <v>30715032</v>
      </c>
      <c r="B761" s="7" t="s">
        <v>5231</v>
      </c>
      <c r="C761" s="7" t="s">
        <v>4457</v>
      </c>
      <c r="D761" s="7" t="s">
        <v>4452</v>
      </c>
      <c r="E761" s="7" t="s">
        <v>0</v>
      </c>
      <c r="F761" s="7" t="s">
        <v>132</v>
      </c>
      <c r="G761" s="7">
        <v>373.76</v>
      </c>
      <c r="H761" s="7">
        <v>286.39999999999998</v>
      </c>
      <c r="I761" s="7">
        <v>56.76</v>
      </c>
      <c r="J761" s="7">
        <v>716.92</v>
      </c>
      <c r="K761" s="7" t="s">
        <v>132</v>
      </c>
      <c r="L761" s="7">
        <v>1</v>
      </c>
      <c r="M761" s="7" t="s">
        <v>5122</v>
      </c>
      <c r="N761" s="7"/>
    </row>
    <row r="762" spans="1:14" hidden="1" x14ac:dyDescent="0.35">
      <c r="A762" s="7">
        <v>30715040</v>
      </c>
      <c r="B762" s="7" t="s">
        <v>5232</v>
      </c>
      <c r="C762" s="7" t="s">
        <v>4457</v>
      </c>
      <c r="D762" s="7" t="s">
        <v>4452</v>
      </c>
      <c r="E762" s="7" t="s">
        <v>0</v>
      </c>
      <c r="F762" s="7" t="s">
        <v>132</v>
      </c>
      <c r="G762" s="7">
        <v>158.22</v>
      </c>
      <c r="H762" s="7">
        <v>163.62</v>
      </c>
      <c r="I762" s="7">
        <v>56.76</v>
      </c>
      <c r="J762" s="7">
        <v>378.6</v>
      </c>
      <c r="K762" s="7" t="s">
        <v>132</v>
      </c>
      <c r="L762" s="7">
        <v>1</v>
      </c>
      <c r="M762" s="7" t="s">
        <v>5122</v>
      </c>
      <c r="N762" s="7"/>
    </row>
    <row r="763" spans="1:14" hidden="1" x14ac:dyDescent="0.35">
      <c r="A763" s="7">
        <v>30715067</v>
      </c>
      <c r="B763" s="7" t="s">
        <v>5233</v>
      </c>
      <c r="C763" s="7" t="s">
        <v>4457</v>
      </c>
      <c r="D763" s="7" t="s">
        <v>4452</v>
      </c>
      <c r="E763" s="7" t="s">
        <v>0</v>
      </c>
      <c r="F763" s="7" t="s">
        <v>132</v>
      </c>
      <c r="G763" s="7">
        <v>560.4</v>
      </c>
      <c r="H763" s="7">
        <v>725.05</v>
      </c>
      <c r="I763" s="7">
        <v>55.32</v>
      </c>
      <c r="J763" s="7">
        <v>1340.77</v>
      </c>
      <c r="K763" s="7" t="s">
        <v>132</v>
      </c>
      <c r="L763" s="7">
        <v>3</v>
      </c>
      <c r="M763" s="7" t="s">
        <v>5122</v>
      </c>
      <c r="N763" s="7"/>
    </row>
    <row r="764" spans="1:14" hidden="1" x14ac:dyDescent="0.35">
      <c r="A764" s="7">
        <v>30715075</v>
      </c>
      <c r="B764" s="7" t="s">
        <v>5234</v>
      </c>
      <c r="C764" s="7" t="s">
        <v>4457</v>
      </c>
      <c r="D764" s="7" t="s">
        <v>4452</v>
      </c>
      <c r="E764" s="7" t="s">
        <v>0</v>
      </c>
      <c r="F764" s="7" t="s">
        <v>132</v>
      </c>
      <c r="G764" s="7">
        <v>869.35</v>
      </c>
      <c r="H764" s="7">
        <v>533.12</v>
      </c>
      <c r="I764" s="7">
        <v>56.76</v>
      </c>
      <c r="J764" s="7">
        <v>1459.23</v>
      </c>
      <c r="K764" s="7" t="s">
        <v>132</v>
      </c>
      <c r="L764" s="7">
        <v>4</v>
      </c>
      <c r="M764" s="7" t="s">
        <v>5122</v>
      </c>
      <c r="N764" s="7"/>
    </row>
    <row r="765" spans="1:14" hidden="1" x14ac:dyDescent="0.35">
      <c r="A765" s="7">
        <v>30715083</v>
      </c>
      <c r="B765" s="7" t="s">
        <v>5235</v>
      </c>
      <c r="C765" s="7" t="s">
        <v>4457</v>
      </c>
      <c r="D765" s="7" t="s">
        <v>4452</v>
      </c>
      <c r="E765" s="7" t="s">
        <v>0</v>
      </c>
      <c r="F765" s="7" t="s">
        <v>132</v>
      </c>
      <c r="G765" s="7">
        <v>1097.03</v>
      </c>
      <c r="H765" s="7">
        <v>406.4</v>
      </c>
      <c r="I765" s="7">
        <v>55.33</v>
      </c>
      <c r="J765" s="7">
        <v>1558.76</v>
      </c>
      <c r="K765" s="7" t="s">
        <v>132</v>
      </c>
      <c r="L765" s="7">
        <v>4</v>
      </c>
      <c r="M765" s="7" t="s">
        <v>5122</v>
      </c>
      <c r="N765" s="7"/>
    </row>
    <row r="766" spans="1:14" hidden="1" x14ac:dyDescent="0.35">
      <c r="A766" s="7">
        <v>30715091</v>
      </c>
      <c r="B766" s="7" t="s">
        <v>5236</v>
      </c>
      <c r="C766" s="7" t="s">
        <v>4457</v>
      </c>
      <c r="D766" s="7" t="s">
        <v>4452</v>
      </c>
      <c r="E766" s="7" t="s">
        <v>132</v>
      </c>
      <c r="F766" s="7" t="s">
        <v>132</v>
      </c>
      <c r="G766" s="7">
        <v>560.4</v>
      </c>
      <c r="H766" s="7">
        <v>837.29</v>
      </c>
      <c r="I766" s="7">
        <v>55.33</v>
      </c>
      <c r="J766" s="7">
        <v>1453.02</v>
      </c>
      <c r="K766" s="7" t="s">
        <v>132</v>
      </c>
      <c r="L766" s="7">
        <v>3</v>
      </c>
      <c r="M766" s="7" t="s">
        <v>5122</v>
      </c>
      <c r="N766" s="7"/>
    </row>
    <row r="767" spans="1:14" hidden="1" x14ac:dyDescent="0.35">
      <c r="A767" s="7">
        <v>30715105</v>
      </c>
      <c r="B767" s="7" t="s">
        <v>5237</v>
      </c>
      <c r="C767" s="7" t="s">
        <v>4457</v>
      </c>
      <c r="D767" s="7" t="s">
        <v>4452</v>
      </c>
      <c r="E767" s="7" t="s">
        <v>0</v>
      </c>
      <c r="F767" s="7" t="s">
        <v>132</v>
      </c>
      <c r="G767" s="7">
        <v>2627.93</v>
      </c>
      <c r="H767" s="7">
        <v>3801.36</v>
      </c>
      <c r="I767" s="7">
        <v>71.52</v>
      </c>
      <c r="J767" s="7">
        <v>6500.81</v>
      </c>
      <c r="K767" s="7" t="s">
        <v>132</v>
      </c>
      <c r="L767" s="7">
        <v>7</v>
      </c>
      <c r="M767" s="7" t="s">
        <v>5122</v>
      </c>
      <c r="N767" s="7"/>
    </row>
    <row r="768" spans="1:14" hidden="1" x14ac:dyDescent="0.35">
      <c r="A768" s="7">
        <v>30715113</v>
      </c>
      <c r="B768" s="7" t="s">
        <v>5238</v>
      </c>
      <c r="C768" s="7" t="s">
        <v>4457</v>
      </c>
      <c r="D768" s="7" t="s">
        <v>4452</v>
      </c>
      <c r="E768" s="7" t="s">
        <v>0</v>
      </c>
      <c r="F768" s="7" t="s">
        <v>132</v>
      </c>
      <c r="G768" s="7">
        <v>880.9</v>
      </c>
      <c r="H768" s="7">
        <v>906.44</v>
      </c>
      <c r="I768" s="7">
        <v>55.33</v>
      </c>
      <c r="J768" s="7">
        <v>1842.67</v>
      </c>
      <c r="K768" s="7" t="s">
        <v>132</v>
      </c>
      <c r="L768" s="7">
        <v>4</v>
      </c>
      <c r="M768" s="7" t="s">
        <v>5122</v>
      </c>
      <c r="N768" s="7"/>
    </row>
    <row r="769" spans="1:14" hidden="1" x14ac:dyDescent="0.35">
      <c r="A769" s="7">
        <v>30715121</v>
      </c>
      <c r="B769" s="7" t="s">
        <v>5239</v>
      </c>
      <c r="C769" s="7" t="s">
        <v>4457</v>
      </c>
      <c r="D769" s="7" t="s">
        <v>4462</v>
      </c>
      <c r="E769" s="7" t="s">
        <v>132</v>
      </c>
      <c r="F769" s="7" t="s">
        <v>0</v>
      </c>
      <c r="G769" s="7">
        <v>112.2</v>
      </c>
      <c r="H769" s="7">
        <v>45</v>
      </c>
      <c r="I769" s="7">
        <v>24.86</v>
      </c>
      <c r="J769" s="7">
        <v>182.06</v>
      </c>
      <c r="K769" s="7" t="s">
        <v>0</v>
      </c>
      <c r="L769" s="7">
        <v>0</v>
      </c>
      <c r="M769" s="7" t="s">
        <v>5122</v>
      </c>
      <c r="N769" s="7"/>
    </row>
    <row r="770" spans="1:14" hidden="1" x14ac:dyDescent="0.35">
      <c r="A770" s="7">
        <v>30715130</v>
      </c>
      <c r="B770" s="7" t="s">
        <v>5240</v>
      </c>
      <c r="C770" s="7" t="s">
        <v>4445</v>
      </c>
      <c r="D770" s="7" t="s">
        <v>4462</v>
      </c>
      <c r="E770" s="7" t="s">
        <v>132</v>
      </c>
      <c r="F770" s="7" t="s">
        <v>0</v>
      </c>
      <c r="G770" s="7">
        <v>167.2</v>
      </c>
      <c r="H770" s="7">
        <v>65.47</v>
      </c>
      <c r="I770" s="7">
        <v>47.52</v>
      </c>
      <c r="J770" s="7">
        <v>280.19</v>
      </c>
      <c r="K770" s="7" t="s">
        <v>0</v>
      </c>
      <c r="L770" s="7">
        <v>1</v>
      </c>
      <c r="M770" s="7" t="s">
        <v>5122</v>
      </c>
      <c r="N770" s="7"/>
    </row>
    <row r="771" spans="1:14" hidden="1" x14ac:dyDescent="0.35">
      <c r="A771" s="7">
        <v>30715148</v>
      </c>
      <c r="B771" s="7" t="s">
        <v>5241</v>
      </c>
      <c r="C771" s="7" t="s">
        <v>4457</v>
      </c>
      <c r="D771" s="7" t="s">
        <v>4452</v>
      </c>
      <c r="E771" s="7" t="s">
        <v>132</v>
      </c>
      <c r="F771" s="7" t="s">
        <v>132</v>
      </c>
      <c r="G771" s="7">
        <v>442.2</v>
      </c>
      <c r="H771" s="7">
        <v>55.2</v>
      </c>
      <c r="I771" s="7">
        <v>47.52</v>
      </c>
      <c r="J771" s="7">
        <v>544.91999999999996</v>
      </c>
      <c r="K771" s="7" t="s">
        <v>132</v>
      </c>
      <c r="L771" s="7">
        <v>2</v>
      </c>
      <c r="M771" s="7" t="s">
        <v>5122</v>
      </c>
      <c r="N771" s="7"/>
    </row>
    <row r="772" spans="1:14" hidden="1" x14ac:dyDescent="0.35">
      <c r="A772" s="7">
        <v>30715156</v>
      </c>
      <c r="B772" s="7" t="s">
        <v>5242</v>
      </c>
      <c r="C772" s="7" t="s">
        <v>4457</v>
      </c>
      <c r="D772" s="7" t="s">
        <v>4462</v>
      </c>
      <c r="E772" s="7" t="s">
        <v>132</v>
      </c>
      <c r="F772" s="7" t="s">
        <v>0</v>
      </c>
      <c r="G772" s="7">
        <v>311.85000000000002</v>
      </c>
      <c r="H772" s="7">
        <v>203.9</v>
      </c>
      <c r="I772" s="7">
        <v>45.43</v>
      </c>
      <c r="J772" s="7">
        <v>561.17999999999995</v>
      </c>
      <c r="K772" s="7" t="s">
        <v>132</v>
      </c>
      <c r="L772" s="7">
        <v>2</v>
      </c>
      <c r="M772" s="7" t="s">
        <v>5122</v>
      </c>
      <c r="N772" s="7"/>
    </row>
    <row r="773" spans="1:14" hidden="1" x14ac:dyDescent="0.35">
      <c r="A773" s="7">
        <v>30715164</v>
      </c>
      <c r="B773" s="7" t="s">
        <v>5243</v>
      </c>
      <c r="C773" s="7" t="s">
        <v>4457</v>
      </c>
      <c r="D773" s="7" t="s">
        <v>4452</v>
      </c>
      <c r="E773" s="7" t="s">
        <v>132</v>
      </c>
      <c r="F773" s="7" t="s">
        <v>132</v>
      </c>
      <c r="G773" s="7">
        <v>1328</v>
      </c>
      <c r="H773" s="7">
        <v>258.88</v>
      </c>
      <c r="I773" s="7">
        <v>70.05</v>
      </c>
      <c r="J773" s="7">
        <v>1656.93</v>
      </c>
      <c r="K773" s="7" t="s">
        <v>132</v>
      </c>
      <c r="L773" s="7">
        <v>4</v>
      </c>
      <c r="M773" s="7" t="s">
        <v>5122</v>
      </c>
      <c r="N773" s="7"/>
    </row>
    <row r="774" spans="1:14" hidden="1" x14ac:dyDescent="0.35">
      <c r="A774" s="7">
        <v>30715172</v>
      </c>
      <c r="B774" s="7" t="s">
        <v>5244</v>
      </c>
      <c r="C774" s="7" t="s">
        <v>4457</v>
      </c>
      <c r="D774" s="7" t="s">
        <v>4452</v>
      </c>
      <c r="E774" s="7" t="s">
        <v>0</v>
      </c>
      <c r="F774" s="7" t="s">
        <v>132</v>
      </c>
      <c r="G774" s="7">
        <v>1302.58</v>
      </c>
      <c r="H774" s="7">
        <v>724.05</v>
      </c>
      <c r="I774" s="7">
        <v>56.75</v>
      </c>
      <c r="J774" s="7">
        <v>2083.38</v>
      </c>
      <c r="K774" s="7" t="s">
        <v>132</v>
      </c>
      <c r="L774" s="7">
        <v>5</v>
      </c>
      <c r="M774" s="7" t="s">
        <v>5122</v>
      </c>
      <c r="N774" s="7"/>
    </row>
    <row r="775" spans="1:14" hidden="1" x14ac:dyDescent="0.35">
      <c r="A775" s="7">
        <v>30715180</v>
      </c>
      <c r="B775" s="7" t="s">
        <v>5245</v>
      </c>
      <c r="C775" s="7" t="s">
        <v>4457</v>
      </c>
      <c r="D775" s="7" t="s">
        <v>4452</v>
      </c>
      <c r="E775" s="7" t="s">
        <v>0</v>
      </c>
      <c r="F775" s="7" t="s">
        <v>132</v>
      </c>
      <c r="G775" s="7">
        <v>803.77</v>
      </c>
      <c r="H775" s="7">
        <v>755.3</v>
      </c>
      <c r="I775" s="7">
        <v>71.52</v>
      </c>
      <c r="J775" s="7">
        <v>1630.59</v>
      </c>
      <c r="K775" s="7" t="s">
        <v>132</v>
      </c>
      <c r="L775" s="7">
        <v>6</v>
      </c>
      <c r="M775" s="7" t="s">
        <v>5122</v>
      </c>
      <c r="N775" s="7"/>
    </row>
    <row r="776" spans="1:14" hidden="1" x14ac:dyDescent="0.35">
      <c r="A776" s="7">
        <v>30715199</v>
      </c>
      <c r="B776" s="7" t="s">
        <v>5246</v>
      </c>
      <c r="C776" s="7" t="s">
        <v>4457</v>
      </c>
      <c r="D776" s="7" t="s">
        <v>4452</v>
      </c>
      <c r="E776" s="7" t="s">
        <v>132</v>
      </c>
      <c r="F776" s="7" t="s">
        <v>132</v>
      </c>
      <c r="G776" s="7">
        <v>560.4</v>
      </c>
      <c r="H776" s="7">
        <v>863.25</v>
      </c>
      <c r="I776" s="7">
        <v>55.32</v>
      </c>
      <c r="J776" s="7">
        <v>1478.97</v>
      </c>
      <c r="K776" s="7" t="s">
        <v>132</v>
      </c>
      <c r="L776" s="7">
        <v>6</v>
      </c>
      <c r="M776" s="7" t="s">
        <v>5122</v>
      </c>
      <c r="N776" s="7"/>
    </row>
    <row r="777" spans="1:14" hidden="1" x14ac:dyDescent="0.35">
      <c r="A777" s="7">
        <v>30715202</v>
      </c>
      <c r="B777" s="7" t="s">
        <v>5247</v>
      </c>
      <c r="C777" s="7" t="s">
        <v>4457</v>
      </c>
      <c r="D777" s="7" t="s">
        <v>4452</v>
      </c>
      <c r="E777" s="7" t="s">
        <v>0</v>
      </c>
      <c r="F777" s="7" t="s">
        <v>132</v>
      </c>
      <c r="G777" s="7">
        <v>3191.43</v>
      </c>
      <c r="H777" s="7">
        <v>711.76</v>
      </c>
      <c r="I777" s="7">
        <v>116.66</v>
      </c>
      <c r="J777" s="7">
        <v>4019.85</v>
      </c>
      <c r="K777" s="7" t="s">
        <v>132</v>
      </c>
      <c r="L777" s="7">
        <v>10</v>
      </c>
      <c r="M777" s="7" t="s">
        <v>5122</v>
      </c>
      <c r="N777" s="7"/>
    </row>
    <row r="778" spans="1:14" hidden="1" x14ac:dyDescent="0.35">
      <c r="A778" s="7">
        <v>30715210</v>
      </c>
      <c r="B778" s="7" t="s">
        <v>5248</v>
      </c>
      <c r="C778" s="7" t="s">
        <v>4457</v>
      </c>
      <c r="D778" s="7" t="s">
        <v>4452</v>
      </c>
      <c r="E778" s="7" t="s">
        <v>132</v>
      </c>
      <c r="F778" s="7" t="s">
        <v>132</v>
      </c>
      <c r="G778" s="7">
        <v>497.2</v>
      </c>
      <c r="H778" s="7">
        <v>668.43</v>
      </c>
      <c r="I778" s="7">
        <v>46.77</v>
      </c>
      <c r="J778" s="7">
        <v>1212.4000000000001</v>
      </c>
      <c r="K778" s="7" t="s">
        <v>132</v>
      </c>
      <c r="L778" s="7">
        <v>4</v>
      </c>
      <c r="M778" s="7" t="s">
        <v>5122</v>
      </c>
      <c r="N778" s="7"/>
    </row>
    <row r="779" spans="1:14" hidden="1" x14ac:dyDescent="0.35">
      <c r="A779" s="7">
        <v>30715229</v>
      </c>
      <c r="B779" s="7" t="s">
        <v>5249</v>
      </c>
      <c r="C779" s="7" t="s">
        <v>4457</v>
      </c>
      <c r="D779" s="7" t="s">
        <v>4452</v>
      </c>
      <c r="E779" s="7" t="s">
        <v>0</v>
      </c>
      <c r="F779" s="7" t="s">
        <v>132</v>
      </c>
      <c r="G779" s="7">
        <v>1302.58</v>
      </c>
      <c r="H779" s="7">
        <v>1342.58</v>
      </c>
      <c r="I779" s="7">
        <v>56.75</v>
      </c>
      <c r="J779" s="7">
        <v>2701.91</v>
      </c>
      <c r="K779" s="7" t="s">
        <v>132</v>
      </c>
      <c r="L779" s="7">
        <v>5</v>
      </c>
      <c r="M779" s="7" t="s">
        <v>5122</v>
      </c>
      <c r="N779" s="7"/>
    </row>
    <row r="780" spans="1:14" hidden="1" x14ac:dyDescent="0.35">
      <c r="A780" s="7">
        <v>30715237</v>
      </c>
      <c r="B780" s="7" t="s">
        <v>5250</v>
      </c>
      <c r="C780" s="7" t="s">
        <v>4457</v>
      </c>
      <c r="D780" s="7" t="s">
        <v>4452</v>
      </c>
      <c r="E780" s="7" t="s">
        <v>0</v>
      </c>
      <c r="F780" s="7" t="s">
        <v>132</v>
      </c>
      <c r="G780" s="7">
        <v>311.85000000000002</v>
      </c>
      <c r="H780" s="7">
        <v>88</v>
      </c>
      <c r="I780" s="7">
        <v>45.43</v>
      </c>
      <c r="J780" s="7">
        <v>445.28</v>
      </c>
      <c r="K780" s="7" t="s">
        <v>0</v>
      </c>
      <c r="L780" s="7">
        <v>1</v>
      </c>
      <c r="M780" s="7" t="s">
        <v>5122</v>
      </c>
      <c r="N780" s="7"/>
    </row>
    <row r="781" spans="1:14" hidden="1" x14ac:dyDescent="0.35">
      <c r="A781" s="7">
        <v>30715245</v>
      </c>
      <c r="B781" s="7" t="s">
        <v>5251</v>
      </c>
      <c r="C781" s="7" t="s">
        <v>4457</v>
      </c>
      <c r="D781" s="7" t="s">
        <v>4452</v>
      </c>
      <c r="E781" s="7" t="s">
        <v>0</v>
      </c>
      <c r="F781" s="7" t="s">
        <v>132</v>
      </c>
      <c r="G781" s="7">
        <v>906.4</v>
      </c>
      <c r="H781" s="7">
        <v>724.05</v>
      </c>
      <c r="I781" s="7">
        <v>58.96</v>
      </c>
      <c r="J781" s="7">
        <v>1689.41</v>
      </c>
      <c r="K781" s="7" t="s">
        <v>132</v>
      </c>
      <c r="L781" s="7">
        <v>4</v>
      </c>
      <c r="M781" s="7" t="s">
        <v>5122</v>
      </c>
      <c r="N781" s="7"/>
    </row>
    <row r="782" spans="1:14" hidden="1" x14ac:dyDescent="0.35">
      <c r="A782" s="7">
        <v>30715253</v>
      </c>
      <c r="B782" s="7" t="s">
        <v>5252</v>
      </c>
      <c r="C782" s="7" t="s">
        <v>4445</v>
      </c>
      <c r="D782" s="7" t="s">
        <v>4462</v>
      </c>
      <c r="E782" s="7" t="s">
        <v>132</v>
      </c>
      <c r="F782" s="7" t="s">
        <v>0</v>
      </c>
      <c r="G782" s="7">
        <v>21.9</v>
      </c>
      <c r="H782" s="7">
        <v>26.78</v>
      </c>
      <c r="I782" s="7">
        <v>0</v>
      </c>
      <c r="J782" s="7">
        <v>48.68</v>
      </c>
      <c r="K782" s="7" t="s">
        <v>0</v>
      </c>
      <c r="L782" s="7">
        <v>1</v>
      </c>
      <c r="M782" s="7" t="s">
        <v>5122</v>
      </c>
      <c r="N782" s="7"/>
    </row>
    <row r="783" spans="1:14" hidden="1" x14ac:dyDescent="0.35">
      <c r="A783" s="7">
        <v>30715261</v>
      </c>
      <c r="B783" s="7" t="s">
        <v>5253</v>
      </c>
      <c r="C783" s="7" t="s">
        <v>4457</v>
      </c>
      <c r="D783" s="7" t="s">
        <v>4452</v>
      </c>
      <c r="E783" s="7" t="s">
        <v>132</v>
      </c>
      <c r="F783" s="7" t="s">
        <v>132</v>
      </c>
      <c r="G783" s="7">
        <v>760.69</v>
      </c>
      <c r="H783" s="7">
        <v>667.16</v>
      </c>
      <c r="I783" s="7">
        <v>56.76</v>
      </c>
      <c r="J783" s="7">
        <v>1484.61</v>
      </c>
      <c r="K783" s="7" t="s">
        <v>132</v>
      </c>
      <c r="L783" s="7">
        <v>4</v>
      </c>
      <c r="M783" s="7" t="s">
        <v>5122</v>
      </c>
      <c r="N783" s="7"/>
    </row>
    <row r="784" spans="1:14" hidden="1" x14ac:dyDescent="0.35">
      <c r="A784" s="7">
        <v>30715270</v>
      </c>
      <c r="B784" s="7" t="s">
        <v>5254</v>
      </c>
      <c r="C784" s="7" t="s">
        <v>4457</v>
      </c>
      <c r="D784" s="7" t="s">
        <v>4452</v>
      </c>
      <c r="E784" s="7" t="s">
        <v>0</v>
      </c>
      <c r="F784" s="7" t="s">
        <v>132</v>
      </c>
      <c r="G784" s="7">
        <v>734.8</v>
      </c>
      <c r="H784" s="7">
        <v>479.5</v>
      </c>
      <c r="I784" s="7">
        <v>56.76</v>
      </c>
      <c r="J784" s="7">
        <v>1271.06</v>
      </c>
      <c r="K784" s="7" t="s">
        <v>132</v>
      </c>
      <c r="L784" s="7">
        <v>4</v>
      </c>
      <c r="M784" s="7" t="s">
        <v>5122</v>
      </c>
      <c r="N784" s="7"/>
    </row>
    <row r="785" spans="1:14" hidden="1" x14ac:dyDescent="0.35">
      <c r="A785" s="7">
        <v>30715288</v>
      </c>
      <c r="B785" s="7" t="s">
        <v>5255</v>
      </c>
      <c r="C785" s="7" t="s">
        <v>4457</v>
      </c>
      <c r="D785" s="7" t="s">
        <v>4452</v>
      </c>
      <c r="E785" s="7" t="s">
        <v>0</v>
      </c>
      <c r="F785" s="7" t="s">
        <v>132</v>
      </c>
      <c r="G785" s="7">
        <v>2177.67</v>
      </c>
      <c r="H785" s="7">
        <v>594.79999999999995</v>
      </c>
      <c r="I785" s="7">
        <v>73.48</v>
      </c>
      <c r="J785" s="7">
        <v>2845.95</v>
      </c>
      <c r="K785" s="7" t="s">
        <v>132</v>
      </c>
      <c r="L785" s="7">
        <v>6</v>
      </c>
      <c r="M785" s="7" t="s">
        <v>5122</v>
      </c>
      <c r="N785" s="7"/>
    </row>
    <row r="786" spans="1:14" hidden="1" x14ac:dyDescent="0.35">
      <c r="A786" s="7">
        <v>30715296</v>
      </c>
      <c r="B786" s="7" t="s">
        <v>5256</v>
      </c>
      <c r="C786" s="7" t="s">
        <v>4457</v>
      </c>
      <c r="D786" s="7" t="s">
        <v>4452</v>
      </c>
      <c r="E786" s="7" t="s">
        <v>0</v>
      </c>
      <c r="F786" s="7" t="s">
        <v>132</v>
      </c>
      <c r="G786" s="7">
        <v>335.5</v>
      </c>
      <c r="H786" s="7">
        <v>162.08000000000001</v>
      </c>
      <c r="I786" s="7">
        <v>24.86</v>
      </c>
      <c r="J786" s="7">
        <v>522.44000000000005</v>
      </c>
      <c r="K786" s="7" t="s">
        <v>0</v>
      </c>
      <c r="L786" s="7">
        <v>2</v>
      </c>
      <c r="M786" s="7" t="s">
        <v>5122</v>
      </c>
      <c r="N786" s="7"/>
    </row>
    <row r="787" spans="1:14" hidden="1" x14ac:dyDescent="0.35">
      <c r="A787" s="7">
        <v>30715300</v>
      </c>
      <c r="B787" s="7" t="s">
        <v>5257</v>
      </c>
      <c r="C787" s="7" t="s">
        <v>4457</v>
      </c>
      <c r="D787" s="7" t="s">
        <v>4452</v>
      </c>
      <c r="E787" s="7" t="s">
        <v>0</v>
      </c>
      <c r="F787" s="7" t="s">
        <v>132</v>
      </c>
      <c r="G787" s="7">
        <v>2337.2800000000002</v>
      </c>
      <c r="H787" s="7">
        <v>1215.8599999999999</v>
      </c>
      <c r="I787" s="7">
        <v>71.52</v>
      </c>
      <c r="J787" s="7">
        <v>3624.66</v>
      </c>
      <c r="K787" s="7" t="s">
        <v>132</v>
      </c>
      <c r="L787" s="7">
        <v>7</v>
      </c>
      <c r="M787" s="7" t="s">
        <v>5122</v>
      </c>
      <c r="N787" s="7"/>
    </row>
    <row r="788" spans="1:14" hidden="1" x14ac:dyDescent="0.35">
      <c r="A788" s="7">
        <v>30715318</v>
      </c>
      <c r="B788" s="7" t="s">
        <v>5258</v>
      </c>
      <c r="C788" s="7" t="s">
        <v>4457</v>
      </c>
      <c r="D788" s="7" t="s">
        <v>4452</v>
      </c>
      <c r="E788" s="7" t="s">
        <v>132</v>
      </c>
      <c r="F788" s="7" t="s">
        <v>132</v>
      </c>
      <c r="G788" s="7">
        <v>560.4</v>
      </c>
      <c r="H788" s="7">
        <v>101.3</v>
      </c>
      <c r="I788" s="7">
        <v>55.33</v>
      </c>
      <c r="J788" s="7">
        <v>717.03</v>
      </c>
      <c r="K788" s="7" t="s">
        <v>132</v>
      </c>
      <c r="L788" s="7">
        <v>4</v>
      </c>
      <c r="M788" s="7" t="s">
        <v>5122</v>
      </c>
      <c r="N788" s="7"/>
    </row>
    <row r="789" spans="1:14" hidden="1" x14ac:dyDescent="0.35">
      <c r="A789" s="7">
        <v>30715326</v>
      </c>
      <c r="B789" s="7" t="s">
        <v>5259</v>
      </c>
      <c r="C789" s="7" t="s">
        <v>4457</v>
      </c>
      <c r="D789" s="7" t="s">
        <v>4452</v>
      </c>
      <c r="E789" s="7" t="s">
        <v>0</v>
      </c>
      <c r="F789" s="7" t="s">
        <v>132</v>
      </c>
      <c r="G789" s="7">
        <v>1129.95</v>
      </c>
      <c r="H789" s="7">
        <v>937.75</v>
      </c>
      <c r="I789" s="7">
        <v>56.76</v>
      </c>
      <c r="J789" s="7">
        <v>2124.46</v>
      </c>
      <c r="K789" s="7" t="s">
        <v>132</v>
      </c>
      <c r="L789" s="7">
        <v>4</v>
      </c>
      <c r="M789" s="7" t="s">
        <v>5122</v>
      </c>
      <c r="N789" s="7"/>
    </row>
    <row r="790" spans="1:14" hidden="1" x14ac:dyDescent="0.35">
      <c r="A790" s="7">
        <v>30715334</v>
      </c>
      <c r="B790" s="7" t="s">
        <v>5260</v>
      </c>
      <c r="C790" s="7" t="s">
        <v>4457</v>
      </c>
      <c r="D790" s="7" t="s">
        <v>4452</v>
      </c>
      <c r="E790" s="7" t="s">
        <v>0</v>
      </c>
      <c r="F790" s="7" t="s">
        <v>132</v>
      </c>
      <c r="G790" s="7">
        <v>1067.33</v>
      </c>
      <c r="H790" s="7">
        <v>869.77</v>
      </c>
      <c r="I790" s="7">
        <v>56.76</v>
      </c>
      <c r="J790" s="7">
        <v>1993.86</v>
      </c>
      <c r="K790" s="7" t="s">
        <v>132</v>
      </c>
      <c r="L790" s="7">
        <v>4</v>
      </c>
      <c r="M790" s="7" t="s">
        <v>5122</v>
      </c>
      <c r="N790" s="7"/>
    </row>
    <row r="791" spans="1:14" hidden="1" x14ac:dyDescent="0.35">
      <c r="A791" s="7">
        <v>30715342</v>
      </c>
      <c r="B791" s="7" t="s">
        <v>5261</v>
      </c>
      <c r="C791" s="7" t="s">
        <v>4457</v>
      </c>
      <c r="D791" s="7" t="s">
        <v>4452</v>
      </c>
      <c r="E791" s="7" t="s">
        <v>132</v>
      </c>
      <c r="F791" s="7" t="s">
        <v>132</v>
      </c>
      <c r="G791" s="7">
        <v>165</v>
      </c>
      <c r="H791" s="7">
        <v>37</v>
      </c>
      <c r="I791" s="7">
        <v>24.86</v>
      </c>
      <c r="J791" s="7">
        <v>226.86</v>
      </c>
      <c r="K791" s="7" t="s">
        <v>0</v>
      </c>
      <c r="L791" s="7">
        <v>1</v>
      </c>
      <c r="M791" s="7" t="s">
        <v>5122</v>
      </c>
      <c r="N791" s="7"/>
    </row>
    <row r="792" spans="1:14" ht="26" hidden="1" x14ac:dyDescent="0.35">
      <c r="A792" s="7">
        <v>30715350</v>
      </c>
      <c r="B792" s="7" t="s">
        <v>5262</v>
      </c>
      <c r="C792" s="7" t="s">
        <v>4457</v>
      </c>
      <c r="D792" s="7" t="s">
        <v>4452</v>
      </c>
      <c r="E792" s="7" t="s">
        <v>0</v>
      </c>
      <c r="F792" s="7" t="s">
        <v>132</v>
      </c>
      <c r="G792" s="7">
        <v>1754.01</v>
      </c>
      <c r="H792" s="7">
        <v>634.41</v>
      </c>
      <c r="I792" s="7">
        <v>56.76</v>
      </c>
      <c r="J792" s="7">
        <v>2445.1799999999998</v>
      </c>
      <c r="K792" s="7" t="s">
        <v>132</v>
      </c>
      <c r="L792" s="7">
        <v>4</v>
      </c>
      <c r="M792" s="7" t="s">
        <v>5122</v>
      </c>
      <c r="N792" s="7"/>
    </row>
    <row r="793" spans="1:14" hidden="1" x14ac:dyDescent="0.35">
      <c r="A793" s="7">
        <v>30715369</v>
      </c>
      <c r="B793" s="7" t="s">
        <v>5263</v>
      </c>
      <c r="C793" s="7" t="s">
        <v>4457</v>
      </c>
      <c r="D793" s="7" t="s">
        <v>4452</v>
      </c>
      <c r="E793" s="7" t="s">
        <v>0</v>
      </c>
      <c r="F793" s="7" t="s">
        <v>132</v>
      </c>
      <c r="G793" s="7">
        <v>2272.0500000000002</v>
      </c>
      <c r="H793" s="7">
        <v>972.66</v>
      </c>
      <c r="I793" s="7">
        <v>78.099999999999994</v>
      </c>
      <c r="J793" s="7">
        <v>3322.81</v>
      </c>
      <c r="K793" s="7" t="s">
        <v>132</v>
      </c>
      <c r="L793" s="7">
        <v>4</v>
      </c>
      <c r="M793" s="7" t="s">
        <v>5122</v>
      </c>
      <c r="N793" s="7"/>
    </row>
    <row r="794" spans="1:14" ht="26" hidden="1" x14ac:dyDescent="0.35">
      <c r="A794" s="7">
        <v>30715385</v>
      </c>
      <c r="B794" s="7" t="s">
        <v>5264</v>
      </c>
      <c r="C794" s="7" t="s">
        <v>4457</v>
      </c>
      <c r="D794" s="7" t="s">
        <v>4452</v>
      </c>
      <c r="E794" s="7" t="s">
        <v>0</v>
      </c>
      <c r="F794" s="7" t="s">
        <v>132</v>
      </c>
      <c r="G794" s="7">
        <v>2213.04</v>
      </c>
      <c r="H794" s="7">
        <v>1301.82</v>
      </c>
      <c r="I794" s="7">
        <v>71.510000000000005</v>
      </c>
      <c r="J794" s="7">
        <v>3586.37</v>
      </c>
      <c r="K794" s="7" t="s">
        <v>132</v>
      </c>
      <c r="L794" s="7">
        <v>9</v>
      </c>
      <c r="M794" s="7" t="s">
        <v>5122</v>
      </c>
      <c r="N794" s="7"/>
    </row>
    <row r="795" spans="1:14" hidden="1" x14ac:dyDescent="0.35">
      <c r="A795" s="7">
        <v>30715393</v>
      </c>
      <c r="B795" s="7" t="s">
        <v>5265</v>
      </c>
      <c r="C795" s="7" t="s">
        <v>4457</v>
      </c>
      <c r="D795" s="7" t="s">
        <v>4452</v>
      </c>
      <c r="E795" s="7" t="s">
        <v>0</v>
      </c>
      <c r="F795" s="7" t="s">
        <v>132</v>
      </c>
      <c r="G795" s="7">
        <v>1401.95</v>
      </c>
      <c r="H795" s="7">
        <v>972.66</v>
      </c>
      <c r="I795" s="7">
        <v>56.76</v>
      </c>
      <c r="J795" s="7">
        <v>2431.37</v>
      </c>
      <c r="K795" s="7" t="s">
        <v>132</v>
      </c>
      <c r="L795" s="7">
        <v>4</v>
      </c>
      <c r="M795" s="7" t="s">
        <v>5122</v>
      </c>
      <c r="N795" s="7"/>
    </row>
    <row r="796" spans="1:14" hidden="1" x14ac:dyDescent="0.35">
      <c r="A796" s="7">
        <v>30715407</v>
      </c>
      <c r="B796" s="7" t="s">
        <v>5266</v>
      </c>
      <c r="C796" s="7" t="s">
        <v>4445</v>
      </c>
      <c r="D796" s="7" t="s">
        <v>4462</v>
      </c>
      <c r="E796" s="7" t="s">
        <v>132</v>
      </c>
      <c r="F796" s="7" t="s">
        <v>0</v>
      </c>
      <c r="G796" s="7">
        <v>165</v>
      </c>
      <c r="H796" s="7">
        <v>51.75</v>
      </c>
      <c r="I796" s="7">
        <v>24.86</v>
      </c>
      <c r="J796" s="7">
        <v>241.61</v>
      </c>
      <c r="K796" s="7" t="s">
        <v>0</v>
      </c>
      <c r="L796" s="7">
        <v>1</v>
      </c>
      <c r="M796" s="7" t="s">
        <v>5122</v>
      </c>
      <c r="N796" s="7"/>
    </row>
    <row r="797" spans="1:14" hidden="1" x14ac:dyDescent="0.35">
      <c r="A797" s="7">
        <v>40814092</v>
      </c>
      <c r="B797" s="7" t="s">
        <v>5267</v>
      </c>
      <c r="C797" s="7" t="s">
        <v>4457</v>
      </c>
      <c r="D797" s="7" t="s">
        <v>4452</v>
      </c>
      <c r="E797" s="7" t="s">
        <v>0</v>
      </c>
      <c r="F797" s="7" t="s">
        <v>132</v>
      </c>
      <c r="G797" s="7">
        <v>1040</v>
      </c>
      <c r="H797" s="7">
        <v>527.5</v>
      </c>
      <c r="I797" s="7">
        <v>56</v>
      </c>
      <c r="J797" s="7">
        <v>1623.5</v>
      </c>
      <c r="K797" s="7" t="s">
        <v>132</v>
      </c>
      <c r="L797" s="7">
        <v>2</v>
      </c>
      <c r="M797" s="7" t="s">
        <v>5122</v>
      </c>
      <c r="N797" s="7"/>
    </row>
    <row r="798" spans="1:14" hidden="1" x14ac:dyDescent="0.35">
      <c r="A798" s="7">
        <v>30717019</v>
      </c>
      <c r="B798" s="7" t="s">
        <v>5268</v>
      </c>
      <c r="C798" s="7" t="s">
        <v>4457</v>
      </c>
      <c r="D798" s="7" t="s">
        <v>4452</v>
      </c>
      <c r="E798" s="7" t="s">
        <v>0</v>
      </c>
      <c r="F798" s="7" t="s">
        <v>132</v>
      </c>
      <c r="G798" s="7">
        <v>524.70000000000005</v>
      </c>
      <c r="H798" s="7">
        <v>472.95</v>
      </c>
      <c r="I798" s="7">
        <v>57.53</v>
      </c>
      <c r="J798" s="7">
        <v>1055.18</v>
      </c>
      <c r="K798" s="7" t="s">
        <v>132</v>
      </c>
      <c r="L798" s="7">
        <v>3</v>
      </c>
      <c r="M798" s="7" t="s">
        <v>5122</v>
      </c>
      <c r="N798" s="7"/>
    </row>
    <row r="799" spans="1:14" hidden="1" x14ac:dyDescent="0.35">
      <c r="A799" s="7">
        <v>30717027</v>
      </c>
      <c r="B799" s="7" t="s">
        <v>5269</v>
      </c>
      <c r="C799" s="7" t="s">
        <v>4457</v>
      </c>
      <c r="D799" s="7" t="s">
        <v>4452</v>
      </c>
      <c r="E799" s="7" t="s">
        <v>0</v>
      </c>
      <c r="F799" s="7" t="s">
        <v>132</v>
      </c>
      <c r="G799" s="7">
        <v>1109.46</v>
      </c>
      <c r="H799" s="7">
        <v>832.63</v>
      </c>
      <c r="I799" s="7">
        <v>75.83</v>
      </c>
      <c r="J799" s="7">
        <v>2017.92</v>
      </c>
      <c r="K799" s="7" t="s">
        <v>132</v>
      </c>
      <c r="L799" s="7">
        <v>4</v>
      </c>
      <c r="M799" s="7" t="s">
        <v>5122</v>
      </c>
      <c r="N799" s="7"/>
    </row>
    <row r="800" spans="1:14" hidden="1" x14ac:dyDescent="0.35">
      <c r="A800" s="7">
        <v>30717035</v>
      </c>
      <c r="B800" s="7" t="s">
        <v>5270</v>
      </c>
      <c r="C800" s="7" t="s">
        <v>4457</v>
      </c>
      <c r="D800" s="7" t="s">
        <v>4452</v>
      </c>
      <c r="E800" s="7" t="s">
        <v>0</v>
      </c>
      <c r="F800" s="7" t="s">
        <v>132</v>
      </c>
      <c r="G800" s="7">
        <v>276.10000000000002</v>
      </c>
      <c r="H800" s="7">
        <v>233.64</v>
      </c>
      <c r="I800" s="7">
        <v>30.8</v>
      </c>
      <c r="J800" s="7">
        <v>540.54</v>
      </c>
      <c r="K800" s="7" t="s">
        <v>132</v>
      </c>
      <c r="L800" s="7">
        <v>2</v>
      </c>
      <c r="M800" s="7" t="s">
        <v>5122</v>
      </c>
      <c r="N800" s="7"/>
    </row>
    <row r="801" spans="1:14" hidden="1" x14ac:dyDescent="0.35">
      <c r="A801" s="7">
        <v>30717043</v>
      </c>
      <c r="B801" s="7" t="s">
        <v>5271</v>
      </c>
      <c r="C801" s="7" t="s">
        <v>4457</v>
      </c>
      <c r="D801" s="7" t="s">
        <v>4452</v>
      </c>
      <c r="E801" s="7" t="s">
        <v>0</v>
      </c>
      <c r="F801" s="7" t="s">
        <v>132</v>
      </c>
      <c r="G801" s="7">
        <v>147.94999999999999</v>
      </c>
      <c r="H801" s="7">
        <v>111.44</v>
      </c>
      <c r="I801" s="7">
        <v>30.8</v>
      </c>
      <c r="J801" s="7">
        <v>290.19</v>
      </c>
      <c r="K801" s="7" t="s">
        <v>132</v>
      </c>
      <c r="L801" s="7">
        <v>1</v>
      </c>
      <c r="M801" s="7" t="s">
        <v>5122</v>
      </c>
      <c r="N801" s="7"/>
    </row>
    <row r="802" spans="1:14" hidden="1" x14ac:dyDescent="0.35">
      <c r="A802" s="7">
        <v>30717051</v>
      </c>
      <c r="B802" s="7" t="s">
        <v>5272</v>
      </c>
      <c r="C802" s="7" t="s">
        <v>4457</v>
      </c>
      <c r="D802" s="7" t="s">
        <v>4452</v>
      </c>
      <c r="E802" s="7" t="s">
        <v>0</v>
      </c>
      <c r="F802" s="7" t="s">
        <v>132</v>
      </c>
      <c r="G802" s="7">
        <v>754.69</v>
      </c>
      <c r="H802" s="7">
        <v>676</v>
      </c>
      <c r="I802" s="7">
        <v>57.53</v>
      </c>
      <c r="J802" s="7">
        <v>1488.22</v>
      </c>
      <c r="K802" s="7" t="s">
        <v>132</v>
      </c>
      <c r="L802" s="7">
        <v>3</v>
      </c>
      <c r="M802" s="7" t="s">
        <v>5122</v>
      </c>
      <c r="N802" s="7"/>
    </row>
    <row r="803" spans="1:14" hidden="1" x14ac:dyDescent="0.35">
      <c r="A803" s="7">
        <v>30717060</v>
      </c>
      <c r="B803" s="7" t="s">
        <v>5273</v>
      </c>
      <c r="C803" s="7" t="s">
        <v>4457</v>
      </c>
      <c r="D803" s="7" t="s">
        <v>4452</v>
      </c>
      <c r="E803" s="7" t="s">
        <v>132</v>
      </c>
      <c r="F803" s="7" t="s">
        <v>132</v>
      </c>
      <c r="G803" s="7">
        <v>1117.28</v>
      </c>
      <c r="H803" s="7">
        <v>420.8</v>
      </c>
      <c r="I803" s="7">
        <v>91.47</v>
      </c>
      <c r="J803" s="7">
        <v>1629.55</v>
      </c>
      <c r="K803" s="7" t="s">
        <v>132</v>
      </c>
      <c r="L803" s="7">
        <v>7</v>
      </c>
      <c r="M803" s="7" t="s">
        <v>5122</v>
      </c>
      <c r="N803" s="7"/>
    </row>
    <row r="804" spans="1:14" hidden="1" x14ac:dyDescent="0.35">
      <c r="A804" s="7">
        <v>30717078</v>
      </c>
      <c r="B804" s="7" t="s">
        <v>5274</v>
      </c>
      <c r="C804" s="7" t="s">
        <v>4457</v>
      </c>
      <c r="D804" s="7" t="s">
        <v>4452</v>
      </c>
      <c r="E804" s="7" t="s">
        <v>0</v>
      </c>
      <c r="F804" s="7" t="s">
        <v>132</v>
      </c>
      <c r="G804" s="7">
        <v>276.10000000000002</v>
      </c>
      <c r="H804" s="7">
        <v>193.26</v>
      </c>
      <c r="I804" s="7">
        <v>57.53</v>
      </c>
      <c r="J804" s="7">
        <v>526.89</v>
      </c>
      <c r="K804" s="7" t="s">
        <v>132</v>
      </c>
      <c r="L804" s="7">
        <v>1</v>
      </c>
      <c r="M804" s="7" t="s">
        <v>5122</v>
      </c>
      <c r="N804" s="7"/>
    </row>
    <row r="805" spans="1:14" hidden="1" x14ac:dyDescent="0.35">
      <c r="A805" s="7">
        <v>30717086</v>
      </c>
      <c r="B805" s="7" t="s">
        <v>5275</v>
      </c>
      <c r="C805" s="7" t="s">
        <v>4445</v>
      </c>
      <c r="D805" s="7" t="s">
        <v>4462</v>
      </c>
      <c r="E805" s="7" t="s">
        <v>132</v>
      </c>
      <c r="F805" s="7" t="s">
        <v>0</v>
      </c>
      <c r="G805" s="7">
        <v>66</v>
      </c>
      <c r="H805" s="7">
        <v>47.04</v>
      </c>
      <c r="I805" s="7">
        <v>30.8</v>
      </c>
      <c r="J805" s="7">
        <v>143.84</v>
      </c>
      <c r="K805" s="7" t="s">
        <v>0</v>
      </c>
      <c r="L805" s="7">
        <v>1</v>
      </c>
      <c r="M805" s="7" t="s">
        <v>5122</v>
      </c>
      <c r="N805" s="7"/>
    </row>
    <row r="806" spans="1:14" hidden="1" x14ac:dyDescent="0.35">
      <c r="A806" s="7">
        <v>30717094</v>
      </c>
      <c r="B806" s="7" t="s">
        <v>5276</v>
      </c>
      <c r="C806" s="7" t="s">
        <v>4457</v>
      </c>
      <c r="D806" s="7" t="s">
        <v>4462</v>
      </c>
      <c r="E806" s="7" t="s">
        <v>132</v>
      </c>
      <c r="F806" s="7" t="s">
        <v>0</v>
      </c>
      <c r="G806" s="7">
        <v>118.47</v>
      </c>
      <c r="H806" s="7">
        <v>126.96</v>
      </c>
      <c r="I806" s="7">
        <v>46.55</v>
      </c>
      <c r="J806" s="7">
        <v>291.98</v>
      </c>
      <c r="K806" s="7" t="s">
        <v>132</v>
      </c>
      <c r="L806" s="7">
        <v>1</v>
      </c>
      <c r="M806" s="7" t="s">
        <v>5122</v>
      </c>
      <c r="N806" s="7"/>
    </row>
    <row r="807" spans="1:14" hidden="1" x14ac:dyDescent="0.35">
      <c r="A807" s="7">
        <v>30717108</v>
      </c>
      <c r="B807" s="7" t="s">
        <v>5277</v>
      </c>
      <c r="C807" s="7" t="s">
        <v>4457</v>
      </c>
      <c r="D807" s="7" t="s">
        <v>4452</v>
      </c>
      <c r="E807" s="7" t="s">
        <v>132</v>
      </c>
      <c r="F807" s="7" t="s">
        <v>132</v>
      </c>
      <c r="G807" s="7">
        <v>508.2</v>
      </c>
      <c r="H807" s="7">
        <v>378.24</v>
      </c>
      <c r="I807" s="7">
        <v>46.55</v>
      </c>
      <c r="J807" s="7">
        <v>932.99</v>
      </c>
      <c r="K807" s="7" t="s">
        <v>132</v>
      </c>
      <c r="L807" s="7">
        <v>2</v>
      </c>
      <c r="M807" s="7" t="s">
        <v>5122</v>
      </c>
      <c r="N807" s="7"/>
    </row>
    <row r="808" spans="1:14" hidden="1" x14ac:dyDescent="0.35">
      <c r="A808" s="7">
        <v>30717116</v>
      </c>
      <c r="B808" s="7" t="s">
        <v>5278</v>
      </c>
      <c r="C808" s="7" t="s">
        <v>4457</v>
      </c>
      <c r="D808" s="7" t="s">
        <v>4452</v>
      </c>
      <c r="E808" s="7" t="s">
        <v>0</v>
      </c>
      <c r="F808" s="7" t="s">
        <v>132</v>
      </c>
      <c r="G808" s="7">
        <v>551.1</v>
      </c>
      <c r="H808" s="7">
        <v>523.62</v>
      </c>
      <c r="I808" s="7">
        <v>57.53</v>
      </c>
      <c r="J808" s="7">
        <v>1132.25</v>
      </c>
      <c r="K808" s="7" t="s">
        <v>132</v>
      </c>
      <c r="L808" s="7">
        <v>3</v>
      </c>
      <c r="M808" s="7" t="s">
        <v>5122</v>
      </c>
      <c r="N808" s="7"/>
    </row>
    <row r="809" spans="1:14" hidden="1" x14ac:dyDescent="0.35">
      <c r="A809" s="7">
        <v>30717124</v>
      </c>
      <c r="B809" s="7" t="s">
        <v>5279</v>
      </c>
      <c r="C809" s="7" t="s">
        <v>4457</v>
      </c>
      <c r="D809" s="7" t="s">
        <v>4452</v>
      </c>
      <c r="E809" s="7" t="s">
        <v>132</v>
      </c>
      <c r="F809" s="7" t="s">
        <v>132</v>
      </c>
      <c r="G809" s="7">
        <v>754.69</v>
      </c>
      <c r="H809" s="7">
        <v>293.99</v>
      </c>
      <c r="I809" s="7">
        <v>57.53</v>
      </c>
      <c r="J809" s="7">
        <v>1106.21</v>
      </c>
      <c r="K809" s="7" t="s">
        <v>132</v>
      </c>
      <c r="L809" s="7">
        <v>3</v>
      </c>
      <c r="M809" s="7" t="s">
        <v>5122</v>
      </c>
      <c r="N809" s="7"/>
    </row>
    <row r="810" spans="1:14" ht="26" hidden="1" x14ac:dyDescent="0.35">
      <c r="A810" s="7">
        <v>30717132</v>
      </c>
      <c r="B810" s="7" t="s">
        <v>5280</v>
      </c>
      <c r="C810" s="7" t="s">
        <v>4457</v>
      </c>
      <c r="D810" s="7" t="s">
        <v>4452</v>
      </c>
      <c r="E810" s="7" t="s">
        <v>0</v>
      </c>
      <c r="F810" s="7" t="s">
        <v>132</v>
      </c>
      <c r="G810" s="7">
        <v>540.1</v>
      </c>
      <c r="H810" s="7">
        <v>472.95</v>
      </c>
      <c r="I810" s="7">
        <v>57.53</v>
      </c>
      <c r="J810" s="7">
        <v>1070.58</v>
      </c>
      <c r="K810" s="7" t="s">
        <v>132</v>
      </c>
      <c r="L810" s="7">
        <v>3</v>
      </c>
      <c r="M810" s="7" t="s">
        <v>5122</v>
      </c>
      <c r="N810" s="7"/>
    </row>
    <row r="811" spans="1:14" hidden="1" x14ac:dyDescent="0.35">
      <c r="A811" s="7">
        <v>30717140</v>
      </c>
      <c r="B811" s="7" t="s">
        <v>5281</v>
      </c>
      <c r="C811" s="7" t="s">
        <v>4457</v>
      </c>
      <c r="D811" s="7" t="s">
        <v>4452</v>
      </c>
      <c r="E811" s="7" t="s">
        <v>0</v>
      </c>
      <c r="F811" s="7" t="s">
        <v>132</v>
      </c>
      <c r="G811" s="7">
        <v>439.23</v>
      </c>
      <c r="H811" s="7">
        <v>275.39999999999998</v>
      </c>
      <c r="I811" s="7">
        <v>57.53</v>
      </c>
      <c r="J811" s="7">
        <v>772.16</v>
      </c>
      <c r="K811" s="7" t="s">
        <v>132</v>
      </c>
      <c r="L811" s="7">
        <v>2</v>
      </c>
      <c r="M811" s="7" t="s">
        <v>5122</v>
      </c>
      <c r="N811" s="7"/>
    </row>
    <row r="812" spans="1:14" hidden="1" x14ac:dyDescent="0.35">
      <c r="A812" s="7">
        <v>30717159</v>
      </c>
      <c r="B812" s="7" t="s">
        <v>5282</v>
      </c>
      <c r="C812" s="7" t="s">
        <v>4457</v>
      </c>
      <c r="D812" s="7" t="s">
        <v>4452</v>
      </c>
      <c r="E812" s="7" t="s">
        <v>0</v>
      </c>
      <c r="F812" s="7" t="s">
        <v>132</v>
      </c>
      <c r="G812" s="7">
        <v>1126.18</v>
      </c>
      <c r="H812" s="7">
        <v>957.99</v>
      </c>
      <c r="I812" s="7">
        <v>75.83</v>
      </c>
      <c r="J812" s="7">
        <v>2160</v>
      </c>
      <c r="K812" s="7" t="s">
        <v>132</v>
      </c>
      <c r="L812" s="7">
        <v>4</v>
      </c>
      <c r="M812" s="7" t="s">
        <v>5122</v>
      </c>
      <c r="N812" s="7"/>
    </row>
    <row r="813" spans="1:14" hidden="1" x14ac:dyDescent="0.35">
      <c r="A813" s="7">
        <v>30717167</v>
      </c>
      <c r="B813" s="7" t="s">
        <v>5283</v>
      </c>
      <c r="C813" s="7" t="s">
        <v>4457</v>
      </c>
      <c r="D813" s="7" t="s">
        <v>4452</v>
      </c>
      <c r="E813" s="7" t="s">
        <v>0</v>
      </c>
      <c r="F813" s="7" t="s">
        <v>132</v>
      </c>
      <c r="G813" s="7">
        <v>508.2</v>
      </c>
      <c r="H813" s="7">
        <v>299.49</v>
      </c>
      <c r="I813" s="7">
        <v>57.53</v>
      </c>
      <c r="J813" s="7">
        <v>865.22</v>
      </c>
      <c r="K813" s="7" t="s">
        <v>132</v>
      </c>
      <c r="L813" s="7">
        <v>3</v>
      </c>
      <c r="M813" s="7" t="s">
        <v>5122</v>
      </c>
      <c r="N813" s="7"/>
    </row>
    <row r="814" spans="1:14" hidden="1" x14ac:dyDescent="0.35">
      <c r="A814" s="7">
        <v>30717175</v>
      </c>
      <c r="B814" s="7" t="s">
        <v>5284</v>
      </c>
      <c r="C814" s="7" t="s">
        <v>4445</v>
      </c>
      <c r="D814" s="7" t="s">
        <v>4462</v>
      </c>
      <c r="E814" s="7" t="s">
        <v>132</v>
      </c>
      <c r="F814" s="7" t="s">
        <v>0</v>
      </c>
      <c r="G814" s="7">
        <v>32.799999999999997</v>
      </c>
      <c r="H814" s="7">
        <v>34.78</v>
      </c>
      <c r="I814" s="7">
        <v>0</v>
      </c>
      <c r="J814" s="7">
        <v>67.58</v>
      </c>
      <c r="K814" s="7" t="s">
        <v>0</v>
      </c>
      <c r="L814" s="7">
        <v>1</v>
      </c>
      <c r="M814" s="7" t="s">
        <v>5122</v>
      </c>
      <c r="N814" s="7"/>
    </row>
    <row r="815" spans="1:14" hidden="1" x14ac:dyDescent="0.35">
      <c r="A815" s="7">
        <v>30718015</v>
      </c>
      <c r="B815" s="7" t="s">
        <v>5285</v>
      </c>
      <c r="C815" s="7" t="s">
        <v>4457</v>
      </c>
      <c r="D815" s="7" t="s">
        <v>4452</v>
      </c>
      <c r="E815" s="7" t="s">
        <v>0</v>
      </c>
      <c r="F815" s="7" t="s">
        <v>132</v>
      </c>
      <c r="G815" s="7">
        <v>503.8</v>
      </c>
      <c r="H815" s="7">
        <v>345.2</v>
      </c>
      <c r="I815" s="7">
        <v>30.8</v>
      </c>
      <c r="J815" s="7">
        <v>879.8</v>
      </c>
      <c r="K815" s="7" t="s">
        <v>132</v>
      </c>
      <c r="L815" s="7">
        <v>4</v>
      </c>
      <c r="M815" s="7" t="s">
        <v>5122</v>
      </c>
      <c r="N815" s="7"/>
    </row>
    <row r="816" spans="1:14" hidden="1" x14ac:dyDescent="0.35">
      <c r="A816" s="7">
        <v>30718023</v>
      </c>
      <c r="B816" s="7" t="s">
        <v>5286</v>
      </c>
      <c r="C816" s="7" t="s">
        <v>4457</v>
      </c>
      <c r="D816" s="7" t="s">
        <v>4462</v>
      </c>
      <c r="E816" s="7" t="s">
        <v>0</v>
      </c>
      <c r="F816" s="7" t="s">
        <v>0</v>
      </c>
      <c r="G816" s="7">
        <v>165</v>
      </c>
      <c r="H816" s="7">
        <v>127.68</v>
      </c>
      <c r="I816" s="7">
        <v>30.8</v>
      </c>
      <c r="J816" s="7">
        <v>323.48</v>
      </c>
      <c r="K816" s="7" t="s">
        <v>132</v>
      </c>
      <c r="L816" s="7">
        <v>1</v>
      </c>
      <c r="M816" s="7" t="s">
        <v>5122</v>
      </c>
      <c r="N816" s="7"/>
    </row>
    <row r="817" spans="1:14" hidden="1" x14ac:dyDescent="0.35">
      <c r="A817" s="7">
        <v>30718031</v>
      </c>
      <c r="B817" s="7" t="s">
        <v>5287</v>
      </c>
      <c r="C817" s="7" t="s">
        <v>4457</v>
      </c>
      <c r="D817" s="7" t="s">
        <v>4452</v>
      </c>
      <c r="E817" s="7" t="s">
        <v>0</v>
      </c>
      <c r="F817" s="7" t="s">
        <v>132</v>
      </c>
      <c r="G817" s="7">
        <v>721.05</v>
      </c>
      <c r="H817" s="7">
        <v>538.64</v>
      </c>
      <c r="I817" s="7">
        <v>46.55</v>
      </c>
      <c r="J817" s="7">
        <v>1306.24</v>
      </c>
      <c r="K817" s="7" t="s">
        <v>132</v>
      </c>
      <c r="L817" s="7">
        <v>4</v>
      </c>
      <c r="M817" s="7" t="s">
        <v>5122</v>
      </c>
      <c r="N817" s="7"/>
    </row>
    <row r="818" spans="1:14" hidden="1" x14ac:dyDescent="0.35">
      <c r="A818" s="7">
        <v>30718040</v>
      </c>
      <c r="B818" s="7" t="s">
        <v>5288</v>
      </c>
      <c r="C818" s="7" t="s">
        <v>4457</v>
      </c>
      <c r="D818" s="7" t="s">
        <v>4452</v>
      </c>
      <c r="E818" s="7" t="s">
        <v>132</v>
      </c>
      <c r="F818" s="7" t="s">
        <v>132</v>
      </c>
      <c r="G818" s="7">
        <v>156.19999999999999</v>
      </c>
      <c r="H818" s="7">
        <v>150.4</v>
      </c>
      <c r="I818" s="7">
        <v>46.55</v>
      </c>
      <c r="J818" s="7">
        <v>353.15</v>
      </c>
      <c r="K818" s="7" t="s">
        <v>132</v>
      </c>
      <c r="L818" s="7">
        <v>2</v>
      </c>
      <c r="M818" s="7" t="s">
        <v>5122</v>
      </c>
      <c r="N818" s="7"/>
    </row>
    <row r="819" spans="1:14" hidden="1" x14ac:dyDescent="0.35">
      <c r="A819" s="7">
        <v>30718058</v>
      </c>
      <c r="B819" s="7" t="s">
        <v>5289</v>
      </c>
      <c r="C819" s="7" t="s">
        <v>4457</v>
      </c>
      <c r="D819" s="7" t="s">
        <v>4452</v>
      </c>
      <c r="E819" s="7" t="s">
        <v>132</v>
      </c>
      <c r="F819" s="7" t="s">
        <v>132</v>
      </c>
      <c r="G819" s="7">
        <v>552.20000000000005</v>
      </c>
      <c r="H819" s="7">
        <v>517.67999999999995</v>
      </c>
      <c r="I819" s="7">
        <v>46.55</v>
      </c>
      <c r="J819" s="7">
        <v>1116.43</v>
      </c>
      <c r="K819" s="7" t="s">
        <v>132</v>
      </c>
      <c r="L819" s="7">
        <v>4</v>
      </c>
      <c r="M819" s="7" t="s">
        <v>5122</v>
      </c>
      <c r="N819" s="7"/>
    </row>
    <row r="820" spans="1:14" hidden="1" x14ac:dyDescent="0.35">
      <c r="A820" s="7">
        <v>30718066</v>
      </c>
      <c r="B820" s="7" t="s">
        <v>5290</v>
      </c>
      <c r="C820" s="7" t="s">
        <v>4445</v>
      </c>
      <c r="D820" s="7" t="s">
        <v>4462</v>
      </c>
      <c r="E820" s="7" t="s">
        <v>132</v>
      </c>
      <c r="F820" s="7" t="s">
        <v>0</v>
      </c>
      <c r="G820" s="7">
        <v>79.2</v>
      </c>
      <c r="H820" s="7">
        <v>53.76</v>
      </c>
      <c r="I820" s="7">
        <v>46.55</v>
      </c>
      <c r="J820" s="7">
        <v>179.51</v>
      </c>
      <c r="K820" s="7" t="s">
        <v>0</v>
      </c>
      <c r="L820" s="7">
        <v>1</v>
      </c>
      <c r="M820" s="7" t="s">
        <v>5122</v>
      </c>
      <c r="N820" s="7"/>
    </row>
    <row r="821" spans="1:14" hidden="1" x14ac:dyDescent="0.35">
      <c r="A821" s="7">
        <v>30718074</v>
      </c>
      <c r="B821" s="7" t="s">
        <v>5291</v>
      </c>
      <c r="C821" s="7" t="s">
        <v>4457</v>
      </c>
      <c r="D821" s="7" t="s">
        <v>4452</v>
      </c>
      <c r="E821" s="7" t="s">
        <v>132</v>
      </c>
      <c r="F821" s="7" t="s">
        <v>132</v>
      </c>
      <c r="G821" s="7">
        <v>695.2</v>
      </c>
      <c r="H821" s="7">
        <v>472.64</v>
      </c>
      <c r="I821" s="7">
        <v>46.55</v>
      </c>
      <c r="J821" s="7">
        <v>1214.3900000000001</v>
      </c>
      <c r="K821" s="7" t="s">
        <v>132</v>
      </c>
      <c r="L821" s="7">
        <v>3</v>
      </c>
      <c r="M821" s="7" t="s">
        <v>5122</v>
      </c>
      <c r="N821" s="7"/>
    </row>
    <row r="822" spans="1:14" hidden="1" x14ac:dyDescent="0.35">
      <c r="A822" s="7">
        <v>30718082</v>
      </c>
      <c r="B822" s="7" t="s">
        <v>5292</v>
      </c>
      <c r="C822" s="7" t="s">
        <v>4457</v>
      </c>
      <c r="D822" s="7" t="s">
        <v>4452</v>
      </c>
      <c r="E822" s="7" t="s">
        <v>132</v>
      </c>
      <c r="F822" s="7" t="s">
        <v>132</v>
      </c>
      <c r="G822" s="7">
        <v>512.6</v>
      </c>
      <c r="H822" s="7">
        <v>434.55</v>
      </c>
      <c r="I822" s="7">
        <v>30.8</v>
      </c>
      <c r="J822" s="7">
        <v>977.95</v>
      </c>
      <c r="K822" s="7" t="s">
        <v>132</v>
      </c>
      <c r="L822" s="7">
        <v>3</v>
      </c>
      <c r="M822" s="7" t="s">
        <v>5122</v>
      </c>
      <c r="N822" s="7"/>
    </row>
    <row r="823" spans="1:14" ht="26" hidden="1" x14ac:dyDescent="0.35">
      <c r="A823" s="7">
        <v>30718090</v>
      </c>
      <c r="B823" s="7" t="s">
        <v>5293</v>
      </c>
      <c r="C823" s="7" t="s">
        <v>4457</v>
      </c>
      <c r="D823" s="7" t="s">
        <v>4452</v>
      </c>
      <c r="E823" s="7" t="s">
        <v>0</v>
      </c>
      <c r="F823" s="7" t="s">
        <v>132</v>
      </c>
      <c r="G823" s="7">
        <v>721.05</v>
      </c>
      <c r="H823" s="7">
        <v>572.54999999999995</v>
      </c>
      <c r="I823" s="7">
        <v>46.55</v>
      </c>
      <c r="J823" s="7">
        <v>1340.15</v>
      </c>
      <c r="K823" s="7" t="s">
        <v>132</v>
      </c>
      <c r="L823" s="7">
        <v>4</v>
      </c>
      <c r="M823" s="7" t="s">
        <v>5122</v>
      </c>
      <c r="N823" s="7"/>
    </row>
    <row r="824" spans="1:14" hidden="1" x14ac:dyDescent="0.35">
      <c r="A824" s="7">
        <v>30719011</v>
      </c>
      <c r="B824" s="7" t="s">
        <v>5294</v>
      </c>
      <c r="C824" s="7" t="s">
        <v>4457</v>
      </c>
      <c r="D824" s="7" t="s">
        <v>4452</v>
      </c>
      <c r="E824" s="7" t="s">
        <v>0</v>
      </c>
      <c r="F824" s="7" t="s">
        <v>132</v>
      </c>
      <c r="G824" s="7">
        <v>563.20000000000005</v>
      </c>
      <c r="H824" s="7">
        <v>383</v>
      </c>
      <c r="I824" s="7">
        <v>46.55</v>
      </c>
      <c r="J824" s="7">
        <v>992.75</v>
      </c>
      <c r="K824" s="7" t="s">
        <v>132</v>
      </c>
      <c r="L824" s="7">
        <v>3</v>
      </c>
      <c r="M824" s="7" t="s">
        <v>5122</v>
      </c>
      <c r="N824" s="7"/>
    </row>
    <row r="825" spans="1:14" hidden="1" x14ac:dyDescent="0.35">
      <c r="A825" s="7">
        <v>30719020</v>
      </c>
      <c r="B825" s="7" t="s">
        <v>5295</v>
      </c>
      <c r="C825" s="7" t="s">
        <v>4457</v>
      </c>
      <c r="D825" s="7" t="s">
        <v>4452</v>
      </c>
      <c r="E825" s="7" t="s">
        <v>0</v>
      </c>
      <c r="F825" s="7" t="s">
        <v>132</v>
      </c>
      <c r="G825" s="7">
        <v>964.48</v>
      </c>
      <c r="H825" s="7">
        <v>695.2</v>
      </c>
      <c r="I825" s="7">
        <v>72.19</v>
      </c>
      <c r="J825" s="7">
        <v>1731.87</v>
      </c>
      <c r="K825" s="7" t="s">
        <v>132</v>
      </c>
      <c r="L825" s="7">
        <v>3</v>
      </c>
      <c r="M825" s="7" t="s">
        <v>5122</v>
      </c>
      <c r="N825" s="7"/>
    </row>
    <row r="826" spans="1:14" hidden="1" x14ac:dyDescent="0.35">
      <c r="A826" s="7">
        <v>30719038</v>
      </c>
      <c r="B826" s="7" t="s">
        <v>5296</v>
      </c>
      <c r="C826" s="7" t="s">
        <v>4457</v>
      </c>
      <c r="D826" s="7" t="s">
        <v>4452</v>
      </c>
      <c r="E826" s="7" t="s">
        <v>0</v>
      </c>
      <c r="F826" s="7" t="s">
        <v>132</v>
      </c>
      <c r="G826" s="7">
        <v>662.2</v>
      </c>
      <c r="H826" s="7">
        <v>288</v>
      </c>
      <c r="I826" s="7">
        <v>46.55</v>
      </c>
      <c r="J826" s="7">
        <v>996.75</v>
      </c>
      <c r="K826" s="7" t="s">
        <v>132</v>
      </c>
      <c r="L826" s="7">
        <v>3</v>
      </c>
      <c r="M826" s="7" t="s">
        <v>5122</v>
      </c>
      <c r="N826" s="7"/>
    </row>
    <row r="827" spans="1:14" hidden="1" x14ac:dyDescent="0.35">
      <c r="A827" s="7">
        <v>30719046</v>
      </c>
      <c r="B827" s="7" t="s">
        <v>5297</v>
      </c>
      <c r="C827" s="7" t="s">
        <v>4457</v>
      </c>
      <c r="D827" s="7" t="s">
        <v>4452</v>
      </c>
      <c r="E827" s="7" t="s">
        <v>0</v>
      </c>
      <c r="F827" s="7" t="s">
        <v>132</v>
      </c>
      <c r="G827" s="7">
        <v>391.6</v>
      </c>
      <c r="H827" s="7">
        <v>186.9</v>
      </c>
      <c r="I827" s="7">
        <v>30.8</v>
      </c>
      <c r="J827" s="7">
        <v>609.29999999999995</v>
      </c>
      <c r="K827" s="7" t="s">
        <v>132</v>
      </c>
      <c r="L827" s="7">
        <v>2</v>
      </c>
      <c r="M827" s="7" t="s">
        <v>5122</v>
      </c>
      <c r="N827" s="7"/>
    </row>
    <row r="828" spans="1:14" hidden="1" x14ac:dyDescent="0.35">
      <c r="A828" s="7">
        <v>30719054</v>
      </c>
      <c r="B828" s="7" t="s">
        <v>5298</v>
      </c>
      <c r="C828" s="7" t="s">
        <v>4457</v>
      </c>
      <c r="D828" s="7" t="s">
        <v>4462</v>
      </c>
      <c r="E828" s="7" t="s">
        <v>0</v>
      </c>
      <c r="F828" s="7" t="s">
        <v>0</v>
      </c>
      <c r="G828" s="7">
        <v>199.1</v>
      </c>
      <c r="H828" s="7">
        <v>125.6</v>
      </c>
      <c r="I828" s="7">
        <v>30.8</v>
      </c>
      <c r="J828" s="7">
        <v>355.5</v>
      </c>
      <c r="K828" s="7" t="s">
        <v>132</v>
      </c>
      <c r="L828" s="7">
        <v>1</v>
      </c>
      <c r="M828" s="7" t="s">
        <v>5122</v>
      </c>
      <c r="N828" s="7"/>
    </row>
    <row r="829" spans="1:14" hidden="1" x14ac:dyDescent="0.35">
      <c r="A829" s="7">
        <v>30719062</v>
      </c>
      <c r="B829" s="7" t="s">
        <v>5299</v>
      </c>
      <c r="C829" s="7" t="s">
        <v>4457</v>
      </c>
      <c r="D829" s="7" t="s">
        <v>4452</v>
      </c>
      <c r="E829" s="7" t="s">
        <v>0</v>
      </c>
      <c r="F829" s="7" t="s">
        <v>132</v>
      </c>
      <c r="G829" s="7">
        <v>523.6</v>
      </c>
      <c r="H829" s="7">
        <v>422.31</v>
      </c>
      <c r="I829" s="7">
        <v>46.55</v>
      </c>
      <c r="J829" s="7">
        <v>992.46</v>
      </c>
      <c r="K829" s="7" t="s">
        <v>132</v>
      </c>
      <c r="L829" s="7">
        <v>3</v>
      </c>
      <c r="M829" s="7" t="s">
        <v>5122</v>
      </c>
      <c r="N829" s="7"/>
    </row>
    <row r="830" spans="1:14" hidden="1" x14ac:dyDescent="0.35">
      <c r="A830" s="7">
        <v>30719070</v>
      </c>
      <c r="B830" s="7" t="s">
        <v>5300</v>
      </c>
      <c r="C830" s="7" t="s">
        <v>4445</v>
      </c>
      <c r="D830" s="7" t="s">
        <v>4462</v>
      </c>
      <c r="E830" s="7" t="s">
        <v>132</v>
      </c>
      <c r="F830" s="7" t="s">
        <v>0</v>
      </c>
      <c r="G830" s="7">
        <v>66</v>
      </c>
      <c r="H830" s="7">
        <v>53.76</v>
      </c>
      <c r="I830" s="7">
        <v>46.55</v>
      </c>
      <c r="J830" s="7">
        <v>166.31</v>
      </c>
      <c r="K830" s="7" t="s">
        <v>0</v>
      </c>
      <c r="L830" s="7">
        <v>1</v>
      </c>
      <c r="M830" s="7" t="s">
        <v>5122</v>
      </c>
      <c r="N830" s="7"/>
    </row>
    <row r="831" spans="1:14" ht="26" hidden="1" x14ac:dyDescent="0.35">
      <c r="A831" s="7">
        <v>30719089</v>
      </c>
      <c r="B831" s="7" t="s">
        <v>5301</v>
      </c>
      <c r="C831" s="7" t="s">
        <v>4457</v>
      </c>
      <c r="D831" s="7" t="s">
        <v>4452</v>
      </c>
      <c r="E831" s="7" t="s">
        <v>132</v>
      </c>
      <c r="F831" s="7" t="s">
        <v>132</v>
      </c>
      <c r="G831" s="7">
        <v>620.4</v>
      </c>
      <c r="H831" s="7">
        <v>472.64</v>
      </c>
      <c r="I831" s="7">
        <v>46.55</v>
      </c>
      <c r="J831" s="7">
        <v>1139.5899999999999</v>
      </c>
      <c r="K831" s="7" t="s">
        <v>132</v>
      </c>
      <c r="L831" s="7">
        <v>4</v>
      </c>
      <c r="M831" s="7" t="s">
        <v>5122</v>
      </c>
      <c r="N831" s="7"/>
    </row>
    <row r="832" spans="1:14" hidden="1" x14ac:dyDescent="0.35">
      <c r="A832" s="7">
        <v>30719097</v>
      </c>
      <c r="B832" s="7" t="s">
        <v>5302</v>
      </c>
      <c r="C832" s="7" t="s">
        <v>4445</v>
      </c>
      <c r="D832" s="7" t="s">
        <v>4462</v>
      </c>
      <c r="E832" s="7" t="s">
        <v>132</v>
      </c>
      <c r="F832" s="7" t="s">
        <v>0</v>
      </c>
      <c r="G832" s="7">
        <v>199.1</v>
      </c>
      <c r="H832" s="7">
        <v>141.47999999999999</v>
      </c>
      <c r="I832" s="7">
        <v>46.55</v>
      </c>
      <c r="J832" s="7">
        <v>387.13</v>
      </c>
      <c r="K832" s="7" t="s">
        <v>132</v>
      </c>
      <c r="L832" s="7">
        <v>1</v>
      </c>
      <c r="M832" s="7" t="s">
        <v>5122</v>
      </c>
      <c r="N832" s="7"/>
    </row>
    <row r="833" spans="1:14" hidden="1" x14ac:dyDescent="0.35">
      <c r="A833" s="7">
        <v>30719100</v>
      </c>
      <c r="B833" s="7" t="s">
        <v>5303</v>
      </c>
      <c r="C833" s="7" t="s">
        <v>4457</v>
      </c>
      <c r="D833" s="7" t="s">
        <v>4452</v>
      </c>
      <c r="E833" s="7" t="s">
        <v>132</v>
      </c>
      <c r="F833" s="7" t="s">
        <v>132</v>
      </c>
      <c r="G833" s="7">
        <v>964.49</v>
      </c>
      <c r="H833" s="7">
        <v>337.78</v>
      </c>
      <c r="I833" s="7">
        <v>46.55</v>
      </c>
      <c r="J833" s="7">
        <v>1348.82</v>
      </c>
      <c r="K833" s="7" t="s">
        <v>132</v>
      </c>
      <c r="L833" s="7">
        <v>3</v>
      </c>
      <c r="M833" s="7" t="s">
        <v>5122</v>
      </c>
      <c r="N833" s="7"/>
    </row>
    <row r="834" spans="1:14" hidden="1" x14ac:dyDescent="0.35">
      <c r="A834" s="7">
        <v>30719119</v>
      </c>
      <c r="B834" s="7" t="s">
        <v>5304</v>
      </c>
      <c r="C834" s="7" t="s">
        <v>4457</v>
      </c>
      <c r="D834" s="7" t="s">
        <v>4462</v>
      </c>
      <c r="E834" s="7" t="s">
        <v>132</v>
      </c>
      <c r="F834" s="7" t="s">
        <v>0</v>
      </c>
      <c r="G834" s="7">
        <v>233.04</v>
      </c>
      <c r="H834" s="7">
        <v>123.2</v>
      </c>
      <c r="I834" s="7">
        <v>46.55</v>
      </c>
      <c r="J834" s="7">
        <v>402.79</v>
      </c>
      <c r="K834" s="7" t="s">
        <v>132</v>
      </c>
      <c r="L834" s="7">
        <v>1</v>
      </c>
      <c r="M834" s="7" t="s">
        <v>5122</v>
      </c>
      <c r="N834" s="7"/>
    </row>
    <row r="835" spans="1:14" hidden="1" x14ac:dyDescent="0.35">
      <c r="A835" s="7">
        <v>30719127</v>
      </c>
      <c r="B835" s="7" t="s">
        <v>5305</v>
      </c>
      <c r="C835" s="7" t="s">
        <v>4457</v>
      </c>
      <c r="D835" s="7" t="s">
        <v>4452</v>
      </c>
      <c r="E835" s="7" t="s">
        <v>0</v>
      </c>
      <c r="F835" s="7" t="s">
        <v>132</v>
      </c>
      <c r="G835" s="7">
        <v>391.6</v>
      </c>
      <c r="H835" s="7">
        <v>217.28</v>
      </c>
      <c r="I835" s="7">
        <v>30.8</v>
      </c>
      <c r="J835" s="7">
        <v>639.67999999999995</v>
      </c>
      <c r="K835" s="7" t="s">
        <v>132</v>
      </c>
      <c r="L835" s="7">
        <v>2</v>
      </c>
      <c r="M835" s="7" t="s">
        <v>5122</v>
      </c>
      <c r="N835" s="7"/>
    </row>
    <row r="836" spans="1:14" hidden="1" x14ac:dyDescent="0.35">
      <c r="A836" s="7">
        <v>30719135</v>
      </c>
      <c r="B836" s="7" t="s">
        <v>5306</v>
      </c>
      <c r="C836" s="7" t="s">
        <v>4457</v>
      </c>
      <c r="D836" s="7" t="s">
        <v>4452</v>
      </c>
      <c r="E836" s="7" t="s">
        <v>0</v>
      </c>
      <c r="F836" s="7" t="s">
        <v>132</v>
      </c>
      <c r="G836" s="7">
        <v>391.6</v>
      </c>
      <c r="H836" s="7">
        <v>284.8</v>
      </c>
      <c r="I836" s="7">
        <v>30.8</v>
      </c>
      <c r="J836" s="7">
        <v>707.2</v>
      </c>
      <c r="K836" s="7" t="s">
        <v>132</v>
      </c>
      <c r="L836" s="7">
        <v>2</v>
      </c>
      <c r="M836" s="7" t="s">
        <v>5122</v>
      </c>
      <c r="N836" s="7"/>
    </row>
    <row r="837" spans="1:14" hidden="1" x14ac:dyDescent="0.35">
      <c r="A837" s="7">
        <v>30720010</v>
      </c>
      <c r="B837" s="7" t="s">
        <v>5307</v>
      </c>
      <c r="C837" s="7" t="s">
        <v>4457</v>
      </c>
      <c r="D837" s="7" t="s">
        <v>4452</v>
      </c>
      <c r="E837" s="7" t="s">
        <v>0</v>
      </c>
      <c r="F837" s="7" t="s">
        <v>132</v>
      </c>
      <c r="G837" s="7">
        <v>398.2</v>
      </c>
      <c r="H837" s="7">
        <v>326.39999999999998</v>
      </c>
      <c r="I837" s="7">
        <v>30.8</v>
      </c>
      <c r="J837" s="7">
        <v>755.4</v>
      </c>
      <c r="K837" s="7" t="s">
        <v>132</v>
      </c>
      <c r="L837" s="7">
        <v>2</v>
      </c>
      <c r="M837" s="7" t="s">
        <v>5122</v>
      </c>
      <c r="N837" s="7"/>
    </row>
    <row r="838" spans="1:14" ht="26" hidden="1" x14ac:dyDescent="0.35">
      <c r="A838" s="7">
        <v>30720028</v>
      </c>
      <c r="B838" s="7" t="s">
        <v>5308</v>
      </c>
      <c r="C838" s="7" t="s">
        <v>4457</v>
      </c>
      <c r="D838" s="7" t="s">
        <v>4452</v>
      </c>
      <c r="E838" s="7" t="s">
        <v>0</v>
      </c>
      <c r="F838" s="7" t="s">
        <v>132</v>
      </c>
      <c r="G838" s="7">
        <v>590.92999999999995</v>
      </c>
      <c r="H838" s="7">
        <v>441.22</v>
      </c>
      <c r="I838" s="7">
        <v>46.55</v>
      </c>
      <c r="J838" s="7">
        <v>1078.7</v>
      </c>
      <c r="K838" s="7" t="s">
        <v>132</v>
      </c>
      <c r="L838" s="7">
        <v>3</v>
      </c>
      <c r="M838" s="7" t="s">
        <v>5122</v>
      </c>
      <c r="N838" s="7"/>
    </row>
    <row r="839" spans="1:14" hidden="1" x14ac:dyDescent="0.35">
      <c r="A839" s="7">
        <v>30720036</v>
      </c>
      <c r="B839" s="7" t="s">
        <v>5309</v>
      </c>
      <c r="C839" s="7" t="s">
        <v>4457</v>
      </c>
      <c r="D839" s="7" t="s">
        <v>4452</v>
      </c>
      <c r="E839" s="7" t="s">
        <v>132</v>
      </c>
      <c r="F839" s="7" t="s">
        <v>132</v>
      </c>
      <c r="G839" s="7">
        <v>475.2</v>
      </c>
      <c r="H839" s="7">
        <v>274.39999999999998</v>
      </c>
      <c r="I839" s="7">
        <v>30.8</v>
      </c>
      <c r="J839" s="7">
        <v>780.4</v>
      </c>
      <c r="K839" s="7" t="s">
        <v>132</v>
      </c>
      <c r="L839" s="7">
        <v>3</v>
      </c>
      <c r="M839" s="7" t="s">
        <v>5122</v>
      </c>
      <c r="N839" s="7"/>
    </row>
    <row r="840" spans="1:14" hidden="1" x14ac:dyDescent="0.35">
      <c r="A840" s="7">
        <v>30720044</v>
      </c>
      <c r="B840" s="7" t="s">
        <v>5310</v>
      </c>
      <c r="C840" s="7" t="s">
        <v>4457</v>
      </c>
      <c r="D840" s="7" t="s">
        <v>4462</v>
      </c>
      <c r="E840" s="7" t="s">
        <v>0</v>
      </c>
      <c r="F840" s="7" t="s">
        <v>0</v>
      </c>
      <c r="G840" s="7">
        <v>199.1</v>
      </c>
      <c r="H840" s="7">
        <v>146.72</v>
      </c>
      <c r="I840" s="7">
        <v>30.8</v>
      </c>
      <c r="J840" s="7">
        <v>376.62</v>
      </c>
      <c r="K840" s="7" t="s">
        <v>132</v>
      </c>
      <c r="L840" s="7">
        <v>1</v>
      </c>
      <c r="M840" s="7" t="s">
        <v>5122</v>
      </c>
      <c r="N840" s="7"/>
    </row>
    <row r="841" spans="1:14" hidden="1" x14ac:dyDescent="0.35">
      <c r="A841" s="7">
        <v>30720052</v>
      </c>
      <c r="B841" s="7" t="s">
        <v>5311</v>
      </c>
      <c r="C841" s="7" t="s">
        <v>4457</v>
      </c>
      <c r="D841" s="7" t="s">
        <v>4452</v>
      </c>
      <c r="E841" s="7" t="s">
        <v>0</v>
      </c>
      <c r="F841" s="7" t="s">
        <v>132</v>
      </c>
      <c r="G841" s="7">
        <v>320.10000000000002</v>
      </c>
      <c r="H841" s="7">
        <v>386.96</v>
      </c>
      <c r="I841" s="7">
        <v>17.27</v>
      </c>
      <c r="J841" s="7">
        <v>724.33</v>
      </c>
      <c r="K841" s="7" t="s">
        <v>132</v>
      </c>
      <c r="L841" s="7">
        <v>2</v>
      </c>
      <c r="M841" s="7" t="s">
        <v>5122</v>
      </c>
      <c r="N841" s="7"/>
    </row>
    <row r="842" spans="1:14" hidden="1" x14ac:dyDescent="0.35">
      <c r="A842" s="7">
        <v>30720060</v>
      </c>
      <c r="B842" s="7" t="s">
        <v>5312</v>
      </c>
      <c r="C842" s="7" t="s">
        <v>4457</v>
      </c>
      <c r="D842" s="7" t="s">
        <v>4452</v>
      </c>
      <c r="E842" s="7" t="s">
        <v>0</v>
      </c>
      <c r="F842" s="7" t="s">
        <v>132</v>
      </c>
      <c r="G842" s="7">
        <v>428.5</v>
      </c>
      <c r="H842" s="7">
        <v>330.4</v>
      </c>
      <c r="I842" s="7">
        <v>46.55</v>
      </c>
      <c r="J842" s="7">
        <v>805.45</v>
      </c>
      <c r="K842" s="7" t="s">
        <v>132</v>
      </c>
      <c r="L842" s="7">
        <v>3</v>
      </c>
      <c r="M842" s="7" t="s">
        <v>5122</v>
      </c>
      <c r="N842" s="7"/>
    </row>
    <row r="843" spans="1:14" ht="26" hidden="1" x14ac:dyDescent="0.35">
      <c r="A843" s="7">
        <v>30720079</v>
      </c>
      <c r="B843" s="7" t="s">
        <v>5313</v>
      </c>
      <c r="C843" s="7" t="s">
        <v>4457</v>
      </c>
      <c r="D843" s="7" t="s">
        <v>4452</v>
      </c>
      <c r="E843" s="7" t="s">
        <v>0</v>
      </c>
      <c r="F843" s="7" t="s">
        <v>132</v>
      </c>
      <c r="G843" s="7">
        <v>331.1</v>
      </c>
      <c r="H843" s="7">
        <v>358.4</v>
      </c>
      <c r="I843" s="7">
        <v>46.55</v>
      </c>
      <c r="J843" s="7">
        <v>736.05</v>
      </c>
      <c r="K843" s="7" t="s">
        <v>132</v>
      </c>
      <c r="L843" s="7">
        <v>2</v>
      </c>
      <c r="M843" s="7" t="s">
        <v>5122</v>
      </c>
      <c r="N843" s="7"/>
    </row>
    <row r="844" spans="1:14" hidden="1" x14ac:dyDescent="0.35">
      <c r="A844" s="7">
        <v>30720087</v>
      </c>
      <c r="B844" s="7" t="s">
        <v>5314</v>
      </c>
      <c r="C844" s="7" t="s">
        <v>4445</v>
      </c>
      <c r="D844" s="7" t="s">
        <v>4462</v>
      </c>
      <c r="E844" s="7" t="s">
        <v>132</v>
      </c>
      <c r="F844" s="7" t="s">
        <v>0</v>
      </c>
      <c r="G844" s="7">
        <v>66</v>
      </c>
      <c r="H844" s="7">
        <v>53.76</v>
      </c>
      <c r="I844" s="7">
        <v>46.55</v>
      </c>
      <c r="J844" s="7">
        <v>166.31</v>
      </c>
      <c r="K844" s="7" t="s">
        <v>0</v>
      </c>
      <c r="L844" s="7">
        <v>1</v>
      </c>
      <c r="M844" s="7" t="s">
        <v>5122</v>
      </c>
      <c r="N844" s="7"/>
    </row>
    <row r="845" spans="1:14" ht="26" hidden="1" x14ac:dyDescent="0.35">
      <c r="A845" s="7">
        <v>30720095</v>
      </c>
      <c r="B845" s="7" t="s">
        <v>5315</v>
      </c>
      <c r="C845" s="7" t="s">
        <v>4457</v>
      </c>
      <c r="D845" s="7" t="s">
        <v>4452</v>
      </c>
      <c r="E845" s="7" t="s">
        <v>132</v>
      </c>
      <c r="F845" s="7" t="s">
        <v>132</v>
      </c>
      <c r="G845" s="7">
        <v>433.4</v>
      </c>
      <c r="H845" s="7">
        <v>357.84</v>
      </c>
      <c r="I845" s="7">
        <v>46.55</v>
      </c>
      <c r="J845" s="7">
        <v>837.79</v>
      </c>
      <c r="K845" s="7" t="s">
        <v>132</v>
      </c>
      <c r="L845" s="7">
        <v>3</v>
      </c>
      <c r="M845" s="7" t="s">
        <v>5122</v>
      </c>
      <c r="N845" s="7"/>
    </row>
    <row r="846" spans="1:14" ht="26" hidden="1" x14ac:dyDescent="0.35">
      <c r="A846" s="7">
        <v>30720109</v>
      </c>
      <c r="B846" s="7" t="s">
        <v>5316</v>
      </c>
      <c r="C846" s="7" t="s">
        <v>4457</v>
      </c>
      <c r="D846" s="7" t="s">
        <v>4462</v>
      </c>
      <c r="E846" s="7" t="s">
        <v>132</v>
      </c>
      <c r="F846" s="7" t="s">
        <v>0</v>
      </c>
      <c r="G846" s="7">
        <v>199.1</v>
      </c>
      <c r="H846" s="7">
        <v>171.69</v>
      </c>
      <c r="I846" s="7">
        <v>46.55</v>
      </c>
      <c r="J846" s="7">
        <v>417.34</v>
      </c>
      <c r="K846" s="7" t="s">
        <v>132</v>
      </c>
      <c r="L846" s="7">
        <v>1</v>
      </c>
      <c r="M846" s="7" t="s">
        <v>5122</v>
      </c>
      <c r="N846" s="7"/>
    </row>
    <row r="847" spans="1:14" hidden="1" x14ac:dyDescent="0.35">
      <c r="A847" s="7">
        <v>30720117</v>
      </c>
      <c r="B847" s="7" t="s">
        <v>5317</v>
      </c>
      <c r="C847" s="7" t="s">
        <v>4457</v>
      </c>
      <c r="D847" s="7" t="s">
        <v>4452</v>
      </c>
      <c r="E847" s="7" t="s">
        <v>132</v>
      </c>
      <c r="F847" s="7" t="s">
        <v>132</v>
      </c>
      <c r="G847" s="7">
        <v>388.08</v>
      </c>
      <c r="H847" s="7">
        <v>456.08</v>
      </c>
      <c r="I847" s="7">
        <v>46.55</v>
      </c>
      <c r="J847" s="7">
        <v>890.71</v>
      </c>
      <c r="K847" s="7" t="s">
        <v>132</v>
      </c>
      <c r="L847" s="7">
        <v>3</v>
      </c>
      <c r="M847" s="7" t="s">
        <v>5122</v>
      </c>
      <c r="N847" s="7"/>
    </row>
    <row r="848" spans="1:14" hidden="1" x14ac:dyDescent="0.35">
      <c r="A848" s="7">
        <v>30720125</v>
      </c>
      <c r="B848" s="7" t="s">
        <v>5318</v>
      </c>
      <c r="C848" s="7" t="s">
        <v>4457</v>
      </c>
      <c r="D848" s="7" t="s">
        <v>4452</v>
      </c>
      <c r="E848" s="7" t="s">
        <v>132</v>
      </c>
      <c r="F848" s="7" t="s">
        <v>132</v>
      </c>
      <c r="G848" s="7">
        <v>233.08</v>
      </c>
      <c r="H848" s="7">
        <v>286.39999999999998</v>
      </c>
      <c r="I848" s="7">
        <v>46.55</v>
      </c>
      <c r="J848" s="7">
        <v>566.03</v>
      </c>
      <c r="K848" s="7" t="s">
        <v>132</v>
      </c>
      <c r="L848" s="7">
        <v>2</v>
      </c>
      <c r="M848" s="7" t="s">
        <v>5122</v>
      </c>
      <c r="N848" s="7"/>
    </row>
    <row r="849" spans="1:14" hidden="1" x14ac:dyDescent="0.35">
      <c r="A849" s="7">
        <v>30720133</v>
      </c>
      <c r="B849" s="7" t="s">
        <v>5319</v>
      </c>
      <c r="C849" s="7" t="s">
        <v>4457</v>
      </c>
      <c r="D849" s="7" t="s">
        <v>4452</v>
      </c>
      <c r="E849" s="7" t="s">
        <v>0</v>
      </c>
      <c r="F849" s="7" t="s">
        <v>132</v>
      </c>
      <c r="G849" s="7">
        <v>554.4</v>
      </c>
      <c r="H849" s="7">
        <v>568.64</v>
      </c>
      <c r="I849" s="7">
        <v>46.55</v>
      </c>
      <c r="J849" s="7">
        <v>1169.5899999999999</v>
      </c>
      <c r="K849" s="7" t="s">
        <v>132</v>
      </c>
      <c r="L849" s="7">
        <v>3</v>
      </c>
      <c r="M849" s="7" t="s">
        <v>5122</v>
      </c>
      <c r="N849" s="7"/>
    </row>
    <row r="850" spans="1:14" ht="26" hidden="1" x14ac:dyDescent="0.35">
      <c r="A850" s="7">
        <v>30720141</v>
      </c>
      <c r="B850" s="7" t="s">
        <v>5320</v>
      </c>
      <c r="C850" s="7" t="s">
        <v>4457</v>
      </c>
      <c r="D850" s="7" t="s">
        <v>4452</v>
      </c>
      <c r="E850" s="7" t="s">
        <v>0</v>
      </c>
      <c r="F850" s="7" t="s">
        <v>132</v>
      </c>
      <c r="G850" s="7">
        <v>286.33</v>
      </c>
      <c r="H850" s="7">
        <v>233.92</v>
      </c>
      <c r="I850" s="7">
        <v>46.55</v>
      </c>
      <c r="J850" s="7">
        <v>566.79999999999995</v>
      </c>
      <c r="K850" s="7" t="s">
        <v>132</v>
      </c>
      <c r="L850" s="7">
        <v>2</v>
      </c>
      <c r="M850" s="7" t="s">
        <v>5122</v>
      </c>
      <c r="N850" s="7"/>
    </row>
    <row r="851" spans="1:14" hidden="1" x14ac:dyDescent="0.35">
      <c r="A851" s="7">
        <v>30720150</v>
      </c>
      <c r="B851" s="7" t="s">
        <v>5321</v>
      </c>
      <c r="C851" s="7" t="s">
        <v>4457</v>
      </c>
      <c r="D851" s="7" t="s">
        <v>4452</v>
      </c>
      <c r="E851" s="7" t="s">
        <v>0</v>
      </c>
      <c r="F851" s="7" t="s">
        <v>132</v>
      </c>
      <c r="G851" s="7">
        <v>286.33</v>
      </c>
      <c r="H851" s="7">
        <v>164.95</v>
      </c>
      <c r="I851" s="7">
        <v>46.55</v>
      </c>
      <c r="J851" s="7">
        <v>497.83</v>
      </c>
      <c r="K851" s="7" t="s">
        <v>132</v>
      </c>
      <c r="L851" s="7">
        <v>2</v>
      </c>
      <c r="M851" s="7" t="s">
        <v>5122</v>
      </c>
      <c r="N851" s="7"/>
    </row>
    <row r="852" spans="1:14" hidden="1" x14ac:dyDescent="0.35">
      <c r="A852" s="7">
        <v>30720168</v>
      </c>
      <c r="B852" s="7" t="s">
        <v>5322</v>
      </c>
      <c r="C852" s="7" t="s">
        <v>4457</v>
      </c>
      <c r="D852" s="7" t="s">
        <v>4452</v>
      </c>
      <c r="E852" s="7" t="s">
        <v>0</v>
      </c>
      <c r="F852" s="7" t="s">
        <v>132</v>
      </c>
      <c r="G852" s="7">
        <v>311.07</v>
      </c>
      <c r="H852" s="7">
        <v>230.51</v>
      </c>
      <c r="I852" s="7">
        <v>30.8</v>
      </c>
      <c r="J852" s="7">
        <v>572.38</v>
      </c>
      <c r="K852" s="7" t="s">
        <v>132</v>
      </c>
      <c r="L852" s="7">
        <v>2</v>
      </c>
      <c r="M852" s="7" t="s">
        <v>5122</v>
      </c>
      <c r="N852" s="7"/>
    </row>
    <row r="853" spans="1:14" hidden="1" x14ac:dyDescent="0.35">
      <c r="A853" s="7">
        <v>30720176</v>
      </c>
      <c r="B853" s="7" t="s">
        <v>5323</v>
      </c>
      <c r="C853" s="7" t="s">
        <v>4457</v>
      </c>
      <c r="D853" s="7" t="s">
        <v>4452</v>
      </c>
      <c r="E853" s="7" t="s">
        <v>132</v>
      </c>
      <c r="F853" s="7" t="s">
        <v>132</v>
      </c>
      <c r="G853" s="7">
        <v>433.4</v>
      </c>
      <c r="H853" s="7">
        <v>289.93</v>
      </c>
      <c r="I853" s="7">
        <v>46.55</v>
      </c>
      <c r="J853" s="7">
        <v>769.88</v>
      </c>
      <c r="K853" s="7" t="s">
        <v>132</v>
      </c>
      <c r="L853" s="7">
        <v>2</v>
      </c>
      <c r="M853" s="7" t="s">
        <v>5122</v>
      </c>
      <c r="N853" s="7"/>
    </row>
    <row r="854" spans="1:14" hidden="1" x14ac:dyDescent="0.35">
      <c r="A854" s="7">
        <v>30721016</v>
      </c>
      <c r="B854" s="7" t="s">
        <v>5324</v>
      </c>
      <c r="C854" s="7" t="s">
        <v>4457</v>
      </c>
      <c r="D854" s="7" t="s">
        <v>4452</v>
      </c>
      <c r="E854" s="7" t="s">
        <v>0</v>
      </c>
      <c r="F854" s="7" t="s">
        <v>132</v>
      </c>
      <c r="G854" s="7">
        <v>563.20000000000005</v>
      </c>
      <c r="H854" s="7">
        <v>643.04</v>
      </c>
      <c r="I854" s="7">
        <v>46.55</v>
      </c>
      <c r="J854" s="7">
        <v>1252.79</v>
      </c>
      <c r="K854" s="7" t="s">
        <v>132</v>
      </c>
      <c r="L854" s="7">
        <v>3</v>
      </c>
      <c r="M854" s="7" t="s">
        <v>5122</v>
      </c>
      <c r="N854" s="7"/>
    </row>
    <row r="855" spans="1:14" hidden="1" x14ac:dyDescent="0.35">
      <c r="A855" s="7">
        <v>30721024</v>
      </c>
      <c r="B855" s="7" t="s">
        <v>5325</v>
      </c>
      <c r="C855" s="7" t="s">
        <v>4457</v>
      </c>
      <c r="D855" s="7" t="s">
        <v>4452</v>
      </c>
      <c r="E855" s="7" t="s">
        <v>0</v>
      </c>
      <c r="F855" s="7" t="s">
        <v>132</v>
      </c>
      <c r="G855" s="7">
        <v>590.91999999999996</v>
      </c>
      <c r="H855" s="7">
        <v>483.84</v>
      </c>
      <c r="I855" s="7">
        <v>46.55</v>
      </c>
      <c r="J855" s="7">
        <v>1121.31</v>
      </c>
      <c r="K855" s="7" t="s">
        <v>132</v>
      </c>
      <c r="L855" s="7">
        <v>3</v>
      </c>
      <c r="M855" s="7" t="s">
        <v>5122</v>
      </c>
      <c r="N855" s="7"/>
    </row>
    <row r="856" spans="1:14" hidden="1" x14ac:dyDescent="0.35">
      <c r="A856" s="7">
        <v>30721032</v>
      </c>
      <c r="B856" s="7" t="s">
        <v>5326</v>
      </c>
      <c r="C856" s="7" t="s">
        <v>4457</v>
      </c>
      <c r="D856" s="7" t="s">
        <v>4452</v>
      </c>
      <c r="E856" s="7" t="s">
        <v>0</v>
      </c>
      <c r="F856" s="7" t="s">
        <v>132</v>
      </c>
      <c r="G856" s="7">
        <v>309.10000000000002</v>
      </c>
      <c r="H856" s="7">
        <v>209.12</v>
      </c>
      <c r="I856" s="7">
        <v>46.55</v>
      </c>
      <c r="J856" s="7">
        <v>564.77</v>
      </c>
      <c r="K856" s="7" t="s">
        <v>132</v>
      </c>
      <c r="L856" s="7">
        <v>3</v>
      </c>
      <c r="M856" s="7" t="s">
        <v>5122</v>
      </c>
      <c r="N856" s="7"/>
    </row>
    <row r="857" spans="1:14" hidden="1" x14ac:dyDescent="0.35">
      <c r="A857" s="7">
        <v>30721040</v>
      </c>
      <c r="B857" s="7" t="s">
        <v>5327</v>
      </c>
      <c r="C857" s="7" t="s">
        <v>4457</v>
      </c>
      <c r="D857" s="7" t="s">
        <v>4452</v>
      </c>
      <c r="E857" s="7" t="s">
        <v>0</v>
      </c>
      <c r="F857" s="7" t="s">
        <v>132</v>
      </c>
      <c r="G857" s="7">
        <v>386.1</v>
      </c>
      <c r="H857" s="7">
        <v>241.54</v>
      </c>
      <c r="I857" s="7">
        <v>46.55</v>
      </c>
      <c r="J857" s="7">
        <v>674.19</v>
      </c>
      <c r="K857" s="7" t="s">
        <v>132</v>
      </c>
      <c r="L857" s="7">
        <v>3</v>
      </c>
      <c r="M857" s="7" t="s">
        <v>5122</v>
      </c>
      <c r="N857" s="7"/>
    </row>
    <row r="858" spans="1:14" hidden="1" x14ac:dyDescent="0.35">
      <c r="A858" s="7">
        <v>30721059</v>
      </c>
      <c r="B858" s="7" t="s">
        <v>5328</v>
      </c>
      <c r="C858" s="7" t="s">
        <v>4457</v>
      </c>
      <c r="D858" s="7" t="s">
        <v>4452</v>
      </c>
      <c r="E858" s="7" t="s">
        <v>0</v>
      </c>
      <c r="F858" s="7" t="s">
        <v>132</v>
      </c>
      <c r="G858" s="7">
        <v>386.1</v>
      </c>
      <c r="H858" s="7">
        <v>349.46</v>
      </c>
      <c r="I858" s="7">
        <v>46.55</v>
      </c>
      <c r="J858" s="7">
        <v>782.11</v>
      </c>
      <c r="K858" s="7" t="s">
        <v>132</v>
      </c>
      <c r="L858" s="7">
        <v>2</v>
      </c>
      <c r="M858" s="7" t="s">
        <v>5122</v>
      </c>
      <c r="N858" s="7"/>
    </row>
    <row r="859" spans="1:14" hidden="1" x14ac:dyDescent="0.35">
      <c r="A859" s="7">
        <v>30721067</v>
      </c>
      <c r="B859" s="7" t="s">
        <v>5329</v>
      </c>
      <c r="C859" s="7" t="s">
        <v>4457</v>
      </c>
      <c r="D859" s="7" t="s">
        <v>4452</v>
      </c>
      <c r="E859" s="7" t="s">
        <v>0</v>
      </c>
      <c r="F859" s="7" t="s">
        <v>132</v>
      </c>
      <c r="G859" s="7">
        <v>618.20000000000005</v>
      </c>
      <c r="H859" s="7">
        <v>724</v>
      </c>
      <c r="I859" s="7">
        <v>46.55</v>
      </c>
      <c r="J859" s="7">
        <v>1388.75</v>
      </c>
      <c r="K859" s="7" t="s">
        <v>132</v>
      </c>
      <c r="L859" s="7">
        <v>4</v>
      </c>
      <c r="M859" s="7" t="s">
        <v>5122</v>
      </c>
      <c r="N859" s="7"/>
    </row>
    <row r="860" spans="1:14" hidden="1" x14ac:dyDescent="0.35">
      <c r="A860" s="7">
        <v>30721075</v>
      </c>
      <c r="B860" s="7" t="s">
        <v>5330</v>
      </c>
      <c r="C860" s="7" t="s">
        <v>4457</v>
      </c>
      <c r="D860" s="7" t="s">
        <v>4452</v>
      </c>
      <c r="E860" s="7" t="s">
        <v>0</v>
      </c>
      <c r="F860" s="7" t="s">
        <v>132</v>
      </c>
      <c r="G860" s="7">
        <v>545.6</v>
      </c>
      <c r="H860" s="7">
        <v>492.8</v>
      </c>
      <c r="I860" s="7">
        <v>46.55</v>
      </c>
      <c r="J860" s="7">
        <v>1084.95</v>
      </c>
      <c r="K860" s="7" t="s">
        <v>132</v>
      </c>
      <c r="L860" s="7">
        <v>3</v>
      </c>
      <c r="M860" s="7" t="s">
        <v>5122</v>
      </c>
      <c r="N860" s="7"/>
    </row>
    <row r="861" spans="1:14" hidden="1" x14ac:dyDescent="0.35">
      <c r="A861" s="7">
        <v>30721083</v>
      </c>
      <c r="B861" s="7" t="s">
        <v>5331</v>
      </c>
      <c r="C861" s="7" t="s">
        <v>4457</v>
      </c>
      <c r="D861" s="7" t="s">
        <v>4452</v>
      </c>
      <c r="E861" s="7" t="s">
        <v>0</v>
      </c>
      <c r="F861" s="7" t="s">
        <v>132</v>
      </c>
      <c r="G861" s="7">
        <v>270.60000000000002</v>
      </c>
      <c r="H861" s="7">
        <v>159.19999999999999</v>
      </c>
      <c r="I861" s="7">
        <v>13.75</v>
      </c>
      <c r="J861" s="7">
        <v>443.55</v>
      </c>
      <c r="K861" s="7" t="s">
        <v>132</v>
      </c>
      <c r="L861" s="7">
        <v>2</v>
      </c>
      <c r="M861" s="7" t="s">
        <v>5122</v>
      </c>
      <c r="N861" s="7"/>
    </row>
    <row r="862" spans="1:14" hidden="1" x14ac:dyDescent="0.35">
      <c r="A862" s="7">
        <v>30721091</v>
      </c>
      <c r="B862" s="7" t="s">
        <v>5332</v>
      </c>
      <c r="C862" s="7" t="s">
        <v>4457</v>
      </c>
      <c r="D862" s="7" t="s">
        <v>4462</v>
      </c>
      <c r="E862" s="7" t="s">
        <v>0</v>
      </c>
      <c r="F862" s="7" t="s">
        <v>0</v>
      </c>
      <c r="G862" s="7">
        <v>165</v>
      </c>
      <c r="H862" s="7">
        <v>139.44</v>
      </c>
      <c r="I862" s="7">
        <v>30.8</v>
      </c>
      <c r="J862" s="7">
        <v>335.24</v>
      </c>
      <c r="K862" s="7" t="s">
        <v>132</v>
      </c>
      <c r="L862" s="7">
        <v>1</v>
      </c>
      <c r="M862" s="7" t="s">
        <v>5122</v>
      </c>
      <c r="N862" s="7"/>
    </row>
    <row r="863" spans="1:14" hidden="1" x14ac:dyDescent="0.35">
      <c r="A863" s="7">
        <v>30721105</v>
      </c>
      <c r="B863" s="7" t="s">
        <v>5333</v>
      </c>
      <c r="C863" s="7" t="s">
        <v>4457</v>
      </c>
      <c r="D863" s="7" t="s">
        <v>4452</v>
      </c>
      <c r="E863" s="7" t="s">
        <v>0</v>
      </c>
      <c r="F863" s="7" t="s">
        <v>132</v>
      </c>
      <c r="G863" s="7">
        <v>277.2</v>
      </c>
      <c r="H863" s="7">
        <v>173.49</v>
      </c>
      <c r="I863" s="7">
        <v>30.8</v>
      </c>
      <c r="J863" s="7">
        <v>481.49</v>
      </c>
      <c r="K863" s="7" t="s">
        <v>132</v>
      </c>
      <c r="L863" s="7">
        <v>2</v>
      </c>
      <c r="M863" s="7" t="s">
        <v>5122</v>
      </c>
      <c r="N863" s="7"/>
    </row>
    <row r="864" spans="1:14" hidden="1" x14ac:dyDescent="0.35">
      <c r="A864" s="7">
        <v>30721113</v>
      </c>
      <c r="B864" s="7" t="s">
        <v>5334</v>
      </c>
      <c r="C864" s="7" t="s">
        <v>4457</v>
      </c>
      <c r="D864" s="7" t="s">
        <v>4452</v>
      </c>
      <c r="E864" s="7" t="s">
        <v>0</v>
      </c>
      <c r="F864" s="7" t="s">
        <v>132</v>
      </c>
      <c r="G864" s="7">
        <v>392.7</v>
      </c>
      <c r="H864" s="7">
        <v>268.14</v>
      </c>
      <c r="I864" s="7">
        <v>46.55</v>
      </c>
      <c r="J864" s="7">
        <v>707.39</v>
      </c>
      <c r="K864" s="7" t="s">
        <v>132</v>
      </c>
      <c r="L864" s="7">
        <v>2</v>
      </c>
      <c r="M864" s="7" t="s">
        <v>5122</v>
      </c>
      <c r="N864" s="7"/>
    </row>
    <row r="865" spans="1:14" hidden="1" x14ac:dyDescent="0.35">
      <c r="A865" s="7">
        <v>30721121</v>
      </c>
      <c r="B865" s="7" t="s">
        <v>5335</v>
      </c>
      <c r="C865" s="7" t="s">
        <v>4457</v>
      </c>
      <c r="D865" s="7" t="s">
        <v>4452</v>
      </c>
      <c r="E865" s="7" t="s">
        <v>0</v>
      </c>
      <c r="F865" s="7" t="s">
        <v>132</v>
      </c>
      <c r="G865" s="7">
        <v>331.1</v>
      </c>
      <c r="H865" s="7">
        <v>329.28</v>
      </c>
      <c r="I865" s="7">
        <v>46.55</v>
      </c>
      <c r="J865" s="7">
        <v>706.93</v>
      </c>
      <c r="K865" s="7" t="s">
        <v>132</v>
      </c>
      <c r="L865" s="7">
        <v>2</v>
      </c>
      <c r="M865" s="7" t="s">
        <v>5122</v>
      </c>
      <c r="N865" s="7"/>
    </row>
    <row r="866" spans="1:14" hidden="1" x14ac:dyDescent="0.35">
      <c r="A866" s="7">
        <v>30721130</v>
      </c>
      <c r="B866" s="7" t="s">
        <v>5336</v>
      </c>
      <c r="C866" s="7" t="s">
        <v>4445</v>
      </c>
      <c r="D866" s="7" t="s">
        <v>4462</v>
      </c>
      <c r="E866" s="7" t="s">
        <v>132</v>
      </c>
      <c r="F866" s="7" t="s">
        <v>0</v>
      </c>
      <c r="G866" s="7">
        <v>57.2</v>
      </c>
      <c r="H866" s="7">
        <v>47.51</v>
      </c>
      <c r="I866" s="7">
        <v>46.55</v>
      </c>
      <c r="J866" s="7">
        <v>151.26</v>
      </c>
      <c r="K866" s="7" t="s">
        <v>0</v>
      </c>
      <c r="L866" s="7">
        <v>1</v>
      </c>
      <c r="M866" s="7" t="s">
        <v>5122</v>
      </c>
      <c r="N866" s="7"/>
    </row>
    <row r="867" spans="1:14" hidden="1" x14ac:dyDescent="0.35">
      <c r="A867" s="7">
        <v>30721148</v>
      </c>
      <c r="B867" s="7" t="s">
        <v>5337</v>
      </c>
      <c r="C867" s="7" t="s">
        <v>4457</v>
      </c>
      <c r="D867" s="7" t="s">
        <v>4452</v>
      </c>
      <c r="E867" s="7" t="s">
        <v>132</v>
      </c>
      <c r="F867" s="7" t="s">
        <v>132</v>
      </c>
      <c r="G867" s="7">
        <v>265.10000000000002</v>
      </c>
      <c r="H867" s="7">
        <v>226.33</v>
      </c>
      <c r="I867" s="7">
        <v>46.55</v>
      </c>
      <c r="J867" s="7">
        <v>537.98</v>
      </c>
      <c r="K867" s="7" t="s">
        <v>132</v>
      </c>
      <c r="L867" s="7">
        <v>1</v>
      </c>
      <c r="M867" s="7" t="s">
        <v>5122</v>
      </c>
      <c r="N867" s="7"/>
    </row>
    <row r="868" spans="1:14" hidden="1" x14ac:dyDescent="0.35">
      <c r="A868" s="7">
        <v>30721156</v>
      </c>
      <c r="B868" s="7" t="s">
        <v>5338</v>
      </c>
      <c r="C868" s="7" t="s">
        <v>4457</v>
      </c>
      <c r="D868" s="7" t="s">
        <v>4462</v>
      </c>
      <c r="E868" s="7" t="s">
        <v>132</v>
      </c>
      <c r="F868" s="7" t="s">
        <v>0</v>
      </c>
      <c r="G868" s="7">
        <v>172.7</v>
      </c>
      <c r="H868" s="7">
        <v>123.2</v>
      </c>
      <c r="I868" s="7">
        <v>46.55</v>
      </c>
      <c r="J868" s="7">
        <v>342.45</v>
      </c>
      <c r="K868" s="7" t="s">
        <v>132</v>
      </c>
      <c r="L868" s="7">
        <v>1</v>
      </c>
      <c r="M868" s="7" t="s">
        <v>5122</v>
      </c>
      <c r="N868" s="7"/>
    </row>
    <row r="869" spans="1:14" hidden="1" x14ac:dyDescent="0.35">
      <c r="A869" s="7">
        <v>30721164</v>
      </c>
      <c r="B869" s="7" t="s">
        <v>5339</v>
      </c>
      <c r="C869" s="7" t="s">
        <v>4457</v>
      </c>
      <c r="D869" s="7" t="s">
        <v>4452</v>
      </c>
      <c r="E869" s="7" t="s">
        <v>132</v>
      </c>
      <c r="F869" s="7" t="s">
        <v>132</v>
      </c>
      <c r="G869" s="7">
        <v>187.4</v>
      </c>
      <c r="H869" s="7">
        <v>400.2</v>
      </c>
      <c r="I869" s="7">
        <v>46.55</v>
      </c>
      <c r="J869" s="7">
        <v>634.15</v>
      </c>
      <c r="K869" s="7" t="s">
        <v>132</v>
      </c>
      <c r="L869" s="7">
        <v>1</v>
      </c>
      <c r="M869" s="7" t="s">
        <v>5122</v>
      </c>
      <c r="N869" s="7"/>
    </row>
    <row r="870" spans="1:14" hidden="1" x14ac:dyDescent="0.35">
      <c r="A870" s="7">
        <v>30721172</v>
      </c>
      <c r="B870" s="7" t="s">
        <v>5340</v>
      </c>
      <c r="C870" s="7" t="s">
        <v>4445</v>
      </c>
      <c r="D870" s="7" t="s">
        <v>4462</v>
      </c>
      <c r="E870" s="7" t="s">
        <v>132</v>
      </c>
      <c r="F870" s="7" t="s">
        <v>0</v>
      </c>
      <c r="G870" s="7">
        <v>57.2</v>
      </c>
      <c r="H870" s="7">
        <v>41.4</v>
      </c>
      <c r="I870" s="7">
        <v>46.55</v>
      </c>
      <c r="J870" s="7">
        <v>145.15</v>
      </c>
      <c r="K870" s="7" t="s">
        <v>0</v>
      </c>
      <c r="L870" s="7">
        <v>1</v>
      </c>
      <c r="M870" s="7" t="s">
        <v>5122</v>
      </c>
      <c r="N870" s="7"/>
    </row>
    <row r="871" spans="1:14" hidden="1" x14ac:dyDescent="0.35">
      <c r="A871" s="7">
        <v>30721180</v>
      </c>
      <c r="B871" s="7" t="s">
        <v>5341</v>
      </c>
      <c r="C871" s="7" t="s">
        <v>4457</v>
      </c>
      <c r="D871" s="7" t="s">
        <v>4462</v>
      </c>
      <c r="E871" s="7" t="s">
        <v>132</v>
      </c>
      <c r="F871" s="7" t="s">
        <v>0</v>
      </c>
      <c r="G871" s="7">
        <v>172.7</v>
      </c>
      <c r="H871" s="7">
        <v>176</v>
      </c>
      <c r="I871" s="7">
        <v>46.55</v>
      </c>
      <c r="J871" s="7">
        <v>395.25</v>
      </c>
      <c r="K871" s="7" t="s">
        <v>132</v>
      </c>
      <c r="L871" s="7">
        <v>1</v>
      </c>
      <c r="M871" s="7" t="s">
        <v>5122</v>
      </c>
      <c r="N871" s="7"/>
    </row>
    <row r="872" spans="1:14" hidden="1" x14ac:dyDescent="0.35">
      <c r="A872" s="7">
        <v>30721199</v>
      </c>
      <c r="B872" s="7" t="s">
        <v>5342</v>
      </c>
      <c r="C872" s="7" t="s">
        <v>4457</v>
      </c>
      <c r="D872" s="7" t="s">
        <v>4452</v>
      </c>
      <c r="E872" s="7" t="s">
        <v>132</v>
      </c>
      <c r="F872" s="7" t="s">
        <v>132</v>
      </c>
      <c r="G872" s="7">
        <v>382.25</v>
      </c>
      <c r="H872" s="7">
        <v>233.64</v>
      </c>
      <c r="I872" s="7">
        <v>46.55</v>
      </c>
      <c r="J872" s="7">
        <v>662.44</v>
      </c>
      <c r="K872" s="7" t="s">
        <v>132</v>
      </c>
      <c r="L872" s="7">
        <v>2</v>
      </c>
      <c r="M872" s="7" t="s">
        <v>5122</v>
      </c>
      <c r="N872" s="7"/>
    </row>
    <row r="873" spans="1:14" hidden="1" x14ac:dyDescent="0.35">
      <c r="A873" s="7">
        <v>30721202</v>
      </c>
      <c r="B873" s="7" t="s">
        <v>5343</v>
      </c>
      <c r="C873" s="7" t="s">
        <v>4457</v>
      </c>
      <c r="D873" s="7" t="s">
        <v>4462</v>
      </c>
      <c r="E873" s="7" t="s">
        <v>132</v>
      </c>
      <c r="F873" s="7" t="s">
        <v>0</v>
      </c>
      <c r="G873" s="7">
        <v>172.7</v>
      </c>
      <c r="H873" s="7">
        <v>123.2</v>
      </c>
      <c r="I873" s="7">
        <v>46.55</v>
      </c>
      <c r="J873" s="7">
        <v>342.45</v>
      </c>
      <c r="K873" s="7" t="s">
        <v>132</v>
      </c>
      <c r="L873" s="7">
        <v>1</v>
      </c>
      <c r="M873" s="7" t="s">
        <v>5122</v>
      </c>
      <c r="N873" s="7"/>
    </row>
    <row r="874" spans="1:14" hidden="1" x14ac:dyDescent="0.35">
      <c r="A874" s="7">
        <v>30721210</v>
      </c>
      <c r="B874" s="7" t="s">
        <v>5344</v>
      </c>
      <c r="C874" s="7" t="s">
        <v>4457</v>
      </c>
      <c r="D874" s="7" t="s">
        <v>4452</v>
      </c>
      <c r="E874" s="7" t="s">
        <v>0</v>
      </c>
      <c r="F874" s="7" t="s">
        <v>132</v>
      </c>
      <c r="G874" s="7">
        <v>502.7</v>
      </c>
      <c r="H874" s="7">
        <v>337.89</v>
      </c>
      <c r="I874" s="7">
        <v>46.55</v>
      </c>
      <c r="J874" s="7">
        <v>887.14</v>
      </c>
      <c r="K874" s="7" t="s">
        <v>132</v>
      </c>
      <c r="L874" s="7">
        <v>3</v>
      </c>
      <c r="M874" s="7" t="s">
        <v>5122</v>
      </c>
      <c r="N874" s="7"/>
    </row>
    <row r="875" spans="1:14" hidden="1" x14ac:dyDescent="0.35">
      <c r="A875" s="7">
        <v>30721229</v>
      </c>
      <c r="B875" s="7" t="s">
        <v>5345</v>
      </c>
      <c r="C875" s="7" t="s">
        <v>4457</v>
      </c>
      <c r="D875" s="7" t="s">
        <v>4452</v>
      </c>
      <c r="E875" s="7" t="s">
        <v>0</v>
      </c>
      <c r="F875" s="7" t="s">
        <v>132</v>
      </c>
      <c r="G875" s="7">
        <v>236.5</v>
      </c>
      <c r="H875" s="7">
        <v>186.9</v>
      </c>
      <c r="I875" s="7">
        <v>46.55</v>
      </c>
      <c r="J875" s="7">
        <v>469.95</v>
      </c>
      <c r="K875" s="7" t="s">
        <v>132</v>
      </c>
      <c r="L875" s="7">
        <v>2</v>
      </c>
      <c r="M875" s="7" t="s">
        <v>5122</v>
      </c>
      <c r="N875" s="7"/>
    </row>
    <row r="876" spans="1:14" hidden="1" x14ac:dyDescent="0.35">
      <c r="A876" s="7">
        <v>30721237</v>
      </c>
      <c r="B876" s="7" t="s">
        <v>5346</v>
      </c>
      <c r="C876" s="7" t="s">
        <v>4457</v>
      </c>
      <c r="D876" s="7" t="s">
        <v>4452</v>
      </c>
      <c r="E876" s="7" t="s">
        <v>0</v>
      </c>
      <c r="F876" s="7" t="s">
        <v>132</v>
      </c>
      <c r="G876" s="7">
        <v>256.3</v>
      </c>
      <c r="H876" s="7">
        <v>297.27999999999997</v>
      </c>
      <c r="I876" s="7">
        <v>17.27</v>
      </c>
      <c r="J876" s="7">
        <v>570.85</v>
      </c>
      <c r="K876" s="7" t="s">
        <v>132</v>
      </c>
      <c r="L876" s="7">
        <v>2</v>
      </c>
      <c r="M876" s="7" t="s">
        <v>5122</v>
      </c>
      <c r="N876" s="7"/>
    </row>
    <row r="877" spans="1:14" hidden="1" x14ac:dyDescent="0.35">
      <c r="A877" s="7">
        <v>30721245</v>
      </c>
      <c r="B877" s="7" t="s">
        <v>5347</v>
      </c>
      <c r="C877" s="7" t="s">
        <v>4457</v>
      </c>
      <c r="D877" s="7" t="s">
        <v>4452</v>
      </c>
      <c r="E877" s="7" t="s">
        <v>0</v>
      </c>
      <c r="F877" s="7" t="s">
        <v>132</v>
      </c>
      <c r="G877" s="7">
        <v>287.10000000000002</v>
      </c>
      <c r="H877" s="7">
        <v>228.94</v>
      </c>
      <c r="I877" s="7">
        <v>17.27</v>
      </c>
      <c r="J877" s="7">
        <v>533.30999999999995</v>
      </c>
      <c r="K877" s="7" t="s">
        <v>132</v>
      </c>
      <c r="L877" s="7">
        <v>2</v>
      </c>
      <c r="M877" s="7" t="s">
        <v>5122</v>
      </c>
      <c r="N877" s="7"/>
    </row>
    <row r="878" spans="1:14" hidden="1" x14ac:dyDescent="0.35">
      <c r="A878" s="7">
        <v>30721253</v>
      </c>
      <c r="B878" s="7" t="s">
        <v>5348</v>
      </c>
      <c r="C878" s="7" t="s">
        <v>4457</v>
      </c>
      <c r="D878" s="7" t="s">
        <v>4452</v>
      </c>
      <c r="E878" s="7" t="s">
        <v>0</v>
      </c>
      <c r="F878" s="7" t="s">
        <v>132</v>
      </c>
      <c r="G878" s="7">
        <v>547.79999999999995</v>
      </c>
      <c r="H878" s="7">
        <v>489.44</v>
      </c>
      <c r="I878" s="7">
        <v>46.55</v>
      </c>
      <c r="J878" s="7">
        <v>1083.79</v>
      </c>
      <c r="K878" s="7" t="s">
        <v>132</v>
      </c>
      <c r="L878" s="7">
        <v>3</v>
      </c>
      <c r="M878" s="7" t="s">
        <v>5122</v>
      </c>
      <c r="N878" s="7"/>
    </row>
    <row r="879" spans="1:14" ht="26" hidden="1" x14ac:dyDescent="0.35">
      <c r="A879" s="7">
        <v>30722012</v>
      </c>
      <c r="B879" s="7" t="s">
        <v>5349</v>
      </c>
      <c r="C879" s="7" t="s">
        <v>4457</v>
      </c>
      <c r="D879" s="7" t="s">
        <v>4462</v>
      </c>
      <c r="E879" s="7" t="s">
        <v>132</v>
      </c>
      <c r="F879" s="7" t="s">
        <v>0</v>
      </c>
      <c r="G879" s="7">
        <v>187.4</v>
      </c>
      <c r="H879" s="7">
        <v>175.76</v>
      </c>
      <c r="I879" s="7">
        <v>14.13</v>
      </c>
      <c r="J879" s="7">
        <v>377.29</v>
      </c>
      <c r="K879" s="7" t="s">
        <v>132</v>
      </c>
      <c r="L879" s="7">
        <v>1</v>
      </c>
      <c r="M879" s="7" t="s">
        <v>5122</v>
      </c>
      <c r="N879" s="7"/>
    </row>
    <row r="880" spans="1:14" hidden="1" x14ac:dyDescent="0.35">
      <c r="A880" s="7">
        <v>30722039</v>
      </c>
      <c r="B880" s="7" t="s">
        <v>5350</v>
      </c>
      <c r="C880" s="7" t="s">
        <v>4457</v>
      </c>
      <c r="D880" s="7" t="s">
        <v>4462</v>
      </c>
      <c r="E880" s="7" t="s">
        <v>132</v>
      </c>
      <c r="F880" s="7" t="s">
        <v>0</v>
      </c>
      <c r="G880" s="7">
        <v>156.19999999999999</v>
      </c>
      <c r="H880" s="7">
        <v>117.6</v>
      </c>
      <c r="I880" s="7">
        <v>14.14</v>
      </c>
      <c r="J880" s="7">
        <v>287.94</v>
      </c>
      <c r="K880" s="7" t="s">
        <v>132</v>
      </c>
      <c r="L880" s="7">
        <v>1</v>
      </c>
      <c r="M880" s="7" t="s">
        <v>5122</v>
      </c>
      <c r="N880" s="7"/>
    </row>
    <row r="881" spans="1:14" hidden="1" x14ac:dyDescent="0.35">
      <c r="A881" s="7">
        <v>30722047</v>
      </c>
      <c r="B881" s="7" t="s">
        <v>5351</v>
      </c>
      <c r="C881" s="7" t="s">
        <v>4457</v>
      </c>
      <c r="D881" s="7" t="s">
        <v>4452</v>
      </c>
      <c r="E881" s="7" t="s">
        <v>0</v>
      </c>
      <c r="F881" s="7" t="s">
        <v>132</v>
      </c>
      <c r="G881" s="7">
        <v>343.2</v>
      </c>
      <c r="H881" s="7">
        <v>276.26</v>
      </c>
      <c r="I881" s="7">
        <v>17.27</v>
      </c>
      <c r="J881" s="7">
        <v>636.73</v>
      </c>
      <c r="K881" s="7" t="s">
        <v>132</v>
      </c>
      <c r="L881" s="7">
        <v>2</v>
      </c>
      <c r="M881" s="7" t="s">
        <v>5122</v>
      </c>
      <c r="N881" s="7"/>
    </row>
    <row r="882" spans="1:14" hidden="1" x14ac:dyDescent="0.35">
      <c r="A882" s="7">
        <v>30722055</v>
      </c>
      <c r="B882" s="7" t="s">
        <v>5352</v>
      </c>
      <c r="C882" s="7" t="s">
        <v>4457</v>
      </c>
      <c r="D882" s="7" t="s">
        <v>4452</v>
      </c>
      <c r="E882" s="7" t="s">
        <v>0</v>
      </c>
      <c r="F882" s="7" t="s">
        <v>132</v>
      </c>
      <c r="G882" s="7">
        <v>211.2</v>
      </c>
      <c r="H882" s="7">
        <v>163.86</v>
      </c>
      <c r="I882" s="7">
        <v>0</v>
      </c>
      <c r="J882" s="7">
        <v>375.06</v>
      </c>
      <c r="K882" s="7" t="s">
        <v>132</v>
      </c>
      <c r="L882" s="7">
        <v>2</v>
      </c>
      <c r="M882" s="7" t="s">
        <v>5122</v>
      </c>
      <c r="N882" s="7"/>
    </row>
    <row r="883" spans="1:14" hidden="1" x14ac:dyDescent="0.35">
      <c r="A883" s="7">
        <v>30722063</v>
      </c>
      <c r="B883" s="7" t="s">
        <v>5353</v>
      </c>
      <c r="C883" s="7" t="s">
        <v>4457</v>
      </c>
      <c r="D883" s="7" t="s">
        <v>4452</v>
      </c>
      <c r="E883" s="7" t="s">
        <v>132</v>
      </c>
      <c r="F883" s="7" t="s">
        <v>132</v>
      </c>
      <c r="G883" s="7">
        <v>271.92</v>
      </c>
      <c r="H883" s="7">
        <v>194.66</v>
      </c>
      <c r="I883" s="7">
        <v>17.27</v>
      </c>
      <c r="J883" s="7">
        <v>483.85</v>
      </c>
      <c r="K883" s="7" t="s">
        <v>132</v>
      </c>
      <c r="L883" s="7">
        <v>2</v>
      </c>
      <c r="M883" s="7" t="s">
        <v>5122</v>
      </c>
      <c r="N883" s="7"/>
    </row>
    <row r="884" spans="1:14" hidden="1" x14ac:dyDescent="0.35">
      <c r="A884" s="7">
        <v>30722071</v>
      </c>
      <c r="B884" s="7" t="s">
        <v>5354</v>
      </c>
      <c r="C884" s="7" t="s">
        <v>4457</v>
      </c>
      <c r="D884" s="7" t="s">
        <v>4452</v>
      </c>
      <c r="E884" s="7" t="s">
        <v>132</v>
      </c>
      <c r="F884" s="7" t="s">
        <v>132</v>
      </c>
      <c r="G884" s="7">
        <v>161.91999999999999</v>
      </c>
      <c r="H884" s="7">
        <v>146.72</v>
      </c>
      <c r="I884" s="7">
        <v>17.27</v>
      </c>
      <c r="J884" s="7">
        <v>325.91000000000003</v>
      </c>
      <c r="K884" s="7" t="s">
        <v>132</v>
      </c>
      <c r="L884" s="7">
        <v>1</v>
      </c>
      <c r="M884" s="7" t="s">
        <v>5122</v>
      </c>
      <c r="N884" s="7"/>
    </row>
    <row r="885" spans="1:14" hidden="1" x14ac:dyDescent="0.35">
      <c r="A885" s="7">
        <v>30722080</v>
      </c>
      <c r="B885" s="7" t="s">
        <v>5355</v>
      </c>
      <c r="C885" s="7" t="s">
        <v>4457</v>
      </c>
      <c r="D885" s="7" t="s">
        <v>4452</v>
      </c>
      <c r="E885" s="7" t="s">
        <v>132</v>
      </c>
      <c r="F885" s="7" t="s">
        <v>132</v>
      </c>
      <c r="G885" s="7">
        <v>271.7</v>
      </c>
      <c r="H885" s="7">
        <v>211.7</v>
      </c>
      <c r="I885" s="7">
        <v>17.27</v>
      </c>
      <c r="J885" s="7">
        <v>500.67</v>
      </c>
      <c r="K885" s="7" t="s">
        <v>132</v>
      </c>
      <c r="L885" s="7">
        <v>2</v>
      </c>
      <c r="M885" s="7" t="s">
        <v>5122</v>
      </c>
      <c r="N885" s="7"/>
    </row>
    <row r="886" spans="1:14" hidden="1" x14ac:dyDescent="0.35">
      <c r="A886" s="7">
        <v>30722098</v>
      </c>
      <c r="B886" s="7" t="s">
        <v>5356</v>
      </c>
      <c r="C886" s="7" t="s">
        <v>4457</v>
      </c>
      <c r="D886" s="7" t="s">
        <v>4452</v>
      </c>
      <c r="E886" s="7" t="s">
        <v>132</v>
      </c>
      <c r="F886" s="7" t="s">
        <v>132</v>
      </c>
      <c r="G886" s="7">
        <v>310.2</v>
      </c>
      <c r="H886" s="7">
        <v>368.64</v>
      </c>
      <c r="I886" s="7">
        <v>17.27</v>
      </c>
      <c r="J886" s="7">
        <v>696.11</v>
      </c>
      <c r="K886" s="7" t="s">
        <v>132</v>
      </c>
      <c r="L886" s="7">
        <v>2</v>
      </c>
      <c r="M886" s="7" t="s">
        <v>5122</v>
      </c>
      <c r="N886" s="7"/>
    </row>
    <row r="887" spans="1:14" hidden="1" x14ac:dyDescent="0.35">
      <c r="A887" s="7">
        <v>30722101</v>
      </c>
      <c r="B887" s="7" t="s">
        <v>5357</v>
      </c>
      <c r="C887" s="7" t="s">
        <v>4457</v>
      </c>
      <c r="D887" s="7" t="s">
        <v>4452</v>
      </c>
      <c r="E887" s="7" t="s">
        <v>0</v>
      </c>
      <c r="F887" s="7" t="s">
        <v>132</v>
      </c>
      <c r="G887" s="7">
        <v>287.10000000000002</v>
      </c>
      <c r="H887" s="7">
        <v>297.27999999999997</v>
      </c>
      <c r="I887" s="7">
        <v>17.27</v>
      </c>
      <c r="J887" s="7">
        <v>601.65</v>
      </c>
      <c r="K887" s="7" t="s">
        <v>132</v>
      </c>
      <c r="L887" s="7">
        <v>2</v>
      </c>
      <c r="M887" s="7" t="s">
        <v>5122</v>
      </c>
      <c r="N887" s="7"/>
    </row>
    <row r="888" spans="1:14" hidden="1" x14ac:dyDescent="0.35">
      <c r="A888" s="7">
        <v>30722110</v>
      </c>
      <c r="B888" s="7" t="s">
        <v>5358</v>
      </c>
      <c r="C888" s="7" t="s">
        <v>4457</v>
      </c>
      <c r="D888" s="7" t="s">
        <v>4452</v>
      </c>
      <c r="E888" s="7" t="s">
        <v>0</v>
      </c>
      <c r="F888" s="7" t="s">
        <v>132</v>
      </c>
      <c r="G888" s="7">
        <v>183.7</v>
      </c>
      <c r="H888" s="7">
        <v>175.07</v>
      </c>
      <c r="I888" s="7">
        <v>46.55</v>
      </c>
      <c r="J888" s="7">
        <v>405.32</v>
      </c>
      <c r="K888" s="7" t="s">
        <v>132</v>
      </c>
      <c r="L888" s="7">
        <v>1</v>
      </c>
      <c r="M888" s="7" t="s">
        <v>5122</v>
      </c>
      <c r="N888" s="7"/>
    </row>
    <row r="889" spans="1:14" hidden="1" x14ac:dyDescent="0.35">
      <c r="A889" s="7">
        <v>30722128</v>
      </c>
      <c r="B889" s="7" t="s">
        <v>5359</v>
      </c>
      <c r="C889" s="7" t="s">
        <v>4457</v>
      </c>
      <c r="D889" s="7" t="s">
        <v>4452</v>
      </c>
      <c r="E889" s="7" t="s">
        <v>0</v>
      </c>
      <c r="F889" s="7" t="s">
        <v>132</v>
      </c>
      <c r="G889" s="7">
        <v>313.5</v>
      </c>
      <c r="H889" s="7">
        <v>330.4</v>
      </c>
      <c r="I889" s="7">
        <v>46.55</v>
      </c>
      <c r="J889" s="7">
        <v>690.45</v>
      </c>
      <c r="K889" s="7" t="s">
        <v>132</v>
      </c>
      <c r="L889" s="7">
        <v>4</v>
      </c>
      <c r="M889" s="7" t="s">
        <v>5122</v>
      </c>
      <c r="N889" s="7"/>
    </row>
    <row r="890" spans="1:14" hidden="1" x14ac:dyDescent="0.35">
      <c r="A890" s="7">
        <v>30722136</v>
      </c>
      <c r="B890" s="7" t="s">
        <v>5360</v>
      </c>
      <c r="C890" s="7" t="s">
        <v>4457</v>
      </c>
      <c r="D890" s="7" t="s">
        <v>4452</v>
      </c>
      <c r="E890" s="7" t="s">
        <v>0</v>
      </c>
      <c r="F890" s="7" t="s">
        <v>132</v>
      </c>
      <c r="G890" s="7">
        <v>313.5</v>
      </c>
      <c r="H890" s="7">
        <v>309.12</v>
      </c>
      <c r="I890" s="7">
        <v>46.55</v>
      </c>
      <c r="J890" s="7">
        <v>669.17</v>
      </c>
      <c r="K890" s="7" t="s">
        <v>132</v>
      </c>
      <c r="L890" s="7">
        <v>4</v>
      </c>
      <c r="M890" s="7" t="s">
        <v>5122</v>
      </c>
      <c r="N890" s="7"/>
    </row>
    <row r="891" spans="1:14" hidden="1" x14ac:dyDescent="0.35">
      <c r="A891" s="7">
        <v>30722144</v>
      </c>
      <c r="B891" s="7" t="s">
        <v>5361</v>
      </c>
      <c r="C891" s="7" t="s">
        <v>4457</v>
      </c>
      <c r="D891" s="7" t="s">
        <v>4452</v>
      </c>
      <c r="E891" s="7" t="s">
        <v>0</v>
      </c>
      <c r="F891" s="7" t="s">
        <v>132</v>
      </c>
      <c r="G891" s="7">
        <v>313.5</v>
      </c>
      <c r="H891" s="7">
        <v>381.79</v>
      </c>
      <c r="I891" s="7">
        <v>46.55</v>
      </c>
      <c r="J891" s="7">
        <v>741.84</v>
      </c>
      <c r="K891" s="7" t="s">
        <v>132</v>
      </c>
      <c r="L891" s="7">
        <v>2</v>
      </c>
      <c r="M891" s="7" t="s">
        <v>5122</v>
      </c>
      <c r="N891" s="7"/>
    </row>
    <row r="892" spans="1:14" hidden="1" x14ac:dyDescent="0.35">
      <c r="A892" s="7">
        <v>30722152</v>
      </c>
      <c r="B892" s="7" t="s">
        <v>5362</v>
      </c>
      <c r="C892" s="7" t="s">
        <v>4457</v>
      </c>
      <c r="D892" s="7" t="s">
        <v>4452</v>
      </c>
      <c r="E892" s="7" t="s">
        <v>0</v>
      </c>
      <c r="F892" s="7" t="s">
        <v>132</v>
      </c>
      <c r="G892" s="7">
        <v>141.46</v>
      </c>
      <c r="H892" s="7">
        <v>151.76</v>
      </c>
      <c r="I892" s="7">
        <v>6.27</v>
      </c>
      <c r="J892" s="7">
        <v>299.49</v>
      </c>
      <c r="K892" s="7" t="s">
        <v>132</v>
      </c>
      <c r="L892" s="7">
        <v>4</v>
      </c>
      <c r="M892" s="7" t="s">
        <v>5122</v>
      </c>
      <c r="N892" s="7"/>
    </row>
    <row r="893" spans="1:14" hidden="1" x14ac:dyDescent="0.35">
      <c r="A893" s="7">
        <v>30722160</v>
      </c>
      <c r="B893" s="7" t="s">
        <v>5363</v>
      </c>
      <c r="C893" s="7" t="s">
        <v>4457</v>
      </c>
      <c r="D893" s="7" t="s">
        <v>4462</v>
      </c>
      <c r="E893" s="7" t="s">
        <v>0</v>
      </c>
      <c r="F893" s="7" t="s">
        <v>0</v>
      </c>
      <c r="G893" s="7">
        <v>156.19999999999999</v>
      </c>
      <c r="H893" s="7">
        <v>137.57</v>
      </c>
      <c r="I893" s="7">
        <v>30.8</v>
      </c>
      <c r="J893" s="7">
        <v>324.57</v>
      </c>
      <c r="K893" s="7" t="s">
        <v>132</v>
      </c>
      <c r="L893" s="7">
        <v>1</v>
      </c>
      <c r="M893" s="7" t="s">
        <v>5122</v>
      </c>
      <c r="N893" s="7"/>
    </row>
    <row r="894" spans="1:14" hidden="1" x14ac:dyDescent="0.35">
      <c r="A894" s="7">
        <v>30722179</v>
      </c>
      <c r="B894" s="7" t="s">
        <v>5364</v>
      </c>
      <c r="C894" s="7" t="s">
        <v>4457</v>
      </c>
      <c r="D894" s="7" t="s">
        <v>4452</v>
      </c>
      <c r="E894" s="7" t="s">
        <v>0</v>
      </c>
      <c r="F894" s="7" t="s">
        <v>132</v>
      </c>
      <c r="G894" s="7">
        <v>466.4</v>
      </c>
      <c r="H894" s="7">
        <v>413.95</v>
      </c>
      <c r="I894" s="7">
        <v>17.27</v>
      </c>
      <c r="J894" s="7">
        <v>897.62</v>
      </c>
      <c r="K894" s="7" t="s">
        <v>132</v>
      </c>
      <c r="L894" s="7">
        <v>3</v>
      </c>
      <c r="M894" s="7" t="s">
        <v>5122</v>
      </c>
      <c r="N894" s="7"/>
    </row>
    <row r="895" spans="1:14" hidden="1" x14ac:dyDescent="0.35">
      <c r="A895" s="7">
        <v>30722209</v>
      </c>
      <c r="B895" s="7" t="s">
        <v>5365</v>
      </c>
      <c r="C895" s="7" t="s">
        <v>4457</v>
      </c>
      <c r="D895" s="7" t="s">
        <v>4452</v>
      </c>
      <c r="E895" s="7" t="s">
        <v>0</v>
      </c>
      <c r="F895" s="7" t="s">
        <v>132</v>
      </c>
      <c r="G895" s="7">
        <v>221.1</v>
      </c>
      <c r="H895" s="7">
        <v>186.9</v>
      </c>
      <c r="I895" s="7">
        <v>17.27</v>
      </c>
      <c r="J895" s="7">
        <v>425.27</v>
      </c>
      <c r="K895" s="7" t="s">
        <v>132</v>
      </c>
      <c r="L895" s="7">
        <v>2</v>
      </c>
      <c r="M895" s="7" t="s">
        <v>5122</v>
      </c>
      <c r="N895" s="7"/>
    </row>
    <row r="896" spans="1:14" hidden="1" x14ac:dyDescent="0.35">
      <c r="A896" s="7">
        <v>30722217</v>
      </c>
      <c r="B896" s="7" t="s">
        <v>5366</v>
      </c>
      <c r="C896" s="7" t="s">
        <v>4457</v>
      </c>
      <c r="D896" s="7" t="s">
        <v>4452</v>
      </c>
      <c r="E896" s="7" t="s">
        <v>0</v>
      </c>
      <c r="F896" s="7" t="s">
        <v>132</v>
      </c>
      <c r="G896" s="7">
        <v>161.91999999999999</v>
      </c>
      <c r="H896" s="7">
        <v>159.19999999999999</v>
      </c>
      <c r="I896" s="7">
        <v>17.27</v>
      </c>
      <c r="J896" s="7">
        <v>338.39</v>
      </c>
      <c r="K896" s="7" t="s">
        <v>132</v>
      </c>
      <c r="L896" s="7">
        <v>1</v>
      </c>
      <c r="M896" s="7" t="s">
        <v>5122</v>
      </c>
      <c r="N896" s="7"/>
    </row>
    <row r="897" spans="1:14" hidden="1" x14ac:dyDescent="0.35">
      <c r="A897" s="7">
        <v>30722225</v>
      </c>
      <c r="B897" s="7" t="s">
        <v>5367</v>
      </c>
      <c r="C897" s="7" t="s">
        <v>4457</v>
      </c>
      <c r="D897" s="7" t="s">
        <v>4452</v>
      </c>
      <c r="E897" s="7" t="s">
        <v>0</v>
      </c>
      <c r="F897" s="7" t="s">
        <v>132</v>
      </c>
      <c r="G897" s="7">
        <v>563.20000000000005</v>
      </c>
      <c r="H897" s="7">
        <v>489.44</v>
      </c>
      <c r="I897" s="7">
        <v>46.55</v>
      </c>
      <c r="J897" s="7">
        <v>1099.19</v>
      </c>
      <c r="K897" s="7" t="s">
        <v>132</v>
      </c>
      <c r="L897" s="7">
        <v>2</v>
      </c>
      <c r="M897" s="7" t="s">
        <v>5122</v>
      </c>
      <c r="N897" s="7"/>
    </row>
    <row r="898" spans="1:14" hidden="1" x14ac:dyDescent="0.35">
      <c r="A898" s="7">
        <v>30722233</v>
      </c>
      <c r="B898" s="7" t="s">
        <v>5368</v>
      </c>
      <c r="C898" s="7" t="s">
        <v>4457</v>
      </c>
      <c r="D898" s="7" t="s">
        <v>4452</v>
      </c>
      <c r="E898" s="7" t="s">
        <v>0</v>
      </c>
      <c r="F898" s="7" t="s">
        <v>132</v>
      </c>
      <c r="G898" s="7">
        <v>320.10000000000002</v>
      </c>
      <c r="H898" s="7">
        <v>363.2</v>
      </c>
      <c r="I898" s="7">
        <v>17.27</v>
      </c>
      <c r="J898" s="7">
        <v>700.57</v>
      </c>
      <c r="K898" s="7" t="s">
        <v>132</v>
      </c>
      <c r="L898" s="7">
        <v>2</v>
      </c>
      <c r="M898" s="7" t="s">
        <v>5122</v>
      </c>
      <c r="N898" s="7"/>
    </row>
    <row r="899" spans="1:14" hidden="1" x14ac:dyDescent="0.35">
      <c r="A899" s="7">
        <v>30722241</v>
      </c>
      <c r="B899" s="7" t="s">
        <v>5369</v>
      </c>
      <c r="C899" s="7" t="s">
        <v>4457</v>
      </c>
      <c r="D899" s="7" t="s">
        <v>4452</v>
      </c>
      <c r="E899" s="7" t="s">
        <v>0</v>
      </c>
      <c r="F899" s="7" t="s">
        <v>132</v>
      </c>
      <c r="G899" s="7">
        <v>161.91999999999999</v>
      </c>
      <c r="H899" s="7">
        <v>108.19</v>
      </c>
      <c r="I899" s="7">
        <v>17.27</v>
      </c>
      <c r="J899" s="7">
        <v>287.38</v>
      </c>
      <c r="K899" s="7" t="s">
        <v>132</v>
      </c>
      <c r="L899" s="7">
        <v>1</v>
      </c>
      <c r="M899" s="7" t="s">
        <v>5122</v>
      </c>
      <c r="N899" s="7"/>
    </row>
    <row r="900" spans="1:14" hidden="1" x14ac:dyDescent="0.35">
      <c r="A900" s="7">
        <v>30722250</v>
      </c>
      <c r="B900" s="7" t="s">
        <v>5370</v>
      </c>
      <c r="C900" s="7" t="s">
        <v>4457</v>
      </c>
      <c r="D900" s="7" t="s">
        <v>4462</v>
      </c>
      <c r="E900" s="7" t="s">
        <v>0</v>
      </c>
      <c r="F900" s="7" t="s">
        <v>0</v>
      </c>
      <c r="G900" s="7">
        <v>187.4</v>
      </c>
      <c r="H900" s="7">
        <v>151.19999999999999</v>
      </c>
      <c r="I900" s="7">
        <v>17.27</v>
      </c>
      <c r="J900" s="7">
        <v>355.87</v>
      </c>
      <c r="K900" s="7" t="s">
        <v>132</v>
      </c>
      <c r="L900" s="7">
        <v>1</v>
      </c>
      <c r="M900" s="7" t="s">
        <v>5122</v>
      </c>
      <c r="N900" s="7"/>
    </row>
    <row r="901" spans="1:14" hidden="1" x14ac:dyDescent="0.35">
      <c r="A901" s="7">
        <v>30722268</v>
      </c>
      <c r="B901" s="7" t="s">
        <v>5371</v>
      </c>
      <c r="C901" s="7" t="s">
        <v>4457</v>
      </c>
      <c r="D901" s="7" t="s">
        <v>4462</v>
      </c>
      <c r="E901" s="7" t="s">
        <v>0</v>
      </c>
      <c r="F901" s="7" t="s">
        <v>0</v>
      </c>
      <c r="G901" s="7">
        <v>187.4</v>
      </c>
      <c r="H901" s="7">
        <v>151.19999999999999</v>
      </c>
      <c r="I901" s="7">
        <v>17.27</v>
      </c>
      <c r="J901" s="7">
        <v>355.87</v>
      </c>
      <c r="K901" s="7" t="s">
        <v>132</v>
      </c>
      <c r="L901" s="7">
        <v>1</v>
      </c>
      <c r="M901" s="7" t="s">
        <v>5122</v>
      </c>
      <c r="N901" s="7"/>
    </row>
    <row r="902" spans="1:14" hidden="1" x14ac:dyDescent="0.35">
      <c r="A902" s="7">
        <v>30722276</v>
      </c>
      <c r="B902" s="7" t="s">
        <v>5372</v>
      </c>
      <c r="C902" s="7" t="s">
        <v>4457</v>
      </c>
      <c r="D902" s="7" t="s">
        <v>4452</v>
      </c>
      <c r="E902" s="7" t="s">
        <v>0</v>
      </c>
      <c r="F902" s="7" t="s">
        <v>132</v>
      </c>
      <c r="G902" s="7">
        <v>172.7</v>
      </c>
      <c r="H902" s="7">
        <v>138.82</v>
      </c>
      <c r="I902" s="7">
        <v>17.27</v>
      </c>
      <c r="J902" s="7">
        <v>328.79</v>
      </c>
      <c r="K902" s="7" t="s">
        <v>132</v>
      </c>
      <c r="L902" s="7">
        <v>1</v>
      </c>
      <c r="M902" s="7" t="s">
        <v>5122</v>
      </c>
      <c r="N902" s="7"/>
    </row>
    <row r="903" spans="1:14" hidden="1" x14ac:dyDescent="0.35">
      <c r="A903" s="7">
        <v>30722284</v>
      </c>
      <c r="B903" s="7" t="s">
        <v>5373</v>
      </c>
      <c r="C903" s="7" t="s">
        <v>4457</v>
      </c>
      <c r="D903" s="7" t="s">
        <v>4452</v>
      </c>
      <c r="E903" s="7" t="s">
        <v>0</v>
      </c>
      <c r="F903" s="7" t="s">
        <v>132</v>
      </c>
      <c r="G903" s="7">
        <v>188.06</v>
      </c>
      <c r="H903" s="7">
        <v>286.72000000000003</v>
      </c>
      <c r="I903" s="7">
        <v>17.8</v>
      </c>
      <c r="J903" s="7">
        <v>492.58</v>
      </c>
      <c r="K903" s="7" t="s">
        <v>132</v>
      </c>
      <c r="L903" s="7">
        <v>1</v>
      </c>
      <c r="M903" s="7" t="s">
        <v>5122</v>
      </c>
      <c r="N903" s="7"/>
    </row>
    <row r="904" spans="1:14" hidden="1" x14ac:dyDescent="0.35">
      <c r="A904" s="7">
        <v>30722292</v>
      </c>
      <c r="B904" s="7" t="s">
        <v>5374</v>
      </c>
      <c r="C904" s="7" t="s">
        <v>4445</v>
      </c>
      <c r="D904" s="7" t="s">
        <v>4462</v>
      </c>
      <c r="E904" s="7" t="s">
        <v>0</v>
      </c>
      <c r="F904" s="7" t="s">
        <v>0</v>
      </c>
      <c r="G904" s="7">
        <v>57.2</v>
      </c>
      <c r="H904" s="7">
        <v>66.89</v>
      </c>
      <c r="I904" s="7">
        <v>0</v>
      </c>
      <c r="J904" s="7">
        <v>124.09</v>
      </c>
      <c r="K904" s="7" t="s">
        <v>0</v>
      </c>
      <c r="L904" s="7">
        <v>1</v>
      </c>
      <c r="M904" s="7" t="s">
        <v>5122</v>
      </c>
      <c r="N904" s="7"/>
    </row>
    <row r="905" spans="1:14" hidden="1" x14ac:dyDescent="0.35">
      <c r="A905" s="7">
        <v>30722306</v>
      </c>
      <c r="B905" s="7" t="s">
        <v>5375</v>
      </c>
      <c r="C905" s="7" t="s">
        <v>4457</v>
      </c>
      <c r="D905" s="7" t="s">
        <v>4452</v>
      </c>
      <c r="E905" s="7" t="s">
        <v>132</v>
      </c>
      <c r="F905" s="7" t="s">
        <v>132</v>
      </c>
      <c r="G905" s="7">
        <v>396</v>
      </c>
      <c r="H905" s="7">
        <v>271.04000000000002</v>
      </c>
      <c r="I905" s="7">
        <v>46.55</v>
      </c>
      <c r="J905" s="7">
        <v>713.59</v>
      </c>
      <c r="K905" s="7" t="s">
        <v>132</v>
      </c>
      <c r="L905" s="7">
        <v>2</v>
      </c>
      <c r="M905" s="7" t="s">
        <v>5122</v>
      </c>
      <c r="N905" s="7"/>
    </row>
    <row r="906" spans="1:14" hidden="1" x14ac:dyDescent="0.35">
      <c r="A906" s="7">
        <v>30722314</v>
      </c>
      <c r="B906" s="7" t="s">
        <v>5376</v>
      </c>
      <c r="C906" s="7" t="s">
        <v>4457</v>
      </c>
      <c r="D906" s="7" t="s">
        <v>4452</v>
      </c>
      <c r="E906" s="7" t="s">
        <v>0</v>
      </c>
      <c r="F906" s="7" t="s">
        <v>132</v>
      </c>
      <c r="G906" s="7">
        <v>161.91999999999999</v>
      </c>
      <c r="H906" s="7">
        <v>112</v>
      </c>
      <c r="I906" s="7">
        <v>17.27</v>
      </c>
      <c r="J906" s="7">
        <v>291.19</v>
      </c>
      <c r="K906" s="7" t="s">
        <v>132</v>
      </c>
      <c r="L906" s="7">
        <v>2</v>
      </c>
      <c r="M906" s="7" t="s">
        <v>5122</v>
      </c>
      <c r="N906" s="7"/>
    </row>
    <row r="907" spans="1:14" hidden="1" x14ac:dyDescent="0.35">
      <c r="A907" s="7">
        <v>30722322</v>
      </c>
      <c r="B907" s="7" t="s">
        <v>5377</v>
      </c>
      <c r="C907" s="7" t="s">
        <v>4457</v>
      </c>
      <c r="D907" s="7" t="s">
        <v>4452</v>
      </c>
      <c r="E907" s="7" t="s">
        <v>0</v>
      </c>
      <c r="F907" s="7" t="s">
        <v>132</v>
      </c>
      <c r="G907" s="7">
        <v>430.1</v>
      </c>
      <c r="H907" s="7">
        <v>575.67999999999995</v>
      </c>
      <c r="I907" s="7">
        <v>17.27</v>
      </c>
      <c r="J907" s="7">
        <v>1023.05</v>
      </c>
      <c r="K907" s="7" t="s">
        <v>132</v>
      </c>
      <c r="L907" s="7">
        <v>3</v>
      </c>
      <c r="M907" s="7" t="s">
        <v>5122</v>
      </c>
      <c r="N907" s="7"/>
    </row>
    <row r="908" spans="1:14" hidden="1" x14ac:dyDescent="0.35">
      <c r="A908" s="7">
        <v>30722330</v>
      </c>
      <c r="B908" s="7" t="s">
        <v>5378</v>
      </c>
      <c r="C908" s="7" t="s">
        <v>4457</v>
      </c>
      <c r="D908" s="7" t="s">
        <v>4452</v>
      </c>
      <c r="E908" s="7" t="s">
        <v>132</v>
      </c>
      <c r="F908" s="7" t="s">
        <v>132</v>
      </c>
      <c r="G908" s="7">
        <v>1123.0999999999999</v>
      </c>
      <c r="H908" s="7">
        <v>896</v>
      </c>
      <c r="I908" s="7">
        <v>46.22</v>
      </c>
      <c r="J908" s="7">
        <v>2065.3200000000002</v>
      </c>
      <c r="K908" s="7" t="s">
        <v>132</v>
      </c>
      <c r="L908" s="7">
        <v>4</v>
      </c>
      <c r="M908" s="7" t="s">
        <v>5122</v>
      </c>
      <c r="N908" s="7"/>
    </row>
    <row r="909" spans="1:14" hidden="1" x14ac:dyDescent="0.35">
      <c r="A909" s="7">
        <v>30722349</v>
      </c>
      <c r="B909" s="7" t="s">
        <v>5379</v>
      </c>
      <c r="C909" s="7" t="s">
        <v>4445</v>
      </c>
      <c r="D909" s="7" t="s">
        <v>4462</v>
      </c>
      <c r="E909" s="7" t="s">
        <v>132</v>
      </c>
      <c r="F909" s="7" t="s">
        <v>0</v>
      </c>
      <c r="G909" s="7">
        <v>57.2</v>
      </c>
      <c r="H909" s="7">
        <v>40.18</v>
      </c>
      <c r="I909" s="7">
        <v>23.27</v>
      </c>
      <c r="J909" s="7">
        <v>120.65</v>
      </c>
      <c r="K909" s="7" t="s">
        <v>0</v>
      </c>
      <c r="L909" s="7">
        <v>1</v>
      </c>
      <c r="M909" s="7" t="s">
        <v>5122</v>
      </c>
      <c r="N909" s="7"/>
    </row>
    <row r="910" spans="1:14" hidden="1" x14ac:dyDescent="0.35">
      <c r="A910" s="7">
        <v>30722357</v>
      </c>
      <c r="B910" s="7" t="s">
        <v>5380</v>
      </c>
      <c r="C910" s="7" t="s">
        <v>4457</v>
      </c>
      <c r="D910" s="7" t="s">
        <v>4462</v>
      </c>
      <c r="E910" s="7" t="s">
        <v>132</v>
      </c>
      <c r="F910" s="7" t="s">
        <v>0</v>
      </c>
      <c r="G910" s="7">
        <v>138.6</v>
      </c>
      <c r="H910" s="7">
        <v>78.400000000000006</v>
      </c>
      <c r="I910" s="7">
        <v>23.27</v>
      </c>
      <c r="J910" s="7">
        <v>240.27</v>
      </c>
      <c r="K910" s="7" t="s">
        <v>132</v>
      </c>
      <c r="L910" s="7">
        <v>1</v>
      </c>
      <c r="M910" s="7" t="s">
        <v>5122</v>
      </c>
      <c r="N910" s="7"/>
    </row>
    <row r="911" spans="1:14" hidden="1" x14ac:dyDescent="0.35">
      <c r="A911" s="7">
        <v>30722365</v>
      </c>
      <c r="B911" s="7" t="s">
        <v>5381</v>
      </c>
      <c r="C911" s="7" t="s">
        <v>4457</v>
      </c>
      <c r="D911" s="7" t="s">
        <v>4462</v>
      </c>
      <c r="E911" s="7" t="s">
        <v>132</v>
      </c>
      <c r="F911" s="7" t="s">
        <v>0</v>
      </c>
      <c r="G911" s="7">
        <v>187.4</v>
      </c>
      <c r="H911" s="7">
        <v>146.38</v>
      </c>
      <c r="I911" s="7">
        <v>46.55</v>
      </c>
      <c r="J911" s="7">
        <v>380.33</v>
      </c>
      <c r="K911" s="7" t="s">
        <v>132</v>
      </c>
      <c r="L911" s="7">
        <v>2</v>
      </c>
      <c r="M911" s="7" t="s">
        <v>5122</v>
      </c>
      <c r="N911" s="7"/>
    </row>
    <row r="912" spans="1:14" hidden="1" x14ac:dyDescent="0.35">
      <c r="A912" s="7">
        <v>30722373</v>
      </c>
      <c r="B912" s="7" t="s">
        <v>5382</v>
      </c>
      <c r="C912" s="7" t="s">
        <v>4445</v>
      </c>
      <c r="D912" s="7" t="s">
        <v>4462</v>
      </c>
      <c r="E912" s="7" t="s">
        <v>132</v>
      </c>
      <c r="F912" s="7" t="s">
        <v>0</v>
      </c>
      <c r="G912" s="7">
        <v>57.2</v>
      </c>
      <c r="H912" s="7">
        <v>33.6</v>
      </c>
      <c r="I912" s="7">
        <v>23.27</v>
      </c>
      <c r="J912" s="7">
        <v>114.07</v>
      </c>
      <c r="K912" s="7" t="s">
        <v>0</v>
      </c>
      <c r="L912" s="7">
        <v>1</v>
      </c>
      <c r="M912" s="7" t="s">
        <v>5122</v>
      </c>
      <c r="N912" s="7"/>
    </row>
    <row r="913" spans="1:14" hidden="1" x14ac:dyDescent="0.35">
      <c r="A913" s="7">
        <v>30722381</v>
      </c>
      <c r="B913" s="7" t="s">
        <v>5383</v>
      </c>
      <c r="C913" s="7" t="s">
        <v>4445</v>
      </c>
      <c r="D913" s="7" t="s">
        <v>4462</v>
      </c>
      <c r="E913" s="7" t="s">
        <v>132</v>
      </c>
      <c r="F913" s="7" t="s">
        <v>0</v>
      </c>
      <c r="G913" s="7">
        <v>57.2</v>
      </c>
      <c r="H913" s="7">
        <v>30.91</v>
      </c>
      <c r="I913" s="7">
        <v>23.27</v>
      </c>
      <c r="J913" s="7">
        <v>111.38</v>
      </c>
      <c r="K913" s="7" t="s">
        <v>0</v>
      </c>
      <c r="L913" s="7">
        <v>1</v>
      </c>
      <c r="M913" s="7" t="s">
        <v>5122</v>
      </c>
      <c r="N913" s="7"/>
    </row>
    <row r="914" spans="1:14" hidden="1" x14ac:dyDescent="0.35">
      <c r="A914" s="7">
        <v>30722390</v>
      </c>
      <c r="B914" s="7" t="s">
        <v>5384</v>
      </c>
      <c r="C914" s="7" t="s">
        <v>4457</v>
      </c>
      <c r="D914" s="7" t="s">
        <v>4452</v>
      </c>
      <c r="E914" s="7" t="s">
        <v>132</v>
      </c>
      <c r="F914" s="7" t="s">
        <v>132</v>
      </c>
      <c r="G914" s="7">
        <v>188.06</v>
      </c>
      <c r="H914" s="7">
        <v>146.38999999999999</v>
      </c>
      <c r="I914" s="7">
        <v>46.55</v>
      </c>
      <c r="J914" s="7">
        <v>381</v>
      </c>
      <c r="K914" s="7" t="s">
        <v>132</v>
      </c>
      <c r="L914" s="7">
        <v>2</v>
      </c>
      <c r="M914" s="7" t="s">
        <v>5122</v>
      </c>
      <c r="N914" s="7"/>
    </row>
    <row r="915" spans="1:14" hidden="1" x14ac:dyDescent="0.35">
      <c r="A915" s="7">
        <v>30722403</v>
      </c>
      <c r="B915" s="7" t="s">
        <v>5385</v>
      </c>
      <c r="C915" s="7" t="s">
        <v>4457</v>
      </c>
      <c r="D915" s="7" t="s">
        <v>4462</v>
      </c>
      <c r="E915" s="7" t="s">
        <v>132</v>
      </c>
      <c r="F915" s="7" t="s">
        <v>0</v>
      </c>
      <c r="G915" s="7">
        <v>64.83</v>
      </c>
      <c r="H915" s="7">
        <v>28.8</v>
      </c>
      <c r="I915" s="7">
        <v>13.97</v>
      </c>
      <c r="J915" s="7">
        <v>107.6</v>
      </c>
      <c r="K915" s="7" t="s">
        <v>0</v>
      </c>
      <c r="L915" s="7">
        <v>1</v>
      </c>
      <c r="M915" s="7" t="s">
        <v>5122</v>
      </c>
      <c r="N915" s="7"/>
    </row>
    <row r="916" spans="1:14" hidden="1" x14ac:dyDescent="0.35">
      <c r="A916" s="7">
        <v>30722411</v>
      </c>
      <c r="B916" s="7" t="s">
        <v>5386</v>
      </c>
      <c r="C916" s="7" t="s">
        <v>4457</v>
      </c>
      <c r="D916" s="7" t="s">
        <v>4462</v>
      </c>
      <c r="E916" s="7" t="s">
        <v>132</v>
      </c>
      <c r="F916" s="7" t="s">
        <v>132</v>
      </c>
      <c r="G916" s="7">
        <v>188.06</v>
      </c>
      <c r="H916" s="7">
        <v>178.35</v>
      </c>
      <c r="I916" s="7">
        <v>46.55</v>
      </c>
      <c r="J916" s="7">
        <v>412.96</v>
      </c>
      <c r="K916" s="7" t="s">
        <v>132</v>
      </c>
      <c r="L916" s="7">
        <v>2</v>
      </c>
      <c r="M916" s="7" t="s">
        <v>5122</v>
      </c>
      <c r="N916" s="7"/>
    </row>
    <row r="917" spans="1:14" ht="26" hidden="1" x14ac:dyDescent="0.35">
      <c r="A917" s="7">
        <v>30722420</v>
      </c>
      <c r="B917" s="7" t="s">
        <v>5387</v>
      </c>
      <c r="C917" s="7" t="s">
        <v>4457</v>
      </c>
      <c r="D917" s="7" t="s">
        <v>4462</v>
      </c>
      <c r="E917" s="7" t="s">
        <v>132</v>
      </c>
      <c r="F917" s="7" t="s">
        <v>0</v>
      </c>
      <c r="G917" s="7">
        <v>123.2</v>
      </c>
      <c r="H917" s="7">
        <v>98.88</v>
      </c>
      <c r="I917" s="7">
        <v>23.27</v>
      </c>
      <c r="J917" s="7">
        <v>245.35</v>
      </c>
      <c r="K917" s="7" t="s">
        <v>132</v>
      </c>
      <c r="L917" s="7">
        <v>1</v>
      </c>
      <c r="M917" s="7" t="s">
        <v>5122</v>
      </c>
      <c r="N917" s="7"/>
    </row>
    <row r="918" spans="1:14" hidden="1" x14ac:dyDescent="0.35">
      <c r="A918" s="7">
        <v>30722438</v>
      </c>
      <c r="B918" s="7" t="s">
        <v>5388</v>
      </c>
      <c r="C918" s="7" t="s">
        <v>4457</v>
      </c>
      <c r="D918" s="7" t="s">
        <v>4452</v>
      </c>
      <c r="E918" s="7" t="s">
        <v>132</v>
      </c>
      <c r="F918" s="7" t="s">
        <v>132</v>
      </c>
      <c r="G918" s="7">
        <v>188.06</v>
      </c>
      <c r="H918" s="7">
        <v>214.18</v>
      </c>
      <c r="I918" s="7">
        <v>46.55</v>
      </c>
      <c r="J918" s="7">
        <v>448.79</v>
      </c>
      <c r="K918" s="7" t="s">
        <v>132</v>
      </c>
      <c r="L918" s="7">
        <v>1</v>
      </c>
      <c r="M918" s="7" t="s">
        <v>5122</v>
      </c>
      <c r="N918" s="7"/>
    </row>
    <row r="919" spans="1:14" hidden="1" x14ac:dyDescent="0.35">
      <c r="A919" s="7">
        <v>30722454</v>
      </c>
      <c r="B919" s="7" t="s">
        <v>5389</v>
      </c>
      <c r="C919" s="7" t="s">
        <v>4457</v>
      </c>
      <c r="D919" s="7" t="s">
        <v>4452</v>
      </c>
      <c r="E919" s="7" t="s">
        <v>0</v>
      </c>
      <c r="F919" s="7" t="s">
        <v>132</v>
      </c>
      <c r="G919" s="7">
        <v>466.4</v>
      </c>
      <c r="H919" s="7">
        <v>494.67</v>
      </c>
      <c r="I919" s="7">
        <v>17.27</v>
      </c>
      <c r="J919" s="7">
        <v>978.34</v>
      </c>
      <c r="K919" s="7" t="s">
        <v>132</v>
      </c>
      <c r="L919" s="7">
        <v>2</v>
      </c>
      <c r="M919" s="7" t="s">
        <v>5122</v>
      </c>
      <c r="N919" s="7"/>
    </row>
    <row r="920" spans="1:14" hidden="1" x14ac:dyDescent="0.35">
      <c r="A920" s="7">
        <v>30722462</v>
      </c>
      <c r="B920" s="7" t="s">
        <v>5390</v>
      </c>
      <c r="C920" s="7" t="s">
        <v>4457</v>
      </c>
      <c r="D920" s="7" t="s">
        <v>4452</v>
      </c>
      <c r="E920" s="7" t="s">
        <v>132</v>
      </c>
      <c r="F920" s="7" t="s">
        <v>132</v>
      </c>
      <c r="G920" s="7">
        <v>188.06</v>
      </c>
      <c r="H920" s="7">
        <v>286.72000000000003</v>
      </c>
      <c r="I920" s="7">
        <v>17.8</v>
      </c>
      <c r="J920" s="7">
        <v>492.58</v>
      </c>
      <c r="K920" s="7" t="s">
        <v>132</v>
      </c>
      <c r="L920" s="7">
        <v>1</v>
      </c>
      <c r="M920" s="7" t="s">
        <v>5122</v>
      </c>
      <c r="N920" s="7"/>
    </row>
    <row r="921" spans="1:14" hidden="1" x14ac:dyDescent="0.35">
      <c r="A921" s="7">
        <v>30722470</v>
      </c>
      <c r="B921" s="7" t="s">
        <v>5391</v>
      </c>
      <c r="C921" s="7" t="s">
        <v>4457</v>
      </c>
      <c r="D921" s="7" t="s">
        <v>4452</v>
      </c>
      <c r="E921" s="7" t="s">
        <v>0</v>
      </c>
      <c r="F921" s="7" t="s">
        <v>132</v>
      </c>
      <c r="G921" s="7">
        <v>188.06</v>
      </c>
      <c r="H921" s="7">
        <v>286.72000000000003</v>
      </c>
      <c r="I921" s="7">
        <v>17.8</v>
      </c>
      <c r="J921" s="7">
        <v>492.58</v>
      </c>
      <c r="K921" s="7" t="s">
        <v>132</v>
      </c>
      <c r="L921" s="7">
        <v>1</v>
      </c>
      <c r="M921" s="7" t="s">
        <v>5122</v>
      </c>
      <c r="N921" s="7"/>
    </row>
    <row r="922" spans="1:14" hidden="1" x14ac:dyDescent="0.35">
      <c r="A922" s="7">
        <v>30722489</v>
      </c>
      <c r="B922" s="7" t="s">
        <v>5392</v>
      </c>
      <c r="C922" s="7" t="s">
        <v>4457</v>
      </c>
      <c r="D922" s="7" t="s">
        <v>4452</v>
      </c>
      <c r="E922" s="7" t="s">
        <v>0</v>
      </c>
      <c r="F922" s="7" t="s">
        <v>132</v>
      </c>
      <c r="G922" s="7">
        <v>188.06</v>
      </c>
      <c r="H922" s="7">
        <v>286.72000000000003</v>
      </c>
      <c r="I922" s="7">
        <v>17.8</v>
      </c>
      <c r="J922" s="7">
        <v>492.58</v>
      </c>
      <c r="K922" s="7" t="s">
        <v>132</v>
      </c>
      <c r="L922" s="7">
        <v>1</v>
      </c>
      <c r="M922" s="7" t="s">
        <v>5122</v>
      </c>
      <c r="N922" s="7"/>
    </row>
    <row r="923" spans="1:14" hidden="1" x14ac:dyDescent="0.35">
      <c r="A923" s="7">
        <v>30722497</v>
      </c>
      <c r="B923" s="7" t="s">
        <v>5393</v>
      </c>
      <c r="C923" s="7" t="s">
        <v>4457</v>
      </c>
      <c r="D923" s="7" t="s">
        <v>4462</v>
      </c>
      <c r="E923" s="7" t="s">
        <v>132</v>
      </c>
      <c r="F923" s="7" t="s">
        <v>0</v>
      </c>
      <c r="G923" s="7">
        <v>64.83</v>
      </c>
      <c r="H923" s="7">
        <v>103.2</v>
      </c>
      <c r="I923" s="7">
        <v>17.27</v>
      </c>
      <c r="J923" s="7">
        <v>185.3</v>
      </c>
      <c r="K923" s="7" t="s">
        <v>132</v>
      </c>
      <c r="L923" s="7">
        <v>1</v>
      </c>
      <c r="M923" s="7" t="s">
        <v>5122</v>
      </c>
      <c r="N923" s="7"/>
    </row>
    <row r="924" spans="1:14" hidden="1" x14ac:dyDescent="0.35">
      <c r="A924" s="7">
        <v>30722500</v>
      </c>
      <c r="B924" s="7" t="s">
        <v>5394</v>
      </c>
      <c r="C924" s="7" t="s">
        <v>4457</v>
      </c>
      <c r="D924" s="7" t="s">
        <v>4452</v>
      </c>
      <c r="E924" s="7" t="s">
        <v>132</v>
      </c>
      <c r="F924" s="7" t="s">
        <v>132</v>
      </c>
      <c r="G924" s="7">
        <v>187.4</v>
      </c>
      <c r="H924" s="7">
        <v>153.19999999999999</v>
      </c>
      <c r="I924" s="7">
        <v>46.55</v>
      </c>
      <c r="J924" s="7">
        <v>387.15</v>
      </c>
      <c r="K924" s="7" t="s">
        <v>132</v>
      </c>
      <c r="L924" s="7">
        <v>1</v>
      </c>
      <c r="M924" s="7" t="s">
        <v>5122</v>
      </c>
      <c r="N924" s="7"/>
    </row>
    <row r="925" spans="1:14" hidden="1" x14ac:dyDescent="0.35">
      <c r="A925" s="7">
        <v>30722519</v>
      </c>
      <c r="B925" s="7" t="s">
        <v>5395</v>
      </c>
      <c r="C925" s="7" t="s">
        <v>4457</v>
      </c>
      <c r="D925" s="7" t="s">
        <v>4452</v>
      </c>
      <c r="E925" s="7" t="s">
        <v>132</v>
      </c>
      <c r="F925" s="7" t="s">
        <v>132</v>
      </c>
      <c r="G925" s="7">
        <v>161.91999999999999</v>
      </c>
      <c r="H925" s="7">
        <v>171.52</v>
      </c>
      <c r="I925" s="7">
        <v>23.27</v>
      </c>
      <c r="J925" s="7">
        <v>356.71</v>
      </c>
      <c r="K925" s="7" t="s">
        <v>132</v>
      </c>
      <c r="L925" s="7">
        <v>1</v>
      </c>
      <c r="M925" s="7" t="s">
        <v>5122</v>
      </c>
      <c r="N925" s="7"/>
    </row>
    <row r="926" spans="1:14" ht="26" hidden="1" x14ac:dyDescent="0.35">
      <c r="A926" s="7">
        <v>30722527</v>
      </c>
      <c r="B926" s="7" t="s">
        <v>5396</v>
      </c>
      <c r="C926" s="7" t="s">
        <v>4457</v>
      </c>
      <c r="D926" s="7" t="s">
        <v>4452</v>
      </c>
      <c r="E926" s="7" t="s">
        <v>132</v>
      </c>
      <c r="F926" s="7" t="s">
        <v>132</v>
      </c>
      <c r="G926" s="7">
        <v>188.06</v>
      </c>
      <c r="H926" s="7">
        <v>146.38999999999999</v>
      </c>
      <c r="I926" s="7">
        <v>46.55</v>
      </c>
      <c r="J926" s="7">
        <v>381</v>
      </c>
      <c r="K926" s="7" t="s">
        <v>132</v>
      </c>
      <c r="L926" s="7">
        <v>1</v>
      </c>
      <c r="M926" s="7" t="s">
        <v>5122</v>
      </c>
      <c r="N926" s="7"/>
    </row>
    <row r="927" spans="1:14" ht="26" hidden="1" x14ac:dyDescent="0.35">
      <c r="A927" s="7">
        <v>30722535</v>
      </c>
      <c r="B927" s="7" t="s">
        <v>5397</v>
      </c>
      <c r="C927" s="7" t="s">
        <v>4457</v>
      </c>
      <c r="D927" s="7" t="s">
        <v>4452</v>
      </c>
      <c r="E927" s="7" t="s">
        <v>132</v>
      </c>
      <c r="F927" s="7" t="s">
        <v>132</v>
      </c>
      <c r="G927" s="7">
        <v>188.06</v>
      </c>
      <c r="H927" s="7">
        <v>146.38999999999999</v>
      </c>
      <c r="I927" s="7">
        <v>46.55</v>
      </c>
      <c r="J927" s="7">
        <v>381</v>
      </c>
      <c r="K927" s="7" t="s">
        <v>132</v>
      </c>
      <c r="L927" s="7">
        <v>1</v>
      </c>
      <c r="M927" s="7" t="s">
        <v>5122</v>
      </c>
      <c r="N927" s="7"/>
    </row>
    <row r="928" spans="1:14" hidden="1" x14ac:dyDescent="0.35">
      <c r="A928" s="7">
        <v>30722543</v>
      </c>
      <c r="B928" s="7" t="s">
        <v>5398</v>
      </c>
      <c r="C928" s="7" t="s">
        <v>4457</v>
      </c>
      <c r="D928" s="7" t="s">
        <v>4452</v>
      </c>
      <c r="E928" s="7" t="s">
        <v>0</v>
      </c>
      <c r="F928" s="7" t="s">
        <v>132</v>
      </c>
      <c r="G928" s="7">
        <v>1123.0999999999999</v>
      </c>
      <c r="H928" s="7">
        <v>896</v>
      </c>
      <c r="I928" s="7">
        <v>46.22</v>
      </c>
      <c r="J928" s="7">
        <v>2065.3200000000002</v>
      </c>
      <c r="K928" s="7" t="s">
        <v>132</v>
      </c>
      <c r="L928" s="7">
        <v>4</v>
      </c>
      <c r="M928" s="7" t="s">
        <v>5122</v>
      </c>
      <c r="N928" s="7"/>
    </row>
    <row r="929" spans="1:14" hidden="1" x14ac:dyDescent="0.35">
      <c r="A929" s="7">
        <v>30722560</v>
      </c>
      <c r="B929" s="7" t="s">
        <v>5399</v>
      </c>
      <c r="C929" s="7" t="s">
        <v>4457</v>
      </c>
      <c r="D929" s="7" t="s">
        <v>4452</v>
      </c>
      <c r="E929" s="7" t="s">
        <v>0</v>
      </c>
      <c r="F929" s="7" t="s">
        <v>132</v>
      </c>
      <c r="G929" s="7">
        <v>430.1</v>
      </c>
      <c r="H929" s="7">
        <v>575.67999999999995</v>
      </c>
      <c r="I929" s="7">
        <v>17.27</v>
      </c>
      <c r="J929" s="7">
        <v>1023.05</v>
      </c>
      <c r="K929" s="7" t="s">
        <v>132</v>
      </c>
      <c r="L929" s="7">
        <v>2</v>
      </c>
      <c r="M929" s="7" t="s">
        <v>5122</v>
      </c>
      <c r="N929" s="7"/>
    </row>
    <row r="930" spans="1:14" hidden="1" x14ac:dyDescent="0.35">
      <c r="A930" s="7">
        <v>30722578</v>
      </c>
      <c r="B930" s="7" t="s">
        <v>5400</v>
      </c>
      <c r="C930" s="7" t="s">
        <v>4457</v>
      </c>
      <c r="D930" s="7" t="s">
        <v>4452</v>
      </c>
      <c r="E930" s="7" t="s">
        <v>0</v>
      </c>
      <c r="F930" s="7" t="s">
        <v>132</v>
      </c>
      <c r="G930" s="7">
        <v>265.64999999999998</v>
      </c>
      <c r="H930" s="7">
        <v>180.32</v>
      </c>
      <c r="I930" s="7">
        <v>22</v>
      </c>
      <c r="J930" s="7">
        <v>467.97</v>
      </c>
      <c r="K930" s="7" t="s">
        <v>132</v>
      </c>
      <c r="L930" s="7">
        <v>2</v>
      </c>
      <c r="M930" s="7" t="s">
        <v>5122</v>
      </c>
      <c r="N930" s="7"/>
    </row>
    <row r="931" spans="1:14" hidden="1" x14ac:dyDescent="0.35">
      <c r="A931" s="7">
        <v>30722586</v>
      </c>
      <c r="B931" s="7" t="s">
        <v>5401</v>
      </c>
      <c r="C931" s="7" t="s">
        <v>4457</v>
      </c>
      <c r="D931" s="7" t="s">
        <v>4452</v>
      </c>
      <c r="E931" s="7" t="s">
        <v>0</v>
      </c>
      <c r="F931" s="7" t="s">
        <v>132</v>
      </c>
      <c r="G931" s="7">
        <v>110</v>
      </c>
      <c r="H931" s="7">
        <v>73.92</v>
      </c>
      <c r="I931" s="7">
        <v>7.15</v>
      </c>
      <c r="J931" s="7">
        <v>191.07</v>
      </c>
      <c r="K931" s="7" t="s">
        <v>132</v>
      </c>
      <c r="L931" s="7">
        <v>1</v>
      </c>
      <c r="M931" s="7" t="s">
        <v>5122</v>
      </c>
      <c r="N931" s="7"/>
    </row>
    <row r="932" spans="1:14" hidden="1" x14ac:dyDescent="0.35">
      <c r="A932" s="7">
        <v>30722594</v>
      </c>
      <c r="B932" s="7" t="s">
        <v>5402</v>
      </c>
      <c r="C932" s="7" t="s">
        <v>4457</v>
      </c>
      <c r="D932" s="7" t="s">
        <v>4452</v>
      </c>
      <c r="E932" s="7" t="s">
        <v>0</v>
      </c>
      <c r="F932" s="7" t="s">
        <v>132</v>
      </c>
      <c r="G932" s="7">
        <v>545.6</v>
      </c>
      <c r="H932" s="7">
        <v>412.16</v>
      </c>
      <c r="I932" s="7">
        <v>46.55</v>
      </c>
      <c r="J932" s="7">
        <v>1004.31</v>
      </c>
      <c r="K932" s="7" t="s">
        <v>132</v>
      </c>
      <c r="L932" s="7">
        <v>4</v>
      </c>
      <c r="M932" s="7" t="s">
        <v>5122</v>
      </c>
      <c r="N932" s="7"/>
    </row>
    <row r="933" spans="1:14" hidden="1" x14ac:dyDescent="0.35">
      <c r="A933" s="7">
        <v>30722608</v>
      </c>
      <c r="B933" s="7" t="s">
        <v>5403</v>
      </c>
      <c r="C933" s="7" t="s">
        <v>4457</v>
      </c>
      <c r="D933" s="7" t="s">
        <v>4452</v>
      </c>
      <c r="E933" s="7" t="s">
        <v>0</v>
      </c>
      <c r="F933" s="7" t="s">
        <v>132</v>
      </c>
      <c r="G933" s="7">
        <v>396</v>
      </c>
      <c r="H933" s="7">
        <v>358.4</v>
      </c>
      <c r="I933" s="7">
        <v>46.55</v>
      </c>
      <c r="J933" s="7">
        <v>800.95</v>
      </c>
      <c r="K933" s="7" t="s">
        <v>132</v>
      </c>
      <c r="L933" s="7">
        <v>2</v>
      </c>
      <c r="M933" s="7" t="s">
        <v>5122</v>
      </c>
      <c r="N933" s="7"/>
    </row>
    <row r="934" spans="1:14" hidden="1" x14ac:dyDescent="0.35">
      <c r="A934" s="7">
        <v>30722616</v>
      </c>
      <c r="B934" s="7" t="s">
        <v>5404</v>
      </c>
      <c r="C934" s="7" t="s">
        <v>4457</v>
      </c>
      <c r="D934" s="7" t="s">
        <v>4452</v>
      </c>
      <c r="E934" s="7" t="s">
        <v>0</v>
      </c>
      <c r="F934" s="7" t="s">
        <v>132</v>
      </c>
      <c r="G934" s="7">
        <v>396</v>
      </c>
      <c r="H934" s="7">
        <v>337.89</v>
      </c>
      <c r="I934" s="7">
        <v>46.55</v>
      </c>
      <c r="J934" s="7">
        <v>780.44</v>
      </c>
      <c r="K934" s="7" t="s">
        <v>132</v>
      </c>
      <c r="L934" s="7">
        <v>2</v>
      </c>
      <c r="M934" s="7" t="s">
        <v>5122</v>
      </c>
      <c r="N934" s="7"/>
    </row>
    <row r="935" spans="1:14" hidden="1" x14ac:dyDescent="0.35">
      <c r="A935" s="7">
        <v>30722624</v>
      </c>
      <c r="B935" s="7" t="s">
        <v>5405</v>
      </c>
      <c r="C935" s="7" t="s">
        <v>4457</v>
      </c>
      <c r="D935" s="7" t="s">
        <v>4452</v>
      </c>
      <c r="E935" s="7" t="s">
        <v>0</v>
      </c>
      <c r="F935" s="7" t="s">
        <v>132</v>
      </c>
      <c r="G935" s="7">
        <v>396</v>
      </c>
      <c r="H935" s="7">
        <v>268.16000000000003</v>
      </c>
      <c r="I935" s="7">
        <v>46.55</v>
      </c>
      <c r="J935" s="7">
        <v>710.71</v>
      </c>
      <c r="K935" s="7" t="s">
        <v>132</v>
      </c>
      <c r="L935" s="7">
        <v>2</v>
      </c>
      <c r="M935" s="7" t="s">
        <v>5122</v>
      </c>
      <c r="N935" s="7"/>
    </row>
    <row r="936" spans="1:14" hidden="1" x14ac:dyDescent="0.35">
      <c r="A936" s="7">
        <v>30722632</v>
      </c>
      <c r="B936" s="7" t="s">
        <v>5406</v>
      </c>
      <c r="C936" s="7" t="s">
        <v>4457</v>
      </c>
      <c r="D936" s="7" t="s">
        <v>4452</v>
      </c>
      <c r="E936" s="7" t="s">
        <v>0</v>
      </c>
      <c r="F936" s="7" t="s">
        <v>132</v>
      </c>
      <c r="G936" s="7">
        <v>577.5</v>
      </c>
      <c r="H936" s="7">
        <v>392</v>
      </c>
      <c r="I936" s="7">
        <v>37.4</v>
      </c>
      <c r="J936" s="7">
        <v>1006.9</v>
      </c>
      <c r="K936" s="7" t="s">
        <v>132</v>
      </c>
      <c r="L936" s="7">
        <v>4</v>
      </c>
      <c r="M936" s="7" t="s">
        <v>5122</v>
      </c>
      <c r="N936" s="7"/>
    </row>
    <row r="937" spans="1:14" hidden="1" x14ac:dyDescent="0.35">
      <c r="A937" s="7">
        <v>30722640</v>
      </c>
      <c r="B937" s="7" t="s">
        <v>5407</v>
      </c>
      <c r="C937" s="7" t="s">
        <v>4445</v>
      </c>
      <c r="D937" s="7" t="s">
        <v>4462</v>
      </c>
      <c r="E937" s="7" t="s">
        <v>0</v>
      </c>
      <c r="F937" s="7" t="s">
        <v>0</v>
      </c>
      <c r="G937" s="7">
        <v>57.2</v>
      </c>
      <c r="H937" s="7">
        <v>93.2</v>
      </c>
      <c r="I937" s="7">
        <v>0</v>
      </c>
      <c r="J937" s="7">
        <v>150.4</v>
      </c>
      <c r="K937" s="7" t="s">
        <v>0</v>
      </c>
      <c r="L937" s="7">
        <v>0</v>
      </c>
      <c r="M937" s="7" t="s">
        <v>5122</v>
      </c>
      <c r="N937" s="7"/>
    </row>
    <row r="938" spans="1:14" ht="26" hidden="1" x14ac:dyDescent="0.35">
      <c r="A938" s="7">
        <v>30722659</v>
      </c>
      <c r="B938" s="7" t="s">
        <v>5408</v>
      </c>
      <c r="C938" s="7" t="s">
        <v>4457</v>
      </c>
      <c r="D938" s="7" t="s">
        <v>4452</v>
      </c>
      <c r="E938" s="7" t="s">
        <v>0</v>
      </c>
      <c r="F938" s="7" t="s">
        <v>132</v>
      </c>
      <c r="G938" s="7">
        <v>785.4</v>
      </c>
      <c r="H938" s="7">
        <v>533.12</v>
      </c>
      <c r="I938" s="7">
        <v>37.4</v>
      </c>
      <c r="J938" s="7">
        <v>1355.92</v>
      </c>
      <c r="K938" s="7" t="s">
        <v>132</v>
      </c>
      <c r="L938" s="7">
        <v>6</v>
      </c>
      <c r="M938" s="7" t="s">
        <v>5122</v>
      </c>
      <c r="N938" s="7"/>
    </row>
    <row r="939" spans="1:14" ht="26" hidden="1" x14ac:dyDescent="0.35">
      <c r="A939" s="7">
        <v>30722667</v>
      </c>
      <c r="B939" s="7" t="s">
        <v>5409</v>
      </c>
      <c r="C939" s="7" t="s">
        <v>4457</v>
      </c>
      <c r="D939" s="7" t="s">
        <v>4452</v>
      </c>
      <c r="E939" s="7" t="s">
        <v>132</v>
      </c>
      <c r="F939" s="7" t="s">
        <v>132</v>
      </c>
      <c r="G939" s="7">
        <v>970.2</v>
      </c>
      <c r="H939" s="7">
        <v>1058.4000000000001</v>
      </c>
      <c r="I939" s="7">
        <v>50.74</v>
      </c>
      <c r="J939" s="7">
        <v>2079.34</v>
      </c>
      <c r="K939" s="7" t="s">
        <v>132</v>
      </c>
      <c r="L939" s="7">
        <v>8</v>
      </c>
      <c r="M939" s="7" t="s">
        <v>5122</v>
      </c>
      <c r="N939" s="7"/>
    </row>
    <row r="940" spans="1:14" ht="26" hidden="1" x14ac:dyDescent="0.35">
      <c r="A940" s="7">
        <v>30722675</v>
      </c>
      <c r="B940" s="7" t="s">
        <v>5410</v>
      </c>
      <c r="C940" s="7" t="s">
        <v>4457</v>
      </c>
      <c r="D940" s="7" t="s">
        <v>4452</v>
      </c>
      <c r="E940" s="7" t="s">
        <v>132</v>
      </c>
      <c r="F940" s="7" t="s">
        <v>132</v>
      </c>
      <c r="G940" s="7">
        <v>2486.2800000000002</v>
      </c>
      <c r="H940" s="7">
        <v>1351.84</v>
      </c>
      <c r="I940" s="7">
        <v>63.43</v>
      </c>
      <c r="J940" s="7">
        <v>3901.55</v>
      </c>
      <c r="K940" s="7" t="s">
        <v>132</v>
      </c>
      <c r="L940" s="7">
        <v>8</v>
      </c>
      <c r="M940" s="7" t="s">
        <v>5122</v>
      </c>
      <c r="N940" s="7"/>
    </row>
    <row r="941" spans="1:14" hidden="1" x14ac:dyDescent="0.35">
      <c r="A941" s="7">
        <v>30722683</v>
      </c>
      <c r="B941" s="7" t="s">
        <v>5411</v>
      </c>
      <c r="C941" s="7" t="s">
        <v>4457</v>
      </c>
      <c r="D941" s="7" t="s">
        <v>4452</v>
      </c>
      <c r="E941" s="7" t="s">
        <v>132</v>
      </c>
      <c r="F941" s="7" t="s">
        <v>132</v>
      </c>
      <c r="G941" s="7">
        <v>970.2</v>
      </c>
      <c r="H941" s="7">
        <v>1058.4000000000001</v>
      </c>
      <c r="I941" s="7">
        <v>50.74</v>
      </c>
      <c r="J941" s="7">
        <v>2079.34</v>
      </c>
      <c r="K941" s="7" t="s">
        <v>132</v>
      </c>
      <c r="L941" s="7">
        <v>8</v>
      </c>
      <c r="M941" s="7" t="s">
        <v>5122</v>
      </c>
      <c r="N941" s="7"/>
    </row>
    <row r="942" spans="1:14" hidden="1" x14ac:dyDescent="0.35">
      <c r="A942" s="7">
        <v>30722691</v>
      </c>
      <c r="B942" s="7" t="s">
        <v>5412</v>
      </c>
      <c r="C942" s="7" t="s">
        <v>4457</v>
      </c>
      <c r="D942" s="7" t="s">
        <v>4452</v>
      </c>
      <c r="E942" s="7" t="s">
        <v>0</v>
      </c>
      <c r="F942" s="7" t="s">
        <v>132</v>
      </c>
      <c r="G942" s="7">
        <v>577.5</v>
      </c>
      <c r="H942" s="7">
        <v>392</v>
      </c>
      <c r="I942" s="7">
        <v>37.4</v>
      </c>
      <c r="J942" s="7">
        <v>1006.9</v>
      </c>
      <c r="K942" s="7" t="s">
        <v>132</v>
      </c>
      <c r="L942" s="7">
        <v>6</v>
      </c>
      <c r="M942" s="7" t="s">
        <v>5122</v>
      </c>
      <c r="N942" s="7"/>
    </row>
    <row r="943" spans="1:14" hidden="1" x14ac:dyDescent="0.35">
      <c r="A943" s="7">
        <v>30722705</v>
      </c>
      <c r="B943" s="7" t="s">
        <v>5413</v>
      </c>
      <c r="C943" s="7" t="s">
        <v>4457</v>
      </c>
      <c r="D943" s="7" t="s">
        <v>4452</v>
      </c>
      <c r="E943" s="7" t="s">
        <v>0</v>
      </c>
      <c r="F943" s="7" t="s">
        <v>132</v>
      </c>
      <c r="G943" s="7">
        <v>236.5</v>
      </c>
      <c r="H943" s="7">
        <v>151.87</v>
      </c>
      <c r="I943" s="7">
        <v>46.55</v>
      </c>
      <c r="J943" s="7">
        <v>434.92</v>
      </c>
      <c r="K943" s="7" t="s">
        <v>132</v>
      </c>
      <c r="L943" s="7">
        <v>2</v>
      </c>
      <c r="M943" s="7" t="s">
        <v>5122</v>
      </c>
      <c r="N943" s="7"/>
    </row>
    <row r="944" spans="1:14" hidden="1" x14ac:dyDescent="0.35">
      <c r="A944" s="7">
        <v>30722713</v>
      </c>
      <c r="B944" s="7" t="s">
        <v>5414</v>
      </c>
      <c r="C944" s="7" t="s">
        <v>4457</v>
      </c>
      <c r="D944" s="7" t="s">
        <v>4452</v>
      </c>
      <c r="E944" s="7" t="s">
        <v>0</v>
      </c>
      <c r="F944" s="7" t="s">
        <v>132</v>
      </c>
      <c r="G944" s="7">
        <v>178.2</v>
      </c>
      <c r="H944" s="7">
        <v>132.5</v>
      </c>
      <c r="I944" s="7">
        <v>17.27</v>
      </c>
      <c r="J944" s="7">
        <v>327.97</v>
      </c>
      <c r="K944" s="7" t="s">
        <v>132</v>
      </c>
      <c r="L944" s="7">
        <v>1</v>
      </c>
      <c r="M944" s="7" t="s">
        <v>5122</v>
      </c>
      <c r="N944" s="7"/>
    </row>
    <row r="945" spans="1:14" ht="26" hidden="1" x14ac:dyDescent="0.35">
      <c r="A945" s="7">
        <v>30722721</v>
      </c>
      <c r="B945" s="7" t="s">
        <v>5415</v>
      </c>
      <c r="C945" s="7" t="s">
        <v>4457</v>
      </c>
      <c r="D945" s="7" t="s">
        <v>4452</v>
      </c>
      <c r="E945" s="7" t="s">
        <v>0</v>
      </c>
      <c r="F945" s="7" t="s">
        <v>132</v>
      </c>
      <c r="G945" s="7">
        <v>353.93</v>
      </c>
      <c r="H945" s="7">
        <v>240.24</v>
      </c>
      <c r="I945" s="7">
        <v>7.15</v>
      </c>
      <c r="J945" s="7">
        <v>601.32000000000005</v>
      </c>
      <c r="K945" s="7" t="s">
        <v>132</v>
      </c>
      <c r="L945" s="7">
        <v>1</v>
      </c>
      <c r="M945" s="7" t="s">
        <v>5122</v>
      </c>
      <c r="N945" s="7"/>
    </row>
    <row r="946" spans="1:14" ht="26" hidden="1" x14ac:dyDescent="0.35">
      <c r="A946" s="7">
        <v>30722730</v>
      </c>
      <c r="B946" s="7" t="s">
        <v>5416</v>
      </c>
      <c r="C946" s="7" t="s">
        <v>4457</v>
      </c>
      <c r="D946" s="7" t="s">
        <v>4452</v>
      </c>
      <c r="E946" s="7" t="s">
        <v>0</v>
      </c>
      <c r="F946" s="7" t="s">
        <v>132</v>
      </c>
      <c r="G946" s="7">
        <v>353.93</v>
      </c>
      <c r="H946" s="7">
        <v>240.24</v>
      </c>
      <c r="I946" s="7">
        <v>7.15</v>
      </c>
      <c r="J946" s="7">
        <v>601.32000000000005</v>
      </c>
      <c r="K946" s="7" t="s">
        <v>132</v>
      </c>
      <c r="L946" s="7">
        <v>1</v>
      </c>
      <c r="M946" s="7" t="s">
        <v>5122</v>
      </c>
      <c r="N946" s="7"/>
    </row>
    <row r="947" spans="1:14" hidden="1" x14ac:dyDescent="0.35">
      <c r="A947" s="7">
        <v>30722748</v>
      </c>
      <c r="B947" s="7" t="s">
        <v>5417</v>
      </c>
      <c r="C947" s="7" t="s">
        <v>4457</v>
      </c>
      <c r="D947" s="7" t="s">
        <v>4452</v>
      </c>
      <c r="E947" s="7" t="s">
        <v>0</v>
      </c>
      <c r="F947" s="7" t="s">
        <v>132</v>
      </c>
      <c r="G947" s="7">
        <v>187.4</v>
      </c>
      <c r="H947" s="7">
        <v>297.27999999999997</v>
      </c>
      <c r="I947" s="7">
        <v>17.27</v>
      </c>
      <c r="J947" s="7">
        <v>501.95</v>
      </c>
      <c r="K947" s="7" t="s">
        <v>132</v>
      </c>
      <c r="L947" s="7">
        <v>1</v>
      </c>
      <c r="M947" s="7" t="s">
        <v>5122</v>
      </c>
      <c r="N947" s="7"/>
    </row>
    <row r="948" spans="1:14" ht="26" hidden="1" x14ac:dyDescent="0.35">
      <c r="A948" s="7">
        <v>30722756</v>
      </c>
      <c r="B948" s="7" t="s">
        <v>5418</v>
      </c>
      <c r="C948" s="7" t="s">
        <v>4457</v>
      </c>
      <c r="D948" s="7" t="s">
        <v>4452</v>
      </c>
      <c r="E948" s="7" t="s">
        <v>0</v>
      </c>
      <c r="F948" s="7" t="s">
        <v>132</v>
      </c>
      <c r="G948" s="7">
        <v>970.2</v>
      </c>
      <c r="H948" s="7">
        <v>1058.4000000000001</v>
      </c>
      <c r="I948" s="7">
        <v>50.74</v>
      </c>
      <c r="J948" s="7">
        <v>2079.34</v>
      </c>
      <c r="K948" s="7" t="s">
        <v>132</v>
      </c>
      <c r="L948" s="7">
        <v>4</v>
      </c>
      <c r="M948" s="7" t="s">
        <v>5122</v>
      </c>
      <c r="N948" s="7"/>
    </row>
    <row r="949" spans="1:14" hidden="1" x14ac:dyDescent="0.35">
      <c r="A949" s="7">
        <v>30722764</v>
      </c>
      <c r="B949" s="7" t="s">
        <v>5419</v>
      </c>
      <c r="C949" s="7" t="s">
        <v>4457</v>
      </c>
      <c r="D949" s="7" t="s">
        <v>4462</v>
      </c>
      <c r="E949" s="7" t="s">
        <v>132</v>
      </c>
      <c r="F949" s="7" t="s">
        <v>0</v>
      </c>
      <c r="G949" s="7">
        <v>57.2</v>
      </c>
      <c r="H949" s="7">
        <v>28.8</v>
      </c>
      <c r="I949" s="7">
        <v>0</v>
      </c>
      <c r="J949" s="7">
        <v>86</v>
      </c>
      <c r="K949" s="7" t="s">
        <v>0</v>
      </c>
      <c r="L949" s="7">
        <v>1</v>
      </c>
      <c r="M949" s="7" t="s">
        <v>5122</v>
      </c>
      <c r="N949" s="7"/>
    </row>
    <row r="950" spans="1:14" hidden="1" x14ac:dyDescent="0.35">
      <c r="A950" s="7">
        <v>30722772</v>
      </c>
      <c r="B950" s="7" t="s">
        <v>5420</v>
      </c>
      <c r="C950" s="7" t="s">
        <v>4457</v>
      </c>
      <c r="D950" s="7" t="s">
        <v>4452</v>
      </c>
      <c r="E950" s="7" t="s">
        <v>132</v>
      </c>
      <c r="F950" s="7" t="s">
        <v>132</v>
      </c>
      <c r="G950" s="7">
        <v>188.06</v>
      </c>
      <c r="H950" s="7">
        <v>179.26</v>
      </c>
      <c r="I950" s="7">
        <v>17.8</v>
      </c>
      <c r="J950" s="7">
        <v>385.12</v>
      </c>
      <c r="K950" s="7" t="s">
        <v>132</v>
      </c>
      <c r="L950" s="7">
        <v>1</v>
      </c>
      <c r="M950" s="7" t="s">
        <v>5122</v>
      </c>
      <c r="N950" s="7"/>
    </row>
    <row r="951" spans="1:14" hidden="1" x14ac:dyDescent="0.35">
      <c r="A951" s="7">
        <v>30722780</v>
      </c>
      <c r="B951" s="7" t="s">
        <v>5421</v>
      </c>
      <c r="C951" s="7" t="s">
        <v>4457</v>
      </c>
      <c r="D951" s="7" t="s">
        <v>4452</v>
      </c>
      <c r="E951" s="7" t="s">
        <v>0</v>
      </c>
      <c r="F951" s="7" t="s">
        <v>132</v>
      </c>
      <c r="G951" s="7">
        <v>161.91999999999999</v>
      </c>
      <c r="H951" s="7">
        <v>154.88</v>
      </c>
      <c r="I951" s="7">
        <v>17.27</v>
      </c>
      <c r="J951" s="7">
        <v>334.07</v>
      </c>
      <c r="K951" s="7" t="s">
        <v>132</v>
      </c>
      <c r="L951" s="7">
        <v>1</v>
      </c>
      <c r="M951" s="7" t="s">
        <v>5122</v>
      </c>
      <c r="N951" s="7"/>
    </row>
    <row r="952" spans="1:14" hidden="1" x14ac:dyDescent="0.35">
      <c r="A952" s="7">
        <v>30722799</v>
      </c>
      <c r="B952" s="7" t="s">
        <v>5422</v>
      </c>
      <c r="C952" s="7" t="s">
        <v>4457</v>
      </c>
      <c r="D952" s="7" t="s">
        <v>4452</v>
      </c>
      <c r="E952" s="7" t="s">
        <v>0</v>
      </c>
      <c r="F952" s="7" t="s">
        <v>132</v>
      </c>
      <c r="G952" s="7">
        <v>334.95</v>
      </c>
      <c r="H952" s="7">
        <v>297.27999999999997</v>
      </c>
      <c r="I952" s="7">
        <v>7.15</v>
      </c>
      <c r="J952" s="7">
        <v>639.38</v>
      </c>
      <c r="K952" s="7" t="s">
        <v>132</v>
      </c>
      <c r="L952" s="7">
        <v>1</v>
      </c>
      <c r="M952" s="7" t="s">
        <v>5122</v>
      </c>
      <c r="N952" s="7"/>
    </row>
    <row r="953" spans="1:14" hidden="1" x14ac:dyDescent="0.35">
      <c r="A953" s="7">
        <v>30722802</v>
      </c>
      <c r="B953" s="7" t="s">
        <v>5423</v>
      </c>
      <c r="C953" s="7" t="s">
        <v>4457</v>
      </c>
      <c r="D953" s="7" t="s">
        <v>4452</v>
      </c>
      <c r="E953" s="7" t="s">
        <v>0</v>
      </c>
      <c r="F953" s="7" t="s">
        <v>132</v>
      </c>
      <c r="G953" s="7">
        <v>609.4</v>
      </c>
      <c r="H953" s="7">
        <v>413.95</v>
      </c>
      <c r="I953" s="7">
        <v>7.15</v>
      </c>
      <c r="J953" s="7">
        <v>1030.5</v>
      </c>
      <c r="K953" s="7" t="s">
        <v>132</v>
      </c>
      <c r="L953" s="7">
        <v>1</v>
      </c>
      <c r="M953" s="7" t="s">
        <v>5122</v>
      </c>
      <c r="N953" s="7"/>
    </row>
    <row r="954" spans="1:14" hidden="1" x14ac:dyDescent="0.35">
      <c r="A954" s="7">
        <v>30722810</v>
      </c>
      <c r="B954" s="7" t="s">
        <v>5424</v>
      </c>
      <c r="C954" s="7" t="s">
        <v>4457</v>
      </c>
      <c r="D954" s="7" t="s">
        <v>4452</v>
      </c>
      <c r="E954" s="7" t="s">
        <v>0</v>
      </c>
      <c r="F954" s="7" t="s">
        <v>132</v>
      </c>
      <c r="G954" s="7">
        <v>161.91999999999999</v>
      </c>
      <c r="H954" s="7">
        <v>126.96</v>
      </c>
      <c r="I954" s="7">
        <v>17.27</v>
      </c>
      <c r="J954" s="7">
        <v>306.14999999999998</v>
      </c>
      <c r="K954" s="7" t="s">
        <v>132</v>
      </c>
      <c r="L954" s="7">
        <v>1</v>
      </c>
      <c r="M954" s="7" t="s">
        <v>5122</v>
      </c>
      <c r="N954" s="7"/>
    </row>
    <row r="955" spans="1:14" hidden="1" x14ac:dyDescent="0.35">
      <c r="A955" s="7">
        <v>30722829</v>
      </c>
      <c r="B955" s="7" t="s">
        <v>5425</v>
      </c>
      <c r="C955" s="7" t="s">
        <v>4457</v>
      </c>
      <c r="D955" s="7" t="s">
        <v>4452</v>
      </c>
      <c r="E955" s="7" t="s">
        <v>0</v>
      </c>
      <c r="F955" s="7" t="s">
        <v>132</v>
      </c>
      <c r="G955" s="7">
        <v>258.5</v>
      </c>
      <c r="H955" s="7">
        <v>297.27999999999997</v>
      </c>
      <c r="I955" s="7">
        <v>17.27</v>
      </c>
      <c r="J955" s="7">
        <v>573.04999999999995</v>
      </c>
      <c r="K955" s="7" t="s">
        <v>132</v>
      </c>
      <c r="L955" s="7">
        <v>2</v>
      </c>
      <c r="M955" s="7" t="s">
        <v>5122</v>
      </c>
      <c r="N955" s="7"/>
    </row>
    <row r="956" spans="1:14" hidden="1" x14ac:dyDescent="0.35">
      <c r="A956" s="7">
        <v>30722845</v>
      </c>
      <c r="B956" s="7" t="s">
        <v>5426</v>
      </c>
      <c r="C956" s="7" t="s">
        <v>4457</v>
      </c>
      <c r="D956" s="7" t="s">
        <v>4452</v>
      </c>
      <c r="E956" s="7" t="s">
        <v>0</v>
      </c>
      <c r="F956" s="7" t="s">
        <v>132</v>
      </c>
      <c r="G956" s="7">
        <v>430.1</v>
      </c>
      <c r="H956" s="7">
        <v>631.52</v>
      </c>
      <c r="I956" s="7">
        <v>17.27</v>
      </c>
      <c r="J956" s="7">
        <v>1078.8900000000001</v>
      </c>
      <c r="K956" s="7" t="s">
        <v>132</v>
      </c>
      <c r="L956" s="7">
        <v>2</v>
      </c>
      <c r="M956" s="7" t="s">
        <v>5122</v>
      </c>
      <c r="N956" s="7"/>
    </row>
    <row r="957" spans="1:14" hidden="1" x14ac:dyDescent="0.35">
      <c r="A957" s="7">
        <v>30722853</v>
      </c>
      <c r="B957" s="7" t="s">
        <v>5427</v>
      </c>
      <c r="C957" s="7" t="s">
        <v>4457</v>
      </c>
      <c r="D957" s="7" t="s">
        <v>4452</v>
      </c>
      <c r="E957" s="7" t="s">
        <v>0</v>
      </c>
      <c r="F957" s="7" t="s">
        <v>132</v>
      </c>
      <c r="G957" s="7">
        <v>265.64999999999998</v>
      </c>
      <c r="H957" s="7">
        <v>180.32</v>
      </c>
      <c r="I957" s="7">
        <v>22</v>
      </c>
      <c r="J957" s="7">
        <v>467.97</v>
      </c>
      <c r="K957" s="7" t="s">
        <v>132</v>
      </c>
      <c r="L957" s="7">
        <v>1</v>
      </c>
      <c r="M957" s="7" t="s">
        <v>5122</v>
      </c>
      <c r="N957" s="7"/>
    </row>
    <row r="958" spans="1:14" ht="26" hidden="1" x14ac:dyDescent="0.35">
      <c r="A958" s="7">
        <v>30722861</v>
      </c>
      <c r="B958" s="7" t="s">
        <v>5428</v>
      </c>
      <c r="C958" s="7" t="s">
        <v>4457</v>
      </c>
      <c r="D958" s="7" t="s">
        <v>4452</v>
      </c>
      <c r="E958" s="7" t="s">
        <v>0</v>
      </c>
      <c r="F958" s="7" t="s">
        <v>132</v>
      </c>
      <c r="G958" s="7">
        <v>609.4</v>
      </c>
      <c r="H958" s="7">
        <v>413.95</v>
      </c>
      <c r="I958" s="7">
        <v>7.15</v>
      </c>
      <c r="J958" s="7">
        <v>1030.5</v>
      </c>
      <c r="K958" s="7" t="s">
        <v>132</v>
      </c>
      <c r="L958" s="7">
        <v>1</v>
      </c>
      <c r="M958" s="7" t="s">
        <v>5122</v>
      </c>
      <c r="N958" s="7"/>
    </row>
    <row r="959" spans="1:14" hidden="1" x14ac:dyDescent="0.35">
      <c r="A959" s="7">
        <v>30722870</v>
      </c>
      <c r="B959" s="7" t="s">
        <v>5429</v>
      </c>
      <c r="C959" s="7" t="s">
        <v>4457</v>
      </c>
      <c r="D959" s="7" t="s">
        <v>4452</v>
      </c>
      <c r="E959" s="7" t="s">
        <v>0</v>
      </c>
      <c r="F959" s="7" t="s">
        <v>132</v>
      </c>
      <c r="G959" s="7">
        <v>970.2</v>
      </c>
      <c r="H959" s="7">
        <v>1058.4000000000001</v>
      </c>
      <c r="I959" s="7">
        <v>50.74</v>
      </c>
      <c r="J959" s="7">
        <v>2079.34</v>
      </c>
      <c r="K959" s="7" t="s">
        <v>132</v>
      </c>
      <c r="L959" s="7">
        <v>9</v>
      </c>
      <c r="M959" s="7" t="s">
        <v>5122</v>
      </c>
      <c r="N959" s="7"/>
    </row>
    <row r="960" spans="1:14" ht="26" hidden="1" x14ac:dyDescent="0.35">
      <c r="A960" s="7">
        <v>30722888</v>
      </c>
      <c r="B960" s="7" t="s">
        <v>5430</v>
      </c>
      <c r="C960" s="7" t="s">
        <v>4457</v>
      </c>
      <c r="D960" s="7" t="s">
        <v>4452</v>
      </c>
      <c r="E960" s="7" t="s">
        <v>0</v>
      </c>
      <c r="F960" s="7" t="s">
        <v>132</v>
      </c>
      <c r="G960" s="7">
        <v>970.2</v>
      </c>
      <c r="H960" s="7">
        <v>1058.4000000000001</v>
      </c>
      <c r="I960" s="7">
        <v>50.74</v>
      </c>
      <c r="J960" s="7">
        <v>2079.34</v>
      </c>
      <c r="K960" s="7" t="s">
        <v>132</v>
      </c>
      <c r="L960" s="7">
        <v>9</v>
      </c>
      <c r="M960" s="7" t="s">
        <v>5122</v>
      </c>
      <c r="N960" s="7"/>
    </row>
    <row r="961" spans="1:14" hidden="1" x14ac:dyDescent="0.35">
      <c r="A961" s="7">
        <v>30723019</v>
      </c>
      <c r="B961" s="7" t="s">
        <v>5431</v>
      </c>
      <c r="C961" s="7" t="s">
        <v>4457</v>
      </c>
      <c r="D961" s="7" t="s">
        <v>4462</v>
      </c>
      <c r="E961" s="7" t="s">
        <v>0</v>
      </c>
      <c r="F961" s="7" t="s">
        <v>0</v>
      </c>
      <c r="G961" s="7">
        <v>221.98</v>
      </c>
      <c r="H961" s="7">
        <v>146.72</v>
      </c>
      <c r="I961" s="7">
        <v>30.8</v>
      </c>
      <c r="J961" s="7">
        <v>399.5</v>
      </c>
      <c r="K961" s="7" t="s">
        <v>132</v>
      </c>
      <c r="L961" s="7">
        <v>1</v>
      </c>
      <c r="M961" s="7" t="s">
        <v>5122</v>
      </c>
      <c r="N961" s="7"/>
    </row>
    <row r="962" spans="1:14" hidden="1" x14ac:dyDescent="0.35">
      <c r="A962" s="7">
        <v>30723027</v>
      </c>
      <c r="B962" s="7" t="s">
        <v>5432</v>
      </c>
      <c r="C962" s="7" t="s">
        <v>4457</v>
      </c>
      <c r="D962" s="7" t="s">
        <v>4452</v>
      </c>
      <c r="E962" s="7" t="s">
        <v>132</v>
      </c>
      <c r="F962" s="7" t="s">
        <v>132</v>
      </c>
      <c r="G962" s="7">
        <v>1661.11</v>
      </c>
      <c r="H962" s="7">
        <v>687.42</v>
      </c>
      <c r="I962" s="7">
        <v>158.62</v>
      </c>
      <c r="J962" s="7">
        <v>2507.15</v>
      </c>
      <c r="K962" s="7" t="s">
        <v>132</v>
      </c>
      <c r="L962" s="7">
        <v>6</v>
      </c>
      <c r="M962" s="7" t="s">
        <v>5122</v>
      </c>
      <c r="N962" s="7"/>
    </row>
    <row r="963" spans="1:14" hidden="1" x14ac:dyDescent="0.35">
      <c r="A963" s="7">
        <v>30723035</v>
      </c>
      <c r="B963" s="7" t="s">
        <v>5433</v>
      </c>
      <c r="C963" s="7" t="s">
        <v>4457</v>
      </c>
      <c r="D963" s="7" t="s">
        <v>4462</v>
      </c>
      <c r="E963" s="7" t="s">
        <v>132</v>
      </c>
      <c r="F963" s="7" t="s">
        <v>0</v>
      </c>
      <c r="G963" s="7">
        <v>133.6</v>
      </c>
      <c r="H963" s="7">
        <v>33.119999999999997</v>
      </c>
      <c r="I963" s="7">
        <v>47.52</v>
      </c>
      <c r="J963" s="7">
        <v>214.24</v>
      </c>
      <c r="K963" s="7" t="s">
        <v>0</v>
      </c>
      <c r="L963" s="7">
        <v>1</v>
      </c>
      <c r="M963" s="7" t="s">
        <v>5122</v>
      </c>
      <c r="N963" s="7"/>
    </row>
    <row r="964" spans="1:14" hidden="1" x14ac:dyDescent="0.35">
      <c r="A964" s="7">
        <v>30723043</v>
      </c>
      <c r="B964" s="7" t="s">
        <v>5434</v>
      </c>
      <c r="C964" s="7" t="s">
        <v>4457</v>
      </c>
      <c r="D964" s="7" t="s">
        <v>4452</v>
      </c>
      <c r="E964" s="7" t="s">
        <v>132</v>
      </c>
      <c r="F964" s="7" t="s">
        <v>132</v>
      </c>
      <c r="G964" s="7">
        <v>236.5</v>
      </c>
      <c r="H964" s="7">
        <v>389.32</v>
      </c>
      <c r="I964" s="7">
        <v>47.52</v>
      </c>
      <c r="J964" s="7">
        <v>673.34</v>
      </c>
      <c r="K964" s="7" t="s">
        <v>132</v>
      </c>
      <c r="L964" s="7">
        <v>2</v>
      </c>
      <c r="M964" s="7" t="s">
        <v>5122</v>
      </c>
      <c r="N964" s="7"/>
    </row>
    <row r="965" spans="1:14" ht="26" hidden="1" x14ac:dyDescent="0.35">
      <c r="A965" s="7">
        <v>30723051</v>
      </c>
      <c r="B965" s="7" t="s">
        <v>5435</v>
      </c>
      <c r="C965" s="7" t="s">
        <v>4457</v>
      </c>
      <c r="D965" s="7" t="s">
        <v>4452</v>
      </c>
      <c r="E965" s="7" t="s">
        <v>132</v>
      </c>
      <c r="F965" s="7" t="s">
        <v>132</v>
      </c>
      <c r="G965" s="7">
        <v>797.07</v>
      </c>
      <c r="H965" s="7">
        <v>496.72</v>
      </c>
      <c r="I965" s="7">
        <v>63.86</v>
      </c>
      <c r="J965" s="7">
        <v>1357.65</v>
      </c>
      <c r="K965" s="7" t="s">
        <v>132</v>
      </c>
      <c r="L965" s="7">
        <v>4</v>
      </c>
      <c r="M965" s="7" t="s">
        <v>5122</v>
      </c>
      <c r="N965" s="7"/>
    </row>
    <row r="966" spans="1:14" hidden="1" x14ac:dyDescent="0.35">
      <c r="A966" s="7">
        <v>30723060</v>
      </c>
      <c r="B966" s="7" t="s">
        <v>5436</v>
      </c>
      <c r="C966" s="7" t="s">
        <v>4457</v>
      </c>
      <c r="D966" s="7" t="s">
        <v>4452</v>
      </c>
      <c r="E966" s="7" t="s">
        <v>132</v>
      </c>
      <c r="F966" s="7" t="s">
        <v>132</v>
      </c>
      <c r="G966" s="7">
        <v>236.5</v>
      </c>
      <c r="H966" s="7">
        <v>170.69</v>
      </c>
      <c r="I966" s="7">
        <v>47.52</v>
      </c>
      <c r="J966" s="7">
        <v>454.71</v>
      </c>
      <c r="K966" s="7" t="s">
        <v>132</v>
      </c>
      <c r="L966" s="7">
        <v>2</v>
      </c>
      <c r="M966" s="7" t="s">
        <v>5122</v>
      </c>
      <c r="N966" s="7"/>
    </row>
    <row r="967" spans="1:14" hidden="1" x14ac:dyDescent="0.35">
      <c r="A967" s="7">
        <v>30723078</v>
      </c>
      <c r="B967" s="7" t="s">
        <v>5437</v>
      </c>
      <c r="C967" s="7" t="s">
        <v>4457</v>
      </c>
      <c r="D967" s="7" t="s">
        <v>4452</v>
      </c>
      <c r="E967" s="7" t="s">
        <v>132</v>
      </c>
      <c r="F967" s="7" t="s">
        <v>132</v>
      </c>
      <c r="G967" s="7">
        <v>521.95000000000005</v>
      </c>
      <c r="H967" s="7">
        <v>381.79</v>
      </c>
      <c r="I967" s="7">
        <v>47.52</v>
      </c>
      <c r="J967" s="7">
        <v>951.26</v>
      </c>
      <c r="K967" s="7" t="s">
        <v>132</v>
      </c>
      <c r="L967" s="7">
        <v>7</v>
      </c>
      <c r="M967" s="7" t="s">
        <v>5122</v>
      </c>
      <c r="N967" s="7"/>
    </row>
    <row r="968" spans="1:14" hidden="1" x14ac:dyDescent="0.35">
      <c r="A968" s="7">
        <v>30723086</v>
      </c>
      <c r="B968" s="7" t="s">
        <v>5438</v>
      </c>
      <c r="C968" s="7" t="s">
        <v>4457</v>
      </c>
      <c r="D968" s="7" t="s">
        <v>4452</v>
      </c>
      <c r="E968" s="7" t="s">
        <v>0</v>
      </c>
      <c r="F968" s="7" t="s">
        <v>132</v>
      </c>
      <c r="G968" s="7">
        <v>880</v>
      </c>
      <c r="H968" s="7">
        <v>494.67</v>
      </c>
      <c r="I968" s="7">
        <v>63.86</v>
      </c>
      <c r="J968" s="7">
        <v>1438.53</v>
      </c>
      <c r="K968" s="7" t="s">
        <v>132</v>
      </c>
      <c r="L968" s="7">
        <v>5</v>
      </c>
      <c r="M968" s="7" t="s">
        <v>5122</v>
      </c>
      <c r="N968" s="7"/>
    </row>
    <row r="969" spans="1:14" ht="26" hidden="1" x14ac:dyDescent="0.35">
      <c r="A969" s="7">
        <v>30723094</v>
      </c>
      <c r="B969" s="7" t="s">
        <v>5439</v>
      </c>
      <c r="C969" s="7" t="s">
        <v>4445</v>
      </c>
      <c r="D969" s="7" t="s">
        <v>4462</v>
      </c>
      <c r="E969" s="7" t="s">
        <v>132</v>
      </c>
      <c r="F969" s="7" t="s">
        <v>0</v>
      </c>
      <c r="G969" s="7">
        <v>133.6</v>
      </c>
      <c r="H969" s="7">
        <v>28.8</v>
      </c>
      <c r="I969" s="7">
        <v>47.52</v>
      </c>
      <c r="J969" s="7">
        <v>209.92</v>
      </c>
      <c r="K969" s="7" t="s">
        <v>0</v>
      </c>
      <c r="L969" s="7">
        <v>1</v>
      </c>
      <c r="M969" s="7" t="s">
        <v>5122</v>
      </c>
      <c r="N969" s="7"/>
    </row>
    <row r="970" spans="1:14" hidden="1" x14ac:dyDescent="0.35">
      <c r="A970" s="7">
        <v>30723108</v>
      </c>
      <c r="B970" s="7" t="s">
        <v>5440</v>
      </c>
      <c r="C970" s="7" t="s">
        <v>4445</v>
      </c>
      <c r="D970" s="7" t="s">
        <v>4462</v>
      </c>
      <c r="E970" s="7" t="s">
        <v>132</v>
      </c>
      <c r="F970" s="7" t="s">
        <v>0</v>
      </c>
      <c r="G970" s="7">
        <v>133.6</v>
      </c>
      <c r="H970" s="7">
        <v>28.8</v>
      </c>
      <c r="I970" s="7">
        <v>47.52</v>
      </c>
      <c r="J970" s="7">
        <v>209.92</v>
      </c>
      <c r="K970" s="7" t="s">
        <v>0</v>
      </c>
      <c r="L970" s="7">
        <v>1</v>
      </c>
      <c r="M970" s="7" t="s">
        <v>5122</v>
      </c>
      <c r="N970" s="7"/>
    </row>
    <row r="971" spans="1:14" ht="26" hidden="1" x14ac:dyDescent="0.35">
      <c r="A971" s="7">
        <v>30723116</v>
      </c>
      <c r="B971" s="7" t="s">
        <v>5441</v>
      </c>
      <c r="C971" s="7" t="s">
        <v>4445</v>
      </c>
      <c r="D971" s="7" t="s">
        <v>4462</v>
      </c>
      <c r="E971" s="7" t="s">
        <v>132</v>
      </c>
      <c r="F971" s="7" t="s">
        <v>0</v>
      </c>
      <c r="G971" s="7">
        <v>133.6</v>
      </c>
      <c r="H971" s="7">
        <v>28.8</v>
      </c>
      <c r="I971" s="7">
        <v>47.52</v>
      </c>
      <c r="J971" s="7">
        <v>209.92</v>
      </c>
      <c r="K971" s="7" t="s">
        <v>0</v>
      </c>
      <c r="L971" s="7">
        <v>1</v>
      </c>
      <c r="M971" s="7" t="s">
        <v>5122</v>
      </c>
      <c r="N971" s="7"/>
    </row>
    <row r="972" spans="1:14" ht="26" hidden="1" x14ac:dyDescent="0.35">
      <c r="A972" s="7">
        <v>30723124</v>
      </c>
      <c r="B972" s="7" t="s">
        <v>5442</v>
      </c>
      <c r="C972" s="7" t="s">
        <v>4445</v>
      </c>
      <c r="D972" s="7" t="s">
        <v>4462</v>
      </c>
      <c r="E972" s="7" t="s">
        <v>132</v>
      </c>
      <c r="F972" s="7" t="s">
        <v>0</v>
      </c>
      <c r="G972" s="7">
        <v>133.6</v>
      </c>
      <c r="H972" s="7">
        <v>28.8</v>
      </c>
      <c r="I972" s="7">
        <v>47.52</v>
      </c>
      <c r="J972" s="7">
        <v>209.92</v>
      </c>
      <c r="K972" s="7" t="s">
        <v>0</v>
      </c>
      <c r="L972" s="7">
        <v>1</v>
      </c>
      <c r="M972" s="7" t="s">
        <v>5122</v>
      </c>
      <c r="N972" s="7"/>
    </row>
    <row r="973" spans="1:14" hidden="1" x14ac:dyDescent="0.35">
      <c r="A973" s="7">
        <v>30724015</v>
      </c>
      <c r="B973" s="7" t="s">
        <v>5443</v>
      </c>
      <c r="C973" s="7" t="s">
        <v>4457</v>
      </c>
      <c r="D973" s="7" t="s">
        <v>4452</v>
      </c>
      <c r="E973" s="7" t="s">
        <v>132</v>
      </c>
      <c r="F973" s="7" t="s">
        <v>132</v>
      </c>
      <c r="G973" s="7">
        <v>560.62</v>
      </c>
      <c r="H973" s="7">
        <v>472.64</v>
      </c>
      <c r="I973" s="7">
        <v>47.96</v>
      </c>
      <c r="J973" s="7">
        <v>1081.22</v>
      </c>
      <c r="K973" s="7" t="s">
        <v>132</v>
      </c>
      <c r="L973" s="7">
        <v>4</v>
      </c>
      <c r="M973" s="7" t="s">
        <v>5122</v>
      </c>
      <c r="N973" s="7"/>
    </row>
    <row r="974" spans="1:14" hidden="1" x14ac:dyDescent="0.35">
      <c r="A974" s="7">
        <v>30724023</v>
      </c>
      <c r="B974" s="7" t="s">
        <v>5444</v>
      </c>
      <c r="C974" s="7" t="s">
        <v>4457</v>
      </c>
      <c r="D974" s="7" t="s">
        <v>4452</v>
      </c>
      <c r="E974" s="7" t="s">
        <v>0</v>
      </c>
      <c r="F974" s="7" t="s">
        <v>132</v>
      </c>
      <c r="G974" s="7">
        <v>1651.71</v>
      </c>
      <c r="H974" s="7">
        <v>834.4</v>
      </c>
      <c r="I974" s="7">
        <v>87.62</v>
      </c>
      <c r="J974" s="7">
        <v>2573.73</v>
      </c>
      <c r="K974" s="7" t="s">
        <v>132</v>
      </c>
      <c r="L974" s="7">
        <v>4</v>
      </c>
      <c r="M974" s="7" t="s">
        <v>5122</v>
      </c>
      <c r="N974" s="7"/>
    </row>
    <row r="975" spans="1:14" hidden="1" x14ac:dyDescent="0.35">
      <c r="A975" s="7">
        <v>30724031</v>
      </c>
      <c r="B975" s="7" t="s">
        <v>5445</v>
      </c>
      <c r="C975" s="7" t="s">
        <v>4457</v>
      </c>
      <c r="D975" s="7" t="s">
        <v>4452</v>
      </c>
      <c r="E975" s="7" t="s">
        <v>0</v>
      </c>
      <c r="F975" s="7" t="s">
        <v>132</v>
      </c>
      <c r="G975" s="7">
        <v>1430.15</v>
      </c>
      <c r="H975" s="7">
        <v>674.72</v>
      </c>
      <c r="I975" s="7">
        <v>47.96</v>
      </c>
      <c r="J975" s="7">
        <v>2152.83</v>
      </c>
      <c r="K975" s="7" t="s">
        <v>132</v>
      </c>
      <c r="L975" s="7">
        <v>8</v>
      </c>
      <c r="M975" s="7" t="s">
        <v>5122</v>
      </c>
      <c r="N975" s="7"/>
    </row>
    <row r="976" spans="1:14" hidden="1" x14ac:dyDescent="0.35">
      <c r="A976" s="7">
        <v>30724040</v>
      </c>
      <c r="B976" s="7" t="s">
        <v>5446</v>
      </c>
      <c r="C976" s="7" t="s">
        <v>4457</v>
      </c>
      <c r="D976" s="7" t="s">
        <v>4452</v>
      </c>
      <c r="E976" s="7" t="s">
        <v>0</v>
      </c>
      <c r="F976" s="7" t="s">
        <v>132</v>
      </c>
      <c r="G976" s="7">
        <v>398.23</v>
      </c>
      <c r="H976" s="7">
        <v>642.4</v>
      </c>
      <c r="I976" s="7">
        <v>47.96</v>
      </c>
      <c r="J976" s="7">
        <v>1088.5899999999999</v>
      </c>
      <c r="K976" s="7" t="s">
        <v>132</v>
      </c>
      <c r="L976" s="7">
        <v>4</v>
      </c>
      <c r="M976" s="7" t="s">
        <v>5122</v>
      </c>
      <c r="N976" s="7"/>
    </row>
    <row r="977" spans="1:14" ht="26" hidden="1" x14ac:dyDescent="0.35">
      <c r="A977" s="7">
        <v>30724058</v>
      </c>
      <c r="B977" s="7" t="s">
        <v>5447</v>
      </c>
      <c r="C977" s="7" t="s">
        <v>4457</v>
      </c>
      <c r="D977" s="7" t="s">
        <v>4452</v>
      </c>
      <c r="E977" s="7" t="s">
        <v>0</v>
      </c>
      <c r="F977" s="7" t="s">
        <v>132</v>
      </c>
      <c r="G977" s="7">
        <v>1443.2</v>
      </c>
      <c r="H977" s="7">
        <v>1375.83</v>
      </c>
      <c r="I977" s="7">
        <v>87.62</v>
      </c>
      <c r="J977" s="7">
        <v>2906.65</v>
      </c>
      <c r="K977" s="7" t="s">
        <v>132</v>
      </c>
      <c r="L977" s="7">
        <v>8</v>
      </c>
      <c r="M977" s="7" t="s">
        <v>5122</v>
      </c>
      <c r="N977" s="7"/>
    </row>
    <row r="978" spans="1:14" ht="26" hidden="1" x14ac:dyDescent="0.35">
      <c r="A978" s="7">
        <v>30724066</v>
      </c>
      <c r="B978" s="7" t="s">
        <v>5448</v>
      </c>
      <c r="C978" s="7" t="s">
        <v>4457</v>
      </c>
      <c r="D978" s="7" t="s">
        <v>4452</v>
      </c>
      <c r="E978" s="7" t="s">
        <v>132</v>
      </c>
      <c r="F978" s="7" t="s">
        <v>132</v>
      </c>
      <c r="G978" s="7">
        <v>1001</v>
      </c>
      <c r="H978" s="7">
        <v>465.92</v>
      </c>
      <c r="I978" s="7">
        <v>121</v>
      </c>
      <c r="J978" s="7">
        <v>1587.92</v>
      </c>
      <c r="K978" s="7" t="s">
        <v>132</v>
      </c>
      <c r="L978" s="7">
        <v>8</v>
      </c>
      <c r="M978" s="7" t="s">
        <v>5122</v>
      </c>
      <c r="N978" s="7"/>
    </row>
    <row r="979" spans="1:14" hidden="1" x14ac:dyDescent="0.35">
      <c r="A979" s="7">
        <v>30724074</v>
      </c>
      <c r="B979" s="7" t="s">
        <v>5449</v>
      </c>
      <c r="C979" s="7" t="s">
        <v>4457</v>
      </c>
      <c r="D979" s="7" t="s">
        <v>4452</v>
      </c>
      <c r="E979" s="7" t="s">
        <v>0</v>
      </c>
      <c r="F979" s="7" t="s">
        <v>132</v>
      </c>
      <c r="G979" s="7">
        <v>1443.2</v>
      </c>
      <c r="H979" s="7">
        <v>371.66</v>
      </c>
      <c r="I979" s="7">
        <v>121</v>
      </c>
      <c r="J979" s="7">
        <v>1935.86</v>
      </c>
      <c r="K979" s="7" t="s">
        <v>132</v>
      </c>
      <c r="L979" s="7">
        <v>8</v>
      </c>
      <c r="M979" s="7" t="s">
        <v>5122</v>
      </c>
      <c r="N979" s="7"/>
    </row>
    <row r="980" spans="1:14" ht="26" hidden="1" x14ac:dyDescent="0.35">
      <c r="A980" s="7">
        <v>30724082</v>
      </c>
      <c r="B980" s="7" t="s">
        <v>5450</v>
      </c>
      <c r="C980" s="7" t="s">
        <v>4457</v>
      </c>
      <c r="D980" s="7" t="s">
        <v>4452</v>
      </c>
      <c r="E980" s="7" t="s">
        <v>0</v>
      </c>
      <c r="F980" s="7" t="s">
        <v>132</v>
      </c>
      <c r="G980" s="7">
        <v>1289.6199999999999</v>
      </c>
      <c r="H980" s="7">
        <v>724</v>
      </c>
      <c r="I980" s="7">
        <v>143.22</v>
      </c>
      <c r="J980" s="7">
        <v>2156.84</v>
      </c>
      <c r="K980" s="7" t="s">
        <v>132</v>
      </c>
      <c r="L980" s="7">
        <v>8</v>
      </c>
      <c r="M980" s="7" t="s">
        <v>5122</v>
      </c>
      <c r="N980" s="7"/>
    </row>
    <row r="981" spans="1:14" ht="26" hidden="1" x14ac:dyDescent="0.35">
      <c r="A981" s="7">
        <v>30724090</v>
      </c>
      <c r="B981" s="7" t="s">
        <v>5451</v>
      </c>
      <c r="C981" s="7" t="s">
        <v>4457</v>
      </c>
      <c r="D981" s="7" t="s">
        <v>4452</v>
      </c>
      <c r="E981" s="7" t="s">
        <v>132</v>
      </c>
      <c r="F981" s="7" t="s">
        <v>132</v>
      </c>
      <c r="G981" s="7">
        <v>585.70000000000005</v>
      </c>
      <c r="H981" s="7">
        <v>371.66</v>
      </c>
      <c r="I981" s="7">
        <v>47.96</v>
      </c>
      <c r="J981" s="7">
        <v>1005.32</v>
      </c>
      <c r="K981" s="7" t="s">
        <v>132</v>
      </c>
      <c r="L981" s="7">
        <v>4</v>
      </c>
      <c r="M981" s="7" t="s">
        <v>5122</v>
      </c>
      <c r="N981" s="7"/>
    </row>
    <row r="982" spans="1:14" hidden="1" x14ac:dyDescent="0.35">
      <c r="A982" s="7">
        <v>30724104</v>
      </c>
      <c r="B982" s="7" t="s">
        <v>5452</v>
      </c>
      <c r="C982" s="7" t="s">
        <v>4457</v>
      </c>
      <c r="D982" s="7" t="s">
        <v>4452</v>
      </c>
      <c r="E982" s="7" t="s">
        <v>0</v>
      </c>
      <c r="F982" s="7" t="s">
        <v>132</v>
      </c>
      <c r="G982" s="7">
        <v>390.39</v>
      </c>
      <c r="H982" s="7">
        <v>282.61</v>
      </c>
      <c r="I982" s="7">
        <v>47.52</v>
      </c>
      <c r="J982" s="7">
        <v>720.52</v>
      </c>
      <c r="K982" s="7" t="s">
        <v>132</v>
      </c>
      <c r="L982" s="7">
        <v>3</v>
      </c>
      <c r="M982" s="7" t="s">
        <v>5122</v>
      </c>
      <c r="N982" s="7"/>
    </row>
    <row r="983" spans="1:14" hidden="1" x14ac:dyDescent="0.35">
      <c r="A983" s="7">
        <v>30724112</v>
      </c>
      <c r="B983" s="7" t="s">
        <v>5453</v>
      </c>
      <c r="C983" s="7" t="s">
        <v>4457</v>
      </c>
      <c r="D983" s="7" t="s">
        <v>4452</v>
      </c>
      <c r="E983" s="7" t="s">
        <v>0</v>
      </c>
      <c r="F983" s="7" t="s">
        <v>132</v>
      </c>
      <c r="G983" s="7">
        <v>303.60000000000002</v>
      </c>
      <c r="H983" s="7">
        <v>282.61</v>
      </c>
      <c r="I983" s="7">
        <v>30.8</v>
      </c>
      <c r="J983" s="7">
        <v>617.01</v>
      </c>
      <c r="K983" s="7" t="s">
        <v>132</v>
      </c>
      <c r="L983" s="7">
        <v>2</v>
      </c>
      <c r="M983" s="7" t="s">
        <v>5122</v>
      </c>
      <c r="N983" s="7"/>
    </row>
    <row r="984" spans="1:14" hidden="1" x14ac:dyDescent="0.35">
      <c r="A984" s="7">
        <v>30724120</v>
      </c>
      <c r="B984" s="7" t="s">
        <v>5454</v>
      </c>
      <c r="C984" s="7" t="s">
        <v>4457</v>
      </c>
      <c r="D984" s="7" t="s">
        <v>4452</v>
      </c>
      <c r="E984" s="7" t="s">
        <v>132</v>
      </c>
      <c r="F984" s="7" t="s">
        <v>132</v>
      </c>
      <c r="G984" s="7">
        <v>1667.38</v>
      </c>
      <c r="H984" s="7">
        <v>661.04</v>
      </c>
      <c r="I984" s="7">
        <v>143.22</v>
      </c>
      <c r="J984" s="7">
        <v>2471.64</v>
      </c>
      <c r="K984" s="7" t="s">
        <v>132</v>
      </c>
      <c r="L984" s="7">
        <v>8</v>
      </c>
      <c r="M984" s="7" t="s">
        <v>5122</v>
      </c>
      <c r="N984" s="7"/>
    </row>
    <row r="985" spans="1:14" ht="26" hidden="1" x14ac:dyDescent="0.35">
      <c r="A985" s="7">
        <v>30724139</v>
      </c>
      <c r="B985" s="7" t="s">
        <v>5455</v>
      </c>
      <c r="C985" s="7" t="s">
        <v>4457</v>
      </c>
      <c r="D985" s="7" t="s">
        <v>4452</v>
      </c>
      <c r="E985" s="7" t="s">
        <v>0</v>
      </c>
      <c r="F985" s="7" t="s">
        <v>132</v>
      </c>
      <c r="G985" s="7">
        <v>551.1</v>
      </c>
      <c r="H985" s="7">
        <v>253.12</v>
      </c>
      <c r="I985" s="7">
        <v>46.55</v>
      </c>
      <c r="J985" s="7">
        <v>850.77</v>
      </c>
      <c r="K985" s="7" t="s">
        <v>132</v>
      </c>
      <c r="L985" s="7">
        <v>6</v>
      </c>
      <c r="M985" s="7" t="s">
        <v>5122</v>
      </c>
      <c r="N985" s="7"/>
    </row>
    <row r="986" spans="1:14" hidden="1" x14ac:dyDescent="0.35">
      <c r="A986" s="7">
        <v>30724147</v>
      </c>
      <c r="B986" s="7" t="s">
        <v>5456</v>
      </c>
      <c r="C986" s="7" t="s">
        <v>4457</v>
      </c>
      <c r="D986" s="7" t="s">
        <v>4452</v>
      </c>
      <c r="E986" s="7" t="s">
        <v>0</v>
      </c>
      <c r="F986" s="7" t="s">
        <v>132</v>
      </c>
      <c r="G986" s="7">
        <v>706.7</v>
      </c>
      <c r="H986" s="7">
        <v>413.7</v>
      </c>
      <c r="I986" s="7">
        <v>46.55</v>
      </c>
      <c r="J986" s="7">
        <v>1166.95</v>
      </c>
      <c r="K986" s="7" t="s">
        <v>132</v>
      </c>
      <c r="L986" s="7">
        <v>6</v>
      </c>
      <c r="M986" s="7" t="s">
        <v>5122</v>
      </c>
      <c r="N986" s="7"/>
    </row>
    <row r="987" spans="1:14" hidden="1" x14ac:dyDescent="0.35">
      <c r="A987" s="7">
        <v>30724155</v>
      </c>
      <c r="B987" s="7" t="s">
        <v>5457</v>
      </c>
      <c r="C987" s="7" t="s">
        <v>4457</v>
      </c>
      <c r="D987" s="7" t="s">
        <v>4452</v>
      </c>
      <c r="E987" s="7" t="s">
        <v>132</v>
      </c>
      <c r="F987" s="7" t="s">
        <v>132</v>
      </c>
      <c r="G987" s="7">
        <v>1651.71</v>
      </c>
      <c r="H987" s="7">
        <v>835.99</v>
      </c>
      <c r="I987" s="7">
        <v>87.62</v>
      </c>
      <c r="J987" s="7">
        <v>2575.3200000000002</v>
      </c>
      <c r="K987" s="7" t="s">
        <v>132</v>
      </c>
      <c r="L987" s="7">
        <v>6</v>
      </c>
      <c r="M987" s="7" t="s">
        <v>5122</v>
      </c>
      <c r="N987" s="7"/>
    </row>
    <row r="988" spans="1:14" hidden="1" x14ac:dyDescent="0.35">
      <c r="A988" s="7">
        <v>30724163</v>
      </c>
      <c r="B988" s="7" t="s">
        <v>5458</v>
      </c>
      <c r="C988" s="7" t="s">
        <v>4457</v>
      </c>
      <c r="D988" s="7" t="s">
        <v>4452</v>
      </c>
      <c r="E988" s="7" t="s">
        <v>132</v>
      </c>
      <c r="F988" s="7" t="s">
        <v>132</v>
      </c>
      <c r="G988" s="7">
        <v>356.4</v>
      </c>
      <c r="H988" s="7">
        <v>235.3</v>
      </c>
      <c r="I988" s="7">
        <v>38.5</v>
      </c>
      <c r="J988" s="7">
        <v>630.20000000000005</v>
      </c>
      <c r="K988" s="7" t="s">
        <v>132</v>
      </c>
      <c r="L988" s="7">
        <v>1</v>
      </c>
      <c r="M988" s="7" t="s">
        <v>5122</v>
      </c>
      <c r="N988" s="7"/>
    </row>
    <row r="989" spans="1:14" hidden="1" x14ac:dyDescent="0.35">
      <c r="A989" s="7">
        <v>30724171</v>
      </c>
      <c r="B989" s="7" t="s">
        <v>5459</v>
      </c>
      <c r="C989" s="7" t="s">
        <v>4457</v>
      </c>
      <c r="D989" s="7" t="s">
        <v>4452</v>
      </c>
      <c r="E989" s="7" t="s">
        <v>132</v>
      </c>
      <c r="F989" s="7" t="s">
        <v>132</v>
      </c>
      <c r="G989" s="7">
        <v>311.85000000000002</v>
      </c>
      <c r="H989" s="7">
        <v>224</v>
      </c>
      <c r="I989" s="7">
        <v>47.96</v>
      </c>
      <c r="J989" s="7">
        <v>583.80999999999995</v>
      </c>
      <c r="K989" s="7" t="s">
        <v>132</v>
      </c>
      <c r="L989" s="7">
        <v>1</v>
      </c>
      <c r="M989" s="7" t="s">
        <v>5122</v>
      </c>
      <c r="N989" s="7"/>
    </row>
    <row r="990" spans="1:14" hidden="1" x14ac:dyDescent="0.35">
      <c r="A990" s="7">
        <v>30724180</v>
      </c>
      <c r="B990" s="7" t="s">
        <v>5460</v>
      </c>
      <c r="C990" s="7" t="s">
        <v>4457</v>
      </c>
      <c r="D990" s="7" t="s">
        <v>4452</v>
      </c>
      <c r="E990" s="7" t="s">
        <v>132</v>
      </c>
      <c r="F990" s="7" t="s">
        <v>132</v>
      </c>
      <c r="G990" s="7">
        <v>1443.2</v>
      </c>
      <c r="H990" s="7">
        <v>702.4</v>
      </c>
      <c r="I990" s="7">
        <v>47.96</v>
      </c>
      <c r="J990" s="7">
        <v>2193.56</v>
      </c>
      <c r="K990" s="7" t="s">
        <v>132</v>
      </c>
      <c r="L990" s="7">
        <v>6</v>
      </c>
      <c r="M990" s="7" t="s">
        <v>5122</v>
      </c>
      <c r="N990" s="7"/>
    </row>
    <row r="991" spans="1:14" ht="26" hidden="1" x14ac:dyDescent="0.35">
      <c r="A991" s="7">
        <v>30724198</v>
      </c>
      <c r="B991" s="7" t="s">
        <v>5461</v>
      </c>
      <c r="C991" s="7" t="s">
        <v>4457</v>
      </c>
      <c r="D991" s="7" t="s">
        <v>4452</v>
      </c>
      <c r="E991" s="7" t="s">
        <v>132</v>
      </c>
      <c r="F991" s="7" t="s">
        <v>132</v>
      </c>
      <c r="G991" s="7">
        <v>1443.2</v>
      </c>
      <c r="H991" s="7">
        <v>512.96</v>
      </c>
      <c r="I991" s="7">
        <v>47.96</v>
      </c>
      <c r="J991" s="7">
        <v>2004.12</v>
      </c>
      <c r="K991" s="7" t="s">
        <v>132</v>
      </c>
      <c r="L991" s="7">
        <v>6</v>
      </c>
      <c r="M991" s="7" t="s">
        <v>5122</v>
      </c>
      <c r="N991" s="7"/>
    </row>
    <row r="992" spans="1:14" ht="26" hidden="1" x14ac:dyDescent="0.35">
      <c r="A992" s="7">
        <v>30724201</v>
      </c>
      <c r="B992" s="7" t="s">
        <v>5462</v>
      </c>
      <c r="C992" s="7" t="s">
        <v>4457</v>
      </c>
      <c r="D992" s="7" t="s">
        <v>4452</v>
      </c>
      <c r="E992" s="7" t="s">
        <v>132</v>
      </c>
      <c r="F992" s="7" t="s">
        <v>132</v>
      </c>
      <c r="G992" s="7">
        <v>1443.2</v>
      </c>
      <c r="H992" s="7">
        <v>621.44000000000005</v>
      </c>
      <c r="I992" s="7">
        <v>47.96</v>
      </c>
      <c r="J992" s="7">
        <v>2112.6</v>
      </c>
      <c r="K992" s="7" t="s">
        <v>132</v>
      </c>
      <c r="L992" s="7">
        <v>6</v>
      </c>
      <c r="M992" s="7" t="s">
        <v>5122</v>
      </c>
      <c r="N992" s="7"/>
    </row>
    <row r="993" spans="1:14" ht="26" hidden="1" x14ac:dyDescent="0.35">
      <c r="A993" s="7">
        <v>30724210</v>
      </c>
      <c r="B993" s="7" t="s">
        <v>5463</v>
      </c>
      <c r="C993" s="7" t="s">
        <v>4457</v>
      </c>
      <c r="D993" s="7" t="s">
        <v>4452</v>
      </c>
      <c r="E993" s="7" t="s">
        <v>132</v>
      </c>
      <c r="F993" s="7" t="s">
        <v>132</v>
      </c>
      <c r="G993" s="7">
        <v>311.85000000000002</v>
      </c>
      <c r="H993" s="7">
        <v>417.68</v>
      </c>
      <c r="I993" s="7">
        <v>47.96</v>
      </c>
      <c r="J993" s="7">
        <v>777.49</v>
      </c>
      <c r="K993" s="7" t="s">
        <v>132</v>
      </c>
      <c r="L993" s="7">
        <v>6</v>
      </c>
      <c r="M993" s="7" t="s">
        <v>5122</v>
      </c>
      <c r="N993" s="7"/>
    </row>
    <row r="994" spans="1:14" hidden="1" x14ac:dyDescent="0.35">
      <c r="A994" s="7">
        <v>30724228</v>
      </c>
      <c r="B994" s="7" t="s">
        <v>5464</v>
      </c>
      <c r="C994" s="7" t="s">
        <v>4457</v>
      </c>
      <c r="D994" s="7" t="s">
        <v>4452</v>
      </c>
      <c r="E994" s="7" t="s">
        <v>0</v>
      </c>
      <c r="F994" s="7" t="s">
        <v>132</v>
      </c>
      <c r="G994" s="7">
        <v>820.05</v>
      </c>
      <c r="H994" s="7">
        <v>556.64</v>
      </c>
      <c r="I994" s="7">
        <v>46.55</v>
      </c>
      <c r="J994" s="7">
        <v>1423.24</v>
      </c>
      <c r="K994" s="7" t="s">
        <v>132</v>
      </c>
      <c r="L994" s="7">
        <v>4</v>
      </c>
      <c r="M994" s="7" t="s">
        <v>5122</v>
      </c>
      <c r="N994" s="7"/>
    </row>
    <row r="995" spans="1:14" ht="26" hidden="1" x14ac:dyDescent="0.35">
      <c r="A995" s="7">
        <v>30724236</v>
      </c>
      <c r="B995" s="7" t="s">
        <v>5465</v>
      </c>
      <c r="C995" s="7" t="s">
        <v>4457</v>
      </c>
      <c r="D995" s="7" t="s">
        <v>4452</v>
      </c>
      <c r="E995" s="7" t="s">
        <v>0</v>
      </c>
      <c r="F995" s="7" t="s">
        <v>132</v>
      </c>
      <c r="G995" s="7">
        <v>820.05</v>
      </c>
      <c r="H995" s="7">
        <v>556.64</v>
      </c>
      <c r="I995" s="7">
        <v>46.55</v>
      </c>
      <c r="J995" s="7">
        <v>1423.24</v>
      </c>
      <c r="K995" s="7" t="s">
        <v>132</v>
      </c>
      <c r="L995" s="7">
        <v>4</v>
      </c>
      <c r="M995" s="7" t="s">
        <v>5122</v>
      </c>
      <c r="N995" s="7"/>
    </row>
    <row r="996" spans="1:14" ht="26" hidden="1" x14ac:dyDescent="0.35">
      <c r="A996" s="7">
        <v>30724244</v>
      </c>
      <c r="B996" s="7" t="s">
        <v>5466</v>
      </c>
      <c r="C996" s="7" t="s">
        <v>4457</v>
      </c>
      <c r="D996" s="7" t="s">
        <v>4452</v>
      </c>
      <c r="E996" s="7" t="s">
        <v>0</v>
      </c>
      <c r="F996" s="7" t="s">
        <v>132</v>
      </c>
      <c r="G996" s="7">
        <v>1443.2</v>
      </c>
      <c r="H996" s="7">
        <v>716.8</v>
      </c>
      <c r="I996" s="7">
        <v>69.08</v>
      </c>
      <c r="J996" s="7">
        <v>2229.08</v>
      </c>
      <c r="K996" s="7" t="s">
        <v>132</v>
      </c>
      <c r="L996" s="7">
        <v>4</v>
      </c>
      <c r="M996" s="7" t="s">
        <v>5122</v>
      </c>
      <c r="N996" s="7"/>
    </row>
    <row r="997" spans="1:14" hidden="1" x14ac:dyDescent="0.35">
      <c r="A997" s="7">
        <v>30724252</v>
      </c>
      <c r="B997" s="7" t="s">
        <v>5467</v>
      </c>
      <c r="C997" s="7" t="s">
        <v>4445</v>
      </c>
      <c r="D997" s="7" t="s">
        <v>4462</v>
      </c>
      <c r="E997" s="7" t="s">
        <v>0</v>
      </c>
      <c r="F997" s="7" t="s">
        <v>0</v>
      </c>
      <c r="G997" s="7">
        <v>57.2</v>
      </c>
      <c r="H997" s="7">
        <v>33.6</v>
      </c>
      <c r="I997" s="7">
        <v>12.67</v>
      </c>
      <c r="J997" s="7">
        <v>103.47</v>
      </c>
      <c r="K997" s="7" t="s">
        <v>0</v>
      </c>
      <c r="L997" s="7">
        <v>0</v>
      </c>
      <c r="M997" s="7" t="s">
        <v>5122</v>
      </c>
      <c r="N997" s="7"/>
    </row>
    <row r="998" spans="1:14" hidden="1" x14ac:dyDescent="0.35">
      <c r="A998" s="7">
        <v>30724260</v>
      </c>
      <c r="B998" s="7" t="s">
        <v>5468</v>
      </c>
      <c r="C998" s="7" t="s">
        <v>4457</v>
      </c>
      <c r="D998" s="7" t="s">
        <v>4452</v>
      </c>
      <c r="E998" s="7" t="s">
        <v>0</v>
      </c>
      <c r="F998" s="7" t="s">
        <v>132</v>
      </c>
      <c r="G998" s="7">
        <v>1661.94</v>
      </c>
      <c r="H998" s="7">
        <v>751.84</v>
      </c>
      <c r="I998" s="7">
        <v>167.75</v>
      </c>
      <c r="J998" s="7">
        <v>2581.5300000000002</v>
      </c>
      <c r="K998" s="7" t="s">
        <v>132</v>
      </c>
      <c r="L998" s="7">
        <v>8</v>
      </c>
      <c r="M998" s="7" t="s">
        <v>5122</v>
      </c>
      <c r="N998" s="7"/>
    </row>
    <row r="999" spans="1:14" ht="26" hidden="1" x14ac:dyDescent="0.35">
      <c r="A999" s="7">
        <v>30724279</v>
      </c>
      <c r="B999" s="7" t="s">
        <v>5469</v>
      </c>
      <c r="C999" s="7" t="s">
        <v>4457</v>
      </c>
      <c r="D999" s="7" t="s">
        <v>4452</v>
      </c>
      <c r="E999" s="7" t="s">
        <v>0</v>
      </c>
      <c r="F999" s="7" t="s">
        <v>132</v>
      </c>
      <c r="G999" s="7">
        <v>1661.94</v>
      </c>
      <c r="H999" s="7">
        <v>1375.83</v>
      </c>
      <c r="I999" s="7">
        <v>167.75</v>
      </c>
      <c r="J999" s="7">
        <v>3205.52</v>
      </c>
      <c r="K999" s="7" t="s">
        <v>132</v>
      </c>
      <c r="L999" s="7">
        <v>8</v>
      </c>
      <c r="M999" s="7" t="s">
        <v>5122</v>
      </c>
      <c r="N999" s="7"/>
    </row>
    <row r="1000" spans="1:14" ht="26" hidden="1" x14ac:dyDescent="0.35">
      <c r="A1000" s="7">
        <v>30724287</v>
      </c>
      <c r="B1000" s="7" t="s">
        <v>5470</v>
      </c>
      <c r="C1000" s="7" t="s">
        <v>4457</v>
      </c>
      <c r="D1000" s="7" t="s">
        <v>4452</v>
      </c>
      <c r="E1000" s="7" t="s">
        <v>0</v>
      </c>
      <c r="F1000" s="7" t="s">
        <v>132</v>
      </c>
      <c r="G1000" s="7">
        <v>864.6</v>
      </c>
      <c r="H1000" s="7">
        <v>627.75</v>
      </c>
      <c r="I1000" s="7">
        <v>47.96</v>
      </c>
      <c r="J1000" s="7">
        <v>1540.31</v>
      </c>
      <c r="K1000" s="7" t="s">
        <v>132</v>
      </c>
      <c r="L1000" s="7">
        <v>6</v>
      </c>
      <c r="M1000" s="7" t="s">
        <v>5122</v>
      </c>
      <c r="N1000" s="7"/>
    </row>
    <row r="1001" spans="1:14" ht="26" hidden="1" x14ac:dyDescent="0.35">
      <c r="A1001" s="7">
        <v>30725011</v>
      </c>
      <c r="B1001" s="7" t="s">
        <v>5471</v>
      </c>
      <c r="C1001" s="7" t="s">
        <v>4457</v>
      </c>
      <c r="D1001" s="7" t="s">
        <v>4452</v>
      </c>
      <c r="E1001" s="7" t="s">
        <v>0</v>
      </c>
      <c r="F1001" s="7" t="s">
        <v>132</v>
      </c>
      <c r="G1001" s="7">
        <v>1039.3900000000001</v>
      </c>
      <c r="H1001" s="7">
        <v>610.71</v>
      </c>
      <c r="I1001" s="7">
        <v>96.25</v>
      </c>
      <c r="J1001" s="7">
        <v>1746.35</v>
      </c>
      <c r="K1001" s="7" t="s">
        <v>132</v>
      </c>
      <c r="L1001" s="7">
        <v>6</v>
      </c>
      <c r="M1001" s="7" t="s">
        <v>5122</v>
      </c>
      <c r="N1001" s="7"/>
    </row>
    <row r="1002" spans="1:14" hidden="1" x14ac:dyDescent="0.35">
      <c r="A1002" s="7">
        <v>30725020</v>
      </c>
      <c r="B1002" s="7" t="s">
        <v>5472</v>
      </c>
      <c r="C1002" s="7" t="s">
        <v>4457</v>
      </c>
      <c r="D1002" s="7" t="s">
        <v>4452</v>
      </c>
      <c r="E1002" s="7" t="s">
        <v>0</v>
      </c>
      <c r="F1002" s="7" t="s">
        <v>132</v>
      </c>
      <c r="G1002" s="7">
        <v>1039.3900000000001</v>
      </c>
      <c r="H1002" s="7">
        <v>566.72</v>
      </c>
      <c r="I1002" s="7">
        <v>96.25</v>
      </c>
      <c r="J1002" s="7">
        <v>1702.36</v>
      </c>
      <c r="K1002" s="7" t="s">
        <v>132</v>
      </c>
      <c r="L1002" s="7">
        <v>6</v>
      </c>
      <c r="M1002" s="7" t="s">
        <v>5122</v>
      </c>
      <c r="N1002" s="7"/>
    </row>
    <row r="1003" spans="1:14" hidden="1" x14ac:dyDescent="0.35">
      <c r="A1003" s="7">
        <v>30725038</v>
      </c>
      <c r="B1003" s="7" t="s">
        <v>5473</v>
      </c>
      <c r="C1003" s="7" t="s">
        <v>4457</v>
      </c>
      <c r="D1003" s="7" t="s">
        <v>4452</v>
      </c>
      <c r="E1003" s="7" t="s">
        <v>132</v>
      </c>
      <c r="F1003" s="7" t="s">
        <v>132</v>
      </c>
      <c r="G1003" s="7">
        <v>705.65</v>
      </c>
      <c r="H1003" s="7">
        <v>498.28</v>
      </c>
      <c r="I1003" s="7">
        <v>46.55</v>
      </c>
      <c r="J1003" s="7">
        <v>1250.48</v>
      </c>
      <c r="K1003" s="7" t="s">
        <v>132</v>
      </c>
      <c r="L1003" s="7">
        <v>6</v>
      </c>
      <c r="M1003" s="7" t="s">
        <v>5122</v>
      </c>
      <c r="N1003" s="7"/>
    </row>
    <row r="1004" spans="1:14" hidden="1" x14ac:dyDescent="0.35">
      <c r="A1004" s="7">
        <v>30725046</v>
      </c>
      <c r="B1004" s="7" t="s">
        <v>5474</v>
      </c>
      <c r="C1004" s="7" t="s">
        <v>4457</v>
      </c>
      <c r="D1004" s="7" t="s">
        <v>4452</v>
      </c>
      <c r="E1004" s="7" t="s">
        <v>0</v>
      </c>
      <c r="F1004" s="7" t="s">
        <v>132</v>
      </c>
      <c r="G1004" s="7">
        <v>231</v>
      </c>
      <c r="H1004" s="7">
        <v>159.19999999999999</v>
      </c>
      <c r="I1004" s="7">
        <v>30.8</v>
      </c>
      <c r="J1004" s="7">
        <v>421</v>
      </c>
      <c r="K1004" s="7" t="s">
        <v>132</v>
      </c>
      <c r="L1004" s="7">
        <v>2</v>
      </c>
      <c r="M1004" s="7" t="s">
        <v>5122</v>
      </c>
      <c r="N1004" s="7"/>
    </row>
    <row r="1005" spans="1:14" hidden="1" x14ac:dyDescent="0.35">
      <c r="A1005" s="7">
        <v>30725054</v>
      </c>
      <c r="B1005" s="7" t="s">
        <v>5475</v>
      </c>
      <c r="C1005" s="7" t="s">
        <v>4457</v>
      </c>
      <c r="D1005" s="7" t="s">
        <v>4452</v>
      </c>
      <c r="E1005" s="7" t="s">
        <v>0</v>
      </c>
      <c r="F1005" s="7" t="s">
        <v>132</v>
      </c>
      <c r="G1005" s="7">
        <v>1007.82</v>
      </c>
      <c r="H1005" s="7">
        <v>618.24</v>
      </c>
      <c r="I1005" s="7">
        <v>46.55</v>
      </c>
      <c r="J1005" s="7">
        <v>1672.61</v>
      </c>
      <c r="K1005" s="7" t="s">
        <v>132</v>
      </c>
      <c r="L1005" s="7">
        <v>6</v>
      </c>
      <c r="M1005" s="7" t="s">
        <v>5122</v>
      </c>
      <c r="N1005" s="7"/>
    </row>
    <row r="1006" spans="1:14" hidden="1" x14ac:dyDescent="0.35">
      <c r="A1006" s="7">
        <v>30725062</v>
      </c>
      <c r="B1006" s="7" t="s">
        <v>5476</v>
      </c>
      <c r="C1006" s="7" t="s">
        <v>4457</v>
      </c>
      <c r="D1006" s="7" t="s">
        <v>4452</v>
      </c>
      <c r="E1006" s="7" t="s">
        <v>132</v>
      </c>
      <c r="F1006" s="7" t="s">
        <v>132</v>
      </c>
      <c r="G1006" s="7">
        <v>288.2</v>
      </c>
      <c r="H1006" s="7">
        <v>241.92</v>
      </c>
      <c r="I1006" s="7">
        <v>46.55</v>
      </c>
      <c r="J1006" s="7">
        <v>576.66999999999996</v>
      </c>
      <c r="K1006" s="7" t="s">
        <v>132</v>
      </c>
      <c r="L1006" s="7">
        <v>2</v>
      </c>
      <c r="M1006" s="7" t="s">
        <v>5122</v>
      </c>
      <c r="N1006" s="7"/>
    </row>
    <row r="1007" spans="1:14" hidden="1" x14ac:dyDescent="0.35">
      <c r="A1007" s="7">
        <v>30725070</v>
      </c>
      <c r="B1007" s="7" t="s">
        <v>5477</v>
      </c>
      <c r="C1007" s="7" t="s">
        <v>4457</v>
      </c>
      <c r="D1007" s="7" t="s">
        <v>4452</v>
      </c>
      <c r="E1007" s="7" t="s">
        <v>132</v>
      </c>
      <c r="F1007" s="7" t="s">
        <v>132</v>
      </c>
      <c r="G1007" s="7">
        <v>706.75</v>
      </c>
      <c r="H1007" s="7">
        <v>350.78</v>
      </c>
      <c r="I1007" s="7">
        <v>46.55</v>
      </c>
      <c r="J1007" s="7">
        <v>1104.08</v>
      </c>
      <c r="K1007" s="7" t="s">
        <v>132</v>
      </c>
      <c r="L1007" s="7">
        <v>6</v>
      </c>
      <c r="M1007" s="7" t="s">
        <v>5122</v>
      </c>
      <c r="N1007" s="7"/>
    </row>
    <row r="1008" spans="1:14" hidden="1" x14ac:dyDescent="0.35">
      <c r="A1008" s="7">
        <v>30725089</v>
      </c>
      <c r="B1008" s="7" t="s">
        <v>5478</v>
      </c>
      <c r="C1008" s="7" t="s">
        <v>4457</v>
      </c>
      <c r="D1008" s="7" t="s">
        <v>4452</v>
      </c>
      <c r="E1008" s="7" t="s">
        <v>0</v>
      </c>
      <c r="F1008" s="7" t="s">
        <v>132</v>
      </c>
      <c r="G1008" s="7">
        <v>705.65</v>
      </c>
      <c r="H1008" s="7">
        <v>480.2</v>
      </c>
      <c r="I1008" s="7">
        <v>61.05</v>
      </c>
      <c r="J1008" s="7">
        <v>1246.9000000000001</v>
      </c>
      <c r="K1008" s="7" t="s">
        <v>132</v>
      </c>
      <c r="L1008" s="7">
        <v>6</v>
      </c>
      <c r="M1008" s="7" t="s">
        <v>5122</v>
      </c>
      <c r="N1008" s="7"/>
    </row>
    <row r="1009" spans="1:14" hidden="1" x14ac:dyDescent="0.35">
      <c r="A1009" s="7">
        <v>30725097</v>
      </c>
      <c r="B1009" s="7" t="s">
        <v>5479</v>
      </c>
      <c r="C1009" s="7" t="s">
        <v>4457</v>
      </c>
      <c r="D1009" s="7" t="s">
        <v>4452</v>
      </c>
      <c r="E1009" s="7" t="s">
        <v>0</v>
      </c>
      <c r="F1009" s="7" t="s">
        <v>132</v>
      </c>
      <c r="G1009" s="7">
        <v>551.1</v>
      </c>
      <c r="H1009" s="7">
        <v>233.92</v>
      </c>
      <c r="I1009" s="7">
        <v>46.55</v>
      </c>
      <c r="J1009" s="7">
        <v>831.57</v>
      </c>
      <c r="K1009" s="7" t="s">
        <v>132</v>
      </c>
      <c r="L1009" s="7">
        <v>4</v>
      </c>
      <c r="M1009" s="7" t="s">
        <v>5122</v>
      </c>
      <c r="N1009" s="7"/>
    </row>
    <row r="1010" spans="1:14" hidden="1" x14ac:dyDescent="0.35">
      <c r="A1010" s="7">
        <v>30725100</v>
      </c>
      <c r="B1010" s="7" t="s">
        <v>5480</v>
      </c>
      <c r="C1010" s="7" t="s">
        <v>4457</v>
      </c>
      <c r="D1010" s="7" t="s">
        <v>4462</v>
      </c>
      <c r="E1010" s="7" t="s">
        <v>132</v>
      </c>
      <c r="F1010" s="7" t="s">
        <v>0</v>
      </c>
      <c r="G1010" s="7">
        <v>121</v>
      </c>
      <c r="H1010" s="7">
        <v>80.64</v>
      </c>
      <c r="I1010" s="7">
        <v>46.55</v>
      </c>
      <c r="J1010" s="7">
        <v>248.19</v>
      </c>
      <c r="K1010" s="7" t="s">
        <v>0</v>
      </c>
      <c r="L1010" s="7">
        <v>1</v>
      </c>
      <c r="M1010" s="7" t="s">
        <v>5122</v>
      </c>
      <c r="N1010" s="7"/>
    </row>
    <row r="1011" spans="1:14" hidden="1" x14ac:dyDescent="0.35">
      <c r="A1011" s="7">
        <v>30725119</v>
      </c>
      <c r="B1011" s="7" t="s">
        <v>5481</v>
      </c>
      <c r="C1011" s="7" t="s">
        <v>4457</v>
      </c>
      <c r="D1011" s="7" t="s">
        <v>4462</v>
      </c>
      <c r="E1011" s="7" t="s">
        <v>132</v>
      </c>
      <c r="F1011" s="7" t="s">
        <v>0</v>
      </c>
      <c r="G1011" s="7">
        <v>288.2</v>
      </c>
      <c r="H1011" s="7">
        <v>233.92</v>
      </c>
      <c r="I1011" s="7">
        <v>46.55</v>
      </c>
      <c r="J1011" s="7">
        <v>568.66999999999996</v>
      </c>
      <c r="K1011" s="7" t="s">
        <v>132</v>
      </c>
      <c r="L1011" s="7">
        <v>2</v>
      </c>
      <c r="M1011" s="7" t="s">
        <v>5122</v>
      </c>
      <c r="N1011" s="7"/>
    </row>
    <row r="1012" spans="1:14" hidden="1" x14ac:dyDescent="0.35">
      <c r="A1012" s="7">
        <v>30725127</v>
      </c>
      <c r="B1012" s="7" t="s">
        <v>5482</v>
      </c>
      <c r="C1012" s="7" t="s">
        <v>4457</v>
      </c>
      <c r="D1012" s="7" t="s">
        <v>4452</v>
      </c>
      <c r="E1012" s="7" t="s">
        <v>132</v>
      </c>
      <c r="F1012" s="7" t="s">
        <v>132</v>
      </c>
      <c r="G1012" s="7">
        <v>1043.24</v>
      </c>
      <c r="H1012" s="7">
        <v>695.2</v>
      </c>
      <c r="I1012" s="7">
        <v>46.55</v>
      </c>
      <c r="J1012" s="7">
        <v>1784.99</v>
      </c>
      <c r="K1012" s="7" t="s">
        <v>132</v>
      </c>
      <c r="L1012" s="7">
        <v>6</v>
      </c>
      <c r="M1012" s="7" t="s">
        <v>5122</v>
      </c>
      <c r="N1012" s="7"/>
    </row>
    <row r="1013" spans="1:14" hidden="1" x14ac:dyDescent="0.35">
      <c r="A1013" s="7">
        <v>30725143</v>
      </c>
      <c r="B1013" s="7" t="s">
        <v>5483</v>
      </c>
      <c r="C1013" s="7" t="s">
        <v>4457</v>
      </c>
      <c r="D1013" s="7" t="s">
        <v>4452</v>
      </c>
      <c r="E1013" s="7" t="s">
        <v>132</v>
      </c>
      <c r="F1013" s="7" t="s">
        <v>132</v>
      </c>
      <c r="G1013" s="7">
        <v>820.05</v>
      </c>
      <c r="H1013" s="7">
        <v>616.5</v>
      </c>
      <c r="I1013" s="7">
        <v>46.55</v>
      </c>
      <c r="J1013" s="7">
        <v>1483.1</v>
      </c>
      <c r="K1013" s="7" t="s">
        <v>132</v>
      </c>
      <c r="L1013" s="7">
        <v>4</v>
      </c>
      <c r="M1013" s="7" t="s">
        <v>5122</v>
      </c>
      <c r="N1013" s="7"/>
    </row>
    <row r="1014" spans="1:14" hidden="1" x14ac:dyDescent="0.35">
      <c r="A1014" s="7">
        <v>30725151</v>
      </c>
      <c r="B1014" s="7" t="s">
        <v>5484</v>
      </c>
      <c r="C1014" s="7" t="s">
        <v>4457</v>
      </c>
      <c r="D1014" s="7" t="s">
        <v>4452</v>
      </c>
      <c r="E1014" s="7" t="s">
        <v>0</v>
      </c>
      <c r="F1014" s="7" t="s">
        <v>132</v>
      </c>
      <c r="G1014" s="7">
        <v>1007.8</v>
      </c>
      <c r="H1014" s="7">
        <v>547.80999999999995</v>
      </c>
      <c r="I1014" s="7">
        <v>74.239999999999995</v>
      </c>
      <c r="J1014" s="7">
        <v>1629.85</v>
      </c>
      <c r="K1014" s="7" t="s">
        <v>132</v>
      </c>
      <c r="L1014" s="7">
        <v>6</v>
      </c>
      <c r="M1014" s="7" t="s">
        <v>5122</v>
      </c>
      <c r="N1014" s="7"/>
    </row>
    <row r="1015" spans="1:14" hidden="1" x14ac:dyDescent="0.35">
      <c r="A1015" s="7">
        <v>30725160</v>
      </c>
      <c r="B1015" s="7" t="s">
        <v>5485</v>
      </c>
      <c r="C1015" s="7" t="s">
        <v>4457</v>
      </c>
      <c r="D1015" s="7" t="s">
        <v>4452</v>
      </c>
      <c r="E1015" s="7" t="s">
        <v>132</v>
      </c>
      <c r="F1015" s="7" t="s">
        <v>132</v>
      </c>
      <c r="G1015" s="7">
        <v>1443.2</v>
      </c>
      <c r="H1015" s="7">
        <v>602.24</v>
      </c>
      <c r="I1015" s="7">
        <v>57.55</v>
      </c>
      <c r="J1015" s="7">
        <v>2102.9899999999998</v>
      </c>
      <c r="K1015" s="7" t="s">
        <v>132</v>
      </c>
      <c r="L1015" s="7">
        <v>6</v>
      </c>
      <c r="M1015" s="7" t="s">
        <v>5122</v>
      </c>
      <c r="N1015" s="7"/>
    </row>
    <row r="1016" spans="1:14" ht="26" hidden="1" x14ac:dyDescent="0.35">
      <c r="A1016" s="7">
        <v>30725178</v>
      </c>
      <c r="B1016" s="7" t="s">
        <v>5486</v>
      </c>
      <c r="C1016" s="7" t="s">
        <v>4445</v>
      </c>
      <c r="D1016" s="7" t="s">
        <v>4452</v>
      </c>
      <c r="E1016" s="7" t="s">
        <v>132</v>
      </c>
      <c r="F1016" s="7" t="s">
        <v>132</v>
      </c>
      <c r="G1016" s="7">
        <v>158.51</v>
      </c>
      <c r="H1016" s="7">
        <v>80.64</v>
      </c>
      <c r="I1016" s="7">
        <v>46.55</v>
      </c>
      <c r="J1016" s="7">
        <v>285.7</v>
      </c>
      <c r="K1016" s="7" t="s">
        <v>0</v>
      </c>
      <c r="L1016" s="7">
        <v>4</v>
      </c>
      <c r="M1016" s="7" t="s">
        <v>5122</v>
      </c>
      <c r="N1016" s="7"/>
    </row>
    <row r="1017" spans="1:14" ht="26" hidden="1" x14ac:dyDescent="0.35">
      <c r="A1017" s="7">
        <v>30725194</v>
      </c>
      <c r="B1017" s="7" t="s">
        <v>5487</v>
      </c>
      <c r="C1017" s="7" t="s">
        <v>4445</v>
      </c>
      <c r="D1017" s="7" t="s">
        <v>4462</v>
      </c>
      <c r="E1017" s="7" t="s">
        <v>132</v>
      </c>
      <c r="F1017" s="7" t="s">
        <v>0</v>
      </c>
      <c r="G1017" s="7">
        <v>133.6</v>
      </c>
      <c r="H1017" s="7">
        <v>62</v>
      </c>
      <c r="I1017" s="7">
        <v>57.55</v>
      </c>
      <c r="J1017" s="7">
        <v>253.15</v>
      </c>
      <c r="K1017" s="7" t="s">
        <v>0</v>
      </c>
      <c r="L1017" s="7">
        <v>1</v>
      </c>
      <c r="M1017" s="7" t="s">
        <v>5122</v>
      </c>
      <c r="N1017" s="7"/>
    </row>
    <row r="1018" spans="1:14" hidden="1" x14ac:dyDescent="0.35">
      <c r="A1018" s="7">
        <v>30726018</v>
      </c>
      <c r="B1018" s="7" t="s">
        <v>5488</v>
      </c>
      <c r="C1018" s="7" t="s">
        <v>4457</v>
      </c>
      <c r="D1018" s="7" t="s">
        <v>4452</v>
      </c>
      <c r="E1018" s="7" t="s">
        <v>132</v>
      </c>
      <c r="F1018" s="7" t="s">
        <v>132</v>
      </c>
      <c r="G1018" s="7">
        <v>336.6</v>
      </c>
      <c r="H1018" s="7">
        <v>241.92</v>
      </c>
      <c r="I1018" s="7">
        <v>46.77</v>
      </c>
      <c r="J1018" s="7">
        <v>625.29</v>
      </c>
      <c r="K1018" s="7" t="s">
        <v>132</v>
      </c>
      <c r="L1018" s="7">
        <v>2</v>
      </c>
      <c r="M1018" s="7" t="s">
        <v>5122</v>
      </c>
      <c r="N1018" s="7"/>
    </row>
    <row r="1019" spans="1:14" hidden="1" x14ac:dyDescent="0.35">
      <c r="A1019" s="7">
        <v>30726026</v>
      </c>
      <c r="B1019" s="7" t="s">
        <v>5489</v>
      </c>
      <c r="C1019" s="7" t="s">
        <v>4457</v>
      </c>
      <c r="D1019" s="7" t="s">
        <v>4452</v>
      </c>
      <c r="E1019" s="7" t="s">
        <v>0</v>
      </c>
      <c r="F1019" s="7" t="s">
        <v>132</v>
      </c>
      <c r="G1019" s="7">
        <v>495</v>
      </c>
      <c r="H1019" s="7">
        <v>602.24</v>
      </c>
      <c r="I1019" s="7">
        <v>46.55</v>
      </c>
      <c r="J1019" s="7">
        <v>1143.79</v>
      </c>
      <c r="K1019" s="7" t="s">
        <v>132</v>
      </c>
      <c r="L1019" s="7">
        <v>4</v>
      </c>
      <c r="M1019" s="7" t="s">
        <v>5122</v>
      </c>
      <c r="N1019" s="7"/>
    </row>
    <row r="1020" spans="1:14" hidden="1" x14ac:dyDescent="0.35">
      <c r="A1020" s="7">
        <v>30726034</v>
      </c>
      <c r="B1020" s="7" t="s">
        <v>5490</v>
      </c>
      <c r="C1020" s="7" t="s">
        <v>4457</v>
      </c>
      <c r="D1020" s="7" t="s">
        <v>4452</v>
      </c>
      <c r="E1020" s="7" t="s">
        <v>0</v>
      </c>
      <c r="F1020" s="7" t="s">
        <v>132</v>
      </c>
      <c r="G1020" s="7">
        <v>1168.1500000000001</v>
      </c>
      <c r="H1020" s="7">
        <v>1187.05</v>
      </c>
      <c r="I1020" s="7">
        <v>116.66</v>
      </c>
      <c r="J1020" s="7">
        <v>2471.86</v>
      </c>
      <c r="K1020" s="7" t="s">
        <v>132</v>
      </c>
      <c r="L1020" s="7">
        <v>3</v>
      </c>
      <c r="M1020" s="7" t="s">
        <v>5122</v>
      </c>
      <c r="N1020" s="7"/>
    </row>
    <row r="1021" spans="1:14" hidden="1" x14ac:dyDescent="0.35">
      <c r="A1021" s="7">
        <v>30726042</v>
      </c>
      <c r="B1021" s="7" t="s">
        <v>5491</v>
      </c>
      <c r="C1021" s="7" t="s">
        <v>4457</v>
      </c>
      <c r="D1021" s="7" t="s">
        <v>4452</v>
      </c>
      <c r="E1021" s="7" t="s">
        <v>0</v>
      </c>
      <c r="F1021" s="7" t="s">
        <v>132</v>
      </c>
      <c r="G1021" s="7">
        <v>353.1</v>
      </c>
      <c r="H1021" s="7">
        <v>233.64</v>
      </c>
      <c r="I1021" s="7">
        <v>46.55</v>
      </c>
      <c r="J1021" s="7">
        <v>633.29</v>
      </c>
      <c r="K1021" s="7" t="s">
        <v>132</v>
      </c>
      <c r="L1021" s="7">
        <v>3</v>
      </c>
      <c r="M1021" s="7" t="s">
        <v>5122</v>
      </c>
      <c r="N1021" s="7"/>
    </row>
    <row r="1022" spans="1:14" hidden="1" x14ac:dyDescent="0.35">
      <c r="A1022" s="7">
        <v>30726050</v>
      </c>
      <c r="B1022" s="7" t="s">
        <v>5492</v>
      </c>
      <c r="C1022" s="7" t="s">
        <v>4457</v>
      </c>
      <c r="D1022" s="7" t="s">
        <v>4452</v>
      </c>
      <c r="E1022" s="7" t="s">
        <v>0</v>
      </c>
      <c r="F1022" s="7" t="s">
        <v>132</v>
      </c>
      <c r="G1022" s="7">
        <v>133.1</v>
      </c>
      <c r="H1022" s="7">
        <v>184</v>
      </c>
      <c r="I1022" s="7">
        <v>30.8</v>
      </c>
      <c r="J1022" s="7">
        <v>347.9</v>
      </c>
      <c r="K1022" s="7" t="s">
        <v>132</v>
      </c>
      <c r="L1022" s="7">
        <v>2</v>
      </c>
      <c r="M1022" s="7" t="s">
        <v>5122</v>
      </c>
      <c r="N1022" s="7"/>
    </row>
    <row r="1023" spans="1:14" hidden="1" x14ac:dyDescent="0.35">
      <c r="A1023" s="7">
        <v>30726069</v>
      </c>
      <c r="B1023" s="7" t="s">
        <v>5493</v>
      </c>
      <c r="C1023" s="7" t="s">
        <v>4457</v>
      </c>
      <c r="D1023" s="7" t="s">
        <v>4452</v>
      </c>
      <c r="E1023" s="7" t="s">
        <v>132</v>
      </c>
      <c r="F1023" s="7" t="s">
        <v>132</v>
      </c>
      <c r="G1023" s="7">
        <v>514.79999999999995</v>
      </c>
      <c r="H1023" s="7">
        <v>465.73</v>
      </c>
      <c r="I1023" s="7">
        <v>46.55</v>
      </c>
      <c r="J1023" s="7">
        <v>1027.08</v>
      </c>
      <c r="K1023" s="7" t="s">
        <v>132</v>
      </c>
      <c r="L1023" s="7">
        <v>4</v>
      </c>
      <c r="M1023" s="7" t="s">
        <v>5122</v>
      </c>
      <c r="N1023" s="7"/>
    </row>
    <row r="1024" spans="1:14" hidden="1" x14ac:dyDescent="0.35">
      <c r="A1024" s="7">
        <v>30726077</v>
      </c>
      <c r="B1024" s="7" t="s">
        <v>5494</v>
      </c>
      <c r="C1024" s="7" t="s">
        <v>4457</v>
      </c>
      <c r="D1024" s="7" t="s">
        <v>4452</v>
      </c>
      <c r="E1024" s="7" t="s">
        <v>0</v>
      </c>
      <c r="F1024" s="7" t="s">
        <v>132</v>
      </c>
      <c r="G1024" s="7">
        <v>351.78</v>
      </c>
      <c r="H1024" s="7">
        <v>361.04</v>
      </c>
      <c r="I1024" s="7">
        <v>30.8</v>
      </c>
      <c r="J1024" s="7">
        <v>743.62</v>
      </c>
      <c r="K1024" s="7" t="s">
        <v>132</v>
      </c>
      <c r="L1024" s="7">
        <v>3</v>
      </c>
      <c r="M1024" s="7" t="s">
        <v>5122</v>
      </c>
      <c r="N1024" s="7"/>
    </row>
    <row r="1025" spans="1:14" hidden="1" x14ac:dyDescent="0.35">
      <c r="A1025" s="7">
        <v>30726085</v>
      </c>
      <c r="B1025" s="7" t="s">
        <v>5495</v>
      </c>
      <c r="C1025" s="7" t="s">
        <v>4445</v>
      </c>
      <c r="D1025" s="7" t="s">
        <v>4462</v>
      </c>
      <c r="E1025" s="7" t="s">
        <v>132</v>
      </c>
      <c r="F1025" s="7" t="s">
        <v>0</v>
      </c>
      <c r="G1025" s="7">
        <v>82.5</v>
      </c>
      <c r="H1025" s="7">
        <v>41.4</v>
      </c>
      <c r="I1025" s="7">
        <v>46.77</v>
      </c>
      <c r="J1025" s="7">
        <v>170.67</v>
      </c>
      <c r="K1025" s="7" t="s">
        <v>0</v>
      </c>
      <c r="L1025" s="7">
        <v>1</v>
      </c>
      <c r="M1025" s="7" t="s">
        <v>5122</v>
      </c>
      <c r="N1025" s="7"/>
    </row>
    <row r="1026" spans="1:14" ht="26" hidden="1" x14ac:dyDescent="0.35">
      <c r="A1026" s="7">
        <v>30726093</v>
      </c>
      <c r="B1026" s="7" t="s">
        <v>5496</v>
      </c>
      <c r="C1026" s="7" t="s">
        <v>4457</v>
      </c>
      <c r="D1026" s="7" t="s">
        <v>4462</v>
      </c>
      <c r="E1026" s="7" t="s">
        <v>132</v>
      </c>
      <c r="F1026" s="7" t="s">
        <v>0</v>
      </c>
      <c r="G1026" s="7">
        <v>412.92</v>
      </c>
      <c r="H1026" s="7">
        <v>135.80000000000001</v>
      </c>
      <c r="I1026" s="7">
        <v>46.77</v>
      </c>
      <c r="J1026" s="7">
        <v>595.49</v>
      </c>
      <c r="K1026" s="7" t="s">
        <v>132</v>
      </c>
      <c r="L1026" s="7">
        <v>1</v>
      </c>
      <c r="M1026" s="7" t="s">
        <v>5122</v>
      </c>
      <c r="N1026" s="7"/>
    </row>
    <row r="1027" spans="1:14" hidden="1" x14ac:dyDescent="0.35">
      <c r="A1027" s="7">
        <v>30726107</v>
      </c>
      <c r="B1027" s="7" t="s">
        <v>5497</v>
      </c>
      <c r="C1027" s="7" t="s">
        <v>4457</v>
      </c>
      <c r="D1027" s="7" t="s">
        <v>4452</v>
      </c>
      <c r="E1027" s="7" t="s">
        <v>132</v>
      </c>
      <c r="F1027" s="7" t="s">
        <v>132</v>
      </c>
      <c r="G1027" s="7">
        <v>484.06</v>
      </c>
      <c r="H1027" s="7">
        <v>358.54</v>
      </c>
      <c r="I1027" s="7">
        <v>46.77</v>
      </c>
      <c r="J1027" s="7">
        <v>889.37</v>
      </c>
      <c r="K1027" s="7" t="s">
        <v>132</v>
      </c>
      <c r="L1027" s="7">
        <v>3</v>
      </c>
      <c r="M1027" s="7" t="s">
        <v>5122</v>
      </c>
      <c r="N1027" s="7"/>
    </row>
    <row r="1028" spans="1:14" hidden="1" x14ac:dyDescent="0.35">
      <c r="A1028" s="7">
        <v>30726115</v>
      </c>
      <c r="B1028" s="7" t="s">
        <v>5498</v>
      </c>
      <c r="C1028" s="7" t="s">
        <v>4457</v>
      </c>
      <c r="D1028" s="7" t="s">
        <v>4452</v>
      </c>
      <c r="E1028" s="7" t="s">
        <v>132</v>
      </c>
      <c r="F1028" s="7" t="s">
        <v>132</v>
      </c>
      <c r="G1028" s="7">
        <v>170.5</v>
      </c>
      <c r="H1028" s="7">
        <v>150.6</v>
      </c>
      <c r="I1028" s="7">
        <v>46.77</v>
      </c>
      <c r="J1028" s="7">
        <v>367.87</v>
      </c>
      <c r="K1028" s="7" t="s">
        <v>132</v>
      </c>
      <c r="L1028" s="7">
        <v>1</v>
      </c>
      <c r="M1028" s="7" t="s">
        <v>5122</v>
      </c>
      <c r="N1028" s="7"/>
    </row>
    <row r="1029" spans="1:14" hidden="1" x14ac:dyDescent="0.35">
      <c r="A1029" s="7">
        <v>30726123</v>
      </c>
      <c r="B1029" s="7" t="s">
        <v>5499</v>
      </c>
      <c r="C1029" s="7" t="s">
        <v>4457</v>
      </c>
      <c r="D1029" s="7" t="s">
        <v>4452</v>
      </c>
      <c r="E1029" s="7" t="s">
        <v>132</v>
      </c>
      <c r="F1029" s="7" t="s">
        <v>132</v>
      </c>
      <c r="G1029" s="7">
        <v>537.25</v>
      </c>
      <c r="H1029" s="7">
        <v>579.20000000000005</v>
      </c>
      <c r="I1029" s="7">
        <v>46.77</v>
      </c>
      <c r="J1029" s="7">
        <v>1163.22</v>
      </c>
      <c r="K1029" s="7" t="s">
        <v>132</v>
      </c>
      <c r="L1029" s="7">
        <v>4</v>
      </c>
      <c r="M1029" s="7" t="s">
        <v>5122</v>
      </c>
      <c r="N1029" s="7"/>
    </row>
    <row r="1030" spans="1:14" ht="26" hidden="1" x14ac:dyDescent="0.35">
      <c r="A1030" s="7">
        <v>30726131</v>
      </c>
      <c r="B1030" s="7" t="s">
        <v>5500</v>
      </c>
      <c r="C1030" s="7" t="s">
        <v>4457</v>
      </c>
      <c r="D1030" s="7" t="s">
        <v>4452</v>
      </c>
      <c r="E1030" s="7" t="s">
        <v>132</v>
      </c>
      <c r="F1030" s="7" t="s">
        <v>132</v>
      </c>
      <c r="G1030" s="7">
        <v>425.92</v>
      </c>
      <c r="H1030" s="7">
        <v>274.18</v>
      </c>
      <c r="I1030" s="7">
        <v>46.77</v>
      </c>
      <c r="J1030" s="7">
        <v>746.87</v>
      </c>
      <c r="K1030" s="7" t="s">
        <v>132</v>
      </c>
      <c r="L1030" s="7">
        <v>4</v>
      </c>
      <c r="M1030" s="7" t="s">
        <v>5122</v>
      </c>
      <c r="N1030" s="7"/>
    </row>
    <row r="1031" spans="1:14" hidden="1" x14ac:dyDescent="0.35">
      <c r="A1031" s="7">
        <v>30726140</v>
      </c>
      <c r="B1031" s="7" t="s">
        <v>5501</v>
      </c>
      <c r="C1031" s="7" t="s">
        <v>4457</v>
      </c>
      <c r="D1031" s="7" t="s">
        <v>4452</v>
      </c>
      <c r="E1031" s="7" t="s">
        <v>132</v>
      </c>
      <c r="F1031" s="7" t="s">
        <v>132</v>
      </c>
      <c r="G1031" s="7">
        <v>537.24</v>
      </c>
      <c r="H1031" s="7">
        <v>322.70999999999998</v>
      </c>
      <c r="I1031" s="7">
        <v>46.77</v>
      </c>
      <c r="J1031" s="7">
        <v>906.72</v>
      </c>
      <c r="K1031" s="7" t="s">
        <v>132</v>
      </c>
      <c r="L1031" s="7">
        <v>4</v>
      </c>
      <c r="M1031" s="7" t="s">
        <v>5122</v>
      </c>
      <c r="N1031" s="7"/>
    </row>
    <row r="1032" spans="1:14" ht="26" hidden="1" x14ac:dyDescent="0.35">
      <c r="A1032" s="7">
        <v>30726158</v>
      </c>
      <c r="B1032" s="7" t="s">
        <v>5502</v>
      </c>
      <c r="C1032" s="7" t="s">
        <v>4457</v>
      </c>
      <c r="D1032" s="7" t="s">
        <v>4452</v>
      </c>
      <c r="E1032" s="7" t="s">
        <v>132</v>
      </c>
      <c r="F1032" s="7" t="s">
        <v>132</v>
      </c>
      <c r="G1032" s="7">
        <v>981.97</v>
      </c>
      <c r="H1032" s="7">
        <v>670.32</v>
      </c>
      <c r="I1032" s="7">
        <v>113.08</v>
      </c>
      <c r="J1032" s="7">
        <v>1765.37</v>
      </c>
      <c r="K1032" s="7" t="s">
        <v>132</v>
      </c>
      <c r="L1032" s="7">
        <v>7</v>
      </c>
      <c r="M1032" s="7" t="s">
        <v>5122</v>
      </c>
      <c r="N1032" s="7"/>
    </row>
    <row r="1033" spans="1:14" ht="38.5" hidden="1" x14ac:dyDescent="0.35">
      <c r="A1033" s="7">
        <v>30726166</v>
      </c>
      <c r="B1033" s="7" t="s">
        <v>5503</v>
      </c>
      <c r="C1033" s="7" t="s">
        <v>4457</v>
      </c>
      <c r="D1033" s="7" t="s">
        <v>4452</v>
      </c>
      <c r="E1033" s="7" t="s">
        <v>0</v>
      </c>
      <c r="F1033" s="7" t="s">
        <v>132</v>
      </c>
      <c r="G1033" s="7">
        <v>1104.4000000000001</v>
      </c>
      <c r="H1033" s="7">
        <v>478.8</v>
      </c>
      <c r="I1033" s="7">
        <v>138.6</v>
      </c>
      <c r="J1033" s="7">
        <v>1721.8</v>
      </c>
      <c r="K1033" s="7" t="s">
        <v>132</v>
      </c>
      <c r="L1033" s="7">
        <v>4</v>
      </c>
      <c r="M1033" s="7" t="s">
        <v>5122</v>
      </c>
      <c r="N1033" s="7"/>
    </row>
    <row r="1034" spans="1:14" hidden="1" x14ac:dyDescent="0.35">
      <c r="A1034" s="7">
        <v>30726174</v>
      </c>
      <c r="B1034" s="7" t="s">
        <v>5504</v>
      </c>
      <c r="C1034" s="7" t="s">
        <v>4457</v>
      </c>
      <c r="D1034" s="7" t="s">
        <v>4462</v>
      </c>
      <c r="E1034" s="7" t="s">
        <v>132</v>
      </c>
      <c r="F1034" s="7" t="s">
        <v>0</v>
      </c>
      <c r="G1034" s="7">
        <v>88</v>
      </c>
      <c r="H1034" s="7">
        <v>48</v>
      </c>
      <c r="I1034" s="7">
        <v>46.77</v>
      </c>
      <c r="J1034" s="7">
        <v>182.77</v>
      </c>
      <c r="K1034" s="7" t="s">
        <v>0</v>
      </c>
      <c r="L1034" s="7">
        <v>0</v>
      </c>
      <c r="M1034" s="7" t="s">
        <v>5122</v>
      </c>
      <c r="N1034" s="7"/>
    </row>
    <row r="1035" spans="1:14" hidden="1" x14ac:dyDescent="0.35">
      <c r="A1035" s="7">
        <v>30726182</v>
      </c>
      <c r="B1035" s="7" t="s">
        <v>5505</v>
      </c>
      <c r="C1035" s="7" t="s">
        <v>4457</v>
      </c>
      <c r="D1035" s="7" t="s">
        <v>4452</v>
      </c>
      <c r="E1035" s="7" t="s">
        <v>132</v>
      </c>
      <c r="F1035" s="7" t="s">
        <v>132</v>
      </c>
      <c r="G1035" s="7">
        <v>425.92</v>
      </c>
      <c r="H1035" s="7">
        <v>337.89</v>
      </c>
      <c r="I1035" s="7">
        <v>46.77</v>
      </c>
      <c r="J1035" s="7">
        <v>810.58</v>
      </c>
      <c r="K1035" s="7" t="s">
        <v>132</v>
      </c>
      <c r="L1035" s="7">
        <v>4</v>
      </c>
      <c r="M1035" s="7" t="s">
        <v>5122</v>
      </c>
      <c r="N1035" s="7"/>
    </row>
    <row r="1036" spans="1:14" hidden="1" x14ac:dyDescent="0.35">
      <c r="A1036" s="7">
        <v>30726190</v>
      </c>
      <c r="B1036" s="7" t="s">
        <v>5506</v>
      </c>
      <c r="C1036" s="7" t="s">
        <v>4457</v>
      </c>
      <c r="D1036" s="7" t="s">
        <v>4452</v>
      </c>
      <c r="E1036" s="7" t="s">
        <v>0</v>
      </c>
      <c r="F1036" s="7" t="s">
        <v>132</v>
      </c>
      <c r="G1036" s="7">
        <v>473</v>
      </c>
      <c r="H1036" s="7">
        <v>498.28</v>
      </c>
      <c r="I1036" s="7">
        <v>30.8</v>
      </c>
      <c r="J1036" s="7">
        <v>1002.08</v>
      </c>
      <c r="K1036" s="7" t="s">
        <v>132</v>
      </c>
      <c r="L1036" s="7">
        <v>4</v>
      </c>
      <c r="M1036" s="7" t="s">
        <v>5122</v>
      </c>
      <c r="N1036" s="7"/>
    </row>
    <row r="1037" spans="1:14" hidden="1" x14ac:dyDescent="0.35">
      <c r="A1037" s="7">
        <v>30726204</v>
      </c>
      <c r="B1037" s="7" t="s">
        <v>5507</v>
      </c>
      <c r="C1037" s="7" t="s">
        <v>4457</v>
      </c>
      <c r="D1037" s="7" t="s">
        <v>4452</v>
      </c>
      <c r="E1037" s="7" t="s">
        <v>0</v>
      </c>
      <c r="F1037" s="7" t="s">
        <v>132</v>
      </c>
      <c r="G1037" s="7">
        <v>993.08</v>
      </c>
      <c r="H1037" s="7">
        <v>751.52</v>
      </c>
      <c r="I1037" s="7">
        <v>46.77</v>
      </c>
      <c r="J1037" s="7">
        <v>1791.37</v>
      </c>
      <c r="K1037" s="7" t="s">
        <v>132</v>
      </c>
      <c r="L1037" s="7">
        <v>7</v>
      </c>
      <c r="M1037" s="7" t="s">
        <v>5122</v>
      </c>
      <c r="N1037" s="7"/>
    </row>
    <row r="1038" spans="1:14" hidden="1" x14ac:dyDescent="0.35">
      <c r="A1038" s="7">
        <v>30726212</v>
      </c>
      <c r="B1038" s="7" t="s">
        <v>5508</v>
      </c>
      <c r="C1038" s="7" t="s">
        <v>4457</v>
      </c>
      <c r="D1038" s="7" t="s">
        <v>4452</v>
      </c>
      <c r="E1038" s="7" t="s">
        <v>132</v>
      </c>
      <c r="F1038" s="7" t="s">
        <v>132</v>
      </c>
      <c r="G1038" s="7">
        <v>537.24</v>
      </c>
      <c r="H1038" s="7">
        <v>306.54000000000002</v>
      </c>
      <c r="I1038" s="7">
        <v>46.77</v>
      </c>
      <c r="J1038" s="7">
        <v>890.55</v>
      </c>
      <c r="K1038" s="7" t="s">
        <v>132</v>
      </c>
      <c r="L1038" s="7">
        <v>4</v>
      </c>
      <c r="M1038" s="7" t="s">
        <v>5122</v>
      </c>
      <c r="N1038" s="7"/>
    </row>
    <row r="1039" spans="1:14" hidden="1" x14ac:dyDescent="0.35">
      <c r="A1039" s="7">
        <v>30726220</v>
      </c>
      <c r="B1039" s="7" t="s">
        <v>5509</v>
      </c>
      <c r="C1039" s="7" t="s">
        <v>4457</v>
      </c>
      <c r="D1039" s="7" t="s">
        <v>4452</v>
      </c>
      <c r="E1039" s="7" t="s">
        <v>0</v>
      </c>
      <c r="F1039" s="7" t="s">
        <v>132</v>
      </c>
      <c r="G1039" s="7">
        <v>696.3</v>
      </c>
      <c r="H1039" s="7">
        <v>455.73</v>
      </c>
      <c r="I1039" s="7">
        <v>46.55</v>
      </c>
      <c r="J1039" s="7">
        <v>1198.58</v>
      </c>
      <c r="K1039" s="7" t="s">
        <v>132</v>
      </c>
      <c r="L1039" s="7">
        <v>4</v>
      </c>
      <c r="M1039" s="7" t="s">
        <v>5122</v>
      </c>
      <c r="N1039" s="7"/>
    </row>
    <row r="1040" spans="1:14" hidden="1" x14ac:dyDescent="0.35">
      <c r="A1040" s="7">
        <v>30726239</v>
      </c>
      <c r="B1040" s="7" t="s">
        <v>5510</v>
      </c>
      <c r="C1040" s="7" t="s">
        <v>4457</v>
      </c>
      <c r="D1040" s="7" t="s">
        <v>4452</v>
      </c>
      <c r="E1040" s="7" t="s">
        <v>0</v>
      </c>
      <c r="F1040" s="7" t="s">
        <v>132</v>
      </c>
      <c r="G1040" s="7">
        <v>993.08</v>
      </c>
      <c r="H1040" s="7">
        <v>362.13</v>
      </c>
      <c r="I1040" s="7">
        <v>46.77</v>
      </c>
      <c r="J1040" s="7">
        <v>1401.98</v>
      </c>
      <c r="K1040" s="7" t="s">
        <v>132</v>
      </c>
      <c r="L1040" s="7">
        <v>3</v>
      </c>
      <c r="M1040" s="7" t="s">
        <v>5122</v>
      </c>
      <c r="N1040" s="7"/>
    </row>
    <row r="1041" spans="1:14" hidden="1" x14ac:dyDescent="0.35">
      <c r="A1041" s="7">
        <v>30726247</v>
      </c>
      <c r="B1041" s="7" t="s">
        <v>5511</v>
      </c>
      <c r="C1041" s="7" t="s">
        <v>4457</v>
      </c>
      <c r="D1041" s="7" t="s">
        <v>4452</v>
      </c>
      <c r="E1041" s="7" t="s">
        <v>0</v>
      </c>
      <c r="F1041" s="7" t="s">
        <v>132</v>
      </c>
      <c r="G1041" s="7">
        <v>1104.4000000000001</v>
      </c>
      <c r="H1041" s="7">
        <v>478.8</v>
      </c>
      <c r="I1041" s="7">
        <v>138.6</v>
      </c>
      <c r="J1041" s="7">
        <v>1721.8</v>
      </c>
      <c r="K1041" s="7" t="s">
        <v>132</v>
      </c>
      <c r="L1041" s="7">
        <v>7</v>
      </c>
      <c r="M1041" s="7" t="s">
        <v>5122</v>
      </c>
      <c r="N1041" s="7"/>
    </row>
    <row r="1042" spans="1:14" hidden="1" x14ac:dyDescent="0.35">
      <c r="A1042" s="7">
        <v>30726255</v>
      </c>
      <c r="B1042" s="7" t="s">
        <v>5512</v>
      </c>
      <c r="C1042" s="7" t="s">
        <v>4457</v>
      </c>
      <c r="D1042" s="7" t="s">
        <v>4452</v>
      </c>
      <c r="E1042" s="7" t="s">
        <v>0</v>
      </c>
      <c r="F1042" s="7" t="s">
        <v>132</v>
      </c>
      <c r="G1042" s="7">
        <v>1432.97</v>
      </c>
      <c r="H1042" s="7">
        <v>700.89</v>
      </c>
      <c r="I1042" s="7">
        <v>314.60000000000002</v>
      </c>
      <c r="J1042" s="7">
        <v>2448.46</v>
      </c>
      <c r="K1042" s="7" t="s">
        <v>132</v>
      </c>
      <c r="L1042" s="7">
        <v>6</v>
      </c>
      <c r="M1042" s="7" t="s">
        <v>5122</v>
      </c>
      <c r="N1042" s="7"/>
    </row>
    <row r="1043" spans="1:14" ht="26" hidden="1" x14ac:dyDescent="0.35">
      <c r="A1043" s="7">
        <v>30726263</v>
      </c>
      <c r="B1043" s="7" t="s">
        <v>5513</v>
      </c>
      <c r="C1043" s="7" t="s">
        <v>4457</v>
      </c>
      <c r="D1043" s="7" t="s">
        <v>4452</v>
      </c>
      <c r="E1043" s="7" t="s">
        <v>0</v>
      </c>
      <c r="F1043" s="7" t="s">
        <v>132</v>
      </c>
      <c r="G1043" s="7">
        <v>993.08</v>
      </c>
      <c r="H1043" s="7">
        <v>751.52</v>
      </c>
      <c r="I1043" s="7">
        <v>46.77</v>
      </c>
      <c r="J1043" s="7">
        <v>1791.37</v>
      </c>
      <c r="K1043" s="7" t="s">
        <v>132</v>
      </c>
      <c r="L1043" s="7">
        <v>6</v>
      </c>
      <c r="M1043" s="7" t="s">
        <v>5122</v>
      </c>
      <c r="N1043" s="7"/>
    </row>
    <row r="1044" spans="1:14" hidden="1" x14ac:dyDescent="0.35">
      <c r="A1044" s="7">
        <v>30726271</v>
      </c>
      <c r="B1044" s="7" t="s">
        <v>5514</v>
      </c>
      <c r="C1044" s="7" t="s">
        <v>4457</v>
      </c>
      <c r="D1044" s="7" t="s">
        <v>4452</v>
      </c>
      <c r="E1044" s="7" t="s">
        <v>0</v>
      </c>
      <c r="F1044" s="7" t="s">
        <v>132</v>
      </c>
      <c r="G1044" s="7">
        <v>1432.97</v>
      </c>
      <c r="H1044" s="7">
        <v>401.9</v>
      </c>
      <c r="I1044" s="7">
        <v>314.60000000000002</v>
      </c>
      <c r="J1044" s="7">
        <v>2149.4699999999998</v>
      </c>
      <c r="K1044" s="7" t="s">
        <v>132</v>
      </c>
      <c r="L1044" s="7">
        <v>7</v>
      </c>
      <c r="M1044" s="7" t="s">
        <v>5122</v>
      </c>
      <c r="N1044" s="7"/>
    </row>
    <row r="1045" spans="1:14" hidden="1" x14ac:dyDescent="0.35">
      <c r="A1045" s="7">
        <v>30726280</v>
      </c>
      <c r="B1045" s="7" t="s">
        <v>5515</v>
      </c>
      <c r="C1045" s="7" t="s">
        <v>4457</v>
      </c>
      <c r="D1045" s="7" t="s">
        <v>4452</v>
      </c>
      <c r="E1045" s="7" t="s">
        <v>0</v>
      </c>
      <c r="F1045" s="7" t="s">
        <v>132</v>
      </c>
      <c r="G1045" s="7">
        <v>351.78</v>
      </c>
      <c r="H1045" s="7">
        <v>364.62</v>
      </c>
      <c r="I1045" s="7">
        <v>30.8</v>
      </c>
      <c r="J1045" s="7">
        <v>747.2</v>
      </c>
      <c r="K1045" s="7" t="s">
        <v>132</v>
      </c>
      <c r="L1045" s="7">
        <v>3</v>
      </c>
      <c r="M1045" s="7" t="s">
        <v>5122</v>
      </c>
      <c r="N1045" s="7"/>
    </row>
    <row r="1046" spans="1:14" hidden="1" x14ac:dyDescent="0.35">
      <c r="A1046" s="7">
        <v>30726298</v>
      </c>
      <c r="B1046" s="7" t="s">
        <v>5516</v>
      </c>
      <c r="C1046" s="7" t="s">
        <v>4457</v>
      </c>
      <c r="D1046" s="7" t="s">
        <v>4452</v>
      </c>
      <c r="E1046" s="7" t="s">
        <v>0</v>
      </c>
      <c r="F1046" s="7" t="s">
        <v>132</v>
      </c>
      <c r="G1046" s="7">
        <v>1104.4000000000001</v>
      </c>
      <c r="H1046" s="7">
        <v>328.69</v>
      </c>
      <c r="I1046" s="7">
        <v>138.6</v>
      </c>
      <c r="J1046" s="7">
        <v>1571.69</v>
      </c>
      <c r="K1046" s="7" t="s">
        <v>132</v>
      </c>
      <c r="L1046" s="7">
        <v>8</v>
      </c>
      <c r="M1046" s="7" t="s">
        <v>5122</v>
      </c>
      <c r="N1046" s="7"/>
    </row>
    <row r="1047" spans="1:14" ht="26" hidden="1" x14ac:dyDescent="0.35">
      <c r="A1047" s="7">
        <v>30726301</v>
      </c>
      <c r="B1047" s="7" t="s">
        <v>5517</v>
      </c>
      <c r="C1047" s="7" t="s">
        <v>4457</v>
      </c>
      <c r="D1047" s="7" t="s">
        <v>4452</v>
      </c>
      <c r="E1047" s="7" t="s">
        <v>0</v>
      </c>
      <c r="F1047" s="7" t="s">
        <v>132</v>
      </c>
      <c r="G1047" s="7">
        <v>495</v>
      </c>
      <c r="H1047" s="7">
        <v>452.48</v>
      </c>
      <c r="I1047" s="7">
        <v>46.55</v>
      </c>
      <c r="J1047" s="7">
        <v>994.03</v>
      </c>
      <c r="K1047" s="7" t="s">
        <v>132</v>
      </c>
      <c r="L1047" s="7">
        <v>4</v>
      </c>
      <c r="M1047" s="7" t="s">
        <v>5122</v>
      </c>
      <c r="N1047" s="7"/>
    </row>
    <row r="1048" spans="1:14" ht="26" hidden="1" x14ac:dyDescent="0.35">
      <c r="A1048" s="7">
        <v>30727014</v>
      </c>
      <c r="B1048" s="7" t="s">
        <v>5518</v>
      </c>
      <c r="C1048" s="7" t="s">
        <v>4457</v>
      </c>
      <c r="D1048" s="7" t="s">
        <v>4452</v>
      </c>
      <c r="E1048" s="7" t="s">
        <v>0</v>
      </c>
      <c r="F1048" s="7" t="s">
        <v>132</v>
      </c>
      <c r="G1048" s="7">
        <v>808.72</v>
      </c>
      <c r="H1048" s="7">
        <v>642.4</v>
      </c>
      <c r="I1048" s="7">
        <v>76.34</v>
      </c>
      <c r="J1048" s="7">
        <v>1527.46</v>
      </c>
      <c r="K1048" s="7" t="s">
        <v>132</v>
      </c>
      <c r="L1048" s="7">
        <v>5</v>
      </c>
      <c r="M1048" s="7" t="s">
        <v>5122</v>
      </c>
      <c r="N1048" s="7"/>
    </row>
    <row r="1049" spans="1:14" hidden="1" x14ac:dyDescent="0.35">
      <c r="A1049" s="7">
        <v>30727022</v>
      </c>
      <c r="B1049" s="7" t="s">
        <v>5519</v>
      </c>
      <c r="C1049" s="7" t="s">
        <v>4457</v>
      </c>
      <c r="D1049" s="7" t="s">
        <v>4452</v>
      </c>
      <c r="E1049" s="7" t="s">
        <v>0</v>
      </c>
      <c r="F1049" s="7" t="s">
        <v>132</v>
      </c>
      <c r="G1049" s="7">
        <v>808.72</v>
      </c>
      <c r="H1049" s="7">
        <v>602.24</v>
      </c>
      <c r="I1049" s="7">
        <v>76.34</v>
      </c>
      <c r="J1049" s="7">
        <v>1487.3</v>
      </c>
      <c r="K1049" s="7" t="s">
        <v>132</v>
      </c>
      <c r="L1049" s="7">
        <v>5</v>
      </c>
      <c r="M1049" s="7" t="s">
        <v>5122</v>
      </c>
      <c r="N1049" s="7"/>
    </row>
    <row r="1050" spans="1:14" hidden="1" x14ac:dyDescent="0.35">
      <c r="A1050" s="7">
        <v>30727030</v>
      </c>
      <c r="B1050" s="7" t="s">
        <v>5520</v>
      </c>
      <c r="C1050" s="7" t="s">
        <v>4457</v>
      </c>
      <c r="D1050" s="7" t="s">
        <v>4452</v>
      </c>
      <c r="E1050" s="7" t="s">
        <v>0</v>
      </c>
      <c r="F1050" s="7" t="s">
        <v>132</v>
      </c>
      <c r="G1050" s="7">
        <v>808.72</v>
      </c>
      <c r="H1050" s="7">
        <v>602.24</v>
      </c>
      <c r="I1050" s="7">
        <v>76.34</v>
      </c>
      <c r="J1050" s="7">
        <v>1487.3</v>
      </c>
      <c r="K1050" s="7" t="s">
        <v>132</v>
      </c>
      <c r="L1050" s="7">
        <v>5</v>
      </c>
      <c r="M1050" s="7" t="s">
        <v>5122</v>
      </c>
      <c r="N1050" s="7"/>
    </row>
    <row r="1051" spans="1:14" hidden="1" x14ac:dyDescent="0.35">
      <c r="A1051" s="7">
        <v>30727049</v>
      </c>
      <c r="B1051" s="7" t="s">
        <v>5521</v>
      </c>
      <c r="C1051" s="7" t="s">
        <v>4457</v>
      </c>
      <c r="D1051" s="7" t="s">
        <v>4452</v>
      </c>
      <c r="E1051" s="7" t="s">
        <v>132</v>
      </c>
      <c r="F1051" s="7" t="s">
        <v>132</v>
      </c>
      <c r="G1051" s="7">
        <v>610.5</v>
      </c>
      <c r="H1051" s="7">
        <v>480.2</v>
      </c>
      <c r="I1051" s="7">
        <v>30.8</v>
      </c>
      <c r="J1051" s="7">
        <v>1121.5</v>
      </c>
      <c r="K1051" s="7" t="s">
        <v>132</v>
      </c>
      <c r="L1051" s="7">
        <v>6</v>
      </c>
      <c r="M1051" s="7" t="s">
        <v>5122</v>
      </c>
      <c r="N1051" s="7"/>
    </row>
    <row r="1052" spans="1:14" hidden="1" x14ac:dyDescent="0.35">
      <c r="A1052" s="7">
        <v>30727057</v>
      </c>
      <c r="B1052" s="7" t="s">
        <v>5522</v>
      </c>
      <c r="C1052" s="7" t="s">
        <v>4457</v>
      </c>
      <c r="D1052" s="7" t="s">
        <v>4452</v>
      </c>
      <c r="E1052" s="7" t="s">
        <v>0</v>
      </c>
      <c r="F1052" s="7" t="s">
        <v>132</v>
      </c>
      <c r="G1052" s="7">
        <v>195.8</v>
      </c>
      <c r="H1052" s="7">
        <v>159.19999999999999</v>
      </c>
      <c r="I1052" s="7">
        <v>30.8</v>
      </c>
      <c r="J1052" s="7">
        <v>385.8</v>
      </c>
      <c r="K1052" s="7" t="s">
        <v>132</v>
      </c>
      <c r="L1052" s="7">
        <v>1</v>
      </c>
      <c r="M1052" s="7" t="s">
        <v>5122</v>
      </c>
      <c r="N1052" s="7"/>
    </row>
    <row r="1053" spans="1:14" hidden="1" x14ac:dyDescent="0.35">
      <c r="A1053" s="7">
        <v>30727065</v>
      </c>
      <c r="B1053" s="7" t="s">
        <v>5523</v>
      </c>
      <c r="C1053" s="7" t="s">
        <v>4457</v>
      </c>
      <c r="D1053" s="7" t="s">
        <v>4452</v>
      </c>
      <c r="E1053" s="7" t="s">
        <v>0</v>
      </c>
      <c r="F1053" s="7" t="s">
        <v>132</v>
      </c>
      <c r="G1053" s="7">
        <v>594</v>
      </c>
      <c r="H1053" s="7">
        <v>580.4</v>
      </c>
      <c r="I1053" s="7">
        <v>46.77</v>
      </c>
      <c r="J1053" s="7">
        <v>1221.17</v>
      </c>
      <c r="K1053" s="7" t="s">
        <v>132</v>
      </c>
      <c r="L1053" s="7">
        <v>6</v>
      </c>
      <c r="M1053" s="7" t="s">
        <v>5122</v>
      </c>
      <c r="N1053" s="7"/>
    </row>
    <row r="1054" spans="1:14" hidden="1" x14ac:dyDescent="0.35">
      <c r="A1054" s="7">
        <v>30727073</v>
      </c>
      <c r="B1054" s="7" t="s">
        <v>5524</v>
      </c>
      <c r="C1054" s="7" t="s">
        <v>4457</v>
      </c>
      <c r="D1054" s="7" t="s">
        <v>4452</v>
      </c>
      <c r="E1054" s="7" t="s">
        <v>132</v>
      </c>
      <c r="F1054" s="7" t="s">
        <v>132</v>
      </c>
      <c r="G1054" s="7">
        <v>594</v>
      </c>
      <c r="H1054" s="7">
        <v>487.04</v>
      </c>
      <c r="I1054" s="7">
        <v>50.07</v>
      </c>
      <c r="J1054" s="7">
        <v>1131.1099999999999</v>
      </c>
      <c r="K1054" s="7" t="s">
        <v>132</v>
      </c>
      <c r="L1054" s="7">
        <v>6</v>
      </c>
      <c r="M1054" s="7" t="s">
        <v>5122</v>
      </c>
      <c r="N1054" s="7"/>
    </row>
    <row r="1055" spans="1:14" hidden="1" x14ac:dyDescent="0.35">
      <c r="A1055" s="7">
        <v>30727081</v>
      </c>
      <c r="B1055" s="7" t="s">
        <v>5525</v>
      </c>
      <c r="C1055" s="7" t="s">
        <v>4457</v>
      </c>
      <c r="D1055" s="7" t="s">
        <v>4452</v>
      </c>
      <c r="E1055" s="7" t="s">
        <v>0</v>
      </c>
      <c r="F1055" s="7" t="s">
        <v>132</v>
      </c>
      <c r="G1055" s="7">
        <v>594</v>
      </c>
      <c r="H1055" s="7">
        <v>465.73</v>
      </c>
      <c r="I1055" s="7">
        <v>46.77</v>
      </c>
      <c r="J1055" s="7">
        <v>1106.5</v>
      </c>
      <c r="K1055" s="7" t="s">
        <v>132</v>
      </c>
      <c r="L1055" s="7">
        <v>6</v>
      </c>
      <c r="M1055" s="7" t="s">
        <v>5122</v>
      </c>
      <c r="N1055" s="7"/>
    </row>
    <row r="1056" spans="1:14" hidden="1" x14ac:dyDescent="0.35">
      <c r="A1056" s="7">
        <v>30727090</v>
      </c>
      <c r="B1056" s="7" t="s">
        <v>5526</v>
      </c>
      <c r="C1056" s="7" t="s">
        <v>4457</v>
      </c>
      <c r="D1056" s="7" t="s">
        <v>4452</v>
      </c>
      <c r="E1056" s="7" t="s">
        <v>0</v>
      </c>
      <c r="F1056" s="7" t="s">
        <v>132</v>
      </c>
      <c r="G1056" s="7">
        <v>352</v>
      </c>
      <c r="H1056" s="7">
        <v>247.23</v>
      </c>
      <c r="I1056" s="7">
        <v>46.77</v>
      </c>
      <c r="J1056" s="7">
        <v>646</v>
      </c>
      <c r="K1056" s="7" t="s">
        <v>132</v>
      </c>
      <c r="L1056" s="7">
        <v>4</v>
      </c>
      <c r="M1056" s="7" t="s">
        <v>5122</v>
      </c>
      <c r="N1056" s="7"/>
    </row>
    <row r="1057" spans="1:14" ht="26" hidden="1" x14ac:dyDescent="0.35">
      <c r="A1057" s="7">
        <v>30727111</v>
      </c>
      <c r="B1057" s="7" t="s">
        <v>5527</v>
      </c>
      <c r="C1057" s="7" t="s">
        <v>4457</v>
      </c>
      <c r="D1057" s="7" t="s">
        <v>4452</v>
      </c>
      <c r="E1057" s="7" t="s">
        <v>132</v>
      </c>
      <c r="F1057" s="7" t="s">
        <v>132</v>
      </c>
      <c r="G1057" s="7">
        <v>756.17</v>
      </c>
      <c r="H1057" s="7">
        <v>545.66999999999996</v>
      </c>
      <c r="I1057" s="7">
        <v>46.77</v>
      </c>
      <c r="J1057" s="7">
        <v>1348.61</v>
      </c>
      <c r="K1057" s="7" t="s">
        <v>132</v>
      </c>
      <c r="L1057" s="7">
        <v>2</v>
      </c>
      <c r="M1057" s="7" t="s">
        <v>5122</v>
      </c>
      <c r="N1057" s="7"/>
    </row>
    <row r="1058" spans="1:14" ht="26" hidden="1" x14ac:dyDescent="0.35">
      <c r="A1058" s="7">
        <v>30727138</v>
      </c>
      <c r="B1058" s="7" t="s">
        <v>5528</v>
      </c>
      <c r="C1058" s="7" t="s">
        <v>4457</v>
      </c>
      <c r="D1058" s="7" t="s">
        <v>4452</v>
      </c>
      <c r="E1058" s="7" t="s">
        <v>132</v>
      </c>
      <c r="F1058" s="7" t="s">
        <v>132</v>
      </c>
      <c r="G1058" s="7">
        <v>684.2</v>
      </c>
      <c r="H1058" s="7">
        <v>591.17999999999995</v>
      </c>
      <c r="I1058" s="7">
        <v>46.77</v>
      </c>
      <c r="J1058" s="7">
        <v>1322.15</v>
      </c>
      <c r="K1058" s="7" t="s">
        <v>132</v>
      </c>
      <c r="L1058" s="7">
        <v>6</v>
      </c>
      <c r="M1058" s="7" t="s">
        <v>5122</v>
      </c>
      <c r="N1058" s="7"/>
    </row>
    <row r="1059" spans="1:14" ht="26" hidden="1" x14ac:dyDescent="0.35">
      <c r="A1059" s="7">
        <v>30727146</v>
      </c>
      <c r="B1059" s="7" t="s">
        <v>5529</v>
      </c>
      <c r="C1059" s="7" t="s">
        <v>4457</v>
      </c>
      <c r="D1059" s="7" t="s">
        <v>4452</v>
      </c>
      <c r="E1059" s="7" t="s">
        <v>132</v>
      </c>
      <c r="F1059" s="7" t="s">
        <v>132</v>
      </c>
      <c r="G1059" s="7">
        <v>140.5</v>
      </c>
      <c r="H1059" s="7">
        <v>65.47</v>
      </c>
      <c r="I1059" s="7">
        <v>46.77</v>
      </c>
      <c r="J1059" s="7">
        <v>252.74</v>
      </c>
      <c r="K1059" s="7" t="s">
        <v>0</v>
      </c>
      <c r="L1059" s="7">
        <v>1</v>
      </c>
      <c r="M1059" s="7" t="s">
        <v>5122</v>
      </c>
      <c r="N1059" s="7"/>
    </row>
    <row r="1060" spans="1:14" hidden="1" x14ac:dyDescent="0.35">
      <c r="A1060" s="7">
        <v>30727154</v>
      </c>
      <c r="B1060" s="7" t="s">
        <v>5530</v>
      </c>
      <c r="C1060" s="7" t="s">
        <v>4457</v>
      </c>
      <c r="D1060" s="7" t="s">
        <v>4452</v>
      </c>
      <c r="E1060" s="7" t="s">
        <v>132</v>
      </c>
      <c r="F1060" s="7" t="s">
        <v>132</v>
      </c>
      <c r="G1060" s="7">
        <v>411.4</v>
      </c>
      <c r="H1060" s="7">
        <v>320</v>
      </c>
      <c r="I1060" s="7">
        <v>50.07</v>
      </c>
      <c r="J1060" s="7">
        <v>781.47</v>
      </c>
      <c r="K1060" s="7" t="s">
        <v>132</v>
      </c>
      <c r="L1060" s="7">
        <v>2</v>
      </c>
      <c r="M1060" s="7" t="s">
        <v>5122</v>
      </c>
      <c r="N1060" s="7"/>
    </row>
    <row r="1061" spans="1:14" hidden="1" x14ac:dyDescent="0.35">
      <c r="A1061" s="7">
        <v>30727162</v>
      </c>
      <c r="B1061" s="7" t="s">
        <v>5531</v>
      </c>
      <c r="C1061" s="7" t="s">
        <v>4457</v>
      </c>
      <c r="D1061" s="7" t="s">
        <v>4452</v>
      </c>
      <c r="E1061" s="7" t="s">
        <v>0</v>
      </c>
      <c r="F1061" s="7" t="s">
        <v>132</v>
      </c>
      <c r="G1061" s="7">
        <v>684.2</v>
      </c>
      <c r="H1061" s="7">
        <v>552.45000000000005</v>
      </c>
      <c r="I1061" s="7">
        <v>46.77</v>
      </c>
      <c r="J1061" s="7">
        <v>1283.42</v>
      </c>
      <c r="K1061" s="7" t="s">
        <v>132</v>
      </c>
      <c r="L1061" s="7">
        <v>6</v>
      </c>
      <c r="M1061" s="7" t="s">
        <v>5122</v>
      </c>
      <c r="N1061" s="7"/>
    </row>
    <row r="1062" spans="1:14" hidden="1" x14ac:dyDescent="0.35">
      <c r="A1062" s="7">
        <v>30727170</v>
      </c>
      <c r="B1062" s="7" t="s">
        <v>5532</v>
      </c>
      <c r="C1062" s="7" t="s">
        <v>4457</v>
      </c>
      <c r="D1062" s="7" t="s">
        <v>4452</v>
      </c>
      <c r="E1062" s="7" t="s">
        <v>0</v>
      </c>
      <c r="F1062" s="7" t="s">
        <v>132</v>
      </c>
      <c r="G1062" s="7">
        <v>594</v>
      </c>
      <c r="H1062" s="7">
        <v>650.24</v>
      </c>
      <c r="I1062" s="7">
        <v>46.77</v>
      </c>
      <c r="J1062" s="7">
        <v>1291.01</v>
      </c>
      <c r="K1062" s="7" t="s">
        <v>132</v>
      </c>
      <c r="L1062" s="7">
        <v>6</v>
      </c>
      <c r="M1062" s="7" t="s">
        <v>5122</v>
      </c>
      <c r="N1062" s="7"/>
    </row>
    <row r="1063" spans="1:14" hidden="1" x14ac:dyDescent="0.35">
      <c r="A1063" s="7">
        <v>30727197</v>
      </c>
      <c r="B1063" s="7" t="s">
        <v>5533</v>
      </c>
      <c r="C1063" s="7" t="s">
        <v>4445</v>
      </c>
      <c r="D1063" s="7" t="s">
        <v>4462</v>
      </c>
      <c r="E1063" s="7" t="s">
        <v>132</v>
      </c>
      <c r="F1063" s="7" t="s">
        <v>0</v>
      </c>
      <c r="G1063" s="7">
        <v>62.5</v>
      </c>
      <c r="H1063" s="7">
        <v>55.2</v>
      </c>
      <c r="I1063" s="7">
        <v>46.77</v>
      </c>
      <c r="J1063" s="7">
        <v>164.47</v>
      </c>
      <c r="K1063" s="7" t="s">
        <v>0</v>
      </c>
      <c r="L1063" s="7">
        <v>1</v>
      </c>
      <c r="M1063" s="7" t="s">
        <v>5122</v>
      </c>
      <c r="N1063" s="7"/>
    </row>
    <row r="1064" spans="1:14" hidden="1" x14ac:dyDescent="0.35">
      <c r="A1064" s="7">
        <v>30728029</v>
      </c>
      <c r="B1064" s="7" t="s">
        <v>5534</v>
      </c>
      <c r="C1064" s="7" t="s">
        <v>4457</v>
      </c>
      <c r="D1064" s="7" t="s">
        <v>4452</v>
      </c>
      <c r="E1064" s="7" t="s">
        <v>132</v>
      </c>
      <c r="F1064" s="7" t="s">
        <v>132</v>
      </c>
      <c r="G1064" s="7">
        <v>339.5</v>
      </c>
      <c r="H1064" s="7">
        <v>226.18</v>
      </c>
      <c r="I1064" s="7">
        <v>30.8</v>
      </c>
      <c r="J1064" s="7">
        <v>596.48</v>
      </c>
      <c r="K1064" s="7" t="s">
        <v>132</v>
      </c>
      <c r="L1064" s="7">
        <v>2</v>
      </c>
      <c r="M1064" s="7" t="s">
        <v>5122</v>
      </c>
      <c r="N1064" s="7"/>
    </row>
    <row r="1065" spans="1:14" hidden="1" x14ac:dyDescent="0.35">
      <c r="A1065" s="7">
        <v>30728037</v>
      </c>
      <c r="B1065" s="7" t="s">
        <v>5535</v>
      </c>
      <c r="C1065" s="7" t="s">
        <v>4457</v>
      </c>
      <c r="D1065" s="7" t="s">
        <v>4452</v>
      </c>
      <c r="E1065" s="7" t="s">
        <v>0</v>
      </c>
      <c r="F1065" s="7" t="s">
        <v>132</v>
      </c>
      <c r="G1065" s="7">
        <v>430.1</v>
      </c>
      <c r="H1065" s="7">
        <v>444.3</v>
      </c>
      <c r="I1065" s="7">
        <v>50.07</v>
      </c>
      <c r="J1065" s="7">
        <v>924.47</v>
      </c>
      <c r="K1065" s="7" t="s">
        <v>132</v>
      </c>
      <c r="L1065" s="7">
        <v>4</v>
      </c>
      <c r="M1065" s="7" t="s">
        <v>5122</v>
      </c>
      <c r="N1065" s="7"/>
    </row>
    <row r="1066" spans="1:14" hidden="1" x14ac:dyDescent="0.35">
      <c r="A1066" s="7">
        <v>30728045</v>
      </c>
      <c r="B1066" s="7" t="s">
        <v>5536</v>
      </c>
      <c r="C1066" s="7" t="s">
        <v>4457</v>
      </c>
      <c r="D1066" s="7" t="s">
        <v>4452</v>
      </c>
      <c r="E1066" s="7" t="s">
        <v>0</v>
      </c>
      <c r="F1066" s="7" t="s">
        <v>132</v>
      </c>
      <c r="G1066" s="7">
        <v>277.2</v>
      </c>
      <c r="H1066" s="7">
        <v>472.95</v>
      </c>
      <c r="I1066" s="7">
        <v>27.5</v>
      </c>
      <c r="J1066" s="7">
        <v>777.65</v>
      </c>
      <c r="K1066" s="7" t="s">
        <v>132</v>
      </c>
      <c r="L1066" s="7">
        <v>4</v>
      </c>
      <c r="M1066" s="7" t="s">
        <v>5122</v>
      </c>
      <c r="N1066" s="7"/>
    </row>
    <row r="1067" spans="1:14" hidden="1" x14ac:dyDescent="0.35">
      <c r="A1067" s="7">
        <v>30728053</v>
      </c>
      <c r="B1067" s="7" t="s">
        <v>5537</v>
      </c>
      <c r="C1067" s="7" t="s">
        <v>4457</v>
      </c>
      <c r="D1067" s="7" t="s">
        <v>4452</v>
      </c>
      <c r="E1067" s="7" t="s">
        <v>0</v>
      </c>
      <c r="F1067" s="7" t="s">
        <v>132</v>
      </c>
      <c r="G1067" s="7">
        <v>624.79999999999995</v>
      </c>
      <c r="H1067" s="7">
        <v>805.6</v>
      </c>
      <c r="I1067" s="7">
        <v>46.77</v>
      </c>
      <c r="J1067" s="7">
        <v>1477.17</v>
      </c>
      <c r="K1067" s="7" t="s">
        <v>132</v>
      </c>
      <c r="L1067" s="7">
        <v>4</v>
      </c>
      <c r="M1067" s="7" t="s">
        <v>5122</v>
      </c>
      <c r="N1067" s="7"/>
    </row>
    <row r="1068" spans="1:14" hidden="1" x14ac:dyDescent="0.35">
      <c r="A1068" s="7">
        <v>30728070</v>
      </c>
      <c r="B1068" s="7" t="s">
        <v>5538</v>
      </c>
      <c r="C1068" s="7" t="s">
        <v>4457</v>
      </c>
      <c r="D1068" s="7" t="s">
        <v>4452</v>
      </c>
      <c r="E1068" s="7" t="s">
        <v>0</v>
      </c>
      <c r="F1068" s="7" t="s">
        <v>132</v>
      </c>
      <c r="G1068" s="7">
        <v>301.18</v>
      </c>
      <c r="H1068" s="7">
        <v>186.9</v>
      </c>
      <c r="I1068" s="7">
        <v>30.8</v>
      </c>
      <c r="J1068" s="7">
        <v>518.88</v>
      </c>
      <c r="K1068" s="7" t="s">
        <v>132</v>
      </c>
      <c r="L1068" s="7">
        <v>4</v>
      </c>
      <c r="M1068" s="7" t="s">
        <v>5122</v>
      </c>
      <c r="N1068" s="7"/>
    </row>
    <row r="1069" spans="1:14" hidden="1" x14ac:dyDescent="0.35">
      <c r="A1069" s="7">
        <v>30728088</v>
      </c>
      <c r="B1069" s="7" t="s">
        <v>5539</v>
      </c>
      <c r="C1069" s="7" t="s">
        <v>4457</v>
      </c>
      <c r="D1069" s="7" t="s">
        <v>4462</v>
      </c>
      <c r="E1069" s="7" t="s">
        <v>0</v>
      </c>
      <c r="F1069" s="7" t="s">
        <v>0</v>
      </c>
      <c r="G1069" s="7">
        <v>134.41999999999999</v>
      </c>
      <c r="H1069" s="7">
        <v>148.80000000000001</v>
      </c>
      <c r="I1069" s="7">
        <v>30.8</v>
      </c>
      <c r="J1069" s="7">
        <v>314.02</v>
      </c>
      <c r="K1069" s="7" t="s">
        <v>132</v>
      </c>
      <c r="L1069" s="7">
        <v>1</v>
      </c>
      <c r="M1069" s="7" t="s">
        <v>5122</v>
      </c>
      <c r="N1069" s="7"/>
    </row>
    <row r="1070" spans="1:14" hidden="1" x14ac:dyDescent="0.35">
      <c r="A1070" s="7">
        <v>30728096</v>
      </c>
      <c r="B1070" s="7" t="s">
        <v>5540</v>
      </c>
      <c r="C1070" s="7" t="s">
        <v>4445</v>
      </c>
      <c r="D1070" s="7" t="s">
        <v>4446</v>
      </c>
      <c r="E1070" s="7" t="s">
        <v>132</v>
      </c>
      <c r="F1070" s="7" t="s">
        <v>0</v>
      </c>
      <c r="G1070" s="7">
        <v>57.2</v>
      </c>
      <c r="H1070" s="7">
        <v>28.8</v>
      </c>
      <c r="I1070" s="7">
        <v>46.77</v>
      </c>
      <c r="J1070" s="7">
        <v>132.77000000000001</v>
      </c>
      <c r="K1070" s="7" t="s">
        <v>0</v>
      </c>
      <c r="L1070" s="7">
        <v>0</v>
      </c>
      <c r="M1070" s="7" t="s">
        <v>5122</v>
      </c>
      <c r="N1070" s="7"/>
    </row>
    <row r="1071" spans="1:14" hidden="1" x14ac:dyDescent="0.35">
      <c r="A1071" s="7">
        <v>30728118</v>
      </c>
      <c r="B1071" s="7" t="s">
        <v>5541</v>
      </c>
      <c r="C1071" s="7" t="s">
        <v>4457</v>
      </c>
      <c r="D1071" s="7" t="s">
        <v>4462</v>
      </c>
      <c r="E1071" s="7" t="s">
        <v>132</v>
      </c>
      <c r="F1071" s="7" t="s">
        <v>0</v>
      </c>
      <c r="G1071" s="7">
        <v>275</v>
      </c>
      <c r="H1071" s="7">
        <v>133.65</v>
      </c>
      <c r="I1071" s="7">
        <v>46.77</v>
      </c>
      <c r="J1071" s="7">
        <v>455.42</v>
      </c>
      <c r="K1071" s="7" t="s">
        <v>132</v>
      </c>
      <c r="L1071" s="7">
        <v>1</v>
      </c>
      <c r="M1071" s="7" t="s">
        <v>5122</v>
      </c>
      <c r="N1071" s="7"/>
    </row>
    <row r="1072" spans="1:14" hidden="1" x14ac:dyDescent="0.35">
      <c r="A1072" s="7">
        <v>30728126</v>
      </c>
      <c r="B1072" s="7" t="s">
        <v>5542</v>
      </c>
      <c r="C1072" s="7" t="s">
        <v>4457</v>
      </c>
      <c r="D1072" s="7" t="s">
        <v>4452</v>
      </c>
      <c r="E1072" s="7" t="s">
        <v>132</v>
      </c>
      <c r="F1072" s="7" t="s">
        <v>132</v>
      </c>
      <c r="G1072" s="7">
        <v>717.73</v>
      </c>
      <c r="H1072" s="7">
        <v>632.64</v>
      </c>
      <c r="I1072" s="7">
        <v>46.77</v>
      </c>
      <c r="J1072" s="7">
        <v>1397.14</v>
      </c>
      <c r="K1072" s="7" t="s">
        <v>132</v>
      </c>
      <c r="L1072" s="7">
        <v>2</v>
      </c>
      <c r="M1072" s="7" t="s">
        <v>5122</v>
      </c>
      <c r="N1072" s="7"/>
    </row>
    <row r="1073" spans="1:14" hidden="1" x14ac:dyDescent="0.35">
      <c r="A1073" s="7">
        <v>30728134</v>
      </c>
      <c r="B1073" s="7" t="s">
        <v>5543</v>
      </c>
      <c r="C1073" s="7" t="s">
        <v>4457</v>
      </c>
      <c r="D1073" s="7" t="s">
        <v>4462</v>
      </c>
      <c r="E1073" s="7" t="s">
        <v>132</v>
      </c>
      <c r="F1073" s="7" t="s">
        <v>0</v>
      </c>
      <c r="G1073" s="7">
        <v>254.1</v>
      </c>
      <c r="H1073" s="7">
        <v>126.96</v>
      </c>
      <c r="I1073" s="7">
        <v>46.77</v>
      </c>
      <c r="J1073" s="7">
        <v>427.83</v>
      </c>
      <c r="K1073" s="7" t="s">
        <v>132</v>
      </c>
      <c r="L1073" s="7">
        <v>2</v>
      </c>
      <c r="M1073" s="7" t="s">
        <v>5122</v>
      </c>
      <c r="N1073" s="7"/>
    </row>
    <row r="1074" spans="1:14" ht="26" hidden="1" x14ac:dyDescent="0.35">
      <c r="A1074" s="7">
        <v>30728142</v>
      </c>
      <c r="B1074" s="7" t="s">
        <v>5544</v>
      </c>
      <c r="C1074" s="7" t="s">
        <v>4457</v>
      </c>
      <c r="D1074" s="7" t="s">
        <v>4452</v>
      </c>
      <c r="E1074" s="7" t="s">
        <v>132</v>
      </c>
      <c r="F1074" s="7" t="s">
        <v>132</v>
      </c>
      <c r="G1074" s="7">
        <v>301.18</v>
      </c>
      <c r="H1074" s="7">
        <v>255.59</v>
      </c>
      <c r="I1074" s="7">
        <v>46.77</v>
      </c>
      <c r="J1074" s="7">
        <v>603.54</v>
      </c>
      <c r="K1074" s="7" t="s">
        <v>132</v>
      </c>
      <c r="L1074" s="7">
        <v>4</v>
      </c>
      <c r="M1074" s="7" t="s">
        <v>5122</v>
      </c>
      <c r="N1074" s="7"/>
    </row>
    <row r="1075" spans="1:14" ht="26" hidden="1" x14ac:dyDescent="0.35">
      <c r="A1075" s="7">
        <v>30728150</v>
      </c>
      <c r="B1075" s="7" t="s">
        <v>5545</v>
      </c>
      <c r="C1075" s="7" t="s">
        <v>4457</v>
      </c>
      <c r="D1075" s="7" t="s">
        <v>4452</v>
      </c>
      <c r="E1075" s="7" t="s">
        <v>0</v>
      </c>
      <c r="F1075" s="7" t="s">
        <v>132</v>
      </c>
      <c r="G1075" s="7">
        <v>328.9</v>
      </c>
      <c r="H1075" s="7">
        <v>336.58</v>
      </c>
      <c r="I1075" s="7">
        <v>46.77</v>
      </c>
      <c r="J1075" s="7">
        <v>712.25</v>
      </c>
      <c r="K1075" s="7" t="s">
        <v>132</v>
      </c>
      <c r="L1075" s="7">
        <v>4</v>
      </c>
      <c r="M1075" s="7" t="s">
        <v>5122</v>
      </c>
      <c r="N1075" s="7"/>
    </row>
    <row r="1076" spans="1:14" hidden="1" x14ac:dyDescent="0.35">
      <c r="A1076" s="7">
        <v>30728169</v>
      </c>
      <c r="B1076" s="7" t="s">
        <v>5546</v>
      </c>
      <c r="C1076" s="7" t="s">
        <v>4457</v>
      </c>
      <c r="D1076" s="7" t="s">
        <v>4452</v>
      </c>
      <c r="E1076" s="7" t="s">
        <v>0</v>
      </c>
      <c r="F1076" s="7" t="s">
        <v>132</v>
      </c>
      <c r="G1076" s="7">
        <v>361.96</v>
      </c>
      <c r="H1076" s="7">
        <v>337.89</v>
      </c>
      <c r="I1076" s="7">
        <v>46.77</v>
      </c>
      <c r="J1076" s="7">
        <v>746.62</v>
      </c>
      <c r="K1076" s="7" t="s">
        <v>132</v>
      </c>
      <c r="L1076" s="7">
        <v>4</v>
      </c>
      <c r="M1076" s="7" t="s">
        <v>5122</v>
      </c>
      <c r="N1076" s="7"/>
    </row>
    <row r="1077" spans="1:14" hidden="1" x14ac:dyDescent="0.35">
      <c r="A1077" s="7">
        <v>30728177</v>
      </c>
      <c r="B1077" s="7" t="s">
        <v>5547</v>
      </c>
      <c r="C1077" s="7" t="s">
        <v>4457</v>
      </c>
      <c r="D1077" s="7" t="s">
        <v>4452</v>
      </c>
      <c r="E1077" s="7" t="s">
        <v>0</v>
      </c>
      <c r="F1077" s="7" t="s">
        <v>132</v>
      </c>
      <c r="G1077" s="7">
        <v>499.4</v>
      </c>
      <c r="H1077" s="7">
        <v>429.19</v>
      </c>
      <c r="I1077" s="7">
        <v>46.77</v>
      </c>
      <c r="J1077" s="7">
        <v>975.36</v>
      </c>
      <c r="K1077" s="7" t="s">
        <v>132</v>
      </c>
      <c r="L1077" s="7">
        <v>6</v>
      </c>
      <c r="M1077" s="7" t="s">
        <v>5122</v>
      </c>
      <c r="N1077" s="7"/>
    </row>
    <row r="1078" spans="1:14" hidden="1" x14ac:dyDescent="0.35">
      <c r="A1078" s="7">
        <v>30729017</v>
      </c>
      <c r="B1078" s="7" t="s">
        <v>5548</v>
      </c>
      <c r="C1078" s="7" t="s">
        <v>4457</v>
      </c>
      <c r="D1078" s="7" t="s">
        <v>4452</v>
      </c>
      <c r="E1078" s="7" t="s">
        <v>132</v>
      </c>
      <c r="F1078" s="7" t="s">
        <v>132</v>
      </c>
      <c r="G1078" s="7">
        <v>256.3</v>
      </c>
      <c r="H1078" s="7">
        <v>343.39</v>
      </c>
      <c r="I1078" s="7">
        <v>17.27</v>
      </c>
      <c r="J1078" s="7">
        <v>616.96</v>
      </c>
      <c r="K1078" s="7" t="s">
        <v>132</v>
      </c>
      <c r="L1078" s="7">
        <v>2</v>
      </c>
      <c r="M1078" s="7" t="s">
        <v>5122</v>
      </c>
      <c r="N1078" s="7"/>
    </row>
    <row r="1079" spans="1:14" ht="26" hidden="1" x14ac:dyDescent="0.35">
      <c r="A1079" s="7">
        <v>30729025</v>
      </c>
      <c r="B1079" s="7" t="s">
        <v>5549</v>
      </c>
      <c r="C1079" s="7" t="s">
        <v>4457</v>
      </c>
      <c r="D1079" s="7" t="s">
        <v>4452</v>
      </c>
      <c r="E1079" s="7" t="s">
        <v>132</v>
      </c>
      <c r="F1079" s="7" t="s">
        <v>132</v>
      </c>
      <c r="G1079" s="7">
        <v>237.38</v>
      </c>
      <c r="H1079" s="7">
        <v>164.95</v>
      </c>
      <c r="I1079" s="7">
        <v>17.27</v>
      </c>
      <c r="J1079" s="7">
        <v>419.6</v>
      </c>
      <c r="K1079" s="7" t="s">
        <v>132</v>
      </c>
      <c r="L1079" s="7">
        <v>2</v>
      </c>
      <c r="M1079" s="7" t="s">
        <v>5122</v>
      </c>
      <c r="N1079" s="7"/>
    </row>
    <row r="1080" spans="1:14" ht="26" hidden="1" x14ac:dyDescent="0.35">
      <c r="A1080" s="7">
        <v>30729033</v>
      </c>
      <c r="B1080" s="7" t="s">
        <v>5550</v>
      </c>
      <c r="C1080" s="7" t="s">
        <v>4457</v>
      </c>
      <c r="D1080" s="7" t="s">
        <v>4452</v>
      </c>
      <c r="E1080" s="7" t="s">
        <v>132</v>
      </c>
      <c r="F1080" s="7" t="s">
        <v>132</v>
      </c>
      <c r="G1080" s="7">
        <v>398.2</v>
      </c>
      <c r="H1080" s="7">
        <v>184</v>
      </c>
      <c r="I1080" s="7">
        <v>68.2</v>
      </c>
      <c r="J1080" s="7">
        <v>650.4</v>
      </c>
      <c r="K1080" s="7" t="s">
        <v>132</v>
      </c>
      <c r="L1080" s="7">
        <v>4</v>
      </c>
      <c r="M1080" s="7" t="s">
        <v>5122</v>
      </c>
      <c r="N1080" s="7"/>
    </row>
    <row r="1081" spans="1:14" hidden="1" x14ac:dyDescent="0.35">
      <c r="A1081" s="7">
        <v>30729041</v>
      </c>
      <c r="B1081" s="7" t="s">
        <v>5551</v>
      </c>
      <c r="C1081" s="7" t="s">
        <v>4457</v>
      </c>
      <c r="D1081" s="7" t="s">
        <v>4452</v>
      </c>
      <c r="E1081" s="7" t="s">
        <v>0</v>
      </c>
      <c r="F1081" s="7" t="s">
        <v>132</v>
      </c>
      <c r="G1081" s="7">
        <v>397.1</v>
      </c>
      <c r="H1081" s="7">
        <v>299.49</v>
      </c>
      <c r="I1081" s="7">
        <v>46.77</v>
      </c>
      <c r="J1081" s="7">
        <v>743.36</v>
      </c>
      <c r="K1081" s="7" t="s">
        <v>132</v>
      </c>
      <c r="L1081" s="7">
        <v>4</v>
      </c>
      <c r="M1081" s="7" t="s">
        <v>5122</v>
      </c>
      <c r="N1081" s="7"/>
    </row>
    <row r="1082" spans="1:14" ht="26" hidden="1" x14ac:dyDescent="0.35">
      <c r="A1082" s="7">
        <v>30729050</v>
      </c>
      <c r="B1082" s="7" t="s">
        <v>5552</v>
      </c>
      <c r="C1082" s="7" t="s">
        <v>4457</v>
      </c>
      <c r="D1082" s="7" t="s">
        <v>4452</v>
      </c>
      <c r="E1082" s="7" t="s">
        <v>0</v>
      </c>
      <c r="F1082" s="7" t="s">
        <v>132</v>
      </c>
      <c r="G1082" s="7">
        <v>237.38</v>
      </c>
      <c r="H1082" s="7">
        <v>233.64</v>
      </c>
      <c r="I1082" s="7">
        <v>17.27</v>
      </c>
      <c r="J1082" s="7">
        <v>488.29</v>
      </c>
      <c r="K1082" s="7" t="s">
        <v>132</v>
      </c>
      <c r="L1082" s="7">
        <v>4</v>
      </c>
      <c r="M1082" s="7" t="s">
        <v>5122</v>
      </c>
      <c r="N1082" s="7"/>
    </row>
    <row r="1083" spans="1:14" hidden="1" x14ac:dyDescent="0.35">
      <c r="A1083" s="7">
        <v>30729068</v>
      </c>
      <c r="B1083" s="7" t="s">
        <v>5553</v>
      </c>
      <c r="C1083" s="7" t="s">
        <v>4457</v>
      </c>
      <c r="D1083" s="7" t="s">
        <v>4462</v>
      </c>
      <c r="E1083" s="7" t="s">
        <v>0</v>
      </c>
      <c r="F1083" s="7" t="s">
        <v>0</v>
      </c>
      <c r="G1083" s="7">
        <v>143</v>
      </c>
      <c r="H1083" s="7">
        <v>137.57</v>
      </c>
      <c r="I1083" s="7">
        <v>68.2</v>
      </c>
      <c r="J1083" s="7">
        <v>348.77</v>
      </c>
      <c r="K1083" s="7" t="s">
        <v>132</v>
      </c>
      <c r="L1083" s="7">
        <v>1</v>
      </c>
      <c r="M1083" s="7" t="s">
        <v>5122</v>
      </c>
      <c r="N1083" s="7"/>
    </row>
    <row r="1084" spans="1:14" hidden="1" x14ac:dyDescent="0.35">
      <c r="A1084" s="7">
        <v>30729092</v>
      </c>
      <c r="B1084" s="7" t="s">
        <v>5554</v>
      </c>
      <c r="C1084" s="7" t="s">
        <v>4457</v>
      </c>
      <c r="D1084" s="7" t="s">
        <v>4452</v>
      </c>
      <c r="E1084" s="7" t="s">
        <v>0</v>
      </c>
      <c r="F1084" s="7" t="s">
        <v>132</v>
      </c>
      <c r="G1084" s="7">
        <v>519.29999999999995</v>
      </c>
      <c r="H1084" s="7">
        <v>326.39999999999998</v>
      </c>
      <c r="I1084" s="7">
        <v>21</v>
      </c>
      <c r="J1084" s="7">
        <v>866.7</v>
      </c>
      <c r="K1084" s="7" t="s">
        <v>132</v>
      </c>
      <c r="L1084" s="7">
        <v>2</v>
      </c>
      <c r="M1084" s="7" t="s">
        <v>5122</v>
      </c>
      <c r="N1084" s="7"/>
    </row>
    <row r="1085" spans="1:14" hidden="1" x14ac:dyDescent="0.35">
      <c r="A1085" s="7">
        <v>30729106</v>
      </c>
      <c r="B1085" s="7" t="s">
        <v>5555</v>
      </c>
      <c r="C1085" s="7" t="s">
        <v>4457</v>
      </c>
      <c r="D1085" s="7" t="s">
        <v>4452</v>
      </c>
      <c r="E1085" s="7" t="s">
        <v>0</v>
      </c>
      <c r="F1085" s="7" t="s">
        <v>132</v>
      </c>
      <c r="G1085" s="7">
        <v>335.5</v>
      </c>
      <c r="H1085" s="7">
        <v>192.77</v>
      </c>
      <c r="I1085" s="7">
        <v>68.2</v>
      </c>
      <c r="J1085" s="7">
        <v>596.47</v>
      </c>
      <c r="K1085" s="7" t="s">
        <v>132</v>
      </c>
      <c r="L1085" s="7">
        <v>2</v>
      </c>
      <c r="M1085" s="7" t="s">
        <v>5122</v>
      </c>
      <c r="N1085" s="7"/>
    </row>
    <row r="1086" spans="1:14" hidden="1" x14ac:dyDescent="0.35">
      <c r="A1086" s="7">
        <v>30729122</v>
      </c>
      <c r="B1086" s="7" t="s">
        <v>5556</v>
      </c>
      <c r="C1086" s="7" t="s">
        <v>4457</v>
      </c>
      <c r="D1086" s="7" t="s">
        <v>4452</v>
      </c>
      <c r="E1086" s="7" t="s">
        <v>0</v>
      </c>
      <c r="F1086" s="7" t="s">
        <v>132</v>
      </c>
      <c r="G1086" s="7">
        <v>258.5</v>
      </c>
      <c r="H1086" s="7">
        <v>199.88</v>
      </c>
      <c r="I1086" s="7">
        <v>17.27</v>
      </c>
      <c r="J1086" s="7">
        <v>475.65</v>
      </c>
      <c r="K1086" s="7" t="s">
        <v>132</v>
      </c>
      <c r="L1086" s="7">
        <v>2</v>
      </c>
      <c r="M1086" s="7" t="s">
        <v>5122</v>
      </c>
      <c r="N1086" s="7"/>
    </row>
    <row r="1087" spans="1:14" hidden="1" x14ac:dyDescent="0.35">
      <c r="A1087" s="7">
        <v>30729130</v>
      </c>
      <c r="B1087" s="7" t="s">
        <v>5557</v>
      </c>
      <c r="C1087" s="7" t="s">
        <v>4445</v>
      </c>
      <c r="D1087" s="7" t="s">
        <v>4446</v>
      </c>
      <c r="E1087" s="7" t="s">
        <v>132</v>
      </c>
      <c r="F1087" s="7" t="s">
        <v>0</v>
      </c>
      <c r="G1087" s="7">
        <v>57.2</v>
      </c>
      <c r="H1087" s="7">
        <v>36.799999999999997</v>
      </c>
      <c r="I1087" s="7">
        <v>46.77</v>
      </c>
      <c r="J1087" s="7">
        <v>140.77000000000001</v>
      </c>
      <c r="K1087" s="7" t="s">
        <v>0</v>
      </c>
      <c r="L1087" s="7">
        <v>0</v>
      </c>
      <c r="M1087" s="7" t="s">
        <v>5122</v>
      </c>
      <c r="N1087" s="7"/>
    </row>
    <row r="1088" spans="1:14" hidden="1" x14ac:dyDescent="0.35">
      <c r="A1088" s="7">
        <v>30729149</v>
      </c>
      <c r="B1088" s="7" t="s">
        <v>5558</v>
      </c>
      <c r="C1088" s="7" t="s">
        <v>4457</v>
      </c>
      <c r="D1088" s="7" t="s">
        <v>4462</v>
      </c>
      <c r="E1088" s="7" t="s">
        <v>132</v>
      </c>
      <c r="F1088" s="7" t="s">
        <v>0</v>
      </c>
      <c r="G1088" s="7">
        <v>180.4</v>
      </c>
      <c r="H1088" s="7">
        <v>52</v>
      </c>
      <c r="I1088" s="7">
        <v>46.77</v>
      </c>
      <c r="J1088" s="7">
        <v>279.17</v>
      </c>
      <c r="K1088" s="7" t="s">
        <v>0</v>
      </c>
      <c r="L1088" s="7">
        <v>1</v>
      </c>
      <c r="M1088" s="7" t="s">
        <v>5122</v>
      </c>
      <c r="N1088" s="7"/>
    </row>
    <row r="1089" spans="1:14" hidden="1" x14ac:dyDescent="0.35">
      <c r="A1089" s="7">
        <v>30729157</v>
      </c>
      <c r="B1089" s="7" t="s">
        <v>5559</v>
      </c>
      <c r="C1089" s="7" t="s">
        <v>4457</v>
      </c>
      <c r="D1089" s="7" t="s">
        <v>4452</v>
      </c>
      <c r="E1089" s="7" t="s">
        <v>132</v>
      </c>
      <c r="F1089" s="7" t="s">
        <v>132</v>
      </c>
      <c r="G1089" s="7">
        <v>237.38</v>
      </c>
      <c r="H1089" s="7">
        <v>208.84</v>
      </c>
      <c r="I1089" s="7">
        <v>46.77</v>
      </c>
      <c r="J1089" s="7">
        <v>492.99</v>
      </c>
      <c r="K1089" s="7" t="s">
        <v>132</v>
      </c>
      <c r="L1089" s="7">
        <v>2</v>
      </c>
      <c r="M1089" s="7" t="s">
        <v>5122</v>
      </c>
      <c r="N1089" s="7"/>
    </row>
    <row r="1090" spans="1:14" hidden="1" x14ac:dyDescent="0.35">
      <c r="A1090" s="7">
        <v>30729165</v>
      </c>
      <c r="B1090" s="7" t="s">
        <v>5560</v>
      </c>
      <c r="C1090" s="7" t="s">
        <v>4457</v>
      </c>
      <c r="D1090" s="7" t="s">
        <v>4462</v>
      </c>
      <c r="E1090" s="7" t="s">
        <v>132</v>
      </c>
      <c r="F1090" s="7" t="s">
        <v>0</v>
      </c>
      <c r="G1090" s="7">
        <v>105.8</v>
      </c>
      <c r="H1090" s="7">
        <v>103.2</v>
      </c>
      <c r="I1090" s="7">
        <v>46.77</v>
      </c>
      <c r="J1090" s="7">
        <v>255.77</v>
      </c>
      <c r="K1090" s="7" t="s">
        <v>132</v>
      </c>
      <c r="L1090" s="7">
        <v>1</v>
      </c>
      <c r="M1090" s="7" t="s">
        <v>5122</v>
      </c>
      <c r="N1090" s="7"/>
    </row>
    <row r="1091" spans="1:14" hidden="1" x14ac:dyDescent="0.35">
      <c r="A1091" s="7">
        <v>30729173</v>
      </c>
      <c r="B1091" s="7" t="s">
        <v>5561</v>
      </c>
      <c r="C1091" s="7" t="s">
        <v>4457</v>
      </c>
      <c r="D1091" s="7" t="s">
        <v>4452</v>
      </c>
      <c r="E1091" s="7" t="s">
        <v>132</v>
      </c>
      <c r="F1091" s="7" t="s">
        <v>132</v>
      </c>
      <c r="G1091" s="7">
        <v>247.8</v>
      </c>
      <c r="H1091" s="7">
        <v>175.21</v>
      </c>
      <c r="I1091" s="7">
        <v>46.77</v>
      </c>
      <c r="J1091" s="7">
        <v>469.78</v>
      </c>
      <c r="K1091" s="7" t="s">
        <v>132</v>
      </c>
      <c r="L1091" s="7">
        <v>2</v>
      </c>
      <c r="M1091" s="7" t="s">
        <v>5122</v>
      </c>
      <c r="N1091" s="7"/>
    </row>
    <row r="1092" spans="1:14" hidden="1" x14ac:dyDescent="0.35">
      <c r="A1092" s="7">
        <v>30729181</v>
      </c>
      <c r="B1092" s="7" t="s">
        <v>5562</v>
      </c>
      <c r="C1092" s="7" t="s">
        <v>4457</v>
      </c>
      <c r="D1092" s="7" t="s">
        <v>4452</v>
      </c>
      <c r="E1092" s="7" t="s">
        <v>132</v>
      </c>
      <c r="F1092" s="7" t="s">
        <v>132</v>
      </c>
      <c r="G1092" s="7">
        <v>550.12</v>
      </c>
      <c r="H1092" s="7">
        <v>424.9</v>
      </c>
      <c r="I1092" s="7">
        <v>0</v>
      </c>
      <c r="J1092" s="7">
        <v>975.02</v>
      </c>
      <c r="K1092" s="7" t="s">
        <v>132</v>
      </c>
      <c r="L1092" s="7">
        <v>2</v>
      </c>
      <c r="M1092" s="7" t="s">
        <v>5122</v>
      </c>
      <c r="N1092" s="7"/>
    </row>
    <row r="1093" spans="1:14" hidden="1" x14ac:dyDescent="0.35">
      <c r="A1093" s="7">
        <v>30729190</v>
      </c>
      <c r="B1093" s="7" t="s">
        <v>5563</v>
      </c>
      <c r="C1093" s="7" t="s">
        <v>4457</v>
      </c>
      <c r="D1093" s="7" t="s">
        <v>4452</v>
      </c>
      <c r="E1093" s="7" t="s">
        <v>0</v>
      </c>
      <c r="F1093" s="7" t="s">
        <v>132</v>
      </c>
      <c r="G1093" s="7">
        <v>383.9</v>
      </c>
      <c r="H1093" s="7">
        <v>216.6</v>
      </c>
      <c r="I1093" s="7">
        <v>46.77</v>
      </c>
      <c r="J1093" s="7">
        <v>647.27</v>
      </c>
      <c r="K1093" s="7" t="s">
        <v>132</v>
      </c>
      <c r="L1093" s="7">
        <v>2</v>
      </c>
      <c r="M1093" s="7" t="s">
        <v>5122</v>
      </c>
      <c r="N1093" s="7"/>
    </row>
    <row r="1094" spans="1:14" ht="26" hidden="1" x14ac:dyDescent="0.35">
      <c r="A1094" s="7">
        <v>30729203</v>
      </c>
      <c r="B1094" s="7" t="s">
        <v>5564</v>
      </c>
      <c r="C1094" s="7" t="s">
        <v>4457</v>
      </c>
      <c r="D1094" s="7" t="s">
        <v>4452</v>
      </c>
      <c r="E1094" s="7" t="s">
        <v>0</v>
      </c>
      <c r="F1094" s="7" t="s">
        <v>132</v>
      </c>
      <c r="G1094" s="7">
        <v>383.9</v>
      </c>
      <c r="H1094" s="7">
        <v>259.76</v>
      </c>
      <c r="I1094" s="7">
        <v>46.77</v>
      </c>
      <c r="J1094" s="7">
        <v>690.43</v>
      </c>
      <c r="K1094" s="7" t="s">
        <v>132</v>
      </c>
      <c r="L1094" s="7">
        <v>2</v>
      </c>
      <c r="M1094" s="7" t="s">
        <v>5122</v>
      </c>
      <c r="N1094" s="7"/>
    </row>
    <row r="1095" spans="1:14" hidden="1" x14ac:dyDescent="0.35">
      <c r="A1095" s="7">
        <v>30729211</v>
      </c>
      <c r="B1095" s="7" t="s">
        <v>5565</v>
      </c>
      <c r="C1095" s="7" t="s">
        <v>4457</v>
      </c>
      <c r="D1095" s="7" t="s">
        <v>4452</v>
      </c>
      <c r="E1095" s="7" t="s">
        <v>0</v>
      </c>
      <c r="F1095" s="7" t="s">
        <v>132</v>
      </c>
      <c r="G1095" s="7">
        <v>383.9</v>
      </c>
      <c r="H1095" s="7">
        <v>231.49</v>
      </c>
      <c r="I1095" s="7">
        <v>46.77</v>
      </c>
      <c r="J1095" s="7">
        <v>662.16</v>
      </c>
      <c r="K1095" s="7" t="s">
        <v>132</v>
      </c>
      <c r="L1095" s="7">
        <v>2</v>
      </c>
      <c r="M1095" s="7" t="s">
        <v>5122</v>
      </c>
      <c r="N1095" s="7"/>
    </row>
    <row r="1096" spans="1:14" hidden="1" x14ac:dyDescent="0.35">
      <c r="A1096" s="7">
        <v>30729220</v>
      </c>
      <c r="B1096" s="7" t="s">
        <v>5566</v>
      </c>
      <c r="C1096" s="7" t="s">
        <v>4457</v>
      </c>
      <c r="D1096" s="7" t="s">
        <v>4452</v>
      </c>
      <c r="E1096" s="7" t="s">
        <v>0</v>
      </c>
      <c r="F1096" s="7" t="s">
        <v>132</v>
      </c>
      <c r="G1096" s="7">
        <v>470.8</v>
      </c>
      <c r="H1096" s="7">
        <v>516.01</v>
      </c>
      <c r="I1096" s="7">
        <v>46.77</v>
      </c>
      <c r="J1096" s="7">
        <v>1033.58</v>
      </c>
      <c r="K1096" s="7" t="s">
        <v>132</v>
      </c>
      <c r="L1096" s="7">
        <v>2</v>
      </c>
      <c r="M1096" s="7" t="s">
        <v>5122</v>
      </c>
      <c r="N1096" s="7"/>
    </row>
    <row r="1097" spans="1:14" hidden="1" x14ac:dyDescent="0.35">
      <c r="A1097" s="7">
        <v>30729238</v>
      </c>
      <c r="B1097" s="7" t="s">
        <v>5567</v>
      </c>
      <c r="C1097" s="7" t="s">
        <v>4457</v>
      </c>
      <c r="D1097" s="7" t="s">
        <v>4452</v>
      </c>
      <c r="E1097" s="7" t="s">
        <v>0</v>
      </c>
      <c r="F1097" s="7" t="s">
        <v>132</v>
      </c>
      <c r="G1097" s="7">
        <v>509.3</v>
      </c>
      <c r="H1097" s="7">
        <v>504</v>
      </c>
      <c r="I1097" s="7">
        <v>17.27</v>
      </c>
      <c r="J1097" s="7">
        <v>1030.57</v>
      </c>
      <c r="K1097" s="7" t="s">
        <v>132</v>
      </c>
      <c r="L1097" s="7">
        <v>2</v>
      </c>
      <c r="M1097" s="7" t="s">
        <v>5122</v>
      </c>
      <c r="N1097" s="7"/>
    </row>
    <row r="1098" spans="1:14" hidden="1" x14ac:dyDescent="0.35">
      <c r="A1098" s="7">
        <v>30729246</v>
      </c>
      <c r="B1098" s="7" t="s">
        <v>5568</v>
      </c>
      <c r="C1098" s="7" t="s">
        <v>4457</v>
      </c>
      <c r="D1098" s="7" t="s">
        <v>4452</v>
      </c>
      <c r="E1098" s="7" t="s">
        <v>0</v>
      </c>
      <c r="F1098" s="7" t="s">
        <v>132</v>
      </c>
      <c r="G1098" s="7">
        <v>258.5</v>
      </c>
      <c r="H1098" s="7">
        <v>208.84</v>
      </c>
      <c r="I1098" s="7">
        <v>17.27</v>
      </c>
      <c r="J1098" s="7">
        <v>484.61</v>
      </c>
      <c r="K1098" s="7" t="s">
        <v>132</v>
      </c>
      <c r="L1098" s="7">
        <v>2</v>
      </c>
      <c r="M1098" s="7" t="s">
        <v>5122</v>
      </c>
      <c r="N1098" s="7"/>
    </row>
    <row r="1099" spans="1:14" hidden="1" x14ac:dyDescent="0.35">
      <c r="A1099" s="7">
        <v>30729254</v>
      </c>
      <c r="B1099" s="7" t="s">
        <v>5569</v>
      </c>
      <c r="C1099" s="7" t="s">
        <v>4457</v>
      </c>
      <c r="D1099" s="7" t="s">
        <v>4452</v>
      </c>
      <c r="E1099" s="7" t="s">
        <v>0</v>
      </c>
      <c r="F1099" s="7" t="s">
        <v>132</v>
      </c>
      <c r="G1099" s="7">
        <v>288.2</v>
      </c>
      <c r="H1099" s="7">
        <v>251.6</v>
      </c>
      <c r="I1099" s="7">
        <v>17.27</v>
      </c>
      <c r="J1099" s="7">
        <v>557.07000000000005</v>
      </c>
      <c r="K1099" s="7" t="s">
        <v>132</v>
      </c>
      <c r="L1099" s="7">
        <v>2</v>
      </c>
      <c r="M1099" s="7" t="s">
        <v>5122</v>
      </c>
      <c r="N1099" s="7"/>
    </row>
    <row r="1100" spans="1:14" hidden="1" x14ac:dyDescent="0.35">
      <c r="A1100" s="7">
        <v>30729262</v>
      </c>
      <c r="B1100" s="7" t="s">
        <v>5570</v>
      </c>
      <c r="C1100" s="7" t="s">
        <v>4457</v>
      </c>
      <c r="D1100" s="7" t="s">
        <v>4462</v>
      </c>
      <c r="E1100" s="7" t="s">
        <v>132</v>
      </c>
      <c r="F1100" s="7" t="s">
        <v>0</v>
      </c>
      <c r="G1100" s="7">
        <v>254.1</v>
      </c>
      <c r="H1100" s="7">
        <v>116.48</v>
      </c>
      <c r="I1100" s="7">
        <v>46.77</v>
      </c>
      <c r="J1100" s="7">
        <v>417.35</v>
      </c>
      <c r="K1100" s="7" t="s">
        <v>132</v>
      </c>
      <c r="L1100" s="7">
        <v>1</v>
      </c>
      <c r="M1100" s="7" t="s">
        <v>5122</v>
      </c>
      <c r="N1100" s="7"/>
    </row>
    <row r="1101" spans="1:14" hidden="1" x14ac:dyDescent="0.35">
      <c r="A1101" s="7">
        <v>30729270</v>
      </c>
      <c r="B1101" s="7" t="s">
        <v>5571</v>
      </c>
      <c r="C1101" s="7" t="s">
        <v>4457</v>
      </c>
      <c r="D1101" s="7" t="s">
        <v>4452</v>
      </c>
      <c r="E1101" s="7" t="s">
        <v>132</v>
      </c>
      <c r="F1101" s="7" t="s">
        <v>132</v>
      </c>
      <c r="G1101" s="7">
        <v>254.1</v>
      </c>
      <c r="H1101" s="7">
        <v>201.6</v>
      </c>
      <c r="I1101" s="7">
        <v>17.27</v>
      </c>
      <c r="J1101" s="7">
        <v>472.97</v>
      </c>
      <c r="K1101" s="7" t="s">
        <v>132</v>
      </c>
      <c r="L1101" s="7">
        <v>2</v>
      </c>
      <c r="M1101" s="7" t="s">
        <v>5122</v>
      </c>
      <c r="N1101" s="7"/>
    </row>
    <row r="1102" spans="1:14" hidden="1" x14ac:dyDescent="0.35">
      <c r="A1102" s="7">
        <v>30729289</v>
      </c>
      <c r="B1102" s="7" t="s">
        <v>5572</v>
      </c>
      <c r="C1102" s="7" t="s">
        <v>4457</v>
      </c>
      <c r="D1102" s="7" t="s">
        <v>4452</v>
      </c>
      <c r="E1102" s="7" t="s">
        <v>0</v>
      </c>
      <c r="F1102" s="7" t="s">
        <v>132</v>
      </c>
      <c r="G1102" s="7">
        <v>609.4</v>
      </c>
      <c r="H1102" s="7">
        <v>469.59</v>
      </c>
      <c r="I1102" s="7">
        <v>7.15</v>
      </c>
      <c r="J1102" s="7">
        <v>1086.1400000000001</v>
      </c>
      <c r="K1102" s="7" t="s">
        <v>132</v>
      </c>
      <c r="L1102" s="7">
        <v>3</v>
      </c>
      <c r="M1102" s="7" t="s">
        <v>5122</v>
      </c>
      <c r="N1102" s="7"/>
    </row>
    <row r="1103" spans="1:14" hidden="1" x14ac:dyDescent="0.35">
      <c r="A1103" s="7">
        <v>30729297</v>
      </c>
      <c r="B1103" s="7" t="s">
        <v>5573</v>
      </c>
      <c r="C1103" s="7" t="s">
        <v>4457</v>
      </c>
      <c r="D1103" s="7" t="s">
        <v>4452</v>
      </c>
      <c r="E1103" s="7" t="s">
        <v>0</v>
      </c>
      <c r="F1103" s="7" t="s">
        <v>132</v>
      </c>
      <c r="G1103" s="7">
        <v>369.2</v>
      </c>
      <c r="H1103" s="7">
        <v>321.2</v>
      </c>
      <c r="I1103" s="7">
        <v>17.27</v>
      </c>
      <c r="J1103" s="7">
        <v>707.67</v>
      </c>
      <c r="K1103" s="7" t="s">
        <v>132</v>
      </c>
      <c r="L1103" s="7">
        <v>2</v>
      </c>
      <c r="M1103" s="7" t="s">
        <v>5122</v>
      </c>
      <c r="N1103" s="7"/>
    </row>
    <row r="1104" spans="1:14" hidden="1" x14ac:dyDescent="0.35">
      <c r="A1104" s="7">
        <v>30729300</v>
      </c>
      <c r="B1104" s="7" t="s">
        <v>5574</v>
      </c>
      <c r="C1104" s="7" t="s">
        <v>4457</v>
      </c>
      <c r="D1104" s="7" t="s">
        <v>4452</v>
      </c>
      <c r="E1104" s="7" t="s">
        <v>0</v>
      </c>
      <c r="F1104" s="7" t="s">
        <v>132</v>
      </c>
      <c r="G1104" s="7">
        <v>468.6</v>
      </c>
      <c r="H1104" s="7">
        <v>457.04</v>
      </c>
      <c r="I1104" s="7">
        <v>17.27</v>
      </c>
      <c r="J1104" s="7">
        <v>942.91</v>
      </c>
      <c r="K1104" s="7" t="s">
        <v>132</v>
      </c>
      <c r="L1104" s="7">
        <v>3</v>
      </c>
      <c r="M1104" s="7" t="s">
        <v>5122</v>
      </c>
      <c r="N1104" s="7"/>
    </row>
    <row r="1105" spans="1:14" hidden="1" x14ac:dyDescent="0.35">
      <c r="A1105" s="7">
        <v>30729319</v>
      </c>
      <c r="B1105" s="7" t="s">
        <v>5575</v>
      </c>
      <c r="C1105" s="7" t="s">
        <v>4457</v>
      </c>
      <c r="D1105" s="7" t="s">
        <v>4452</v>
      </c>
      <c r="E1105" s="7" t="s">
        <v>0</v>
      </c>
      <c r="F1105" s="7" t="s">
        <v>132</v>
      </c>
      <c r="G1105" s="7">
        <v>661.32</v>
      </c>
      <c r="H1105" s="7">
        <v>448.9</v>
      </c>
      <c r="I1105" s="7">
        <v>38.72</v>
      </c>
      <c r="J1105" s="7">
        <v>1148.94</v>
      </c>
      <c r="K1105" s="7" t="s">
        <v>132</v>
      </c>
      <c r="L1105" s="7">
        <v>3</v>
      </c>
      <c r="M1105" s="7" t="s">
        <v>5122</v>
      </c>
      <c r="N1105" s="7"/>
    </row>
    <row r="1106" spans="1:14" hidden="1" x14ac:dyDescent="0.35">
      <c r="A1106" s="7">
        <v>30729327</v>
      </c>
      <c r="B1106" s="7" t="s">
        <v>5576</v>
      </c>
      <c r="C1106" s="7" t="s">
        <v>4457</v>
      </c>
      <c r="D1106" s="7" t="s">
        <v>4452</v>
      </c>
      <c r="E1106" s="7" t="s">
        <v>0</v>
      </c>
      <c r="F1106" s="7" t="s">
        <v>132</v>
      </c>
      <c r="G1106" s="7">
        <v>376.2</v>
      </c>
      <c r="H1106" s="7">
        <v>211.04</v>
      </c>
      <c r="I1106" s="7">
        <v>17.27</v>
      </c>
      <c r="J1106" s="7">
        <v>604.51</v>
      </c>
      <c r="K1106" s="7" t="s">
        <v>132</v>
      </c>
      <c r="L1106" s="7">
        <v>2</v>
      </c>
      <c r="M1106" s="7" t="s">
        <v>5122</v>
      </c>
      <c r="N1106" s="7"/>
    </row>
    <row r="1107" spans="1:14" hidden="1" x14ac:dyDescent="0.35">
      <c r="A1107" s="7">
        <v>30729335</v>
      </c>
      <c r="B1107" s="7" t="s">
        <v>5577</v>
      </c>
      <c r="C1107" s="7" t="s">
        <v>4457</v>
      </c>
      <c r="D1107" s="7" t="s">
        <v>4452</v>
      </c>
      <c r="E1107" s="7" t="s">
        <v>0</v>
      </c>
      <c r="F1107" s="7" t="s">
        <v>132</v>
      </c>
      <c r="G1107" s="7">
        <v>376.2</v>
      </c>
      <c r="H1107" s="7">
        <v>105.85</v>
      </c>
      <c r="I1107" s="7">
        <v>17.27</v>
      </c>
      <c r="J1107" s="7">
        <v>499.32</v>
      </c>
      <c r="K1107" s="7" t="s">
        <v>132</v>
      </c>
      <c r="L1107" s="7">
        <v>2</v>
      </c>
      <c r="M1107" s="7" t="s">
        <v>5122</v>
      </c>
      <c r="N1107" s="7"/>
    </row>
    <row r="1108" spans="1:14" hidden="1" x14ac:dyDescent="0.35">
      <c r="A1108" s="7">
        <v>30729343</v>
      </c>
      <c r="B1108" s="7" t="s">
        <v>5578</v>
      </c>
      <c r="C1108" s="7" t="s">
        <v>4457</v>
      </c>
      <c r="D1108" s="7" t="s">
        <v>4462</v>
      </c>
      <c r="E1108" s="7" t="s">
        <v>0</v>
      </c>
      <c r="F1108" s="7" t="s">
        <v>0</v>
      </c>
      <c r="G1108" s="7">
        <v>524.70000000000005</v>
      </c>
      <c r="H1108" s="7">
        <v>421.12</v>
      </c>
      <c r="I1108" s="7">
        <v>68.2</v>
      </c>
      <c r="J1108" s="7">
        <v>1014.02</v>
      </c>
      <c r="K1108" s="7" t="s">
        <v>132</v>
      </c>
      <c r="L1108" s="7">
        <v>3</v>
      </c>
      <c r="M1108" s="7" t="s">
        <v>5122</v>
      </c>
      <c r="N1108" s="7"/>
    </row>
    <row r="1109" spans="1:14" hidden="1" x14ac:dyDescent="0.35">
      <c r="A1109" s="7">
        <v>30730015</v>
      </c>
      <c r="B1109" s="7" t="s">
        <v>5579</v>
      </c>
      <c r="C1109" s="7" t="s">
        <v>4457</v>
      </c>
      <c r="D1109" s="7" t="s">
        <v>4452</v>
      </c>
      <c r="E1109" s="7" t="s">
        <v>0</v>
      </c>
      <c r="F1109" s="7" t="s">
        <v>132</v>
      </c>
      <c r="G1109" s="7">
        <v>271.7</v>
      </c>
      <c r="H1109" s="7">
        <v>167.36</v>
      </c>
      <c r="I1109" s="7">
        <v>11</v>
      </c>
      <c r="J1109" s="7">
        <v>450.06</v>
      </c>
      <c r="K1109" s="7" t="s">
        <v>132</v>
      </c>
      <c r="L1109" s="7">
        <v>2</v>
      </c>
      <c r="M1109" s="7" t="s">
        <v>5122</v>
      </c>
      <c r="N1109" s="7"/>
    </row>
    <row r="1110" spans="1:14" hidden="1" x14ac:dyDescent="0.35">
      <c r="A1110" s="7">
        <v>30730023</v>
      </c>
      <c r="B1110" s="7" t="s">
        <v>5580</v>
      </c>
      <c r="C1110" s="7" t="s">
        <v>4457</v>
      </c>
      <c r="D1110" s="7" t="s">
        <v>4462</v>
      </c>
      <c r="E1110" s="7" t="s">
        <v>0</v>
      </c>
      <c r="F1110" s="7" t="s">
        <v>0</v>
      </c>
      <c r="G1110" s="7">
        <v>148.5</v>
      </c>
      <c r="H1110" s="7">
        <v>117.6</v>
      </c>
      <c r="I1110" s="7">
        <v>30.8</v>
      </c>
      <c r="J1110" s="7">
        <v>296.89999999999998</v>
      </c>
      <c r="K1110" s="7" t="s">
        <v>132</v>
      </c>
      <c r="L1110" s="7">
        <v>1</v>
      </c>
      <c r="M1110" s="7" t="s">
        <v>5122</v>
      </c>
      <c r="N1110" s="7"/>
    </row>
    <row r="1111" spans="1:14" hidden="1" x14ac:dyDescent="0.35">
      <c r="A1111" s="7">
        <v>30730031</v>
      </c>
      <c r="B1111" s="7" t="s">
        <v>5581</v>
      </c>
      <c r="C1111" s="7" t="s">
        <v>4457</v>
      </c>
      <c r="D1111" s="7" t="s">
        <v>4462</v>
      </c>
      <c r="E1111" s="7" t="s">
        <v>132</v>
      </c>
      <c r="F1111" s="7" t="s">
        <v>0</v>
      </c>
      <c r="G1111" s="7">
        <v>162.25</v>
      </c>
      <c r="H1111" s="7">
        <v>146.72</v>
      </c>
      <c r="I1111" s="7">
        <v>13.92</v>
      </c>
      <c r="J1111" s="7">
        <v>322.89</v>
      </c>
      <c r="K1111" s="7" t="s">
        <v>132</v>
      </c>
      <c r="L1111" s="7">
        <v>1</v>
      </c>
      <c r="M1111" s="7" t="s">
        <v>5122</v>
      </c>
      <c r="N1111" s="7"/>
    </row>
    <row r="1112" spans="1:14" hidden="1" x14ac:dyDescent="0.35">
      <c r="A1112" s="7">
        <v>30730040</v>
      </c>
      <c r="B1112" s="7" t="s">
        <v>5582</v>
      </c>
      <c r="C1112" s="7" t="s">
        <v>4457</v>
      </c>
      <c r="D1112" s="7" t="s">
        <v>4452</v>
      </c>
      <c r="E1112" s="7" t="s">
        <v>132</v>
      </c>
      <c r="F1112" s="7" t="s">
        <v>132</v>
      </c>
      <c r="G1112" s="7">
        <v>183.08</v>
      </c>
      <c r="H1112" s="7">
        <v>159.19999999999999</v>
      </c>
      <c r="I1112" s="7">
        <v>11</v>
      </c>
      <c r="J1112" s="7">
        <v>353.28</v>
      </c>
      <c r="K1112" s="7" t="s">
        <v>132</v>
      </c>
      <c r="L1112" s="7">
        <v>1</v>
      </c>
      <c r="M1112" s="7" t="s">
        <v>5122</v>
      </c>
      <c r="N1112" s="7"/>
    </row>
    <row r="1113" spans="1:14" hidden="1" x14ac:dyDescent="0.35">
      <c r="A1113" s="7">
        <v>30730058</v>
      </c>
      <c r="B1113" s="7" t="s">
        <v>5583</v>
      </c>
      <c r="C1113" s="7" t="s">
        <v>4457</v>
      </c>
      <c r="D1113" s="7" t="s">
        <v>4452</v>
      </c>
      <c r="E1113" s="7" t="s">
        <v>0</v>
      </c>
      <c r="F1113" s="7" t="s">
        <v>132</v>
      </c>
      <c r="G1113" s="7">
        <v>271.7</v>
      </c>
      <c r="H1113" s="7">
        <v>159.19999999999999</v>
      </c>
      <c r="I1113" s="7">
        <v>11</v>
      </c>
      <c r="J1113" s="7">
        <v>441.9</v>
      </c>
      <c r="K1113" s="7" t="s">
        <v>132</v>
      </c>
      <c r="L1113" s="7">
        <v>1</v>
      </c>
      <c r="M1113" s="7" t="s">
        <v>5122</v>
      </c>
      <c r="N1113" s="7"/>
    </row>
    <row r="1114" spans="1:14" hidden="1" x14ac:dyDescent="0.35">
      <c r="A1114" s="7">
        <v>30730066</v>
      </c>
      <c r="B1114" s="7" t="s">
        <v>5584</v>
      </c>
      <c r="C1114" s="7" t="s">
        <v>4457</v>
      </c>
      <c r="D1114" s="7" t="s">
        <v>4452</v>
      </c>
      <c r="E1114" s="7" t="s">
        <v>132</v>
      </c>
      <c r="F1114" s="7" t="s">
        <v>132</v>
      </c>
      <c r="G1114" s="7">
        <v>183.08</v>
      </c>
      <c r="H1114" s="7">
        <v>194.66</v>
      </c>
      <c r="I1114" s="7">
        <v>11</v>
      </c>
      <c r="J1114" s="7">
        <v>388.74</v>
      </c>
      <c r="K1114" s="7" t="s">
        <v>132</v>
      </c>
      <c r="L1114" s="7">
        <v>1</v>
      </c>
      <c r="M1114" s="7" t="s">
        <v>5122</v>
      </c>
      <c r="N1114" s="7"/>
    </row>
    <row r="1115" spans="1:14" hidden="1" x14ac:dyDescent="0.35">
      <c r="A1115" s="7">
        <v>30730074</v>
      </c>
      <c r="B1115" s="7" t="s">
        <v>5585</v>
      </c>
      <c r="C1115" s="7" t="s">
        <v>4457</v>
      </c>
      <c r="D1115" s="7" t="s">
        <v>4452</v>
      </c>
      <c r="E1115" s="7" t="s">
        <v>0</v>
      </c>
      <c r="F1115" s="7" t="s">
        <v>132</v>
      </c>
      <c r="G1115" s="7">
        <v>271.7</v>
      </c>
      <c r="H1115" s="7">
        <v>219.22</v>
      </c>
      <c r="I1115" s="7">
        <v>11</v>
      </c>
      <c r="J1115" s="7">
        <v>501.92</v>
      </c>
      <c r="K1115" s="7" t="s">
        <v>132</v>
      </c>
      <c r="L1115" s="7">
        <v>1</v>
      </c>
      <c r="M1115" s="7" t="s">
        <v>5122</v>
      </c>
      <c r="N1115" s="7"/>
    </row>
    <row r="1116" spans="1:14" hidden="1" x14ac:dyDescent="0.35">
      <c r="A1116" s="7">
        <v>30730082</v>
      </c>
      <c r="B1116" s="7" t="s">
        <v>5586</v>
      </c>
      <c r="C1116" s="7" t="s">
        <v>4457</v>
      </c>
      <c r="D1116" s="7" t="s">
        <v>4452</v>
      </c>
      <c r="E1116" s="7" t="s">
        <v>132</v>
      </c>
      <c r="F1116" s="7" t="s">
        <v>132</v>
      </c>
      <c r="G1116" s="7">
        <v>183.08</v>
      </c>
      <c r="H1116" s="7">
        <v>219.22</v>
      </c>
      <c r="I1116" s="7">
        <v>11</v>
      </c>
      <c r="J1116" s="7">
        <v>413.3</v>
      </c>
      <c r="K1116" s="7" t="s">
        <v>132</v>
      </c>
      <c r="L1116" s="7">
        <v>1</v>
      </c>
      <c r="M1116" s="7" t="s">
        <v>5122</v>
      </c>
      <c r="N1116" s="7"/>
    </row>
    <row r="1117" spans="1:14" hidden="1" x14ac:dyDescent="0.35">
      <c r="A1117" s="7">
        <v>30730090</v>
      </c>
      <c r="B1117" s="7" t="s">
        <v>5587</v>
      </c>
      <c r="C1117" s="7" t="s">
        <v>4457</v>
      </c>
      <c r="D1117" s="7" t="s">
        <v>4452</v>
      </c>
      <c r="E1117" s="7" t="s">
        <v>132</v>
      </c>
      <c r="F1117" s="7" t="s">
        <v>132</v>
      </c>
      <c r="G1117" s="7">
        <v>271.7</v>
      </c>
      <c r="H1117" s="7">
        <v>272.32</v>
      </c>
      <c r="I1117" s="7">
        <v>11</v>
      </c>
      <c r="J1117" s="7">
        <v>555.02</v>
      </c>
      <c r="K1117" s="7" t="s">
        <v>132</v>
      </c>
      <c r="L1117" s="7">
        <v>1</v>
      </c>
      <c r="M1117" s="7" t="s">
        <v>5122</v>
      </c>
      <c r="N1117" s="7"/>
    </row>
    <row r="1118" spans="1:14" hidden="1" x14ac:dyDescent="0.35">
      <c r="A1118" s="7">
        <v>30730104</v>
      </c>
      <c r="B1118" s="7" t="s">
        <v>5588</v>
      </c>
      <c r="C1118" s="7" t="s">
        <v>4457</v>
      </c>
      <c r="D1118" s="7" t="s">
        <v>4452</v>
      </c>
      <c r="E1118" s="7" t="s">
        <v>132</v>
      </c>
      <c r="F1118" s="7" t="s">
        <v>132</v>
      </c>
      <c r="G1118" s="7">
        <v>271.7</v>
      </c>
      <c r="H1118" s="7">
        <v>188</v>
      </c>
      <c r="I1118" s="7">
        <v>11</v>
      </c>
      <c r="J1118" s="7">
        <v>470.7</v>
      </c>
      <c r="K1118" s="7" t="s">
        <v>132</v>
      </c>
      <c r="L1118" s="7">
        <v>1</v>
      </c>
      <c r="M1118" s="7" t="s">
        <v>5122</v>
      </c>
      <c r="N1118" s="7"/>
    </row>
    <row r="1119" spans="1:14" hidden="1" x14ac:dyDescent="0.35">
      <c r="A1119" s="7">
        <v>30730112</v>
      </c>
      <c r="B1119" s="7" t="s">
        <v>5589</v>
      </c>
      <c r="C1119" s="7" t="s">
        <v>4457</v>
      </c>
      <c r="D1119" s="7" t="s">
        <v>4462</v>
      </c>
      <c r="E1119" s="7" t="s">
        <v>0</v>
      </c>
      <c r="F1119" s="7" t="s">
        <v>0</v>
      </c>
      <c r="G1119" s="7">
        <v>183.08</v>
      </c>
      <c r="H1119" s="7">
        <v>156.29</v>
      </c>
      <c r="I1119" s="7">
        <v>11</v>
      </c>
      <c r="J1119" s="7">
        <v>350.37</v>
      </c>
      <c r="K1119" s="7" t="s">
        <v>132</v>
      </c>
      <c r="L1119" s="7">
        <v>1</v>
      </c>
      <c r="M1119" s="7" t="s">
        <v>5122</v>
      </c>
      <c r="N1119" s="7"/>
    </row>
    <row r="1120" spans="1:14" hidden="1" x14ac:dyDescent="0.35">
      <c r="A1120" s="7">
        <v>30730155</v>
      </c>
      <c r="B1120" s="7" t="s">
        <v>5590</v>
      </c>
      <c r="C1120" s="7" t="s">
        <v>4457</v>
      </c>
      <c r="D1120" s="7" t="s">
        <v>4452</v>
      </c>
      <c r="E1120" s="7" t="s">
        <v>0</v>
      </c>
      <c r="F1120" s="7" t="s">
        <v>132</v>
      </c>
      <c r="G1120" s="7">
        <v>317.89999999999998</v>
      </c>
      <c r="H1120" s="7">
        <v>233.92</v>
      </c>
      <c r="I1120" s="7">
        <v>11</v>
      </c>
      <c r="J1120" s="7">
        <v>562.82000000000005</v>
      </c>
      <c r="K1120" s="7" t="s">
        <v>132</v>
      </c>
      <c r="L1120" s="7">
        <v>2</v>
      </c>
      <c r="M1120" s="7" t="s">
        <v>5122</v>
      </c>
      <c r="N1120" s="7"/>
    </row>
    <row r="1121" spans="1:14" hidden="1" x14ac:dyDescent="0.35">
      <c r="A1121" s="7">
        <v>30730171</v>
      </c>
      <c r="B1121" s="7" t="s">
        <v>5591</v>
      </c>
      <c r="C1121" s="7" t="s">
        <v>4457</v>
      </c>
      <c r="D1121" s="7" t="s">
        <v>4462</v>
      </c>
      <c r="E1121" s="7" t="s">
        <v>0</v>
      </c>
      <c r="F1121" s="7" t="s">
        <v>0</v>
      </c>
      <c r="G1121" s="7">
        <v>183.08</v>
      </c>
      <c r="H1121" s="7">
        <v>104.74</v>
      </c>
      <c r="I1121" s="7">
        <v>11</v>
      </c>
      <c r="J1121" s="7">
        <v>298.82</v>
      </c>
      <c r="K1121" s="7" t="s">
        <v>132</v>
      </c>
      <c r="L1121" s="7">
        <v>1</v>
      </c>
      <c r="M1121" s="7" t="s">
        <v>5122</v>
      </c>
      <c r="N1121" s="7"/>
    </row>
    <row r="1122" spans="1:14" hidden="1" x14ac:dyDescent="0.35">
      <c r="A1122" s="7">
        <v>30731011</v>
      </c>
      <c r="B1122" s="7" t="s">
        <v>5592</v>
      </c>
      <c r="C1122" s="7" t="s">
        <v>4457</v>
      </c>
      <c r="D1122" s="7" t="s">
        <v>4462</v>
      </c>
      <c r="E1122" s="7" t="s">
        <v>0</v>
      </c>
      <c r="F1122" s="7" t="s">
        <v>0</v>
      </c>
      <c r="G1122" s="7">
        <v>133.1</v>
      </c>
      <c r="H1122" s="7">
        <v>138.82</v>
      </c>
      <c r="I1122" s="7">
        <v>0</v>
      </c>
      <c r="J1122" s="7">
        <v>271.92</v>
      </c>
      <c r="K1122" s="7" t="s">
        <v>132</v>
      </c>
      <c r="L1122" s="7">
        <v>1</v>
      </c>
      <c r="M1122" s="7" t="s">
        <v>5122</v>
      </c>
      <c r="N1122" s="7"/>
    </row>
    <row r="1123" spans="1:14" hidden="1" x14ac:dyDescent="0.35">
      <c r="A1123" s="7">
        <v>30731020</v>
      </c>
      <c r="B1123" s="7" t="s">
        <v>5593</v>
      </c>
      <c r="C1123" s="7" t="s">
        <v>4457</v>
      </c>
      <c r="D1123" s="7" t="s">
        <v>4462</v>
      </c>
      <c r="E1123" s="7" t="s">
        <v>0</v>
      </c>
      <c r="F1123" s="7" t="s">
        <v>0</v>
      </c>
      <c r="G1123" s="7">
        <v>133.1</v>
      </c>
      <c r="H1123" s="7">
        <v>138.82</v>
      </c>
      <c r="I1123" s="7">
        <v>30.8</v>
      </c>
      <c r="J1123" s="7">
        <v>302.72000000000003</v>
      </c>
      <c r="K1123" s="7" t="s">
        <v>132</v>
      </c>
      <c r="L1123" s="7">
        <v>1</v>
      </c>
      <c r="M1123" s="7" t="s">
        <v>5122</v>
      </c>
      <c r="N1123" s="7"/>
    </row>
    <row r="1124" spans="1:14" hidden="1" x14ac:dyDescent="0.35">
      <c r="A1124" s="7">
        <v>30731038</v>
      </c>
      <c r="B1124" s="7" t="s">
        <v>5594</v>
      </c>
      <c r="C1124" s="7" t="s">
        <v>4457</v>
      </c>
      <c r="D1124" s="7" t="s">
        <v>4452</v>
      </c>
      <c r="E1124" s="7" t="s">
        <v>0</v>
      </c>
      <c r="F1124" s="7" t="s">
        <v>132</v>
      </c>
      <c r="G1124" s="7">
        <v>133.1</v>
      </c>
      <c r="H1124" s="7">
        <v>164</v>
      </c>
      <c r="I1124" s="7">
        <v>0</v>
      </c>
      <c r="J1124" s="7">
        <v>297.10000000000002</v>
      </c>
      <c r="K1124" s="7" t="s">
        <v>132</v>
      </c>
      <c r="L1124" s="7">
        <v>1</v>
      </c>
      <c r="M1124" s="7" t="s">
        <v>5122</v>
      </c>
      <c r="N1124" s="7"/>
    </row>
    <row r="1125" spans="1:14" hidden="1" x14ac:dyDescent="0.35">
      <c r="A1125" s="7">
        <v>30731046</v>
      </c>
      <c r="B1125" s="7" t="s">
        <v>5595</v>
      </c>
      <c r="C1125" s="7" t="s">
        <v>4457</v>
      </c>
      <c r="D1125" s="7" t="s">
        <v>4462</v>
      </c>
      <c r="E1125" s="7" t="s">
        <v>0</v>
      </c>
      <c r="F1125" s="7" t="s">
        <v>0</v>
      </c>
      <c r="G1125" s="7">
        <v>133.1</v>
      </c>
      <c r="H1125" s="7">
        <v>155.04</v>
      </c>
      <c r="I1125" s="7">
        <v>0</v>
      </c>
      <c r="J1125" s="7">
        <v>288.14</v>
      </c>
      <c r="K1125" s="7" t="s">
        <v>132</v>
      </c>
      <c r="L1125" s="7">
        <v>1</v>
      </c>
      <c r="M1125" s="7" t="s">
        <v>5122</v>
      </c>
      <c r="N1125" s="7"/>
    </row>
    <row r="1126" spans="1:14" hidden="1" x14ac:dyDescent="0.35">
      <c r="A1126" s="7">
        <v>30731054</v>
      </c>
      <c r="B1126" s="7" t="s">
        <v>5596</v>
      </c>
      <c r="C1126" s="7" t="s">
        <v>4457</v>
      </c>
      <c r="D1126" s="7" t="s">
        <v>4452</v>
      </c>
      <c r="E1126" s="7" t="s">
        <v>0</v>
      </c>
      <c r="F1126" s="7" t="s">
        <v>132</v>
      </c>
      <c r="G1126" s="7">
        <v>211.2</v>
      </c>
      <c r="H1126" s="7">
        <v>184</v>
      </c>
      <c r="I1126" s="7">
        <v>0</v>
      </c>
      <c r="J1126" s="7">
        <v>395.2</v>
      </c>
      <c r="K1126" s="7" t="s">
        <v>132</v>
      </c>
      <c r="L1126" s="7">
        <v>2</v>
      </c>
      <c r="M1126" s="7" t="s">
        <v>5122</v>
      </c>
      <c r="N1126" s="7"/>
    </row>
    <row r="1127" spans="1:14" hidden="1" x14ac:dyDescent="0.35">
      <c r="A1127" s="7">
        <v>30731062</v>
      </c>
      <c r="B1127" s="7" t="s">
        <v>5597</v>
      </c>
      <c r="C1127" s="7" t="s">
        <v>4457</v>
      </c>
      <c r="D1127" s="7" t="s">
        <v>4452</v>
      </c>
      <c r="E1127" s="7" t="s">
        <v>0</v>
      </c>
      <c r="F1127" s="7" t="s">
        <v>132</v>
      </c>
      <c r="G1127" s="7">
        <v>211.2</v>
      </c>
      <c r="H1127" s="7">
        <v>246.62</v>
      </c>
      <c r="I1127" s="7">
        <v>30.8</v>
      </c>
      <c r="J1127" s="7">
        <v>488.62</v>
      </c>
      <c r="K1127" s="7" t="s">
        <v>132</v>
      </c>
      <c r="L1127" s="7">
        <v>1</v>
      </c>
      <c r="M1127" s="7" t="s">
        <v>5122</v>
      </c>
      <c r="N1127" s="7"/>
    </row>
    <row r="1128" spans="1:14" hidden="1" x14ac:dyDescent="0.35">
      <c r="A1128" s="7">
        <v>30731070</v>
      </c>
      <c r="B1128" s="7" t="s">
        <v>5598</v>
      </c>
      <c r="C1128" s="7" t="s">
        <v>4457</v>
      </c>
      <c r="D1128" s="7" t="s">
        <v>4452</v>
      </c>
      <c r="E1128" s="7" t="s">
        <v>0</v>
      </c>
      <c r="F1128" s="7" t="s">
        <v>132</v>
      </c>
      <c r="G1128" s="7">
        <v>545.6</v>
      </c>
      <c r="H1128" s="7">
        <v>412.16</v>
      </c>
      <c r="I1128" s="7">
        <v>46.55</v>
      </c>
      <c r="J1128" s="7">
        <v>1004.31</v>
      </c>
      <c r="K1128" s="7" t="s">
        <v>132</v>
      </c>
      <c r="L1128" s="7">
        <v>2</v>
      </c>
      <c r="M1128" s="7" t="s">
        <v>5122</v>
      </c>
      <c r="N1128" s="7"/>
    </row>
    <row r="1129" spans="1:14" hidden="1" x14ac:dyDescent="0.35">
      <c r="A1129" s="7">
        <v>30731089</v>
      </c>
      <c r="B1129" s="7" t="s">
        <v>5599</v>
      </c>
      <c r="C1129" s="7" t="s">
        <v>4457</v>
      </c>
      <c r="D1129" s="7" t="s">
        <v>4462</v>
      </c>
      <c r="E1129" s="7" t="s">
        <v>0</v>
      </c>
      <c r="F1129" s="7" t="s">
        <v>0</v>
      </c>
      <c r="G1129" s="7">
        <v>183.08</v>
      </c>
      <c r="H1129" s="7">
        <v>232.72</v>
      </c>
      <c r="I1129" s="7">
        <v>0</v>
      </c>
      <c r="J1129" s="7">
        <v>415.8</v>
      </c>
      <c r="K1129" s="7" t="s">
        <v>132</v>
      </c>
      <c r="L1129" s="7">
        <v>1</v>
      </c>
      <c r="M1129" s="7" t="s">
        <v>5122</v>
      </c>
      <c r="N1129" s="7"/>
    </row>
    <row r="1130" spans="1:14" hidden="1" x14ac:dyDescent="0.35">
      <c r="A1130" s="7">
        <v>30731097</v>
      </c>
      <c r="B1130" s="7" t="s">
        <v>5600</v>
      </c>
      <c r="C1130" s="7" t="s">
        <v>4457</v>
      </c>
      <c r="D1130" s="7" t="s">
        <v>4452</v>
      </c>
      <c r="E1130" s="7" t="s">
        <v>0</v>
      </c>
      <c r="F1130" s="7" t="s">
        <v>132</v>
      </c>
      <c r="G1130" s="7">
        <v>183.08</v>
      </c>
      <c r="H1130" s="7">
        <v>326.39999999999998</v>
      </c>
      <c r="I1130" s="7">
        <v>0</v>
      </c>
      <c r="J1130" s="7">
        <v>509.48</v>
      </c>
      <c r="K1130" s="7" t="s">
        <v>132</v>
      </c>
      <c r="L1130" s="7">
        <v>1</v>
      </c>
      <c r="M1130" s="7" t="s">
        <v>5122</v>
      </c>
      <c r="N1130" s="7"/>
    </row>
    <row r="1131" spans="1:14" hidden="1" x14ac:dyDescent="0.35">
      <c r="A1131" s="7">
        <v>30731100</v>
      </c>
      <c r="B1131" s="7" t="s">
        <v>5601</v>
      </c>
      <c r="C1131" s="7" t="s">
        <v>4457</v>
      </c>
      <c r="D1131" s="7" t="s">
        <v>4452</v>
      </c>
      <c r="E1131" s="7" t="s">
        <v>0</v>
      </c>
      <c r="F1131" s="7" t="s">
        <v>132</v>
      </c>
      <c r="G1131" s="7">
        <v>183.08</v>
      </c>
      <c r="H1131" s="7">
        <v>226.33</v>
      </c>
      <c r="I1131" s="7">
        <v>0</v>
      </c>
      <c r="J1131" s="7">
        <v>409.41</v>
      </c>
      <c r="K1131" s="7" t="s">
        <v>132</v>
      </c>
      <c r="L1131" s="7">
        <v>1</v>
      </c>
      <c r="M1131" s="7" t="s">
        <v>5122</v>
      </c>
      <c r="N1131" s="7"/>
    </row>
    <row r="1132" spans="1:14" hidden="1" x14ac:dyDescent="0.35">
      <c r="A1132" s="7">
        <v>30731119</v>
      </c>
      <c r="B1132" s="7" t="s">
        <v>5602</v>
      </c>
      <c r="C1132" s="7" t="s">
        <v>4457</v>
      </c>
      <c r="D1132" s="7" t="s">
        <v>4452</v>
      </c>
      <c r="E1132" s="7" t="s">
        <v>0</v>
      </c>
      <c r="F1132" s="7" t="s">
        <v>132</v>
      </c>
      <c r="G1132" s="7">
        <v>441.1</v>
      </c>
      <c r="H1132" s="7">
        <v>326.39999999999998</v>
      </c>
      <c r="I1132" s="7">
        <v>19.25</v>
      </c>
      <c r="J1132" s="7">
        <v>786.75</v>
      </c>
      <c r="K1132" s="7" t="s">
        <v>132</v>
      </c>
      <c r="L1132" s="7">
        <v>4</v>
      </c>
      <c r="M1132" s="7" t="s">
        <v>5122</v>
      </c>
      <c r="N1132" s="7"/>
    </row>
    <row r="1133" spans="1:14" hidden="1" x14ac:dyDescent="0.35">
      <c r="A1133" s="7">
        <v>30731127</v>
      </c>
      <c r="B1133" s="7" t="s">
        <v>5603</v>
      </c>
      <c r="C1133" s="7" t="s">
        <v>4457</v>
      </c>
      <c r="D1133" s="7" t="s">
        <v>4452</v>
      </c>
      <c r="E1133" s="7" t="s">
        <v>0</v>
      </c>
      <c r="F1133" s="7" t="s">
        <v>132</v>
      </c>
      <c r="G1133" s="7">
        <v>441.1</v>
      </c>
      <c r="H1133" s="7">
        <v>314.56</v>
      </c>
      <c r="I1133" s="7">
        <v>19.25</v>
      </c>
      <c r="J1133" s="7">
        <v>774.91</v>
      </c>
      <c r="K1133" s="7" t="s">
        <v>132</v>
      </c>
      <c r="L1133" s="7">
        <v>4</v>
      </c>
      <c r="M1133" s="7" t="s">
        <v>5122</v>
      </c>
      <c r="N1133" s="7"/>
    </row>
    <row r="1134" spans="1:14" hidden="1" x14ac:dyDescent="0.35">
      <c r="A1134" s="7">
        <v>30731135</v>
      </c>
      <c r="B1134" s="7" t="s">
        <v>5604</v>
      </c>
      <c r="C1134" s="7" t="s">
        <v>4457</v>
      </c>
      <c r="D1134" s="7" t="s">
        <v>4452</v>
      </c>
      <c r="E1134" s="7" t="s">
        <v>0</v>
      </c>
      <c r="F1134" s="7" t="s">
        <v>132</v>
      </c>
      <c r="G1134" s="7">
        <v>296.83999999999997</v>
      </c>
      <c r="H1134" s="7">
        <v>214.92</v>
      </c>
      <c r="I1134" s="7">
        <v>7.14</v>
      </c>
      <c r="J1134" s="7">
        <v>518.9</v>
      </c>
      <c r="K1134" s="7" t="s">
        <v>132</v>
      </c>
      <c r="L1134" s="7">
        <v>1</v>
      </c>
      <c r="M1134" s="7" t="s">
        <v>5122</v>
      </c>
      <c r="N1134" s="7"/>
    </row>
    <row r="1135" spans="1:14" hidden="1" x14ac:dyDescent="0.35">
      <c r="A1135" s="7">
        <v>30731143</v>
      </c>
      <c r="B1135" s="7" t="s">
        <v>5605</v>
      </c>
      <c r="C1135" s="7" t="s">
        <v>4457</v>
      </c>
      <c r="D1135" s="7" t="s">
        <v>4452</v>
      </c>
      <c r="E1135" s="7" t="s">
        <v>0</v>
      </c>
      <c r="F1135" s="7" t="s">
        <v>132</v>
      </c>
      <c r="G1135" s="7">
        <v>296.83999999999997</v>
      </c>
      <c r="H1135" s="7">
        <v>368</v>
      </c>
      <c r="I1135" s="7">
        <v>7.15</v>
      </c>
      <c r="J1135" s="7">
        <v>671.99</v>
      </c>
      <c r="K1135" s="7" t="s">
        <v>132</v>
      </c>
      <c r="L1135" s="7">
        <v>1</v>
      </c>
      <c r="M1135" s="7" t="s">
        <v>5122</v>
      </c>
      <c r="N1135" s="7"/>
    </row>
    <row r="1136" spans="1:14" hidden="1" x14ac:dyDescent="0.35">
      <c r="A1136" s="7">
        <v>30731151</v>
      </c>
      <c r="B1136" s="7" t="s">
        <v>5606</v>
      </c>
      <c r="C1136" s="7" t="s">
        <v>4457</v>
      </c>
      <c r="D1136" s="7" t="s">
        <v>4452</v>
      </c>
      <c r="E1136" s="7" t="s">
        <v>0</v>
      </c>
      <c r="F1136" s="7" t="s">
        <v>132</v>
      </c>
      <c r="G1136" s="7">
        <v>296.83999999999997</v>
      </c>
      <c r="H1136" s="7">
        <v>254.72</v>
      </c>
      <c r="I1136" s="7">
        <v>7.15</v>
      </c>
      <c r="J1136" s="7">
        <v>558.71</v>
      </c>
      <c r="K1136" s="7" t="s">
        <v>132</v>
      </c>
      <c r="L1136" s="7">
        <v>1</v>
      </c>
      <c r="M1136" s="7" t="s">
        <v>5122</v>
      </c>
      <c r="N1136" s="7"/>
    </row>
    <row r="1137" spans="1:14" hidden="1" x14ac:dyDescent="0.35">
      <c r="A1137" s="7">
        <v>30731160</v>
      </c>
      <c r="B1137" s="7" t="s">
        <v>5607</v>
      </c>
      <c r="C1137" s="7" t="s">
        <v>4457</v>
      </c>
      <c r="D1137" s="7" t="s">
        <v>4452</v>
      </c>
      <c r="E1137" s="7" t="s">
        <v>0</v>
      </c>
      <c r="F1137" s="7" t="s">
        <v>132</v>
      </c>
      <c r="G1137" s="7">
        <v>183.08</v>
      </c>
      <c r="H1137" s="7">
        <v>184</v>
      </c>
      <c r="I1137" s="7">
        <v>0</v>
      </c>
      <c r="J1137" s="7">
        <v>367.08</v>
      </c>
      <c r="K1137" s="7" t="s">
        <v>132</v>
      </c>
      <c r="L1137" s="7">
        <v>1</v>
      </c>
      <c r="M1137" s="7" t="s">
        <v>5122</v>
      </c>
      <c r="N1137" s="7"/>
    </row>
    <row r="1138" spans="1:14" hidden="1" x14ac:dyDescent="0.35">
      <c r="A1138" s="7">
        <v>30731178</v>
      </c>
      <c r="B1138" s="7" t="s">
        <v>5608</v>
      </c>
      <c r="C1138" s="7" t="s">
        <v>4457</v>
      </c>
      <c r="D1138" s="7" t="s">
        <v>4462</v>
      </c>
      <c r="E1138" s="7" t="s">
        <v>0</v>
      </c>
      <c r="F1138" s="7" t="s">
        <v>0</v>
      </c>
      <c r="G1138" s="7">
        <v>265.32</v>
      </c>
      <c r="H1138" s="7">
        <v>163.74</v>
      </c>
      <c r="I1138" s="7">
        <v>17.27</v>
      </c>
      <c r="J1138" s="7">
        <v>446.33</v>
      </c>
      <c r="K1138" s="7" t="s">
        <v>132</v>
      </c>
      <c r="L1138" s="7">
        <v>1</v>
      </c>
      <c r="M1138" s="7" t="s">
        <v>5122</v>
      </c>
      <c r="N1138" s="7"/>
    </row>
    <row r="1139" spans="1:14" hidden="1" x14ac:dyDescent="0.35">
      <c r="A1139" s="7">
        <v>30731186</v>
      </c>
      <c r="B1139" s="7" t="s">
        <v>5609</v>
      </c>
      <c r="C1139" s="7" t="s">
        <v>4457</v>
      </c>
      <c r="D1139" s="7" t="s">
        <v>4462</v>
      </c>
      <c r="E1139" s="7" t="s">
        <v>0</v>
      </c>
      <c r="F1139" s="7" t="s">
        <v>0</v>
      </c>
      <c r="G1139" s="7">
        <v>172.7</v>
      </c>
      <c r="H1139" s="7">
        <v>97.61</v>
      </c>
      <c r="I1139" s="7">
        <v>17.27</v>
      </c>
      <c r="J1139" s="7">
        <v>287.58</v>
      </c>
      <c r="K1139" s="7" t="s">
        <v>132</v>
      </c>
      <c r="L1139" s="7">
        <v>1</v>
      </c>
      <c r="M1139" s="7" t="s">
        <v>5122</v>
      </c>
      <c r="N1139" s="7"/>
    </row>
    <row r="1140" spans="1:14" hidden="1" x14ac:dyDescent="0.35">
      <c r="A1140" s="7">
        <v>30731194</v>
      </c>
      <c r="B1140" s="7" t="s">
        <v>5610</v>
      </c>
      <c r="C1140" s="7" t="s">
        <v>4457</v>
      </c>
      <c r="D1140" s="7" t="s">
        <v>4462</v>
      </c>
      <c r="E1140" s="7" t="s">
        <v>0</v>
      </c>
      <c r="F1140" s="7" t="s">
        <v>0</v>
      </c>
      <c r="G1140" s="7">
        <v>187.4</v>
      </c>
      <c r="H1140" s="7">
        <v>132.16</v>
      </c>
      <c r="I1140" s="7">
        <v>14.14</v>
      </c>
      <c r="J1140" s="7">
        <v>333.7</v>
      </c>
      <c r="K1140" s="7" t="s">
        <v>132</v>
      </c>
      <c r="L1140" s="7">
        <v>1</v>
      </c>
      <c r="M1140" s="7" t="s">
        <v>5122</v>
      </c>
      <c r="N1140" s="7"/>
    </row>
    <row r="1141" spans="1:14" hidden="1" x14ac:dyDescent="0.35">
      <c r="A1141" s="7">
        <v>30731208</v>
      </c>
      <c r="B1141" s="7" t="s">
        <v>5611</v>
      </c>
      <c r="C1141" s="7" t="s">
        <v>4457</v>
      </c>
      <c r="D1141" s="7" t="s">
        <v>4452</v>
      </c>
      <c r="E1141" s="7" t="s">
        <v>0</v>
      </c>
      <c r="F1141" s="7" t="s">
        <v>132</v>
      </c>
      <c r="G1141" s="7">
        <v>296.83999999999997</v>
      </c>
      <c r="H1141" s="7">
        <v>156.52000000000001</v>
      </c>
      <c r="I1141" s="7">
        <v>0</v>
      </c>
      <c r="J1141" s="7">
        <v>453.36</v>
      </c>
      <c r="K1141" s="7" t="s">
        <v>132</v>
      </c>
      <c r="L1141" s="7">
        <v>1</v>
      </c>
      <c r="M1141" s="7" t="s">
        <v>5122</v>
      </c>
      <c r="N1141" s="7"/>
    </row>
    <row r="1142" spans="1:14" hidden="1" x14ac:dyDescent="0.35">
      <c r="A1142" s="7">
        <v>30731216</v>
      </c>
      <c r="B1142" s="7" t="s">
        <v>5612</v>
      </c>
      <c r="C1142" s="7" t="s">
        <v>4457</v>
      </c>
      <c r="D1142" s="7" t="s">
        <v>4452</v>
      </c>
      <c r="E1142" s="7" t="s">
        <v>0</v>
      </c>
      <c r="F1142" s="7" t="s">
        <v>132</v>
      </c>
      <c r="G1142" s="7">
        <v>448.8</v>
      </c>
      <c r="H1142" s="7">
        <v>368.64</v>
      </c>
      <c r="I1142" s="7">
        <v>0</v>
      </c>
      <c r="J1142" s="7">
        <v>817.44</v>
      </c>
      <c r="K1142" s="7" t="s">
        <v>132</v>
      </c>
      <c r="L1142" s="7">
        <v>2</v>
      </c>
      <c r="M1142" s="7" t="s">
        <v>5122</v>
      </c>
      <c r="N1142" s="7"/>
    </row>
    <row r="1143" spans="1:14" hidden="1" x14ac:dyDescent="0.35">
      <c r="A1143" s="7">
        <v>30731224</v>
      </c>
      <c r="B1143" s="7" t="s">
        <v>5613</v>
      </c>
      <c r="C1143" s="7" t="s">
        <v>4457</v>
      </c>
      <c r="D1143" s="7" t="s">
        <v>4452</v>
      </c>
      <c r="E1143" s="7" t="s">
        <v>0</v>
      </c>
      <c r="F1143" s="7" t="s">
        <v>132</v>
      </c>
      <c r="G1143" s="7">
        <v>291.5</v>
      </c>
      <c r="H1143" s="7">
        <v>272.32</v>
      </c>
      <c r="I1143" s="7">
        <v>0</v>
      </c>
      <c r="J1143" s="7">
        <v>563.82000000000005</v>
      </c>
      <c r="K1143" s="7" t="s">
        <v>132</v>
      </c>
      <c r="L1143" s="7">
        <v>2</v>
      </c>
      <c r="M1143" s="7" t="s">
        <v>5122</v>
      </c>
      <c r="N1143" s="7"/>
    </row>
    <row r="1144" spans="1:14" hidden="1" x14ac:dyDescent="0.35">
      <c r="A1144" s="7">
        <v>30731232</v>
      </c>
      <c r="B1144" s="7" t="s">
        <v>5614</v>
      </c>
      <c r="C1144" s="7" t="s">
        <v>4457</v>
      </c>
      <c r="D1144" s="7" t="s">
        <v>4452</v>
      </c>
      <c r="E1144" s="7" t="s">
        <v>0</v>
      </c>
      <c r="F1144" s="7" t="s">
        <v>132</v>
      </c>
      <c r="G1144" s="7">
        <v>271.7</v>
      </c>
      <c r="H1144" s="7">
        <v>147.84</v>
      </c>
      <c r="I1144" s="7">
        <v>11</v>
      </c>
      <c r="J1144" s="7">
        <v>430.54</v>
      </c>
      <c r="K1144" s="7" t="s">
        <v>132</v>
      </c>
      <c r="L1144" s="7">
        <v>2</v>
      </c>
      <c r="M1144" s="7" t="s">
        <v>5122</v>
      </c>
      <c r="N1144" s="7"/>
    </row>
    <row r="1145" spans="1:14" ht="26" hidden="1" x14ac:dyDescent="0.35">
      <c r="A1145" s="7">
        <v>30732018</v>
      </c>
      <c r="B1145" s="7" t="s">
        <v>5615</v>
      </c>
      <c r="C1145" s="7" t="s">
        <v>4457</v>
      </c>
      <c r="D1145" s="7" t="s">
        <v>4452</v>
      </c>
      <c r="E1145" s="7" t="s">
        <v>0</v>
      </c>
      <c r="F1145" s="7" t="s">
        <v>132</v>
      </c>
      <c r="G1145" s="7">
        <v>902</v>
      </c>
      <c r="H1145" s="7">
        <v>1093.5899999999999</v>
      </c>
      <c r="I1145" s="7">
        <v>59.85</v>
      </c>
      <c r="J1145" s="7">
        <v>2055.44</v>
      </c>
      <c r="K1145" s="7" t="s">
        <v>132</v>
      </c>
      <c r="L1145" s="7">
        <v>8</v>
      </c>
      <c r="M1145" s="7" t="s">
        <v>5122</v>
      </c>
      <c r="N1145" s="7"/>
    </row>
    <row r="1146" spans="1:14" hidden="1" x14ac:dyDescent="0.35">
      <c r="A1146" s="7">
        <v>30732026</v>
      </c>
      <c r="B1146" s="7" t="s">
        <v>5616</v>
      </c>
      <c r="C1146" s="7" t="s">
        <v>4457</v>
      </c>
      <c r="D1146" s="7" t="s">
        <v>4452</v>
      </c>
      <c r="E1146" s="7" t="s">
        <v>0</v>
      </c>
      <c r="F1146" s="7" t="s">
        <v>132</v>
      </c>
      <c r="G1146" s="7">
        <v>858</v>
      </c>
      <c r="H1146" s="7">
        <v>540.79999999999995</v>
      </c>
      <c r="I1146" s="7">
        <v>59.85</v>
      </c>
      <c r="J1146" s="7">
        <v>1458.65</v>
      </c>
      <c r="K1146" s="7" t="s">
        <v>132</v>
      </c>
      <c r="L1146" s="7">
        <v>4</v>
      </c>
      <c r="M1146" s="7" t="s">
        <v>5122</v>
      </c>
      <c r="N1146" s="7"/>
    </row>
    <row r="1147" spans="1:14" hidden="1" x14ac:dyDescent="0.35">
      <c r="A1147" s="7">
        <v>30732034</v>
      </c>
      <c r="B1147" s="7" t="s">
        <v>5617</v>
      </c>
      <c r="C1147" s="7" t="s">
        <v>4457</v>
      </c>
      <c r="D1147" s="7" t="s">
        <v>4452</v>
      </c>
      <c r="E1147" s="7" t="s">
        <v>0</v>
      </c>
      <c r="F1147" s="7" t="s">
        <v>132</v>
      </c>
      <c r="G1147" s="7">
        <v>617.1</v>
      </c>
      <c r="H1147" s="7">
        <v>650.24</v>
      </c>
      <c r="I1147" s="7">
        <v>46.77</v>
      </c>
      <c r="J1147" s="7">
        <v>1314.11</v>
      </c>
      <c r="K1147" s="7" t="s">
        <v>132</v>
      </c>
      <c r="L1147" s="7">
        <v>4</v>
      </c>
      <c r="M1147" s="7" t="s">
        <v>5122</v>
      </c>
      <c r="N1147" s="7"/>
    </row>
    <row r="1148" spans="1:14" hidden="1" x14ac:dyDescent="0.35">
      <c r="A1148" s="7">
        <v>30732085</v>
      </c>
      <c r="B1148" s="7" t="s">
        <v>5618</v>
      </c>
      <c r="C1148" s="7" t="s">
        <v>4457</v>
      </c>
      <c r="D1148" s="7" t="s">
        <v>4452</v>
      </c>
      <c r="E1148" s="7" t="s">
        <v>0</v>
      </c>
      <c r="F1148" s="7" t="s">
        <v>132</v>
      </c>
      <c r="G1148" s="7">
        <v>2057</v>
      </c>
      <c r="H1148" s="7">
        <v>757.6</v>
      </c>
      <c r="I1148" s="7">
        <v>110</v>
      </c>
      <c r="J1148" s="7">
        <v>2924.6</v>
      </c>
      <c r="K1148" s="7" t="s">
        <v>132</v>
      </c>
      <c r="L1148" s="7">
        <v>8</v>
      </c>
      <c r="M1148" s="7" t="s">
        <v>5122</v>
      </c>
      <c r="N1148" s="7"/>
    </row>
    <row r="1149" spans="1:14" hidden="1" x14ac:dyDescent="0.35">
      <c r="A1149" s="7">
        <v>30732093</v>
      </c>
      <c r="B1149" s="7" t="s">
        <v>5619</v>
      </c>
      <c r="C1149" s="7" t="s">
        <v>4457</v>
      </c>
      <c r="D1149" s="7" t="s">
        <v>4452</v>
      </c>
      <c r="E1149" s="7" t="s">
        <v>0</v>
      </c>
      <c r="F1149" s="7" t="s">
        <v>132</v>
      </c>
      <c r="G1149" s="7">
        <v>617.1</v>
      </c>
      <c r="H1149" s="7">
        <v>650.24</v>
      </c>
      <c r="I1149" s="7">
        <v>46.77</v>
      </c>
      <c r="J1149" s="7">
        <v>1314.11</v>
      </c>
      <c r="K1149" s="7" t="s">
        <v>132</v>
      </c>
      <c r="L1149" s="7">
        <v>4</v>
      </c>
      <c r="M1149" s="7" t="s">
        <v>5122</v>
      </c>
      <c r="N1149" s="7"/>
    </row>
    <row r="1150" spans="1:14" hidden="1" x14ac:dyDescent="0.35">
      <c r="A1150" s="7">
        <v>30732107</v>
      </c>
      <c r="B1150" s="7" t="s">
        <v>5620</v>
      </c>
      <c r="C1150" s="7" t="s">
        <v>4457</v>
      </c>
      <c r="D1150" s="7" t="s">
        <v>4452</v>
      </c>
      <c r="E1150" s="7" t="s">
        <v>0</v>
      </c>
      <c r="F1150" s="7" t="s">
        <v>132</v>
      </c>
      <c r="G1150" s="7">
        <v>617.1</v>
      </c>
      <c r="H1150" s="7">
        <v>650.24</v>
      </c>
      <c r="I1150" s="7">
        <v>46.77</v>
      </c>
      <c r="J1150" s="7">
        <v>1314.11</v>
      </c>
      <c r="K1150" s="7" t="s">
        <v>132</v>
      </c>
      <c r="L1150" s="7">
        <v>4</v>
      </c>
      <c r="M1150" s="7" t="s">
        <v>5122</v>
      </c>
      <c r="N1150" s="7"/>
    </row>
    <row r="1151" spans="1:14" hidden="1" x14ac:dyDescent="0.35">
      <c r="A1151" s="7">
        <v>30732115</v>
      </c>
      <c r="B1151" s="7" t="s">
        <v>5621</v>
      </c>
      <c r="C1151" s="7" t="s">
        <v>4457</v>
      </c>
      <c r="D1151" s="7" t="s">
        <v>4452</v>
      </c>
      <c r="E1151" s="7" t="s">
        <v>0</v>
      </c>
      <c r="F1151" s="7" t="s">
        <v>132</v>
      </c>
      <c r="G1151" s="7">
        <v>858</v>
      </c>
      <c r="H1151" s="7">
        <v>787.75</v>
      </c>
      <c r="I1151" s="7">
        <v>59.85</v>
      </c>
      <c r="J1151" s="7">
        <v>1705.6</v>
      </c>
      <c r="K1151" s="7" t="s">
        <v>132</v>
      </c>
      <c r="L1151" s="7">
        <v>6</v>
      </c>
      <c r="M1151" s="7" t="s">
        <v>5122</v>
      </c>
      <c r="N1151" s="7"/>
    </row>
    <row r="1152" spans="1:14" hidden="1" x14ac:dyDescent="0.35">
      <c r="A1152" s="7">
        <v>30732123</v>
      </c>
      <c r="B1152" s="7" t="s">
        <v>5622</v>
      </c>
      <c r="C1152" s="7" t="s">
        <v>4457</v>
      </c>
      <c r="D1152" s="7" t="s">
        <v>4452</v>
      </c>
      <c r="E1152" s="7" t="s">
        <v>0</v>
      </c>
      <c r="F1152" s="7" t="s">
        <v>132</v>
      </c>
      <c r="G1152" s="7">
        <v>287.10000000000002</v>
      </c>
      <c r="H1152" s="7">
        <v>248.67</v>
      </c>
      <c r="I1152" s="7">
        <v>46.77</v>
      </c>
      <c r="J1152" s="7">
        <v>582.54</v>
      </c>
      <c r="K1152" s="7" t="s">
        <v>132</v>
      </c>
      <c r="L1152" s="7">
        <v>2</v>
      </c>
      <c r="M1152" s="7" t="s">
        <v>5122</v>
      </c>
      <c r="N1152" s="7"/>
    </row>
    <row r="1153" spans="1:14" ht="26" hidden="1" x14ac:dyDescent="0.35">
      <c r="A1153" s="7">
        <v>30732131</v>
      </c>
      <c r="B1153" s="7" t="s">
        <v>5623</v>
      </c>
      <c r="C1153" s="7" t="s">
        <v>4457</v>
      </c>
      <c r="D1153" s="7" t="s">
        <v>4452</v>
      </c>
      <c r="E1153" s="7" t="s">
        <v>0</v>
      </c>
      <c r="F1153" s="7" t="s">
        <v>132</v>
      </c>
      <c r="G1153" s="7">
        <v>287.10000000000002</v>
      </c>
      <c r="H1153" s="7">
        <v>333.03</v>
      </c>
      <c r="I1153" s="7">
        <v>46.77</v>
      </c>
      <c r="J1153" s="7">
        <v>666.9</v>
      </c>
      <c r="K1153" s="7" t="s">
        <v>132</v>
      </c>
      <c r="L1153" s="7">
        <v>2</v>
      </c>
      <c r="M1153" s="7" t="s">
        <v>5122</v>
      </c>
      <c r="N1153" s="7"/>
    </row>
    <row r="1154" spans="1:14" hidden="1" x14ac:dyDescent="0.35">
      <c r="A1154" s="7">
        <v>30733014</v>
      </c>
      <c r="B1154" s="7" t="s">
        <v>5624</v>
      </c>
      <c r="C1154" s="7" t="s">
        <v>4457</v>
      </c>
      <c r="D1154" s="7" t="s">
        <v>4452</v>
      </c>
      <c r="E1154" s="7" t="s">
        <v>0</v>
      </c>
      <c r="F1154" s="7" t="s">
        <v>132</v>
      </c>
      <c r="G1154" s="7">
        <v>519.75</v>
      </c>
      <c r="H1154" s="7">
        <v>520.94000000000005</v>
      </c>
      <c r="I1154" s="7">
        <v>30.8</v>
      </c>
      <c r="J1154" s="7">
        <v>1071.49</v>
      </c>
      <c r="K1154" s="7" t="s">
        <v>132</v>
      </c>
      <c r="L1154" s="7">
        <v>2</v>
      </c>
      <c r="M1154" s="7" t="s">
        <v>5122</v>
      </c>
      <c r="N1154" s="7"/>
    </row>
    <row r="1155" spans="1:14" ht="26" hidden="1" x14ac:dyDescent="0.35">
      <c r="A1155" s="7">
        <v>30733022</v>
      </c>
      <c r="B1155" s="7" t="s">
        <v>5625</v>
      </c>
      <c r="C1155" s="7" t="s">
        <v>4457</v>
      </c>
      <c r="D1155" s="7" t="s">
        <v>4452</v>
      </c>
      <c r="E1155" s="7" t="s">
        <v>0</v>
      </c>
      <c r="F1155" s="7" t="s">
        <v>132</v>
      </c>
      <c r="G1155" s="7">
        <v>343.2</v>
      </c>
      <c r="H1155" s="7">
        <v>309.39999999999998</v>
      </c>
      <c r="I1155" s="7">
        <v>30.8</v>
      </c>
      <c r="J1155" s="7">
        <v>683.4</v>
      </c>
      <c r="K1155" s="7" t="s">
        <v>132</v>
      </c>
      <c r="L1155" s="7">
        <v>2</v>
      </c>
      <c r="M1155" s="7" t="s">
        <v>5122</v>
      </c>
      <c r="N1155" s="7"/>
    </row>
    <row r="1156" spans="1:14" ht="26" hidden="1" x14ac:dyDescent="0.35">
      <c r="A1156" s="7">
        <v>30733030</v>
      </c>
      <c r="B1156" s="7" t="s">
        <v>5626</v>
      </c>
      <c r="C1156" s="7" t="s">
        <v>4457</v>
      </c>
      <c r="D1156" s="7" t="s">
        <v>4452</v>
      </c>
      <c r="E1156" s="7" t="s">
        <v>0</v>
      </c>
      <c r="F1156" s="7" t="s">
        <v>132</v>
      </c>
      <c r="G1156" s="7">
        <v>343.2</v>
      </c>
      <c r="H1156" s="7">
        <v>309.39999999999998</v>
      </c>
      <c r="I1156" s="7">
        <v>30.8</v>
      </c>
      <c r="J1156" s="7">
        <v>683.4</v>
      </c>
      <c r="K1156" s="7" t="s">
        <v>132</v>
      </c>
      <c r="L1156" s="7">
        <v>2</v>
      </c>
      <c r="M1156" s="7" t="s">
        <v>5122</v>
      </c>
      <c r="N1156" s="7"/>
    </row>
    <row r="1157" spans="1:14" ht="26" hidden="1" x14ac:dyDescent="0.35">
      <c r="A1157" s="7">
        <v>30733049</v>
      </c>
      <c r="B1157" s="7" t="s">
        <v>5627</v>
      </c>
      <c r="C1157" s="7" t="s">
        <v>4457</v>
      </c>
      <c r="D1157" s="7" t="s">
        <v>4452</v>
      </c>
      <c r="E1157" s="7" t="s">
        <v>0</v>
      </c>
      <c r="F1157" s="7" t="s">
        <v>132</v>
      </c>
      <c r="G1157" s="7">
        <v>519.75</v>
      </c>
      <c r="H1157" s="7">
        <v>520.94000000000005</v>
      </c>
      <c r="I1157" s="7">
        <v>30.8</v>
      </c>
      <c r="J1157" s="7">
        <v>1071.49</v>
      </c>
      <c r="K1157" s="7" t="s">
        <v>132</v>
      </c>
      <c r="L1157" s="7">
        <v>2</v>
      </c>
      <c r="M1157" s="7" t="s">
        <v>5122</v>
      </c>
      <c r="N1157" s="7"/>
    </row>
    <row r="1158" spans="1:14" hidden="1" x14ac:dyDescent="0.35">
      <c r="A1158" s="7">
        <v>30733057</v>
      </c>
      <c r="B1158" s="7" t="s">
        <v>5628</v>
      </c>
      <c r="C1158" s="7" t="s">
        <v>4457</v>
      </c>
      <c r="D1158" s="7" t="s">
        <v>4452</v>
      </c>
      <c r="E1158" s="7" t="s">
        <v>0</v>
      </c>
      <c r="F1158" s="7" t="s">
        <v>132</v>
      </c>
      <c r="G1158" s="7">
        <v>519.75</v>
      </c>
      <c r="H1158" s="7">
        <v>409.6</v>
      </c>
      <c r="I1158" s="7">
        <v>30.8</v>
      </c>
      <c r="J1158" s="7">
        <v>960.15</v>
      </c>
      <c r="K1158" s="7" t="s">
        <v>132</v>
      </c>
      <c r="L1158" s="7">
        <v>2</v>
      </c>
      <c r="M1158" s="7" t="s">
        <v>5122</v>
      </c>
      <c r="N1158" s="7"/>
    </row>
    <row r="1159" spans="1:14" ht="26" hidden="1" x14ac:dyDescent="0.35">
      <c r="A1159" s="7">
        <v>30733065</v>
      </c>
      <c r="B1159" s="7" t="s">
        <v>5629</v>
      </c>
      <c r="C1159" s="7" t="s">
        <v>4457</v>
      </c>
      <c r="D1159" s="7" t="s">
        <v>4452</v>
      </c>
      <c r="E1159" s="7" t="s">
        <v>0</v>
      </c>
      <c r="F1159" s="7" t="s">
        <v>132</v>
      </c>
      <c r="G1159" s="7">
        <v>519.75</v>
      </c>
      <c r="H1159" s="7">
        <v>616.45000000000005</v>
      </c>
      <c r="I1159" s="7">
        <v>30.8</v>
      </c>
      <c r="J1159" s="7">
        <v>1167</v>
      </c>
      <c r="K1159" s="7" t="s">
        <v>132</v>
      </c>
      <c r="L1159" s="7">
        <v>2</v>
      </c>
      <c r="M1159" s="7" t="s">
        <v>5122</v>
      </c>
      <c r="N1159" s="7"/>
    </row>
    <row r="1160" spans="1:14" ht="26" hidden="1" x14ac:dyDescent="0.35">
      <c r="A1160" s="7">
        <v>30733073</v>
      </c>
      <c r="B1160" s="7" t="s">
        <v>5630</v>
      </c>
      <c r="C1160" s="7" t="s">
        <v>4457</v>
      </c>
      <c r="D1160" s="7" t="s">
        <v>4452</v>
      </c>
      <c r="E1160" s="7" t="s">
        <v>0</v>
      </c>
      <c r="F1160" s="7" t="s">
        <v>132</v>
      </c>
      <c r="G1160" s="7">
        <v>519.75</v>
      </c>
      <c r="H1160" s="7">
        <v>722.65</v>
      </c>
      <c r="I1160" s="7">
        <v>30.8</v>
      </c>
      <c r="J1160" s="7">
        <v>1273.2</v>
      </c>
      <c r="K1160" s="7" t="s">
        <v>132</v>
      </c>
      <c r="L1160" s="7">
        <v>2</v>
      </c>
      <c r="M1160" s="7" t="s">
        <v>5122</v>
      </c>
      <c r="N1160" s="7"/>
    </row>
    <row r="1161" spans="1:14" ht="26" hidden="1" x14ac:dyDescent="0.35">
      <c r="A1161" s="7">
        <v>30733081</v>
      </c>
      <c r="B1161" s="7" t="s">
        <v>5631</v>
      </c>
      <c r="C1161" s="7" t="s">
        <v>4457</v>
      </c>
      <c r="D1161" s="7" t="s">
        <v>4452</v>
      </c>
      <c r="E1161" s="7" t="s">
        <v>132</v>
      </c>
      <c r="F1161" s="7" t="s">
        <v>132</v>
      </c>
      <c r="G1161" s="7">
        <v>519.75</v>
      </c>
      <c r="H1161" s="7">
        <v>666.54</v>
      </c>
      <c r="I1161" s="7">
        <v>30.8</v>
      </c>
      <c r="J1161" s="7">
        <v>1217.0899999999999</v>
      </c>
      <c r="K1161" s="7" t="s">
        <v>132</v>
      </c>
      <c r="L1161" s="7">
        <v>2</v>
      </c>
      <c r="M1161" s="7" t="s">
        <v>5122</v>
      </c>
      <c r="N1161" s="7"/>
    </row>
    <row r="1162" spans="1:14" ht="26" hidden="1" x14ac:dyDescent="0.35">
      <c r="A1162" s="7">
        <v>30733090</v>
      </c>
      <c r="B1162" s="7" t="s">
        <v>5632</v>
      </c>
      <c r="C1162" s="7" t="s">
        <v>4457</v>
      </c>
      <c r="D1162" s="7" t="s">
        <v>4452</v>
      </c>
      <c r="E1162" s="7" t="s">
        <v>0</v>
      </c>
      <c r="F1162" s="7" t="s">
        <v>132</v>
      </c>
      <c r="G1162" s="7">
        <v>519.75</v>
      </c>
      <c r="H1162" s="7">
        <v>409.6</v>
      </c>
      <c r="I1162" s="7">
        <v>30.8</v>
      </c>
      <c r="J1162" s="7">
        <v>960.15</v>
      </c>
      <c r="K1162" s="7" t="s">
        <v>132</v>
      </c>
      <c r="L1162" s="7">
        <v>2</v>
      </c>
      <c r="M1162" s="7" t="s">
        <v>5122</v>
      </c>
      <c r="N1162" s="7"/>
    </row>
    <row r="1163" spans="1:14" ht="38.5" hidden="1" x14ac:dyDescent="0.35">
      <c r="A1163" s="7">
        <v>30733103</v>
      </c>
      <c r="B1163" s="7" t="s">
        <v>5633</v>
      </c>
      <c r="C1163" s="7" t="s">
        <v>4457</v>
      </c>
      <c r="D1163" s="7" t="s">
        <v>4452</v>
      </c>
      <c r="E1163" s="7" t="s">
        <v>0</v>
      </c>
      <c r="F1163" s="7" t="s">
        <v>132</v>
      </c>
      <c r="G1163" s="7">
        <v>519.75</v>
      </c>
      <c r="H1163" s="7">
        <v>520.94000000000005</v>
      </c>
      <c r="I1163" s="7">
        <v>30.8</v>
      </c>
      <c r="J1163" s="7">
        <v>1071.49</v>
      </c>
      <c r="K1163" s="7" t="s">
        <v>132</v>
      </c>
      <c r="L1163" s="7">
        <v>2</v>
      </c>
      <c r="M1163" s="7" t="s">
        <v>5122</v>
      </c>
      <c r="N1163" s="7"/>
    </row>
    <row r="1164" spans="1:14" hidden="1" x14ac:dyDescent="0.35">
      <c r="A1164" s="7">
        <v>30734010</v>
      </c>
      <c r="B1164" s="7" t="s">
        <v>5634</v>
      </c>
      <c r="C1164" s="7" t="s">
        <v>4457</v>
      </c>
      <c r="D1164" s="7" t="s">
        <v>4452</v>
      </c>
      <c r="E1164" s="7" t="s">
        <v>0</v>
      </c>
      <c r="F1164" s="7" t="s">
        <v>132</v>
      </c>
      <c r="G1164" s="7">
        <v>519.75</v>
      </c>
      <c r="H1164" s="7">
        <v>520.94000000000005</v>
      </c>
      <c r="I1164" s="7">
        <v>30.8</v>
      </c>
      <c r="J1164" s="7">
        <v>1071.49</v>
      </c>
      <c r="K1164" s="7" t="s">
        <v>132</v>
      </c>
      <c r="L1164" s="7">
        <v>2</v>
      </c>
      <c r="M1164" s="7" t="s">
        <v>5122</v>
      </c>
      <c r="N1164" s="7"/>
    </row>
    <row r="1165" spans="1:14" ht="26" hidden="1" x14ac:dyDescent="0.35">
      <c r="A1165" s="7">
        <v>30734029</v>
      </c>
      <c r="B1165" s="7" t="s">
        <v>5635</v>
      </c>
      <c r="C1165" s="7" t="s">
        <v>4457</v>
      </c>
      <c r="D1165" s="7" t="s">
        <v>4452</v>
      </c>
      <c r="E1165" s="7" t="s">
        <v>0</v>
      </c>
      <c r="F1165" s="7" t="s">
        <v>132</v>
      </c>
      <c r="G1165" s="7">
        <v>343.2</v>
      </c>
      <c r="H1165" s="7">
        <v>309.39999999999998</v>
      </c>
      <c r="I1165" s="7">
        <v>30.8</v>
      </c>
      <c r="J1165" s="7">
        <v>683.4</v>
      </c>
      <c r="K1165" s="7" t="s">
        <v>132</v>
      </c>
      <c r="L1165" s="7">
        <v>2</v>
      </c>
      <c r="M1165" s="7" t="s">
        <v>5122</v>
      </c>
      <c r="N1165" s="7"/>
    </row>
    <row r="1166" spans="1:14" ht="26" hidden="1" x14ac:dyDescent="0.35">
      <c r="A1166" s="7">
        <v>30734037</v>
      </c>
      <c r="B1166" s="7" t="s">
        <v>5636</v>
      </c>
      <c r="C1166" s="7" t="s">
        <v>4457</v>
      </c>
      <c r="D1166" s="7" t="s">
        <v>4452</v>
      </c>
      <c r="E1166" s="7" t="s">
        <v>0</v>
      </c>
      <c r="F1166" s="7" t="s">
        <v>132</v>
      </c>
      <c r="G1166" s="7">
        <v>343.2</v>
      </c>
      <c r="H1166" s="7">
        <v>309.39999999999998</v>
      </c>
      <c r="I1166" s="7">
        <v>30.8</v>
      </c>
      <c r="J1166" s="7">
        <v>683.4</v>
      </c>
      <c r="K1166" s="7" t="s">
        <v>132</v>
      </c>
      <c r="L1166" s="7">
        <v>2</v>
      </c>
      <c r="M1166" s="7" t="s">
        <v>5122</v>
      </c>
      <c r="N1166" s="7"/>
    </row>
    <row r="1167" spans="1:14" ht="26" hidden="1" x14ac:dyDescent="0.35">
      <c r="A1167" s="7">
        <v>30734045</v>
      </c>
      <c r="B1167" s="7" t="s">
        <v>5637</v>
      </c>
      <c r="C1167" s="7" t="s">
        <v>4457</v>
      </c>
      <c r="D1167" s="7" t="s">
        <v>4452</v>
      </c>
      <c r="E1167" s="7" t="s">
        <v>0</v>
      </c>
      <c r="F1167" s="7" t="s">
        <v>132</v>
      </c>
      <c r="G1167" s="7">
        <v>519.75</v>
      </c>
      <c r="H1167" s="7">
        <v>409.6</v>
      </c>
      <c r="I1167" s="7">
        <v>30.8</v>
      </c>
      <c r="J1167" s="7">
        <v>960.15</v>
      </c>
      <c r="K1167" s="7" t="s">
        <v>132</v>
      </c>
      <c r="L1167" s="7">
        <v>2</v>
      </c>
      <c r="M1167" s="7" t="s">
        <v>5122</v>
      </c>
      <c r="N1167" s="7"/>
    </row>
    <row r="1168" spans="1:14" ht="26" hidden="1" x14ac:dyDescent="0.35">
      <c r="A1168" s="7">
        <v>30734053</v>
      </c>
      <c r="B1168" s="7" t="s">
        <v>5638</v>
      </c>
      <c r="C1168" s="7" t="s">
        <v>4457</v>
      </c>
      <c r="D1168" s="7" t="s">
        <v>4452</v>
      </c>
      <c r="E1168" s="7" t="s">
        <v>0</v>
      </c>
      <c r="F1168" s="7" t="s">
        <v>132</v>
      </c>
      <c r="G1168" s="7">
        <v>519.75</v>
      </c>
      <c r="H1168" s="7">
        <v>309.39999999999998</v>
      </c>
      <c r="I1168" s="7">
        <v>30.8</v>
      </c>
      <c r="J1168" s="7">
        <v>859.95</v>
      </c>
      <c r="K1168" s="7" t="s">
        <v>132</v>
      </c>
      <c r="L1168" s="7">
        <v>2</v>
      </c>
      <c r="M1168" s="7" t="s">
        <v>5122</v>
      </c>
      <c r="N1168" s="7"/>
    </row>
    <row r="1169" spans="1:14" ht="26" hidden="1" x14ac:dyDescent="0.35">
      <c r="A1169" s="7">
        <v>30734061</v>
      </c>
      <c r="B1169" s="7" t="s">
        <v>5639</v>
      </c>
      <c r="C1169" s="7" t="s">
        <v>4457</v>
      </c>
      <c r="D1169" s="7" t="s">
        <v>4452</v>
      </c>
      <c r="E1169" s="7" t="s">
        <v>132</v>
      </c>
      <c r="F1169" s="7" t="s">
        <v>132</v>
      </c>
      <c r="G1169" s="7">
        <v>519.75</v>
      </c>
      <c r="H1169" s="7">
        <v>409.6</v>
      </c>
      <c r="I1169" s="7">
        <v>30.8</v>
      </c>
      <c r="J1169" s="7">
        <v>960.15</v>
      </c>
      <c r="K1169" s="7" t="s">
        <v>132</v>
      </c>
      <c r="L1169" s="7">
        <v>2</v>
      </c>
      <c r="M1169" s="7" t="s">
        <v>5122</v>
      </c>
      <c r="N1169" s="7"/>
    </row>
    <row r="1170" spans="1:14" hidden="1" x14ac:dyDescent="0.35">
      <c r="A1170" s="7">
        <v>30735017</v>
      </c>
      <c r="B1170" s="7" t="s">
        <v>5640</v>
      </c>
      <c r="C1170" s="7" t="s">
        <v>4457</v>
      </c>
      <c r="D1170" s="7" t="s">
        <v>4452</v>
      </c>
      <c r="E1170" s="7" t="s">
        <v>0</v>
      </c>
      <c r="F1170" s="7" t="s">
        <v>132</v>
      </c>
      <c r="G1170" s="7">
        <v>519.75</v>
      </c>
      <c r="H1170" s="7">
        <v>465.65</v>
      </c>
      <c r="I1170" s="7">
        <v>30.8</v>
      </c>
      <c r="J1170" s="7">
        <v>1016.2</v>
      </c>
      <c r="K1170" s="7" t="s">
        <v>132</v>
      </c>
      <c r="L1170" s="7">
        <v>2</v>
      </c>
      <c r="M1170" s="7" t="s">
        <v>5122</v>
      </c>
      <c r="N1170" s="7"/>
    </row>
    <row r="1171" spans="1:14" ht="26" hidden="1" x14ac:dyDescent="0.35">
      <c r="A1171" s="7">
        <v>30735025</v>
      </c>
      <c r="B1171" s="7" t="s">
        <v>5641</v>
      </c>
      <c r="C1171" s="7" t="s">
        <v>4457</v>
      </c>
      <c r="D1171" s="7" t="s">
        <v>4452</v>
      </c>
      <c r="E1171" s="7" t="s">
        <v>0</v>
      </c>
      <c r="F1171" s="7" t="s">
        <v>132</v>
      </c>
      <c r="G1171" s="7">
        <v>343.2</v>
      </c>
      <c r="H1171" s="7">
        <v>309.39999999999998</v>
      </c>
      <c r="I1171" s="7">
        <v>30.8</v>
      </c>
      <c r="J1171" s="7">
        <v>683.4</v>
      </c>
      <c r="K1171" s="7" t="s">
        <v>132</v>
      </c>
      <c r="L1171" s="7">
        <v>2</v>
      </c>
      <c r="M1171" s="7" t="s">
        <v>5122</v>
      </c>
      <c r="N1171" s="7"/>
    </row>
    <row r="1172" spans="1:14" hidden="1" x14ac:dyDescent="0.35">
      <c r="A1172" s="7">
        <v>30735033</v>
      </c>
      <c r="B1172" s="7" t="s">
        <v>5642</v>
      </c>
      <c r="C1172" s="7" t="s">
        <v>4457</v>
      </c>
      <c r="D1172" s="7" t="s">
        <v>4452</v>
      </c>
      <c r="E1172" s="7" t="s">
        <v>0</v>
      </c>
      <c r="F1172" s="7" t="s">
        <v>132</v>
      </c>
      <c r="G1172" s="7">
        <v>519.75</v>
      </c>
      <c r="H1172" s="7">
        <v>521.38</v>
      </c>
      <c r="I1172" s="7">
        <v>30.8</v>
      </c>
      <c r="J1172" s="7">
        <v>1071.93</v>
      </c>
      <c r="K1172" s="7" t="s">
        <v>132</v>
      </c>
      <c r="L1172" s="7">
        <v>2</v>
      </c>
      <c r="M1172" s="7" t="s">
        <v>5122</v>
      </c>
      <c r="N1172" s="7"/>
    </row>
    <row r="1173" spans="1:14" hidden="1" x14ac:dyDescent="0.35">
      <c r="A1173" s="7">
        <v>30735041</v>
      </c>
      <c r="B1173" s="7" t="s">
        <v>5643</v>
      </c>
      <c r="C1173" s="7" t="s">
        <v>4457</v>
      </c>
      <c r="D1173" s="7" t="s">
        <v>4452</v>
      </c>
      <c r="E1173" s="7" t="s">
        <v>0</v>
      </c>
      <c r="F1173" s="7" t="s">
        <v>132</v>
      </c>
      <c r="G1173" s="7">
        <v>519.75</v>
      </c>
      <c r="H1173" s="7">
        <v>465.65</v>
      </c>
      <c r="I1173" s="7">
        <v>30.8</v>
      </c>
      <c r="J1173" s="7">
        <v>1016.2</v>
      </c>
      <c r="K1173" s="7" t="s">
        <v>132</v>
      </c>
      <c r="L1173" s="7">
        <v>2</v>
      </c>
      <c r="M1173" s="7" t="s">
        <v>5122</v>
      </c>
      <c r="N1173" s="7"/>
    </row>
    <row r="1174" spans="1:14" hidden="1" x14ac:dyDescent="0.35">
      <c r="A1174" s="7">
        <v>30735050</v>
      </c>
      <c r="B1174" s="7" t="s">
        <v>5644</v>
      </c>
      <c r="C1174" s="7" t="s">
        <v>4457</v>
      </c>
      <c r="D1174" s="7" t="s">
        <v>4452</v>
      </c>
      <c r="E1174" s="7" t="s">
        <v>0</v>
      </c>
      <c r="F1174" s="7" t="s">
        <v>132</v>
      </c>
      <c r="G1174" s="7">
        <v>519.75</v>
      </c>
      <c r="H1174" s="7">
        <v>695.01</v>
      </c>
      <c r="I1174" s="7">
        <v>30.8</v>
      </c>
      <c r="J1174" s="7">
        <v>1245.56</v>
      </c>
      <c r="K1174" s="7" t="s">
        <v>132</v>
      </c>
      <c r="L1174" s="7">
        <v>2</v>
      </c>
      <c r="M1174" s="7" t="s">
        <v>5122</v>
      </c>
      <c r="N1174" s="7"/>
    </row>
    <row r="1175" spans="1:14" ht="26" hidden="1" x14ac:dyDescent="0.35">
      <c r="A1175" s="7">
        <v>30735068</v>
      </c>
      <c r="B1175" s="7" t="s">
        <v>5645</v>
      </c>
      <c r="C1175" s="7" t="s">
        <v>4457</v>
      </c>
      <c r="D1175" s="7" t="s">
        <v>4452</v>
      </c>
      <c r="E1175" s="7" t="s">
        <v>0</v>
      </c>
      <c r="F1175" s="7" t="s">
        <v>132</v>
      </c>
      <c r="G1175" s="7">
        <v>519.75</v>
      </c>
      <c r="H1175" s="7">
        <v>722.87</v>
      </c>
      <c r="I1175" s="7">
        <v>30.8</v>
      </c>
      <c r="J1175" s="7">
        <v>1273.42</v>
      </c>
      <c r="K1175" s="7" t="s">
        <v>132</v>
      </c>
      <c r="L1175" s="7">
        <v>2</v>
      </c>
      <c r="M1175" s="7" t="s">
        <v>5122</v>
      </c>
      <c r="N1175" s="7"/>
    </row>
    <row r="1176" spans="1:14" ht="26" hidden="1" x14ac:dyDescent="0.35">
      <c r="A1176" s="7">
        <v>30735076</v>
      </c>
      <c r="B1176" s="7" t="s">
        <v>5646</v>
      </c>
      <c r="C1176" s="7" t="s">
        <v>4457</v>
      </c>
      <c r="D1176" s="7" t="s">
        <v>4452</v>
      </c>
      <c r="E1176" s="7" t="s">
        <v>0</v>
      </c>
      <c r="F1176" s="7" t="s">
        <v>132</v>
      </c>
      <c r="G1176" s="7">
        <v>519.75</v>
      </c>
      <c r="H1176" s="7">
        <v>695.01</v>
      </c>
      <c r="I1176" s="7">
        <v>30.8</v>
      </c>
      <c r="J1176" s="7">
        <v>1245.56</v>
      </c>
      <c r="K1176" s="7" t="s">
        <v>132</v>
      </c>
      <c r="L1176" s="7">
        <v>2</v>
      </c>
      <c r="M1176" s="7" t="s">
        <v>5122</v>
      </c>
      <c r="N1176" s="7"/>
    </row>
    <row r="1177" spans="1:14" ht="26" hidden="1" x14ac:dyDescent="0.35">
      <c r="A1177" s="7">
        <v>30735084</v>
      </c>
      <c r="B1177" s="7" t="s">
        <v>5647</v>
      </c>
      <c r="C1177" s="7" t="s">
        <v>4457</v>
      </c>
      <c r="D1177" s="7" t="s">
        <v>4452</v>
      </c>
      <c r="E1177" s="7" t="s">
        <v>0</v>
      </c>
      <c r="F1177" s="7" t="s">
        <v>132</v>
      </c>
      <c r="G1177" s="7">
        <v>519.75</v>
      </c>
      <c r="H1177" s="7">
        <v>521.38</v>
      </c>
      <c r="I1177" s="7">
        <v>30.8</v>
      </c>
      <c r="J1177" s="7">
        <v>1071.93</v>
      </c>
      <c r="K1177" s="7" t="s">
        <v>132</v>
      </c>
      <c r="L1177" s="7">
        <v>2</v>
      </c>
      <c r="M1177" s="7" t="s">
        <v>5122</v>
      </c>
      <c r="N1177" s="7"/>
    </row>
    <row r="1178" spans="1:14" ht="26" hidden="1" x14ac:dyDescent="0.35">
      <c r="A1178" s="7">
        <v>30735092</v>
      </c>
      <c r="B1178" s="7" t="s">
        <v>5648</v>
      </c>
      <c r="C1178" s="7" t="s">
        <v>4457</v>
      </c>
      <c r="D1178" s="7" t="s">
        <v>4452</v>
      </c>
      <c r="E1178" s="7" t="s">
        <v>0</v>
      </c>
      <c r="F1178" s="7" t="s">
        <v>132</v>
      </c>
      <c r="G1178" s="7">
        <v>629.54999999999995</v>
      </c>
      <c r="H1178" s="7">
        <v>685.56</v>
      </c>
      <c r="I1178" s="7">
        <v>30.8</v>
      </c>
      <c r="J1178" s="7">
        <v>1345.91</v>
      </c>
      <c r="K1178" s="7" t="s">
        <v>132</v>
      </c>
      <c r="L1178" s="7">
        <v>1</v>
      </c>
      <c r="M1178" s="7" t="s">
        <v>5122</v>
      </c>
      <c r="N1178" s="7"/>
    </row>
    <row r="1179" spans="1:14" hidden="1" x14ac:dyDescent="0.35">
      <c r="A1179" s="7">
        <v>30736013</v>
      </c>
      <c r="B1179" s="7" t="s">
        <v>5649</v>
      </c>
      <c r="C1179" s="7" t="s">
        <v>4457</v>
      </c>
      <c r="D1179" s="7" t="s">
        <v>4452</v>
      </c>
      <c r="E1179" s="7" t="s">
        <v>0</v>
      </c>
      <c r="F1179" s="7" t="s">
        <v>132</v>
      </c>
      <c r="G1179" s="7">
        <v>519.75</v>
      </c>
      <c r="H1179" s="7">
        <v>520.94000000000005</v>
      </c>
      <c r="I1179" s="7">
        <v>30.8</v>
      </c>
      <c r="J1179" s="7">
        <v>1071.49</v>
      </c>
      <c r="K1179" s="7" t="s">
        <v>132</v>
      </c>
      <c r="L1179" s="7">
        <v>2</v>
      </c>
      <c r="M1179" s="7" t="s">
        <v>5122</v>
      </c>
      <c r="N1179" s="7"/>
    </row>
    <row r="1180" spans="1:14" ht="26" hidden="1" x14ac:dyDescent="0.35">
      <c r="A1180" s="7">
        <v>30736021</v>
      </c>
      <c r="B1180" s="7" t="s">
        <v>5650</v>
      </c>
      <c r="C1180" s="7" t="s">
        <v>4457</v>
      </c>
      <c r="D1180" s="7" t="s">
        <v>4452</v>
      </c>
      <c r="E1180" s="7" t="s">
        <v>0</v>
      </c>
      <c r="F1180" s="7" t="s">
        <v>132</v>
      </c>
      <c r="G1180" s="7">
        <v>343.2</v>
      </c>
      <c r="H1180" s="7">
        <v>309.39999999999998</v>
      </c>
      <c r="I1180" s="7">
        <v>30.8</v>
      </c>
      <c r="J1180" s="7">
        <v>683.4</v>
      </c>
      <c r="K1180" s="7" t="s">
        <v>132</v>
      </c>
      <c r="L1180" s="7">
        <v>2</v>
      </c>
      <c r="M1180" s="7" t="s">
        <v>5122</v>
      </c>
      <c r="N1180" s="7"/>
    </row>
    <row r="1181" spans="1:14" ht="26" hidden="1" x14ac:dyDescent="0.35">
      <c r="A1181" s="7">
        <v>30736030</v>
      </c>
      <c r="B1181" s="7" t="s">
        <v>5651</v>
      </c>
      <c r="C1181" s="7" t="s">
        <v>4457</v>
      </c>
      <c r="D1181" s="7" t="s">
        <v>4452</v>
      </c>
      <c r="E1181" s="7" t="s">
        <v>0</v>
      </c>
      <c r="F1181" s="7" t="s">
        <v>132</v>
      </c>
      <c r="G1181" s="7">
        <v>343.2</v>
      </c>
      <c r="H1181" s="7">
        <v>309.39999999999998</v>
      </c>
      <c r="I1181" s="7">
        <v>30.8</v>
      </c>
      <c r="J1181" s="7">
        <v>683.4</v>
      </c>
      <c r="K1181" s="7" t="s">
        <v>132</v>
      </c>
      <c r="L1181" s="7">
        <v>2</v>
      </c>
      <c r="M1181" s="7" t="s">
        <v>5122</v>
      </c>
      <c r="N1181" s="7"/>
    </row>
    <row r="1182" spans="1:14" ht="26" hidden="1" x14ac:dyDescent="0.35">
      <c r="A1182" s="7">
        <v>30736048</v>
      </c>
      <c r="B1182" s="7" t="s">
        <v>5652</v>
      </c>
      <c r="C1182" s="7" t="s">
        <v>4457</v>
      </c>
      <c r="D1182" s="7" t="s">
        <v>4452</v>
      </c>
      <c r="E1182" s="7" t="s">
        <v>0</v>
      </c>
      <c r="F1182" s="7" t="s">
        <v>132</v>
      </c>
      <c r="G1182" s="7">
        <v>519.75</v>
      </c>
      <c r="H1182" s="7">
        <v>309.39999999999998</v>
      </c>
      <c r="I1182" s="7">
        <v>30.8</v>
      </c>
      <c r="J1182" s="7">
        <v>859.95</v>
      </c>
      <c r="K1182" s="7" t="s">
        <v>132</v>
      </c>
      <c r="L1182" s="7">
        <v>2</v>
      </c>
      <c r="M1182" s="7" t="s">
        <v>5122</v>
      </c>
      <c r="N1182" s="7"/>
    </row>
    <row r="1183" spans="1:14" ht="26" hidden="1" x14ac:dyDescent="0.35">
      <c r="A1183" s="7">
        <v>30736056</v>
      </c>
      <c r="B1183" s="7" t="s">
        <v>5653</v>
      </c>
      <c r="C1183" s="7" t="s">
        <v>4457</v>
      </c>
      <c r="D1183" s="7" t="s">
        <v>4452</v>
      </c>
      <c r="E1183" s="7" t="s">
        <v>0</v>
      </c>
      <c r="F1183" s="7" t="s">
        <v>132</v>
      </c>
      <c r="G1183" s="7">
        <v>519.75</v>
      </c>
      <c r="H1183" s="7">
        <v>521.38</v>
      </c>
      <c r="I1183" s="7">
        <v>30.8</v>
      </c>
      <c r="J1183" s="7">
        <v>1071.93</v>
      </c>
      <c r="K1183" s="7" t="s">
        <v>132</v>
      </c>
      <c r="L1183" s="7">
        <v>2</v>
      </c>
      <c r="M1183" s="7" t="s">
        <v>5122</v>
      </c>
      <c r="N1183" s="7"/>
    </row>
    <row r="1184" spans="1:14" ht="26" hidden="1" x14ac:dyDescent="0.35">
      <c r="A1184" s="7">
        <v>30736064</v>
      </c>
      <c r="B1184" s="7" t="s">
        <v>5654</v>
      </c>
      <c r="C1184" s="7" t="s">
        <v>4457</v>
      </c>
      <c r="D1184" s="7" t="s">
        <v>4452</v>
      </c>
      <c r="E1184" s="7" t="s">
        <v>132</v>
      </c>
      <c r="F1184" s="7" t="s">
        <v>132</v>
      </c>
      <c r="G1184" s="7">
        <v>519.75</v>
      </c>
      <c r="H1184" s="7">
        <v>409.6</v>
      </c>
      <c r="I1184" s="7">
        <v>30.8</v>
      </c>
      <c r="J1184" s="7">
        <v>960.15</v>
      </c>
      <c r="K1184" s="7" t="s">
        <v>132</v>
      </c>
      <c r="L1184" s="7">
        <v>2</v>
      </c>
      <c r="M1184" s="7" t="s">
        <v>5122</v>
      </c>
      <c r="N1184" s="7"/>
    </row>
    <row r="1185" spans="1:14" ht="26" hidden="1" x14ac:dyDescent="0.35">
      <c r="A1185" s="7">
        <v>30737010</v>
      </c>
      <c r="B1185" s="7" t="s">
        <v>5655</v>
      </c>
      <c r="C1185" s="7" t="s">
        <v>4457</v>
      </c>
      <c r="D1185" s="7" t="s">
        <v>4452</v>
      </c>
      <c r="E1185" s="7" t="s">
        <v>0</v>
      </c>
      <c r="F1185" s="7" t="s">
        <v>132</v>
      </c>
      <c r="G1185" s="7">
        <v>519.75</v>
      </c>
      <c r="H1185" s="7">
        <v>520.94000000000005</v>
      </c>
      <c r="I1185" s="7">
        <v>30.8</v>
      </c>
      <c r="J1185" s="7">
        <v>1071.49</v>
      </c>
      <c r="K1185" s="7" t="s">
        <v>132</v>
      </c>
      <c r="L1185" s="7">
        <v>2</v>
      </c>
      <c r="M1185" s="7" t="s">
        <v>5122</v>
      </c>
      <c r="N1185" s="7"/>
    </row>
    <row r="1186" spans="1:14" ht="26" hidden="1" x14ac:dyDescent="0.35">
      <c r="A1186" s="7">
        <v>30737028</v>
      </c>
      <c r="B1186" s="7" t="s">
        <v>5656</v>
      </c>
      <c r="C1186" s="7" t="s">
        <v>4457</v>
      </c>
      <c r="D1186" s="7" t="s">
        <v>4452</v>
      </c>
      <c r="E1186" s="7" t="s">
        <v>0</v>
      </c>
      <c r="F1186" s="7" t="s">
        <v>132</v>
      </c>
      <c r="G1186" s="7">
        <v>343.2</v>
      </c>
      <c r="H1186" s="7">
        <v>309.39999999999998</v>
      </c>
      <c r="I1186" s="7">
        <v>30.8</v>
      </c>
      <c r="J1186" s="7">
        <v>683.4</v>
      </c>
      <c r="K1186" s="7" t="s">
        <v>132</v>
      </c>
      <c r="L1186" s="7">
        <v>2</v>
      </c>
      <c r="M1186" s="7" t="s">
        <v>5122</v>
      </c>
      <c r="N1186" s="7"/>
    </row>
    <row r="1187" spans="1:14" ht="26" hidden="1" x14ac:dyDescent="0.35">
      <c r="A1187" s="7">
        <v>30737036</v>
      </c>
      <c r="B1187" s="7" t="s">
        <v>5657</v>
      </c>
      <c r="C1187" s="7" t="s">
        <v>4457</v>
      </c>
      <c r="D1187" s="7" t="s">
        <v>4452</v>
      </c>
      <c r="E1187" s="7" t="s">
        <v>0</v>
      </c>
      <c r="F1187" s="7" t="s">
        <v>132</v>
      </c>
      <c r="G1187" s="7">
        <v>343.2</v>
      </c>
      <c r="H1187" s="7">
        <v>521.38</v>
      </c>
      <c r="I1187" s="7">
        <v>30.8</v>
      </c>
      <c r="J1187" s="7">
        <v>895.38</v>
      </c>
      <c r="K1187" s="7" t="s">
        <v>132</v>
      </c>
      <c r="L1187" s="7">
        <v>2</v>
      </c>
      <c r="M1187" s="7" t="s">
        <v>5122</v>
      </c>
      <c r="N1187" s="7"/>
    </row>
    <row r="1188" spans="1:14" ht="26" hidden="1" x14ac:dyDescent="0.35">
      <c r="A1188" s="7">
        <v>30737044</v>
      </c>
      <c r="B1188" s="7" t="s">
        <v>5658</v>
      </c>
      <c r="C1188" s="7" t="s">
        <v>4457</v>
      </c>
      <c r="D1188" s="7" t="s">
        <v>4452</v>
      </c>
      <c r="E1188" s="7" t="s">
        <v>0</v>
      </c>
      <c r="F1188" s="7" t="s">
        <v>132</v>
      </c>
      <c r="G1188" s="7">
        <v>519.75</v>
      </c>
      <c r="H1188" s="7">
        <v>409.6</v>
      </c>
      <c r="I1188" s="7">
        <v>30.8</v>
      </c>
      <c r="J1188" s="7">
        <v>960.15</v>
      </c>
      <c r="K1188" s="7" t="s">
        <v>132</v>
      </c>
      <c r="L1188" s="7">
        <v>2</v>
      </c>
      <c r="M1188" s="7" t="s">
        <v>5122</v>
      </c>
      <c r="N1188" s="7"/>
    </row>
    <row r="1189" spans="1:14" ht="38.5" hidden="1" x14ac:dyDescent="0.35">
      <c r="A1189" s="7">
        <v>30737052</v>
      </c>
      <c r="B1189" s="7" t="s">
        <v>5659</v>
      </c>
      <c r="C1189" s="7" t="s">
        <v>4457</v>
      </c>
      <c r="D1189" s="7" t="s">
        <v>4452</v>
      </c>
      <c r="E1189" s="7" t="s">
        <v>0</v>
      </c>
      <c r="F1189" s="7" t="s">
        <v>132</v>
      </c>
      <c r="G1189" s="7">
        <v>519.75</v>
      </c>
      <c r="H1189" s="7">
        <v>409.6</v>
      </c>
      <c r="I1189" s="7">
        <v>30.8</v>
      </c>
      <c r="J1189" s="7">
        <v>960.15</v>
      </c>
      <c r="K1189" s="7" t="s">
        <v>132</v>
      </c>
      <c r="L1189" s="7">
        <v>2</v>
      </c>
      <c r="M1189" s="7" t="s">
        <v>5122</v>
      </c>
      <c r="N1189" s="7"/>
    </row>
    <row r="1190" spans="1:14" ht="26" hidden="1" x14ac:dyDescent="0.35">
      <c r="A1190" s="7">
        <v>30737060</v>
      </c>
      <c r="B1190" s="7" t="s">
        <v>5660</v>
      </c>
      <c r="C1190" s="7" t="s">
        <v>4457</v>
      </c>
      <c r="D1190" s="7" t="s">
        <v>4452</v>
      </c>
      <c r="E1190" s="7" t="s">
        <v>132</v>
      </c>
      <c r="F1190" s="7" t="s">
        <v>132</v>
      </c>
      <c r="G1190" s="7">
        <v>519.75</v>
      </c>
      <c r="H1190" s="7">
        <v>409.6</v>
      </c>
      <c r="I1190" s="7">
        <v>30.8</v>
      </c>
      <c r="J1190" s="7">
        <v>960.15</v>
      </c>
      <c r="K1190" s="7" t="s">
        <v>132</v>
      </c>
      <c r="L1190" s="7">
        <v>2</v>
      </c>
      <c r="M1190" s="7" t="s">
        <v>5122</v>
      </c>
      <c r="N1190" s="7"/>
    </row>
    <row r="1191" spans="1:14" hidden="1" x14ac:dyDescent="0.35">
      <c r="A1191" s="7">
        <v>30737079</v>
      </c>
      <c r="B1191" s="7" t="s">
        <v>5661</v>
      </c>
      <c r="C1191" s="7" t="s">
        <v>4457</v>
      </c>
      <c r="D1191" s="7" t="s">
        <v>4452</v>
      </c>
      <c r="E1191" s="7" t="s">
        <v>0</v>
      </c>
      <c r="F1191" s="7" t="s">
        <v>132</v>
      </c>
      <c r="G1191" s="7">
        <v>343.2</v>
      </c>
      <c r="H1191" s="7">
        <v>521.38</v>
      </c>
      <c r="I1191" s="7">
        <v>30.8</v>
      </c>
      <c r="J1191" s="7">
        <v>895.38</v>
      </c>
      <c r="K1191" s="7" t="s">
        <v>132</v>
      </c>
      <c r="L1191" s="7">
        <v>2</v>
      </c>
      <c r="M1191" s="7" t="s">
        <v>5122</v>
      </c>
      <c r="N1191" s="7"/>
    </row>
    <row r="1192" spans="1:14" ht="26" hidden="1" x14ac:dyDescent="0.35">
      <c r="A1192" s="7">
        <v>30738016</v>
      </c>
      <c r="B1192" s="7" t="s">
        <v>5662</v>
      </c>
      <c r="C1192" s="7" t="s">
        <v>4457</v>
      </c>
      <c r="D1192" s="7" t="s">
        <v>4452</v>
      </c>
      <c r="E1192" s="7" t="s">
        <v>0</v>
      </c>
      <c r="F1192" s="7" t="s">
        <v>132</v>
      </c>
      <c r="G1192" s="7">
        <v>519.75</v>
      </c>
      <c r="H1192" s="7">
        <v>465.65</v>
      </c>
      <c r="I1192" s="7">
        <v>30.8</v>
      </c>
      <c r="J1192" s="7">
        <v>1016.2</v>
      </c>
      <c r="K1192" s="7" t="s">
        <v>132</v>
      </c>
      <c r="L1192" s="7">
        <v>2</v>
      </c>
      <c r="M1192" s="7" t="s">
        <v>5122</v>
      </c>
      <c r="N1192" s="7"/>
    </row>
    <row r="1193" spans="1:14" ht="26" hidden="1" x14ac:dyDescent="0.35">
      <c r="A1193" s="7">
        <v>30738024</v>
      </c>
      <c r="B1193" s="7" t="s">
        <v>5663</v>
      </c>
      <c r="C1193" s="7" t="s">
        <v>4457</v>
      </c>
      <c r="D1193" s="7" t="s">
        <v>4452</v>
      </c>
      <c r="E1193" s="7" t="s">
        <v>0</v>
      </c>
      <c r="F1193" s="7" t="s">
        <v>132</v>
      </c>
      <c r="G1193" s="7">
        <v>343.2</v>
      </c>
      <c r="H1193" s="7">
        <v>309.39999999999998</v>
      </c>
      <c r="I1193" s="7">
        <v>30.8</v>
      </c>
      <c r="J1193" s="7">
        <v>683.4</v>
      </c>
      <c r="K1193" s="7" t="s">
        <v>132</v>
      </c>
      <c r="L1193" s="7">
        <v>2</v>
      </c>
      <c r="M1193" s="7" t="s">
        <v>5122</v>
      </c>
      <c r="N1193" s="7"/>
    </row>
    <row r="1194" spans="1:14" ht="26" hidden="1" x14ac:dyDescent="0.35">
      <c r="A1194" s="7">
        <v>30738032</v>
      </c>
      <c r="B1194" s="7" t="s">
        <v>5664</v>
      </c>
      <c r="C1194" s="7" t="s">
        <v>4457</v>
      </c>
      <c r="D1194" s="7" t="s">
        <v>4452</v>
      </c>
      <c r="E1194" s="7" t="s">
        <v>0</v>
      </c>
      <c r="F1194" s="7" t="s">
        <v>132</v>
      </c>
      <c r="G1194" s="7">
        <v>343.2</v>
      </c>
      <c r="H1194" s="7">
        <v>309.39999999999998</v>
      </c>
      <c r="I1194" s="7">
        <v>30.8</v>
      </c>
      <c r="J1194" s="7">
        <v>683.4</v>
      </c>
      <c r="K1194" s="7" t="s">
        <v>132</v>
      </c>
      <c r="L1194" s="7">
        <v>2</v>
      </c>
      <c r="M1194" s="7" t="s">
        <v>5122</v>
      </c>
      <c r="N1194" s="7"/>
    </row>
    <row r="1195" spans="1:14" ht="26" hidden="1" x14ac:dyDescent="0.35">
      <c r="A1195" s="7">
        <v>30738040</v>
      </c>
      <c r="B1195" s="7" t="s">
        <v>5665</v>
      </c>
      <c r="C1195" s="7" t="s">
        <v>4457</v>
      </c>
      <c r="D1195" s="7" t="s">
        <v>4452</v>
      </c>
      <c r="E1195" s="7" t="s">
        <v>0</v>
      </c>
      <c r="F1195" s="7" t="s">
        <v>132</v>
      </c>
      <c r="G1195" s="7">
        <v>519.75</v>
      </c>
      <c r="H1195" s="7">
        <v>465.65</v>
      </c>
      <c r="I1195" s="7">
        <v>30.8</v>
      </c>
      <c r="J1195" s="7">
        <v>1016.2</v>
      </c>
      <c r="K1195" s="7" t="s">
        <v>132</v>
      </c>
      <c r="L1195" s="7">
        <v>2</v>
      </c>
      <c r="M1195" s="7" t="s">
        <v>5122</v>
      </c>
      <c r="N1195" s="7"/>
    </row>
    <row r="1196" spans="1:14" hidden="1" x14ac:dyDescent="0.35">
      <c r="A1196" s="7">
        <v>30738059</v>
      </c>
      <c r="B1196" s="7" t="s">
        <v>5666</v>
      </c>
      <c r="C1196" s="7" t="s">
        <v>4457</v>
      </c>
      <c r="D1196" s="7" t="s">
        <v>4452</v>
      </c>
      <c r="E1196" s="7" t="s">
        <v>0</v>
      </c>
      <c r="F1196" s="7" t="s">
        <v>132</v>
      </c>
      <c r="G1196" s="7">
        <v>519.75</v>
      </c>
      <c r="H1196" s="7">
        <v>639.27</v>
      </c>
      <c r="I1196" s="7">
        <v>30.8</v>
      </c>
      <c r="J1196" s="7">
        <v>1189.82</v>
      </c>
      <c r="K1196" s="7" t="s">
        <v>132</v>
      </c>
      <c r="L1196" s="7">
        <v>2</v>
      </c>
      <c r="M1196" s="7" t="s">
        <v>5122</v>
      </c>
      <c r="N1196" s="7"/>
    </row>
    <row r="1197" spans="1:14" ht="26" hidden="1" x14ac:dyDescent="0.35">
      <c r="A1197" s="7">
        <v>30801010</v>
      </c>
      <c r="B1197" s="7" t="s">
        <v>5667</v>
      </c>
      <c r="C1197" s="7" t="s">
        <v>4457</v>
      </c>
      <c r="D1197" s="7" t="s">
        <v>4452</v>
      </c>
      <c r="E1197" s="7" t="s">
        <v>0</v>
      </c>
      <c r="F1197" s="7" t="s">
        <v>132</v>
      </c>
      <c r="G1197" s="7">
        <v>275</v>
      </c>
      <c r="H1197" s="7">
        <v>282.2</v>
      </c>
      <c r="I1197" s="7">
        <v>30.8</v>
      </c>
      <c r="J1197" s="7">
        <v>588</v>
      </c>
      <c r="K1197" s="7" t="s">
        <v>132</v>
      </c>
      <c r="L1197" s="7">
        <v>2</v>
      </c>
      <c r="M1197" s="7" t="s">
        <v>5066</v>
      </c>
      <c r="N1197" s="7"/>
    </row>
    <row r="1198" spans="1:14" hidden="1" x14ac:dyDescent="0.35">
      <c r="A1198" s="7">
        <v>30801028</v>
      </c>
      <c r="B1198" s="7" t="s">
        <v>5668</v>
      </c>
      <c r="C1198" s="7" t="s">
        <v>4457</v>
      </c>
      <c r="D1198" s="7" t="s">
        <v>4452</v>
      </c>
      <c r="E1198" s="7" t="s">
        <v>0</v>
      </c>
      <c r="F1198" s="7" t="s">
        <v>132</v>
      </c>
      <c r="G1198" s="7">
        <v>772.2</v>
      </c>
      <c r="H1198" s="7">
        <v>1049.75</v>
      </c>
      <c r="I1198" s="7">
        <v>30.8</v>
      </c>
      <c r="J1198" s="7">
        <v>1852.75</v>
      </c>
      <c r="K1198" s="7" t="s">
        <v>132</v>
      </c>
      <c r="L1198" s="7">
        <v>5</v>
      </c>
      <c r="M1198" s="7" t="s">
        <v>5066</v>
      </c>
      <c r="N1198" s="7"/>
    </row>
    <row r="1199" spans="1:14" hidden="1" x14ac:dyDescent="0.35">
      <c r="A1199" s="7">
        <v>30801036</v>
      </c>
      <c r="B1199" s="7" t="s">
        <v>5669</v>
      </c>
      <c r="C1199" s="7" t="s">
        <v>4457</v>
      </c>
      <c r="D1199" s="7" t="s">
        <v>4452</v>
      </c>
      <c r="E1199" s="7" t="s">
        <v>0</v>
      </c>
      <c r="F1199" s="7" t="s">
        <v>132</v>
      </c>
      <c r="G1199" s="7">
        <v>408.84</v>
      </c>
      <c r="H1199" s="7">
        <v>262.62</v>
      </c>
      <c r="I1199" s="7">
        <v>53.37</v>
      </c>
      <c r="J1199" s="7">
        <v>724.83</v>
      </c>
      <c r="K1199" s="7" t="s">
        <v>132</v>
      </c>
      <c r="L1199" s="7">
        <v>2</v>
      </c>
      <c r="M1199" s="7" t="s">
        <v>5066</v>
      </c>
      <c r="N1199" s="7"/>
    </row>
    <row r="1200" spans="1:14" hidden="1" x14ac:dyDescent="0.35">
      <c r="A1200" s="7">
        <v>30801044</v>
      </c>
      <c r="B1200" s="7" t="s">
        <v>5670</v>
      </c>
      <c r="C1200" s="7" t="s">
        <v>4445</v>
      </c>
      <c r="D1200" s="7" t="s">
        <v>4462</v>
      </c>
      <c r="E1200" s="7" t="s">
        <v>0</v>
      </c>
      <c r="F1200" s="7" t="s">
        <v>0</v>
      </c>
      <c r="G1200" s="7">
        <v>57.2</v>
      </c>
      <c r="H1200" s="7">
        <v>57.89</v>
      </c>
      <c r="I1200" s="7">
        <v>0</v>
      </c>
      <c r="J1200" s="7">
        <v>115.09</v>
      </c>
      <c r="K1200" s="7" t="s">
        <v>0</v>
      </c>
      <c r="L1200" s="7">
        <v>1</v>
      </c>
      <c r="M1200" s="7" t="s">
        <v>5066</v>
      </c>
      <c r="N1200" s="7"/>
    </row>
    <row r="1201" spans="1:14" hidden="1" x14ac:dyDescent="0.35">
      <c r="A1201" s="7">
        <v>30801052</v>
      </c>
      <c r="B1201" s="7" t="s">
        <v>5671</v>
      </c>
      <c r="C1201" s="7" t="s">
        <v>4457</v>
      </c>
      <c r="D1201" s="7" t="s">
        <v>4452</v>
      </c>
      <c r="E1201" s="7" t="s">
        <v>0</v>
      </c>
      <c r="F1201" s="7" t="s">
        <v>132</v>
      </c>
      <c r="G1201" s="7">
        <v>1259.56</v>
      </c>
      <c r="H1201" s="7">
        <v>1248.2</v>
      </c>
      <c r="I1201" s="7">
        <v>158.13999999999999</v>
      </c>
      <c r="J1201" s="7">
        <v>2665.9</v>
      </c>
      <c r="K1201" s="7" t="s">
        <v>132</v>
      </c>
      <c r="L1201" s="7">
        <v>2</v>
      </c>
      <c r="M1201" s="7" t="s">
        <v>5066</v>
      </c>
      <c r="N1201" s="7"/>
    </row>
    <row r="1202" spans="1:14" hidden="1" x14ac:dyDescent="0.35">
      <c r="A1202" s="7">
        <v>30801060</v>
      </c>
      <c r="B1202" s="7" t="s">
        <v>5672</v>
      </c>
      <c r="C1202" s="7" t="s">
        <v>4457</v>
      </c>
      <c r="D1202" s="7" t="s">
        <v>4452</v>
      </c>
      <c r="E1202" s="7" t="s">
        <v>0</v>
      </c>
      <c r="F1202" s="7" t="s">
        <v>132</v>
      </c>
      <c r="G1202" s="7">
        <v>1212.1199999999999</v>
      </c>
      <c r="H1202" s="7">
        <v>1212.1600000000001</v>
      </c>
      <c r="I1202" s="7">
        <v>158.13999999999999</v>
      </c>
      <c r="J1202" s="7">
        <v>2582.42</v>
      </c>
      <c r="K1202" s="7" t="s">
        <v>132</v>
      </c>
      <c r="L1202" s="7">
        <v>3</v>
      </c>
      <c r="M1202" s="7" t="s">
        <v>5066</v>
      </c>
      <c r="N1202" s="7"/>
    </row>
    <row r="1203" spans="1:14" hidden="1" x14ac:dyDescent="0.35">
      <c r="A1203" s="7">
        <v>30801079</v>
      </c>
      <c r="B1203" s="7" t="s">
        <v>5673</v>
      </c>
      <c r="C1203" s="7" t="s">
        <v>4457</v>
      </c>
      <c r="D1203" s="7" t="s">
        <v>4452</v>
      </c>
      <c r="E1203" s="7" t="s">
        <v>132</v>
      </c>
      <c r="F1203" s="7" t="s">
        <v>132</v>
      </c>
      <c r="G1203" s="7">
        <v>608.15</v>
      </c>
      <c r="H1203" s="7">
        <v>722.62</v>
      </c>
      <c r="I1203" s="7">
        <v>57.86</v>
      </c>
      <c r="J1203" s="7">
        <v>1388.63</v>
      </c>
      <c r="K1203" s="7" t="s">
        <v>132</v>
      </c>
      <c r="L1203" s="7">
        <v>4</v>
      </c>
      <c r="M1203" s="7" t="s">
        <v>5066</v>
      </c>
      <c r="N1203" s="7"/>
    </row>
    <row r="1204" spans="1:14" hidden="1" x14ac:dyDescent="0.35">
      <c r="A1204" s="7">
        <v>30801087</v>
      </c>
      <c r="B1204" s="7" t="s">
        <v>5674</v>
      </c>
      <c r="C1204" s="7" t="s">
        <v>4457</v>
      </c>
      <c r="D1204" s="7" t="s">
        <v>4452</v>
      </c>
      <c r="E1204" s="7" t="s">
        <v>132</v>
      </c>
      <c r="F1204" s="7" t="s">
        <v>132</v>
      </c>
      <c r="G1204" s="7">
        <v>381.59</v>
      </c>
      <c r="H1204" s="7">
        <v>339.52</v>
      </c>
      <c r="I1204" s="7">
        <v>53.37</v>
      </c>
      <c r="J1204" s="7">
        <v>774.48</v>
      </c>
      <c r="K1204" s="7" t="s">
        <v>132</v>
      </c>
      <c r="L1204" s="7">
        <v>4</v>
      </c>
      <c r="M1204" s="7" t="s">
        <v>5066</v>
      </c>
      <c r="N1204" s="7"/>
    </row>
    <row r="1205" spans="1:14" ht="26" hidden="1" x14ac:dyDescent="0.35">
      <c r="A1205" s="7">
        <v>30801109</v>
      </c>
      <c r="B1205" s="7" t="s">
        <v>5675</v>
      </c>
      <c r="C1205" s="7" t="s">
        <v>4445</v>
      </c>
      <c r="D1205" s="7" t="s">
        <v>4452</v>
      </c>
      <c r="E1205" s="7" t="s">
        <v>132</v>
      </c>
      <c r="F1205" s="7" t="s">
        <v>0</v>
      </c>
      <c r="G1205" s="7">
        <v>250</v>
      </c>
      <c r="H1205" s="7">
        <v>294.88</v>
      </c>
      <c r="I1205" s="7">
        <v>0</v>
      </c>
      <c r="J1205" s="7">
        <v>544.88</v>
      </c>
      <c r="K1205" s="7" t="s">
        <v>132</v>
      </c>
      <c r="L1205" s="7">
        <v>2</v>
      </c>
      <c r="M1205" s="7" t="s">
        <v>5066</v>
      </c>
      <c r="N1205" s="7"/>
    </row>
    <row r="1206" spans="1:14" hidden="1" x14ac:dyDescent="0.35">
      <c r="A1206" s="7">
        <v>30801117</v>
      </c>
      <c r="B1206" s="7" t="s">
        <v>5676</v>
      </c>
      <c r="C1206" s="7" t="s">
        <v>4457</v>
      </c>
      <c r="D1206" s="7" t="s">
        <v>4452</v>
      </c>
      <c r="E1206" s="7" t="s">
        <v>132</v>
      </c>
      <c r="F1206" s="7" t="s">
        <v>132</v>
      </c>
      <c r="G1206" s="7">
        <v>608.15</v>
      </c>
      <c r="H1206" s="7">
        <v>789.6</v>
      </c>
      <c r="I1206" s="7">
        <v>57.86</v>
      </c>
      <c r="J1206" s="7">
        <v>1455.61</v>
      </c>
      <c r="K1206" s="7" t="s">
        <v>132</v>
      </c>
      <c r="L1206" s="7">
        <v>4</v>
      </c>
      <c r="M1206" s="7" t="s">
        <v>5066</v>
      </c>
      <c r="N1206" s="7"/>
    </row>
    <row r="1207" spans="1:14" hidden="1" x14ac:dyDescent="0.35">
      <c r="A1207" s="7">
        <v>30801133</v>
      </c>
      <c r="B1207" s="7" t="s">
        <v>5677</v>
      </c>
      <c r="C1207" s="7" t="s">
        <v>4457</v>
      </c>
      <c r="D1207" s="7" t="s">
        <v>4452</v>
      </c>
      <c r="E1207" s="7" t="s">
        <v>0</v>
      </c>
      <c r="F1207" s="7" t="s">
        <v>132</v>
      </c>
      <c r="G1207" s="7">
        <v>608.15</v>
      </c>
      <c r="H1207" s="7">
        <v>317.08999999999997</v>
      </c>
      <c r="I1207" s="7">
        <v>57.86</v>
      </c>
      <c r="J1207" s="7">
        <v>983.1</v>
      </c>
      <c r="K1207" s="7" t="s">
        <v>132</v>
      </c>
      <c r="L1207" s="7">
        <v>4</v>
      </c>
      <c r="M1207" s="7" t="s">
        <v>5066</v>
      </c>
      <c r="N1207" s="7"/>
    </row>
    <row r="1208" spans="1:14" hidden="1" x14ac:dyDescent="0.35">
      <c r="A1208" s="7">
        <v>30801141</v>
      </c>
      <c r="B1208" s="7" t="s">
        <v>5678</v>
      </c>
      <c r="C1208" s="7" t="s">
        <v>4457</v>
      </c>
      <c r="D1208" s="7" t="s">
        <v>4452</v>
      </c>
      <c r="E1208" s="7" t="s">
        <v>0</v>
      </c>
      <c r="F1208" s="7" t="s">
        <v>132</v>
      </c>
      <c r="G1208" s="7">
        <v>408.84</v>
      </c>
      <c r="H1208" s="7">
        <v>228</v>
      </c>
      <c r="I1208" s="7">
        <v>53.37</v>
      </c>
      <c r="J1208" s="7">
        <v>690.21</v>
      </c>
      <c r="K1208" s="7" t="s">
        <v>132</v>
      </c>
      <c r="L1208" s="7">
        <v>2</v>
      </c>
      <c r="M1208" s="7" t="s">
        <v>5066</v>
      </c>
      <c r="N1208" s="7"/>
    </row>
    <row r="1209" spans="1:14" hidden="1" x14ac:dyDescent="0.35">
      <c r="A1209" s="7">
        <v>30801150</v>
      </c>
      <c r="B1209" s="7" t="s">
        <v>5679</v>
      </c>
      <c r="C1209" s="7" t="s">
        <v>4445</v>
      </c>
      <c r="D1209" s="7" t="s">
        <v>4462</v>
      </c>
      <c r="E1209" s="7" t="s">
        <v>132</v>
      </c>
      <c r="F1209" s="7" t="s">
        <v>132</v>
      </c>
      <c r="G1209" s="7">
        <v>57.2</v>
      </c>
      <c r="H1209" s="7">
        <v>33.6</v>
      </c>
      <c r="I1209" s="7">
        <v>0</v>
      </c>
      <c r="J1209" s="7">
        <v>90.8</v>
      </c>
      <c r="K1209" s="7" t="s">
        <v>132</v>
      </c>
      <c r="L1209" s="7">
        <v>0</v>
      </c>
      <c r="M1209" s="7" t="s">
        <v>5066</v>
      </c>
      <c r="N1209" s="7"/>
    </row>
    <row r="1210" spans="1:14" hidden="1" x14ac:dyDescent="0.35">
      <c r="A1210" s="7">
        <v>30801168</v>
      </c>
      <c r="B1210" s="7" t="s">
        <v>5680</v>
      </c>
      <c r="C1210" s="7" t="s">
        <v>4457</v>
      </c>
      <c r="D1210" s="7" t="s">
        <v>4452</v>
      </c>
      <c r="E1210" s="7" t="s">
        <v>132</v>
      </c>
      <c r="F1210" s="7" t="s">
        <v>132</v>
      </c>
      <c r="G1210" s="7">
        <v>1212.1199999999999</v>
      </c>
      <c r="H1210" s="7">
        <v>1212.1600000000001</v>
      </c>
      <c r="I1210" s="7">
        <v>158.13999999999999</v>
      </c>
      <c r="J1210" s="7">
        <v>2582.42</v>
      </c>
      <c r="K1210" s="7" t="s">
        <v>132</v>
      </c>
      <c r="L1210" s="7">
        <v>3</v>
      </c>
      <c r="M1210" s="7" t="s">
        <v>5066</v>
      </c>
      <c r="N1210" s="7"/>
    </row>
    <row r="1211" spans="1:14" hidden="1" x14ac:dyDescent="0.35">
      <c r="A1211" s="7">
        <v>30801176</v>
      </c>
      <c r="B1211" s="7" t="s">
        <v>5681</v>
      </c>
      <c r="C1211" s="7" t="s">
        <v>4457</v>
      </c>
      <c r="D1211" s="7" t="s">
        <v>4452</v>
      </c>
      <c r="E1211" s="7" t="s">
        <v>132</v>
      </c>
      <c r="F1211" s="7" t="s">
        <v>132</v>
      </c>
      <c r="G1211" s="7">
        <v>381.59</v>
      </c>
      <c r="H1211" s="7">
        <v>339.52</v>
      </c>
      <c r="I1211" s="7">
        <v>53.37</v>
      </c>
      <c r="J1211" s="7">
        <v>774.48</v>
      </c>
      <c r="K1211" s="7" t="s">
        <v>132</v>
      </c>
      <c r="L1211" s="7">
        <v>3</v>
      </c>
      <c r="M1211" s="7" t="s">
        <v>5066</v>
      </c>
      <c r="N1211" s="7"/>
    </row>
    <row r="1212" spans="1:14" hidden="1" x14ac:dyDescent="0.35">
      <c r="A1212" s="7">
        <v>30802016</v>
      </c>
      <c r="B1212" s="7" t="s">
        <v>5682</v>
      </c>
      <c r="C1212" s="7" t="s">
        <v>4457</v>
      </c>
      <c r="D1212" s="7" t="s">
        <v>4452</v>
      </c>
      <c r="E1212" s="7" t="s">
        <v>0</v>
      </c>
      <c r="F1212" s="7" t="s">
        <v>132</v>
      </c>
      <c r="G1212" s="7">
        <v>1084.5999999999999</v>
      </c>
      <c r="H1212" s="7">
        <v>1103.6099999999999</v>
      </c>
      <c r="I1212" s="7">
        <v>135.85</v>
      </c>
      <c r="J1212" s="7">
        <v>2324.06</v>
      </c>
      <c r="K1212" s="7" t="s">
        <v>132</v>
      </c>
      <c r="L1212" s="7">
        <v>5</v>
      </c>
      <c r="M1212" s="7" t="s">
        <v>5066</v>
      </c>
      <c r="N1212" s="7"/>
    </row>
    <row r="1213" spans="1:14" hidden="1" x14ac:dyDescent="0.35">
      <c r="A1213" s="7">
        <v>30802024</v>
      </c>
      <c r="B1213" s="7" t="s">
        <v>5683</v>
      </c>
      <c r="C1213" s="7" t="s">
        <v>4457</v>
      </c>
      <c r="D1213" s="7" t="s">
        <v>4452</v>
      </c>
      <c r="E1213" s="7" t="s">
        <v>132</v>
      </c>
      <c r="F1213" s="7" t="s">
        <v>132</v>
      </c>
      <c r="G1213" s="7">
        <v>794.86</v>
      </c>
      <c r="H1213" s="7">
        <v>486.26</v>
      </c>
      <c r="I1213" s="7">
        <v>135.85</v>
      </c>
      <c r="J1213" s="7">
        <v>1416.97</v>
      </c>
      <c r="K1213" s="7" t="s">
        <v>132</v>
      </c>
      <c r="L1213" s="7">
        <v>5</v>
      </c>
      <c r="M1213" s="7" t="s">
        <v>5066</v>
      </c>
      <c r="N1213" s="7"/>
    </row>
    <row r="1214" spans="1:14" hidden="1" x14ac:dyDescent="0.35">
      <c r="A1214" s="7">
        <v>30802032</v>
      </c>
      <c r="B1214" s="7" t="s">
        <v>5684</v>
      </c>
      <c r="C1214" s="7" t="s">
        <v>4457</v>
      </c>
      <c r="D1214" s="7" t="s">
        <v>4452</v>
      </c>
      <c r="E1214" s="7" t="s">
        <v>0</v>
      </c>
      <c r="F1214" s="7" t="s">
        <v>132</v>
      </c>
      <c r="G1214" s="7">
        <v>775.5</v>
      </c>
      <c r="H1214" s="7">
        <v>463.79</v>
      </c>
      <c r="I1214" s="7">
        <v>46.2</v>
      </c>
      <c r="J1214" s="7">
        <v>1285.49</v>
      </c>
      <c r="K1214" s="7" t="s">
        <v>132</v>
      </c>
      <c r="L1214" s="7">
        <v>5</v>
      </c>
      <c r="M1214" s="7" t="s">
        <v>5066</v>
      </c>
      <c r="N1214" s="7"/>
    </row>
    <row r="1215" spans="1:14" hidden="1" x14ac:dyDescent="0.35">
      <c r="A1215" s="7">
        <v>30802040</v>
      </c>
      <c r="B1215" s="7" t="s">
        <v>5685</v>
      </c>
      <c r="C1215" s="7" t="s">
        <v>4457</v>
      </c>
      <c r="D1215" s="7" t="s">
        <v>4452</v>
      </c>
      <c r="E1215" s="7" t="s">
        <v>0</v>
      </c>
      <c r="F1215" s="7" t="s">
        <v>132</v>
      </c>
      <c r="G1215" s="7">
        <v>1084.5999999999999</v>
      </c>
      <c r="H1215" s="7">
        <v>1103.6099999999999</v>
      </c>
      <c r="I1215" s="7">
        <v>135.85</v>
      </c>
      <c r="J1215" s="7">
        <v>2324.06</v>
      </c>
      <c r="K1215" s="7" t="s">
        <v>132</v>
      </c>
      <c r="L1215" s="7">
        <v>5</v>
      </c>
      <c r="M1215" s="7" t="s">
        <v>5066</v>
      </c>
      <c r="N1215" s="7"/>
    </row>
    <row r="1216" spans="1:14" hidden="1" x14ac:dyDescent="0.35">
      <c r="A1216" s="7">
        <v>30802059</v>
      </c>
      <c r="B1216" s="7" t="s">
        <v>5686</v>
      </c>
      <c r="C1216" s="7" t="s">
        <v>4457</v>
      </c>
      <c r="D1216" s="7" t="s">
        <v>4452</v>
      </c>
      <c r="E1216" s="7" t="s">
        <v>132</v>
      </c>
      <c r="F1216" s="7" t="s">
        <v>132</v>
      </c>
      <c r="G1216" s="7">
        <v>794.86</v>
      </c>
      <c r="H1216" s="7">
        <v>486.26</v>
      </c>
      <c r="I1216" s="7">
        <v>135.85</v>
      </c>
      <c r="J1216" s="7">
        <v>1416.97</v>
      </c>
      <c r="K1216" s="7" t="s">
        <v>132</v>
      </c>
      <c r="L1216" s="7">
        <v>5</v>
      </c>
      <c r="M1216" s="7" t="s">
        <v>5066</v>
      </c>
      <c r="N1216" s="7"/>
    </row>
    <row r="1217" spans="1:14" hidden="1" x14ac:dyDescent="0.35">
      <c r="A1217" s="7">
        <v>30803012</v>
      </c>
      <c r="B1217" s="7" t="s">
        <v>5687</v>
      </c>
      <c r="C1217" s="7" t="s">
        <v>4457</v>
      </c>
      <c r="D1217" s="7" t="s">
        <v>4452</v>
      </c>
      <c r="E1217" s="7" t="s">
        <v>132</v>
      </c>
      <c r="F1217" s="7" t="s">
        <v>132</v>
      </c>
      <c r="G1217" s="7">
        <v>862.92</v>
      </c>
      <c r="H1217" s="7">
        <v>717.8</v>
      </c>
      <c r="I1217" s="7">
        <v>164.03</v>
      </c>
      <c r="J1217" s="7">
        <v>1744.75</v>
      </c>
      <c r="K1217" s="7" t="s">
        <v>132</v>
      </c>
      <c r="L1217" s="7">
        <v>6</v>
      </c>
      <c r="M1217" s="7" t="s">
        <v>5066</v>
      </c>
      <c r="N1217" s="7"/>
    </row>
    <row r="1218" spans="1:14" hidden="1" x14ac:dyDescent="0.35">
      <c r="A1218" s="7">
        <v>30803020</v>
      </c>
      <c r="B1218" s="7" t="s">
        <v>5688</v>
      </c>
      <c r="C1218" s="7" t="s">
        <v>4457</v>
      </c>
      <c r="D1218" s="7" t="s">
        <v>4452</v>
      </c>
      <c r="E1218" s="7" t="s">
        <v>0</v>
      </c>
      <c r="F1218" s="7" t="s">
        <v>132</v>
      </c>
      <c r="G1218" s="7">
        <v>1432.75</v>
      </c>
      <c r="H1218" s="7">
        <v>507.3</v>
      </c>
      <c r="I1218" s="7">
        <v>164.03</v>
      </c>
      <c r="J1218" s="7">
        <v>2104.08</v>
      </c>
      <c r="K1218" s="7" t="s">
        <v>132</v>
      </c>
      <c r="L1218" s="7">
        <v>6</v>
      </c>
      <c r="M1218" s="7" t="s">
        <v>5066</v>
      </c>
      <c r="N1218" s="7"/>
    </row>
    <row r="1219" spans="1:14" hidden="1" x14ac:dyDescent="0.35">
      <c r="A1219" s="7">
        <v>30803039</v>
      </c>
      <c r="B1219" s="7" t="s">
        <v>5689</v>
      </c>
      <c r="C1219" s="7" t="s">
        <v>4457</v>
      </c>
      <c r="D1219" s="7" t="s">
        <v>4452</v>
      </c>
      <c r="E1219" s="7" t="s">
        <v>0</v>
      </c>
      <c r="F1219" s="7" t="s">
        <v>132</v>
      </c>
      <c r="G1219" s="7">
        <v>1239.6300000000001</v>
      </c>
      <c r="H1219" s="7">
        <v>908.25</v>
      </c>
      <c r="I1219" s="7">
        <v>164.03</v>
      </c>
      <c r="J1219" s="7">
        <v>2311.91</v>
      </c>
      <c r="K1219" s="7" t="s">
        <v>132</v>
      </c>
      <c r="L1219" s="7">
        <v>6</v>
      </c>
      <c r="M1219" s="7" t="s">
        <v>5066</v>
      </c>
      <c r="N1219" s="7"/>
    </row>
    <row r="1220" spans="1:14" hidden="1" x14ac:dyDescent="0.35">
      <c r="A1220" s="7">
        <v>30803047</v>
      </c>
      <c r="B1220" s="7" t="s">
        <v>5690</v>
      </c>
      <c r="C1220" s="7" t="s">
        <v>4457</v>
      </c>
      <c r="D1220" s="7" t="s">
        <v>4452</v>
      </c>
      <c r="E1220" s="7" t="s">
        <v>132</v>
      </c>
      <c r="F1220" s="7" t="s">
        <v>132</v>
      </c>
      <c r="G1220" s="7">
        <v>1239.6300000000001</v>
      </c>
      <c r="H1220" s="7">
        <v>995.08</v>
      </c>
      <c r="I1220" s="7">
        <v>164.03</v>
      </c>
      <c r="J1220" s="7">
        <v>2398.7399999999998</v>
      </c>
      <c r="K1220" s="7" t="s">
        <v>132</v>
      </c>
      <c r="L1220" s="7">
        <v>5</v>
      </c>
      <c r="M1220" s="7" t="s">
        <v>5066</v>
      </c>
      <c r="N1220" s="7"/>
    </row>
    <row r="1221" spans="1:14" hidden="1" x14ac:dyDescent="0.35">
      <c r="A1221" s="7">
        <v>30803055</v>
      </c>
      <c r="B1221" s="7" t="s">
        <v>5691</v>
      </c>
      <c r="C1221" s="7" t="s">
        <v>4457</v>
      </c>
      <c r="D1221" s="7" t="s">
        <v>4452</v>
      </c>
      <c r="E1221" s="7" t="s">
        <v>132</v>
      </c>
      <c r="F1221" s="7" t="s">
        <v>132</v>
      </c>
      <c r="G1221" s="7">
        <v>510</v>
      </c>
      <c r="H1221" s="7">
        <v>410.78</v>
      </c>
      <c r="I1221" s="7">
        <v>72.91</v>
      </c>
      <c r="J1221" s="7">
        <v>993.69</v>
      </c>
      <c r="K1221" s="7" t="s">
        <v>132</v>
      </c>
      <c r="L1221" s="7">
        <v>4</v>
      </c>
      <c r="M1221" s="7" t="s">
        <v>5066</v>
      </c>
      <c r="N1221" s="7"/>
    </row>
    <row r="1222" spans="1:14" hidden="1" x14ac:dyDescent="0.35">
      <c r="A1222" s="7">
        <v>30803063</v>
      </c>
      <c r="B1222" s="7" t="s">
        <v>5692</v>
      </c>
      <c r="C1222" s="7" t="s">
        <v>4457</v>
      </c>
      <c r="D1222" s="7" t="s">
        <v>4452</v>
      </c>
      <c r="E1222" s="7" t="s">
        <v>0</v>
      </c>
      <c r="F1222" s="7" t="s">
        <v>132</v>
      </c>
      <c r="G1222" s="7">
        <v>1344.53</v>
      </c>
      <c r="H1222" s="7">
        <v>973.37</v>
      </c>
      <c r="I1222" s="7">
        <v>164.03</v>
      </c>
      <c r="J1222" s="7">
        <v>2481.9299999999998</v>
      </c>
      <c r="K1222" s="7" t="s">
        <v>132</v>
      </c>
      <c r="L1222" s="7">
        <v>5</v>
      </c>
      <c r="M1222" s="7" t="s">
        <v>5066</v>
      </c>
      <c r="N1222" s="7"/>
    </row>
    <row r="1223" spans="1:14" hidden="1" x14ac:dyDescent="0.35">
      <c r="A1223" s="7">
        <v>30803071</v>
      </c>
      <c r="B1223" s="7" t="s">
        <v>5693</v>
      </c>
      <c r="C1223" s="7" t="s">
        <v>4457</v>
      </c>
      <c r="D1223" s="7" t="s">
        <v>4452</v>
      </c>
      <c r="E1223" s="7" t="s">
        <v>0</v>
      </c>
      <c r="F1223" s="7" t="s">
        <v>132</v>
      </c>
      <c r="G1223" s="7">
        <v>863.05</v>
      </c>
      <c r="H1223" s="7">
        <v>908.25</v>
      </c>
      <c r="I1223" s="7">
        <v>163.99</v>
      </c>
      <c r="J1223" s="7">
        <v>1935.29</v>
      </c>
      <c r="K1223" s="7" t="s">
        <v>132</v>
      </c>
      <c r="L1223" s="7">
        <v>6</v>
      </c>
      <c r="M1223" s="7" t="s">
        <v>5066</v>
      </c>
      <c r="N1223" s="7"/>
    </row>
    <row r="1224" spans="1:14" hidden="1" x14ac:dyDescent="0.35">
      <c r="A1224" s="7">
        <v>30803080</v>
      </c>
      <c r="B1224" s="7" t="s">
        <v>5694</v>
      </c>
      <c r="C1224" s="7" t="s">
        <v>4457</v>
      </c>
      <c r="D1224" s="7" t="s">
        <v>4452</v>
      </c>
      <c r="E1224" s="7" t="s">
        <v>0</v>
      </c>
      <c r="F1224" s="7" t="s">
        <v>132</v>
      </c>
      <c r="G1224" s="7">
        <v>863.05</v>
      </c>
      <c r="H1224" s="7">
        <v>819.1</v>
      </c>
      <c r="I1224" s="7">
        <v>163.99</v>
      </c>
      <c r="J1224" s="7">
        <v>1846.14</v>
      </c>
      <c r="K1224" s="7" t="s">
        <v>132</v>
      </c>
      <c r="L1224" s="7">
        <v>6</v>
      </c>
      <c r="M1224" s="7" t="s">
        <v>5066</v>
      </c>
      <c r="N1224" s="7"/>
    </row>
    <row r="1225" spans="1:14" hidden="1" x14ac:dyDescent="0.35">
      <c r="A1225" s="7">
        <v>30803098</v>
      </c>
      <c r="B1225" s="7" t="s">
        <v>5695</v>
      </c>
      <c r="C1225" s="7" t="s">
        <v>4457</v>
      </c>
      <c r="D1225" s="7" t="s">
        <v>4452</v>
      </c>
      <c r="E1225" s="7" t="s">
        <v>0</v>
      </c>
      <c r="F1225" s="7" t="s">
        <v>132</v>
      </c>
      <c r="G1225" s="7">
        <v>862.92</v>
      </c>
      <c r="H1225" s="7">
        <v>761.18</v>
      </c>
      <c r="I1225" s="7">
        <v>164.03</v>
      </c>
      <c r="J1225" s="7">
        <v>1788.13</v>
      </c>
      <c r="K1225" s="7" t="s">
        <v>132</v>
      </c>
      <c r="L1225" s="7">
        <v>6</v>
      </c>
      <c r="M1225" s="7" t="s">
        <v>5066</v>
      </c>
      <c r="N1225" s="7"/>
    </row>
    <row r="1226" spans="1:14" hidden="1" x14ac:dyDescent="0.35">
      <c r="A1226" s="7">
        <v>30803101</v>
      </c>
      <c r="B1226" s="7" t="s">
        <v>5696</v>
      </c>
      <c r="C1226" s="7" t="s">
        <v>4457</v>
      </c>
      <c r="D1226" s="7" t="s">
        <v>4452</v>
      </c>
      <c r="E1226" s="7" t="s">
        <v>0</v>
      </c>
      <c r="F1226" s="7" t="s">
        <v>132</v>
      </c>
      <c r="G1226" s="7">
        <v>1239.6300000000001</v>
      </c>
      <c r="H1226" s="7">
        <v>725.8</v>
      </c>
      <c r="I1226" s="7">
        <v>236.71</v>
      </c>
      <c r="J1226" s="7">
        <v>2202.14</v>
      </c>
      <c r="K1226" s="7" t="s">
        <v>132</v>
      </c>
      <c r="L1226" s="7">
        <v>5</v>
      </c>
      <c r="M1226" s="7" t="s">
        <v>5066</v>
      </c>
      <c r="N1226" s="7"/>
    </row>
    <row r="1227" spans="1:14" hidden="1" x14ac:dyDescent="0.35">
      <c r="A1227" s="7">
        <v>30803110</v>
      </c>
      <c r="B1227" s="7" t="s">
        <v>5697</v>
      </c>
      <c r="C1227" s="7" t="s">
        <v>4457</v>
      </c>
      <c r="D1227" s="7" t="s">
        <v>4452</v>
      </c>
      <c r="E1227" s="7" t="s">
        <v>0</v>
      </c>
      <c r="F1227" s="7" t="s">
        <v>132</v>
      </c>
      <c r="G1227" s="7">
        <v>1239.6300000000001</v>
      </c>
      <c r="H1227" s="7">
        <v>1212.1600000000001</v>
      </c>
      <c r="I1227" s="7">
        <v>236.71</v>
      </c>
      <c r="J1227" s="7">
        <v>2688.5</v>
      </c>
      <c r="K1227" s="7" t="s">
        <v>132</v>
      </c>
      <c r="L1227" s="7">
        <v>5</v>
      </c>
      <c r="M1227" s="7" t="s">
        <v>5066</v>
      </c>
      <c r="N1227" s="7"/>
    </row>
    <row r="1228" spans="1:14" hidden="1" x14ac:dyDescent="0.35">
      <c r="A1228" s="7">
        <v>30803128</v>
      </c>
      <c r="B1228" s="7" t="s">
        <v>5698</v>
      </c>
      <c r="C1228" s="7" t="s">
        <v>4457</v>
      </c>
      <c r="D1228" s="7" t="s">
        <v>4452</v>
      </c>
      <c r="E1228" s="7" t="s">
        <v>132</v>
      </c>
      <c r="F1228" s="7" t="s">
        <v>132</v>
      </c>
      <c r="G1228" s="7">
        <v>577.24</v>
      </c>
      <c r="H1228" s="7">
        <v>584.96</v>
      </c>
      <c r="I1228" s="7">
        <v>74.8</v>
      </c>
      <c r="J1228" s="7">
        <v>1237</v>
      </c>
      <c r="K1228" s="7" t="s">
        <v>132</v>
      </c>
      <c r="L1228" s="7">
        <v>4</v>
      </c>
      <c r="M1228" s="7" t="s">
        <v>5066</v>
      </c>
      <c r="N1228" s="7"/>
    </row>
    <row r="1229" spans="1:14" ht="26" hidden="1" x14ac:dyDescent="0.35">
      <c r="A1229" s="7">
        <v>30803136</v>
      </c>
      <c r="B1229" s="7" t="s">
        <v>5699</v>
      </c>
      <c r="C1229" s="7" t="s">
        <v>4457</v>
      </c>
      <c r="D1229" s="7" t="s">
        <v>4452</v>
      </c>
      <c r="E1229" s="7" t="s">
        <v>0</v>
      </c>
      <c r="F1229" s="7" t="s">
        <v>132</v>
      </c>
      <c r="G1229" s="7">
        <v>522.05999999999995</v>
      </c>
      <c r="H1229" s="7">
        <v>425.68</v>
      </c>
      <c r="I1229" s="7">
        <v>74.790000000000006</v>
      </c>
      <c r="J1229" s="7">
        <v>1022.53</v>
      </c>
      <c r="K1229" s="7" t="s">
        <v>132</v>
      </c>
      <c r="L1229" s="7">
        <v>5</v>
      </c>
      <c r="M1229" s="7" t="s">
        <v>5066</v>
      </c>
      <c r="N1229" s="7"/>
    </row>
    <row r="1230" spans="1:14" hidden="1" x14ac:dyDescent="0.35">
      <c r="A1230" s="7">
        <v>30803144</v>
      </c>
      <c r="B1230" s="7" t="s">
        <v>5700</v>
      </c>
      <c r="C1230" s="7" t="s">
        <v>4457</v>
      </c>
      <c r="D1230" s="7" t="s">
        <v>4452</v>
      </c>
      <c r="E1230" s="7" t="s">
        <v>0</v>
      </c>
      <c r="F1230" s="7" t="s">
        <v>132</v>
      </c>
      <c r="G1230" s="7">
        <v>492.8</v>
      </c>
      <c r="H1230" s="7">
        <v>522.29999999999995</v>
      </c>
      <c r="I1230" s="7">
        <v>74.8</v>
      </c>
      <c r="J1230" s="7">
        <v>1089.9000000000001</v>
      </c>
      <c r="K1230" s="7" t="s">
        <v>132</v>
      </c>
      <c r="L1230" s="7">
        <v>1</v>
      </c>
      <c r="M1230" s="7" t="s">
        <v>5066</v>
      </c>
      <c r="N1230" s="7"/>
    </row>
    <row r="1231" spans="1:14" hidden="1" x14ac:dyDescent="0.35">
      <c r="A1231" s="7">
        <v>30803152</v>
      </c>
      <c r="B1231" s="7" t="s">
        <v>5701</v>
      </c>
      <c r="C1231" s="7" t="s">
        <v>4457</v>
      </c>
      <c r="D1231" s="7" t="s">
        <v>4452</v>
      </c>
      <c r="E1231" s="7" t="s">
        <v>0</v>
      </c>
      <c r="F1231" s="7" t="s">
        <v>132</v>
      </c>
      <c r="G1231" s="7">
        <v>771.62</v>
      </c>
      <c r="H1231" s="7">
        <v>566.36</v>
      </c>
      <c r="I1231" s="7">
        <v>164.02</v>
      </c>
      <c r="J1231" s="7">
        <v>1502</v>
      </c>
      <c r="K1231" s="7" t="s">
        <v>132</v>
      </c>
      <c r="L1231" s="7">
        <v>6</v>
      </c>
      <c r="M1231" s="7" t="s">
        <v>5066</v>
      </c>
      <c r="N1231" s="7"/>
    </row>
    <row r="1232" spans="1:14" hidden="1" x14ac:dyDescent="0.35">
      <c r="A1232" s="7">
        <v>30803160</v>
      </c>
      <c r="B1232" s="7" t="s">
        <v>5702</v>
      </c>
      <c r="C1232" s="7" t="s">
        <v>4457</v>
      </c>
      <c r="D1232" s="7" t="s">
        <v>4452</v>
      </c>
      <c r="E1232" s="7" t="s">
        <v>132</v>
      </c>
      <c r="F1232" s="7" t="s">
        <v>132</v>
      </c>
      <c r="G1232" s="7">
        <v>1344.53</v>
      </c>
      <c r="H1232" s="7">
        <v>2023.84</v>
      </c>
      <c r="I1232" s="7">
        <v>164.03</v>
      </c>
      <c r="J1232" s="7">
        <v>3532.4</v>
      </c>
      <c r="K1232" s="7" t="s">
        <v>132</v>
      </c>
      <c r="L1232" s="7">
        <v>6</v>
      </c>
      <c r="M1232" s="7" t="s">
        <v>5066</v>
      </c>
      <c r="N1232" s="7"/>
    </row>
    <row r="1233" spans="1:14" hidden="1" x14ac:dyDescent="0.35">
      <c r="A1233" s="7">
        <v>30803179</v>
      </c>
      <c r="B1233" s="7" t="s">
        <v>5703</v>
      </c>
      <c r="C1233" s="7" t="s">
        <v>4457</v>
      </c>
      <c r="D1233" s="7" t="s">
        <v>4452</v>
      </c>
      <c r="E1233" s="7" t="s">
        <v>132</v>
      </c>
      <c r="F1233" s="7" t="s">
        <v>132</v>
      </c>
      <c r="G1233" s="7">
        <v>862.92</v>
      </c>
      <c r="H1233" s="7">
        <v>717.8</v>
      </c>
      <c r="I1233" s="7">
        <v>164.03</v>
      </c>
      <c r="J1233" s="7">
        <v>1744.75</v>
      </c>
      <c r="K1233" s="7" t="s">
        <v>132</v>
      </c>
      <c r="L1233" s="7">
        <v>6</v>
      </c>
      <c r="M1233" s="7" t="s">
        <v>5066</v>
      </c>
      <c r="N1233" s="7"/>
    </row>
    <row r="1234" spans="1:14" hidden="1" x14ac:dyDescent="0.35">
      <c r="A1234" s="7">
        <v>30803209</v>
      </c>
      <c r="B1234" s="7" t="s">
        <v>5704</v>
      </c>
      <c r="C1234" s="7" t="s">
        <v>4457</v>
      </c>
      <c r="D1234" s="7" t="s">
        <v>4452</v>
      </c>
      <c r="E1234" s="7" t="s">
        <v>132</v>
      </c>
      <c r="F1234" s="7" t="s">
        <v>132</v>
      </c>
      <c r="G1234" s="7">
        <v>510</v>
      </c>
      <c r="H1234" s="7">
        <v>410.78</v>
      </c>
      <c r="I1234" s="7">
        <v>72.91</v>
      </c>
      <c r="J1234" s="7">
        <v>993.69</v>
      </c>
      <c r="K1234" s="7" t="s">
        <v>132</v>
      </c>
      <c r="L1234" s="7">
        <v>4</v>
      </c>
      <c r="M1234" s="7" t="s">
        <v>5066</v>
      </c>
      <c r="N1234" s="7"/>
    </row>
    <row r="1235" spans="1:14" hidden="1" x14ac:dyDescent="0.35">
      <c r="A1235" s="7">
        <v>30803217</v>
      </c>
      <c r="B1235" s="7" t="s">
        <v>5705</v>
      </c>
      <c r="C1235" s="7" t="s">
        <v>4457</v>
      </c>
      <c r="D1235" s="7" t="s">
        <v>4452</v>
      </c>
      <c r="E1235" s="7" t="s">
        <v>0</v>
      </c>
      <c r="F1235" s="7" t="s">
        <v>132</v>
      </c>
      <c r="G1235" s="7">
        <v>1693.44</v>
      </c>
      <c r="H1235" s="7">
        <v>2273.7600000000002</v>
      </c>
      <c r="I1235" s="7">
        <v>0</v>
      </c>
      <c r="J1235" s="7">
        <v>3967.2</v>
      </c>
      <c r="K1235" s="7" t="s">
        <v>132</v>
      </c>
      <c r="L1235" s="7">
        <v>6</v>
      </c>
      <c r="M1235" s="7" t="s">
        <v>5066</v>
      </c>
      <c r="N1235" s="7"/>
    </row>
    <row r="1236" spans="1:14" hidden="1" x14ac:dyDescent="0.35">
      <c r="A1236" s="7">
        <v>30803225</v>
      </c>
      <c r="B1236" s="7" t="s">
        <v>5706</v>
      </c>
      <c r="C1236" s="7" t="s">
        <v>4457</v>
      </c>
      <c r="D1236" s="7" t="s">
        <v>4452</v>
      </c>
      <c r="E1236" s="7" t="s">
        <v>0</v>
      </c>
      <c r="F1236" s="7" t="s">
        <v>132</v>
      </c>
      <c r="G1236" s="7">
        <v>862.92</v>
      </c>
      <c r="H1236" s="7">
        <v>883.36</v>
      </c>
      <c r="I1236" s="7">
        <v>164.03</v>
      </c>
      <c r="J1236" s="7">
        <v>1910.31</v>
      </c>
      <c r="K1236" s="7" t="s">
        <v>132</v>
      </c>
      <c r="L1236" s="7">
        <v>6</v>
      </c>
      <c r="M1236" s="7" t="s">
        <v>5066</v>
      </c>
      <c r="N1236" s="7"/>
    </row>
    <row r="1237" spans="1:14" hidden="1" x14ac:dyDescent="0.35">
      <c r="A1237" s="7">
        <v>30803233</v>
      </c>
      <c r="B1237" s="7" t="s">
        <v>5707</v>
      </c>
      <c r="C1237" s="7" t="s">
        <v>4457</v>
      </c>
      <c r="D1237" s="7" t="s">
        <v>4452</v>
      </c>
      <c r="E1237" s="7" t="s">
        <v>0</v>
      </c>
      <c r="F1237" s="7" t="s">
        <v>132</v>
      </c>
      <c r="G1237" s="7">
        <v>771.62</v>
      </c>
      <c r="H1237" s="7">
        <v>768.23</v>
      </c>
      <c r="I1237" s="7">
        <v>164.03</v>
      </c>
      <c r="J1237" s="7">
        <v>1703.88</v>
      </c>
      <c r="K1237" s="7" t="s">
        <v>132</v>
      </c>
      <c r="L1237" s="7">
        <v>6</v>
      </c>
      <c r="M1237" s="7" t="s">
        <v>5066</v>
      </c>
      <c r="N1237" s="7"/>
    </row>
    <row r="1238" spans="1:14" hidden="1" x14ac:dyDescent="0.35">
      <c r="A1238" s="7">
        <v>30803241</v>
      </c>
      <c r="B1238" s="7" t="s">
        <v>5708</v>
      </c>
      <c r="C1238" s="7" t="s">
        <v>4457</v>
      </c>
      <c r="D1238" s="7" t="s">
        <v>4462</v>
      </c>
      <c r="E1238" s="7" t="s">
        <v>0</v>
      </c>
      <c r="F1238" s="7" t="s">
        <v>132</v>
      </c>
      <c r="G1238" s="7">
        <v>291.45999999999998</v>
      </c>
      <c r="H1238" s="7">
        <v>115.58</v>
      </c>
      <c r="I1238" s="7">
        <v>0</v>
      </c>
      <c r="J1238" s="7">
        <v>407.04</v>
      </c>
      <c r="K1238" s="7" t="s">
        <v>0</v>
      </c>
      <c r="L1238" s="7">
        <v>1</v>
      </c>
      <c r="M1238" s="7" t="s">
        <v>5066</v>
      </c>
      <c r="N1238" s="7"/>
    </row>
    <row r="1239" spans="1:14" hidden="1" x14ac:dyDescent="0.35">
      <c r="A1239" s="7">
        <v>30804019</v>
      </c>
      <c r="B1239" s="7" t="s">
        <v>5709</v>
      </c>
      <c r="C1239" s="7" t="s">
        <v>4445</v>
      </c>
      <c r="D1239" s="7" t="s">
        <v>4462</v>
      </c>
      <c r="E1239" s="7" t="s">
        <v>0</v>
      </c>
      <c r="F1239" s="7" t="s">
        <v>0</v>
      </c>
      <c r="G1239" s="7">
        <v>57.2</v>
      </c>
      <c r="H1239" s="7">
        <v>95.23</v>
      </c>
      <c r="I1239" s="7">
        <v>30.8</v>
      </c>
      <c r="J1239" s="7">
        <v>183.23</v>
      </c>
      <c r="K1239" s="7" t="s">
        <v>0</v>
      </c>
      <c r="L1239" s="7">
        <v>1</v>
      </c>
      <c r="M1239" s="7" t="s">
        <v>5066</v>
      </c>
      <c r="N1239" s="7"/>
    </row>
    <row r="1240" spans="1:14" hidden="1" x14ac:dyDescent="0.35">
      <c r="A1240" s="7">
        <v>30804027</v>
      </c>
      <c r="B1240" s="7" t="s">
        <v>5710</v>
      </c>
      <c r="C1240" s="7" t="s">
        <v>4457</v>
      </c>
      <c r="D1240" s="7" t="s">
        <v>4452</v>
      </c>
      <c r="E1240" s="7" t="s">
        <v>0</v>
      </c>
      <c r="F1240" s="7" t="s">
        <v>132</v>
      </c>
      <c r="G1240" s="7">
        <v>1082.95</v>
      </c>
      <c r="H1240" s="7">
        <v>679.54</v>
      </c>
      <c r="I1240" s="7">
        <v>164.03</v>
      </c>
      <c r="J1240" s="7">
        <v>1926.52</v>
      </c>
      <c r="K1240" s="7" t="s">
        <v>132</v>
      </c>
      <c r="L1240" s="7">
        <v>7</v>
      </c>
      <c r="M1240" s="7" t="s">
        <v>5066</v>
      </c>
      <c r="N1240" s="7"/>
    </row>
    <row r="1241" spans="1:14" hidden="1" x14ac:dyDescent="0.35">
      <c r="A1241" s="7">
        <v>30804035</v>
      </c>
      <c r="B1241" s="7" t="s">
        <v>5711</v>
      </c>
      <c r="C1241" s="7" t="s">
        <v>4457</v>
      </c>
      <c r="D1241" s="7" t="s">
        <v>4452</v>
      </c>
      <c r="E1241" s="7" t="s">
        <v>132</v>
      </c>
      <c r="F1241" s="7" t="s">
        <v>132</v>
      </c>
      <c r="G1241" s="7">
        <v>699.05</v>
      </c>
      <c r="H1241" s="7">
        <v>620.53</v>
      </c>
      <c r="I1241" s="7">
        <v>80.06</v>
      </c>
      <c r="J1241" s="7">
        <v>1399.64</v>
      </c>
      <c r="K1241" s="7" t="s">
        <v>132</v>
      </c>
      <c r="L1241" s="7">
        <v>4</v>
      </c>
      <c r="M1241" s="7" t="s">
        <v>5066</v>
      </c>
      <c r="N1241" s="7"/>
    </row>
    <row r="1242" spans="1:14" hidden="1" x14ac:dyDescent="0.35">
      <c r="A1242" s="7">
        <v>30804043</v>
      </c>
      <c r="B1242" s="7" t="s">
        <v>5712</v>
      </c>
      <c r="C1242" s="7" t="s">
        <v>4457</v>
      </c>
      <c r="D1242" s="7" t="s">
        <v>4452</v>
      </c>
      <c r="E1242" s="7" t="s">
        <v>132</v>
      </c>
      <c r="F1242" s="7" t="s">
        <v>132</v>
      </c>
      <c r="G1242" s="7">
        <v>343.64</v>
      </c>
      <c r="H1242" s="7">
        <v>228.18</v>
      </c>
      <c r="I1242" s="7">
        <v>74.8</v>
      </c>
      <c r="J1242" s="7">
        <v>646.62</v>
      </c>
      <c r="K1242" s="7" t="s">
        <v>132</v>
      </c>
      <c r="L1242" s="7">
        <v>3</v>
      </c>
      <c r="M1242" s="7" t="s">
        <v>5066</v>
      </c>
      <c r="N1242" s="7"/>
    </row>
    <row r="1243" spans="1:14" hidden="1" x14ac:dyDescent="0.35">
      <c r="A1243" s="7">
        <v>30804051</v>
      </c>
      <c r="B1243" s="7" t="s">
        <v>5713</v>
      </c>
      <c r="C1243" s="7" t="s">
        <v>4457</v>
      </c>
      <c r="D1243" s="7" t="s">
        <v>4452</v>
      </c>
      <c r="E1243" s="7" t="s">
        <v>132</v>
      </c>
      <c r="F1243" s="7" t="s">
        <v>132</v>
      </c>
      <c r="G1243" s="7">
        <v>456.5</v>
      </c>
      <c r="H1243" s="7">
        <v>388.4</v>
      </c>
      <c r="I1243" s="7">
        <v>30.8</v>
      </c>
      <c r="J1243" s="7">
        <v>875.7</v>
      </c>
      <c r="K1243" s="7" t="s">
        <v>132</v>
      </c>
      <c r="L1243" s="7">
        <v>2</v>
      </c>
      <c r="M1243" s="7" t="s">
        <v>5066</v>
      </c>
      <c r="N1243" s="7"/>
    </row>
    <row r="1244" spans="1:14" hidden="1" x14ac:dyDescent="0.35">
      <c r="A1244" s="7">
        <v>30804060</v>
      </c>
      <c r="B1244" s="7" t="s">
        <v>5714</v>
      </c>
      <c r="C1244" s="7" t="s">
        <v>4457</v>
      </c>
      <c r="D1244" s="7" t="s">
        <v>4452</v>
      </c>
      <c r="E1244" s="7" t="s">
        <v>132</v>
      </c>
      <c r="F1244" s="7" t="s">
        <v>132</v>
      </c>
      <c r="G1244" s="7">
        <v>385</v>
      </c>
      <c r="H1244" s="7">
        <v>362.13</v>
      </c>
      <c r="I1244" s="7">
        <v>30.8</v>
      </c>
      <c r="J1244" s="7">
        <v>777.93</v>
      </c>
      <c r="K1244" s="7" t="s">
        <v>132</v>
      </c>
      <c r="L1244" s="7">
        <v>3</v>
      </c>
      <c r="M1244" s="7" t="s">
        <v>5066</v>
      </c>
      <c r="N1244" s="7"/>
    </row>
    <row r="1245" spans="1:14" hidden="1" x14ac:dyDescent="0.35">
      <c r="A1245" s="7">
        <v>30804086</v>
      </c>
      <c r="B1245" s="7" t="s">
        <v>5715</v>
      </c>
      <c r="C1245" s="7" t="s">
        <v>4445</v>
      </c>
      <c r="D1245" s="7" t="s">
        <v>4462</v>
      </c>
      <c r="E1245" s="7" t="s">
        <v>132</v>
      </c>
      <c r="F1245" s="7" t="s">
        <v>0</v>
      </c>
      <c r="G1245" s="7">
        <v>57.2</v>
      </c>
      <c r="H1245" s="7">
        <v>83.33</v>
      </c>
      <c r="I1245" s="7">
        <v>30.8</v>
      </c>
      <c r="J1245" s="7">
        <v>171.33</v>
      </c>
      <c r="K1245" s="7" t="s">
        <v>0</v>
      </c>
      <c r="L1245" s="7">
        <v>1</v>
      </c>
      <c r="M1245" s="7" t="s">
        <v>5066</v>
      </c>
      <c r="N1245" s="7"/>
    </row>
    <row r="1246" spans="1:14" ht="26" hidden="1" x14ac:dyDescent="0.35">
      <c r="A1246" s="7">
        <v>30804094</v>
      </c>
      <c r="B1246" s="7" t="s">
        <v>5716</v>
      </c>
      <c r="C1246" s="7" t="s">
        <v>4457</v>
      </c>
      <c r="D1246" s="7" t="s">
        <v>4452</v>
      </c>
      <c r="E1246" s="7" t="s">
        <v>132</v>
      </c>
      <c r="F1246" s="7" t="s">
        <v>132</v>
      </c>
      <c r="G1246" s="7">
        <v>165</v>
      </c>
      <c r="H1246" s="7">
        <v>263.2</v>
      </c>
      <c r="I1246" s="7">
        <v>0</v>
      </c>
      <c r="J1246" s="7">
        <v>428.2</v>
      </c>
      <c r="K1246" s="7" t="s">
        <v>132</v>
      </c>
      <c r="L1246" s="7">
        <v>1</v>
      </c>
      <c r="M1246" s="7" t="s">
        <v>5066</v>
      </c>
      <c r="N1246" s="7"/>
    </row>
    <row r="1247" spans="1:14" hidden="1" x14ac:dyDescent="0.35">
      <c r="A1247" s="7">
        <v>30804108</v>
      </c>
      <c r="B1247" s="7" t="s">
        <v>5717</v>
      </c>
      <c r="C1247" s="7" t="s">
        <v>4457</v>
      </c>
      <c r="D1247" s="7" t="s">
        <v>4452</v>
      </c>
      <c r="E1247" s="7" t="s">
        <v>0</v>
      </c>
      <c r="F1247" s="7" t="s">
        <v>132</v>
      </c>
      <c r="G1247" s="7">
        <v>699.05</v>
      </c>
      <c r="H1247" s="7">
        <v>643.51</v>
      </c>
      <c r="I1247" s="7">
        <v>80.06</v>
      </c>
      <c r="J1247" s="7">
        <v>1422.62</v>
      </c>
      <c r="K1247" s="7" t="s">
        <v>132</v>
      </c>
      <c r="L1247" s="7">
        <v>4</v>
      </c>
      <c r="M1247" s="7" t="s">
        <v>5066</v>
      </c>
      <c r="N1247" s="7"/>
    </row>
    <row r="1248" spans="1:14" hidden="1" x14ac:dyDescent="0.35">
      <c r="A1248" s="7">
        <v>30804116</v>
      </c>
      <c r="B1248" s="7" t="s">
        <v>5718</v>
      </c>
      <c r="C1248" s="7" t="s">
        <v>4445</v>
      </c>
      <c r="D1248" s="7" t="s">
        <v>4462</v>
      </c>
      <c r="E1248" s="7" t="s">
        <v>132</v>
      </c>
      <c r="F1248" s="7" t="s">
        <v>0</v>
      </c>
      <c r="G1248" s="7">
        <v>57.2</v>
      </c>
      <c r="H1248" s="7">
        <v>43.68</v>
      </c>
      <c r="I1248" s="7">
        <v>0</v>
      </c>
      <c r="J1248" s="7">
        <v>100.88</v>
      </c>
      <c r="K1248" s="7" t="s">
        <v>0</v>
      </c>
      <c r="L1248" s="7">
        <v>1</v>
      </c>
      <c r="M1248" s="7" t="s">
        <v>5066</v>
      </c>
      <c r="N1248" s="7"/>
    </row>
    <row r="1249" spans="1:14" hidden="1" x14ac:dyDescent="0.35">
      <c r="A1249" s="7">
        <v>30804124</v>
      </c>
      <c r="B1249" s="7" t="s">
        <v>5719</v>
      </c>
      <c r="C1249" s="7" t="s">
        <v>4457</v>
      </c>
      <c r="D1249" s="7" t="s">
        <v>4452</v>
      </c>
      <c r="E1249" s="7" t="s">
        <v>0</v>
      </c>
      <c r="F1249" s="7" t="s">
        <v>132</v>
      </c>
      <c r="G1249" s="7">
        <v>699.05</v>
      </c>
      <c r="H1249" s="7">
        <v>552.64</v>
      </c>
      <c r="I1249" s="7">
        <v>80.06</v>
      </c>
      <c r="J1249" s="7">
        <v>1331.75</v>
      </c>
      <c r="K1249" s="7" t="s">
        <v>132</v>
      </c>
      <c r="L1249" s="7">
        <v>5</v>
      </c>
      <c r="M1249" s="7" t="s">
        <v>5066</v>
      </c>
      <c r="N1249" s="7"/>
    </row>
    <row r="1250" spans="1:14" hidden="1" x14ac:dyDescent="0.35">
      <c r="A1250" s="7">
        <v>30804132</v>
      </c>
      <c r="B1250" s="7" t="s">
        <v>5720</v>
      </c>
      <c r="C1250" s="7" t="s">
        <v>4457</v>
      </c>
      <c r="D1250" s="7" t="s">
        <v>4462</v>
      </c>
      <c r="E1250" s="7" t="s">
        <v>132</v>
      </c>
      <c r="F1250" s="7" t="s">
        <v>0</v>
      </c>
      <c r="G1250" s="7">
        <v>273.51</v>
      </c>
      <c r="H1250" s="7">
        <v>333.22</v>
      </c>
      <c r="I1250" s="7">
        <v>0</v>
      </c>
      <c r="J1250" s="7">
        <v>606.73</v>
      </c>
      <c r="K1250" s="7" t="s">
        <v>132</v>
      </c>
      <c r="L1250" s="7">
        <v>1</v>
      </c>
      <c r="M1250" s="7" t="s">
        <v>5066</v>
      </c>
      <c r="N1250" s="7"/>
    </row>
    <row r="1251" spans="1:14" hidden="1" x14ac:dyDescent="0.35">
      <c r="A1251" s="7">
        <v>30804140</v>
      </c>
      <c r="B1251" s="7" t="s">
        <v>5721</v>
      </c>
      <c r="C1251" s="7" t="s">
        <v>4457</v>
      </c>
      <c r="D1251" s="7" t="s">
        <v>4452</v>
      </c>
      <c r="E1251" s="7" t="s">
        <v>132</v>
      </c>
      <c r="F1251" s="7" t="s">
        <v>132</v>
      </c>
      <c r="G1251" s="7">
        <v>699.05</v>
      </c>
      <c r="H1251" s="7">
        <v>319.45</v>
      </c>
      <c r="I1251" s="7">
        <v>80.06</v>
      </c>
      <c r="J1251" s="7">
        <v>1098.56</v>
      </c>
      <c r="K1251" s="7" t="s">
        <v>132</v>
      </c>
      <c r="L1251" s="7">
        <v>4</v>
      </c>
      <c r="M1251" s="7" t="s">
        <v>5066</v>
      </c>
      <c r="N1251" s="7"/>
    </row>
    <row r="1252" spans="1:14" hidden="1" x14ac:dyDescent="0.35">
      <c r="A1252" s="7">
        <v>30804159</v>
      </c>
      <c r="B1252" s="7" t="s">
        <v>5722</v>
      </c>
      <c r="C1252" s="7" t="s">
        <v>4457</v>
      </c>
      <c r="D1252" s="7" t="s">
        <v>4452</v>
      </c>
      <c r="E1252" s="7" t="s">
        <v>0</v>
      </c>
      <c r="F1252" s="7" t="s">
        <v>132</v>
      </c>
      <c r="G1252" s="7">
        <v>1082.95</v>
      </c>
      <c r="H1252" s="7">
        <v>679.54</v>
      </c>
      <c r="I1252" s="7">
        <v>164.03</v>
      </c>
      <c r="J1252" s="7">
        <v>1926.52</v>
      </c>
      <c r="K1252" s="7" t="s">
        <v>132</v>
      </c>
      <c r="L1252" s="7">
        <v>7</v>
      </c>
      <c r="M1252" s="7" t="s">
        <v>5066</v>
      </c>
      <c r="N1252" s="7"/>
    </row>
    <row r="1253" spans="1:14" hidden="1" x14ac:dyDescent="0.35">
      <c r="A1253" s="7">
        <v>30804167</v>
      </c>
      <c r="B1253" s="7" t="s">
        <v>5723</v>
      </c>
      <c r="C1253" s="7" t="s">
        <v>4457</v>
      </c>
      <c r="D1253" s="7" t="s">
        <v>4452</v>
      </c>
      <c r="E1253" s="7" t="s">
        <v>0</v>
      </c>
      <c r="F1253" s="7" t="s">
        <v>132</v>
      </c>
      <c r="G1253" s="7">
        <v>699.05</v>
      </c>
      <c r="H1253" s="7">
        <v>620.53</v>
      </c>
      <c r="I1253" s="7">
        <v>80.06</v>
      </c>
      <c r="J1253" s="7">
        <v>1399.64</v>
      </c>
      <c r="K1253" s="7" t="s">
        <v>132</v>
      </c>
      <c r="L1253" s="7">
        <v>4</v>
      </c>
      <c r="M1253" s="7" t="s">
        <v>5066</v>
      </c>
      <c r="N1253" s="7"/>
    </row>
    <row r="1254" spans="1:14" hidden="1" x14ac:dyDescent="0.35">
      <c r="A1254" s="7">
        <v>30804175</v>
      </c>
      <c r="B1254" s="7" t="s">
        <v>5724</v>
      </c>
      <c r="C1254" s="7" t="s">
        <v>4457</v>
      </c>
      <c r="D1254" s="7" t="s">
        <v>4452</v>
      </c>
      <c r="E1254" s="7" t="s">
        <v>132</v>
      </c>
      <c r="F1254" s="7" t="s">
        <v>132</v>
      </c>
      <c r="G1254" s="7">
        <v>343.64</v>
      </c>
      <c r="H1254" s="7">
        <v>228.18</v>
      </c>
      <c r="I1254" s="7">
        <v>74.8</v>
      </c>
      <c r="J1254" s="7">
        <v>646.62</v>
      </c>
      <c r="K1254" s="7" t="s">
        <v>132</v>
      </c>
      <c r="L1254" s="7">
        <v>3</v>
      </c>
      <c r="M1254" s="7" t="s">
        <v>5066</v>
      </c>
      <c r="N1254" s="7"/>
    </row>
    <row r="1255" spans="1:14" hidden="1" x14ac:dyDescent="0.35">
      <c r="A1255" s="7">
        <v>30804183</v>
      </c>
      <c r="B1255" s="7" t="s">
        <v>5725</v>
      </c>
      <c r="C1255" s="7" t="s">
        <v>4457</v>
      </c>
      <c r="D1255" s="7" t="s">
        <v>4452</v>
      </c>
      <c r="E1255" s="7" t="s">
        <v>132</v>
      </c>
      <c r="F1255" s="7" t="s">
        <v>132</v>
      </c>
      <c r="G1255" s="7">
        <v>456.5</v>
      </c>
      <c r="H1255" s="7">
        <v>388.4</v>
      </c>
      <c r="I1255" s="7">
        <v>30.8</v>
      </c>
      <c r="J1255" s="7">
        <v>875.7</v>
      </c>
      <c r="K1255" s="7" t="s">
        <v>132</v>
      </c>
      <c r="L1255" s="7">
        <v>2</v>
      </c>
      <c r="M1255" s="7" t="s">
        <v>5066</v>
      </c>
      <c r="N1255" s="7"/>
    </row>
    <row r="1256" spans="1:14" hidden="1" x14ac:dyDescent="0.35">
      <c r="A1256" s="7">
        <v>30804191</v>
      </c>
      <c r="B1256" s="7" t="s">
        <v>5726</v>
      </c>
      <c r="C1256" s="7" t="s">
        <v>4457</v>
      </c>
      <c r="D1256" s="7" t="s">
        <v>4452</v>
      </c>
      <c r="E1256" s="7" t="s">
        <v>0</v>
      </c>
      <c r="F1256" s="7" t="s">
        <v>132</v>
      </c>
      <c r="G1256" s="7">
        <v>699.05</v>
      </c>
      <c r="H1256" s="7">
        <v>643.51</v>
      </c>
      <c r="I1256" s="7">
        <v>80.06</v>
      </c>
      <c r="J1256" s="7">
        <v>1422.62</v>
      </c>
      <c r="K1256" s="7" t="s">
        <v>132</v>
      </c>
      <c r="L1256" s="7">
        <v>4</v>
      </c>
      <c r="M1256" s="7" t="s">
        <v>5066</v>
      </c>
      <c r="N1256" s="7"/>
    </row>
    <row r="1257" spans="1:14" hidden="1" x14ac:dyDescent="0.35">
      <c r="A1257" s="7">
        <v>30804205</v>
      </c>
      <c r="B1257" s="7" t="s">
        <v>5727</v>
      </c>
      <c r="C1257" s="7" t="s">
        <v>4457</v>
      </c>
      <c r="D1257" s="7" t="s">
        <v>4452</v>
      </c>
      <c r="E1257" s="7" t="s">
        <v>0</v>
      </c>
      <c r="F1257" s="7" t="s">
        <v>132</v>
      </c>
      <c r="G1257" s="7">
        <v>699.05</v>
      </c>
      <c r="H1257" s="7">
        <v>508.1</v>
      </c>
      <c r="I1257" s="7">
        <v>80.06</v>
      </c>
      <c r="J1257" s="7">
        <v>1287.21</v>
      </c>
      <c r="K1257" s="7" t="s">
        <v>132</v>
      </c>
      <c r="L1257" s="7">
        <v>5</v>
      </c>
      <c r="M1257" s="7" t="s">
        <v>5066</v>
      </c>
      <c r="N1257" s="7"/>
    </row>
    <row r="1258" spans="1:14" hidden="1" x14ac:dyDescent="0.35">
      <c r="A1258" s="7">
        <v>30804213</v>
      </c>
      <c r="B1258" s="7" t="s">
        <v>5728</v>
      </c>
      <c r="C1258" s="7" t="s">
        <v>4457</v>
      </c>
      <c r="D1258" s="7" t="s">
        <v>4452</v>
      </c>
      <c r="E1258" s="7" t="s">
        <v>132</v>
      </c>
      <c r="F1258" s="7" t="s">
        <v>132</v>
      </c>
      <c r="G1258" s="7">
        <v>699.05</v>
      </c>
      <c r="H1258" s="7">
        <v>319.45</v>
      </c>
      <c r="I1258" s="7">
        <v>80.06</v>
      </c>
      <c r="J1258" s="7">
        <v>1098.56</v>
      </c>
      <c r="K1258" s="7" t="s">
        <v>132</v>
      </c>
      <c r="L1258" s="7">
        <v>4</v>
      </c>
      <c r="M1258" s="7" t="s">
        <v>5066</v>
      </c>
      <c r="N1258" s="7"/>
    </row>
    <row r="1259" spans="1:14" hidden="1" x14ac:dyDescent="0.35">
      <c r="A1259" s="7">
        <v>30805015</v>
      </c>
      <c r="B1259" s="7" t="s">
        <v>5729</v>
      </c>
      <c r="C1259" s="7" t="s">
        <v>4457</v>
      </c>
      <c r="D1259" s="7" t="s">
        <v>4452</v>
      </c>
      <c r="E1259" s="7" t="s">
        <v>0</v>
      </c>
      <c r="F1259" s="7" t="s">
        <v>132</v>
      </c>
      <c r="G1259" s="7">
        <v>502.5</v>
      </c>
      <c r="H1259" s="7">
        <v>695.2</v>
      </c>
      <c r="I1259" s="7">
        <v>30.8</v>
      </c>
      <c r="J1259" s="7">
        <v>1228.5</v>
      </c>
      <c r="K1259" s="7" t="s">
        <v>132</v>
      </c>
      <c r="L1259" s="7">
        <v>4</v>
      </c>
      <c r="M1259" s="7" t="s">
        <v>5066</v>
      </c>
      <c r="N1259" s="7"/>
    </row>
    <row r="1260" spans="1:14" hidden="1" x14ac:dyDescent="0.35">
      <c r="A1260" s="7">
        <v>30805023</v>
      </c>
      <c r="B1260" s="7" t="s">
        <v>5730</v>
      </c>
      <c r="C1260" s="7" t="s">
        <v>4457</v>
      </c>
      <c r="D1260" s="7" t="s">
        <v>4452</v>
      </c>
      <c r="E1260" s="7" t="s">
        <v>0</v>
      </c>
      <c r="F1260" s="7" t="s">
        <v>132</v>
      </c>
      <c r="G1260" s="7">
        <v>165</v>
      </c>
      <c r="H1260" s="7">
        <v>153.31</v>
      </c>
      <c r="I1260" s="7">
        <v>30.8</v>
      </c>
      <c r="J1260" s="7">
        <v>349.11</v>
      </c>
      <c r="K1260" s="7" t="s">
        <v>132</v>
      </c>
      <c r="L1260" s="7">
        <v>1</v>
      </c>
      <c r="M1260" s="7" t="s">
        <v>5066</v>
      </c>
      <c r="N1260" s="7"/>
    </row>
    <row r="1261" spans="1:14" hidden="1" x14ac:dyDescent="0.35">
      <c r="A1261" s="7">
        <v>30805031</v>
      </c>
      <c r="B1261" s="7" t="s">
        <v>5731</v>
      </c>
      <c r="C1261" s="7" t="s">
        <v>4457</v>
      </c>
      <c r="D1261" s="7" t="s">
        <v>4462</v>
      </c>
      <c r="E1261" s="7" t="s">
        <v>0</v>
      </c>
      <c r="F1261" s="7" t="s">
        <v>0</v>
      </c>
      <c r="G1261" s="7">
        <v>79.8</v>
      </c>
      <c r="H1261" s="7">
        <v>416.4</v>
      </c>
      <c r="I1261" s="7">
        <v>30.8</v>
      </c>
      <c r="J1261" s="7">
        <v>527</v>
      </c>
      <c r="K1261" s="7" t="s">
        <v>0</v>
      </c>
      <c r="L1261" s="7">
        <v>1</v>
      </c>
      <c r="M1261" s="7" t="s">
        <v>5066</v>
      </c>
      <c r="N1261" s="7"/>
    </row>
    <row r="1262" spans="1:14" hidden="1" x14ac:dyDescent="0.35">
      <c r="A1262" s="7">
        <v>30805040</v>
      </c>
      <c r="B1262" s="7" t="s">
        <v>5732</v>
      </c>
      <c r="C1262" s="7" t="s">
        <v>4457</v>
      </c>
      <c r="D1262" s="7" t="s">
        <v>4452</v>
      </c>
      <c r="E1262" s="7" t="s">
        <v>0</v>
      </c>
      <c r="F1262" s="7" t="s">
        <v>132</v>
      </c>
      <c r="G1262" s="7">
        <v>759.99</v>
      </c>
      <c r="H1262" s="7">
        <v>756.29</v>
      </c>
      <c r="I1262" s="7">
        <v>56.65</v>
      </c>
      <c r="J1262" s="7">
        <v>1572.93</v>
      </c>
      <c r="K1262" s="7" t="s">
        <v>132</v>
      </c>
      <c r="L1262" s="7">
        <v>5</v>
      </c>
      <c r="M1262" s="7" t="s">
        <v>5066</v>
      </c>
      <c r="N1262" s="7"/>
    </row>
    <row r="1263" spans="1:14" ht="26" hidden="1" x14ac:dyDescent="0.35">
      <c r="A1263" s="7">
        <v>30805074</v>
      </c>
      <c r="B1263" s="7" t="s">
        <v>5733</v>
      </c>
      <c r="C1263" s="7" t="s">
        <v>4457</v>
      </c>
      <c r="D1263" s="7" t="s">
        <v>4452</v>
      </c>
      <c r="E1263" s="7" t="s">
        <v>132</v>
      </c>
      <c r="F1263" s="7" t="s">
        <v>132</v>
      </c>
      <c r="G1263" s="7">
        <v>989.44</v>
      </c>
      <c r="H1263" s="7">
        <v>666.87</v>
      </c>
      <c r="I1263" s="7">
        <v>79.349999999999994</v>
      </c>
      <c r="J1263" s="7">
        <v>1735.66</v>
      </c>
      <c r="K1263" s="7" t="s">
        <v>132</v>
      </c>
      <c r="L1263" s="7">
        <v>5</v>
      </c>
      <c r="M1263" s="7" t="s">
        <v>5066</v>
      </c>
      <c r="N1263" s="7"/>
    </row>
    <row r="1264" spans="1:14" hidden="1" x14ac:dyDescent="0.35">
      <c r="A1264" s="7">
        <v>30805082</v>
      </c>
      <c r="B1264" s="7" t="s">
        <v>5734</v>
      </c>
      <c r="C1264" s="7" t="s">
        <v>4457</v>
      </c>
      <c r="D1264" s="7" t="s">
        <v>4452</v>
      </c>
      <c r="E1264" s="7" t="s">
        <v>0</v>
      </c>
      <c r="F1264" s="7" t="s">
        <v>132</v>
      </c>
      <c r="G1264" s="7">
        <v>841.3</v>
      </c>
      <c r="H1264" s="7">
        <v>709.2</v>
      </c>
      <c r="I1264" s="7">
        <v>79.349999999999994</v>
      </c>
      <c r="J1264" s="7">
        <v>1629.85</v>
      </c>
      <c r="K1264" s="7" t="s">
        <v>132</v>
      </c>
      <c r="L1264" s="7">
        <v>5</v>
      </c>
      <c r="M1264" s="7" t="s">
        <v>5066</v>
      </c>
      <c r="N1264" s="7"/>
    </row>
    <row r="1265" spans="1:14" hidden="1" x14ac:dyDescent="0.35">
      <c r="A1265" s="7">
        <v>30805090</v>
      </c>
      <c r="B1265" s="7" t="s">
        <v>5735</v>
      </c>
      <c r="C1265" s="7" t="s">
        <v>4457</v>
      </c>
      <c r="D1265" s="7" t="s">
        <v>4452</v>
      </c>
      <c r="E1265" s="7" t="s">
        <v>0</v>
      </c>
      <c r="F1265" s="7" t="s">
        <v>132</v>
      </c>
      <c r="G1265" s="7">
        <v>996.6</v>
      </c>
      <c r="H1265" s="7">
        <v>1015.83</v>
      </c>
      <c r="I1265" s="7">
        <v>112.2</v>
      </c>
      <c r="J1265" s="7">
        <v>2124.63</v>
      </c>
      <c r="K1265" s="7" t="s">
        <v>132</v>
      </c>
      <c r="L1265" s="7">
        <v>5</v>
      </c>
      <c r="M1265" s="7" t="s">
        <v>5066</v>
      </c>
      <c r="N1265" s="7"/>
    </row>
    <row r="1266" spans="1:14" hidden="1" x14ac:dyDescent="0.35">
      <c r="A1266" s="7">
        <v>30805104</v>
      </c>
      <c r="B1266" s="7" t="s">
        <v>5736</v>
      </c>
      <c r="C1266" s="7" t="s">
        <v>4457</v>
      </c>
      <c r="D1266" s="7" t="s">
        <v>4452</v>
      </c>
      <c r="E1266" s="7" t="s">
        <v>132</v>
      </c>
      <c r="F1266" s="7" t="s">
        <v>132</v>
      </c>
      <c r="G1266" s="7">
        <v>275</v>
      </c>
      <c r="H1266" s="7">
        <v>425.68</v>
      </c>
      <c r="I1266" s="7">
        <v>59.4</v>
      </c>
      <c r="J1266" s="7">
        <v>760.08</v>
      </c>
      <c r="K1266" s="7" t="s">
        <v>132</v>
      </c>
      <c r="L1266" s="7">
        <v>1</v>
      </c>
      <c r="M1266" s="7" t="s">
        <v>5066</v>
      </c>
      <c r="N1266" s="7"/>
    </row>
    <row r="1267" spans="1:14" hidden="1" x14ac:dyDescent="0.35">
      <c r="A1267" s="7">
        <v>30805112</v>
      </c>
      <c r="B1267" s="7" t="s">
        <v>5737</v>
      </c>
      <c r="C1267" s="7" t="s">
        <v>4457</v>
      </c>
      <c r="D1267" s="7" t="s">
        <v>4452</v>
      </c>
      <c r="E1267" s="7" t="s">
        <v>132</v>
      </c>
      <c r="F1267" s="7" t="s">
        <v>132</v>
      </c>
      <c r="G1267" s="7">
        <v>1249.54</v>
      </c>
      <c r="H1267" s="7">
        <v>812.11</v>
      </c>
      <c r="I1267" s="7">
        <v>91.45</v>
      </c>
      <c r="J1267" s="7">
        <v>2153.1</v>
      </c>
      <c r="K1267" s="7" t="s">
        <v>132</v>
      </c>
      <c r="L1267" s="7">
        <v>5</v>
      </c>
      <c r="M1267" s="7" t="s">
        <v>5066</v>
      </c>
      <c r="N1267" s="7"/>
    </row>
    <row r="1268" spans="1:14" hidden="1" x14ac:dyDescent="0.35">
      <c r="A1268" s="7">
        <v>30805120</v>
      </c>
      <c r="B1268" s="7" t="s">
        <v>5738</v>
      </c>
      <c r="C1268" s="7" t="s">
        <v>4457</v>
      </c>
      <c r="D1268" s="7" t="s">
        <v>4452</v>
      </c>
      <c r="E1268" s="7" t="s">
        <v>132</v>
      </c>
      <c r="F1268" s="7" t="s">
        <v>132</v>
      </c>
      <c r="G1268" s="7">
        <v>822.09</v>
      </c>
      <c r="H1268" s="7">
        <v>652.48</v>
      </c>
      <c r="I1268" s="7">
        <v>91.44</v>
      </c>
      <c r="J1268" s="7">
        <v>1566.01</v>
      </c>
      <c r="K1268" s="7" t="s">
        <v>132</v>
      </c>
      <c r="L1268" s="7">
        <v>5</v>
      </c>
      <c r="M1268" s="7" t="s">
        <v>5066</v>
      </c>
      <c r="N1268" s="7"/>
    </row>
    <row r="1269" spans="1:14" hidden="1" x14ac:dyDescent="0.35">
      <c r="A1269" s="7">
        <v>30805139</v>
      </c>
      <c r="B1269" s="7" t="s">
        <v>5739</v>
      </c>
      <c r="C1269" s="7" t="s">
        <v>4457</v>
      </c>
      <c r="D1269" s="7" t="s">
        <v>4452</v>
      </c>
      <c r="E1269" s="7" t="s">
        <v>132</v>
      </c>
      <c r="F1269" s="7" t="s">
        <v>132</v>
      </c>
      <c r="G1269" s="7">
        <v>1295.18</v>
      </c>
      <c r="H1269" s="7">
        <v>674.72</v>
      </c>
      <c r="I1269" s="7">
        <v>157.82</v>
      </c>
      <c r="J1269" s="7">
        <v>2127.7199999999998</v>
      </c>
      <c r="K1269" s="7" t="s">
        <v>132</v>
      </c>
      <c r="L1269" s="7">
        <v>5</v>
      </c>
      <c r="M1269" s="7" t="s">
        <v>5066</v>
      </c>
      <c r="N1269" s="7"/>
    </row>
    <row r="1270" spans="1:14" hidden="1" x14ac:dyDescent="0.35">
      <c r="A1270" s="7">
        <v>30805147</v>
      </c>
      <c r="B1270" s="7" t="s">
        <v>5740</v>
      </c>
      <c r="C1270" s="7" t="s">
        <v>4457</v>
      </c>
      <c r="D1270" s="7" t="s">
        <v>4452</v>
      </c>
      <c r="E1270" s="7" t="s">
        <v>0</v>
      </c>
      <c r="F1270" s="7" t="s">
        <v>132</v>
      </c>
      <c r="G1270" s="7">
        <v>1194.21</v>
      </c>
      <c r="H1270" s="7">
        <v>1052.97</v>
      </c>
      <c r="I1270" s="7">
        <v>146.59</v>
      </c>
      <c r="J1270" s="7">
        <v>2393.77</v>
      </c>
      <c r="K1270" s="7" t="s">
        <v>132</v>
      </c>
      <c r="L1270" s="7">
        <v>5</v>
      </c>
      <c r="M1270" s="7" t="s">
        <v>5066</v>
      </c>
      <c r="N1270" s="7"/>
    </row>
    <row r="1271" spans="1:14" hidden="1" x14ac:dyDescent="0.35">
      <c r="A1271" s="7">
        <v>30805155</v>
      </c>
      <c r="B1271" s="7" t="s">
        <v>5741</v>
      </c>
      <c r="C1271" s="7" t="s">
        <v>4457</v>
      </c>
      <c r="D1271" s="7" t="s">
        <v>4452</v>
      </c>
      <c r="E1271" s="7" t="s">
        <v>0</v>
      </c>
      <c r="F1271" s="7" t="s">
        <v>132</v>
      </c>
      <c r="G1271" s="7">
        <v>992.17</v>
      </c>
      <c r="H1271" s="7">
        <v>725.8</v>
      </c>
      <c r="I1271" s="7">
        <v>167.2</v>
      </c>
      <c r="J1271" s="7">
        <v>1885.17</v>
      </c>
      <c r="K1271" s="7" t="s">
        <v>132</v>
      </c>
      <c r="L1271" s="7">
        <v>5</v>
      </c>
      <c r="M1271" s="7" t="s">
        <v>5066</v>
      </c>
      <c r="N1271" s="7"/>
    </row>
    <row r="1272" spans="1:14" hidden="1" x14ac:dyDescent="0.35">
      <c r="A1272" s="7">
        <v>30805163</v>
      </c>
      <c r="B1272" s="7" t="s">
        <v>5742</v>
      </c>
      <c r="C1272" s="7" t="s">
        <v>4457</v>
      </c>
      <c r="D1272" s="7" t="s">
        <v>4452</v>
      </c>
      <c r="E1272" s="7" t="s">
        <v>132</v>
      </c>
      <c r="F1272" s="7" t="s">
        <v>132</v>
      </c>
      <c r="G1272" s="7">
        <v>673.2</v>
      </c>
      <c r="H1272" s="7">
        <v>422.72</v>
      </c>
      <c r="I1272" s="7">
        <v>80.06</v>
      </c>
      <c r="J1272" s="7">
        <v>1175.98</v>
      </c>
      <c r="K1272" s="7" t="s">
        <v>132</v>
      </c>
      <c r="L1272" s="7">
        <v>5</v>
      </c>
      <c r="M1272" s="7" t="s">
        <v>5066</v>
      </c>
      <c r="N1272" s="7"/>
    </row>
    <row r="1273" spans="1:14" hidden="1" x14ac:dyDescent="0.35">
      <c r="A1273" s="7">
        <v>30805171</v>
      </c>
      <c r="B1273" s="7" t="s">
        <v>5743</v>
      </c>
      <c r="C1273" s="7" t="s">
        <v>4457</v>
      </c>
      <c r="D1273" s="7" t="s">
        <v>4452</v>
      </c>
      <c r="E1273" s="7" t="s">
        <v>0</v>
      </c>
      <c r="F1273" s="7" t="s">
        <v>132</v>
      </c>
      <c r="G1273" s="7">
        <v>841.5</v>
      </c>
      <c r="H1273" s="7">
        <v>709.2</v>
      </c>
      <c r="I1273" s="7">
        <v>52.1</v>
      </c>
      <c r="J1273" s="7">
        <v>1602.8</v>
      </c>
      <c r="K1273" s="7" t="s">
        <v>132</v>
      </c>
      <c r="L1273" s="7">
        <v>5</v>
      </c>
      <c r="M1273" s="7" t="s">
        <v>5066</v>
      </c>
      <c r="N1273" s="7"/>
    </row>
    <row r="1274" spans="1:14" hidden="1" x14ac:dyDescent="0.35">
      <c r="A1274" s="7">
        <v>30805180</v>
      </c>
      <c r="B1274" s="7" t="s">
        <v>5744</v>
      </c>
      <c r="C1274" s="7" t="s">
        <v>4457</v>
      </c>
      <c r="D1274" s="7" t="s">
        <v>4452</v>
      </c>
      <c r="E1274" s="7" t="s">
        <v>0</v>
      </c>
      <c r="F1274" s="7" t="s">
        <v>132</v>
      </c>
      <c r="G1274" s="7">
        <v>165</v>
      </c>
      <c r="H1274" s="7">
        <v>488.8</v>
      </c>
      <c r="I1274" s="7">
        <v>30.8</v>
      </c>
      <c r="J1274" s="7">
        <v>684.6</v>
      </c>
      <c r="K1274" s="7" t="s">
        <v>0</v>
      </c>
      <c r="L1274" s="7">
        <v>1</v>
      </c>
      <c r="M1274" s="7" t="s">
        <v>5066</v>
      </c>
      <c r="N1274" s="7"/>
    </row>
    <row r="1275" spans="1:14" ht="26" hidden="1" x14ac:dyDescent="0.35">
      <c r="A1275" s="7">
        <v>30805198</v>
      </c>
      <c r="B1275" s="7" t="s">
        <v>5745</v>
      </c>
      <c r="C1275" s="7" t="s">
        <v>4457</v>
      </c>
      <c r="D1275" s="7" t="s">
        <v>4452</v>
      </c>
      <c r="E1275" s="7" t="s">
        <v>0</v>
      </c>
      <c r="F1275" s="7" t="s">
        <v>132</v>
      </c>
      <c r="G1275" s="7">
        <v>759.99</v>
      </c>
      <c r="H1275" s="7">
        <v>756.29</v>
      </c>
      <c r="I1275" s="7">
        <v>56.65</v>
      </c>
      <c r="J1275" s="7">
        <v>1572.93</v>
      </c>
      <c r="K1275" s="7" t="s">
        <v>132</v>
      </c>
      <c r="L1275" s="7">
        <v>5</v>
      </c>
      <c r="M1275" s="7" t="s">
        <v>5066</v>
      </c>
      <c r="N1275" s="7"/>
    </row>
    <row r="1276" spans="1:14" hidden="1" x14ac:dyDescent="0.35">
      <c r="A1276" s="7">
        <v>30805228</v>
      </c>
      <c r="B1276" s="7" t="s">
        <v>5746</v>
      </c>
      <c r="C1276" s="7" t="s">
        <v>4457</v>
      </c>
      <c r="D1276" s="7" t="s">
        <v>4452</v>
      </c>
      <c r="E1276" s="7" t="s">
        <v>0</v>
      </c>
      <c r="F1276" s="7" t="s">
        <v>132</v>
      </c>
      <c r="G1276" s="7">
        <v>996.6</v>
      </c>
      <c r="H1276" s="7">
        <v>1015.83</v>
      </c>
      <c r="I1276" s="7">
        <v>112.2</v>
      </c>
      <c r="J1276" s="7">
        <v>2124.63</v>
      </c>
      <c r="K1276" s="7" t="s">
        <v>132</v>
      </c>
      <c r="L1276" s="7">
        <v>5</v>
      </c>
      <c r="M1276" s="7" t="s">
        <v>5066</v>
      </c>
      <c r="N1276" s="7"/>
    </row>
    <row r="1277" spans="1:14" hidden="1" x14ac:dyDescent="0.35">
      <c r="A1277" s="7">
        <v>30805236</v>
      </c>
      <c r="B1277" s="7" t="s">
        <v>5747</v>
      </c>
      <c r="C1277" s="7" t="s">
        <v>4457</v>
      </c>
      <c r="D1277" s="7" t="s">
        <v>4452</v>
      </c>
      <c r="E1277" s="7" t="s">
        <v>0</v>
      </c>
      <c r="F1277" s="7" t="s">
        <v>132</v>
      </c>
      <c r="G1277" s="7">
        <v>275</v>
      </c>
      <c r="H1277" s="7">
        <v>425.68</v>
      </c>
      <c r="I1277" s="7">
        <v>59.4</v>
      </c>
      <c r="J1277" s="7">
        <v>760.08</v>
      </c>
      <c r="K1277" s="7" t="s">
        <v>132</v>
      </c>
      <c r="L1277" s="7">
        <v>1</v>
      </c>
      <c r="M1277" s="7" t="s">
        <v>5066</v>
      </c>
      <c r="N1277" s="7"/>
    </row>
    <row r="1278" spans="1:14" hidden="1" x14ac:dyDescent="0.35">
      <c r="A1278" s="7">
        <v>30805244</v>
      </c>
      <c r="B1278" s="7" t="s">
        <v>5748</v>
      </c>
      <c r="C1278" s="7" t="s">
        <v>4457</v>
      </c>
      <c r="D1278" s="7" t="s">
        <v>4452</v>
      </c>
      <c r="E1278" s="7" t="s">
        <v>0</v>
      </c>
      <c r="F1278" s="7" t="s">
        <v>132</v>
      </c>
      <c r="G1278" s="7">
        <v>822.09</v>
      </c>
      <c r="H1278" s="7">
        <v>652.48</v>
      </c>
      <c r="I1278" s="7">
        <v>91.44</v>
      </c>
      <c r="J1278" s="7">
        <v>1566.01</v>
      </c>
      <c r="K1278" s="7" t="s">
        <v>132</v>
      </c>
      <c r="L1278" s="7">
        <v>5</v>
      </c>
      <c r="M1278" s="7" t="s">
        <v>5066</v>
      </c>
      <c r="N1278" s="7"/>
    </row>
    <row r="1279" spans="1:14" hidden="1" x14ac:dyDescent="0.35">
      <c r="A1279" s="7">
        <v>30805252</v>
      </c>
      <c r="B1279" s="7" t="s">
        <v>5749</v>
      </c>
      <c r="C1279" s="7" t="s">
        <v>4457</v>
      </c>
      <c r="D1279" s="7" t="s">
        <v>4452</v>
      </c>
      <c r="E1279" s="7" t="s">
        <v>132</v>
      </c>
      <c r="F1279" s="7" t="s">
        <v>132</v>
      </c>
      <c r="G1279" s="7">
        <v>1295.18</v>
      </c>
      <c r="H1279" s="7">
        <v>674.72</v>
      </c>
      <c r="I1279" s="7">
        <v>157.82</v>
      </c>
      <c r="J1279" s="7">
        <v>2127.7199999999998</v>
      </c>
      <c r="K1279" s="7" t="s">
        <v>132</v>
      </c>
      <c r="L1279" s="7">
        <v>5</v>
      </c>
      <c r="M1279" s="7" t="s">
        <v>5066</v>
      </c>
      <c r="N1279" s="7"/>
    </row>
    <row r="1280" spans="1:14" hidden="1" x14ac:dyDescent="0.35">
      <c r="A1280" s="7">
        <v>30805260</v>
      </c>
      <c r="B1280" s="7" t="s">
        <v>5750</v>
      </c>
      <c r="C1280" s="7" t="s">
        <v>4457</v>
      </c>
      <c r="D1280" s="7" t="s">
        <v>4452</v>
      </c>
      <c r="E1280" s="7" t="s">
        <v>0</v>
      </c>
      <c r="F1280" s="7" t="s">
        <v>132</v>
      </c>
      <c r="G1280" s="7">
        <v>1194.21</v>
      </c>
      <c r="H1280" s="7">
        <v>1052.97</v>
      </c>
      <c r="I1280" s="7">
        <v>146.58000000000001</v>
      </c>
      <c r="J1280" s="7">
        <v>2393.7600000000002</v>
      </c>
      <c r="K1280" s="7" t="s">
        <v>132</v>
      </c>
      <c r="L1280" s="7">
        <v>5</v>
      </c>
      <c r="M1280" s="7" t="s">
        <v>5066</v>
      </c>
      <c r="N1280" s="7"/>
    </row>
    <row r="1281" spans="1:14" hidden="1" x14ac:dyDescent="0.35">
      <c r="A1281" s="7">
        <v>30805279</v>
      </c>
      <c r="B1281" s="7" t="s">
        <v>5751</v>
      </c>
      <c r="C1281" s="7" t="s">
        <v>4457</v>
      </c>
      <c r="D1281" s="7" t="s">
        <v>4452</v>
      </c>
      <c r="E1281" s="7" t="s">
        <v>0</v>
      </c>
      <c r="F1281" s="7" t="s">
        <v>132</v>
      </c>
      <c r="G1281" s="7">
        <v>992.17</v>
      </c>
      <c r="H1281" s="7">
        <v>725.8</v>
      </c>
      <c r="I1281" s="7">
        <v>153.05000000000001</v>
      </c>
      <c r="J1281" s="7">
        <v>1871.02</v>
      </c>
      <c r="K1281" s="7" t="s">
        <v>132</v>
      </c>
      <c r="L1281" s="7">
        <v>5</v>
      </c>
      <c r="M1281" s="7" t="s">
        <v>5066</v>
      </c>
      <c r="N1281" s="7"/>
    </row>
    <row r="1282" spans="1:14" hidden="1" x14ac:dyDescent="0.35">
      <c r="A1282" s="7">
        <v>30805295</v>
      </c>
      <c r="B1282" s="7" t="s">
        <v>5752</v>
      </c>
      <c r="C1282" s="7" t="s">
        <v>4457</v>
      </c>
      <c r="D1282" s="7" t="s">
        <v>4452</v>
      </c>
      <c r="E1282" s="7" t="s">
        <v>132</v>
      </c>
      <c r="F1282" s="7" t="s">
        <v>132</v>
      </c>
      <c r="G1282" s="7">
        <v>165</v>
      </c>
      <c r="H1282" s="7">
        <v>153.31</v>
      </c>
      <c r="I1282" s="7">
        <v>30.8</v>
      </c>
      <c r="J1282" s="7">
        <v>349.11</v>
      </c>
      <c r="K1282" s="7" t="s">
        <v>132</v>
      </c>
      <c r="L1282" s="7">
        <v>1</v>
      </c>
      <c r="M1282" s="7" t="s">
        <v>5066</v>
      </c>
      <c r="N1282" s="7"/>
    </row>
    <row r="1283" spans="1:14" hidden="1" x14ac:dyDescent="0.35">
      <c r="A1283" s="7">
        <v>30806011</v>
      </c>
      <c r="B1283" s="7" t="s">
        <v>5753</v>
      </c>
      <c r="C1283" s="7" t="s">
        <v>4457</v>
      </c>
      <c r="D1283" s="7" t="s">
        <v>4452</v>
      </c>
      <c r="E1283" s="7" t="s">
        <v>132</v>
      </c>
      <c r="F1283" s="7" t="s">
        <v>132</v>
      </c>
      <c r="G1283" s="7">
        <v>950.29</v>
      </c>
      <c r="H1283" s="7">
        <v>594.79999999999995</v>
      </c>
      <c r="I1283" s="7">
        <v>96.25</v>
      </c>
      <c r="J1283" s="7">
        <v>1641.34</v>
      </c>
      <c r="K1283" s="7" t="s">
        <v>132</v>
      </c>
      <c r="L1283" s="7">
        <v>7</v>
      </c>
      <c r="M1283" s="7" t="s">
        <v>5066</v>
      </c>
      <c r="N1283" s="7"/>
    </row>
    <row r="1284" spans="1:14" hidden="1" x14ac:dyDescent="0.35">
      <c r="A1284" s="7">
        <v>30806020</v>
      </c>
      <c r="B1284" s="7" t="s">
        <v>5754</v>
      </c>
      <c r="C1284" s="7" t="s">
        <v>4457</v>
      </c>
      <c r="D1284" s="7" t="s">
        <v>4452</v>
      </c>
      <c r="E1284" s="7" t="s">
        <v>0</v>
      </c>
      <c r="F1284" s="7" t="s">
        <v>132</v>
      </c>
      <c r="G1284" s="7">
        <v>822.5</v>
      </c>
      <c r="H1284" s="7">
        <v>791.56</v>
      </c>
      <c r="I1284" s="7">
        <v>96.25</v>
      </c>
      <c r="J1284" s="7">
        <v>1710.31</v>
      </c>
      <c r="K1284" s="7" t="s">
        <v>132</v>
      </c>
      <c r="L1284" s="7">
        <v>5</v>
      </c>
      <c r="M1284" s="7" t="s">
        <v>5066</v>
      </c>
      <c r="N1284" s="7"/>
    </row>
    <row r="1285" spans="1:14" hidden="1" x14ac:dyDescent="0.35">
      <c r="A1285" s="7">
        <v>30806038</v>
      </c>
      <c r="B1285" s="7" t="s">
        <v>5755</v>
      </c>
      <c r="C1285" s="7" t="s">
        <v>4457</v>
      </c>
      <c r="D1285" s="7" t="s">
        <v>4452</v>
      </c>
      <c r="E1285" s="7" t="s">
        <v>132</v>
      </c>
      <c r="F1285" s="7" t="s">
        <v>132</v>
      </c>
      <c r="G1285" s="7">
        <v>772.2</v>
      </c>
      <c r="H1285" s="7">
        <v>744.5</v>
      </c>
      <c r="I1285" s="7">
        <v>35.200000000000003</v>
      </c>
      <c r="J1285" s="7">
        <v>1551.9</v>
      </c>
      <c r="K1285" s="7" t="s">
        <v>132</v>
      </c>
      <c r="L1285" s="7">
        <v>5</v>
      </c>
      <c r="M1285" s="7" t="s">
        <v>4663</v>
      </c>
      <c r="N1285" s="7"/>
    </row>
    <row r="1286" spans="1:14" hidden="1" x14ac:dyDescent="0.35">
      <c r="A1286" s="7">
        <v>30901014</v>
      </c>
      <c r="B1286" s="7" t="s">
        <v>5756</v>
      </c>
      <c r="C1286" s="7" t="s">
        <v>4457</v>
      </c>
      <c r="D1286" s="7" t="s">
        <v>4452</v>
      </c>
      <c r="E1286" s="7" t="s">
        <v>0</v>
      </c>
      <c r="F1286" s="7" t="s">
        <v>132</v>
      </c>
      <c r="G1286" s="7">
        <v>4686.9799999999996</v>
      </c>
      <c r="H1286" s="7">
        <v>2321.6999999999998</v>
      </c>
      <c r="I1286" s="7">
        <v>0</v>
      </c>
      <c r="J1286" s="7">
        <v>7008.68</v>
      </c>
      <c r="K1286" s="7" t="s">
        <v>132</v>
      </c>
      <c r="L1286" s="7">
        <v>8</v>
      </c>
      <c r="M1286" s="7" t="s">
        <v>5757</v>
      </c>
      <c r="N1286" s="7"/>
    </row>
    <row r="1287" spans="1:14" hidden="1" x14ac:dyDescent="0.35">
      <c r="A1287" s="7">
        <v>30901022</v>
      </c>
      <c r="B1287" s="7" t="s">
        <v>5758</v>
      </c>
      <c r="C1287" s="7" t="s">
        <v>4457</v>
      </c>
      <c r="D1287" s="7" t="s">
        <v>4452</v>
      </c>
      <c r="E1287" s="7" t="s">
        <v>132</v>
      </c>
      <c r="F1287" s="7" t="s">
        <v>132</v>
      </c>
      <c r="G1287" s="7">
        <v>3208.59</v>
      </c>
      <c r="H1287" s="7">
        <v>1861.43</v>
      </c>
      <c r="I1287" s="7">
        <v>0</v>
      </c>
      <c r="J1287" s="7">
        <v>5070.0200000000004</v>
      </c>
      <c r="K1287" s="7" t="s">
        <v>132</v>
      </c>
      <c r="L1287" s="7">
        <v>5</v>
      </c>
      <c r="M1287" s="7" t="s">
        <v>5757</v>
      </c>
      <c r="N1287" s="7"/>
    </row>
    <row r="1288" spans="1:14" hidden="1" x14ac:dyDescent="0.35">
      <c r="A1288" s="7">
        <v>30901030</v>
      </c>
      <c r="B1288" s="7" t="s">
        <v>5759</v>
      </c>
      <c r="C1288" s="7" t="s">
        <v>4457</v>
      </c>
      <c r="D1288" s="7" t="s">
        <v>4452</v>
      </c>
      <c r="E1288" s="7" t="s">
        <v>0</v>
      </c>
      <c r="F1288" s="7" t="s">
        <v>132</v>
      </c>
      <c r="G1288" s="7">
        <v>3487.95</v>
      </c>
      <c r="H1288" s="7">
        <v>1782.53</v>
      </c>
      <c r="I1288" s="7">
        <v>0</v>
      </c>
      <c r="J1288" s="7">
        <v>5270.48</v>
      </c>
      <c r="K1288" s="7" t="s">
        <v>132</v>
      </c>
      <c r="L1288" s="7">
        <v>5</v>
      </c>
      <c r="M1288" s="7" t="s">
        <v>5757</v>
      </c>
      <c r="N1288" s="7"/>
    </row>
    <row r="1289" spans="1:14" hidden="1" x14ac:dyDescent="0.35">
      <c r="A1289" s="7">
        <v>30901049</v>
      </c>
      <c r="B1289" s="7" t="s">
        <v>5760</v>
      </c>
      <c r="C1289" s="7" t="s">
        <v>4457</v>
      </c>
      <c r="D1289" s="7" t="s">
        <v>4452</v>
      </c>
      <c r="E1289" s="7" t="s">
        <v>0</v>
      </c>
      <c r="F1289" s="7" t="s">
        <v>132</v>
      </c>
      <c r="G1289" s="7">
        <v>2747.77</v>
      </c>
      <c r="H1289" s="7">
        <v>1952.63</v>
      </c>
      <c r="I1289" s="7">
        <v>0</v>
      </c>
      <c r="J1289" s="7">
        <v>4700.3999999999996</v>
      </c>
      <c r="K1289" s="7" t="s">
        <v>132</v>
      </c>
      <c r="L1289" s="7">
        <v>5</v>
      </c>
      <c r="M1289" s="7" t="s">
        <v>5757</v>
      </c>
      <c r="N1289" s="7"/>
    </row>
    <row r="1290" spans="1:14" hidden="1" x14ac:dyDescent="0.35">
      <c r="A1290" s="7">
        <v>30901057</v>
      </c>
      <c r="B1290" s="7" t="s">
        <v>5761</v>
      </c>
      <c r="C1290" s="7" t="s">
        <v>4457</v>
      </c>
      <c r="D1290" s="7" t="s">
        <v>4452</v>
      </c>
      <c r="E1290" s="7" t="s">
        <v>0</v>
      </c>
      <c r="F1290" s="7" t="s">
        <v>132</v>
      </c>
      <c r="G1290" s="7">
        <v>3894.6</v>
      </c>
      <c r="H1290" s="7">
        <v>2169.23</v>
      </c>
      <c r="I1290" s="7">
        <v>0</v>
      </c>
      <c r="J1290" s="7">
        <v>6063.83</v>
      </c>
      <c r="K1290" s="7" t="s">
        <v>132</v>
      </c>
      <c r="L1290" s="7">
        <v>5</v>
      </c>
      <c r="M1290" s="7" t="s">
        <v>5757</v>
      </c>
      <c r="N1290" s="7"/>
    </row>
    <row r="1291" spans="1:14" hidden="1" x14ac:dyDescent="0.35">
      <c r="A1291" s="7">
        <v>30901065</v>
      </c>
      <c r="B1291" s="7" t="s">
        <v>5762</v>
      </c>
      <c r="C1291" s="7" t="s">
        <v>4457</v>
      </c>
      <c r="D1291" s="7" t="s">
        <v>4452</v>
      </c>
      <c r="E1291" s="7" t="s">
        <v>0</v>
      </c>
      <c r="F1291" s="7" t="s">
        <v>132</v>
      </c>
      <c r="G1291" s="7">
        <v>4313.78</v>
      </c>
      <c r="H1291" s="7">
        <v>2805.02</v>
      </c>
      <c r="I1291" s="7">
        <v>0</v>
      </c>
      <c r="J1291" s="7">
        <v>7118.8</v>
      </c>
      <c r="K1291" s="7" t="s">
        <v>132</v>
      </c>
      <c r="L1291" s="7">
        <v>5</v>
      </c>
      <c r="M1291" s="7" t="s">
        <v>5757</v>
      </c>
      <c r="N1291" s="7"/>
    </row>
    <row r="1292" spans="1:14" hidden="1" x14ac:dyDescent="0.35">
      <c r="A1292" s="7">
        <v>30901073</v>
      </c>
      <c r="B1292" s="7" t="s">
        <v>5763</v>
      </c>
      <c r="C1292" s="7" t="s">
        <v>4457</v>
      </c>
      <c r="D1292" s="7" t="s">
        <v>4452</v>
      </c>
      <c r="E1292" s="7" t="s">
        <v>0</v>
      </c>
      <c r="F1292" s="7" t="s">
        <v>132</v>
      </c>
      <c r="G1292" s="7">
        <v>4931.96</v>
      </c>
      <c r="H1292" s="7">
        <v>4342.2700000000004</v>
      </c>
      <c r="I1292" s="7">
        <v>0</v>
      </c>
      <c r="J1292" s="7">
        <v>9274.23</v>
      </c>
      <c r="K1292" s="7" t="s">
        <v>132</v>
      </c>
      <c r="L1292" s="7">
        <v>8</v>
      </c>
      <c r="M1292" s="7" t="s">
        <v>5757</v>
      </c>
      <c r="N1292" s="7"/>
    </row>
    <row r="1293" spans="1:14" hidden="1" x14ac:dyDescent="0.35">
      <c r="A1293" s="7">
        <v>30901081</v>
      </c>
      <c r="B1293" s="7" t="s">
        <v>5764</v>
      </c>
      <c r="C1293" s="7" t="s">
        <v>4457</v>
      </c>
      <c r="D1293" s="7" t="s">
        <v>4452</v>
      </c>
      <c r="E1293" s="7" t="s">
        <v>0</v>
      </c>
      <c r="F1293" s="7" t="s">
        <v>132</v>
      </c>
      <c r="G1293" s="7">
        <v>4931.96</v>
      </c>
      <c r="H1293" s="7">
        <v>4683.03</v>
      </c>
      <c r="I1293" s="7">
        <v>0</v>
      </c>
      <c r="J1293" s="7">
        <v>9614.99</v>
      </c>
      <c r="K1293" s="7" t="s">
        <v>132</v>
      </c>
      <c r="L1293" s="7">
        <v>8</v>
      </c>
      <c r="M1293" s="7" t="s">
        <v>5757</v>
      </c>
      <c r="N1293" s="7"/>
    </row>
    <row r="1294" spans="1:14" ht="26" hidden="1" x14ac:dyDescent="0.35">
      <c r="A1294" s="7">
        <v>30901090</v>
      </c>
      <c r="B1294" s="7" t="s">
        <v>5765</v>
      </c>
      <c r="C1294" s="7" t="s">
        <v>4457</v>
      </c>
      <c r="D1294" s="7" t="s">
        <v>4452</v>
      </c>
      <c r="E1294" s="7" t="s">
        <v>0</v>
      </c>
      <c r="F1294" s="7" t="s">
        <v>132</v>
      </c>
      <c r="G1294" s="7">
        <v>4931.96</v>
      </c>
      <c r="H1294" s="7">
        <v>4097.25</v>
      </c>
      <c r="I1294" s="7">
        <v>0</v>
      </c>
      <c r="J1294" s="7">
        <v>9029.2099999999991</v>
      </c>
      <c r="K1294" s="7" t="s">
        <v>132</v>
      </c>
      <c r="L1294" s="7">
        <v>8</v>
      </c>
      <c r="M1294" s="7" t="s">
        <v>5757</v>
      </c>
      <c r="N1294" s="7"/>
    </row>
    <row r="1295" spans="1:14" hidden="1" x14ac:dyDescent="0.35">
      <c r="A1295" s="7">
        <v>30901103</v>
      </c>
      <c r="B1295" s="7" t="s">
        <v>5766</v>
      </c>
      <c r="C1295" s="7" t="s">
        <v>4457</v>
      </c>
      <c r="D1295" s="7" t="s">
        <v>4452</v>
      </c>
      <c r="E1295" s="7" t="s">
        <v>0</v>
      </c>
      <c r="F1295" s="7" t="s">
        <v>132</v>
      </c>
      <c r="G1295" s="7">
        <v>4055.81</v>
      </c>
      <c r="H1295" s="7">
        <v>2169.23</v>
      </c>
      <c r="I1295" s="7">
        <v>0</v>
      </c>
      <c r="J1295" s="7">
        <v>6225.04</v>
      </c>
      <c r="K1295" s="7" t="s">
        <v>132</v>
      </c>
      <c r="L1295" s="7">
        <v>8</v>
      </c>
      <c r="M1295" s="7" t="s">
        <v>5757</v>
      </c>
      <c r="N1295" s="7"/>
    </row>
    <row r="1296" spans="1:14" hidden="1" x14ac:dyDescent="0.35">
      <c r="A1296" s="7">
        <v>30901111</v>
      </c>
      <c r="B1296" s="7" t="s">
        <v>5767</v>
      </c>
      <c r="C1296" s="7" t="s">
        <v>4457</v>
      </c>
      <c r="D1296" s="7" t="s">
        <v>4452</v>
      </c>
      <c r="E1296" s="7" t="s">
        <v>0</v>
      </c>
      <c r="F1296" s="7" t="s">
        <v>132</v>
      </c>
      <c r="G1296" s="7">
        <v>4931.96</v>
      </c>
      <c r="H1296" s="7">
        <v>4405.05</v>
      </c>
      <c r="I1296" s="7">
        <v>0</v>
      </c>
      <c r="J1296" s="7">
        <v>9337.01</v>
      </c>
      <c r="K1296" s="7" t="s">
        <v>132</v>
      </c>
      <c r="L1296" s="7">
        <v>8</v>
      </c>
      <c r="M1296" s="7" t="s">
        <v>5757</v>
      </c>
      <c r="N1296" s="7"/>
    </row>
    <row r="1297" spans="1:14" hidden="1" x14ac:dyDescent="0.35">
      <c r="A1297" s="7">
        <v>30902010</v>
      </c>
      <c r="B1297" s="7" t="s">
        <v>5768</v>
      </c>
      <c r="C1297" s="7" t="s">
        <v>4457</v>
      </c>
      <c r="D1297" s="7" t="s">
        <v>4452</v>
      </c>
      <c r="E1297" s="7" t="s">
        <v>0</v>
      </c>
      <c r="F1297" s="7" t="s">
        <v>132</v>
      </c>
      <c r="G1297" s="7">
        <v>4687.6400000000003</v>
      </c>
      <c r="H1297" s="7">
        <v>2479.04</v>
      </c>
      <c r="I1297" s="7">
        <v>318.82</v>
      </c>
      <c r="J1297" s="7">
        <v>7485.5</v>
      </c>
      <c r="K1297" s="7" t="s">
        <v>132</v>
      </c>
      <c r="L1297" s="7">
        <v>8</v>
      </c>
      <c r="M1297" s="7" t="s">
        <v>5757</v>
      </c>
      <c r="N1297" s="7"/>
    </row>
    <row r="1298" spans="1:14" hidden="1" x14ac:dyDescent="0.35">
      <c r="A1298" s="7">
        <v>30902029</v>
      </c>
      <c r="B1298" s="7" t="s">
        <v>5769</v>
      </c>
      <c r="C1298" s="7" t="s">
        <v>4457</v>
      </c>
      <c r="D1298" s="7" t="s">
        <v>4452</v>
      </c>
      <c r="E1298" s="7" t="s">
        <v>0</v>
      </c>
      <c r="F1298" s="7" t="s">
        <v>132</v>
      </c>
      <c r="G1298" s="7">
        <v>4181.6499999999996</v>
      </c>
      <c r="H1298" s="7">
        <v>4321.1899999999996</v>
      </c>
      <c r="I1298" s="7">
        <v>318.82</v>
      </c>
      <c r="J1298" s="7">
        <v>8821.66</v>
      </c>
      <c r="K1298" s="7" t="s">
        <v>132</v>
      </c>
      <c r="L1298" s="7">
        <v>5</v>
      </c>
      <c r="M1298" s="7" t="s">
        <v>5757</v>
      </c>
      <c r="N1298" s="7"/>
    </row>
    <row r="1299" spans="1:14" hidden="1" x14ac:dyDescent="0.35">
      <c r="A1299" s="7">
        <v>30902037</v>
      </c>
      <c r="B1299" s="7" t="s">
        <v>5770</v>
      </c>
      <c r="C1299" s="7" t="s">
        <v>4457</v>
      </c>
      <c r="D1299" s="7" t="s">
        <v>4452</v>
      </c>
      <c r="E1299" s="7" t="s">
        <v>0</v>
      </c>
      <c r="F1299" s="7" t="s">
        <v>132</v>
      </c>
      <c r="G1299" s="7">
        <v>3923.69</v>
      </c>
      <c r="H1299" s="7">
        <v>2100.96</v>
      </c>
      <c r="I1299" s="7">
        <v>318.82</v>
      </c>
      <c r="J1299" s="7">
        <v>6343.47</v>
      </c>
      <c r="K1299" s="7" t="s">
        <v>132</v>
      </c>
      <c r="L1299" s="7">
        <v>5</v>
      </c>
      <c r="M1299" s="7" t="s">
        <v>5757</v>
      </c>
      <c r="N1299" s="7"/>
    </row>
    <row r="1300" spans="1:14" hidden="1" x14ac:dyDescent="0.35">
      <c r="A1300" s="7">
        <v>30902045</v>
      </c>
      <c r="B1300" s="7" t="s">
        <v>5771</v>
      </c>
      <c r="C1300" s="7" t="s">
        <v>4457</v>
      </c>
      <c r="D1300" s="7" t="s">
        <v>4452</v>
      </c>
      <c r="E1300" s="7" t="s">
        <v>0</v>
      </c>
      <c r="F1300" s="7" t="s">
        <v>132</v>
      </c>
      <c r="G1300" s="7">
        <v>3923.69</v>
      </c>
      <c r="H1300" s="7">
        <v>4276</v>
      </c>
      <c r="I1300" s="7">
        <v>318.82</v>
      </c>
      <c r="J1300" s="7">
        <v>8518.51</v>
      </c>
      <c r="K1300" s="7" t="s">
        <v>132</v>
      </c>
      <c r="L1300" s="7">
        <v>5</v>
      </c>
      <c r="M1300" s="7" t="s">
        <v>5757</v>
      </c>
      <c r="N1300" s="7"/>
    </row>
    <row r="1301" spans="1:14" hidden="1" x14ac:dyDescent="0.35">
      <c r="A1301" s="7">
        <v>30902053</v>
      </c>
      <c r="B1301" s="7" t="s">
        <v>5772</v>
      </c>
      <c r="C1301" s="7" t="s">
        <v>4457</v>
      </c>
      <c r="D1301" s="7" t="s">
        <v>4452</v>
      </c>
      <c r="E1301" s="7" t="s">
        <v>0</v>
      </c>
      <c r="F1301" s="7" t="s">
        <v>132</v>
      </c>
      <c r="G1301" s="7">
        <v>3923.69</v>
      </c>
      <c r="H1301" s="7">
        <v>4276</v>
      </c>
      <c r="I1301" s="7">
        <v>318.82</v>
      </c>
      <c r="J1301" s="7">
        <v>8518.51</v>
      </c>
      <c r="K1301" s="7" t="s">
        <v>132</v>
      </c>
      <c r="L1301" s="7">
        <v>5</v>
      </c>
      <c r="M1301" s="7" t="s">
        <v>5757</v>
      </c>
      <c r="N1301" s="7"/>
    </row>
    <row r="1302" spans="1:14" hidden="1" x14ac:dyDescent="0.35">
      <c r="A1302" s="7">
        <v>30903017</v>
      </c>
      <c r="B1302" s="7" t="s">
        <v>5773</v>
      </c>
      <c r="C1302" s="7" t="s">
        <v>4457</v>
      </c>
      <c r="D1302" s="7" t="s">
        <v>4452</v>
      </c>
      <c r="E1302" s="7" t="s">
        <v>0</v>
      </c>
      <c r="F1302" s="7" t="s">
        <v>132</v>
      </c>
      <c r="G1302" s="7">
        <v>3923.14</v>
      </c>
      <c r="H1302" s="7">
        <v>2479.04</v>
      </c>
      <c r="I1302" s="7">
        <v>318.82</v>
      </c>
      <c r="J1302" s="7">
        <v>6721</v>
      </c>
      <c r="K1302" s="7" t="s">
        <v>132</v>
      </c>
      <c r="L1302" s="7">
        <v>5</v>
      </c>
      <c r="M1302" s="7" t="s">
        <v>5757</v>
      </c>
      <c r="N1302" s="7"/>
    </row>
    <row r="1303" spans="1:14" hidden="1" x14ac:dyDescent="0.35">
      <c r="A1303" s="7">
        <v>30903025</v>
      </c>
      <c r="B1303" s="7" t="s">
        <v>5774</v>
      </c>
      <c r="C1303" s="7" t="s">
        <v>4457</v>
      </c>
      <c r="D1303" s="7" t="s">
        <v>4452</v>
      </c>
      <c r="E1303" s="7" t="s">
        <v>0</v>
      </c>
      <c r="F1303" s="7" t="s">
        <v>132</v>
      </c>
      <c r="G1303" s="7">
        <v>3923.14</v>
      </c>
      <c r="H1303" s="7">
        <v>4797.1899999999996</v>
      </c>
      <c r="I1303" s="7">
        <v>318.82</v>
      </c>
      <c r="J1303" s="7">
        <v>9039.15</v>
      </c>
      <c r="K1303" s="7" t="s">
        <v>132</v>
      </c>
      <c r="L1303" s="7">
        <v>5</v>
      </c>
      <c r="M1303" s="7" t="s">
        <v>5757</v>
      </c>
      <c r="N1303" s="7"/>
    </row>
    <row r="1304" spans="1:14" hidden="1" x14ac:dyDescent="0.35">
      <c r="A1304" s="7">
        <v>30903033</v>
      </c>
      <c r="B1304" s="7" t="s">
        <v>5775</v>
      </c>
      <c r="C1304" s="7" t="s">
        <v>4457</v>
      </c>
      <c r="D1304" s="7" t="s">
        <v>4452</v>
      </c>
      <c r="E1304" s="7" t="s">
        <v>0</v>
      </c>
      <c r="F1304" s="7" t="s">
        <v>132</v>
      </c>
      <c r="G1304" s="7">
        <v>4181.6499999999996</v>
      </c>
      <c r="H1304" s="7">
        <v>4800</v>
      </c>
      <c r="I1304" s="7">
        <v>318.82</v>
      </c>
      <c r="J1304" s="7">
        <v>9300.4699999999993</v>
      </c>
      <c r="K1304" s="7" t="s">
        <v>132</v>
      </c>
      <c r="L1304" s="7">
        <v>5</v>
      </c>
      <c r="M1304" s="7" t="s">
        <v>5757</v>
      </c>
      <c r="N1304" s="7"/>
    </row>
    <row r="1305" spans="1:14" hidden="1" x14ac:dyDescent="0.35">
      <c r="A1305" s="7">
        <v>30903041</v>
      </c>
      <c r="B1305" s="7" t="s">
        <v>5776</v>
      </c>
      <c r="C1305" s="7" t="s">
        <v>4457</v>
      </c>
      <c r="D1305" s="7" t="s">
        <v>4452</v>
      </c>
      <c r="E1305" s="7" t="s">
        <v>0</v>
      </c>
      <c r="F1305" s="7" t="s">
        <v>132</v>
      </c>
      <c r="G1305" s="7">
        <v>3923.14</v>
      </c>
      <c r="H1305" s="7">
        <v>3943.28</v>
      </c>
      <c r="I1305" s="7">
        <v>318.82</v>
      </c>
      <c r="J1305" s="7">
        <v>8185.24</v>
      </c>
      <c r="K1305" s="7" t="s">
        <v>132</v>
      </c>
      <c r="L1305" s="7">
        <v>5</v>
      </c>
      <c r="M1305" s="7" t="s">
        <v>5757</v>
      </c>
      <c r="N1305" s="7"/>
    </row>
    <row r="1306" spans="1:14" hidden="1" x14ac:dyDescent="0.35">
      <c r="A1306" s="7">
        <v>30904013</v>
      </c>
      <c r="B1306" s="7" t="s">
        <v>5777</v>
      </c>
      <c r="C1306" s="7" t="s">
        <v>4445</v>
      </c>
      <c r="D1306" s="7" t="s">
        <v>4462</v>
      </c>
      <c r="E1306" s="7" t="s">
        <v>0</v>
      </c>
      <c r="F1306" s="7" t="s">
        <v>0</v>
      </c>
      <c r="G1306" s="7">
        <v>72.5</v>
      </c>
      <c r="H1306" s="7">
        <v>57.6</v>
      </c>
      <c r="I1306" s="7">
        <v>0</v>
      </c>
      <c r="J1306" s="7">
        <v>130.1</v>
      </c>
      <c r="K1306" s="7" t="s">
        <v>0</v>
      </c>
      <c r="L1306" s="7">
        <v>1</v>
      </c>
      <c r="M1306" s="7" t="s">
        <v>5757</v>
      </c>
      <c r="N1306" s="7"/>
    </row>
    <row r="1307" spans="1:14" hidden="1" x14ac:dyDescent="0.35">
      <c r="A1307" s="7">
        <v>30904021</v>
      </c>
      <c r="B1307" s="7" t="s">
        <v>5778</v>
      </c>
      <c r="C1307" s="7" t="s">
        <v>4457</v>
      </c>
      <c r="D1307" s="7" t="s">
        <v>4452</v>
      </c>
      <c r="E1307" s="7" t="s">
        <v>0</v>
      </c>
      <c r="F1307" s="7" t="s">
        <v>132</v>
      </c>
      <c r="G1307" s="7">
        <v>1119.21</v>
      </c>
      <c r="H1307" s="7">
        <v>968.8</v>
      </c>
      <c r="I1307" s="7">
        <v>0</v>
      </c>
      <c r="J1307" s="7">
        <v>2088.0100000000002</v>
      </c>
      <c r="K1307" s="7" t="s">
        <v>132</v>
      </c>
      <c r="L1307" s="7">
        <v>1</v>
      </c>
      <c r="M1307" s="7" t="s">
        <v>5757</v>
      </c>
      <c r="N1307" s="7"/>
    </row>
    <row r="1308" spans="1:14" hidden="1" x14ac:dyDescent="0.35">
      <c r="A1308" s="7">
        <v>30904064</v>
      </c>
      <c r="B1308" s="7" t="s">
        <v>5779</v>
      </c>
      <c r="C1308" s="7" t="s">
        <v>4457</v>
      </c>
      <c r="D1308" s="7" t="s">
        <v>4452</v>
      </c>
      <c r="E1308" s="7" t="s">
        <v>0</v>
      </c>
      <c r="F1308" s="7" t="s">
        <v>132</v>
      </c>
      <c r="G1308" s="7">
        <v>1119.21</v>
      </c>
      <c r="H1308" s="7">
        <v>860.54</v>
      </c>
      <c r="I1308" s="7">
        <v>0</v>
      </c>
      <c r="J1308" s="7">
        <v>1979.75</v>
      </c>
      <c r="K1308" s="7" t="s">
        <v>132</v>
      </c>
      <c r="L1308" s="7">
        <v>1</v>
      </c>
      <c r="M1308" s="7" t="s">
        <v>5757</v>
      </c>
      <c r="N1308" s="7"/>
    </row>
    <row r="1309" spans="1:14" hidden="1" x14ac:dyDescent="0.35">
      <c r="A1309" s="7">
        <v>30904080</v>
      </c>
      <c r="B1309" s="7" t="s">
        <v>5780</v>
      </c>
      <c r="C1309" s="7" t="s">
        <v>4457</v>
      </c>
      <c r="D1309" s="7" t="s">
        <v>4452</v>
      </c>
      <c r="E1309" s="7" t="s">
        <v>0</v>
      </c>
      <c r="F1309" s="7" t="s">
        <v>132</v>
      </c>
      <c r="G1309" s="7">
        <v>171.94</v>
      </c>
      <c r="H1309" s="7">
        <v>491.55</v>
      </c>
      <c r="I1309" s="7">
        <v>38</v>
      </c>
      <c r="J1309" s="7">
        <v>701.49</v>
      </c>
      <c r="K1309" s="7" t="s">
        <v>132</v>
      </c>
      <c r="L1309" s="7">
        <v>1</v>
      </c>
      <c r="M1309" s="7" t="s">
        <v>5757</v>
      </c>
      <c r="N1309" s="7"/>
    </row>
    <row r="1310" spans="1:14" ht="26" hidden="1" x14ac:dyDescent="0.35">
      <c r="A1310" s="7">
        <v>30904099</v>
      </c>
      <c r="B1310" s="7" t="s">
        <v>5781</v>
      </c>
      <c r="C1310" s="7" t="s">
        <v>4445</v>
      </c>
      <c r="D1310" s="7" t="s">
        <v>4462</v>
      </c>
      <c r="E1310" s="7" t="s">
        <v>132</v>
      </c>
      <c r="F1310" s="7" t="s">
        <v>0</v>
      </c>
      <c r="G1310" s="7">
        <v>220</v>
      </c>
      <c r="H1310" s="7">
        <v>235.98</v>
      </c>
      <c r="I1310" s="7">
        <v>4.5</v>
      </c>
      <c r="J1310" s="7">
        <v>460.48</v>
      </c>
      <c r="K1310" s="7" t="s">
        <v>132</v>
      </c>
      <c r="L1310" s="7">
        <v>1</v>
      </c>
      <c r="M1310" s="7" t="s">
        <v>5757</v>
      </c>
      <c r="N1310" s="7"/>
    </row>
    <row r="1311" spans="1:14" hidden="1" x14ac:dyDescent="0.35">
      <c r="A1311" s="7">
        <v>30904102</v>
      </c>
      <c r="B1311" s="7" t="s">
        <v>5782</v>
      </c>
      <c r="C1311" s="7" t="s">
        <v>4457</v>
      </c>
      <c r="D1311" s="7" t="s">
        <v>4452</v>
      </c>
      <c r="E1311" s="7" t="s">
        <v>0</v>
      </c>
      <c r="F1311" s="7" t="s">
        <v>132</v>
      </c>
      <c r="G1311" s="7">
        <v>220</v>
      </c>
      <c r="H1311" s="7">
        <v>473.29</v>
      </c>
      <c r="I1311" s="7">
        <v>0</v>
      </c>
      <c r="J1311" s="7">
        <v>693.29</v>
      </c>
      <c r="K1311" s="7" t="s">
        <v>132</v>
      </c>
      <c r="L1311" s="7">
        <v>1</v>
      </c>
      <c r="M1311" s="7" t="s">
        <v>5757</v>
      </c>
      <c r="N1311" s="7"/>
    </row>
    <row r="1312" spans="1:14" hidden="1" x14ac:dyDescent="0.35">
      <c r="A1312" s="7">
        <v>30904110</v>
      </c>
      <c r="B1312" s="7" t="s">
        <v>5783</v>
      </c>
      <c r="C1312" s="7" t="s">
        <v>4457</v>
      </c>
      <c r="D1312" s="7" t="s">
        <v>4452</v>
      </c>
      <c r="E1312" s="7" t="s">
        <v>0</v>
      </c>
      <c r="F1312" s="7" t="s">
        <v>132</v>
      </c>
      <c r="G1312" s="7">
        <v>220</v>
      </c>
      <c r="H1312" s="7">
        <v>337.89</v>
      </c>
      <c r="I1312" s="7">
        <v>0</v>
      </c>
      <c r="J1312" s="7">
        <v>557.89</v>
      </c>
      <c r="K1312" s="7" t="s">
        <v>132</v>
      </c>
      <c r="L1312" s="7">
        <v>1</v>
      </c>
      <c r="M1312" s="7" t="s">
        <v>5757</v>
      </c>
      <c r="N1312" s="7"/>
    </row>
    <row r="1313" spans="1:14" hidden="1" x14ac:dyDescent="0.35">
      <c r="A1313" s="7">
        <v>30904129</v>
      </c>
      <c r="B1313" s="7" t="s">
        <v>5784</v>
      </c>
      <c r="C1313" s="7" t="s">
        <v>4457</v>
      </c>
      <c r="D1313" s="7" t="s">
        <v>4452</v>
      </c>
      <c r="E1313" s="7" t="s">
        <v>0</v>
      </c>
      <c r="F1313" s="7" t="s">
        <v>132</v>
      </c>
      <c r="G1313" s="7">
        <v>220</v>
      </c>
      <c r="H1313" s="7">
        <v>326.39999999999998</v>
      </c>
      <c r="I1313" s="7">
        <v>0</v>
      </c>
      <c r="J1313" s="7">
        <v>546.4</v>
      </c>
      <c r="K1313" s="7" t="s">
        <v>132</v>
      </c>
      <c r="L1313" s="7">
        <v>1</v>
      </c>
      <c r="M1313" s="7" t="s">
        <v>5757</v>
      </c>
      <c r="N1313" s="7"/>
    </row>
    <row r="1314" spans="1:14" ht="26" hidden="1" x14ac:dyDescent="0.35">
      <c r="A1314" s="7">
        <v>30904137</v>
      </c>
      <c r="B1314" s="7" t="s">
        <v>5785</v>
      </c>
      <c r="C1314" s="7" t="s">
        <v>4457</v>
      </c>
      <c r="D1314" s="7" t="s">
        <v>4452</v>
      </c>
      <c r="E1314" s="7" t="s">
        <v>0</v>
      </c>
      <c r="F1314" s="7" t="s">
        <v>132</v>
      </c>
      <c r="G1314" s="7">
        <v>238.13</v>
      </c>
      <c r="H1314" s="7">
        <v>502.53</v>
      </c>
      <c r="I1314" s="7">
        <v>38</v>
      </c>
      <c r="J1314" s="7">
        <v>778.66</v>
      </c>
      <c r="K1314" s="7" t="s">
        <v>132</v>
      </c>
      <c r="L1314" s="7">
        <v>1</v>
      </c>
      <c r="M1314" s="7" t="s">
        <v>5757</v>
      </c>
      <c r="N1314" s="7"/>
    </row>
    <row r="1315" spans="1:14" ht="26" hidden="1" x14ac:dyDescent="0.35">
      <c r="A1315" s="7">
        <v>30904145</v>
      </c>
      <c r="B1315" s="7" t="s">
        <v>5786</v>
      </c>
      <c r="C1315" s="7" t="s">
        <v>4457</v>
      </c>
      <c r="D1315" s="7" t="s">
        <v>4452</v>
      </c>
      <c r="E1315" s="7" t="s">
        <v>0</v>
      </c>
      <c r="F1315" s="7" t="s">
        <v>132</v>
      </c>
      <c r="G1315" s="7">
        <v>238.13</v>
      </c>
      <c r="H1315" s="7">
        <v>650.53</v>
      </c>
      <c r="I1315" s="7">
        <v>38</v>
      </c>
      <c r="J1315" s="7">
        <v>926.66</v>
      </c>
      <c r="K1315" s="7" t="s">
        <v>132</v>
      </c>
      <c r="L1315" s="7">
        <v>1</v>
      </c>
      <c r="M1315" s="7" t="s">
        <v>5757</v>
      </c>
      <c r="N1315" s="7"/>
    </row>
    <row r="1316" spans="1:14" ht="26" hidden="1" x14ac:dyDescent="0.35">
      <c r="A1316" s="7">
        <v>30904161</v>
      </c>
      <c r="B1316" s="7" t="s">
        <v>5787</v>
      </c>
      <c r="C1316" s="7" t="s">
        <v>4457</v>
      </c>
      <c r="D1316" s="7" t="s">
        <v>4452</v>
      </c>
      <c r="E1316" s="7" t="s">
        <v>0</v>
      </c>
      <c r="F1316" s="7" t="s">
        <v>132</v>
      </c>
      <c r="G1316" s="7">
        <v>1077.25</v>
      </c>
      <c r="H1316" s="7">
        <v>1200</v>
      </c>
      <c r="I1316" s="7">
        <v>0</v>
      </c>
      <c r="J1316" s="7">
        <v>2277.25</v>
      </c>
      <c r="K1316" s="7" t="s">
        <v>132</v>
      </c>
      <c r="L1316" s="7">
        <v>1</v>
      </c>
      <c r="M1316" s="7" t="s">
        <v>5757</v>
      </c>
      <c r="N1316" s="7"/>
    </row>
    <row r="1317" spans="1:14" hidden="1" x14ac:dyDescent="0.35">
      <c r="A1317" s="7">
        <v>30905010</v>
      </c>
      <c r="B1317" s="7" t="s">
        <v>5788</v>
      </c>
      <c r="C1317" s="7" t="s">
        <v>4445</v>
      </c>
      <c r="D1317" s="7" t="s">
        <v>4452</v>
      </c>
      <c r="E1317" s="7" t="s">
        <v>132</v>
      </c>
      <c r="F1317" s="7" t="s">
        <v>0</v>
      </c>
      <c r="G1317" s="7">
        <v>125</v>
      </c>
      <c r="H1317" s="7">
        <v>397.76</v>
      </c>
      <c r="I1317" s="7">
        <v>0</v>
      </c>
      <c r="J1317" s="7">
        <v>522.76</v>
      </c>
      <c r="K1317" s="7" t="s">
        <v>132</v>
      </c>
      <c r="L1317" s="7">
        <v>1</v>
      </c>
      <c r="M1317" s="7" t="s">
        <v>5757</v>
      </c>
      <c r="N1317" s="7"/>
    </row>
    <row r="1318" spans="1:14" hidden="1" x14ac:dyDescent="0.35">
      <c r="A1318" s="7">
        <v>30905028</v>
      </c>
      <c r="B1318" s="7" t="s">
        <v>5789</v>
      </c>
      <c r="C1318" s="7" t="s">
        <v>4457</v>
      </c>
      <c r="D1318" s="7" t="s">
        <v>4452</v>
      </c>
      <c r="E1318" s="7" t="s">
        <v>0</v>
      </c>
      <c r="F1318" s="7" t="s">
        <v>132</v>
      </c>
      <c r="G1318" s="7">
        <v>1983.82</v>
      </c>
      <c r="H1318" s="7">
        <v>839.2</v>
      </c>
      <c r="I1318" s="7">
        <v>160.04</v>
      </c>
      <c r="J1318" s="7">
        <v>2983.06</v>
      </c>
      <c r="K1318" s="7" t="s">
        <v>132</v>
      </c>
      <c r="L1318" s="7">
        <v>3</v>
      </c>
      <c r="M1318" s="7" t="s">
        <v>5757</v>
      </c>
      <c r="N1318" s="7"/>
    </row>
    <row r="1319" spans="1:14" hidden="1" x14ac:dyDescent="0.35">
      <c r="A1319" s="7">
        <v>30905036</v>
      </c>
      <c r="B1319" s="7" t="s">
        <v>5790</v>
      </c>
      <c r="C1319" s="7" t="s">
        <v>4457</v>
      </c>
      <c r="D1319" s="7" t="s">
        <v>4452</v>
      </c>
      <c r="E1319" s="7" t="s">
        <v>0</v>
      </c>
      <c r="F1319" s="7" t="s">
        <v>132</v>
      </c>
      <c r="G1319" s="7">
        <v>496.96</v>
      </c>
      <c r="H1319" s="7">
        <v>349.6</v>
      </c>
      <c r="I1319" s="7">
        <v>0</v>
      </c>
      <c r="J1319" s="7">
        <v>846.56</v>
      </c>
      <c r="K1319" s="7" t="s">
        <v>132</v>
      </c>
      <c r="L1319" s="7">
        <v>1</v>
      </c>
      <c r="M1319" s="7" t="s">
        <v>5757</v>
      </c>
      <c r="N1319" s="7"/>
    </row>
    <row r="1320" spans="1:14" ht="26" hidden="1" x14ac:dyDescent="0.35">
      <c r="A1320" s="7">
        <v>30905044</v>
      </c>
      <c r="B1320" s="7" t="s">
        <v>5791</v>
      </c>
      <c r="C1320" s="7" t="s">
        <v>4457</v>
      </c>
      <c r="D1320" s="7" t="s">
        <v>4452</v>
      </c>
      <c r="E1320" s="7" t="s">
        <v>0</v>
      </c>
      <c r="F1320" s="7" t="s">
        <v>132</v>
      </c>
      <c r="G1320" s="7">
        <v>496.96</v>
      </c>
      <c r="H1320" s="7">
        <v>695</v>
      </c>
      <c r="I1320" s="7">
        <v>0</v>
      </c>
      <c r="J1320" s="7">
        <v>1191.96</v>
      </c>
      <c r="K1320" s="7" t="s">
        <v>132</v>
      </c>
      <c r="L1320" s="7">
        <v>1</v>
      </c>
      <c r="M1320" s="7" t="s">
        <v>5757</v>
      </c>
      <c r="N1320" s="7"/>
    </row>
    <row r="1321" spans="1:14" hidden="1" x14ac:dyDescent="0.35">
      <c r="A1321" s="7">
        <v>30905052</v>
      </c>
      <c r="B1321" s="7" t="s">
        <v>5792</v>
      </c>
      <c r="C1321" s="7" t="s">
        <v>4457</v>
      </c>
      <c r="D1321" s="7" t="s">
        <v>4452</v>
      </c>
      <c r="E1321" s="7" t="s">
        <v>0</v>
      </c>
      <c r="F1321" s="7" t="s">
        <v>132</v>
      </c>
      <c r="G1321" s="7">
        <v>4237.75</v>
      </c>
      <c r="H1321" s="7">
        <v>1081.9100000000001</v>
      </c>
      <c r="I1321" s="7">
        <v>318.82</v>
      </c>
      <c r="J1321" s="7">
        <v>5638.48</v>
      </c>
      <c r="K1321" s="7" t="s">
        <v>132</v>
      </c>
      <c r="L1321" s="7">
        <v>8</v>
      </c>
      <c r="M1321" s="7" t="s">
        <v>5757</v>
      </c>
      <c r="N1321" s="7"/>
    </row>
    <row r="1322" spans="1:14" hidden="1" x14ac:dyDescent="0.35">
      <c r="A1322" s="7">
        <v>30905060</v>
      </c>
      <c r="B1322" s="7" t="s">
        <v>5793</v>
      </c>
      <c r="C1322" s="7" t="s">
        <v>4445</v>
      </c>
      <c r="D1322" s="7" t="s">
        <v>4452</v>
      </c>
      <c r="E1322" s="7" t="s">
        <v>0</v>
      </c>
      <c r="F1322" s="7" t="s">
        <v>0</v>
      </c>
      <c r="G1322" s="7">
        <v>0</v>
      </c>
      <c r="H1322" s="7">
        <v>235.52</v>
      </c>
      <c r="I1322" s="7">
        <v>0</v>
      </c>
      <c r="J1322" s="7">
        <v>235.52</v>
      </c>
      <c r="K1322" s="7" t="s">
        <v>0</v>
      </c>
      <c r="L1322" s="7">
        <v>1</v>
      </c>
      <c r="M1322" s="7" t="s">
        <v>5757</v>
      </c>
      <c r="N1322" s="7"/>
    </row>
    <row r="1323" spans="1:14" hidden="1" x14ac:dyDescent="0.35">
      <c r="A1323" s="7">
        <v>30906016</v>
      </c>
      <c r="B1323" s="7" t="s">
        <v>5794</v>
      </c>
      <c r="C1323" s="7" t="s">
        <v>4457</v>
      </c>
      <c r="D1323" s="7" t="s">
        <v>4452</v>
      </c>
      <c r="E1323" s="7" t="s">
        <v>0</v>
      </c>
      <c r="F1323" s="7" t="s">
        <v>132</v>
      </c>
      <c r="G1323" s="7">
        <v>2005.24</v>
      </c>
      <c r="H1323" s="7">
        <v>2105.77</v>
      </c>
      <c r="I1323" s="7">
        <v>81.099999999999994</v>
      </c>
      <c r="J1323" s="7">
        <v>4192.1099999999997</v>
      </c>
      <c r="K1323" s="7" t="s">
        <v>132</v>
      </c>
      <c r="L1323" s="7">
        <v>5</v>
      </c>
      <c r="M1323" s="7" t="s">
        <v>5757</v>
      </c>
      <c r="N1323" s="7"/>
    </row>
    <row r="1324" spans="1:14" hidden="1" x14ac:dyDescent="0.35">
      <c r="A1324" s="7">
        <v>30906024</v>
      </c>
      <c r="B1324" s="7" t="s">
        <v>5795</v>
      </c>
      <c r="C1324" s="7" t="s">
        <v>4457</v>
      </c>
      <c r="D1324" s="7" t="s">
        <v>4452</v>
      </c>
      <c r="E1324" s="7" t="s">
        <v>0</v>
      </c>
      <c r="F1324" s="7" t="s">
        <v>132</v>
      </c>
      <c r="G1324" s="7">
        <v>2059.11</v>
      </c>
      <c r="H1324" s="7">
        <v>2427.63</v>
      </c>
      <c r="I1324" s="7">
        <v>81.099999999999994</v>
      </c>
      <c r="J1324" s="7">
        <v>4567.84</v>
      </c>
      <c r="K1324" s="7" t="s">
        <v>132</v>
      </c>
      <c r="L1324" s="7">
        <v>5</v>
      </c>
      <c r="M1324" s="7" t="s">
        <v>5757</v>
      </c>
      <c r="N1324" s="7"/>
    </row>
    <row r="1325" spans="1:14" hidden="1" x14ac:dyDescent="0.35">
      <c r="A1325" s="7">
        <v>30906032</v>
      </c>
      <c r="B1325" s="7" t="s">
        <v>5796</v>
      </c>
      <c r="C1325" s="7" t="s">
        <v>4457</v>
      </c>
      <c r="D1325" s="7" t="s">
        <v>4452</v>
      </c>
      <c r="E1325" s="7" t="s">
        <v>0</v>
      </c>
      <c r="F1325" s="7" t="s">
        <v>132</v>
      </c>
      <c r="G1325" s="7">
        <v>3923.14</v>
      </c>
      <c r="H1325" s="7">
        <v>2479.04</v>
      </c>
      <c r="I1325" s="7">
        <v>318.82</v>
      </c>
      <c r="J1325" s="7">
        <v>6721</v>
      </c>
      <c r="K1325" s="7" t="s">
        <v>132</v>
      </c>
      <c r="L1325" s="7">
        <v>5</v>
      </c>
      <c r="M1325" s="7" t="s">
        <v>5757</v>
      </c>
      <c r="N1325" s="7"/>
    </row>
    <row r="1326" spans="1:14" hidden="1" x14ac:dyDescent="0.35">
      <c r="A1326" s="7">
        <v>30906040</v>
      </c>
      <c r="B1326" s="7" t="s">
        <v>5797</v>
      </c>
      <c r="C1326" s="7" t="s">
        <v>4457</v>
      </c>
      <c r="D1326" s="7" t="s">
        <v>4452</v>
      </c>
      <c r="E1326" s="7" t="s">
        <v>0</v>
      </c>
      <c r="F1326" s="7" t="s">
        <v>132</v>
      </c>
      <c r="G1326" s="7">
        <v>1559.25</v>
      </c>
      <c r="H1326" s="7">
        <v>1159.8399999999999</v>
      </c>
      <c r="I1326" s="7">
        <v>60.74</v>
      </c>
      <c r="J1326" s="7">
        <v>2779.83</v>
      </c>
      <c r="K1326" s="7" t="s">
        <v>132</v>
      </c>
      <c r="L1326" s="7">
        <v>5</v>
      </c>
      <c r="M1326" s="7" t="s">
        <v>5757</v>
      </c>
      <c r="N1326" s="7"/>
    </row>
    <row r="1327" spans="1:14" hidden="1" x14ac:dyDescent="0.35">
      <c r="A1327" s="7">
        <v>30906059</v>
      </c>
      <c r="B1327" s="7" t="s">
        <v>5798</v>
      </c>
      <c r="C1327" s="7" t="s">
        <v>4457</v>
      </c>
      <c r="D1327" s="7" t="s">
        <v>4452</v>
      </c>
      <c r="E1327" s="7" t="s">
        <v>0</v>
      </c>
      <c r="F1327" s="7" t="s">
        <v>132</v>
      </c>
      <c r="G1327" s="7">
        <v>1209.25</v>
      </c>
      <c r="H1327" s="7">
        <v>1028</v>
      </c>
      <c r="I1327" s="7">
        <v>60.74</v>
      </c>
      <c r="J1327" s="7">
        <v>2297.9899999999998</v>
      </c>
      <c r="K1327" s="7" t="s">
        <v>132</v>
      </c>
      <c r="L1327" s="7">
        <v>5</v>
      </c>
      <c r="M1327" s="7" t="s">
        <v>5757</v>
      </c>
      <c r="N1327" s="7"/>
    </row>
    <row r="1328" spans="1:14" hidden="1" x14ac:dyDescent="0.35">
      <c r="A1328" s="7">
        <v>30906067</v>
      </c>
      <c r="B1328" s="7" t="s">
        <v>5799</v>
      </c>
      <c r="C1328" s="7" t="s">
        <v>4457</v>
      </c>
      <c r="D1328" s="7" t="s">
        <v>4452</v>
      </c>
      <c r="E1328" s="7" t="s">
        <v>0</v>
      </c>
      <c r="F1328" s="7" t="s">
        <v>132</v>
      </c>
      <c r="G1328" s="7">
        <v>1559.25</v>
      </c>
      <c r="H1328" s="7">
        <v>1054.47</v>
      </c>
      <c r="I1328" s="7">
        <v>60.74</v>
      </c>
      <c r="J1328" s="7">
        <v>2674.46</v>
      </c>
      <c r="K1328" s="7" t="s">
        <v>132</v>
      </c>
      <c r="L1328" s="7">
        <v>5</v>
      </c>
      <c r="M1328" s="7" t="s">
        <v>5757</v>
      </c>
      <c r="N1328" s="7"/>
    </row>
    <row r="1329" spans="1:14" hidden="1" x14ac:dyDescent="0.35">
      <c r="A1329" s="7">
        <v>30906075</v>
      </c>
      <c r="B1329" s="7" t="s">
        <v>5800</v>
      </c>
      <c r="C1329" s="7" t="s">
        <v>4457</v>
      </c>
      <c r="D1329" s="7" t="s">
        <v>4452</v>
      </c>
      <c r="E1329" s="7" t="s">
        <v>0</v>
      </c>
      <c r="F1329" s="7" t="s">
        <v>132</v>
      </c>
      <c r="G1329" s="7">
        <v>1559.25</v>
      </c>
      <c r="H1329" s="7">
        <v>849.51</v>
      </c>
      <c r="I1329" s="7">
        <v>60.74</v>
      </c>
      <c r="J1329" s="7">
        <v>2469.5</v>
      </c>
      <c r="K1329" s="7" t="s">
        <v>132</v>
      </c>
      <c r="L1329" s="7">
        <v>5</v>
      </c>
      <c r="M1329" s="7" t="s">
        <v>5757</v>
      </c>
      <c r="N1329" s="7"/>
    </row>
    <row r="1330" spans="1:14" hidden="1" x14ac:dyDescent="0.35">
      <c r="A1330" s="7">
        <v>30906083</v>
      </c>
      <c r="B1330" s="7" t="s">
        <v>5801</v>
      </c>
      <c r="C1330" s="7" t="s">
        <v>4457</v>
      </c>
      <c r="D1330" s="7" t="s">
        <v>4452</v>
      </c>
      <c r="E1330" s="7" t="s">
        <v>0</v>
      </c>
      <c r="F1330" s="7" t="s">
        <v>132</v>
      </c>
      <c r="G1330" s="7">
        <v>3923.14</v>
      </c>
      <c r="H1330" s="7">
        <v>4198.33</v>
      </c>
      <c r="I1330" s="7">
        <v>318.82</v>
      </c>
      <c r="J1330" s="7">
        <v>8440.2900000000009</v>
      </c>
      <c r="K1330" s="7" t="s">
        <v>132</v>
      </c>
      <c r="L1330" s="7">
        <v>5</v>
      </c>
      <c r="M1330" s="7" t="s">
        <v>5757</v>
      </c>
      <c r="N1330" s="7"/>
    </row>
    <row r="1331" spans="1:14" hidden="1" x14ac:dyDescent="0.35">
      <c r="A1331" s="7">
        <v>30906113</v>
      </c>
      <c r="B1331" s="7" t="s">
        <v>5802</v>
      </c>
      <c r="C1331" s="7" t="s">
        <v>4457</v>
      </c>
      <c r="D1331" s="7" t="s">
        <v>4452</v>
      </c>
      <c r="E1331" s="7" t="s">
        <v>0</v>
      </c>
      <c r="F1331" s="7" t="s">
        <v>132</v>
      </c>
      <c r="G1331" s="7">
        <v>818.55</v>
      </c>
      <c r="H1331" s="7">
        <v>805.38</v>
      </c>
      <c r="I1331" s="7">
        <v>11.2</v>
      </c>
      <c r="J1331" s="7">
        <v>1635.13</v>
      </c>
      <c r="K1331" s="7" t="s">
        <v>132</v>
      </c>
      <c r="L1331" s="7">
        <v>1</v>
      </c>
      <c r="M1331" s="7" t="s">
        <v>5757</v>
      </c>
      <c r="N1331" s="7"/>
    </row>
    <row r="1332" spans="1:14" hidden="1" x14ac:dyDescent="0.35">
      <c r="A1332" s="7">
        <v>30906121</v>
      </c>
      <c r="B1332" s="7" t="s">
        <v>5803</v>
      </c>
      <c r="C1332" s="7" t="s">
        <v>4457</v>
      </c>
      <c r="D1332" s="7" t="s">
        <v>4452</v>
      </c>
      <c r="E1332" s="7" t="s">
        <v>0</v>
      </c>
      <c r="F1332" s="7" t="s">
        <v>132</v>
      </c>
      <c r="G1332" s="7">
        <v>1337.38</v>
      </c>
      <c r="H1332" s="7">
        <v>1061.27</v>
      </c>
      <c r="I1332" s="7">
        <v>60.74</v>
      </c>
      <c r="J1332" s="7">
        <v>2459.39</v>
      </c>
      <c r="K1332" s="7" t="s">
        <v>132</v>
      </c>
      <c r="L1332" s="7">
        <v>5</v>
      </c>
      <c r="M1332" s="7" t="s">
        <v>5757</v>
      </c>
      <c r="N1332" s="7"/>
    </row>
    <row r="1333" spans="1:14" hidden="1" x14ac:dyDescent="0.35">
      <c r="A1333" s="7">
        <v>30906130</v>
      </c>
      <c r="B1333" s="7" t="s">
        <v>5804</v>
      </c>
      <c r="C1333" s="7" t="s">
        <v>4457</v>
      </c>
      <c r="D1333" s="7" t="s">
        <v>4452</v>
      </c>
      <c r="E1333" s="7" t="s">
        <v>0</v>
      </c>
      <c r="F1333" s="7" t="s">
        <v>132</v>
      </c>
      <c r="G1333" s="7">
        <v>1337.38</v>
      </c>
      <c r="H1333" s="7">
        <v>947.03</v>
      </c>
      <c r="I1333" s="7">
        <v>60.74</v>
      </c>
      <c r="J1333" s="7">
        <v>2345.15</v>
      </c>
      <c r="K1333" s="7" t="s">
        <v>132</v>
      </c>
      <c r="L1333" s="7">
        <v>5</v>
      </c>
      <c r="M1333" s="7" t="s">
        <v>5757</v>
      </c>
      <c r="N1333" s="7"/>
    </row>
    <row r="1334" spans="1:14" hidden="1" x14ac:dyDescent="0.35">
      <c r="A1334" s="7">
        <v>30906148</v>
      </c>
      <c r="B1334" s="7" t="s">
        <v>5805</v>
      </c>
      <c r="C1334" s="7" t="s">
        <v>4457</v>
      </c>
      <c r="D1334" s="7" t="s">
        <v>4452</v>
      </c>
      <c r="E1334" s="7" t="s">
        <v>0</v>
      </c>
      <c r="F1334" s="7" t="s">
        <v>132</v>
      </c>
      <c r="G1334" s="7">
        <v>1337.38</v>
      </c>
      <c r="H1334" s="7">
        <v>1218.5</v>
      </c>
      <c r="I1334" s="7">
        <v>60.74</v>
      </c>
      <c r="J1334" s="7">
        <v>2616.62</v>
      </c>
      <c r="K1334" s="7" t="s">
        <v>132</v>
      </c>
      <c r="L1334" s="7">
        <v>5</v>
      </c>
      <c r="M1334" s="7" t="s">
        <v>5757</v>
      </c>
      <c r="N1334" s="7"/>
    </row>
    <row r="1335" spans="1:14" hidden="1" x14ac:dyDescent="0.35">
      <c r="A1335" s="7">
        <v>30906156</v>
      </c>
      <c r="B1335" s="7" t="s">
        <v>5806</v>
      </c>
      <c r="C1335" s="7" t="s">
        <v>4457</v>
      </c>
      <c r="D1335" s="7" t="s">
        <v>4452</v>
      </c>
      <c r="E1335" s="7" t="s">
        <v>0</v>
      </c>
      <c r="F1335" s="7" t="s">
        <v>132</v>
      </c>
      <c r="G1335" s="7">
        <v>1069.2</v>
      </c>
      <c r="H1335" s="7">
        <v>1410.07</v>
      </c>
      <c r="I1335" s="7">
        <v>88.2</v>
      </c>
      <c r="J1335" s="7">
        <v>2567.4699999999998</v>
      </c>
      <c r="K1335" s="7" t="s">
        <v>132</v>
      </c>
      <c r="L1335" s="7">
        <v>5</v>
      </c>
      <c r="M1335" s="7" t="s">
        <v>5757</v>
      </c>
      <c r="N1335" s="7"/>
    </row>
    <row r="1336" spans="1:14" hidden="1" x14ac:dyDescent="0.35">
      <c r="A1336" s="7">
        <v>30906164</v>
      </c>
      <c r="B1336" s="7" t="s">
        <v>5807</v>
      </c>
      <c r="C1336" s="7" t="s">
        <v>4445</v>
      </c>
      <c r="D1336" s="7" t="s">
        <v>4462</v>
      </c>
      <c r="E1336" s="7" t="s">
        <v>0</v>
      </c>
      <c r="F1336" s="7" t="s">
        <v>0</v>
      </c>
      <c r="G1336" s="7">
        <v>79.86</v>
      </c>
      <c r="H1336" s="7">
        <v>46.78</v>
      </c>
      <c r="I1336" s="7">
        <v>0</v>
      </c>
      <c r="J1336" s="7">
        <v>126.64</v>
      </c>
      <c r="K1336" s="7" t="s">
        <v>0</v>
      </c>
      <c r="L1336" s="7">
        <v>1</v>
      </c>
      <c r="M1336" s="7" t="s">
        <v>5757</v>
      </c>
      <c r="N1336" s="7"/>
    </row>
    <row r="1337" spans="1:14" hidden="1" x14ac:dyDescent="0.35">
      <c r="A1337" s="7">
        <v>30906172</v>
      </c>
      <c r="B1337" s="7" t="s">
        <v>5808</v>
      </c>
      <c r="C1337" s="7" t="s">
        <v>4457</v>
      </c>
      <c r="D1337" s="7" t="s">
        <v>4452</v>
      </c>
      <c r="E1337" s="7" t="s">
        <v>0</v>
      </c>
      <c r="F1337" s="7" t="s">
        <v>132</v>
      </c>
      <c r="G1337" s="7">
        <v>3923.14</v>
      </c>
      <c r="H1337" s="7">
        <v>4198.33</v>
      </c>
      <c r="I1337" s="7">
        <v>318.82</v>
      </c>
      <c r="J1337" s="7">
        <v>8440.2900000000009</v>
      </c>
      <c r="K1337" s="7" t="s">
        <v>132</v>
      </c>
      <c r="L1337" s="7">
        <v>5</v>
      </c>
      <c r="M1337" s="7" t="s">
        <v>5757</v>
      </c>
      <c r="N1337" s="7"/>
    </row>
    <row r="1338" spans="1:14" hidden="1" x14ac:dyDescent="0.35">
      <c r="A1338" s="7">
        <v>30906180</v>
      </c>
      <c r="B1338" s="7" t="s">
        <v>5809</v>
      </c>
      <c r="C1338" s="7" t="s">
        <v>4457</v>
      </c>
      <c r="D1338" s="7" t="s">
        <v>4452</v>
      </c>
      <c r="E1338" s="7" t="s">
        <v>0</v>
      </c>
      <c r="F1338" s="7" t="s">
        <v>132</v>
      </c>
      <c r="G1338" s="7">
        <v>1014.75</v>
      </c>
      <c r="H1338" s="7">
        <v>996.64</v>
      </c>
      <c r="I1338" s="7">
        <v>60.83</v>
      </c>
      <c r="J1338" s="7">
        <v>2072.2199999999998</v>
      </c>
      <c r="K1338" s="7" t="s">
        <v>132</v>
      </c>
      <c r="L1338" s="7">
        <v>5</v>
      </c>
      <c r="M1338" s="7" t="s">
        <v>5757</v>
      </c>
      <c r="N1338" s="7"/>
    </row>
    <row r="1339" spans="1:14" hidden="1" x14ac:dyDescent="0.35">
      <c r="A1339" s="7">
        <v>30906199</v>
      </c>
      <c r="B1339" s="7" t="s">
        <v>5810</v>
      </c>
      <c r="C1339" s="7" t="s">
        <v>4457</v>
      </c>
      <c r="D1339" s="7" t="s">
        <v>4452</v>
      </c>
      <c r="E1339" s="7" t="s">
        <v>0</v>
      </c>
      <c r="F1339" s="7" t="s">
        <v>132</v>
      </c>
      <c r="G1339" s="7">
        <v>1492.26</v>
      </c>
      <c r="H1339" s="7">
        <v>1182.5</v>
      </c>
      <c r="I1339" s="7">
        <v>59.38</v>
      </c>
      <c r="J1339" s="7">
        <v>2734.14</v>
      </c>
      <c r="K1339" s="7" t="s">
        <v>132</v>
      </c>
      <c r="L1339" s="7">
        <v>5</v>
      </c>
      <c r="M1339" s="7" t="s">
        <v>5757</v>
      </c>
      <c r="N1339" s="7"/>
    </row>
    <row r="1340" spans="1:14" hidden="1" x14ac:dyDescent="0.35">
      <c r="A1340" s="7">
        <v>30906202</v>
      </c>
      <c r="B1340" s="7" t="s">
        <v>5811</v>
      </c>
      <c r="C1340" s="7" t="s">
        <v>4457</v>
      </c>
      <c r="D1340" s="7" t="s">
        <v>4452</v>
      </c>
      <c r="E1340" s="7" t="s">
        <v>0</v>
      </c>
      <c r="F1340" s="7" t="s">
        <v>132</v>
      </c>
      <c r="G1340" s="7">
        <v>819.06</v>
      </c>
      <c r="H1340" s="7">
        <v>756.64</v>
      </c>
      <c r="I1340" s="7">
        <v>60.83</v>
      </c>
      <c r="J1340" s="7">
        <v>1636.53</v>
      </c>
      <c r="K1340" s="7" t="s">
        <v>132</v>
      </c>
      <c r="L1340" s="7">
        <v>5</v>
      </c>
      <c r="M1340" s="7" t="s">
        <v>5757</v>
      </c>
      <c r="N1340" s="7"/>
    </row>
    <row r="1341" spans="1:14" hidden="1" x14ac:dyDescent="0.35">
      <c r="A1341" s="7">
        <v>30906210</v>
      </c>
      <c r="B1341" s="7" t="s">
        <v>5812</v>
      </c>
      <c r="C1341" s="7" t="s">
        <v>4457</v>
      </c>
      <c r="D1341" s="7" t="s">
        <v>4452</v>
      </c>
      <c r="E1341" s="7" t="s">
        <v>0</v>
      </c>
      <c r="F1341" s="7" t="s">
        <v>132</v>
      </c>
      <c r="G1341" s="7">
        <v>699</v>
      </c>
      <c r="H1341" s="7">
        <v>510.27</v>
      </c>
      <c r="I1341" s="7">
        <v>68.95</v>
      </c>
      <c r="J1341" s="7">
        <v>1278.22</v>
      </c>
      <c r="K1341" s="7" t="s">
        <v>132</v>
      </c>
      <c r="L1341" s="7">
        <v>3</v>
      </c>
      <c r="M1341" s="7" t="s">
        <v>5757</v>
      </c>
      <c r="N1341" s="7"/>
    </row>
    <row r="1342" spans="1:14" hidden="1" x14ac:dyDescent="0.35">
      <c r="A1342" s="7">
        <v>30906229</v>
      </c>
      <c r="B1342" s="7" t="s">
        <v>5813</v>
      </c>
      <c r="C1342" s="7" t="s">
        <v>4457</v>
      </c>
      <c r="D1342" s="7" t="s">
        <v>4452</v>
      </c>
      <c r="E1342" s="7" t="s">
        <v>0</v>
      </c>
      <c r="F1342" s="7" t="s">
        <v>132</v>
      </c>
      <c r="G1342" s="7">
        <v>1065.9000000000001</v>
      </c>
      <c r="H1342" s="7">
        <v>1513.43</v>
      </c>
      <c r="I1342" s="7">
        <v>60.83</v>
      </c>
      <c r="J1342" s="7">
        <v>2640.16</v>
      </c>
      <c r="K1342" s="7" t="s">
        <v>132</v>
      </c>
      <c r="L1342" s="7">
        <v>5</v>
      </c>
      <c r="M1342" s="7" t="s">
        <v>5757</v>
      </c>
      <c r="N1342" s="7"/>
    </row>
    <row r="1343" spans="1:14" hidden="1" x14ac:dyDescent="0.35">
      <c r="A1343" s="7">
        <v>30906237</v>
      </c>
      <c r="B1343" s="7" t="s">
        <v>5814</v>
      </c>
      <c r="C1343" s="7" t="s">
        <v>4457</v>
      </c>
      <c r="D1343" s="7" t="s">
        <v>4452</v>
      </c>
      <c r="E1343" s="7" t="s">
        <v>0</v>
      </c>
      <c r="F1343" s="7" t="s">
        <v>132</v>
      </c>
      <c r="G1343" s="7">
        <v>1014.75</v>
      </c>
      <c r="H1343" s="7">
        <v>1410.07</v>
      </c>
      <c r="I1343" s="7">
        <v>60.83</v>
      </c>
      <c r="J1343" s="7">
        <v>2485.65</v>
      </c>
      <c r="K1343" s="7" t="s">
        <v>132</v>
      </c>
      <c r="L1343" s="7">
        <v>5</v>
      </c>
      <c r="M1343" s="7" t="s">
        <v>5757</v>
      </c>
      <c r="N1343" s="7"/>
    </row>
    <row r="1344" spans="1:14" hidden="1" x14ac:dyDescent="0.35">
      <c r="A1344" s="7">
        <v>30906245</v>
      </c>
      <c r="B1344" s="7" t="s">
        <v>5815</v>
      </c>
      <c r="C1344" s="7" t="s">
        <v>4457</v>
      </c>
      <c r="D1344" s="7" t="s">
        <v>4452</v>
      </c>
      <c r="E1344" s="7" t="s">
        <v>0</v>
      </c>
      <c r="F1344" s="7" t="s">
        <v>132</v>
      </c>
      <c r="G1344" s="7">
        <v>1065.9000000000001</v>
      </c>
      <c r="H1344" s="7">
        <v>922.23</v>
      </c>
      <c r="I1344" s="7">
        <v>60.83</v>
      </c>
      <c r="J1344" s="7">
        <v>2048.96</v>
      </c>
      <c r="K1344" s="7" t="s">
        <v>132</v>
      </c>
      <c r="L1344" s="7">
        <v>5</v>
      </c>
      <c r="M1344" s="7" t="s">
        <v>5757</v>
      </c>
      <c r="N1344" s="7"/>
    </row>
    <row r="1345" spans="1:14" hidden="1" x14ac:dyDescent="0.35">
      <c r="A1345" s="7">
        <v>30906253</v>
      </c>
      <c r="B1345" s="7" t="s">
        <v>5816</v>
      </c>
      <c r="C1345" s="7" t="s">
        <v>4457</v>
      </c>
      <c r="D1345" s="7" t="s">
        <v>4452</v>
      </c>
      <c r="E1345" s="7" t="s">
        <v>0</v>
      </c>
      <c r="F1345" s="7" t="s">
        <v>132</v>
      </c>
      <c r="G1345" s="7">
        <v>1014.75</v>
      </c>
      <c r="H1345" s="7">
        <v>947.03</v>
      </c>
      <c r="I1345" s="7">
        <v>60.83</v>
      </c>
      <c r="J1345" s="7">
        <v>2022.61</v>
      </c>
      <c r="K1345" s="7" t="s">
        <v>132</v>
      </c>
      <c r="L1345" s="7">
        <v>5</v>
      </c>
      <c r="M1345" s="7" t="s">
        <v>5757</v>
      </c>
      <c r="N1345" s="7"/>
    </row>
    <row r="1346" spans="1:14" hidden="1" x14ac:dyDescent="0.35">
      <c r="A1346" s="7">
        <v>30906261</v>
      </c>
      <c r="B1346" s="7" t="s">
        <v>5817</v>
      </c>
      <c r="C1346" s="7" t="s">
        <v>4457</v>
      </c>
      <c r="D1346" s="7" t="s">
        <v>4452</v>
      </c>
      <c r="E1346" s="7" t="s">
        <v>0</v>
      </c>
      <c r="F1346" s="7" t="s">
        <v>132</v>
      </c>
      <c r="G1346" s="7">
        <v>1295.25</v>
      </c>
      <c r="H1346" s="7">
        <v>1056.47</v>
      </c>
      <c r="I1346" s="7">
        <v>60.83</v>
      </c>
      <c r="J1346" s="7">
        <v>2412.5500000000002</v>
      </c>
      <c r="K1346" s="7" t="s">
        <v>132</v>
      </c>
      <c r="L1346" s="7">
        <v>5</v>
      </c>
      <c r="M1346" s="7" t="s">
        <v>5757</v>
      </c>
      <c r="N1346" s="7"/>
    </row>
    <row r="1347" spans="1:14" hidden="1" x14ac:dyDescent="0.35">
      <c r="A1347" s="7">
        <v>30906270</v>
      </c>
      <c r="B1347" s="7" t="s">
        <v>5818</v>
      </c>
      <c r="C1347" s="7" t="s">
        <v>4457</v>
      </c>
      <c r="D1347" s="7" t="s">
        <v>4452</v>
      </c>
      <c r="E1347" s="7" t="s">
        <v>0</v>
      </c>
      <c r="F1347" s="7" t="s">
        <v>132</v>
      </c>
      <c r="G1347" s="7">
        <v>1015.41</v>
      </c>
      <c r="H1347" s="7">
        <v>875.78</v>
      </c>
      <c r="I1347" s="7">
        <v>60.83</v>
      </c>
      <c r="J1347" s="7">
        <v>1952.02</v>
      </c>
      <c r="K1347" s="7" t="s">
        <v>132</v>
      </c>
      <c r="L1347" s="7">
        <v>5</v>
      </c>
      <c r="M1347" s="7" t="s">
        <v>5757</v>
      </c>
      <c r="N1347" s="7"/>
    </row>
    <row r="1348" spans="1:14" hidden="1" x14ac:dyDescent="0.35">
      <c r="A1348" s="7">
        <v>30906288</v>
      </c>
      <c r="B1348" s="7" t="s">
        <v>5819</v>
      </c>
      <c r="C1348" s="7" t="s">
        <v>4457</v>
      </c>
      <c r="D1348" s="7" t="s">
        <v>4452</v>
      </c>
      <c r="E1348" s="7" t="s">
        <v>0</v>
      </c>
      <c r="F1348" s="7" t="s">
        <v>132</v>
      </c>
      <c r="G1348" s="7">
        <v>1374.12</v>
      </c>
      <c r="H1348" s="7">
        <v>1109.1400000000001</v>
      </c>
      <c r="I1348" s="7">
        <v>59.38</v>
      </c>
      <c r="J1348" s="7">
        <v>2542.64</v>
      </c>
      <c r="K1348" s="7" t="s">
        <v>132</v>
      </c>
      <c r="L1348" s="7">
        <v>5</v>
      </c>
      <c r="M1348" s="7" t="s">
        <v>5757</v>
      </c>
      <c r="N1348" s="7"/>
    </row>
    <row r="1349" spans="1:14" hidden="1" x14ac:dyDescent="0.35">
      <c r="A1349" s="7">
        <v>30906296</v>
      </c>
      <c r="B1349" s="7" t="s">
        <v>5820</v>
      </c>
      <c r="C1349" s="7" t="s">
        <v>4457</v>
      </c>
      <c r="D1349" s="7" t="s">
        <v>4452</v>
      </c>
      <c r="E1349" s="7" t="s">
        <v>0</v>
      </c>
      <c r="F1349" s="7" t="s">
        <v>132</v>
      </c>
      <c r="G1349" s="7">
        <v>1015.41</v>
      </c>
      <c r="H1349" s="7">
        <v>947.03</v>
      </c>
      <c r="I1349" s="7">
        <v>60.83</v>
      </c>
      <c r="J1349" s="7">
        <v>2023.27</v>
      </c>
      <c r="K1349" s="7" t="s">
        <v>132</v>
      </c>
      <c r="L1349" s="7">
        <v>5</v>
      </c>
      <c r="M1349" s="7" t="s">
        <v>5757</v>
      </c>
      <c r="N1349" s="7"/>
    </row>
    <row r="1350" spans="1:14" hidden="1" x14ac:dyDescent="0.35">
      <c r="A1350" s="7">
        <v>30906300</v>
      </c>
      <c r="B1350" s="7" t="s">
        <v>5821</v>
      </c>
      <c r="C1350" s="7" t="s">
        <v>4457</v>
      </c>
      <c r="D1350" s="7" t="s">
        <v>4452</v>
      </c>
      <c r="E1350" s="7" t="s">
        <v>0</v>
      </c>
      <c r="F1350" s="7" t="s">
        <v>132</v>
      </c>
      <c r="G1350" s="7">
        <v>916.41</v>
      </c>
      <c r="H1350" s="7">
        <v>871.36</v>
      </c>
      <c r="I1350" s="7">
        <v>60.83</v>
      </c>
      <c r="J1350" s="7">
        <v>1848.6</v>
      </c>
      <c r="K1350" s="7" t="s">
        <v>132</v>
      </c>
      <c r="L1350" s="7">
        <v>5</v>
      </c>
      <c r="M1350" s="7" t="s">
        <v>5757</v>
      </c>
      <c r="N1350" s="7"/>
    </row>
    <row r="1351" spans="1:14" hidden="1" x14ac:dyDescent="0.35">
      <c r="A1351" s="7">
        <v>30906318</v>
      </c>
      <c r="B1351" s="7" t="s">
        <v>5822</v>
      </c>
      <c r="C1351" s="7" t="s">
        <v>4457</v>
      </c>
      <c r="D1351" s="7" t="s">
        <v>4452</v>
      </c>
      <c r="E1351" s="7" t="s">
        <v>0</v>
      </c>
      <c r="F1351" s="7" t="s">
        <v>132</v>
      </c>
      <c r="G1351" s="7">
        <v>916.41</v>
      </c>
      <c r="H1351" s="7">
        <v>947.03</v>
      </c>
      <c r="I1351" s="7">
        <v>60.83</v>
      </c>
      <c r="J1351" s="7">
        <v>1924.27</v>
      </c>
      <c r="K1351" s="7" t="s">
        <v>132</v>
      </c>
      <c r="L1351" s="7">
        <v>5</v>
      </c>
      <c r="M1351" s="7" t="s">
        <v>5757</v>
      </c>
      <c r="N1351" s="7"/>
    </row>
    <row r="1352" spans="1:14" hidden="1" x14ac:dyDescent="0.35">
      <c r="A1352" s="7">
        <v>30906326</v>
      </c>
      <c r="B1352" s="7" t="s">
        <v>5823</v>
      </c>
      <c r="C1352" s="7" t="s">
        <v>4457</v>
      </c>
      <c r="D1352" s="7" t="s">
        <v>4452</v>
      </c>
      <c r="E1352" s="7" t="s">
        <v>0</v>
      </c>
      <c r="F1352" s="7" t="s">
        <v>132</v>
      </c>
      <c r="G1352" s="7">
        <v>1295.25</v>
      </c>
      <c r="H1352" s="7">
        <v>985.22</v>
      </c>
      <c r="I1352" s="7">
        <v>60.83</v>
      </c>
      <c r="J1352" s="7">
        <v>2341.3000000000002</v>
      </c>
      <c r="K1352" s="7" t="s">
        <v>132</v>
      </c>
      <c r="L1352" s="7">
        <v>5</v>
      </c>
      <c r="M1352" s="7" t="s">
        <v>5757</v>
      </c>
      <c r="N1352" s="7"/>
    </row>
    <row r="1353" spans="1:14" hidden="1" x14ac:dyDescent="0.35">
      <c r="A1353" s="7">
        <v>30906334</v>
      </c>
      <c r="B1353" s="7" t="s">
        <v>5824</v>
      </c>
      <c r="C1353" s="7" t="s">
        <v>4457</v>
      </c>
      <c r="D1353" s="7" t="s">
        <v>4452</v>
      </c>
      <c r="E1353" s="7" t="s">
        <v>0</v>
      </c>
      <c r="F1353" s="7" t="s">
        <v>132</v>
      </c>
      <c r="G1353" s="7">
        <v>1015.41</v>
      </c>
      <c r="H1353" s="7">
        <v>875.78</v>
      </c>
      <c r="I1353" s="7">
        <v>60.83</v>
      </c>
      <c r="J1353" s="7">
        <v>1952.02</v>
      </c>
      <c r="K1353" s="7" t="s">
        <v>132</v>
      </c>
      <c r="L1353" s="7">
        <v>5</v>
      </c>
      <c r="M1353" s="7" t="s">
        <v>5757</v>
      </c>
      <c r="N1353" s="7"/>
    </row>
    <row r="1354" spans="1:14" ht="26" hidden="1" x14ac:dyDescent="0.35">
      <c r="A1354" s="7">
        <v>30906342</v>
      </c>
      <c r="B1354" s="7" t="s">
        <v>5825</v>
      </c>
      <c r="C1354" s="7" t="s">
        <v>4457</v>
      </c>
      <c r="D1354" s="7" t="s">
        <v>4452</v>
      </c>
      <c r="E1354" s="7" t="s">
        <v>0</v>
      </c>
      <c r="F1354" s="7" t="s">
        <v>132</v>
      </c>
      <c r="G1354" s="7">
        <v>1643.73</v>
      </c>
      <c r="H1354" s="7">
        <v>1447.51</v>
      </c>
      <c r="I1354" s="7">
        <v>59.38</v>
      </c>
      <c r="J1354" s="7">
        <v>3150.62</v>
      </c>
      <c r="K1354" s="7" t="s">
        <v>132</v>
      </c>
      <c r="L1354" s="7">
        <v>5</v>
      </c>
      <c r="M1354" s="7" t="s">
        <v>5757</v>
      </c>
      <c r="N1354" s="7"/>
    </row>
    <row r="1355" spans="1:14" hidden="1" x14ac:dyDescent="0.35">
      <c r="A1355" s="7">
        <v>30906350</v>
      </c>
      <c r="B1355" s="7" t="s">
        <v>5826</v>
      </c>
      <c r="C1355" s="7" t="s">
        <v>4457</v>
      </c>
      <c r="D1355" s="7" t="s">
        <v>4452</v>
      </c>
      <c r="E1355" s="7" t="s">
        <v>0</v>
      </c>
      <c r="F1355" s="7" t="s">
        <v>132</v>
      </c>
      <c r="G1355" s="7">
        <v>1492.26</v>
      </c>
      <c r="H1355" s="7">
        <v>1037.75</v>
      </c>
      <c r="I1355" s="7">
        <v>59.38</v>
      </c>
      <c r="J1355" s="7">
        <v>2589.39</v>
      </c>
      <c r="K1355" s="7" t="s">
        <v>132</v>
      </c>
      <c r="L1355" s="7">
        <v>5</v>
      </c>
      <c r="M1355" s="7" t="s">
        <v>5757</v>
      </c>
      <c r="N1355" s="7"/>
    </row>
    <row r="1356" spans="1:14" hidden="1" x14ac:dyDescent="0.35">
      <c r="A1356" s="7">
        <v>30906385</v>
      </c>
      <c r="B1356" s="7" t="s">
        <v>5827</v>
      </c>
      <c r="C1356" s="7" t="s">
        <v>4457</v>
      </c>
      <c r="D1356" s="7" t="s">
        <v>4452</v>
      </c>
      <c r="E1356" s="7" t="s">
        <v>0</v>
      </c>
      <c r="F1356" s="7" t="s">
        <v>132</v>
      </c>
      <c r="G1356" s="7">
        <v>795.3</v>
      </c>
      <c r="H1356" s="7">
        <v>734.88</v>
      </c>
      <c r="I1356" s="7">
        <v>45.85</v>
      </c>
      <c r="J1356" s="7">
        <v>1576.03</v>
      </c>
      <c r="K1356" s="7" t="s">
        <v>132</v>
      </c>
      <c r="L1356" s="7">
        <v>4</v>
      </c>
      <c r="M1356" s="7" t="s">
        <v>5757</v>
      </c>
      <c r="N1356" s="7"/>
    </row>
    <row r="1357" spans="1:14" hidden="1" x14ac:dyDescent="0.35">
      <c r="A1357" s="7">
        <v>30906393</v>
      </c>
      <c r="B1357" s="7" t="s">
        <v>5828</v>
      </c>
      <c r="C1357" s="7" t="s">
        <v>4457</v>
      </c>
      <c r="D1357" s="7" t="s">
        <v>4452</v>
      </c>
      <c r="E1357" s="7" t="s">
        <v>0</v>
      </c>
      <c r="F1357" s="7" t="s">
        <v>132</v>
      </c>
      <c r="G1357" s="7">
        <v>1905.75</v>
      </c>
      <c r="H1357" s="7">
        <v>1513.44</v>
      </c>
      <c r="I1357" s="7">
        <v>61.52</v>
      </c>
      <c r="J1357" s="7">
        <v>3480.71</v>
      </c>
      <c r="K1357" s="7" t="s">
        <v>132</v>
      </c>
      <c r="L1357" s="7">
        <v>5</v>
      </c>
      <c r="M1357" s="7" t="s">
        <v>5757</v>
      </c>
      <c r="N1357" s="7"/>
    </row>
    <row r="1358" spans="1:14" hidden="1" x14ac:dyDescent="0.35">
      <c r="A1358" s="7">
        <v>30906407</v>
      </c>
      <c r="B1358" s="7" t="s">
        <v>5829</v>
      </c>
      <c r="C1358" s="7" t="s">
        <v>4457</v>
      </c>
      <c r="D1358" s="7" t="s">
        <v>4452</v>
      </c>
      <c r="E1358" s="7" t="s">
        <v>0</v>
      </c>
      <c r="F1358" s="7" t="s">
        <v>132</v>
      </c>
      <c r="G1358" s="7">
        <v>1396.89</v>
      </c>
      <c r="H1358" s="7">
        <v>1163.9100000000001</v>
      </c>
      <c r="I1358" s="7">
        <v>60.78</v>
      </c>
      <c r="J1358" s="7">
        <v>2621.58</v>
      </c>
      <c r="K1358" s="7" t="s">
        <v>132</v>
      </c>
      <c r="L1358" s="7">
        <v>5</v>
      </c>
      <c r="M1358" s="7" t="s">
        <v>5757</v>
      </c>
      <c r="N1358" s="7"/>
    </row>
    <row r="1359" spans="1:14" hidden="1" x14ac:dyDescent="0.35">
      <c r="A1359" s="7">
        <v>30906415</v>
      </c>
      <c r="B1359" s="7" t="s">
        <v>5830</v>
      </c>
      <c r="C1359" s="7" t="s">
        <v>4457</v>
      </c>
      <c r="D1359" s="7" t="s">
        <v>4452</v>
      </c>
      <c r="E1359" s="7" t="s">
        <v>0</v>
      </c>
      <c r="F1359" s="7" t="s">
        <v>132</v>
      </c>
      <c r="G1359" s="7">
        <v>1065.9000000000001</v>
      </c>
      <c r="H1359" s="7">
        <v>922.23</v>
      </c>
      <c r="I1359" s="7">
        <v>60.83</v>
      </c>
      <c r="J1359" s="7">
        <v>2048.96</v>
      </c>
      <c r="K1359" s="7" t="s">
        <v>132</v>
      </c>
      <c r="L1359" s="7">
        <v>5</v>
      </c>
      <c r="M1359" s="7" t="s">
        <v>5757</v>
      </c>
      <c r="N1359" s="7"/>
    </row>
    <row r="1360" spans="1:14" hidden="1" x14ac:dyDescent="0.35">
      <c r="A1360" s="7">
        <v>30906423</v>
      </c>
      <c r="B1360" s="7" t="s">
        <v>5831</v>
      </c>
      <c r="C1360" s="7" t="s">
        <v>4457</v>
      </c>
      <c r="D1360" s="7" t="s">
        <v>4452</v>
      </c>
      <c r="E1360" s="7" t="s">
        <v>0</v>
      </c>
      <c r="F1360" s="7" t="s">
        <v>132</v>
      </c>
      <c r="G1360" s="7">
        <v>1140.48</v>
      </c>
      <c r="H1360" s="7">
        <v>926.03</v>
      </c>
      <c r="I1360" s="7">
        <v>59.38</v>
      </c>
      <c r="J1360" s="7">
        <v>2125.89</v>
      </c>
      <c r="K1360" s="7" t="s">
        <v>132</v>
      </c>
      <c r="L1360" s="7">
        <v>5</v>
      </c>
      <c r="M1360" s="7" t="s">
        <v>5757</v>
      </c>
      <c r="N1360" s="7"/>
    </row>
    <row r="1361" spans="1:14" hidden="1" x14ac:dyDescent="0.35">
      <c r="A1361" s="7">
        <v>30906431</v>
      </c>
      <c r="B1361" s="7" t="s">
        <v>5832</v>
      </c>
      <c r="C1361" s="7" t="s">
        <v>4457</v>
      </c>
      <c r="D1361" s="7" t="s">
        <v>4452</v>
      </c>
      <c r="E1361" s="7" t="s">
        <v>0</v>
      </c>
      <c r="F1361" s="7" t="s">
        <v>132</v>
      </c>
      <c r="G1361" s="7">
        <v>1371.5</v>
      </c>
      <c r="H1361" s="7">
        <v>1081.9100000000001</v>
      </c>
      <c r="I1361" s="7">
        <v>179.12</v>
      </c>
      <c r="J1361" s="7">
        <v>2632.53</v>
      </c>
      <c r="K1361" s="7" t="s">
        <v>132</v>
      </c>
      <c r="L1361" s="7">
        <v>5</v>
      </c>
      <c r="M1361" s="7" t="s">
        <v>5757</v>
      </c>
      <c r="N1361" s="7"/>
    </row>
    <row r="1362" spans="1:14" hidden="1" x14ac:dyDescent="0.35">
      <c r="A1362" s="7">
        <v>30906440</v>
      </c>
      <c r="B1362" s="7" t="s">
        <v>5833</v>
      </c>
      <c r="C1362" s="7" t="s">
        <v>4457</v>
      </c>
      <c r="D1362" s="7" t="s">
        <v>4452</v>
      </c>
      <c r="E1362" s="7" t="s">
        <v>0</v>
      </c>
      <c r="F1362" s="7" t="s">
        <v>132</v>
      </c>
      <c r="G1362" s="7">
        <v>1015.41</v>
      </c>
      <c r="H1362" s="7">
        <v>1110.78</v>
      </c>
      <c r="I1362" s="7">
        <v>60.83</v>
      </c>
      <c r="J1362" s="7">
        <v>2187.02</v>
      </c>
      <c r="K1362" s="7" t="s">
        <v>132</v>
      </c>
      <c r="L1362" s="7">
        <v>5</v>
      </c>
      <c r="M1362" s="7" t="s">
        <v>5757</v>
      </c>
      <c r="N1362" s="7"/>
    </row>
    <row r="1363" spans="1:14" hidden="1" x14ac:dyDescent="0.35">
      <c r="A1363" s="7">
        <v>30906458</v>
      </c>
      <c r="B1363" s="7" t="s">
        <v>5834</v>
      </c>
      <c r="C1363" s="7" t="s">
        <v>4457</v>
      </c>
      <c r="D1363" s="7" t="s">
        <v>4452</v>
      </c>
      <c r="E1363" s="7" t="s">
        <v>0</v>
      </c>
      <c r="F1363" s="7" t="s">
        <v>132</v>
      </c>
      <c r="G1363" s="7">
        <v>1005.84</v>
      </c>
      <c r="H1363" s="7">
        <v>849.51</v>
      </c>
      <c r="I1363" s="7">
        <v>60.74</v>
      </c>
      <c r="J1363" s="7">
        <v>1916.09</v>
      </c>
      <c r="K1363" s="7" t="s">
        <v>132</v>
      </c>
      <c r="L1363" s="7">
        <v>5</v>
      </c>
      <c r="M1363" s="7" t="s">
        <v>5757</v>
      </c>
      <c r="N1363" s="7"/>
    </row>
    <row r="1364" spans="1:14" hidden="1" x14ac:dyDescent="0.35">
      <c r="A1364" s="7">
        <v>30906466</v>
      </c>
      <c r="B1364" s="7" t="s">
        <v>5835</v>
      </c>
      <c r="C1364" s="7" t="s">
        <v>4457</v>
      </c>
      <c r="D1364" s="7" t="s">
        <v>4452</v>
      </c>
      <c r="E1364" s="7" t="s">
        <v>0</v>
      </c>
      <c r="F1364" s="7" t="s">
        <v>132</v>
      </c>
      <c r="G1364" s="7">
        <v>1337.38</v>
      </c>
      <c r="H1364" s="7">
        <v>1218.5</v>
      </c>
      <c r="I1364" s="7">
        <v>60.74</v>
      </c>
      <c r="J1364" s="7">
        <v>2616.62</v>
      </c>
      <c r="K1364" s="7" t="s">
        <v>132</v>
      </c>
      <c r="L1364" s="7">
        <v>5</v>
      </c>
      <c r="M1364" s="7" t="s">
        <v>5757</v>
      </c>
      <c r="N1364" s="7"/>
    </row>
    <row r="1365" spans="1:14" hidden="1" x14ac:dyDescent="0.35">
      <c r="A1365" s="7">
        <v>30907012</v>
      </c>
      <c r="B1365" s="7" t="s">
        <v>5836</v>
      </c>
      <c r="C1365" s="7" t="s">
        <v>4457</v>
      </c>
      <c r="D1365" s="7" t="s">
        <v>4452</v>
      </c>
      <c r="E1365" s="7" t="s">
        <v>0</v>
      </c>
      <c r="F1365" s="7" t="s">
        <v>132</v>
      </c>
      <c r="G1365" s="7">
        <v>1165.56</v>
      </c>
      <c r="H1365" s="7">
        <v>922.08</v>
      </c>
      <c r="I1365" s="7">
        <v>51.29</v>
      </c>
      <c r="J1365" s="7">
        <v>2138.9299999999998</v>
      </c>
      <c r="K1365" s="7" t="s">
        <v>132</v>
      </c>
      <c r="L1365" s="7">
        <v>5</v>
      </c>
      <c r="M1365" s="7" t="s">
        <v>5757</v>
      </c>
      <c r="N1365" s="7"/>
    </row>
    <row r="1366" spans="1:14" hidden="1" x14ac:dyDescent="0.35">
      <c r="A1366" s="7">
        <v>30907020</v>
      </c>
      <c r="B1366" s="7" t="s">
        <v>5837</v>
      </c>
      <c r="C1366" s="7" t="s">
        <v>4457</v>
      </c>
      <c r="D1366" s="7" t="s">
        <v>4452</v>
      </c>
      <c r="E1366" s="7" t="s">
        <v>0</v>
      </c>
      <c r="F1366" s="7" t="s">
        <v>132</v>
      </c>
      <c r="G1366" s="7">
        <v>1165.56</v>
      </c>
      <c r="H1366" s="7">
        <v>807.27</v>
      </c>
      <c r="I1366" s="7">
        <v>51.29</v>
      </c>
      <c r="J1366" s="7">
        <v>2024.12</v>
      </c>
      <c r="K1366" s="7" t="s">
        <v>132</v>
      </c>
      <c r="L1366" s="7">
        <v>5</v>
      </c>
      <c r="M1366" s="7" t="s">
        <v>5757</v>
      </c>
      <c r="N1366" s="7"/>
    </row>
    <row r="1367" spans="1:14" hidden="1" x14ac:dyDescent="0.35">
      <c r="A1367" s="7">
        <v>30907039</v>
      </c>
      <c r="B1367" s="7" t="s">
        <v>5838</v>
      </c>
      <c r="C1367" s="7" t="s">
        <v>4457</v>
      </c>
      <c r="D1367" s="7" t="s">
        <v>4452</v>
      </c>
      <c r="E1367" s="7" t="s">
        <v>0</v>
      </c>
      <c r="F1367" s="7" t="s">
        <v>132</v>
      </c>
      <c r="G1367" s="7">
        <v>650</v>
      </c>
      <c r="H1367" s="7">
        <v>874.06</v>
      </c>
      <c r="I1367" s="7">
        <v>51.29</v>
      </c>
      <c r="J1367" s="7">
        <v>1575.35</v>
      </c>
      <c r="K1367" s="7" t="s">
        <v>132</v>
      </c>
      <c r="L1367" s="7">
        <v>3</v>
      </c>
      <c r="M1367" s="7" t="s">
        <v>5757</v>
      </c>
      <c r="N1367" s="7"/>
    </row>
    <row r="1368" spans="1:14" hidden="1" x14ac:dyDescent="0.35">
      <c r="A1368" s="7">
        <v>30907047</v>
      </c>
      <c r="B1368" s="7" t="s">
        <v>5839</v>
      </c>
      <c r="C1368" s="7" t="s">
        <v>4457</v>
      </c>
      <c r="D1368" s="7" t="s">
        <v>4452</v>
      </c>
      <c r="E1368" s="7" t="s">
        <v>0</v>
      </c>
      <c r="F1368" s="7" t="s">
        <v>132</v>
      </c>
      <c r="G1368" s="7">
        <v>1475.1</v>
      </c>
      <c r="H1368" s="7">
        <v>1191.1500000000001</v>
      </c>
      <c r="I1368" s="7">
        <v>61.52</v>
      </c>
      <c r="J1368" s="7">
        <v>2727.77</v>
      </c>
      <c r="K1368" s="7" t="s">
        <v>132</v>
      </c>
      <c r="L1368" s="7">
        <v>3</v>
      </c>
      <c r="M1368" s="7" t="s">
        <v>5757</v>
      </c>
      <c r="N1368" s="7"/>
    </row>
    <row r="1369" spans="1:14" hidden="1" x14ac:dyDescent="0.35">
      <c r="A1369" s="7">
        <v>30907071</v>
      </c>
      <c r="B1369" s="7" t="s">
        <v>5840</v>
      </c>
      <c r="C1369" s="7" t="s">
        <v>4445</v>
      </c>
      <c r="D1369" s="7" t="s">
        <v>4446</v>
      </c>
      <c r="E1369" s="7" t="s">
        <v>0</v>
      </c>
      <c r="F1369" s="7" t="s">
        <v>0</v>
      </c>
      <c r="G1369" s="7">
        <v>34.799999999999997</v>
      </c>
      <c r="H1369" s="7">
        <v>19.2</v>
      </c>
      <c r="I1369" s="7">
        <v>0</v>
      </c>
      <c r="J1369" s="7">
        <v>54</v>
      </c>
      <c r="K1369" s="7" t="s">
        <v>0</v>
      </c>
      <c r="L1369" s="7">
        <v>0</v>
      </c>
      <c r="M1369" s="7" t="s">
        <v>5757</v>
      </c>
      <c r="N1369" s="7"/>
    </row>
    <row r="1370" spans="1:14" hidden="1" x14ac:dyDescent="0.35">
      <c r="A1370" s="7">
        <v>30907080</v>
      </c>
      <c r="B1370" s="7" t="s">
        <v>5841</v>
      </c>
      <c r="C1370" s="7" t="s">
        <v>4457</v>
      </c>
      <c r="D1370" s="7" t="s">
        <v>4452</v>
      </c>
      <c r="E1370" s="7" t="s">
        <v>0</v>
      </c>
      <c r="F1370" s="7" t="s">
        <v>132</v>
      </c>
      <c r="G1370" s="7">
        <v>656.7</v>
      </c>
      <c r="H1370" s="7">
        <v>552.79999999999995</v>
      </c>
      <c r="I1370" s="7">
        <v>84</v>
      </c>
      <c r="J1370" s="7">
        <v>1293.5</v>
      </c>
      <c r="K1370" s="7" t="s">
        <v>132</v>
      </c>
      <c r="L1370" s="7">
        <v>3</v>
      </c>
      <c r="M1370" s="7" t="s">
        <v>5757</v>
      </c>
      <c r="N1370" s="7"/>
    </row>
    <row r="1371" spans="1:14" hidden="1" x14ac:dyDescent="0.35">
      <c r="A1371" s="7">
        <v>30907098</v>
      </c>
      <c r="B1371" s="7" t="s">
        <v>5842</v>
      </c>
      <c r="C1371" s="7" t="s">
        <v>4457</v>
      </c>
      <c r="D1371" s="7" t="s">
        <v>4452</v>
      </c>
      <c r="E1371" s="7" t="s">
        <v>0</v>
      </c>
      <c r="F1371" s="7" t="s">
        <v>132</v>
      </c>
      <c r="G1371" s="7">
        <v>656.7</v>
      </c>
      <c r="H1371" s="7">
        <v>623.04</v>
      </c>
      <c r="I1371" s="7">
        <v>84</v>
      </c>
      <c r="J1371" s="7">
        <v>1363.74</v>
      </c>
      <c r="K1371" s="7" t="s">
        <v>132</v>
      </c>
      <c r="L1371" s="7">
        <v>3</v>
      </c>
      <c r="M1371" s="7" t="s">
        <v>5757</v>
      </c>
      <c r="N1371" s="7"/>
    </row>
    <row r="1372" spans="1:14" hidden="1" x14ac:dyDescent="0.35">
      <c r="A1372" s="7">
        <v>30907110</v>
      </c>
      <c r="B1372" s="7" t="s">
        <v>5843</v>
      </c>
      <c r="C1372" s="7" t="s">
        <v>4457</v>
      </c>
      <c r="D1372" s="7" t="s">
        <v>4452</v>
      </c>
      <c r="E1372" s="7" t="s">
        <v>0</v>
      </c>
      <c r="F1372" s="7" t="s">
        <v>132</v>
      </c>
      <c r="G1372" s="7">
        <v>858</v>
      </c>
      <c r="H1372" s="7">
        <v>898.75</v>
      </c>
      <c r="I1372" s="7">
        <v>41.27</v>
      </c>
      <c r="J1372" s="7">
        <v>1798.02</v>
      </c>
      <c r="K1372" s="7" t="s">
        <v>132</v>
      </c>
      <c r="L1372" s="7">
        <v>3</v>
      </c>
      <c r="M1372" s="7" t="s">
        <v>5757</v>
      </c>
      <c r="N1372" s="7"/>
    </row>
    <row r="1373" spans="1:14" hidden="1" x14ac:dyDescent="0.35">
      <c r="A1373" s="7">
        <v>30907128</v>
      </c>
      <c r="B1373" s="7" t="s">
        <v>5844</v>
      </c>
      <c r="C1373" s="7" t="s">
        <v>4457</v>
      </c>
      <c r="D1373" s="7" t="s">
        <v>4452</v>
      </c>
      <c r="E1373" s="7" t="s">
        <v>0</v>
      </c>
      <c r="F1373" s="7" t="s">
        <v>132</v>
      </c>
      <c r="G1373" s="7">
        <v>1165.56</v>
      </c>
      <c r="H1373" s="7">
        <v>1120.26</v>
      </c>
      <c r="I1373" s="7">
        <v>51.29</v>
      </c>
      <c r="J1373" s="7">
        <v>2337.11</v>
      </c>
      <c r="K1373" s="7" t="s">
        <v>132</v>
      </c>
      <c r="L1373" s="7">
        <v>5</v>
      </c>
      <c r="M1373" s="7" t="s">
        <v>5757</v>
      </c>
      <c r="N1373" s="7"/>
    </row>
    <row r="1374" spans="1:14" hidden="1" x14ac:dyDescent="0.35">
      <c r="A1374" s="7">
        <v>30907136</v>
      </c>
      <c r="B1374" s="7" t="s">
        <v>5845</v>
      </c>
      <c r="C1374" s="7" t="s">
        <v>4457</v>
      </c>
      <c r="D1374" s="7" t="s">
        <v>4452</v>
      </c>
      <c r="E1374" s="7" t="s">
        <v>0</v>
      </c>
      <c r="F1374" s="7" t="s">
        <v>132</v>
      </c>
      <c r="G1374" s="7">
        <v>546.1</v>
      </c>
      <c r="H1374" s="7">
        <v>590</v>
      </c>
      <c r="I1374" s="7">
        <v>0</v>
      </c>
      <c r="J1374" s="7">
        <v>1136.0999999999999</v>
      </c>
      <c r="K1374" s="7" t="s">
        <v>132</v>
      </c>
      <c r="L1374" s="7">
        <v>1</v>
      </c>
      <c r="M1374" s="7" t="s">
        <v>5757</v>
      </c>
      <c r="N1374" s="7"/>
    </row>
    <row r="1375" spans="1:14" hidden="1" x14ac:dyDescent="0.35">
      <c r="A1375" s="7">
        <v>30907144</v>
      </c>
      <c r="B1375" s="7" t="s">
        <v>5846</v>
      </c>
      <c r="C1375" s="7" t="s">
        <v>4457</v>
      </c>
      <c r="D1375" s="7" t="s">
        <v>4452</v>
      </c>
      <c r="E1375" s="7" t="s">
        <v>0</v>
      </c>
      <c r="F1375" s="7" t="s">
        <v>132</v>
      </c>
      <c r="G1375" s="7">
        <v>450.1</v>
      </c>
      <c r="H1375" s="7">
        <v>295</v>
      </c>
      <c r="I1375" s="7">
        <v>0</v>
      </c>
      <c r="J1375" s="7">
        <v>745.1</v>
      </c>
      <c r="K1375" s="7" t="s">
        <v>132</v>
      </c>
      <c r="L1375" s="7">
        <v>1</v>
      </c>
      <c r="M1375" s="7" t="s">
        <v>5757</v>
      </c>
      <c r="N1375" s="7"/>
    </row>
    <row r="1376" spans="1:14" hidden="1" x14ac:dyDescent="0.35">
      <c r="A1376" s="7">
        <v>30908019</v>
      </c>
      <c r="B1376" s="7" t="s">
        <v>5847</v>
      </c>
      <c r="C1376" s="7" t="s">
        <v>4457</v>
      </c>
      <c r="D1376" s="7" t="s">
        <v>4452</v>
      </c>
      <c r="E1376" s="7" t="s">
        <v>0</v>
      </c>
      <c r="F1376" s="7" t="s">
        <v>132</v>
      </c>
      <c r="G1376" s="7">
        <v>1396.9</v>
      </c>
      <c r="H1376" s="7">
        <v>1552.48</v>
      </c>
      <c r="I1376" s="7">
        <v>51.29</v>
      </c>
      <c r="J1376" s="7">
        <v>3000.67</v>
      </c>
      <c r="K1376" s="7" t="s">
        <v>132</v>
      </c>
      <c r="L1376" s="7">
        <v>3</v>
      </c>
      <c r="M1376" s="7" t="s">
        <v>5757</v>
      </c>
      <c r="N1376" s="7"/>
    </row>
    <row r="1377" spans="1:14" ht="26" hidden="1" x14ac:dyDescent="0.35">
      <c r="A1377" s="7">
        <v>30908027</v>
      </c>
      <c r="B1377" s="7" t="s">
        <v>5848</v>
      </c>
      <c r="C1377" s="7" t="s">
        <v>4457</v>
      </c>
      <c r="D1377" s="7" t="s">
        <v>4452</v>
      </c>
      <c r="E1377" s="7" t="s">
        <v>0</v>
      </c>
      <c r="F1377" s="7" t="s">
        <v>132</v>
      </c>
      <c r="G1377" s="7">
        <v>624</v>
      </c>
      <c r="H1377" s="7">
        <v>650.24</v>
      </c>
      <c r="I1377" s="7">
        <v>0</v>
      </c>
      <c r="J1377" s="7">
        <v>1274.24</v>
      </c>
      <c r="K1377" s="7" t="s">
        <v>132</v>
      </c>
      <c r="L1377" s="7">
        <v>3</v>
      </c>
      <c r="M1377" s="7" t="s">
        <v>5757</v>
      </c>
      <c r="N1377" s="7"/>
    </row>
    <row r="1378" spans="1:14" hidden="1" x14ac:dyDescent="0.35">
      <c r="A1378" s="7">
        <v>30908035</v>
      </c>
      <c r="B1378" s="7" t="s">
        <v>5849</v>
      </c>
      <c r="C1378" s="7" t="s">
        <v>4457</v>
      </c>
      <c r="D1378" s="7" t="s">
        <v>4452</v>
      </c>
      <c r="E1378" s="7" t="s">
        <v>0</v>
      </c>
      <c r="F1378" s="7" t="s">
        <v>132</v>
      </c>
      <c r="G1378" s="7">
        <v>1396.89</v>
      </c>
      <c r="H1378" s="7">
        <v>1220.22</v>
      </c>
      <c r="I1378" s="7">
        <v>51.29</v>
      </c>
      <c r="J1378" s="7">
        <v>2668.4</v>
      </c>
      <c r="K1378" s="7" t="s">
        <v>132</v>
      </c>
      <c r="L1378" s="7">
        <v>3</v>
      </c>
      <c r="M1378" s="7" t="s">
        <v>5757</v>
      </c>
      <c r="N1378" s="7"/>
    </row>
    <row r="1379" spans="1:14" hidden="1" x14ac:dyDescent="0.35">
      <c r="A1379" s="7">
        <v>30908043</v>
      </c>
      <c r="B1379" s="7" t="s">
        <v>5850</v>
      </c>
      <c r="C1379" s="7" t="s">
        <v>4457</v>
      </c>
      <c r="D1379" s="7" t="s">
        <v>4452</v>
      </c>
      <c r="E1379" s="7" t="s">
        <v>0</v>
      </c>
      <c r="F1379" s="7" t="s">
        <v>132</v>
      </c>
      <c r="G1379" s="7">
        <v>816.41</v>
      </c>
      <c r="H1379" s="7">
        <v>558.08000000000004</v>
      </c>
      <c r="I1379" s="7">
        <v>0</v>
      </c>
      <c r="J1379" s="7">
        <v>1374.49</v>
      </c>
      <c r="K1379" s="7" t="s">
        <v>132</v>
      </c>
      <c r="L1379" s="7">
        <v>3</v>
      </c>
      <c r="M1379" s="7" t="s">
        <v>5757</v>
      </c>
      <c r="N1379" s="7"/>
    </row>
    <row r="1380" spans="1:14" hidden="1" x14ac:dyDescent="0.35">
      <c r="A1380" s="7">
        <v>30908051</v>
      </c>
      <c r="B1380" s="7" t="s">
        <v>5851</v>
      </c>
      <c r="C1380" s="7" t="s">
        <v>4457</v>
      </c>
      <c r="D1380" s="7" t="s">
        <v>4452</v>
      </c>
      <c r="E1380" s="7" t="s">
        <v>0</v>
      </c>
      <c r="F1380" s="7" t="s">
        <v>132</v>
      </c>
      <c r="G1380" s="7">
        <v>916.41</v>
      </c>
      <c r="H1380" s="7">
        <v>1261.8399999999999</v>
      </c>
      <c r="I1380" s="7">
        <v>51.29</v>
      </c>
      <c r="J1380" s="7">
        <v>2229.54</v>
      </c>
      <c r="K1380" s="7" t="s">
        <v>132</v>
      </c>
      <c r="L1380" s="7">
        <v>3</v>
      </c>
      <c r="M1380" s="7" t="s">
        <v>5757</v>
      </c>
      <c r="N1380" s="7"/>
    </row>
    <row r="1381" spans="1:14" hidden="1" x14ac:dyDescent="0.35">
      <c r="A1381" s="7">
        <v>30908060</v>
      </c>
      <c r="B1381" s="7" t="s">
        <v>5852</v>
      </c>
      <c r="C1381" s="7" t="s">
        <v>4457</v>
      </c>
      <c r="D1381" s="7" t="s">
        <v>4452</v>
      </c>
      <c r="E1381" s="7" t="s">
        <v>0</v>
      </c>
      <c r="F1381" s="7" t="s">
        <v>132</v>
      </c>
      <c r="G1381" s="7">
        <v>916.41</v>
      </c>
      <c r="H1381" s="7">
        <v>1056.48</v>
      </c>
      <c r="I1381" s="7">
        <v>51.29</v>
      </c>
      <c r="J1381" s="7">
        <v>2024.18</v>
      </c>
      <c r="K1381" s="7" t="s">
        <v>132</v>
      </c>
      <c r="L1381" s="7">
        <v>3</v>
      </c>
      <c r="M1381" s="7" t="s">
        <v>5757</v>
      </c>
      <c r="N1381" s="7"/>
    </row>
    <row r="1382" spans="1:14" hidden="1" x14ac:dyDescent="0.35">
      <c r="A1382" s="7">
        <v>30908078</v>
      </c>
      <c r="B1382" s="7" t="s">
        <v>5853</v>
      </c>
      <c r="C1382" s="7" t="s">
        <v>4457</v>
      </c>
      <c r="D1382" s="7" t="s">
        <v>4452</v>
      </c>
      <c r="E1382" s="7" t="s">
        <v>0</v>
      </c>
      <c r="F1382" s="7" t="s">
        <v>132</v>
      </c>
      <c r="G1382" s="7">
        <v>241.5</v>
      </c>
      <c r="H1382" s="7">
        <v>233.92</v>
      </c>
      <c r="I1382" s="7">
        <v>0</v>
      </c>
      <c r="J1382" s="7">
        <v>475.42</v>
      </c>
      <c r="K1382" s="7" t="s">
        <v>132</v>
      </c>
      <c r="L1382" s="7">
        <v>1</v>
      </c>
      <c r="M1382" s="7" t="s">
        <v>5757</v>
      </c>
      <c r="N1382" s="7"/>
    </row>
    <row r="1383" spans="1:14" hidden="1" x14ac:dyDescent="0.35">
      <c r="A1383" s="7">
        <v>30908086</v>
      </c>
      <c r="B1383" s="7" t="s">
        <v>5854</v>
      </c>
      <c r="C1383" s="7" t="s">
        <v>4457</v>
      </c>
      <c r="D1383" s="7" t="s">
        <v>4452</v>
      </c>
      <c r="E1383" s="7" t="s">
        <v>0</v>
      </c>
      <c r="F1383" s="7" t="s">
        <v>132</v>
      </c>
      <c r="G1383" s="7">
        <v>1786.62</v>
      </c>
      <c r="H1383" s="7">
        <v>1552.48</v>
      </c>
      <c r="I1383" s="7">
        <v>81.099999999999994</v>
      </c>
      <c r="J1383" s="7">
        <v>3420.2</v>
      </c>
      <c r="K1383" s="7" t="s">
        <v>132</v>
      </c>
      <c r="L1383" s="7">
        <v>5</v>
      </c>
      <c r="M1383" s="7" t="s">
        <v>5757</v>
      </c>
      <c r="N1383" s="7"/>
    </row>
    <row r="1384" spans="1:14" hidden="1" x14ac:dyDescent="0.35">
      <c r="A1384" s="7">
        <v>30908094</v>
      </c>
      <c r="B1384" s="7" t="s">
        <v>5855</v>
      </c>
      <c r="C1384" s="7" t="s">
        <v>4457</v>
      </c>
      <c r="D1384" s="7" t="s">
        <v>4452</v>
      </c>
      <c r="E1384" s="7" t="s">
        <v>0</v>
      </c>
      <c r="F1384" s="7" t="s">
        <v>132</v>
      </c>
      <c r="G1384" s="7">
        <v>916.41</v>
      </c>
      <c r="H1384" s="7">
        <v>739.52</v>
      </c>
      <c r="I1384" s="7">
        <v>51.29</v>
      </c>
      <c r="J1384" s="7">
        <v>1707.22</v>
      </c>
      <c r="K1384" s="7" t="s">
        <v>132</v>
      </c>
      <c r="L1384" s="7">
        <v>3</v>
      </c>
      <c r="M1384" s="7" t="s">
        <v>5757</v>
      </c>
      <c r="N1384" s="7"/>
    </row>
    <row r="1385" spans="1:14" hidden="1" x14ac:dyDescent="0.35">
      <c r="A1385" s="7">
        <v>30908108</v>
      </c>
      <c r="B1385" s="7" t="s">
        <v>5856</v>
      </c>
      <c r="C1385" s="7" t="s">
        <v>4457</v>
      </c>
      <c r="D1385" s="7" t="s">
        <v>4452</v>
      </c>
      <c r="E1385" s="7" t="s">
        <v>0</v>
      </c>
      <c r="F1385" s="7" t="s">
        <v>132</v>
      </c>
      <c r="G1385" s="7">
        <v>624</v>
      </c>
      <c r="H1385" s="7">
        <v>291.2</v>
      </c>
      <c r="I1385" s="7">
        <v>0</v>
      </c>
      <c r="J1385" s="7">
        <v>915.2</v>
      </c>
      <c r="K1385" s="7" t="s">
        <v>132</v>
      </c>
      <c r="L1385" s="7">
        <v>3</v>
      </c>
      <c r="M1385" s="7" t="s">
        <v>5757</v>
      </c>
      <c r="N1385" s="7"/>
    </row>
    <row r="1386" spans="1:14" hidden="1" x14ac:dyDescent="0.35">
      <c r="A1386" s="7">
        <v>30909031</v>
      </c>
      <c r="B1386" s="7" t="s">
        <v>5857</v>
      </c>
      <c r="C1386" s="7" t="s">
        <v>4445</v>
      </c>
      <c r="D1386" s="7" t="s">
        <v>4462</v>
      </c>
      <c r="E1386" s="7" t="s">
        <v>132</v>
      </c>
      <c r="F1386" s="7" t="s">
        <v>0</v>
      </c>
      <c r="G1386" s="7">
        <v>200</v>
      </c>
      <c r="H1386" s="7">
        <v>43.5</v>
      </c>
      <c r="I1386" s="7">
        <v>0</v>
      </c>
      <c r="J1386" s="7">
        <v>243.5</v>
      </c>
      <c r="K1386" s="7" t="s">
        <v>0</v>
      </c>
      <c r="L1386" s="7">
        <v>1</v>
      </c>
      <c r="M1386" s="7" t="s">
        <v>5858</v>
      </c>
      <c r="N1386" s="7"/>
    </row>
    <row r="1387" spans="1:14" hidden="1" x14ac:dyDescent="0.35">
      <c r="A1387" s="7">
        <v>30909035</v>
      </c>
      <c r="B1387" s="7" t="s">
        <v>5859</v>
      </c>
      <c r="C1387" s="7" t="s">
        <v>4445</v>
      </c>
      <c r="D1387" s="7" t="s">
        <v>4462</v>
      </c>
      <c r="E1387" s="7" t="s">
        <v>0</v>
      </c>
      <c r="F1387" s="7" t="s">
        <v>132</v>
      </c>
      <c r="G1387" s="7">
        <v>280</v>
      </c>
      <c r="H1387" s="7">
        <v>43.5</v>
      </c>
      <c r="I1387" s="7">
        <v>0</v>
      </c>
      <c r="J1387" s="7">
        <v>323.5</v>
      </c>
      <c r="K1387" s="7" t="s">
        <v>0</v>
      </c>
      <c r="L1387" s="7">
        <v>1</v>
      </c>
      <c r="M1387" s="7" t="s">
        <v>5858</v>
      </c>
      <c r="N1387" s="7"/>
    </row>
    <row r="1388" spans="1:14" ht="26" hidden="1" x14ac:dyDescent="0.35">
      <c r="A1388" s="7">
        <v>30909139</v>
      </c>
      <c r="B1388" s="7" t="s">
        <v>5860</v>
      </c>
      <c r="C1388" s="7" t="s">
        <v>4445</v>
      </c>
      <c r="D1388" s="7" t="s">
        <v>4452</v>
      </c>
      <c r="E1388" s="7" t="s">
        <v>132</v>
      </c>
      <c r="F1388" s="7" t="s">
        <v>0</v>
      </c>
      <c r="G1388" s="7">
        <v>280</v>
      </c>
      <c r="H1388" s="7">
        <v>72.349999999999994</v>
      </c>
      <c r="I1388" s="7">
        <v>0</v>
      </c>
      <c r="J1388" s="7">
        <v>352.35</v>
      </c>
      <c r="K1388" s="7" t="s">
        <v>0</v>
      </c>
      <c r="L1388" s="7">
        <v>0</v>
      </c>
      <c r="M1388" s="7" t="s">
        <v>5858</v>
      </c>
      <c r="N1388" s="7"/>
    </row>
    <row r="1389" spans="1:14" ht="26" hidden="1" x14ac:dyDescent="0.35">
      <c r="A1389" s="7">
        <v>30909147</v>
      </c>
      <c r="B1389" s="7" t="s">
        <v>5861</v>
      </c>
      <c r="C1389" s="7" t="s">
        <v>4445</v>
      </c>
      <c r="D1389" s="7" t="s">
        <v>4452</v>
      </c>
      <c r="E1389" s="7" t="s">
        <v>132</v>
      </c>
      <c r="F1389" s="7" t="s">
        <v>0</v>
      </c>
      <c r="G1389" s="7">
        <v>315</v>
      </c>
      <c r="H1389" s="7">
        <v>72.349999999999994</v>
      </c>
      <c r="I1389" s="7">
        <v>0</v>
      </c>
      <c r="J1389" s="7">
        <v>387.35</v>
      </c>
      <c r="K1389" s="7" t="s">
        <v>0</v>
      </c>
      <c r="L1389" s="7">
        <v>1</v>
      </c>
      <c r="M1389" s="7" t="s">
        <v>5858</v>
      </c>
      <c r="N1389" s="7"/>
    </row>
    <row r="1390" spans="1:14" ht="26" hidden="1" x14ac:dyDescent="0.35">
      <c r="A1390" s="7">
        <v>30910013</v>
      </c>
      <c r="B1390" s="7" t="s">
        <v>5862</v>
      </c>
      <c r="C1390" s="7" t="s">
        <v>4457</v>
      </c>
      <c r="D1390" s="7" t="s">
        <v>4452</v>
      </c>
      <c r="E1390" s="7" t="s">
        <v>132</v>
      </c>
      <c r="F1390" s="7" t="s">
        <v>132</v>
      </c>
      <c r="G1390" s="7">
        <v>3923.14</v>
      </c>
      <c r="H1390" s="7">
        <v>1798.37</v>
      </c>
      <c r="I1390" s="7">
        <v>318.82</v>
      </c>
      <c r="J1390" s="7">
        <v>6040.33</v>
      </c>
      <c r="K1390" s="7" t="s">
        <v>132</v>
      </c>
      <c r="L1390" s="7">
        <v>5</v>
      </c>
      <c r="M1390" s="7" t="s">
        <v>5757</v>
      </c>
      <c r="N1390" s="7"/>
    </row>
    <row r="1391" spans="1:14" hidden="1" x14ac:dyDescent="0.35">
      <c r="A1391" s="7">
        <v>30910021</v>
      </c>
      <c r="B1391" s="7" t="s">
        <v>5863</v>
      </c>
      <c r="C1391" s="7" t="s">
        <v>4457</v>
      </c>
      <c r="D1391" s="7" t="s">
        <v>4452</v>
      </c>
      <c r="E1391" s="7" t="s">
        <v>132</v>
      </c>
      <c r="F1391" s="7" t="s">
        <v>132</v>
      </c>
      <c r="G1391" s="7">
        <v>1559.25</v>
      </c>
      <c r="H1391" s="7">
        <v>1798.37</v>
      </c>
      <c r="I1391" s="7">
        <v>60.74</v>
      </c>
      <c r="J1391" s="7">
        <v>3418.36</v>
      </c>
      <c r="K1391" s="7" t="s">
        <v>132</v>
      </c>
      <c r="L1391" s="7">
        <v>5</v>
      </c>
      <c r="M1391" s="7" t="s">
        <v>5757</v>
      </c>
      <c r="N1391" s="7"/>
    </row>
    <row r="1392" spans="1:14" ht="26" hidden="1" x14ac:dyDescent="0.35">
      <c r="A1392" s="7">
        <v>30910030</v>
      </c>
      <c r="B1392" s="7" t="s">
        <v>5864</v>
      </c>
      <c r="C1392" s="7" t="s">
        <v>4457</v>
      </c>
      <c r="D1392" s="7" t="s">
        <v>4452</v>
      </c>
      <c r="E1392" s="7" t="s">
        <v>132</v>
      </c>
      <c r="F1392" s="7" t="s">
        <v>132</v>
      </c>
      <c r="G1392" s="7">
        <v>3923.14</v>
      </c>
      <c r="H1392" s="7">
        <v>1798.37</v>
      </c>
      <c r="I1392" s="7">
        <v>318.82</v>
      </c>
      <c r="J1392" s="7">
        <v>6040.33</v>
      </c>
      <c r="K1392" s="7" t="s">
        <v>132</v>
      </c>
      <c r="L1392" s="7">
        <v>5</v>
      </c>
      <c r="M1392" s="7" t="s">
        <v>5757</v>
      </c>
      <c r="N1392" s="7"/>
    </row>
    <row r="1393" spans="1:14" hidden="1" x14ac:dyDescent="0.35">
      <c r="A1393" s="7">
        <v>30910048</v>
      </c>
      <c r="B1393" s="7" t="s">
        <v>5865</v>
      </c>
      <c r="C1393" s="7" t="s">
        <v>4457</v>
      </c>
      <c r="D1393" s="7" t="s">
        <v>4452</v>
      </c>
      <c r="E1393" s="7" t="s">
        <v>132</v>
      </c>
      <c r="F1393" s="7" t="s">
        <v>132</v>
      </c>
      <c r="G1393" s="7">
        <v>1559.25</v>
      </c>
      <c r="H1393" s="7">
        <v>1313.11</v>
      </c>
      <c r="I1393" s="7">
        <v>60.74</v>
      </c>
      <c r="J1393" s="7">
        <v>2933.1</v>
      </c>
      <c r="K1393" s="7" t="s">
        <v>132</v>
      </c>
      <c r="L1393" s="7">
        <v>5</v>
      </c>
      <c r="M1393" s="7" t="s">
        <v>5757</v>
      </c>
      <c r="N1393" s="7"/>
    </row>
    <row r="1394" spans="1:14" hidden="1" x14ac:dyDescent="0.35">
      <c r="A1394" s="7">
        <v>30910056</v>
      </c>
      <c r="B1394" s="7" t="s">
        <v>5866</v>
      </c>
      <c r="C1394" s="7" t="s">
        <v>4457</v>
      </c>
      <c r="D1394" s="7" t="s">
        <v>4452</v>
      </c>
      <c r="E1394" s="7" t="s">
        <v>132</v>
      </c>
      <c r="F1394" s="7" t="s">
        <v>132</v>
      </c>
      <c r="G1394" s="7">
        <v>1559.25</v>
      </c>
      <c r="H1394" s="7">
        <v>1170.71</v>
      </c>
      <c r="I1394" s="7">
        <v>60.74</v>
      </c>
      <c r="J1394" s="7">
        <v>2790.7</v>
      </c>
      <c r="K1394" s="7" t="s">
        <v>132</v>
      </c>
      <c r="L1394" s="7">
        <v>5</v>
      </c>
      <c r="M1394" s="7" t="s">
        <v>5757</v>
      </c>
      <c r="N1394" s="7"/>
    </row>
    <row r="1395" spans="1:14" hidden="1" x14ac:dyDescent="0.35">
      <c r="A1395" s="7">
        <v>30910064</v>
      </c>
      <c r="B1395" s="7" t="s">
        <v>5867</v>
      </c>
      <c r="C1395" s="7" t="s">
        <v>4457</v>
      </c>
      <c r="D1395" s="7" t="s">
        <v>4452</v>
      </c>
      <c r="E1395" s="7" t="s">
        <v>132</v>
      </c>
      <c r="F1395" s="7" t="s">
        <v>132</v>
      </c>
      <c r="G1395" s="7">
        <v>1559.25</v>
      </c>
      <c r="H1395" s="7">
        <v>1313.11</v>
      </c>
      <c r="I1395" s="7">
        <v>60.74</v>
      </c>
      <c r="J1395" s="7">
        <v>2933.1</v>
      </c>
      <c r="K1395" s="7" t="s">
        <v>132</v>
      </c>
      <c r="L1395" s="7">
        <v>5</v>
      </c>
      <c r="M1395" s="7" t="s">
        <v>5757</v>
      </c>
      <c r="N1395" s="7"/>
    </row>
    <row r="1396" spans="1:14" hidden="1" x14ac:dyDescent="0.35">
      <c r="A1396" s="7">
        <v>30910072</v>
      </c>
      <c r="B1396" s="7" t="s">
        <v>5868</v>
      </c>
      <c r="C1396" s="7" t="s">
        <v>4457</v>
      </c>
      <c r="D1396" s="7" t="s">
        <v>4452</v>
      </c>
      <c r="E1396" s="7" t="s">
        <v>132</v>
      </c>
      <c r="F1396" s="7" t="s">
        <v>132</v>
      </c>
      <c r="G1396" s="7">
        <v>3923.14</v>
      </c>
      <c r="H1396" s="7">
        <v>2866.24</v>
      </c>
      <c r="I1396" s="7">
        <v>318.82</v>
      </c>
      <c r="J1396" s="7">
        <v>7108.2</v>
      </c>
      <c r="K1396" s="7" t="s">
        <v>132</v>
      </c>
      <c r="L1396" s="7">
        <v>5</v>
      </c>
      <c r="M1396" s="7" t="s">
        <v>5757</v>
      </c>
      <c r="N1396" s="7"/>
    </row>
    <row r="1397" spans="1:14" hidden="1" x14ac:dyDescent="0.35">
      <c r="A1397" s="7">
        <v>30910080</v>
      </c>
      <c r="B1397" s="7" t="s">
        <v>5869</v>
      </c>
      <c r="C1397" s="7" t="s">
        <v>4457</v>
      </c>
      <c r="D1397" s="7" t="s">
        <v>4452</v>
      </c>
      <c r="E1397" s="7" t="s">
        <v>132</v>
      </c>
      <c r="F1397" s="7" t="s">
        <v>132</v>
      </c>
      <c r="G1397" s="7">
        <v>829.95</v>
      </c>
      <c r="H1397" s="7">
        <v>691.28</v>
      </c>
      <c r="I1397" s="7">
        <v>52.3</v>
      </c>
      <c r="J1397" s="7">
        <v>1573.53</v>
      </c>
      <c r="K1397" s="7" t="s">
        <v>132</v>
      </c>
      <c r="L1397" s="7">
        <v>5</v>
      </c>
      <c r="M1397" s="7" t="s">
        <v>5757</v>
      </c>
      <c r="N1397" s="7"/>
    </row>
    <row r="1398" spans="1:14" hidden="1" x14ac:dyDescent="0.35">
      <c r="A1398" s="7">
        <v>30910099</v>
      </c>
      <c r="B1398" s="7" t="s">
        <v>5870</v>
      </c>
      <c r="C1398" s="7" t="s">
        <v>4457</v>
      </c>
      <c r="D1398" s="7" t="s">
        <v>4452</v>
      </c>
      <c r="E1398" s="7" t="s">
        <v>132</v>
      </c>
      <c r="F1398" s="7" t="s">
        <v>132</v>
      </c>
      <c r="G1398" s="7">
        <v>851.4</v>
      </c>
      <c r="H1398" s="7">
        <v>691.28</v>
      </c>
      <c r="I1398" s="7">
        <v>41.27</v>
      </c>
      <c r="J1398" s="7">
        <v>1583.95</v>
      </c>
      <c r="K1398" s="7" t="s">
        <v>132</v>
      </c>
      <c r="L1398" s="7">
        <v>5</v>
      </c>
      <c r="M1398" s="7" t="s">
        <v>5757</v>
      </c>
      <c r="N1398" s="7"/>
    </row>
    <row r="1399" spans="1:14" hidden="1" x14ac:dyDescent="0.35">
      <c r="A1399" s="7">
        <v>30910102</v>
      </c>
      <c r="B1399" s="7" t="s">
        <v>5871</v>
      </c>
      <c r="C1399" s="7" t="s">
        <v>4457</v>
      </c>
      <c r="D1399" s="7" t="s">
        <v>4452</v>
      </c>
      <c r="E1399" s="7" t="s">
        <v>132</v>
      </c>
      <c r="F1399" s="7" t="s">
        <v>132</v>
      </c>
      <c r="G1399" s="7">
        <v>1172.1600000000001</v>
      </c>
      <c r="H1399" s="7">
        <v>1552.47</v>
      </c>
      <c r="I1399" s="7">
        <v>41.27</v>
      </c>
      <c r="J1399" s="7">
        <v>2765.9</v>
      </c>
      <c r="K1399" s="7" t="s">
        <v>132</v>
      </c>
      <c r="L1399" s="7">
        <v>5</v>
      </c>
      <c r="M1399" s="7" t="s">
        <v>5757</v>
      </c>
      <c r="N1399" s="7"/>
    </row>
    <row r="1400" spans="1:14" hidden="1" x14ac:dyDescent="0.35">
      <c r="A1400" s="7">
        <v>30910110</v>
      </c>
      <c r="B1400" s="7" t="s">
        <v>5872</v>
      </c>
      <c r="C1400" s="7" t="s">
        <v>4457</v>
      </c>
      <c r="D1400" s="7" t="s">
        <v>4452</v>
      </c>
      <c r="E1400" s="7" t="s">
        <v>132</v>
      </c>
      <c r="F1400" s="7" t="s">
        <v>132</v>
      </c>
      <c r="G1400" s="7">
        <v>1172.1600000000001</v>
      </c>
      <c r="H1400" s="7">
        <v>980.66</v>
      </c>
      <c r="I1400" s="7">
        <v>41.27</v>
      </c>
      <c r="J1400" s="7">
        <v>2194.09</v>
      </c>
      <c r="K1400" s="7" t="s">
        <v>132</v>
      </c>
      <c r="L1400" s="7">
        <v>4</v>
      </c>
      <c r="M1400" s="7" t="s">
        <v>5757</v>
      </c>
      <c r="N1400" s="7"/>
    </row>
    <row r="1401" spans="1:14" hidden="1" x14ac:dyDescent="0.35">
      <c r="A1401" s="7">
        <v>30910129</v>
      </c>
      <c r="B1401" s="7" t="s">
        <v>5873</v>
      </c>
      <c r="C1401" s="7" t="s">
        <v>4457</v>
      </c>
      <c r="D1401" s="7" t="s">
        <v>4452</v>
      </c>
      <c r="E1401" s="7" t="s">
        <v>132</v>
      </c>
      <c r="F1401" s="7" t="s">
        <v>132</v>
      </c>
      <c r="G1401" s="7">
        <v>851.4</v>
      </c>
      <c r="H1401" s="7">
        <v>691.28</v>
      </c>
      <c r="I1401" s="7">
        <v>41.27</v>
      </c>
      <c r="J1401" s="7">
        <v>1583.95</v>
      </c>
      <c r="K1401" s="7" t="s">
        <v>132</v>
      </c>
      <c r="L1401" s="7">
        <v>4</v>
      </c>
      <c r="M1401" s="7" t="s">
        <v>5757</v>
      </c>
      <c r="N1401" s="7"/>
    </row>
    <row r="1402" spans="1:14" hidden="1" x14ac:dyDescent="0.35">
      <c r="A1402" s="7">
        <v>30910137</v>
      </c>
      <c r="B1402" s="7" t="s">
        <v>5874</v>
      </c>
      <c r="C1402" s="7" t="s">
        <v>4457</v>
      </c>
      <c r="D1402" s="7" t="s">
        <v>4452</v>
      </c>
      <c r="E1402" s="7" t="s">
        <v>132</v>
      </c>
      <c r="F1402" s="7" t="s">
        <v>132</v>
      </c>
      <c r="G1402" s="7">
        <v>1657.26</v>
      </c>
      <c r="H1402" s="7">
        <v>1410.07</v>
      </c>
      <c r="I1402" s="7">
        <v>71.41</v>
      </c>
      <c r="J1402" s="7">
        <v>3138.74</v>
      </c>
      <c r="K1402" s="7" t="s">
        <v>132</v>
      </c>
      <c r="L1402" s="7">
        <v>4</v>
      </c>
      <c r="M1402" s="7" t="s">
        <v>5757</v>
      </c>
      <c r="N1402" s="7"/>
    </row>
    <row r="1403" spans="1:14" hidden="1" x14ac:dyDescent="0.35">
      <c r="A1403" s="7">
        <v>30910145</v>
      </c>
      <c r="B1403" s="7" t="s">
        <v>5875</v>
      </c>
      <c r="C1403" s="7" t="s">
        <v>4457</v>
      </c>
      <c r="D1403" s="7" t="s">
        <v>4452</v>
      </c>
      <c r="E1403" s="7" t="s">
        <v>132</v>
      </c>
      <c r="F1403" s="7" t="s">
        <v>132</v>
      </c>
      <c r="G1403" s="7">
        <v>1905.75</v>
      </c>
      <c r="H1403" s="7">
        <v>1655.83</v>
      </c>
      <c r="I1403" s="7">
        <v>71.41</v>
      </c>
      <c r="J1403" s="7">
        <v>3632.99</v>
      </c>
      <c r="K1403" s="7" t="s">
        <v>132</v>
      </c>
      <c r="L1403" s="7">
        <v>4</v>
      </c>
      <c r="M1403" s="7" t="s">
        <v>5757</v>
      </c>
      <c r="N1403" s="7"/>
    </row>
    <row r="1404" spans="1:14" hidden="1" x14ac:dyDescent="0.35">
      <c r="A1404" s="7">
        <v>30911028</v>
      </c>
      <c r="B1404" s="7" t="s">
        <v>5876</v>
      </c>
      <c r="C1404" s="7" t="s">
        <v>4457</v>
      </c>
      <c r="D1404" s="7" t="s">
        <v>4462</v>
      </c>
      <c r="E1404" s="7" t="s">
        <v>0</v>
      </c>
      <c r="F1404" s="7" t="s">
        <v>132</v>
      </c>
      <c r="G1404" s="7">
        <v>210</v>
      </c>
      <c r="H1404" s="7">
        <v>293.76</v>
      </c>
      <c r="I1404" s="7">
        <v>0</v>
      </c>
      <c r="J1404" s="7">
        <v>503.76</v>
      </c>
      <c r="K1404" s="7" t="s">
        <v>132</v>
      </c>
      <c r="L1404" s="7">
        <v>4</v>
      </c>
      <c r="M1404" s="7" t="s">
        <v>5757</v>
      </c>
      <c r="N1404" s="7"/>
    </row>
    <row r="1405" spans="1:14" hidden="1" x14ac:dyDescent="0.35">
      <c r="A1405" s="7">
        <v>30911036</v>
      </c>
      <c r="B1405" s="7" t="s">
        <v>5877</v>
      </c>
      <c r="C1405" s="7" t="s">
        <v>4457</v>
      </c>
      <c r="D1405" s="7" t="s">
        <v>4462</v>
      </c>
      <c r="E1405" s="7" t="s">
        <v>0</v>
      </c>
      <c r="F1405" s="7" t="s">
        <v>132</v>
      </c>
      <c r="G1405" s="7">
        <v>489.97</v>
      </c>
      <c r="H1405" s="7">
        <v>318.08</v>
      </c>
      <c r="I1405" s="7">
        <v>28</v>
      </c>
      <c r="J1405" s="7">
        <v>836.05</v>
      </c>
      <c r="K1405" s="7" t="s">
        <v>132</v>
      </c>
      <c r="L1405" s="7">
        <v>2</v>
      </c>
      <c r="M1405" s="7" t="s">
        <v>5757</v>
      </c>
      <c r="N1405" s="7"/>
    </row>
    <row r="1406" spans="1:14" ht="26" hidden="1" x14ac:dyDescent="0.35">
      <c r="A1406" s="7">
        <v>30911044</v>
      </c>
      <c r="B1406" s="7" t="s">
        <v>5878</v>
      </c>
      <c r="C1406" s="7" t="s">
        <v>4445</v>
      </c>
      <c r="D1406" s="7" t="s">
        <v>4462</v>
      </c>
      <c r="E1406" s="7" t="s">
        <v>132</v>
      </c>
      <c r="F1406" s="7" t="s">
        <v>132</v>
      </c>
      <c r="G1406" s="7">
        <v>1072.2</v>
      </c>
      <c r="H1406" s="7">
        <v>400</v>
      </c>
      <c r="I1406" s="7">
        <v>0</v>
      </c>
      <c r="J1406" s="7">
        <v>1472.2</v>
      </c>
      <c r="K1406" s="7" t="s">
        <v>132</v>
      </c>
      <c r="L1406" s="7">
        <v>1</v>
      </c>
      <c r="M1406" s="7" t="s">
        <v>5879</v>
      </c>
      <c r="N1406" s="7"/>
    </row>
    <row r="1407" spans="1:14" ht="26" hidden="1" x14ac:dyDescent="0.35">
      <c r="A1407" s="7">
        <v>30911052</v>
      </c>
      <c r="B1407" s="7" t="s">
        <v>5880</v>
      </c>
      <c r="C1407" s="7" t="s">
        <v>4445</v>
      </c>
      <c r="D1407" s="7" t="s">
        <v>4462</v>
      </c>
      <c r="E1407" s="7" t="s">
        <v>132</v>
      </c>
      <c r="F1407" s="7" t="s">
        <v>132</v>
      </c>
      <c r="G1407" s="7">
        <v>1001.56</v>
      </c>
      <c r="H1407" s="7">
        <v>446.25</v>
      </c>
      <c r="I1407" s="7">
        <v>0</v>
      </c>
      <c r="J1407" s="7">
        <v>1447.81</v>
      </c>
      <c r="K1407" s="7" t="s">
        <v>132</v>
      </c>
      <c r="L1407" s="7">
        <v>1</v>
      </c>
      <c r="M1407" s="7" t="s">
        <v>5879</v>
      </c>
      <c r="N1407" s="7"/>
    </row>
    <row r="1408" spans="1:14" ht="26" hidden="1" x14ac:dyDescent="0.35">
      <c r="A1408" s="7">
        <v>30911060</v>
      </c>
      <c r="B1408" s="7" t="s">
        <v>5881</v>
      </c>
      <c r="C1408" s="7" t="s">
        <v>4445</v>
      </c>
      <c r="D1408" s="7" t="s">
        <v>4462</v>
      </c>
      <c r="E1408" s="7" t="s">
        <v>132</v>
      </c>
      <c r="F1408" s="7" t="s">
        <v>132</v>
      </c>
      <c r="G1408" s="7">
        <v>689.31</v>
      </c>
      <c r="H1408" s="7">
        <v>244</v>
      </c>
      <c r="I1408" s="7">
        <v>0</v>
      </c>
      <c r="J1408" s="7">
        <v>933.31</v>
      </c>
      <c r="K1408" s="7" t="s">
        <v>132</v>
      </c>
      <c r="L1408" s="7">
        <v>1</v>
      </c>
      <c r="M1408" s="7" t="s">
        <v>5879</v>
      </c>
      <c r="N1408" s="7"/>
    </row>
    <row r="1409" spans="1:14" ht="26" hidden="1" x14ac:dyDescent="0.35">
      <c r="A1409" s="7">
        <v>30911079</v>
      </c>
      <c r="B1409" s="7" t="s">
        <v>5882</v>
      </c>
      <c r="C1409" s="7" t="s">
        <v>4445</v>
      </c>
      <c r="D1409" s="7" t="s">
        <v>4462</v>
      </c>
      <c r="E1409" s="7" t="s">
        <v>132</v>
      </c>
      <c r="F1409" s="7" t="s">
        <v>132</v>
      </c>
      <c r="G1409" s="7">
        <v>730.04</v>
      </c>
      <c r="H1409" s="7">
        <v>375.2</v>
      </c>
      <c r="I1409" s="7">
        <v>0</v>
      </c>
      <c r="J1409" s="7">
        <v>1105.24</v>
      </c>
      <c r="K1409" s="7" t="s">
        <v>132</v>
      </c>
      <c r="L1409" s="7">
        <v>1</v>
      </c>
      <c r="M1409" s="7" t="s">
        <v>5879</v>
      </c>
      <c r="N1409" s="7"/>
    </row>
    <row r="1410" spans="1:14" ht="38.5" hidden="1" x14ac:dyDescent="0.35">
      <c r="A1410" s="7">
        <v>30911087</v>
      </c>
      <c r="B1410" s="7" t="s">
        <v>5883</v>
      </c>
      <c r="C1410" s="7" t="s">
        <v>4445</v>
      </c>
      <c r="D1410" s="7" t="s">
        <v>4462</v>
      </c>
      <c r="E1410" s="7" t="s">
        <v>132</v>
      </c>
      <c r="F1410" s="7" t="s">
        <v>132</v>
      </c>
      <c r="G1410" s="7">
        <v>1003.26</v>
      </c>
      <c r="H1410" s="7">
        <v>418.95</v>
      </c>
      <c r="I1410" s="7">
        <v>0</v>
      </c>
      <c r="J1410" s="7">
        <v>1422.21</v>
      </c>
      <c r="K1410" s="7" t="s">
        <v>132</v>
      </c>
      <c r="L1410" s="7">
        <v>1</v>
      </c>
      <c r="M1410" s="7" t="s">
        <v>5879</v>
      </c>
      <c r="N1410" s="7"/>
    </row>
    <row r="1411" spans="1:14" hidden="1" x14ac:dyDescent="0.35">
      <c r="A1411" s="7">
        <v>30911095</v>
      </c>
      <c r="B1411" s="7" t="s">
        <v>5884</v>
      </c>
      <c r="C1411" s="7" t="s">
        <v>4445</v>
      </c>
      <c r="D1411" s="7" t="s">
        <v>4462</v>
      </c>
      <c r="E1411" s="7" t="s">
        <v>132</v>
      </c>
      <c r="F1411" s="7" t="s">
        <v>132</v>
      </c>
      <c r="G1411" s="7">
        <v>863.77</v>
      </c>
      <c r="H1411" s="7">
        <v>309.75</v>
      </c>
      <c r="I1411" s="7">
        <v>0</v>
      </c>
      <c r="J1411" s="7">
        <v>1173.52</v>
      </c>
      <c r="K1411" s="7" t="s">
        <v>132</v>
      </c>
      <c r="L1411" s="7">
        <v>1</v>
      </c>
      <c r="M1411" s="7" t="s">
        <v>5879</v>
      </c>
      <c r="N1411" s="7"/>
    </row>
    <row r="1412" spans="1:14" hidden="1" x14ac:dyDescent="0.35">
      <c r="A1412" s="7">
        <v>30911109</v>
      </c>
      <c r="B1412" s="7" t="s">
        <v>5885</v>
      </c>
      <c r="C1412" s="7" t="s">
        <v>4445</v>
      </c>
      <c r="D1412" s="7" t="s">
        <v>4462</v>
      </c>
      <c r="E1412" s="7" t="s">
        <v>0</v>
      </c>
      <c r="F1412" s="7" t="s">
        <v>132</v>
      </c>
      <c r="G1412" s="7">
        <v>495.8</v>
      </c>
      <c r="H1412" s="7">
        <v>284.8</v>
      </c>
      <c r="I1412" s="7">
        <v>0</v>
      </c>
      <c r="J1412" s="7">
        <v>780.6</v>
      </c>
      <c r="K1412" s="7" t="s">
        <v>132</v>
      </c>
      <c r="L1412" s="7">
        <v>1</v>
      </c>
      <c r="M1412" s="7" t="s">
        <v>5757</v>
      </c>
      <c r="N1412" s="7"/>
    </row>
    <row r="1413" spans="1:14" ht="26" hidden="1" x14ac:dyDescent="0.35">
      <c r="A1413" s="7">
        <v>30911125</v>
      </c>
      <c r="B1413" s="7" t="s">
        <v>5886</v>
      </c>
      <c r="C1413" s="7" t="s">
        <v>4445</v>
      </c>
      <c r="D1413" s="7" t="s">
        <v>4462</v>
      </c>
      <c r="E1413" s="7" t="s">
        <v>0</v>
      </c>
      <c r="F1413" s="7" t="s">
        <v>132</v>
      </c>
      <c r="G1413" s="7">
        <v>1072.2</v>
      </c>
      <c r="H1413" s="7">
        <v>485</v>
      </c>
      <c r="I1413" s="7">
        <v>0</v>
      </c>
      <c r="J1413" s="7">
        <v>1557.2</v>
      </c>
      <c r="K1413" s="7" t="s">
        <v>132</v>
      </c>
      <c r="L1413" s="7">
        <v>1</v>
      </c>
      <c r="M1413" s="7" t="s">
        <v>5879</v>
      </c>
      <c r="N1413" s="7"/>
    </row>
    <row r="1414" spans="1:14" ht="26" hidden="1" x14ac:dyDescent="0.35">
      <c r="A1414" s="7">
        <v>30911133</v>
      </c>
      <c r="B1414" s="7" t="s">
        <v>5887</v>
      </c>
      <c r="C1414" s="7" t="s">
        <v>4445</v>
      </c>
      <c r="D1414" s="7" t="s">
        <v>4462</v>
      </c>
      <c r="E1414" s="7" t="s">
        <v>0</v>
      </c>
      <c r="F1414" s="7" t="s">
        <v>132</v>
      </c>
      <c r="G1414" s="7">
        <v>1072.2</v>
      </c>
      <c r="H1414" s="7">
        <v>400</v>
      </c>
      <c r="I1414" s="7">
        <v>0</v>
      </c>
      <c r="J1414" s="7">
        <v>1472.2</v>
      </c>
      <c r="K1414" s="7" t="s">
        <v>132</v>
      </c>
      <c r="L1414" s="7">
        <v>1</v>
      </c>
      <c r="M1414" s="7" t="s">
        <v>5879</v>
      </c>
      <c r="N1414" s="7"/>
    </row>
    <row r="1415" spans="1:14" hidden="1" x14ac:dyDescent="0.35">
      <c r="A1415" s="7">
        <v>30911141</v>
      </c>
      <c r="B1415" s="7" t="s">
        <v>5888</v>
      </c>
      <c r="C1415" s="7" t="s">
        <v>4445</v>
      </c>
      <c r="D1415" s="7" t="s">
        <v>4462</v>
      </c>
      <c r="E1415" s="7" t="s">
        <v>0</v>
      </c>
      <c r="F1415" s="7" t="s">
        <v>132</v>
      </c>
      <c r="G1415" s="7">
        <v>619.71</v>
      </c>
      <c r="H1415" s="7">
        <v>375.2</v>
      </c>
      <c r="I1415" s="7">
        <v>0</v>
      </c>
      <c r="J1415" s="7">
        <v>994.91</v>
      </c>
      <c r="K1415" s="7" t="s">
        <v>132</v>
      </c>
      <c r="L1415" s="7">
        <v>1</v>
      </c>
      <c r="M1415" s="7" t="s">
        <v>5879</v>
      </c>
      <c r="N1415" s="7"/>
    </row>
    <row r="1416" spans="1:14" hidden="1" x14ac:dyDescent="0.35">
      <c r="A1416" s="7">
        <v>30911176</v>
      </c>
      <c r="B1416" s="7" t="s">
        <v>5889</v>
      </c>
      <c r="C1416" s="7" t="s">
        <v>4457</v>
      </c>
      <c r="D1416" s="7" t="s">
        <v>4462</v>
      </c>
      <c r="E1416" s="7" t="s">
        <v>0</v>
      </c>
      <c r="F1416" s="7" t="s">
        <v>132</v>
      </c>
      <c r="G1416" s="7">
        <v>712.22</v>
      </c>
      <c r="H1416" s="7">
        <v>490.13</v>
      </c>
      <c r="I1416" s="7">
        <v>0</v>
      </c>
      <c r="J1416" s="7">
        <v>1202.3499999999999</v>
      </c>
      <c r="K1416" s="7" t="s">
        <v>132</v>
      </c>
      <c r="L1416" s="7">
        <v>1</v>
      </c>
      <c r="M1416" s="7" t="s">
        <v>5879</v>
      </c>
      <c r="N1416" s="7"/>
    </row>
    <row r="1417" spans="1:14" ht="26" hidden="1" x14ac:dyDescent="0.35">
      <c r="A1417" s="7">
        <v>30912164</v>
      </c>
      <c r="B1417" s="7" t="s">
        <v>5890</v>
      </c>
      <c r="C1417" s="7" t="s">
        <v>4457</v>
      </c>
      <c r="D1417" s="7" t="s">
        <v>4462</v>
      </c>
      <c r="E1417" s="7" t="s">
        <v>0</v>
      </c>
      <c r="F1417" s="7" t="s">
        <v>132</v>
      </c>
      <c r="G1417" s="7">
        <v>495.8</v>
      </c>
      <c r="H1417" s="7">
        <v>284.8</v>
      </c>
      <c r="I1417" s="7">
        <v>0</v>
      </c>
      <c r="J1417" s="7">
        <v>780.6</v>
      </c>
      <c r="K1417" s="7" t="s">
        <v>132</v>
      </c>
      <c r="L1417" s="7">
        <v>1</v>
      </c>
      <c r="M1417" s="7" t="s">
        <v>5879</v>
      </c>
      <c r="N1417" s="7"/>
    </row>
    <row r="1418" spans="1:14" ht="26" hidden="1" x14ac:dyDescent="0.35">
      <c r="A1418" s="7">
        <v>30918014</v>
      </c>
      <c r="B1418" s="7" t="s">
        <v>5891</v>
      </c>
      <c r="C1418" s="7" t="s">
        <v>4457</v>
      </c>
      <c r="D1418" s="7" t="s">
        <v>4462</v>
      </c>
      <c r="E1418" s="7" t="s">
        <v>0</v>
      </c>
      <c r="F1418" s="7" t="s">
        <v>132</v>
      </c>
      <c r="G1418" s="7">
        <v>732.65</v>
      </c>
      <c r="H1418" s="7">
        <v>429.27</v>
      </c>
      <c r="I1418" s="7">
        <v>0</v>
      </c>
      <c r="J1418" s="7">
        <v>1161.92</v>
      </c>
      <c r="K1418" s="7" t="s">
        <v>132</v>
      </c>
      <c r="L1418" s="7">
        <v>1</v>
      </c>
      <c r="M1418" s="7" t="s">
        <v>5879</v>
      </c>
      <c r="N1418" s="7"/>
    </row>
    <row r="1419" spans="1:14" ht="26" hidden="1" x14ac:dyDescent="0.35">
      <c r="A1419" s="7">
        <v>30918022</v>
      </c>
      <c r="B1419" s="7" t="s">
        <v>5892</v>
      </c>
      <c r="C1419" s="7" t="s">
        <v>4457</v>
      </c>
      <c r="D1419" s="7" t="s">
        <v>4462</v>
      </c>
      <c r="E1419" s="7" t="s">
        <v>0</v>
      </c>
      <c r="F1419" s="7" t="s">
        <v>132</v>
      </c>
      <c r="G1419" s="7">
        <v>712.22</v>
      </c>
      <c r="H1419" s="7">
        <v>784.77</v>
      </c>
      <c r="I1419" s="7">
        <v>4.6500000000000004</v>
      </c>
      <c r="J1419" s="7">
        <v>1501.64</v>
      </c>
      <c r="K1419" s="7" t="s">
        <v>132</v>
      </c>
      <c r="L1419" s="7">
        <v>0</v>
      </c>
      <c r="M1419" s="7" t="s">
        <v>5879</v>
      </c>
      <c r="N1419" s="7"/>
    </row>
    <row r="1420" spans="1:14" hidden="1" x14ac:dyDescent="0.35">
      <c r="A1420" s="7">
        <v>30918030</v>
      </c>
      <c r="B1420" s="7" t="s">
        <v>5893</v>
      </c>
      <c r="C1420" s="7" t="s">
        <v>4457</v>
      </c>
      <c r="D1420" s="7" t="s">
        <v>4462</v>
      </c>
      <c r="E1420" s="7" t="s">
        <v>0</v>
      </c>
      <c r="F1420" s="7" t="s">
        <v>132</v>
      </c>
      <c r="G1420" s="7">
        <v>732.65</v>
      </c>
      <c r="H1420" s="7">
        <v>488.74</v>
      </c>
      <c r="I1420" s="7">
        <v>4.6500000000000004</v>
      </c>
      <c r="J1420" s="7">
        <v>1226.04</v>
      </c>
      <c r="K1420" s="7" t="s">
        <v>132</v>
      </c>
      <c r="L1420" s="7">
        <v>0</v>
      </c>
      <c r="M1420" s="7" t="s">
        <v>5879</v>
      </c>
      <c r="N1420" s="7"/>
    </row>
    <row r="1421" spans="1:14" hidden="1" x14ac:dyDescent="0.35">
      <c r="A1421" s="7">
        <v>30912016</v>
      </c>
      <c r="B1421" s="7" t="s">
        <v>5894</v>
      </c>
      <c r="C1421" s="7" t="s">
        <v>4457</v>
      </c>
      <c r="D1421" s="7" t="s">
        <v>4462</v>
      </c>
      <c r="E1421" s="7" t="s">
        <v>0</v>
      </c>
      <c r="F1421" s="7" t="s">
        <v>132</v>
      </c>
      <c r="G1421" s="7">
        <v>712.22</v>
      </c>
      <c r="H1421" s="7">
        <v>1765.04</v>
      </c>
      <c r="I1421" s="7">
        <v>0</v>
      </c>
      <c r="J1421" s="7">
        <v>2477.2600000000002</v>
      </c>
      <c r="K1421" s="7" t="s">
        <v>132</v>
      </c>
      <c r="L1421" s="7">
        <v>1</v>
      </c>
      <c r="M1421" s="7" t="s">
        <v>5879</v>
      </c>
      <c r="N1421" s="7"/>
    </row>
    <row r="1422" spans="1:14" ht="26" hidden="1" x14ac:dyDescent="0.35">
      <c r="A1422" s="7">
        <v>30912024</v>
      </c>
      <c r="B1422" s="7" t="s">
        <v>5895</v>
      </c>
      <c r="C1422" s="7" t="s">
        <v>4457</v>
      </c>
      <c r="D1422" s="7" t="s">
        <v>4452</v>
      </c>
      <c r="E1422" s="7" t="s">
        <v>0</v>
      </c>
      <c r="F1422" s="7" t="s">
        <v>132</v>
      </c>
      <c r="G1422" s="7">
        <v>1547.18</v>
      </c>
      <c r="H1422" s="7">
        <v>909.08</v>
      </c>
      <c r="I1422" s="7">
        <v>160.04</v>
      </c>
      <c r="J1422" s="7">
        <v>2616.3000000000002</v>
      </c>
      <c r="K1422" s="7" t="s">
        <v>132</v>
      </c>
      <c r="L1422" s="7">
        <v>1</v>
      </c>
      <c r="M1422" s="7" t="s">
        <v>5757</v>
      </c>
      <c r="N1422" s="7"/>
    </row>
    <row r="1423" spans="1:14" ht="26" hidden="1" x14ac:dyDescent="0.35">
      <c r="A1423" s="7">
        <v>30912032</v>
      </c>
      <c r="B1423" s="7" t="s">
        <v>5896</v>
      </c>
      <c r="C1423" s="7" t="s">
        <v>4457</v>
      </c>
      <c r="D1423" s="7" t="s">
        <v>4452</v>
      </c>
      <c r="E1423" s="7" t="s">
        <v>0</v>
      </c>
      <c r="F1423" s="7" t="s">
        <v>132</v>
      </c>
      <c r="G1423" s="7">
        <v>1632.38</v>
      </c>
      <c r="H1423" s="7">
        <v>1388.08</v>
      </c>
      <c r="I1423" s="7">
        <v>160.04</v>
      </c>
      <c r="J1423" s="7">
        <v>3180.5</v>
      </c>
      <c r="K1423" s="7" t="s">
        <v>132</v>
      </c>
      <c r="L1423" s="7">
        <v>1</v>
      </c>
      <c r="M1423" s="7" t="s">
        <v>5757</v>
      </c>
      <c r="N1423" s="7"/>
    </row>
    <row r="1424" spans="1:14" hidden="1" x14ac:dyDescent="0.35">
      <c r="A1424" s="7">
        <v>30912040</v>
      </c>
      <c r="B1424" s="7" t="s">
        <v>5897</v>
      </c>
      <c r="C1424" s="7" t="s">
        <v>4457</v>
      </c>
      <c r="D1424" s="7" t="s">
        <v>4452</v>
      </c>
      <c r="E1424" s="7" t="s">
        <v>0</v>
      </c>
      <c r="F1424" s="7" t="s">
        <v>132</v>
      </c>
      <c r="G1424" s="7">
        <v>1302.6500000000001</v>
      </c>
      <c r="H1424" s="7">
        <v>671.95</v>
      </c>
      <c r="I1424" s="7">
        <v>84</v>
      </c>
      <c r="J1424" s="7">
        <v>2058.6</v>
      </c>
      <c r="K1424" s="7" t="s">
        <v>132</v>
      </c>
      <c r="L1424" s="7">
        <v>1</v>
      </c>
      <c r="M1424" s="7" t="s">
        <v>5757</v>
      </c>
      <c r="N1424" s="7"/>
    </row>
    <row r="1425" spans="1:14" hidden="1" x14ac:dyDescent="0.35">
      <c r="A1425" s="7">
        <v>30912059</v>
      </c>
      <c r="B1425" s="7" t="s">
        <v>5898</v>
      </c>
      <c r="C1425" s="7" t="s">
        <v>4457</v>
      </c>
      <c r="D1425" s="7" t="s">
        <v>4452</v>
      </c>
      <c r="E1425" s="7" t="s">
        <v>0</v>
      </c>
      <c r="F1425" s="7" t="s">
        <v>132</v>
      </c>
      <c r="G1425" s="7">
        <v>1776.08</v>
      </c>
      <c r="H1425" s="7">
        <v>360.32</v>
      </c>
      <c r="I1425" s="7">
        <v>84</v>
      </c>
      <c r="J1425" s="7">
        <v>2220.4</v>
      </c>
      <c r="K1425" s="7" t="s">
        <v>132</v>
      </c>
      <c r="L1425" s="7">
        <v>2</v>
      </c>
      <c r="M1425" s="7" t="s">
        <v>5757</v>
      </c>
      <c r="N1425" s="7"/>
    </row>
    <row r="1426" spans="1:14" hidden="1" x14ac:dyDescent="0.35">
      <c r="A1426" s="7">
        <v>30912067</v>
      </c>
      <c r="B1426" s="7" t="s">
        <v>5899</v>
      </c>
      <c r="C1426" s="7" t="s">
        <v>4457</v>
      </c>
      <c r="D1426" s="7" t="s">
        <v>4452</v>
      </c>
      <c r="E1426" s="7" t="s">
        <v>0</v>
      </c>
      <c r="F1426" s="7" t="s">
        <v>132</v>
      </c>
      <c r="G1426" s="7">
        <v>1776.08</v>
      </c>
      <c r="H1426" s="7">
        <v>385.28</v>
      </c>
      <c r="I1426" s="7">
        <v>84</v>
      </c>
      <c r="J1426" s="7">
        <v>2245.36</v>
      </c>
      <c r="K1426" s="7" t="s">
        <v>132</v>
      </c>
      <c r="L1426" s="7">
        <v>3</v>
      </c>
      <c r="M1426" s="7" t="s">
        <v>5757</v>
      </c>
      <c r="N1426" s="7"/>
    </row>
    <row r="1427" spans="1:14" hidden="1" x14ac:dyDescent="0.35">
      <c r="A1427" s="7">
        <v>30912075</v>
      </c>
      <c r="B1427" s="7" t="s">
        <v>5900</v>
      </c>
      <c r="C1427" s="7" t="s">
        <v>4457</v>
      </c>
      <c r="D1427" s="7" t="s">
        <v>4452</v>
      </c>
      <c r="E1427" s="7" t="s">
        <v>0</v>
      </c>
      <c r="F1427" s="7" t="s">
        <v>132</v>
      </c>
      <c r="G1427" s="7">
        <v>471.83</v>
      </c>
      <c r="H1427" s="7">
        <v>933.87</v>
      </c>
      <c r="I1427" s="7">
        <v>22.06</v>
      </c>
      <c r="J1427" s="7">
        <v>1427.76</v>
      </c>
      <c r="K1427" s="7" t="s">
        <v>132</v>
      </c>
      <c r="L1427" s="7">
        <v>2</v>
      </c>
      <c r="M1427" s="7" t="s">
        <v>5757</v>
      </c>
      <c r="N1427" s="7"/>
    </row>
    <row r="1428" spans="1:14" hidden="1" x14ac:dyDescent="0.35">
      <c r="A1428" s="7">
        <v>30912083</v>
      </c>
      <c r="B1428" s="7" t="s">
        <v>5901</v>
      </c>
      <c r="C1428" s="7" t="s">
        <v>4445</v>
      </c>
      <c r="D1428" s="7" t="s">
        <v>4452</v>
      </c>
      <c r="E1428" s="7" t="s">
        <v>0</v>
      </c>
      <c r="F1428" s="7" t="s">
        <v>0</v>
      </c>
      <c r="G1428" s="7">
        <v>656.7</v>
      </c>
      <c r="H1428" s="7">
        <v>164.42</v>
      </c>
      <c r="I1428" s="7">
        <v>84</v>
      </c>
      <c r="J1428" s="7">
        <v>905.12</v>
      </c>
      <c r="K1428" s="7" t="s">
        <v>132</v>
      </c>
      <c r="L1428" s="7">
        <v>2</v>
      </c>
      <c r="M1428" s="7" t="s">
        <v>5757</v>
      </c>
      <c r="N1428" s="7"/>
    </row>
    <row r="1429" spans="1:14" ht="26" hidden="1" x14ac:dyDescent="0.35">
      <c r="A1429" s="7">
        <v>30912091</v>
      </c>
      <c r="B1429" s="7" t="s">
        <v>5902</v>
      </c>
      <c r="C1429" s="7" t="s">
        <v>4457</v>
      </c>
      <c r="D1429" s="7" t="s">
        <v>4452</v>
      </c>
      <c r="E1429" s="7" t="s">
        <v>0</v>
      </c>
      <c r="F1429" s="7" t="s">
        <v>132</v>
      </c>
      <c r="G1429" s="7">
        <v>1776.08</v>
      </c>
      <c r="H1429" s="7">
        <v>621.57000000000005</v>
      </c>
      <c r="I1429" s="7">
        <v>84</v>
      </c>
      <c r="J1429" s="7">
        <v>2481.65</v>
      </c>
      <c r="K1429" s="7" t="s">
        <v>132</v>
      </c>
      <c r="L1429" s="7">
        <v>4</v>
      </c>
      <c r="M1429" s="7" t="s">
        <v>5757</v>
      </c>
      <c r="N1429" s="7"/>
    </row>
    <row r="1430" spans="1:14" ht="26" hidden="1" x14ac:dyDescent="0.35">
      <c r="A1430" s="7">
        <v>30912105</v>
      </c>
      <c r="B1430" s="7" t="s">
        <v>5903</v>
      </c>
      <c r="C1430" s="7" t="s">
        <v>4457</v>
      </c>
      <c r="D1430" s="7" t="s">
        <v>4452</v>
      </c>
      <c r="E1430" s="7" t="s">
        <v>0</v>
      </c>
      <c r="F1430" s="7" t="s">
        <v>132</v>
      </c>
      <c r="G1430" s="7">
        <v>1433.66</v>
      </c>
      <c r="H1430" s="7">
        <v>1119.95</v>
      </c>
      <c r="I1430" s="7">
        <v>84</v>
      </c>
      <c r="J1430" s="7">
        <v>2637.61</v>
      </c>
      <c r="K1430" s="7" t="s">
        <v>132</v>
      </c>
      <c r="L1430" s="7">
        <v>1</v>
      </c>
      <c r="M1430" s="7" t="s">
        <v>5757</v>
      </c>
      <c r="N1430" s="7"/>
    </row>
    <row r="1431" spans="1:14" hidden="1" x14ac:dyDescent="0.35">
      <c r="A1431" s="7">
        <v>30912113</v>
      </c>
      <c r="B1431" s="7" t="s">
        <v>5904</v>
      </c>
      <c r="C1431" s="7" t="s">
        <v>4457</v>
      </c>
      <c r="D1431" s="7" t="s">
        <v>4452</v>
      </c>
      <c r="E1431" s="7" t="s">
        <v>0</v>
      </c>
      <c r="F1431" s="7" t="s">
        <v>132</v>
      </c>
      <c r="G1431" s="7">
        <v>471.83</v>
      </c>
      <c r="H1431" s="7">
        <v>300</v>
      </c>
      <c r="I1431" s="7">
        <v>22.06</v>
      </c>
      <c r="J1431" s="7">
        <v>793.89</v>
      </c>
      <c r="K1431" s="7" t="s">
        <v>0</v>
      </c>
      <c r="L1431" s="7">
        <v>2</v>
      </c>
      <c r="M1431" s="7" t="s">
        <v>5757</v>
      </c>
      <c r="N1431" s="7"/>
    </row>
    <row r="1432" spans="1:14" hidden="1" x14ac:dyDescent="0.35">
      <c r="A1432" s="7">
        <v>30912121</v>
      </c>
      <c r="B1432" s="7" t="s">
        <v>5905</v>
      </c>
      <c r="C1432" s="7" t="s">
        <v>4457</v>
      </c>
      <c r="D1432" s="7" t="s">
        <v>4452</v>
      </c>
      <c r="E1432" s="7" t="s">
        <v>0</v>
      </c>
      <c r="F1432" s="7" t="s">
        <v>132</v>
      </c>
      <c r="G1432" s="7">
        <v>3645.31</v>
      </c>
      <c r="H1432" s="7">
        <v>708.73</v>
      </c>
      <c r="I1432" s="7">
        <v>160.04</v>
      </c>
      <c r="J1432" s="7">
        <v>4514.08</v>
      </c>
      <c r="K1432" s="7" t="s">
        <v>132</v>
      </c>
      <c r="L1432" s="7">
        <v>3</v>
      </c>
      <c r="M1432" s="7" t="s">
        <v>5757</v>
      </c>
      <c r="N1432" s="7"/>
    </row>
    <row r="1433" spans="1:14" hidden="1" x14ac:dyDescent="0.35">
      <c r="A1433" s="7">
        <v>30912130</v>
      </c>
      <c r="B1433" s="7" t="s">
        <v>5906</v>
      </c>
      <c r="C1433" s="7" t="s">
        <v>4457</v>
      </c>
      <c r="D1433" s="7" t="s">
        <v>4452</v>
      </c>
      <c r="E1433" s="7" t="s">
        <v>0</v>
      </c>
      <c r="F1433" s="7" t="s">
        <v>132</v>
      </c>
      <c r="G1433" s="7">
        <v>1776.08</v>
      </c>
      <c r="H1433" s="7">
        <v>300</v>
      </c>
      <c r="I1433" s="7">
        <v>56</v>
      </c>
      <c r="J1433" s="7">
        <v>2132.08</v>
      </c>
      <c r="K1433" s="7" t="s">
        <v>0</v>
      </c>
      <c r="L1433" s="7">
        <v>3</v>
      </c>
      <c r="M1433" s="7" t="s">
        <v>5757</v>
      </c>
      <c r="N1433" s="7"/>
    </row>
    <row r="1434" spans="1:14" hidden="1" x14ac:dyDescent="0.35">
      <c r="A1434" s="7">
        <v>30912148</v>
      </c>
      <c r="B1434" s="7" t="s">
        <v>5907</v>
      </c>
      <c r="C1434" s="7" t="s">
        <v>4457</v>
      </c>
      <c r="D1434" s="7" t="s">
        <v>4452</v>
      </c>
      <c r="E1434" s="7" t="s">
        <v>0</v>
      </c>
      <c r="F1434" s="7" t="s">
        <v>132</v>
      </c>
      <c r="G1434" s="7">
        <v>1983.82</v>
      </c>
      <c r="H1434" s="7">
        <v>708.73</v>
      </c>
      <c r="I1434" s="7">
        <v>160.04</v>
      </c>
      <c r="J1434" s="7">
        <v>2852.59</v>
      </c>
      <c r="K1434" s="7" t="s">
        <v>132</v>
      </c>
      <c r="L1434" s="7">
        <v>3</v>
      </c>
      <c r="M1434" s="7" t="s">
        <v>5757</v>
      </c>
      <c r="N1434" s="7"/>
    </row>
    <row r="1435" spans="1:14" ht="26" hidden="1" x14ac:dyDescent="0.35">
      <c r="A1435" s="7">
        <v>30912156</v>
      </c>
      <c r="B1435" s="7" t="s">
        <v>5908</v>
      </c>
      <c r="C1435" s="7" t="s">
        <v>4457</v>
      </c>
      <c r="D1435" s="7" t="s">
        <v>4462</v>
      </c>
      <c r="E1435" s="7" t="s">
        <v>0</v>
      </c>
      <c r="F1435" s="7" t="s">
        <v>132</v>
      </c>
      <c r="G1435" s="7">
        <v>712.22</v>
      </c>
      <c r="H1435" s="7">
        <v>670.2</v>
      </c>
      <c r="I1435" s="7">
        <v>0</v>
      </c>
      <c r="J1435" s="7">
        <v>1382.42</v>
      </c>
      <c r="K1435" s="7" t="s">
        <v>132</v>
      </c>
      <c r="L1435" s="7">
        <v>1</v>
      </c>
      <c r="M1435" s="7" t="s">
        <v>5879</v>
      </c>
      <c r="N1435" s="7"/>
    </row>
    <row r="1436" spans="1:14" ht="26" hidden="1" x14ac:dyDescent="0.35">
      <c r="A1436" s="7">
        <v>30912180</v>
      </c>
      <c r="B1436" s="7" t="s">
        <v>5909</v>
      </c>
      <c r="C1436" s="7" t="s">
        <v>4457</v>
      </c>
      <c r="D1436" s="7" t="s">
        <v>4452</v>
      </c>
      <c r="E1436" s="7" t="s">
        <v>132</v>
      </c>
      <c r="F1436" s="7" t="s">
        <v>132</v>
      </c>
      <c r="G1436" s="7">
        <v>1570.42</v>
      </c>
      <c r="H1436" s="7">
        <v>1850.88</v>
      </c>
      <c r="I1436" s="7">
        <v>160.04</v>
      </c>
      <c r="J1436" s="7">
        <v>3581.34</v>
      </c>
      <c r="K1436" s="7" t="s">
        <v>132</v>
      </c>
      <c r="L1436" s="7">
        <v>2</v>
      </c>
      <c r="M1436" s="7" t="s">
        <v>5757</v>
      </c>
      <c r="N1436" s="7"/>
    </row>
    <row r="1437" spans="1:14" hidden="1" x14ac:dyDescent="0.35">
      <c r="A1437" s="7">
        <v>30912199</v>
      </c>
      <c r="B1437" s="7" t="s">
        <v>5910</v>
      </c>
      <c r="C1437" s="7" t="s">
        <v>4457</v>
      </c>
      <c r="D1437" s="7" t="s">
        <v>4452</v>
      </c>
      <c r="E1437" s="7" t="s">
        <v>132</v>
      </c>
      <c r="F1437" s="7" t="s">
        <v>132</v>
      </c>
      <c r="G1437" s="7">
        <v>1445.32</v>
      </c>
      <c r="H1437" s="7">
        <v>1168.08</v>
      </c>
      <c r="I1437" s="7">
        <v>160.04</v>
      </c>
      <c r="J1437" s="7">
        <v>2773.44</v>
      </c>
      <c r="K1437" s="7" t="s">
        <v>132</v>
      </c>
      <c r="L1437" s="7">
        <v>3</v>
      </c>
      <c r="M1437" s="7" t="s">
        <v>5757</v>
      </c>
      <c r="N1437" s="7"/>
    </row>
    <row r="1438" spans="1:14" hidden="1" x14ac:dyDescent="0.35">
      <c r="A1438" s="7">
        <v>30912210</v>
      </c>
      <c r="B1438" s="7" t="s">
        <v>5911</v>
      </c>
      <c r="C1438" s="7" t="s">
        <v>4457</v>
      </c>
      <c r="D1438" s="7" t="s">
        <v>4462</v>
      </c>
      <c r="E1438" s="7" t="s">
        <v>0</v>
      </c>
      <c r="F1438" s="7" t="s">
        <v>132</v>
      </c>
      <c r="G1438" s="7">
        <v>471.83</v>
      </c>
      <c r="H1438" s="7">
        <v>514.24</v>
      </c>
      <c r="I1438" s="7">
        <v>22.06</v>
      </c>
      <c r="J1438" s="7">
        <v>1008.13</v>
      </c>
      <c r="K1438" s="7" t="s">
        <v>132</v>
      </c>
      <c r="L1438" s="7">
        <v>2</v>
      </c>
      <c r="M1438" s="7" t="s">
        <v>5757</v>
      </c>
      <c r="N1438" s="7"/>
    </row>
    <row r="1439" spans="1:14" hidden="1" x14ac:dyDescent="0.35">
      <c r="A1439" s="7">
        <v>30912237</v>
      </c>
      <c r="B1439" s="7" t="s">
        <v>5912</v>
      </c>
      <c r="C1439" s="7" t="s">
        <v>4457</v>
      </c>
      <c r="D1439" s="7" t="s">
        <v>4452</v>
      </c>
      <c r="E1439" s="7" t="s">
        <v>0</v>
      </c>
      <c r="F1439" s="7" t="s">
        <v>132</v>
      </c>
      <c r="G1439" s="7">
        <v>1776.08</v>
      </c>
      <c r="H1439" s="7">
        <v>1045.5899999999999</v>
      </c>
      <c r="I1439" s="7">
        <v>84</v>
      </c>
      <c r="J1439" s="7">
        <v>2905.67</v>
      </c>
      <c r="K1439" s="7" t="s">
        <v>132</v>
      </c>
      <c r="L1439" s="7">
        <v>3</v>
      </c>
      <c r="M1439" s="7" t="s">
        <v>5757</v>
      </c>
      <c r="N1439" s="7"/>
    </row>
    <row r="1440" spans="1:14" hidden="1" x14ac:dyDescent="0.35">
      <c r="A1440" s="7">
        <v>30912245</v>
      </c>
      <c r="B1440" s="7" t="s">
        <v>5913</v>
      </c>
      <c r="C1440" s="7" t="s">
        <v>4457</v>
      </c>
      <c r="D1440" s="7" t="s">
        <v>4452</v>
      </c>
      <c r="E1440" s="7" t="s">
        <v>0</v>
      </c>
      <c r="F1440" s="7" t="s">
        <v>132</v>
      </c>
      <c r="G1440" s="7">
        <v>2436.08</v>
      </c>
      <c r="H1440" s="7">
        <v>678.82</v>
      </c>
      <c r="I1440" s="7">
        <v>160.04</v>
      </c>
      <c r="J1440" s="7">
        <v>3274.94</v>
      </c>
      <c r="K1440" s="7" t="s">
        <v>132</v>
      </c>
      <c r="L1440" s="7">
        <v>3</v>
      </c>
      <c r="M1440" s="7" t="s">
        <v>5757</v>
      </c>
      <c r="N1440" s="7"/>
    </row>
    <row r="1441" spans="1:14" hidden="1" x14ac:dyDescent="0.35">
      <c r="A1441" s="7">
        <v>30912253</v>
      </c>
      <c r="B1441" s="7" t="s">
        <v>5914</v>
      </c>
      <c r="C1441" s="7" t="s">
        <v>4457</v>
      </c>
      <c r="D1441" s="7" t="s">
        <v>4452</v>
      </c>
      <c r="E1441" s="7" t="s">
        <v>0</v>
      </c>
      <c r="F1441" s="7" t="s">
        <v>132</v>
      </c>
      <c r="G1441" s="7">
        <v>2436.08</v>
      </c>
      <c r="H1441" s="7">
        <v>811.87</v>
      </c>
      <c r="I1441" s="7">
        <v>160.04</v>
      </c>
      <c r="J1441" s="7">
        <v>3407.99</v>
      </c>
      <c r="K1441" s="7" t="s">
        <v>132</v>
      </c>
      <c r="L1441" s="7">
        <v>3</v>
      </c>
      <c r="M1441" s="7" t="s">
        <v>5757</v>
      </c>
      <c r="N1441" s="7"/>
    </row>
    <row r="1442" spans="1:14" ht="26" hidden="1" x14ac:dyDescent="0.35">
      <c r="A1442" s="7">
        <v>30912261</v>
      </c>
      <c r="B1442" s="7" t="s">
        <v>5915</v>
      </c>
      <c r="C1442" s="7" t="s">
        <v>4457</v>
      </c>
      <c r="D1442" s="7" t="s">
        <v>4452</v>
      </c>
      <c r="E1442" s="7" t="s">
        <v>0</v>
      </c>
      <c r="F1442" s="7" t="s">
        <v>132</v>
      </c>
      <c r="G1442" s="7">
        <v>1632.38</v>
      </c>
      <c r="H1442" s="7">
        <v>1470.95</v>
      </c>
      <c r="I1442" s="7">
        <v>84</v>
      </c>
      <c r="J1442" s="7">
        <v>3187.33</v>
      </c>
      <c r="K1442" s="7" t="s">
        <v>132</v>
      </c>
      <c r="L1442" s="7">
        <v>1</v>
      </c>
      <c r="M1442" s="7" t="s">
        <v>5757</v>
      </c>
      <c r="N1442" s="7"/>
    </row>
    <row r="1443" spans="1:14" ht="26" hidden="1" x14ac:dyDescent="0.35">
      <c r="A1443" s="7">
        <v>30912288</v>
      </c>
      <c r="B1443" s="7" t="s">
        <v>5916</v>
      </c>
      <c r="C1443" s="7" t="s">
        <v>4457</v>
      </c>
      <c r="D1443" s="7" t="s">
        <v>4452</v>
      </c>
      <c r="E1443" s="7" t="s">
        <v>0</v>
      </c>
      <c r="F1443" s="7" t="s">
        <v>132</v>
      </c>
      <c r="G1443" s="7">
        <v>1172.1600000000001</v>
      </c>
      <c r="H1443" s="7">
        <v>552.32000000000005</v>
      </c>
      <c r="I1443" s="7">
        <v>318.82</v>
      </c>
      <c r="J1443" s="7">
        <v>2043.3</v>
      </c>
      <c r="K1443" s="7" t="s">
        <v>132</v>
      </c>
      <c r="L1443" s="7">
        <v>3</v>
      </c>
      <c r="M1443" s="7" t="s">
        <v>5757</v>
      </c>
      <c r="N1443" s="7"/>
    </row>
    <row r="1444" spans="1:14" hidden="1" x14ac:dyDescent="0.35">
      <c r="A1444" s="7">
        <v>30912296</v>
      </c>
      <c r="B1444" s="7" t="s">
        <v>5917</v>
      </c>
      <c r="C1444" s="7" t="s">
        <v>4457</v>
      </c>
      <c r="D1444" s="7" t="s">
        <v>4452</v>
      </c>
      <c r="E1444" s="7" t="s">
        <v>0</v>
      </c>
      <c r="F1444" s="7" t="s">
        <v>132</v>
      </c>
      <c r="G1444" s="7">
        <v>1743</v>
      </c>
      <c r="H1444" s="7">
        <v>3255.65</v>
      </c>
      <c r="I1444" s="7">
        <v>0</v>
      </c>
      <c r="J1444" s="7">
        <v>4998.6499999999996</v>
      </c>
      <c r="K1444" s="7" t="s">
        <v>132</v>
      </c>
      <c r="L1444" s="7">
        <v>3</v>
      </c>
      <c r="M1444" s="7" t="s">
        <v>5757</v>
      </c>
      <c r="N1444" s="7" t="s">
        <v>4482</v>
      </c>
    </row>
    <row r="1445" spans="1:14" ht="51" hidden="1" x14ac:dyDescent="0.35">
      <c r="A1445" s="7">
        <v>30918081</v>
      </c>
      <c r="B1445" s="7" t="s">
        <v>5918</v>
      </c>
      <c r="C1445" s="7" t="s">
        <v>4457</v>
      </c>
      <c r="D1445" s="7" t="s">
        <v>4462</v>
      </c>
      <c r="E1445" s="7" t="s">
        <v>0</v>
      </c>
      <c r="F1445" s="7" t="s">
        <v>132</v>
      </c>
      <c r="G1445" s="7">
        <v>712.22</v>
      </c>
      <c r="H1445" s="7">
        <v>1349.08</v>
      </c>
      <c r="I1445" s="7">
        <v>4.6399999999999997</v>
      </c>
      <c r="J1445" s="7">
        <v>2065.94</v>
      </c>
      <c r="K1445" s="7" t="s">
        <v>132</v>
      </c>
      <c r="L1445" s="7">
        <v>1</v>
      </c>
      <c r="M1445" s="7" t="s">
        <v>5879</v>
      </c>
      <c r="N1445" s="7"/>
    </row>
    <row r="1446" spans="1:14" ht="26" hidden="1" x14ac:dyDescent="0.35">
      <c r="A1446" s="7">
        <v>30913012</v>
      </c>
      <c r="B1446" s="7" t="s">
        <v>5919</v>
      </c>
      <c r="C1446" s="7" t="s">
        <v>4445</v>
      </c>
      <c r="D1446" s="7" t="s">
        <v>4462</v>
      </c>
      <c r="E1446" s="7" t="s">
        <v>132</v>
      </c>
      <c r="F1446" s="7" t="s">
        <v>132</v>
      </c>
      <c r="G1446" s="7">
        <v>50</v>
      </c>
      <c r="H1446" s="7">
        <v>84.48</v>
      </c>
      <c r="I1446" s="7">
        <v>0</v>
      </c>
      <c r="J1446" s="7">
        <v>134.47999999999999</v>
      </c>
      <c r="K1446" s="7" t="s">
        <v>132</v>
      </c>
      <c r="L1446" s="7">
        <v>0</v>
      </c>
      <c r="M1446" s="7" t="s">
        <v>5757</v>
      </c>
      <c r="N1446" s="7"/>
    </row>
    <row r="1447" spans="1:14" ht="26" hidden="1" x14ac:dyDescent="0.35">
      <c r="A1447" s="7">
        <v>30913020</v>
      </c>
      <c r="B1447" s="7" t="s">
        <v>5920</v>
      </c>
      <c r="C1447" s="7" t="s">
        <v>4445</v>
      </c>
      <c r="D1447" s="7" t="s">
        <v>4452</v>
      </c>
      <c r="E1447" s="7" t="s">
        <v>132</v>
      </c>
      <c r="F1447" s="7" t="s">
        <v>0</v>
      </c>
      <c r="G1447" s="7">
        <v>116.97</v>
      </c>
      <c r="H1447" s="7">
        <v>99.84</v>
      </c>
      <c r="I1447" s="7">
        <v>0</v>
      </c>
      <c r="J1447" s="7">
        <v>216.81</v>
      </c>
      <c r="K1447" s="7" t="s">
        <v>0</v>
      </c>
      <c r="L1447" s="7">
        <v>0</v>
      </c>
      <c r="M1447" s="7" t="s">
        <v>5757</v>
      </c>
      <c r="N1447" s="7"/>
    </row>
    <row r="1448" spans="1:14" ht="26" hidden="1" x14ac:dyDescent="0.35">
      <c r="A1448" s="7">
        <v>30913047</v>
      </c>
      <c r="B1448" s="7" t="s">
        <v>5921</v>
      </c>
      <c r="C1448" s="7" t="s">
        <v>4445</v>
      </c>
      <c r="D1448" s="7" t="s">
        <v>4452</v>
      </c>
      <c r="E1448" s="7" t="s">
        <v>132</v>
      </c>
      <c r="F1448" s="7" t="s">
        <v>0</v>
      </c>
      <c r="G1448" s="7">
        <v>792</v>
      </c>
      <c r="H1448" s="7">
        <v>758.56</v>
      </c>
      <c r="I1448" s="7">
        <v>0</v>
      </c>
      <c r="J1448" s="7">
        <v>1550.56</v>
      </c>
      <c r="K1448" s="7" t="s">
        <v>132</v>
      </c>
      <c r="L1448" s="7">
        <v>0</v>
      </c>
      <c r="M1448" s="7" t="s">
        <v>5757</v>
      </c>
      <c r="N1448" s="7"/>
    </row>
    <row r="1449" spans="1:14" ht="26" hidden="1" x14ac:dyDescent="0.35">
      <c r="A1449" s="7">
        <v>30913055</v>
      </c>
      <c r="B1449" s="7" t="s">
        <v>5922</v>
      </c>
      <c r="C1449" s="7" t="s">
        <v>4445</v>
      </c>
      <c r="D1449" s="7" t="s">
        <v>4452</v>
      </c>
      <c r="E1449" s="7" t="s">
        <v>132</v>
      </c>
      <c r="F1449" s="7" t="s">
        <v>0</v>
      </c>
      <c r="G1449" s="7">
        <v>0</v>
      </c>
      <c r="H1449" s="7">
        <v>128</v>
      </c>
      <c r="I1449" s="7">
        <v>0</v>
      </c>
      <c r="J1449" s="7">
        <v>128</v>
      </c>
      <c r="K1449" s="7" t="s">
        <v>0</v>
      </c>
      <c r="L1449" s="7">
        <v>1</v>
      </c>
      <c r="M1449" s="7" t="s">
        <v>5757</v>
      </c>
      <c r="N1449" s="7"/>
    </row>
    <row r="1450" spans="1:14" hidden="1" x14ac:dyDescent="0.35">
      <c r="A1450" s="7">
        <v>30913071</v>
      </c>
      <c r="B1450" s="7" t="s">
        <v>5923</v>
      </c>
      <c r="C1450" s="7" t="s">
        <v>4445</v>
      </c>
      <c r="D1450" s="7" t="s">
        <v>4462</v>
      </c>
      <c r="E1450" s="7" t="s">
        <v>132</v>
      </c>
      <c r="F1450" s="7" t="s">
        <v>0</v>
      </c>
      <c r="G1450" s="7">
        <v>50</v>
      </c>
      <c r="H1450" s="7">
        <v>47.62</v>
      </c>
      <c r="I1450" s="7">
        <v>0</v>
      </c>
      <c r="J1450" s="7">
        <v>97.62</v>
      </c>
      <c r="K1450" s="7" t="s">
        <v>0</v>
      </c>
      <c r="L1450" s="7">
        <v>1</v>
      </c>
      <c r="M1450" s="7" t="s">
        <v>5757</v>
      </c>
      <c r="N1450" s="7"/>
    </row>
    <row r="1451" spans="1:14" hidden="1" x14ac:dyDescent="0.35">
      <c r="A1451" s="7">
        <v>30913080</v>
      </c>
      <c r="B1451" s="7" t="s">
        <v>5924</v>
      </c>
      <c r="C1451" s="7" t="s">
        <v>4445</v>
      </c>
      <c r="D1451" s="7" t="s">
        <v>4462</v>
      </c>
      <c r="E1451" s="7" t="s">
        <v>132</v>
      </c>
      <c r="F1451" s="7" t="s">
        <v>0</v>
      </c>
      <c r="G1451" s="7">
        <v>50</v>
      </c>
      <c r="H1451" s="7">
        <v>220.56</v>
      </c>
      <c r="I1451" s="7">
        <v>0</v>
      </c>
      <c r="J1451" s="7">
        <v>270.56</v>
      </c>
      <c r="K1451" s="7" t="s">
        <v>132</v>
      </c>
      <c r="L1451" s="7">
        <v>1</v>
      </c>
      <c r="M1451" s="7" t="s">
        <v>5757</v>
      </c>
      <c r="N1451" s="7"/>
    </row>
    <row r="1452" spans="1:14" hidden="1" x14ac:dyDescent="0.35">
      <c r="A1452" s="7">
        <v>30913098</v>
      </c>
      <c r="B1452" s="7" t="s">
        <v>5925</v>
      </c>
      <c r="C1452" s="7" t="s">
        <v>4445</v>
      </c>
      <c r="D1452" s="7" t="s">
        <v>4462</v>
      </c>
      <c r="E1452" s="7" t="s">
        <v>132</v>
      </c>
      <c r="F1452" s="7" t="s">
        <v>132</v>
      </c>
      <c r="G1452" s="7">
        <v>79.86</v>
      </c>
      <c r="H1452" s="7">
        <v>65.47</v>
      </c>
      <c r="I1452" s="7">
        <v>0</v>
      </c>
      <c r="J1452" s="7">
        <v>145.33000000000001</v>
      </c>
      <c r="K1452" s="7" t="s">
        <v>0</v>
      </c>
      <c r="L1452" s="7">
        <v>1</v>
      </c>
      <c r="M1452" s="7" t="s">
        <v>5757</v>
      </c>
      <c r="N1452" s="7"/>
    </row>
    <row r="1453" spans="1:14" ht="26" hidden="1" x14ac:dyDescent="0.35">
      <c r="A1453" s="7">
        <v>30913101</v>
      </c>
      <c r="B1453" s="7" t="s">
        <v>5926</v>
      </c>
      <c r="C1453" s="7" t="s">
        <v>4445</v>
      </c>
      <c r="D1453" s="7" t="s">
        <v>4462</v>
      </c>
      <c r="E1453" s="7" t="s">
        <v>132</v>
      </c>
      <c r="F1453" s="7" t="s">
        <v>132</v>
      </c>
      <c r="G1453" s="7">
        <v>100</v>
      </c>
      <c r="H1453" s="7">
        <v>216.68</v>
      </c>
      <c r="I1453" s="7">
        <v>0</v>
      </c>
      <c r="J1453" s="7">
        <v>316.68</v>
      </c>
      <c r="K1453" s="7" t="s">
        <v>0</v>
      </c>
      <c r="L1453" s="7">
        <v>0</v>
      </c>
      <c r="M1453" s="7" t="s">
        <v>5757</v>
      </c>
      <c r="N1453" s="7"/>
    </row>
    <row r="1454" spans="1:14" ht="26" hidden="1" x14ac:dyDescent="0.35">
      <c r="A1454" s="7">
        <v>30913128</v>
      </c>
      <c r="B1454" s="7" t="s">
        <v>5927</v>
      </c>
      <c r="C1454" s="7" t="s">
        <v>4445</v>
      </c>
      <c r="D1454" s="7" t="s">
        <v>4462</v>
      </c>
      <c r="E1454" s="7" t="s">
        <v>132</v>
      </c>
      <c r="F1454" s="7" t="s">
        <v>0</v>
      </c>
      <c r="G1454" s="7">
        <v>100</v>
      </c>
      <c r="H1454" s="7">
        <v>109.78</v>
      </c>
      <c r="I1454" s="7">
        <v>0</v>
      </c>
      <c r="J1454" s="7">
        <v>209.78</v>
      </c>
      <c r="K1454" s="7" t="s">
        <v>0</v>
      </c>
      <c r="L1454" s="7">
        <v>0</v>
      </c>
      <c r="M1454" s="7" t="s">
        <v>5757</v>
      </c>
      <c r="N1454" s="7"/>
    </row>
    <row r="1455" spans="1:14" hidden="1" x14ac:dyDescent="0.35">
      <c r="A1455" s="7">
        <v>30913144</v>
      </c>
      <c r="B1455" s="7" t="s">
        <v>5928</v>
      </c>
      <c r="C1455" s="7" t="s">
        <v>4457</v>
      </c>
      <c r="D1455" s="7" t="s">
        <v>4462</v>
      </c>
      <c r="E1455" s="7" t="s">
        <v>132</v>
      </c>
      <c r="F1455" s="7" t="s">
        <v>132</v>
      </c>
      <c r="G1455" s="7">
        <v>100</v>
      </c>
      <c r="H1455" s="7">
        <v>204.8</v>
      </c>
      <c r="I1455" s="7">
        <v>0</v>
      </c>
      <c r="J1455" s="7">
        <v>304.8</v>
      </c>
      <c r="K1455" s="7" t="s">
        <v>132</v>
      </c>
      <c r="L1455" s="7">
        <v>1</v>
      </c>
      <c r="M1455" s="7" t="s">
        <v>5757</v>
      </c>
      <c r="N1455" s="7"/>
    </row>
    <row r="1456" spans="1:14" hidden="1" x14ac:dyDescent="0.35">
      <c r="A1456" s="7">
        <v>30913152</v>
      </c>
      <c r="B1456" s="7" t="s">
        <v>5929</v>
      </c>
      <c r="C1456" s="7" t="s">
        <v>4457</v>
      </c>
      <c r="D1456" s="7" t="s">
        <v>4462</v>
      </c>
      <c r="E1456" s="7" t="s">
        <v>0</v>
      </c>
      <c r="F1456" s="7" t="s">
        <v>0</v>
      </c>
      <c r="G1456" s="7">
        <v>100</v>
      </c>
      <c r="H1456" s="7">
        <v>66</v>
      </c>
      <c r="I1456" s="7">
        <v>0</v>
      </c>
      <c r="J1456" s="7">
        <v>166</v>
      </c>
      <c r="K1456" s="7" t="s">
        <v>132</v>
      </c>
      <c r="L1456" s="7">
        <v>0</v>
      </c>
      <c r="M1456" s="7" t="s">
        <v>5757</v>
      </c>
      <c r="N1456" s="7"/>
    </row>
    <row r="1457" spans="1:14" hidden="1" x14ac:dyDescent="0.35">
      <c r="A1457" s="7">
        <v>30914019</v>
      </c>
      <c r="B1457" s="7" t="s">
        <v>5930</v>
      </c>
      <c r="C1457" s="7" t="s">
        <v>4457</v>
      </c>
      <c r="D1457" s="7" t="s">
        <v>4452</v>
      </c>
      <c r="E1457" s="7" t="s">
        <v>0</v>
      </c>
      <c r="F1457" s="7" t="s">
        <v>132</v>
      </c>
      <c r="G1457" s="7">
        <v>829.95</v>
      </c>
      <c r="H1457" s="7">
        <v>739.52</v>
      </c>
      <c r="I1457" s="7">
        <v>61.52</v>
      </c>
      <c r="J1457" s="7">
        <v>1630.99</v>
      </c>
      <c r="K1457" s="7" t="s">
        <v>132</v>
      </c>
      <c r="L1457" s="7">
        <v>3</v>
      </c>
      <c r="M1457" s="7" t="s">
        <v>5757</v>
      </c>
      <c r="N1457" s="7"/>
    </row>
    <row r="1458" spans="1:14" hidden="1" x14ac:dyDescent="0.35">
      <c r="A1458" s="7">
        <v>30914027</v>
      </c>
      <c r="B1458" s="7" t="s">
        <v>5931</v>
      </c>
      <c r="C1458" s="7" t="s">
        <v>4457</v>
      </c>
      <c r="D1458" s="7" t="s">
        <v>4452</v>
      </c>
      <c r="E1458" s="7" t="s">
        <v>0</v>
      </c>
      <c r="F1458" s="7" t="s">
        <v>132</v>
      </c>
      <c r="G1458" s="7">
        <v>592.35</v>
      </c>
      <c r="H1458" s="7">
        <v>385.28</v>
      </c>
      <c r="I1458" s="7">
        <v>197.01</v>
      </c>
      <c r="J1458" s="7">
        <v>1174.6400000000001</v>
      </c>
      <c r="K1458" s="7" t="s">
        <v>132</v>
      </c>
      <c r="L1458" s="7">
        <v>2</v>
      </c>
      <c r="M1458" s="7" t="s">
        <v>5757</v>
      </c>
      <c r="N1458" s="7"/>
    </row>
    <row r="1459" spans="1:14" hidden="1" x14ac:dyDescent="0.35">
      <c r="A1459" s="7">
        <v>30914043</v>
      </c>
      <c r="B1459" s="7" t="s">
        <v>5932</v>
      </c>
      <c r="C1459" s="7" t="s">
        <v>4457</v>
      </c>
      <c r="D1459" s="7" t="s">
        <v>4452</v>
      </c>
      <c r="E1459" s="7" t="s">
        <v>0</v>
      </c>
      <c r="F1459" s="7" t="s">
        <v>132</v>
      </c>
      <c r="G1459" s="7">
        <v>433.73</v>
      </c>
      <c r="H1459" s="7">
        <v>557.82000000000005</v>
      </c>
      <c r="I1459" s="7">
        <v>44.2</v>
      </c>
      <c r="J1459" s="7">
        <v>1035.75</v>
      </c>
      <c r="K1459" s="7" t="s">
        <v>132</v>
      </c>
      <c r="L1459" s="7">
        <v>3</v>
      </c>
      <c r="M1459" s="7" t="s">
        <v>5757</v>
      </c>
      <c r="N1459" s="7"/>
    </row>
    <row r="1460" spans="1:14" hidden="1" x14ac:dyDescent="0.35">
      <c r="A1460" s="7">
        <v>30914051</v>
      </c>
      <c r="B1460" s="7" t="s">
        <v>5933</v>
      </c>
      <c r="C1460" s="7" t="s">
        <v>4457</v>
      </c>
      <c r="D1460" s="7" t="s">
        <v>4452</v>
      </c>
      <c r="E1460" s="7" t="s">
        <v>0</v>
      </c>
      <c r="F1460" s="7" t="s">
        <v>132</v>
      </c>
      <c r="G1460" s="7">
        <v>870.35</v>
      </c>
      <c r="H1460" s="7">
        <v>1160.03</v>
      </c>
      <c r="I1460" s="7">
        <v>0</v>
      </c>
      <c r="J1460" s="7">
        <v>2030.38</v>
      </c>
      <c r="K1460" s="7" t="s">
        <v>132</v>
      </c>
      <c r="L1460" s="7">
        <v>3</v>
      </c>
      <c r="M1460" s="7" t="s">
        <v>5757</v>
      </c>
      <c r="N1460" s="7"/>
    </row>
    <row r="1461" spans="1:14" hidden="1" x14ac:dyDescent="0.35">
      <c r="A1461" s="7">
        <v>30914060</v>
      </c>
      <c r="B1461" s="7" t="s">
        <v>5934</v>
      </c>
      <c r="C1461" s="7" t="s">
        <v>4457</v>
      </c>
      <c r="D1461" s="7" t="s">
        <v>4452</v>
      </c>
      <c r="E1461" s="7" t="s">
        <v>0</v>
      </c>
      <c r="F1461" s="7" t="s">
        <v>132</v>
      </c>
      <c r="G1461" s="7">
        <v>1122.3</v>
      </c>
      <c r="H1461" s="7">
        <v>1027.26</v>
      </c>
      <c r="I1461" s="7">
        <v>0</v>
      </c>
      <c r="J1461" s="7">
        <v>2149.56</v>
      </c>
      <c r="K1461" s="7" t="s">
        <v>132</v>
      </c>
      <c r="L1461" s="7">
        <v>3</v>
      </c>
      <c r="M1461" s="7" t="s">
        <v>5757</v>
      </c>
      <c r="N1461" s="7"/>
    </row>
    <row r="1462" spans="1:14" hidden="1" x14ac:dyDescent="0.35">
      <c r="A1462" s="7">
        <v>30914078</v>
      </c>
      <c r="B1462" s="7" t="s">
        <v>5935</v>
      </c>
      <c r="C1462" s="7" t="s">
        <v>4457</v>
      </c>
      <c r="D1462" s="7" t="s">
        <v>4452</v>
      </c>
      <c r="E1462" s="7" t="s">
        <v>0</v>
      </c>
      <c r="F1462" s="7" t="s">
        <v>132</v>
      </c>
      <c r="G1462" s="7">
        <v>1776.33</v>
      </c>
      <c r="H1462" s="7">
        <v>1448.22</v>
      </c>
      <c r="I1462" s="7">
        <v>0</v>
      </c>
      <c r="J1462" s="7">
        <v>3224.55</v>
      </c>
      <c r="K1462" s="7" t="s">
        <v>132</v>
      </c>
      <c r="L1462" s="7">
        <v>5</v>
      </c>
      <c r="M1462" s="7" t="s">
        <v>5757</v>
      </c>
      <c r="N1462" s="7"/>
    </row>
    <row r="1463" spans="1:14" hidden="1" x14ac:dyDescent="0.35">
      <c r="A1463" s="7">
        <v>30914086</v>
      </c>
      <c r="B1463" s="7" t="s">
        <v>5936</v>
      </c>
      <c r="C1463" s="7" t="s">
        <v>4457</v>
      </c>
      <c r="D1463" s="7" t="s">
        <v>4452</v>
      </c>
      <c r="E1463" s="7" t="s">
        <v>0</v>
      </c>
      <c r="F1463" s="7" t="s">
        <v>132</v>
      </c>
      <c r="G1463" s="7">
        <v>743.49</v>
      </c>
      <c r="H1463" s="7">
        <v>691.28</v>
      </c>
      <c r="I1463" s="7">
        <v>61.52</v>
      </c>
      <c r="J1463" s="7">
        <v>1496.29</v>
      </c>
      <c r="K1463" s="7" t="s">
        <v>132</v>
      </c>
      <c r="L1463" s="7">
        <v>3</v>
      </c>
      <c r="M1463" s="7" t="s">
        <v>5757</v>
      </c>
      <c r="N1463" s="7"/>
    </row>
    <row r="1464" spans="1:14" hidden="1" x14ac:dyDescent="0.35">
      <c r="A1464" s="7">
        <v>30914094</v>
      </c>
      <c r="B1464" s="7" t="s">
        <v>5937</v>
      </c>
      <c r="C1464" s="7" t="s">
        <v>4457</v>
      </c>
      <c r="D1464" s="7" t="s">
        <v>4452</v>
      </c>
      <c r="E1464" s="7" t="s">
        <v>0</v>
      </c>
      <c r="F1464" s="7" t="s">
        <v>132</v>
      </c>
      <c r="G1464" s="7">
        <v>1239.48</v>
      </c>
      <c r="H1464" s="7">
        <v>842.22</v>
      </c>
      <c r="I1464" s="7">
        <v>38.72</v>
      </c>
      <c r="J1464" s="7">
        <v>2120.42</v>
      </c>
      <c r="K1464" s="7" t="s">
        <v>132</v>
      </c>
      <c r="L1464" s="7">
        <v>3</v>
      </c>
      <c r="M1464" s="7" t="s">
        <v>5757</v>
      </c>
      <c r="N1464" s="7"/>
    </row>
    <row r="1465" spans="1:14" hidden="1" x14ac:dyDescent="0.35">
      <c r="A1465" s="7">
        <v>30914108</v>
      </c>
      <c r="B1465" s="7" t="s">
        <v>5938</v>
      </c>
      <c r="C1465" s="7" t="s">
        <v>4457</v>
      </c>
      <c r="D1465" s="7" t="s">
        <v>4452</v>
      </c>
      <c r="E1465" s="7" t="s">
        <v>0</v>
      </c>
      <c r="F1465" s="7" t="s">
        <v>132</v>
      </c>
      <c r="G1465" s="7">
        <v>672.21</v>
      </c>
      <c r="H1465" s="7">
        <v>558.08000000000004</v>
      </c>
      <c r="I1465" s="7">
        <v>16.5</v>
      </c>
      <c r="J1465" s="7">
        <v>1246.79</v>
      </c>
      <c r="K1465" s="7" t="s">
        <v>132</v>
      </c>
      <c r="L1465" s="7">
        <v>3</v>
      </c>
      <c r="M1465" s="7" t="s">
        <v>5757</v>
      </c>
      <c r="N1465" s="7"/>
    </row>
    <row r="1466" spans="1:14" hidden="1" x14ac:dyDescent="0.35">
      <c r="A1466" s="7">
        <v>30914116</v>
      </c>
      <c r="B1466" s="7" t="s">
        <v>5939</v>
      </c>
      <c r="C1466" s="7" t="s">
        <v>4457</v>
      </c>
      <c r="D1466" s="7" t="s">
        <v>4452</v>
      </c>
      <c r="E1466" s="7" t="s">
        <v>0</v>
      </c>
      <c r="F1466" s="7" t="s">
        <v>132</v>
      </c>
      <c r="G1466" s="7">
        <v>743.49</v>
      </c>
      <c r="H1466" s="7">
        <v>562.47</v>
      </c>
      <c r="I1466" s="7">
        <v>16.5</v>
      </c>
      <c r="J1466" s="7">
        <v>1322.46</v>
      </c>
      <c r="K1466" s="7" t="s">
        <v>132</v>
      </c>
      <c r="L1466" s="7">
        <v>3</v>
      </c>
      <c r="M1466" s="7" t="s">
        <v>5757</v>
      </c>
      <c r="N1466" s="7"/>
    </row>
    <row r="1467" spans="1:14" hidden="1" x14ac:dyDescent="0.35">
      <c r="A1467" s="7">
        <v>30914124</v>
      </c>
      <c r="B1467" s="7" t="s">
        <v>5940</v>
      </c>
      <c r="C1467" s="7" t="s">
        <v>4445</v>
      </c>
      <c r="D1467" s="7" t="s">
        <v>4462</v>
      </c>
      <c r="E1467" s="7" t="s">
        <v>0</v>
      </c>
      <c r="F1467" s="7" t="s">
        <v>0</v>
      </c>
      <c r="G1467" s="7">
        <v>108.92</v>
      </c>
      <c r="H1467" s="7">
        <v>18</v>
      </c>
      <c r="I1467" s="7">
        <v>30.8</v>
      </c>
      <c r="J1467" s="7">
        <v>157.72</v>
      </c>
      <c r="K1467" s="7" t="s">
        <v>0</v>
      </c>
      <c r="L1467" s="7">
        <v>1</v>
      </c>
      <c r="M1467" s="7" t="s">
        <v>5757</v>
      </c>
      <c r="N1467" s="7"/>
    </row>
    <row r="1468" spans="1:14" hidden="1" x14ac:dyDescent="0.35">
      <c r="A1468" s="7">
        <v>30914132</v>
      </c>
      <c r="B1468" s="7" t="s">
        <v>5941</v>
      </c>
      <c r="C1468" s="7" t="s">
        <v>4457</v>
      </c>
      <c r="D1468" s="7" t="s">
        <v>4452</v>
      </c>
      <c r="E1468" s="7" t="s">
        <v>0</v>
      </c>
      <c r="F1468" s="7" t="s">
        <v>132</v>
      </c>
      <c r="G1468" s="7">
        <v>661.32</v>
      </c>
      <c r="H1468" s="7">
        <v>555.72</v>
      </c>
      <c r="I1468" s="7">
        <v>38.72</v>
      </c>
      <c r="J1468" s="7">
        <v>1255.76</v>
      </c>
      <c r="K1468" s="7" t="s">
        <v>132</v>
      </c>
      <c r="L1468" s="7">
        <v>3</v>
      </c>
      <c r="M1468" s="7" t="s">
        <v>5757</v>
      </c>
      <c r="N1468" s="7"/>
    </row>
    <row r="1469" spans="1:14" hidden="1" x14ac:dyDescent="0.35">
      <c r="A1469" s="7">
        <v>30914140</v>
      </c>
      <c r="B1469" s="7" t="s">
        <v>5942</v>
      </c>
      <c r="C1469" s="7" t="s">
        <v>4457</v>
      </c>
      <c r="D1469" s="7" t="s">
        <v>4452</v>
      </c>
      <c r="E1469" s="7" t="s">
        <v>0</v>
      </c>
      <c r="F1469" s="7" t="s">
        <v>132</v>
      </c>
      <c r="G1469" s="7">
        <v>1266.54</v>
      </c>
      <c r="H1469" s="7">
        <v>1427.04</v>
      </c>
      <c r="I1469" s="7">
        <v>151.58000000000001</v>
      </c>
      <c r="J1469" s="7">
        <v>2845.16</v>
      </c>
      <c r="K1469" s="7" t="s">
        <v>132</v>
      </c>
      <c r="L1469" s="7">
        <v>3</v>
      </c>
      <c r="M1469" s="7" t="s">
        <v>5757</v>
      </c>
      <c r="N1469" s="7"/>
    </row>
    <row r="1470" spans="1:14" hidden="1" x14ac:dyDescent="0.35">
      <c r="A1470" s="7">
        <v>30914159</v>
      </c>
      <c r="B1470" s="7" t="s">
        <v>5943</v>
      </c>
      <c r="C1470" s="7" t="s">
        <v>4457</v>
      </c>
      <c r="D1470" s="7" t="s">
        <v>4452</v>
      </c>
      <c r="E1470" s="7" t="s">
        <v>0</v>
      </c>
      <c r="F1470" s="7" t="s">
        <v>132</v>
      </c>
      <c r="G1470" s="7">
        <v>974.26</v>
      </c>
      <c r="H1470" s="7">
        <v>1638.24</v>
      </c>
      <c r="I1470" s="7">
        <v>116.59</v>
      </c>
      <c r="J1470" s="7">
        <v>2729.09</v>
      </c>
      <c r="K1470" s="7" t="s">
        <v>132</v>
      </c>
      <c r="L1470" s="7">
        <v>3</v>
      </c>
      <c r="M1470" s="7" t="s">
        <v>5757</v>
      </c>
      <c r="N1470" s="7"/>
    </row>
    <row r="1471" spans="1:14" hidden="1" x14ac:dyDescent="0.35">
      <c r="A1471" s="7">
        <v>30914167</v>
      </c>
      <c r="B1471" s="7" t="s">
        <v>5944</v>
      </c>
      <c r="C1471" s="7" t="s">
        <v>4457</v>
      </c>
      <c r="D1471" s="7" t="s">
        <v>4452</v>
      </c>
      <c r="E1471" s="7" t="s">
        <v>0</v>
      </c>
      <c r="F1471" s="7" t="s">
        <v>132</v>
      </c>
      <c r="G1471" s="7">
        <v>743.49</v>
      </c>
      <c r="H1471" s="7">
        <v>508.89</v>
      </c>
      <c r="I1471" s="7">
        <v>16.5</v>
      </c>
      <c r="J1471" s="7">
        <v>1268.8800000000001</v>
      </c>
      <c r="K1471" s="7" t="s">
        <v>132</v>
      </c>
      <c r="L1471" s="7">
        <v>3</v>
      </c>
      <c r="M1471" s="7" t="s">
        <v>5757</v>
      </c>
      <c r="N1471" s="7"/>
    </row>
    <row r="1472" spans="1:14" hidden="1" x14ac:dyDescent="0.35">
      <c r="A1472" s="7">
        <v>30915023</v>
      </c>
      <c r="B1472" s="7" t="s">
        <v>5945</v>
      </c>
      <c r="C1472" s="7" t="s">
        <v>4457</v>
      </c>
      <c r="D1472" s="7" t="s">
        <v>4452</v>
      </c>
      <c r="E1472" s="7" t="s">
        <v>132</v>
      </c>
      <c r="F1472" s="7" t="s">
        <v>132</v>
      </c>
      <c r="G1472" s="7">
        <v>110</v>
      </c>
      <c r="H1472" s="7">
        <v>400.64</v>
      </c>
      <c r="I1472" s="7">
        <v>4.5</v>
      </c>
      <c r="J1472" s="7">
        <v>515.14</v>
      </c>
      <c r="K1472" s="7" t="s">
        <v>132</v>
      </c>
      <c r="L1472" s="7">
        <v>3</v>
      </c>
      <c r="M1472" s="7" t="s">
        <v>5757</v>
      </c>
      <c r="N1472" s="7"/>
    </row>
    <row r="1473" spans="1:14" hidden="1" x14ac:dyDescent="0.35">
      <c r="A1473" s="7">
        <v>30915031</v>
      </c>
      <c r="B1473" s="7" t="s">
        <v>5946</v>
      </c>
      <c r="C1473" s="7" t="s">
        <v>4445</v>
      </c>
      <c r="D1473" s="7" t="s">
        <v>4462</v>
      </c>
      <c r="E1473" s="7" t="s">
        <v>132</v>
      </c>
      <c r="F1473" s="7" t="s">
        <v>0</v>
      </c>
      <c r="G1473" s="7">
        <v>66</v>
      </c>
      <c r="H1473" s="7">
        <v>166.6</v>
      </c>
      <c r="I1473" s="7">
        <v>4.5</v>
      </c>
      <c r="J1473" s="7">
        <v>237.1</v>
      </c>
      <c r="K1473" s="7" t="s">
        <v>132</v>
      </c>
      <c r="L1473" s="7">
        <v>3</v>
      </c>
      <c r="M1473" s="7" t="s">
        <v>5757</v>
      </c>
      <c r="N1473" s="7"/>
    </row>
    <row r="1474" spans="1:14" hidden="1" x14ac:dyDescent="0.35">
      <c r="A1474" s="7">
        <v>30915040</v>
      </c>
      <c r="B1474" s="7" t="s">
        <v>5947</v>
      </c>
      <c r="C1474" s="7" t="s">
        <v>4457</v>
      </c>
      <c r="D1474" s="7" t="s">
        <v>4452</v>
      </c>
      <c r="E1474" s="7" t="s">
        <v>132</v>
      </c>
      <c r="F1474" s="7" t="s">
        <v>132</v>
      </c>
      <c r="G1474" s="7">
        <v>1295.18</v>
      </c>
      <c r="H1474" s="7">
        <v>730.6</v>
      </c>
      <c r="I1474" s="7">
        <v>157.82</v>
      </c>
      <c r="J1474" s="7">
        <v>2183.6</v>
      </c>
      <c r="K1474" s="7" t="s">
        <v>132</v>
      </c>
      <c r="L1474" s="7">
        <v>5</v>
      </c>
      <c r="M1474" s="7" t="s">
        <v>5757</v>
      </c>
      <c r="N1474" s="7"/>
    </row>
    <row r="1475" spans="1:14" hidden="1" x14ac:dyDescent="0.35">
      <c r="A1475" s="7">
        <v>30915058</v>
      </c>
      <c r="B1475" s="7" t="s">
        <v>5948</v>
      </c>
      <c r="C1475" s="7" t="s">
        <v>4457</v>
      </c>
      <c r="D1475" s="7" t="s">
        <v>4452</v>
      </c>
      <c r="E1475" s="7" t="s">
        <v>132</v>
      </c>
      <c r="F1475" s="7" t="s">
        <v>132</v>
      </c>
      <c r="G1475" s="7">
        <v>110</v>
      </c>
      <c r="H1475" s="7">
        <v>400.64</v>
      </c>
      <c r="I1475" s="7">
        <v>4.5</v>
      </c>
      <c r="J1475" s="7">
        <v>515.14</v>
      </c>
      <c r="K1475" s="7" t="s">
        <v>132</v>
      </c>
      <c r="L1475" s="7">
        <v>3</v>
      </c>
      <c r="M1475" s="7" t="s">
        <v>5757</v>
      </c>
      <c r="N1475" s="7"/>
    </row>
    <row r="1476" spans="1:14" hidden="1" x14ac:dyDescent="0.35">
      <c r="A1476" s="7">
        <v>30915066</v>
      </c>
      <c r="B1476" s="7" t="s">
        <v>5949</v>
      </c>
      <c r="C1476" s="7" t="s">
        <v>4457</v>
      </c>
      <c r="D1476" s="7" t="s">
        <v>4452</v>
      </c>
      <c r="E1476" s="7" t="s">
        <v>132</v>
      </c>
      <c r="F1476" s="7" t="s">
        <v>132</v>
      </c>
      <c r="G1476" s="7">
        <v>1295.18</v>
      </c>
      <c r="H1476" s="7">
        <v>650.24</v>
      </c>
      <c r="I1476" s="7">
        <v>157.82</v>
      </c>
      <c r="J1476" s="7">
        <v>2103.2399999999998</v>
      </c>
      <c r="K1476" s="7" t="s">
        <v>132</v>
      </c>
      <c r="L1476" s="7">
        <v>5</v>
      </c>
      <c r="M1476" s="7" t="s">
        <v>5757</v>
      </c>
      <c r="N1476" s="7"/>
    </row>
    <row r="1477" spans="1:14" hidden="1" x14ac:dyDescent="0.35">
      <c r="A1477" s="7">
        <v>30916011</v>
      </c>
      <c r="B1477" s="7" t="s">
        <v>5950</v>
      </c>
      <c r="C1477" s="7" t="s">
        <v>4457</v>
      </c>
      <c r="D1477" s="7" t="s">
        <v>4452</v>
      </c>
      <c r="E1477" s="7" t="s">
        <v>0</v>
      </c>
      <c r="F1477" s="7" t="s">
        <v>132</v>
      </c>
      <c r="G1477" s="7">
        <v>875.8</v>
      </c>
      <c r="H1477" s="7">
        <v>1063.83</v>
      </c>
      <c r="I1477" s="7">
        <v>61.52</v>
      </c>
      <c r="J1477" s="7">
        <v>2001.15</v>
      </c>
      <c r="K1477" s="7" t="s">
        <v>132</v>
      </c>
      <c r="L1477" s="7">
        <v>4</v>
      </c>
      <c r="M1477" s="7" t="s">
        <v>5757</v>
      </c>
      <c r="N1477" s="7"/>
    </row>
    <row r="1478" spans="1:14" hidden="1" x14ac:dyDescent="0.35">
      <c r="A1478" s="7">
        <v>30917018</v>
      </c>
      <c r="B1478" s="7" t="s">
        <v>5951</v>
      </c>
      <c r="C1478" s="7" t="s">
        <v>4457</v>
      </c>
      <c r="D1478" s="7" t="s">
        <v>4452</v>
      </c>
      <c r="E1478" s="7" t="s">
        <v>0</v>
      </c>
      <c r="F1478" s="7" t="s">
        <v>132</v>
      </c>
      <c r="G1478" s="7">
        <v>489.97</v>
      </c>
      <c r="H1478" s="7">
        <v>461.66</v>
      </c>
      <c r="I1478" s="7">
        <v>28</v>
      </c>
      <c r="J1478" s="7">
        <v>979.63</v>
      </c>
      <c r="K1478" s="7" t="s">
        <v>132</v>
      </c>
      <c r="L1478" s="7">
        <v>3</v>
      </c>
      <c r="M1478" s="7" t="s">
        <v>5757</v>
      </c>
      <c r="N1478" s="7"/>
    </row>
    <row r="1479" spans="1:14" hidden="1" x14ac:dyDescent="0.35">
      <c r="A1479" s="7">
        <v>30917034</v>
      </c>
      <c r="B1479" s="7" t="s">
        <v>5952</v>
      </c>
      <c r="C1479" s="7" t="s">
        <v>4457</v>
      </c>
      <c r="D1479" s="7" t="s">
        <v>4452</v>
      </c>
      <c r="E1479" s="7" t="s">
        <v>132</v>
      </c>
      <c r="F1479" s="7" t="s">
        <v>132</v>
      </c>
      <c r="G1479" s="7">
        <v>1334.53</v>
      </c>
      <c r="H1479" s="7">
        <v>884.23</v>
      </c>
      <c r="I1479" s="7">
        <v>157.82</v>
      </c>
      <c r="J1479" s="7">
        <v>2376.58</v>
      </c>
      <c r="K1479" s="7" t="s">
        <v>132</v>
      </c>
      <c r="L1479" s="7">
        <v>5</v>
      </c>
      <c r="M1479" s="7" t="s">
        <v>5757</v>
      </c>
      <c r="N1479" s="7"/>
    </row>
    <row r="1480" spans="1:14" hidden="1" x14ac:dyDescent="0.35">
      <c r="A1480" s="7">
        <v>30917042</v>
      </c>
      <c r="B1480" s="7" t="s">
        <v>5953</v>
      </c>
      <c r="C1480" s="7" t="s">
        <v>4457</v>
      </c>
      <c r="D1480" s="7" t="s">
        <v>4452</v>
      </c>
      <c r="E1480" s="7" t="s">
        <v>0</v>
      </c>
      <c r="F1480" s="7" t="s">
        <v>132</v>
      </c>
      <c r="G1480" s="7">
        <v>4687.6400000000003</v>
      </c>
      <c r="H1480" s="7">
        <v>3365.37</v>
      </c>
      <c r="I1480" s="7">
        <v>444.08</v>
      </c>
      <c r="J1480" s="7">
        <v>8497.09</v>
      </c>
      <c r="K1480" s="7" t="s">
        <v>132</v>
      </c>
      <c r="L1480" s="7">
        <v>8</v>
      </c>
      <c r="M1480" s="7" t="s">
        <v>5757</v>
      </c>
      <c r="N1480" s="7"/>
    </row>
    <row r="1481" spans="1:14" hidden="1" x14ac:dyDescent="0.35">
      <c r="A1481" s="7">
        <v>31001017</v>
      </c>
      <c r="B1481" s="7" t="s">
        <v>5954</v>
      </c>
      <c r="C1481" s="7" t="s">
        <v>4457</v>
      </c>
      <c r="D1481" s="7" t="s">
        <v>4452</v>
      </c>
      <c r="E1481" s="7" t="s">
        <v>0</v>
      </c>
      <c r="F1481" s="7" t="s">
        <v>132</v>
      </c>
      <c r="G1481" s="7">
        <v>1312.75</v>
      </c>
      <c r="H1481" s="7">
        <v>950</v>
      </c>
      <c r="I1481" s="7">
        <v>145.19</v>
      </c>
      <c r="J1481" s="7">
        <v>2407.94</v>
      </c>
      <c r="K1481" s="7" t="s">
        <v>132</v>
      </c>
      <c r="L1481" s="7">
        <v>5</v>
      </c>
      <c r="M1481" s="7" t="s">
        <v>4663</v>
      </c>
      <c r="N1481" s="7"/>
    </row>
    <row r="1482" spans="1:14" hidden="1" x14ac:dyDescent="0.35">
      <c r="A1482" s="7">
        <v>31001025</v>
      </c>
      <c r="B1482" s="7" t="s">
        <v>5955</v>
      </c>
      <c r="C1482" s="7" t="s">
        <v>4457</v>
      </c>
      <c r="D1482" s="7" t="s">
        <v>4452</v>
      </c>
      <c r="E1482" s="7" t="s">
        <v>0</v>
      </c>
      <c r="F1482" s="7" t="s">
        <v>132</v>
      </c>
      <c r="G1482" s="7">
        <v>673.2</v>
      </c>
      <c r="H1482" s="7">
        <v>517.44000000000005</v>
      </c>
      <c r="I1482" s="7">
        <v>57.37</v>
      </c>
      <c r="J1482" s="7">
        <v>1248.01</v>
      </c>
      <c r="K1482" s="7" t="s">
        <v>132</v>
      </c>
      <c r="L1482" s="7">
        <v>4</v>
      </c>
      <c r="M1482" s="7" t="s">
        <v>4663</v>
      </c>
      <c r="N1482" s="7"/>
    </row>
    <row r="1483" spans="1:14" hidden="1" x14ac:dyDescent="0.35">
      <c r="A1483" s="7">
        <v>31001033</v>
      </c>
      <c r="B1483" s="7" t="s">
        <v>5956</v>
      </c>
      <c r="C1483" s="7" t="s">
        <v>4457</v>
      </c>
      <c r="D1483" s="7" t="s">
        <v>4452</v>
      </c>
      <c r="E1483" s="7" t="s">
        <v>0</v>
      </c>
      <c r="F1483" s="7" t="s">
        <v>132</v>
      </c>
      <c r="G1483" s="7">
        <v>1212.75</v>
      </c>
      <c r="H1483" s="7">
        <v>1523.04</v>
      </c>
      <c r="I1483" s="7">
        <v>204.38</v>
      </c>
      <c r="J1483" s="7">
        <v>2940.17</v>
      </c>
      <c r="K1483" s="7" t="s">
        <v>132</v>
      </c>
      <c r="L1483" s="7">
        <v>6</v>
      </c>
      <c r="M1483" s="7" t="s">
        <v>4663</v>
      </c>
      <c r="N1483" s="7"/>
    </row>
    <row r="1484" spans="1:14" hidden="1" x14ac:dyDescent="0.35">
      <c r="A1484" s="7">
        <v>31001041</v>
      </c>
      <c r="B1484" s="7" t="s">
        <v>5957</v>
      </c>
      <c r="C1484" s="7" t="s">
        <v>4457</v>
      </c>
      <c r="D1484" s="7" t="s">
        <v>4452</v>
      </c>
      <c r="E1484" s="7" t="s">
        <v>0</v>
      </c>
      <c r="F1484" s="7" t="s">
        <v>132</v>
      </c>
      <c r="G1484" s="7">
        <v>1817.97</v>
      </c>
      <c r="H1484" s="7">
        <v>1215.8399999999999</v>
      </c>
      <c r="I1484" s="7">
        <v>204.38</v>
      </c>
      <c r="J1484" s="7">
        <v>3238.19</v>
      </c>
      <c r="K1484" s="7" t="s">
        <v>132</v>
      </c>
      <c r="L1484" s="7">
        <v>7</v>
      </c>
      <c r="M1484" s="7" t="s">
        <v>4663</v>
      </c>
      <c r="N1484" s="7"/>
    </row>
    <row r="1485" spans="1:14" hidden="1" x14ac:dyDescent="0.35">
      <c r="A1485" s="7">
        <v>31001050</v>
      </c>
      <c r="B1485" s="7" t="s">
        <v>5958</v>
      </c>
      <c r="C1485" s="7" t="s">
        <v>4457</v>
      </c>
      <c r="D1485" s="7" t="s">
        <v>4452</v>
      </c>
      <c r="E1485" s="7" t="s">
        <v>0</v>
      </c>
      <c r="F1485" s="7" t="s">
        <v>132</v>
      </c>
      <c r="G1485" s="7">
        <v>1122</v>
      </c>
      <c r="H1485" s="7">
        <v>1073.44</v>
      </c>
      <c r="I1485" s="7">
        <v>204.38</v>
      </c>
      <c r="J1485" s="7">
        <v>2399.8200000000002</v>
      </c>
      <c r="K1485" s="7" t="s">
        <v>132</v>
      </c>
      <c r="L1485" s="7">
        <v>5</v>
      </c>
      <c r="M1485" s="7" t="s">
        <v>4663</v>
      </c>
      <c r="N1485" s="7"/>
    </row>
    <row r="1486" spans="1:14" hidden="1" x14ac:dyDescent="0.35">
      <c r="A1486" s="7">
        <v>31001068</v>
      </c>
      <c r="B1486" s="7" t="s">
        <v>5959</v>
      </c>
      <c r="C1486" s="7" t="s">
        <v>4457</v>
      </c>
      <c r="D1486" s="7" t="s">
        <v>4452</v>
      </c>
      <c r="E1486" s="7" t="s">
        <v>0</v>
      </c>
      <c r="F1486" s="7" t="s">
        <v>132</v>
      </c>
      <c r="G1486" s="7">
        <v>1835.63</v>
      </c>
      <c r="H1486" s="7">
        <v>996.8</v>
      </c>
      <c r="I1486" s="7">
        <v>204.38</v>
      </c>
      <c r="J1486" s="7">
        <v>3036.81</v>
      </c>
      <c r="K1486" s="7" t="s">
        <v>132</v>
      </c>
      <c r="L1486" s="7">
        <v>7</v>
      </c>
      <c r="M1486" s="7" t="s">
        <v>4663</v>
      </c>
      <c r="N1486" s="7"/>
    </row>
    <row r="1487" spans="1:14" hidden="1" x14ac:dyDescent="0.35">
      <c r="A1487" s="7">
        <v>31001076</v>
      </c>
      <c r="B1487" s="7" t="s">
        <v>5960</v>
      </c>
      <c r="C1487" s="7" t="s">
        <v>4457</v>
      </c>
      <c r="D1487" s="7" t="s">
        <v>4452</v>
      </c>
      <c r="E1487" s="7" t="s">
        <v>0</v>
      </c>
      <c r="F1487" s="7" t="s">
        <v>132</v>
      </c>
      <c r="G1487" s="7">
        <v>1497.1</v>
      </c>
      <c r="H1487" s="7">
        <v>996.8</v>
      </c>
      <c r="I1487" s="7">
        <v>145.09</v>
      </c>
      <c r="J1487" s="7">
        <v>2638.99</v>
      </c>
      <c r="K1487" s="7" t="s">
        <v>132</v>
      </c>
      <c r="L1487" s="7">
        <v>7</v>
      </c>
      <c r="M1487" s="7" t="s">
        <v>4663</v>
      </c>
      <c r="N1487" s="7"/>
    </row>
    <row r="1488" spans="1:14" hidden="1" x14ac:dyDescent="0.35">
      <c r="A1488" s="7">
        <v>31001084</v>
      </c>
      <c r="B1488" s="7" t="s">
        <v>5961</v>
      </c>
      <c r="C1488" s="7" t="s">
        <v>4457</v>
      </c>
      <c r="D1488" s="7" t="s">
        <v>4452</v>
      </c>
      <c r="E1488" s="7" t="s">
        <v>0</v>
      </c>
      <c r="F1488" s="7" t="s">
        <v>132</v>
      </c>
      <c r="G1488" s="7">
        <v>1717.97</v>
      </c>
      <c r="H1488" s="7">
        <v>950</v>
      </c>
      <c r="I1488" s="7">
        <v>204.38</v>
      </c>
      <c r="J1488" s="7">
        <v>2872.35</v>
      </c>
      <c r="K1488" s="7" t="s">
        <v>132</v>
      </c>
      <c r="L1488" s="7">
        <v>7</v>
      </c>
      <c r="M1488" s="7" t="s">
        <v>4663</v>
      </c>
      <c r="N1488" s="7"/>
    </row>
    <row r="1489" spans="1:14" hidden="1" x14ac:dyDescent="0.35">
      <c r="A1489" s="7">
        <v>31001092</v>
      </c>
      <c r="B1489" s="7" t="s">
        <v>5962</v>
      </c>
      <c r="C1489" s="7" t="s">
        <v>4457</v>
      </c>
      <c r="D1489" s="7" t="s">
        <v>4452</v>
      </c>
      <c r="E1489" s="7" t="s">
        <v>0</v>
      </c>
      <c r="F1489" s="7" t="s">
        <v>132</v>
      </c>
      <c r="G1489" s="7">
        <v>1950.08</v>
      </c>
      <c r="H1489" s="7">
        <v>1523.04</v>
      </c>
      <c r="I1489" s="7">
        <v>203.5</v>
      </c>
      <c r="J1489" s="7">
        <v>3676.62</v>
      </c>
      <c r="K1489" s="7" t="s">
        <v>132</v>
      </c>
      <c r="L1489" s="7">
        <v>10</v>
      </c>
      <c r="M1489" s="7" t="s">
        <v>4663</v>
      </c>
      <c r="N1489" s="7"/>
    </row>
    <row r="1490" spans="1:14" hidden="1" x14ac:dyDescent="0.35">
      <c r="A1490" s="7">
        <v>31001106</v>
      </c>
      <c r="B1490" s="7" t="s">
        <v>5963</v>
      </c>
      <c r="C1490" s="7" t="s">
        <v>4457</v>
      </c>
      <c r="D1490" s="7" t="s">
        <v>4452</v>
      </c>
      <c r="E1490" s="7" t="s">
        <v>0</v>
      </c>
      <c r="F1490" s="7" t="s">
        <v>132</v>
      </c>
      <c r="G1490" s="7">
        <v>1078</v>
      </c>
      <c r="H1490" s="7">
        <v>774.4</v>
      </c>
      <c r="I1490" s="7">
        <v>158.13999999999999</v>
      </c>
      <c r="J1490" s="7">
        <v>2010.54</v>
      </c>
      <c r="K1490" s="7" t="s">
        <v>132</v>
      </c>
      <c r="L1490" s="7">
        <v>7</v>
      </c>
      <c r="M1490" s="7" t="s">
        <v>4663</v>
      </c>
      <c r="N1490" s="7"/>
    </row>
    <row r="1491" spans="1:14" hidden="1" x14ac:dyDescent="0.35">
      <c r="A1491" s="7">
        <v>31001114</v>
      </c>
      <c r="B1491" s="7" t="s">
        <v>5964</v>
      </c>
      <c r="C1491" s="7" t="s">
        <v>4457</v>
      </c>
      <c r="D1491" s="7" t="s">
        <v>4452</v>
      </c>
      <c r="E1491" s="7" t="s">
        <v>0</v>
      </c>
      <c r="F1491" s="7" t="s">
        <v>132</v>
      </c>
      <c r="G1491" s="7">
        <v>1078</v>
      </c>
      <c r="H1491" s="7">
        <v>898.72</v>
      </c>
      <c r="I1491" s="7">
        <v>158.13999999999999</v>
      </c>
      <c r="J1491" s="7">
        <v>2134.86</v>
      </c>
      <c r="K1491" s="7" t="s">
        <v>132</v>
      </c>
      <c r="L1491" s="7">
        <v>7</v>
      </c>
      <c r="M1491" s="7" t="s">
        <v>4663</v>
      </c>
      <c r="N1491" s="7"/>
    </row>
    <row r="1492" spans="1:14" hidden="1" x14ac:dyDescent="0.35">
      <c r="A1492" s="7">
        <v>31001149</v>
      </c>
      <c r="B1492" s="7" t="s">
        <v>5965</v>
      </c>
      <c r="C1492" s="7" t="s">
        <v>4457</v>
      </c>
      <c r="D1492" s="7" t="s">
        <v>4452</v>
      </c>
      <c r="E1492" s="7" t="s">
        <v>0</v>
      </c>
      <c r="F1492" s="7" t="s">
        <v>132</v>
      </c>
      <c r="G1492" s="7">
        <v>987.8</v>
      </c>
      <c r="H1492" s="7">
        <v>946.83</v>
      </c>
      <c r="I1492" s="7">
        <v>57.36</v>
      </c>
      <c r="J1492" s="7">
        <v>1991.99</v>
      </c>
      <c r="K1492" s="7" t="s">
        <v>132</v>
      </c>
      <c r="L1492" s="7">
        <v>5</v>
      </c>
      <c r="M1492" s="7" t="s">
        <v>4663</v>
      </c>
      <c r="N1492" s="7"/>
    </row>
    <row r="1493" spans="1:14" ht="26" hidden="1" x14ac:dyDescent="0.35">
      <c r="A1493" s="7">
        <v>31001157</v>
      </c>
      <c r="B1493" s="7" t="s">
        <v>5966</v>
      </c>
      <c r="C1493" s="7" t="s">
        <v>4457</v>
      </c>
      <c r="D1493" s="7" t="s">
        <v>4452</v>
      </c>
      <c r="E1493" s="7" t="s">
        <v>0</v>
      </c>
      <c r="F1493" s="7" t="s">
        <v>132</v>
      </c>
      <c r="G1493" s="7">
        <v>1817.97</v>
      </c>
      <c r="H1493" s="7">
        <v>1661.28</v>
      </c>
      <c r="I1493" s="7">
        <v>204.38</v>
      </c>
      <c r="J1493" s="7">
        <v>3683.63</v>
      </c>
      <c r="K1493" s="7" t="s">
        <v>132</v>
      </c>
      <c r="L1493" s="7">
        <v>7</v>
      </c>
      <c r="M1493" s="7" t="s">
        <v>4663</v>
      </c>
      <c r="N1493" s="7"/>
    </row>
    <row r="1494" spans="1:14" hidden="1" x14ac:dyDescent="0.35">
      <c r="A1494" s="7">
        <v>31001165</v>
      </c>
      <c r="B1494" s="7" t="s">
        <v>5967</v>
      </c>
      <c r="C1494" s="7" t="s">
        <v>4457</v>
      </c>
      <c r="D1494" s="7" t="s">
        <v>4452</v>
      </c>
      <c r="E1494" s="7" t="s">
        <v>0</v>
      </c>
      <c r="F1494" s="7" t="s">
        <v>132</v>
      </c>
      <c r="G1494" s="7">
        <v>1497.1</v>
      </c>
      <c r="H1494" s="7">
        <v>996.8</v>
      </c>
      <c r="I1494" s="7">
        <v>204.38</v>
      </c>
      <c r="J1494" s="7">
        <v>2698.28</v>
      </c>
      <c r="K1494" s="7" t="s">
        <v>132</v>
      </c>
      <c r="L1494" s="7">
        <v>7</v>
      </c>
      <c r="M1494" s="7" t="s">
        <v>4663</v>
      </c>
      <c r="N1494" s="7"/>
    </row>
    <row r="1495" spans="1:14" hidden="1" x14ac:dyDescent="0.35">
      <c r="A1495" s="7">
        <v>31001173</v>
      </c>
      <c r="B1495" s="7" t="s">
        <v>5968</v>
      </c>
      <c r="C1495" s="7" t="s">
        <v>4457</v>
      </c>
      <c r="D1495" s="7" t="s">
        <v>4452</v>
      </c>
      <c r="E1495" s="7" t="s">
        <v>132</v>
      </c>
      <c r="F1495" s="7" t="s">
        <v>132</v>
      </c>
      <c r="G1495" s="7">
        <v>656.59</v>
      </c>
      <c r="H1495" s="7">
        <v>757.6</v>
      </c>
      <c r="I1495" s="7">
        <v>56.71</v>
      </c>
      <c r="J1495" s="7">
        <v>1470.9</v>
      </c>
      <c r="K1495" s="7" t="s">
        <v>132</v>
      </c>
      <c r="L1495" s="7">
        <v>5</v>
      </c>
      <c r="M1495" s="7" t="s">
        <v>4663</v>
      </c>
      <c r="N1495" s="7"/>
    </row>
    <row r="1496" spans="1:14" hidden="1" x14ac:dyDescent="0.35">
      <c r="A1496" s="7">
        <v>31001181</v>
      </c>
      <c r="B1496" s="7" t="s">
        <v>5969</v>
      </c>
      <c r="C1496" s="7" t="s">
        <v>4457</v>
      </c>
      <c r="D1496" s="7" t="s">
        <v>4452</v>
      </c>
      <c r="E1496" s="7" t="s">
        <v>0</v>
      </c>
      <c r="F1496" s="7" t="s">
        <v>132</v>
      </c>
      <c r="G1496" s="7">
        <v>992.75</v>
      </c>
      <c r="H1496" s="7">
        <v>731.84</v>
      </c>
      <c r="I1496" s="7">
        <v>56.71</v>
      </c>
      <c r="J1496" s="7">
        <v>1781.3</v>
      </c>
      <c r="K1496" s="7" t="s">
        <v>132</v>
      </c>
      <c r="L1496" s="7">
        <v>5</v>
      </c>
      <c r="M1496" s="7" t="s">
        <v>4663</v>
      </c>
      <c r="N1496" s="7"/>
    </row>
    <row r="1497" spans="1:14" hidden="1" x14ac:dyDescent="0.35">
      <c r="A1497" s="7">
        <v>31001190</v>
      </c>
      <c r="B1497" s="7" t="s">
        <v>5970</v>
      </c>
      <c r="C1497" s="7" t="s">
        <v>4457</v>
      </c>
      <c r="D1497" s="7" t="s">
        <v>4452</v>
      </c>
      <c r="E1497" s="7" t="s">
        <v>0</v>
      </c>
      <c r="F1497" s="7" t="s">
        <v>132</v>
      </c>
      <c r="G1497" s="7">
        <v>563.67999999999995</v>
      </c>
      <c r="H1497" s="7">
        <v>533.12</v>
      </c>
      <c r="I1497" s="7">
        <v>56.65</v>
      </c>
      <c r="J1497" s="7">
        <v>1153.45</v>
      </c>
      <c r="K1497" s="7" t="s">
        <v>132</v>
      </c>
      <c r="L1497" s="7">
        <v>5</v>
      </c>
      <c r="M1497" s="7" t="s">
        <v>4663</v>
      </c>
      <c r="N1497" s="7"/>
    </row>
    <row r="1498" spans="1:14" hidden="1" x14ac:dyDescent="0.35">
      <c r="A1498" s="7">
        <v>31001203</v>
      </c>
      <c r="B1498" s="7" t="s">
        <v>5971</v>
      </c>
      <c r="C1498" s="7" t="s">
        <v>4457</v>
      </c>
      <c r="D1498" s="7" t="s">
        <v>4452</v>
      </c>
      <c r="E1498" s="7" t="s">
        <v>132</v>
      </c>
      <c r="F1498" s="7" t="s">
        <v>132</v>
      </c>
      <c r="G1498" s="7">
        <v>563.67999999999995</v>
      </c>
      <c r="H1498" s="7">
        <v>523.62</v>
      </c>
      <c r="I1498" s="7">
        <v>56.65</v>
      </c>
      <c r="J1498" s="7">
        <v>1143.95</v>
      </c>
      <c r="K1498" s="7" t="s">
        <v>132</v>
      </c>
      <c r="L1498" s="7">
        <v>5</v>
      </c>
      <c r="M1498" s="7" t="s">
        <v>4663</v>
      </c>
      <c r="N1498" s="7"/>
    </row>
    <row r="1499" spans="1:14" hidden="1" x14ac:dyDescent="0.35">
      <c r="A1499" s="7">
        <v>31001211</v>
      </c>
      <c r="B1499" s="7" t="s">
        <v>5972</v>
      </c>
      <c r="C1499" s="7" t="s">
        <v>4457</v>
      </c>
      <c r="D1499" s="7" t="s">
        <v>4452</v>
      </c>
      <c r="E1499" s="7" t="s">
        <v>132</v>
      </c>
      <c r="F1499" s="7" t="s">
        <v>132</v>
      </c>
      <c r="G1499" s="7">
        <v>759.99</v>
      </c>
      <c r="H1499" s="7">
        <v>681.63</v>
      </c>
      <c r="I1499" s="7">
        <v>56.65</v>
      </c>
      <c r="J1499" s="7">
        <v>1498.27</v>
      </c>
      <c r="K1499" s="7" t="s">
        <v>132</v>
      </c>
      <c r="L1499" s="7">
        <v>5</v>
      </c>
      <c r="M1499" s="7" t="s">
        <v>4663</v>
      </c>
      <c r="N1499" s="7"/>
    </row>
    <row r="1500" spans="1:14" hidden="1" x14ac:dyDescent="0.35">
      <c r="A1500" s="7">
        <v>31001220</v>
      </c>
      <c r="B1500" s="7" t="s">
        <v>5973</v>
      </c>
      <c r="C1500" s="7" t="s">
        <v>4457</v>
      </c>
      <c r="D1500" s="7" t="s">
        <v>4452</v>
      </c>
      <c r="E1500" s="7" t="s">
        <v>0</v>
      </c>
      <c r="F1500" s="7" t="s">
        <v>132</v>
      </c>
      <c r="G1500" s="7">
        <v>469.81</v>
      </c>
      <c r="H1500" s="7">
        <v>387.28</v>
      </c>
      <c r="I1500" s="7">
        <v>56.71</v>
      </c>
      <c r="J1500" s="7">
        <v>913.8</v>
      </c>
      <c r="K1500" s="7" t="s">
        <v>132</v>
      </c>
      <c r="L1500" s="7">
        <v>4</v>
      </c>
      <c r="M1500" s="7" t="s">
        <v>4663</v>
      </c>
      <c r="N1500" s="7"/>
    </row>
    <row r="1501" spans="1:14" hidden="1" x14ac:dyDescent="0.35">
      <c r="A1501" s="7">
        <v>31001238</v>
      </c>
      <c r="B1501" s="7" t="s">
        <v>5974</v>
      </c>
      <c r="C1501" s="7" t="s">
        <v>4457</v>
      </c>
      <c r="D1501" s="7" t="s">
        <v>4452</v>
      </c>
      <c r="E1501" s="7" t="s">
        <v>0</v>
      </c>
      <c r="F1501" s="7" t="s">
        <v>132</v>
      </c>
      <c r="G1501" s="7">
        <v>623.59</v>
      </c>
      <c r="H1501" s="7">
        <v>739.52</v>
      </c>
      <c r="I1501" s="7">
        <v>56.71</v>
      </c>
      <c r="J1501" s="7">
        <v>1419.82</v>
      </c>
      <c r="K1501" s="7" t="s">
        <v>132</v>
      </c>
      <c r="L1501" s="7">
        <v>5</v>
      </c>
      <c r="M1501" s="7" t="s">
        <v>4663</v>
      </c>
      <c r="N1501" s="7"/>
    </row>
    <row r="1502" spans="1:14" hidden="1" x14ac:dyDescent="0.35">
      <c r="A1502" s="7">
        <v>31001246</v>
      </c>
      <c r="B1502" s="7" t="s">
        <v>5975</v>
      </c>
      <c r="C1502" s="7" t="s">
        <v>4457</v>
      </c>
      <c r="D1502" s="7" t="s">
        <v>4452</v>
      </c>
      <c r="E1502" s="7" t="s">
        <v>0</v>
      </c>
      <c r="F1502" s="7" t="s">
        <v>132</v>
      </c>
      <c r="G1502" s="7">
        <v>623.59</v>
      </c>
      <c r="H1502" s="7">
        <v>477.24</v>
      </c>
      <c r="I1502" s="7">
        <v>56.71</v>
      </c>
      <c r="J1502" s="7">
        <v>1157.54</v>
      </c>
      <c r="K1502" s="7" t="s">
        <v>132</v>
      </c>
      <c r="L1502" s="7">
        <v>5</v>
      </c>
      <c r="M1502" s="7" t="s">
        <v>4663</v>
      </c>
      <c r="N1502" s="7"/>
    </row>
    <row r="1503" spans="1:14" hidden="1" x14ac:dyDescent="0.35">
      <c r="A1503" s="7">
        <v>31001254</v>
      </c>
      <c r="B1503" s="7" t="s">
        <v>5976</v>
      </c>
      <c r="C1503" s="7" t="s">
        <v>4457</v>
      </c>
      <c r="D1503" s="7" t="s">
        <v>4452</v>
      </c>
      <c r="E1503" s="7" t="s">
        <v>0</v>
      </c>
      <c r="F1503" s="7" t="s">
        <v>132</v>
      </c>
      <c r="G1503" s="7">
        <v>1835.63</v>
      </c>
      <c r="H1503" s="7">
        <v>1131.2</v>
      </c>
      <c r="I1503" s="7">
        <v>203.5</v>
      </c>
      <c r="J1503" s="7">
        <v>3170.33</v>
      </c>
      <c r="K1503" s="7" t="s">
        <v>132</v>
      </c>
      <c r="L1503" s="7">
        <v>10</v>
      </c>
      <c r="M1503" s="7" t="s">
        <v>4663</v>
      </c>
      <c r="N1503" s="7"/>
    </row>
    <row r="1504" spans="1:14" hidden="1" x14ac:dyDescent="0.35">
      <c r="A1504" s="7">
        <v>31001262</v>
      </c>
      <c r="B1504" s="7" t="s">
        <v>5977</v>
      </c>
      <c r="C1504" s="7" t="s">
        <v>4457</v>
      </c>
      <c r="D1504" s="7" t="s">
        <v>4452</v>
      </c>
      <c r="E1504" s="7" t="s">
        <v>0</v>
      </c>
      <c r="F1504" s="7" t="s">
        <v>132</v>
      </c>
      <c r="G1504" s="7">
        <v>1087.27</v>
      </c>
      <c r="H1504" s="7">
        <v>1024.5</v>
      </c>
      <c r="I1504" s="7">
        <v>56.71</v>
      </c>
      <c r="J1504" s="7">
        <v>2168.48</v>
      </c>
      <c r="K1504" s="7" t="s">
        <v>132</v>
      </c>
      <c r="L1504" s="7">
        <v>3</v>
      </c>
      <c r="M1504" s="7" t="s">
        <v>4663</v>
      </c>
      <c r="N1504" s="7"/>
    </row>
    <row r="1505" spans="1:14" ht="26" hidden="1" x14ac:dyDescent="0.35">
      <c r="A1505" s="7">
        <v>31001270</v>
      </c>
      <c r="B1505" s="7" t="s">
        <v>5978</v>
      </c>
      <c r="C1505" s="7" t="s">
        <v>4457</v>
      </c>
      <c r="D1505" s="7" t="s">
        <v>4452</v>
      </c>
      <c r="E1505" s="7" t="s">
        <v>0</v>
      </c>
      <c r="F1505" s="7" t="s">
        <v>132</v>
      </c>
      <c r="G1505" s="7">
        <v>1212.75</v>
      </c>
      <c r="H1505" s="7">
        <v>1470.34</v>
      </c>
      <c r="I1505" s="7">
        <v>145.09</v>
      </c>
      <c r="J1505" s="7">
        <v>2828.18</v>
      </c>
      <c r="K1505" s="7" t="s">
        <v>132</v>
      </c>
      <c r="L1505" s="7">
        <v>8</v>
      </c>
      <c r="M1505" s="7" t="s">
        <v>4663</v>
      </c>
      <c r="N1505" s="7"/>
    </row>
    <row r="1506" spans="1:14" ht="26" hidden="1" x14ac:dyDescent="0.35">
      <c r="A1506" s="7">
        <v>31001289</v>
      </c>
      <c r="B1506" s="7" t="s">
        <v>5979</v>
      </c>
      <c r="C1506" s="7" t="s">
        <v>4457</v>
      </c>
      <c r="D1506" s="7" t="s">
        <v>4452</v>
      </c>
      <c r="E1506" s="7" t="s">
        <v>0</v>
      </c>
      <c r="F1506" s="7" t="s">
        <v>132</v>
      </c>
      <c r="G1506" s="7">
        <v>1212.75</v>
      </c>
      <c r="H1506" s="7">
        <v>1224.31</v>
      </c>
      <c r="I1506" s="7">
        <v>145.09</v>
      </c>
      <c r="J1506" s="7">
        <v>2582.15</v>
      </c>
      <c r="K1506" s="7" t="s">
        <v>132</v>
      </c>
      <c r="L1506" s="7">
        <v>8</v>
      </c>
      <c r="M1506" s="7" t="s">
        <v>4663</v>
      </c>
      <c r="N1506" s="7"/>
    </row>
    <row r="1507" spans="1:14" hidden="1" x14ac:dyDescent="0.35">
      <c r="A1507" s="7">
        <v>31001297</v>
      </c>
      <c r="B1507" s="7" t="s">
        <v>5980</v>
      </c>
      <c r="C1507" s="7" t="s">
        <v>4457</v>
      </c>
      <c r="D1507" s="7" t="s">
        <v>4452</v>
      </c>
      <c r="E1507" s="7" t="s">
        <v>0</v>
      </c>
      <c r="F1507" s="7" t="s">
        <v>132</v>
      </c>
      <c r="G1507" s="7">
        <v>874.81</v>
      </c>
      <c r="H1507" s="7">
        <v>1015.83</v>
      </c>
      <c r="I1507" s="7">
        <v>56.71</v>
      </c>
      <c r="J1507" s="7">
        <v>1947.35</v>
      </c>
      <c r="K1507" s="7" t="s">
        <v>132</v>
      </c>
      <c r="L1507" s="7">
        <v>5</v>
      </c>
      <c r="M1507" s="7" t="s">
        <v>4663</v>
      </c>
      <c r="N1507" s="7"/>
    </row>
    <row r="1508" spans="1:14" ht="26" hidden="1" x14ac:dyDescent="0.35">
      <c r="A1508" s="7">
        <v>31001319</v>
      </c>
      <c r="B1508" s="7" t="s">
        <v>5981</v>
      </c>
      <c r="C1508" s="7" t="s">
        <v>4457</v>
      </c>
      <c r="D1508" s="7" t="s">
        <v>4452</v>
      </c>
      <c r="E1508" s="7" t="s">
        <v>0</v>
      </c>
      <c r="F1508" s="7" t="s">
        <v>132</v>
      </c>
      <c r="G1508" s="7">
        <v>1644.33</v>
      </c>
      <c r="H1508" s="7">
        <v>1323.38</v>
      </c>
      <c r="I1508" s="7">
        <v>45.39</v>
      </c>
      <c r="J1508" s="7">
        <v>3013.1</v>
      </c>
      <c r="K1508" s="7" t="s">
        <v>132</v>
      </c>
      <c r="L1508" s="7">
        <v>3</v>
      </c>
      <c r="M1508" s="7" t="s">
        <v>4663</v>
      </c>
      <c r="N1508" s="7"/>
    </row>
    <row r="1509" spans="1:14" ht="26" hidden="1" x14ac:dyDescent="0.35">
      <c r="A1509" s="7">
        <v>31001335</v>
      </c>
      <c r="B1509" s="7" t="s">
        <v>5982</v>
      </c>
      <c r="C1509" s="7" t="s">
        <v>4457</v>
      </c>
      <c r="D1509" s="7" t="s">
        <v>4452</v>
      </c>
      <c r="E1509" s="7" t="s">
        <v>0</v>
      </c>
      <c r="F1509" s="7" t="s">
        <v>132</v>
      </c>
      <c r="G1509" s="7">
        <v>1369.56</v>
      </c>
      <c r="H1509" s="7">
        <v>779.52</v>
      </c>
      <c r="I1509" s="7">
        <v>45.39</v>
      </c>
      <c r="J1509" s="7">
        <v>2194.4699999999998</v>
      </c>
      <c r="K1509" s="7" t="s">
        <v>132</v>
      </c>
      <c r="L1509" s="7">
        <v>3</v>
      </c>
      <c r="M1509" s="7" t="s">
        <v>4663</v>
      </c>
      <c r="N1509" s="7"/>
    </row>
    <row r="1510" spans="1:14" hidden="1" x14ac:dyDescent="0.35">
      <c r="A1510" s="7">
        <v>31001343</v>
      </c>
      <c r="B1510" s="7" t="s">
        <v>5983</v>
      </c>
      <c r="C1510" s="7" t="s">
        <v>4457</v>
      </c>
      <c r="D1510" s="7" t="s">
        <v>4452</v>
      </c>
      <c r="E1510" s="7" t="s">
        <v>0</v>
      </c>
      <c r="F1510" s="7" t="s">
        <v>132</v>
      </c>
      <c r="G1510" s="7">
        <v>1255.95</v>
      </c>
      <c r="H1510" s="7">
        <v>927.29</v>
      </c>
      <c r="I1510" s="7">
        <v>45.39</v>
      </c>
      <c r="J1510" s="7">
        <v>2228.63</v>
      </c>
      <c r="K1510" s="7" t="s">
        <v>132</v>
      </c>
      <c r="L1510" s="7">
        <v>3</v>
      </c>
      <c r="M1510" s="7" t="s">
        <v>4663</v>
      </c>
      <c r="N1510" s="7"/>
    </row>
    <row r="1511" spans="1:14" ht="26" hidden="1" x14ac:dyDescent="0.35">
      <c r="A1511" s="7">
        <v>31001360</v>
      </c>
      <c r="B1511" s="7" t="s">
        <v>5984</v>
      </c>
      <c r="C1511" s="7" t="s">
        <v>4457</v>
      </c>
      <c r="D1511" s="7" t="s">
        <v>4452</v>
      </c>
      <c r="E1511" s="7" t="s">
        <v>0</v>
      </c>
      <c r="F1511" s="7" t="s">
        <v>132</v>
      </c>
      <c r="G1511" s="7">
        <v>1312.2</v>
      </c>
      <c r="H1511" s="7">
        <v>927.36</v>
      </c>
      <c r="I1511" s="7">
        <v>48.29</v>
      </c>
      <c r="J1511" s="7">
        <v>2287.85</v>
      </c>
      <c r="K1511" s="7" t="s">
        <v>132</v>
      </c>
      <c r="L1511" s="7">
        <v>3</v>
      </c>
      <c r="M1511" s="7" t="s">
        <v>4663</v>
      </c>
      <c r="N1511" s="7"/>
    </row>
    <row r="1512" spans="1:14" hidden="1" x14ac:dyDescent="0.35">
      <c r="A1512" s="7">
        <v>31002013</v>
      </c>
      <c r="B1512" s="7" t="s">
        <v>5985</v>
      </c>
      <c r="C1512" s="7" t="s">
        <v>4457</v>
      </c>
      <c r="D1512" s="7" t="s">
        <v>4452</v>
      </c>
      <c r="E1512" s="7" t="s">
        <v>0</v>
      </c>
      <c r="F1512" s="7" t="s">
        <v>132</v>
      </c>
      <c r="G1512" s="7">
        <v>490</v>
      </c>
      <c r="H1512" s="7">
        <v>755.25</v>
      </c>
      <c r="I1512" s="7">
        <v>44.44</v>
      </c>
      <c r="J1512" s="7">
        <v>1289.69</v>
      </c>
      <c r="K1512" s="7" t="s">
        <v>132</v>
      </c>
      <c r="L1512" s="7">
        <v>2</v>
      </c>
      <c r="M1512" s="7" t="s">
        <v>4663</v>
      </c>
      <c r="N1512" s="7"/>
    </row>
    <row r="1513" spans="1:14" hidden="1" x14ac:dyDescent="0.35">
      <c r="A1513" s="7">
        <v>31002021</v>
      </c>
      <c r="B1513" s="7" t="s">
        <v>5986</v>
      </c>
      <c r="C1513" s="7" t="s">
        <v>4457</v>
      </c>
      <c r="D1513" s="7" t="s">
        <v>4452</v>
      </c>
      <c r="E1513" s="7" t="s">
        <v>0</v>
      </c>
      <c r="F1513" s="7" t="s">
        <v>132</v>
      </c>
      <c r="G1513" s="7">
        <v>771.1</v>
      </c>
      <c r="H1513" s="7">
        <v>664.64</v>
      </c>
      <c r="I1513" s="7">
        <v>44.44</v>
      </c>
      <c r="J1513" s="7">
        <v>1480.18</v>
      </c>
      <c r="K1513" s="7" t="s">
        <v>132</v>
      </c>
      <c r="L1513" s="7">
        <v>4</v>
      </c>
      <c r="M1513" s="7" t="s">
        <v>4663</v>
      </c>
      <c r="N1513" s="7"/>
    </row>
    <row r="1514" spans="1:14" hidden="1" x14ac:dyDescent="0.35">
      <c r="A1514" s="7">
        <v>31002030</v>
      </c>
      <c r="B1514" s="7" t="s">
        <v>5987</v>
      </c>
      <c r="C1514" s="7" t="s">
        <v>4457</v>
      </c>
      <c r="D1514" s="7" t="s">
        <v>4452</v>
      </c>
      <c r="E1514" s="7" t="s">
        <v>0</v>
      </c>
      <c r="F1514" s="7" t="s">
        <v>132</v>
      </c>
      <c r="G1514" s="7">
        <v>796.95</v>
      </c>
      <c r="H1514" s="7">
        <v>890.23</v>
      </c>
      <c r="I1514" s="7">
        <v>45.5</v>
      </c>
      <c r="J1514" s="7">
        <v>1732.68</v>
      </c>
      <c r="K1514" s="7" t="s">
        <v>132</v>
      </c>
      <c r="L1514" s="7">
        <v>5</v>
      </c>
      <c r="M1514" s="7" t="s">
        <v>4663</v>
      </c>
      <c r="N1514" s="7"/>
    </row>
    <row r="1515" spans="1:14" hidden="1" x14ac:dyDescent="0.35">
      <c r="A1515" s="7">
        <v>31002048</v>
      </c>
      <c r="B1515" s="7" t="s">
        <v>5988</v>
      </c>
      <c r="C1515" s="7" t="s">
        <v>4457</v>
      </c>
      <c r="D1515" s="7" t="s">
        <v>4452</v>
      </c>
      <c r="E1515" s="7" t="s">
        <v>0</v>
      </c>
      <c r="F1515" s="7" t="s">
        <v>132</v>
      </c>
      <c r="G1515" s="7">
        <v>796.95</v>
      </c>
      <c r="H1515" s="7">
        <v>867.04</v>
      </c>
      <c r="I1515" s="7">
        <v>45.5</v>
      </c>
      <c r="J1515" s="7">
        <v>1709.49</v>
      </c>
      <c r="K1515" s="7" t="s">
        <v>132</v>
      </c>
      <c r="L1515" s="7">
        <v>5</v>
      </c>
      <c r="M1515" s="7" t="s">
        <v>4663</v>
      </c>
      <c r="N1515" s="7"/>
    </row>
    <row r="1516" spans="1:14" hidden="1" x14ac:dyDescent="0.35">
      <c r="A1516" s="7">
        <v>31002056</v>
      </c>
      <c r="B1516" s="7" t="s">
        <v>5989</v>
      </c>
      <c r="C1516" s="7" t="s">
        <v>4445</v>
      </c>
      <c r="D1516" s="7" t="s">
        <v>4452</v>
      </c>
      <c r="E1516" s="7" t="s">
        <v>132</v>
      </c>
      <c r="F1516" s="7" t="s">
        <v>132</v>
      </c>
      <c r="G1516" s="7">
        <v>457.05</v>
      </c>
      <c r="H1516" s="7">
        <v>326.39999999999998</v>
      </c>
      <c r="I1516" s="7">
        <v>24</v>
      </c>
      <c r="J1516" s="7">
        <v>807.45</v>
      </c>
      <c r="K1516" s="7" t="s">
        <v>132</v>
      </c>
      <c r="L1516" s="7">
        <v>3</v>
      </c>
      <c r="M1516" s="7" t="s">
        <v>4663</v>
      </c>
      <c r="N1516" s="7" t="s">
        <v>5990</v>
      </c>
    </row>
    <row r="1517" spans="1:14" hidden="1" x14ac:dyDescent="0.35">
      <c r="A1517" s="7">
        <v>31002064</v>
      </c>
      <c r="B1517" s="7" t="s">
        <v>5991</v>
      </c>
      <c r="C1517" s="7" t="s">
        <v>4457</v>
      </c>
      <c r="D1517" s="7" t="s">
        <v>4452</v>
      </c>
      <c r="E1517" s="7" t="s">
        <v>0</v>
      </c>
      <c r="F1517" s="7" t="s">
        <v>132</v>
      </c>
      <c r="G1517" s="7">
        <v>1494.44</v>
      </c>
      <c r="H1517" s="7">
        <v>1196.6300000000001</v>
      </c>
      <c r="I1517" s="7">
        <v>203.63</v>
      </c>
      <c r="J1517" s="7">
        <v>2894.7</v>
      </c>
      <c r="K1517" s="7" t="s">
        <v>132</v>
      </c>
      <c r="L1517" s="7">
        <v>6</v>
      </c>
      <c r="M1517" s="7" t="s">
        <v>4663</v>
      </c>
      <c r="N1517" s="7"/>
    </row>
    <row r="1518" spans="1:14" hidden="1" x14ac:dyDescent="0.35">
      <c r="A1518" s="7">
        <v>31002072</v>
      </c>
      <c r="B1518" s="7" t="s">
        <v>5992</v>
      </c>
      <c r="C1518" s="7" t="s">
        <v>4457</v>
      </c>
      <c r="D1518" s="7" t="s">
        <v>4452</v>
      </c>
      <c r="E1518" s="7" t="s">
        <v>0</v>
      </c>
      <c r="F1518" s="7" t="s">
        <v>132</v>
      </c>
      <c r="G1518" s="7">
        <v>723.8</v>
      </c>
      <c r="H1518" s="7">
        <v>683.84</v>
      </c>
      <c r="I1518" s="7">
        <v>63.69</v>
      </c>
      <c r="J1518" s="7">
        <v>1471.33</v>
      </c>
      <c r="K1518" s="7" t="s">
        <v>132</v>
      </c>
      <c r="L1518" s="7">
        <v>5</v>
      </c>
      <c r="M1518" s="7" t="s">
        <v>4663</v>
      </c>
      <c r="N1518" s="7"/>
    </row>
    <row r="1519" spans="1:14" hidden="1" x14ac:dyDescent="0.35">
      <c r="A1519" s="7">
        <v>31002080</v>
      </c>
      <c r="B1519" s="7" t="s">
        <v>5993</v>
      </c>
      <c r="C1519" s="7" t="s">
        <v>4457</v>
      </c>
      <c r="D1519" s="7" t="s">
        <v>4452</v>
      </c>
      <c r="E1519" s="7" t="s">
        <v>0</v>
      </c>
      <c r="F1519" s="7" t="s">
        <v>132</v>
      </c>
      <c r="G1519" s="7">
        <v>723.8</v>
      </c>
      <c r="H1519" s="7">
        <v>854.8</v>
      </c>
      <c r="I1519" s="7">
        <v>63.69</v>
      </c>
      <c r="J1519" s="7">
        <v>1642.29</v>
      </c>
      <c r="K1519" s="7" t="s">
        <v>132</v>
      </c>
      <c r="L1519" s="7">
        <v>5</v>
      </c>
      <c r="M1519" s="7" t="s">
        <v>4663</v>
      </c>
      <c r="N1519" s="7"/>
    </row>
    <row r="1520" spans="1:14" ht="26" hidden="1" x14ac:dyDescent="0.35">
      <c r="A1520" s="7">
        <v>31002099</v>
      </c>
      <c r="B1520" s="7" t="s">
        <v>5994</v>
      </c>
      <c r="C1520" s="7" t="s">
        <v>4457</v>
      </c>
      <c r="D1520" s="7" t="s">
        <v>4452</v>
      </c>
      <c r="E1520" s="7" t="s">
        <v>0</v>
      </c>
      <c r="F1520" s="7" t="s">
        <v>132</v>
      </c>
      <c r="G1520" s="7">
        <v>723.8</v>
      </c>
      <c r="H1520" s="7">
        <v>958.14</v>
      </c>
      <c r="I1520" s="7">
        <v>63.69</v>
      </c>
      <c r="J1520" s="7">
        <v>1745.63</v>
      </c>
      <c r="K1520" s="7" t="s">
        <v>132</v>
      </c>
      <c r="L1520" s="7">
        <v>5</v>
      </c>
      <c r="M1520" s="7" t="s">
        <v>4663</v>
      </c>
      <c r="N1520" s="7"/>
    </row>
    <row r="1521" spans="1:14" ht="26" hidden="1" x14ac:dyDescent="0.35">
      <c r="A1521" s="7">
        <v>31002102</v>
      </c>
      <c r="B1521" s="7" t="s">
        <v>5995</v>
      </c>
      <c r="C1521" s="7" t="s">
        <v>4457</v>
      </c>
      <c r="D1521" s="7" t="s">
        <v>4452</v>
      </c>
      <c r="E1521" s="7" t="s">
        <v>0</v>
      </c>
      <c r="F1521" s="7" t="s">
        <v>132</v>
      </c>
      <c r="G1521" s="7">
        <v>723.8</v>
      </c>
      <c r="H1521" s="7">
        <v>1203.04</v>
      </c>
      <c r="I1521" s="7">
        <v>63.69</v>
      </c>
      <c r="J1521" s="7">
        <v>1990.53</v>
      </c>
      <c r="K1521" s="7" t="s">
        <v>132</v>
      </c>
      <c r="L1521" s="7">
        <v>5</v>
      </c>
      <c r="M1521" s="7" t="s">
        <v>4663</v>
      </c>
      <c r="N1521" s="7"/>
    </row>
    <row r="1522" spans="1:14" hidden="1" x14ac:dyDescent="0.35">
      <c r="A1522" s="7">
        <v>31002110</v>
      </c>
      <c r="B1522" s="7" t="s">
        <v>5996</v>
      </c>
      <c r="C1522" s="7" t="s">
        <v>4457</v>
      </c>
      <c r="D1522" s="7" t="s">
        <v>4452</v>
      </c>
      <c r="E1522" s="7" t="s">
        <v>0</v>
      </c>
      <c r="F1522" s="7" t="s">
        <v>132</v>
      </c>
      <c r="G1522" s="7">
        <v>1321.79</v>
      </c>
      <c r="H1522" s="7">
        <v>1203.04</v>
      </c>
      <c r="I1522" s="7">
        <v>203.63</v>
      </c>
      <c r="J1522" s="7">
        <v>2728.46</v>
      </c>
      <c r="K1522" s="7" t="s">
        <v>132</v>
      </c>
      <c r="L1522" s="7">
        <v>10</v>
      </c>
      <c r="M1522" s="7" t="s">
        <v>4663</v>
      </c>
      <c r="N1522" s="7"/>
    </row>
    <row r="1523" spans="1:14" hidden="1" x14ac:dyDescent="0.35">
      <c r="A1523" s="7">
        <v>31002129</v>
      </c>
      <c r="B1523" s="7" t="s">
        <v>5997</v>
      </c>
      <c r="C1523" s="7" t="s">
        <v>4457</v>
      </c>
      <c r="D1523" s="7" t="s">
        <v>4452</v>
      </c>
      <c r="E1523" s="7" t="s">
        <v>0</v>
      </c>
      <c r="F1523" s="7" t="s">
        <v>132</v>
      </c>
      <c r="G1523" s="7">
        <v>1447.93</v>
      </c>
      <c r="H1523" s="7">
        <v>1325.63</v>
      </c>
      <c r="I1523" s="7">
        <v>63.69</v>
      </c>
      <c r="J1523" s="7">
        <v>2837.25</v>
      </c>
      <c r="K1523" s="7" t="s">
        <v>132</v>
      </c>
      <c r="L1523" s="7">
        <v>5</v>
      </c>
      <c r="M1523" s="7" t="s">
        <v>4663</v>
      </c>
      <c r="N1523" s="7"/>
    </row>
    <row r="1524" spans="1:14" hidden="1" x14ac:dyDescent="0.35">
      <c r="A1524" s="7">
        <v>31002137</v>
      </c>
      <c r="B1524" s="7" t="s">
        <v>5998</v>
      </c>
      <c r="C1524" s="7" t="s">
        <v>4457</v>
      </c>
      <c r="D1524" s="7" t="s">
        <v>4452</v>
      </c>
      <c r="E1524" s="7" t="s">
        <v>0</v>
      </c>
      <c r="F1524" s="7" t="s">
        <v>132</v>
      </c>
      <c r="G1524" s="7">
        <v>1089.6099999999999</v>
      </c>
      <c r="H1524" s="7">
        <v>623.84</v>
      </c>
      <c r="I1524" s="7">
        <v>41.09</v>
      </c>
      <c r="J1524" s="7">
        <v>1754.54</v>
      </c>
      <c r="K1524" s="7" t="s">
        <v>132</v>
      </c>
      <c r="L1524" s="7">
        <v>5</v>
      </c>
      <c r="M1524" s="7" t="s">
        <v>4663</v>
      </c>
      <c r="N1524" s="7"/>
    </row>
    <row r="1525" spans="1:14" hidden="1" x14ac:dyDescent="0.35">
      <c r="A1525" s="7">
        <v>31002145</v>
      </c>
      <c r="B1525" s="7" t="s">
        <v>5999</v>
      </c>
      <c r="C1525" s="7" t="s">
        <v>4457</v>
      </c>
      <c r="D1525" s="7" t="s">
        <v>4452</v>
      </c>
      <c r="E1525" s="7" t="s">
        <v>132</v>
      </c>
      <c r="F1525" s="7" t="s">
        <v>132</v>
      </c>
      <c r="G1525" s="7">
        <v>346.5</v>
      </c>
      <c r="H1525" s="7">
        <v>326.39999999999998</v>
      </c>
      <c r="I1525" s="7">
        <v>44.44</v>
      </c>
      <c r="J1525" s="7">
        <v>717.34</v>
      </c>
      <c r="K1525" s="7" t="s">
        <v>132</v>
      </c>
      <c r="L1525" s="7">
        <v>3</v>
      </c>
      <c r="M1525" s="7" t="s">
        <v>4663</v>
      </c>
      <c r="N1525" s="7"/>
    </row>
    <row r="1526" spans="1:14" hidden="1" x14ac:dyDescent="0.35">
      <c r="A1526" s="7">
        <v>31002153</v>
      </c>
      <c r="B1526" s="7" t="s">
        <v>6000</v>
      </c>
      <c r="C1526" s="7" t="s">
        <v>4457</v>
      </c>
      <c r="D1526" s="7" t="s">
        <v>4452</v>
      </c>
      <c r="E1526" s="7" t="s">
        <v>132</v>
      </c>
      <c r="F1526" s="7" t="s">
        <v>132</v>
      </c>
      <c r="G1526" s="7">
        <v>357.5</v>
      </c>
      <c r="H1526" s="7">
        <v>630.44000000000005</v>
      </c>
      <c r="I1526" s="7">
        <v>44.44</v>
      </c>
      <c r="J1526" s="7">
        <v>1032.3800000000001</v>
      </c>
      <c r="K1526" s="7" t="s">
        <v>132</v>
      </c>
      <c r="L1526" s="7">
        <v>3</v>
      </c>
      <c r="M1526" s="7" t="s">
        <v>4663</v>
      </c>
      <c r="N1526" s="7"/>
    </row>
    <row r="1527" spans="1:14" hidden="1" x14ac:dyDescent="0.35">
      <c r="A1527" s="7">
        <v>31002161</v>
      </c>
      <c r="B1527" s="7" t="s">
        <v>6001</v>
      </c>
      <c r="C1527" s="7" t="s">
        <v>4457</v>
      </c>
      <c r="D1527" s="7" t="s">
        <v>4452</v>
      </c>
      <c r="E1527" s="7" t="s">
        <v>0</v>
      </c>
      <c r="F1527" s="7" t="s">
        <v>132</v>
      </c>
      <c r="G1527" s="7">
        <v>357.5</v>
      </c>
      <c r="H1527" s="7">
        <v>326.39999999999998</v>
      </c>
      <c r="I1527" s="7">
        <v>44.44</v>
      </c>
      <c r="J1527" s="7">
        <v>728.34</v>
      </c>
      <c r="K1527" s="7" t="s">
        <v>132</v>
      </c>
      <c r="L1527" s="7">
        <v>3</v>
      </c>
      <c r="M1527" s="7" t="s">
        <v>4663</v>
      </c>
      <c r="N1527" s="7"/>
    </row>
    <row r="1528" spans="1:14" hidden="1" x14ac:dyDescent="0.35">
      <c r="A1528" s="7">
        <v>31002170</v>
      </c>
      <c r="B1528" s="7" t="s">
        <v>6002</v>
      </c>
      <c r="C1528" s="7" t="s">
        <v>4457</v>
      </c>
      <c r="D1528" s="7" t="s">
        <v>4452</v>
      </c>
      <c r="E1528" s="7" t="s">
        <v>0</v>
      </c>
      <c r="F1528" s="7" t="s">
        <v>132</v>
      </c>
      <c r="G1528" s="7">
        <v>457.05</v>
      </c>
      <c r="H1528" s="7">
        <v>326.39999999999998</v>
      </c>
      <c r="I1528" s="7">
        <v>24</v>
      </c>
      <c r="J1528" s="7">
        <v>807.45</v>
      </c>
      <c r="K1528" s="7" t="s">
        <v>132</v>
      </c>
      <c r="L1528" s="7">
        <v>3</v>
      </c>
      <c r="M1528" s="7" t="s">
        <v>4663</v>
      </c>
      <c r="N1528" s="7"/>
    </row>
    <row r="1529" spans="1:14" hidden="1" x14ac:dyDescent="0.35">
      <c r="A1529" s="7">
        <v>31002188</v>
      </c>
      <c r="B1529" s="7" t="s">
        <v>6003</v>
      </c>
      <c r="C1529" s="7" t="s">
        <v>4457</v>
      </c>
      <c r="D1529" s="7" t="s">
        <v>4452</v>
      </c>
      <c r="E1529" s="7" t="s">
        <v>0</v>
      </c>
      <c r="F1529" s="7" t="s">
        <v>132</v>
      </c>
      <c r="G1529" s="7">
        <v>563.79999999999995</v>
      </c>
      <c r="H1529" s="7">
        <v>507.97</v>
      </c>
      <c r="I1529" s="7">
        <v>44.44</v>
      </c>
      <c r="J1529" s="7">
        <v>1116.21</v>
      </c>
      <c r="K1529" s="7" t="s">
        <v>132</v>
      </c>
      <c r="L1529" s="7">
        <v>5</v>
      </c>
      <c r="M1529" s="7" t="s">
        <v>4663</v>
      </c>
      <c r="N1529" s="7"/>
    </row>
    <row r="1530" spans="1:14" hidden="1" x14ac:dyDescent="0.35">
      <c r="A1530" s="7">
        <v>31002196</v>
      </c>
      <c r="B1530" s="7" t="s">
        <v>6004</v>
      </c>
      <c r="C1530" s="7" t="s">
        <v>4457</v>
      </c>
      <c r="D1530" s="7" t="s">
        <v>4452</v>
      </c>
      <c r="E1530" s="7" t="s">
        <v>0</v>
      </c>
      <c r="F1530" s="7" t="s">
        <v>132</v>
      </c>
      <c r="G1530" s="7">
        <v>627</v>
      </c>
      <c r="H1530" s="7">
        <v>431.96</v>
      </c>
      <c r="I1530" s="7">
        <v>58.41</v>
      </c>
      <c r="J1530" s="7">
        <v>1117.3699999999999</v>
      </c>
      <c r="K1530" s="7" t="s">
        <v>132</v>
      </c>
      <c r="L1530" s="7">
        <v>5</v>
      </c>
      <c r="M1530" s="7" t="s">
        <v>4663</v>
      </c>
      <c r="N1530" s="7"/>
    </row>
    <row r="1531" spans="1:14" hidden="1" x14ac:dyDescent="0.35">
      <c r="A1531" s="7">
        <v>31002218</v>
      </c>
      <c r="B1531" s="7" t="s">
        <v>6005</v>
      </c>
      <c r="C1531" s="7" t="s">
        <v>4457</v>
      </c>
      <c r="D1531" s="7" t="s">
        <v>4452</v>
      </c>
      <c r="E1531" s="7" t="s">
        <v>0</v>
      </c>
      <c r="F1531" s="7" t="s">
        <v>132</v>
      </c>
      <c r="G1531" s="7">
        <v>1989.73</v>
      </c>
      <c r="H1531" s="7">
        <v>1409.88</v>
      </c>
      <c r="I1531" s="7">
        <v>184.64</v>
      </c>
      <c r="J1531" s="7">
        <v>3584.25</v>
      </c>
      <c r="K1531" s="7" t="s">
        <v>132</v>
      </c>
      <c r="L1531" s="7">
        <v>10</v>
      </c>
      <c r="M1531" s="7" t="s">
        <v>4663</v>
      </c>
      <c r="N1531" s="7"/>
    </row>
    <row r="1532" spans="1:14" hidden="1" x14ac:dyDescent="0.35">
      <c r="A1532" s="7">
        <v>31002242</v>
      </c>
      <c r="B1532" s="7" t="s">
        <v>6006</v>
      </c>
      <c r="C1532" s="7" t="s">
        <v>4457</v>
      </c>
      <c r="D1532" s="7" t="s">
        <v>4452</v>
      </c>
      <c r="E1532" s="7" t="s">
        <v>132</v>
      </c>
      <c r="F1532" s="7" t="s">
        <v>132</v>
      </c>
      <c r="G1532" s="7">
        <v>723.8</v>
      </c>
      <c r="H1532" s="7">
        <v>762.45</v>
      </c>
      <c r="I1532" s="7">
        <v>63.69</v>
      </c>
      <c r="J1532" s="7">
        <v>1549.94</v>
      </c>
      <c r="K1532" s="7" t="s">
        <v>132</v>
      </c>
      <c r="L1532" s="7">
        <v>5</v>
      </c>
      <c r="M1532" s="7" t="s">
        <v>4663</v>
      </c>
      <c r="N1532" s="7"/>
    </row>
    <row r="1533" spans="1:14" hidden="1" x14ac:dyDescent="0.35">
      <c r="A1533" s="7">
        <v>31002250</v>
      </c>
      <c r="B1533" s="7" t="s">
        <v>6007</v>
      </c>
      <c r="C1533" s="7" t="s">
        <v>4457</v>
      </c>
      <c r="D1533" s="7" t="s">
        <v>4452</v>
      </c>
      <c r="E1533" s="7" t="s">
        <v>0</v>
      </c>
      <c r="F1533" s="7" t="s">
        <v>132</v>
      </c>
      <c r="G1533" s="7">
        <v>528.88</v>
      </c>
      <c r="H1533" s="7">
        <v>487.04</v>
      </c>
      <c r="I1533" s="7">
        <v>54.45</v>
      </c>
      <c r="J1533" s="7">
        <v>1070.3699999999999</v>
      </c>
      <c r="K1533" s="7" t="s">
        <v>132</v>
      </c>
      <c r="L1533" s="7">
        <v>5</v>
      </c>
      <c r="M1533" s="7" t="s">
        <v>4663</v>
      </c>
      <c r="N1533" s="7"/>
    </row>
    <row r="1534" spans="1:14" ht="26" hidden="1" x14ac:dyDescent="0.35">
      <c r="A1534" s="7">
        <v>31002269</v>
      </c>
      <c r="B1534" s="7" t="s">
        <v>6008</v>
      </c>
      <c r="C1534" s="7" t="s">
        <v>4457</v>
      </c>
      <c r="D1534" s="7" t="s">
        <v>4452</v>
      </c>
      <c r="E1534" s="7" t="s">
        <v>0</v>
      </c>
      <c r="F1534" s="7" t="s">
        <v>132</v>
      </c>
      <c r="G1534" s="7">
        <v>612.37</v>
      </c>
      <c r="H1534" s="7">
        <v>553.89</v>
      </c>
      <c r="I1534" s="7">
        <v>54.45</v>
      </c>
      <c r="J1534" s="7">
        <v>1220.71</v>
      </c>
      <c r="K1534" s="7" t="s">
        <v>132</v>
      </c>
      <c r="L1534" s="7">
        <v>5</v>
      </c>
      <c r="M1534" s="7" t="s">
        <v>4663</v>
      </c>
      <c r="N1534" s="7"/>
    </row>
    <row r="1535" spans="1:14" hidden="1" x14ac:dyDescent="0.35">
      <c r="A1535" s="7">
        <v>31002277</v>
      </c>
      <c r="B1535" s="7" t="s">
        <v>6009</v>
      </c>
      <c r="C1535" s="7" t="s">
        <v>4457</v>
      </c>
      <c r="D1535" s="7" t="s">
        <v>4452</v>
      </c>
      <c r="E1535" s="7" t="s">
        <v>0</v>
      </c>
      <c r="F1535" s="7" t="s">
        <v>132</v>
      </c>
      <c r="G1535" s="7">
        <v>563.41999999999996</v>
      </c>
      <c r="H1535" s="7">
        <v>621.44000000000005</v>
      </c>
      <c r="I1535" s="7">
        <v>54.45</v>
      </c>
      <c r="J1535" s="7">
        <v>1239.31</v>
      </c>
      <c r="K1535" s="7" t="s">
        <v>132</v>
      </c>
      <c r="L1535" s="7">
        <v>5</v>
      </c>
      <c r="M1535" s="7" t="s">
        <v>4663</v>
      </c>
      <c r="N1535" s="7"/>
    </row>
    <row r="1536" spans="1:14" hidden="1" x14ac:dyDescent="0.35">
      <c r="A1536" s="7">
        <v>31002307</v>
      </c>
      <c r="B1536" s="7" t="s">
        <v>6010</v>
      </c>
      <c r="C1536" s="7" t="s">
        <v>4457</v>
      </c>
      <c r="D1536" s="7" t="s">
        <v>4452</v>
      </c>
      <c r="E1536" s="7" t="s">
        <v>0</v>
      </c>
      <c r="F1536" s="7" t="s">
        <v>132</v>
      </c>
      <c r="G1536" s="7">
        <v>1536.81</v>
      </c>
      <c r="H1536" s="7">
        <v>1133.3499999999999</v>
      </c>
      <c r="I1536" s="7">
        <v>45.39</v>
      </c>
      <c r="J1536" s="7">
        <v>2715.55</v>
      </c>
      <c r="K1536" s="7" t="s">
        <v>132</v>
      </c>
      <c r="L1536" s="7">
        <v>3</v>
      </c>
      <c r="M1536" s="7" t="s">
        <v>4663</v>
      </c>
      <c r="N1536" s="7"/>
    </row>
    <row r="1537" spans="1:14" hidden="1" x14ac:dyDescent="0.35">
      <c r="A1537" s="7">
        <v>31002315</v>
      </c>
      <c r="B1537" s="7" t="s">
        <v>6011</v>
      </c>
      <c r="C1537" s="7" t="s">
        <v>4457</v>
      </c>
      <c r="D1537" s="7" t="s">
        <v>4452</v>
      </c>
      <c r="E1537" s="7" t="s">
        <v>0</v>
      </c>
      <c r="F1537" s="7" t="s">
        <v>132</v>
      </c>
      <c r="G1537" s="7">
        <v>1356.62</v>
      </c>
      <c r="H1537" s="7">
        <v>810</v>
      </c>
      <c r="I1537" s="7">
        <v>45.39</v>
      </c>
      <c r="J1537" s="7">
        <v>2212.0100000000002</v>
      </c>
      <c r="K1537" s="7" t="s">
        <v>132</v>
      </c>
      <c r="L1537" s="7">
        <v>3</v>
      </c>
      <c r="M1537" s="7" t="s">
        <v>4663</v>
      </c>
      <c r="N1537" s="7"/>
    </row>
    <row r="1538" spans="1:14" hidden="1" x14ac:dyDescent="0.35">
      <c r="A1538" s="7">
        <v>31002323</v>
      </c>
      <c r="B1538" s="7" t="s">
        <v>6012</v>
      </c>
      <c r="C1538" s="7" t="s">
        <v>4457</v>
      </c>
      <c r="D1538" s="7" t="s">
        <v>4452</v>
      </c>
      <c r="E1538" s="7" t="s">
        <v>0</v>
      </c>
      <c r="F1538" s="7" t="s">
        <v>132</v>
      </c>
      <c r="G1538" s="7">
        <v>1126.27</v>
      </c>
      <c r="H1538" s="7">
        <v>810</v>
      </c>
      <c r="I1538" s="7">
        <v>45.39</v>
      </c>
      <c r="J1538" s="7">
        <v>1981.66</v>
      </c>
      <c r="K1538" s="7" t="s">
        <v>132</v>
      </c>
      <c r="L1538" s="7">
        <v>3</v>
      </c>
      <c r="M1538" s="7" t="s">
        <v>4663</v>
      </c>
      <c r="N1538" s="7"/>
    </row>
    <row r="1539" spans="1:14" hidden="1" x14ac:dyDescent="0.35">
      <c r="A1539" s="7">
        <v>31002331</v>
      </c>
      <c r="B1539" s="7" t="s">
        <v>6013</v>
      </c>
      <c r="C1539" s="7" t="s">
        <v>4457</v>
      </c>
      <c r="D1539" s="7" t="s">
        <v>4452</v>
      </c>
      <c r="E1539" s="7" t="s">
        <v>0</v>
      </c>
      <c r="F1539" s="7" t="s">
        <v>132</v>
      </c>
      <c r="G1539" s="7">
        <v>1633.33</v>
      </c>
      <c r="H1539" s="7">
        <v>1309.32</v>
      </c>
      <c r="I1539" s="7">
        <v>45.39</v>
      </c>
      <c r="J1539" s="7">
        <v>2988.04</v>
      </c>
      <c r="K1539" s="7" t="s">
        <v>132</v>
      </c>
      <c r="L1539" s="7">
        <v>3</v>
      </c>
      <c r="M1539" s="7" t="s">
        <v>4663</v>
      </c>
      <c r="N1539" s="7"/>
    </row>
    <row r="1540" spans="1:14" hidden="1" x14ac:dyDescent="0.35">
      <c r="A1540" s="7">
        <v>31002340</v>
      </c>
      <c r="B1540" s="7" t="s">
        <v>6014</v>
      </c>
      <c r="C1540" s="7" t="s">
        <v>4457</v>
      </c>
      <c r="D1540" s="7" t="s">
        <v>4452</v>
      </c>
      <c r="E1540" s="7" t="s">
        <v>0</v>
      </c>
      <c r="F1540" s="7" t="s">
        <v>132</v>
      </c>
      <c r="G1540" s="7">
        <v>1536.81</v>
      </c>
      <c r="H1540" s="7">
        <v>1179.71</v>
      </c>
      <c r="I1540" s="7">
        <v>45.39</v>
      </c>
      <c r="J1540" s="7">
        <v>2761.91</v>
      </c>
      <c r="K1540" s="7" t="s">
        <v>132</v>
      </c>
      <c r="L1540" s="7">
        <v>3</v>
      </c>
      <c r="M1540" s="7" t="s">
        <v>4663</v>
      </c>
      <c r="N1540" s="7"/>
    </row>
    <row r="1541" spans="1:14" hidden="1" x14ac:dyDescent="0.35">
      <c r="A1541" s="7">
        <v>31002374</v>
      </c>
      <c r="B1541" s="7" t="s">
        <v>6015</v>
      </c>
      <c r="C1541" s="7" t="s">
        <v>4457</v>
      </c>
      <c r="D1541" s="7" t="s">
        <v>4452</v>
      </c>
      <c r="E1541" s="7" t="s">
        <v>0</v>
      </c>
      <c r="F1541" s="7" t="s">
        <v>132</v>
      </c>
      <c r="G1541" s="7">
        <v>1053.6400000000001</v>
      </c>
      <c r="H1541" s="7">
        <v>623.84</v>
      </c>
      <c r="I1541" s="7">
        <v>45.39</v>
      </c>
      <c r="J1541" s="7">
        <v>1722.87</v>
      </c>
      <c r="K1541" s="7" t="s">
        <v>132</v>
      </c>
      <c r="L1541" s="7">
        <v>3</v>
      </c>
      <c r="M1541" s="7" t="s">
        <v>4663</v>
      </c>
      <c r="N1541" s="7"/>
    </row>
    <row r="1542" spans="1:14" hidden="1" x14ac:dyDescent="0.35">
      <c r="A1542" s="7">
        <v>31002390</v>
      </c>
      <c r="B1542" s="7" t="s">
        <v>6016</v>
      </c>
      <c r="C1542" s="7" t="s">
        <v>4457</v>
      </c>
      <c r="D1542" s="7" t="s">
        <v>4452</v>
      </c>
      <c r="E1542" s="7" t="s">
        <v>0</v>
      </c>
      <c r="F1542" s="7" t="s">
        <v>132</v>
      </c>
      <c r="G1542" s="7">
        <v>1817.57</v>
      </c>
      <c r="H1542" s="7">
        <v>2000.64</v>
      </c>
      <c r="I1542" s="7">
        <v>184.64</v>
      </c>
      <c r="J1542" s="7">
        <v>4002.85</v>
      </c>
      <c r="K1542" s="7" t="s">
        <v>132</v>
      </c>
      <c r="L1542" s="7">
        <v>3</v>
      </c>
      <c r="M1542" s="7" t="s">
        <v>4663</v>
      </c>
      <c r="N1542" s="7"/>
    </row>
    <row r="1543" spans="1:14" ht="26" hidden="1" x14ac:dyDescent="0.35">
      <c r="A1543" s="7">
        <v>31002412</v>
      </c>
      <c r="B1543" s="7" t="s">
        <v>6017</v>
      </c>
      <c r="C1543" s="7" t="s">
        <v>4457</v>
      </c>
      <c r="D1543" s="7" t="s">
        <v>4452</v>
      </c>
      <c r="E1543" s="7" t="s">
        <v>0</v>
      </c>
      <c r="F1543" s="7" t="s">
        <v>132</v>
      </c>
      <c r="G1543" s="7">
        <v>1053.6400000000001</v>
      </c>
      <c r="H1543" s="7">
        <v>669.12</v>
      </c>
      <c r="I1543" s="7">
        <v>45.39</v>
      </c>
      <c r="J1543" s="7">
        <v>1768.15</v>
      </c>
      <c r="K1543" s="7" t="s">
        <v>132</v>
      </c>
      <c r="L1543" s="7">
        <v>3</v>
      </c>
      <c r="M1543" s="7" t="s">
        <v>4663</v>
      </c>
      <c r="N1543" s="7"/>
    </row>
    <row r="1544" spans="1:14" hidden="1" x14ac:dyDescent="0.35">
      <c r="A1544" s="7">
        <v>31003010</v>
      </c>
      <c r="B1544" s="7" t="s">
        <v>6018</v>
      </c>
      <c r="C1544" s="7" t="s">
        <v>4457</v>
      </c>
      <c r="D1544" s="7" t="s">
        <v>4452</v>
      </c>
      <c r="E1544" s="7" t="s">
        <v>0</v>
      </c>
      <c r="F1544" s="7" t="s">
        <v>132</v>
      </c>
      <c r="G1544" s="7">
        <v>1672.64</v>
      </c>
      <c r="H1544" s="7">
        <v>1421.25</v>
      </c>
      <c r="I1544" s="7">
        <v>123.95</v>
      </c>
      <c r="J1544" s="7">
        <v>3217.84</v>
      </c>
      <c r="K1544" s="7" t="s">
        <v>132</v>
      </c>
      <c r="L1544" s="7">
        <v>7</v>
      </c>
      <c r="M1544" s="7" t="s">
        <v>4663</v>
      </c>
      <c r="N1544" s="7"/>
    </row>
    <row r="1545" spans="1:14" hidden="1" x14ac:dyDescent="0.35">
      <c r="A1545" s="7">
        <v>31003028</v>
      </c>
      <c r="B1545" s="7" t="s">
        <v>6019</v>
      </c>
      <c r="C1545" s="7" t="s">
        <v>4457</v>
      </c>
      <c r="D1545" s="7" t="s">
        <v>4452</v>
      </c>
      <c r="E1545" s="7" t="s">
        <v>0</v>
      </c>
      <c r="F1545" s="7" t="s">
        <v>132</v>
      </c>
      <c r="G1545" s="7">
        <v>623.09</v>
      </c>
      <c r="H1545" s="7">
        <v>464</v>
      </c>
      <c r="I1545" s="7">
        <v>39.880000000000003</v>
      </c>
      <c r="J1545" s="7">
        <v>1126.97</v>
      </c>
      <c r="K1545" s="7" t="s">
        <v>132</v>
      </c>
      <c r="L1545" s="7">
        <v>6</v>
      </c>
      <c r="M1545" s="7" t="s">
        <v>4663</v>
      </c>
      <c r="N1545" s="7"/>
    </row>
    <row r="1546" spans="1:14" hidden="1" x14ac:dyDescent="0.35">
      <c r="A1546" s="7">
        <v>31003036</v>
      </c>
      <c r="B1546" s="7" t="s">
        <v>6020</v>
      </c>
      <c r="C1546" s="7" t="s">
        <v>4457</v>
      </c>
      <c r="D1546" s="7" t="s">
        <v>4452</v>
      </c>
      <c r="E1546" s="7" t="s">
        <v>0</v>
      </c>
      <c r="F1546" s="7" t="s">
        <v>132</v>
      </c>
      <c r="G1546" s="7">
        <v>1215.06</v>
      </c>
      <c r="H1546" s="7">
        <v>963.99</v>
      </c>
      <c r="I1546" s="7">
        <v>40</v>
      </c>
      <c r="J1546" s="7">
        <v>2219.0500000000002</v>
      </c>
      <c r="K1546" s="7" t="s">
        <v>132</v>
      </c>
      <c r="L1546" s="7">
        <v>7</v>
      </c>
      <c r="M1546" s="7" t="s">
        <v>4663</v>
      </c>
      <c r="N1546" s="7"/>
    </row>
    <row r="1547" spans="1:14" hidden="1" x14ac:dyDescent="0.35">
      <c r="A1547" s="7">
        <v>31003044</v>
      </c>
      <c r="B1547" s="7" t="s">
        <v>6021</v>
      </c>
      <c r="C1547" s="7" t="s">
        <v>4457</v>
      </c>
      <c r="D1547" s="7" t="s">
        <v>4452</v>
      </c>
      <c r="E1547" s="7" t="s">
        <v>0</v>
      </c>
      <c r="F1547" s="7" t="s">
        <v>132</v>
      </c>
      <c r="G1547" s="7">
        <v>1325.06</v>
      </c>
      <c r="H1547" s="7">
        <v>1006.23</v>
      </c>
      <c r="I1547" s="7">
        <v>126.8</v>
      </c>
      <c r="J1547" s="7">
        <v>2458.09</v>
      </c>
      <c r="K1547" s="7" t="s">
        <v>132</v>
      </c>
      <c r="L1547" s="7">
        <v>7</v>
      </c>
      <c r="M1547" s="7" t="s">
        <v>4663</v>
      </c>
      <c r="N1547" s="7"/>
    </row>
    <row r="1548" spans="1:14" hidden="1" x14ac:dyDescent="0.35">
      <c r="A1548" s="7">
        <v>31003052</v>
      </c>
      <c r="B1548" s="7" t="s">
        <v>6022</v>
      </c>
      <c r="C1548" s="7" t="s">
        <v>4457</v>
      </c>
      <c r="D1548" s="7" t="s">
        <v>4452</v>
      </c>
      <c r="E1548" s="7" t="s">
        <v>0</v>
      </c>
      <c r="F1548" s="7" t="s">
        <v>132</v>
      </c>
      <c r="G1548" s="7">
        <v>1104.76</v>
      </c>
      <c r="H1548" s="7">
        <v>787.75</v>
      </c>
      <c r="I1548" s="7">
        <v>126.8</v>
      </c>
      <c r="J1548" s="7">
        <v>2019.31</v>
      </c>
      <c r="K1548" s="7" t="s">
        <v>132</v>
      </c>
      <c r="L1548" s="7">
        <v>7</v>
      </c>
      <c r="M1548" s="7" t="s">
        <v>4663</v>
      </c>
      <c r="N1548" s="7"/>
    </row>
    <row r="1549" spans="1:14" hidden="1" x14ac:dyDescent="0.35">
      <c r="A1549" s="7">
        <v>31003060</v>
      </c>
      <c r="B1549" s="7" t="s">
        <v>6023</v>
      </c>
      <c r="C1549" s="7" t="s">
        <v>4457</v>
      </c>
      <c r="D1549" s="7" t="s">
        <v>4452</v>
      </c>
      <c r="E1549" s="7" t="s">
        <v>0</v>
      </c>
      <c r="F1549" s="7" t="s">
        <v>132</v>
      </c>
      <c r="G1549" s="7">
        <v>563.80999999999995</v>
      </c>
      <c r="H1549" s="7">
        <v>255.59</v>
      </c>
      <c r="I1549" s="7">
        <v>40</v>
      </c>
      <c r="J1549" s="7">
        <v>859.4</v>
      </c>
      <c r="K1549" s="7" t="s">
        <v>132</v>
      </c>
      <c r="L1549" s="7">
        <v>3</v>
      </c>
      <c r="M1549" s="7" t="s">
        <v>4663</v>
      </c>
      <c r="N1549" s="7"/>
    </row>
    <row r="1550" spans="1:14" hidden="1" x14ac:dyDescent="0.35">
      <c r="A1550" s="7">
        <v>31003079</v>
      </c>
      <c r="B1550" s="7" t="s">
        <v>6024</v>
      </c>
      <c r="C1550" s="7" t="s">
        <v>4457</v>
      </c>
      <c r="D1550" s="7" t="s">
        <v>4452</v>
      </c>
      <c r="E1550" s="7" t="s">
        <v>132</v>
      </c>
      <c r="F1550" s="7" t="s">
        <v>132</v>
      </c>
      <c r="G1550" s="7">
        <v>641.78</v>
      </c>
      <c r="H1550" s="7">
        <v>606.62</v>
      </c>
      <c r="I1550" s="7">
        <v>36.08</v>
      </c>
      <c r="J1550" s="7">
        <v>1284.48</v>
      </c>
      <c r="K1550" s="7" t="s">
        <v>132</v>
      </c>
      <c r="L1550" s="7">
        <v>2</v>
      </c>
      <c r="M1550" s="7" t="s">
        <v>4663</v>
      </c>
      <c r="N1550" s="7"/>
    </row>
    <row r="1551" spans="1:14" hidden="1" x14ac:dyDescent="0.35">
      <c r="A1551" s="7">
        <v>31003087</v>
      </c>
      <c r="B1551" s="7" t="s">
        <v>6025</v>
      </c>
      <c r="C1551" s="7" t="s">
        <v>4457</v>
      </c>
      <c r="D1551" s="7" t="s">
        <v>4452</v>
      </c>
      <c r="E1551" s="7" t="s">
        <v>132</v>
      </c>
      <c r="F1551" s="7" t="s">
        <v>132</v>
      </c>
      <c r="G1551" s="7">
        <v>453.2</v>
      </c>
      <c r="H1551" s="7">
        <v>752.06</v>
      </c>
      <c r="I1551" s="7">
        <v>36.08</v>
      </c>
      <c r="J1551" s="7">
        <v>1241.3399999999999</v>
      </c>
      <c r="K1551" s="7" t="s">
        <v>132</v>
      </c>
      <c r="L1551" s="7">
        <v>3</v>
      </c>
      <c r="M1551" s="7" t="s">
        <v>4663</v>
      </c>
      <c r="N1551" s="7"/>
    </row>
    <row r="1552" spans="1:14" hidden="1" x14ac:dyDescent="0.35">
      <c r="A1552" s="7">
        <v>31003095</v>
      </c>
      <c r="B1552" s="7" t="s">
        <v>6026</v>
      </c>
      <c r="C1552" s="7" t="s">
        <v>4457</v>
      </c>
      <c r="D1552" s="7" t="s">
        <v>4452</v>
      </c>
      <c r="E1552" s="7" t="s">
        <v>132</v>
      </c>
      <c r="F1552" s="7" t="s">
        <v>132</v>
      </c>
      <c r="G1552" s="7">
        <v>673.2</v>
      </c>
      <c r="H1552" s="7">
        <v>468.44</v>
      </c>
      <c r="I1552" s="7">
        <v>57.37</v>
      </c>
      <c r="J1552" s="7">
        <v>1199.01</v>
      </c>
      <c r="K1552" s="7" t="s">
        <v>132</v>
      </c>
      <c r="L1552" s="7">
        <v>4</v>
      </c>
      <c r="M1552" s="7" t="s">
        <v>4663</v>
      </c>
      <c r="N1552" s="7"/>
    </row>
    <row r="1553" spans="1:14" hidden="1" x14ac:dyDescent="0.35">
      <c r="A1553" s="7">
        <v>31003109</v>
      </c>
      <c r="B1553" s="7" t="s">
        <v>6027</v>
      </c>
      <c r="C1553" s="7" t="s">
        <v>4457</v>
      </c>
      <c r="D1553" s="7" t="s">
        <v>4452</v>
      </c>
      <c r="E1553" s="7" t="s">
        <v>132</v>
      </c>
      <c r="F1553" s="7" t="s">
        <v>132</v>
      </c>
      <c r="G1553" s="7">
        <v>673.2</v>
      </c>
      <c r="H1553" s="7">
        <v>446.5</v>
      </c>
      <c r="I1553" s="7">
        <v>57.37</v>
      </c>
      <c r="J1553" s="7">
        <v>1177.07</v>
      </c>
      <c r="K1553" s="7" t="s">
        <v>132</v>
      </c>
      <c r="L1553" s="7">
        <v>4</v>
      </c>
      <c r="M1553" s="7" t="s">
        <v>4663</v>
      </c>
      <c r="N1553" s="7"/>
    </row>
    <row r="1554" spans="1:14" hidden="1" x14ac:dyDescent="0.35">
      <c r="A1554" s="7">
        <v>31003117</v>
      </c>
      <c r="B1554" s="7" t="s">
        <v>6028</v>
      </c>
      <c r="C1554" s="7" t="s">
        <v>4457</v>
      </c>
      <c r="D1554" s="7" t="s">
        <v>4452</v>
      </c>
      <c r="E1554" s="7" t="s">
        <v>132</v>
      </c>
      <c r="F1554" s="7" t="s">
        <v>132</v>
      </c>
      <c r="G1554" s="7">
        <v>673.2</v>
      </c>
      <c r="H1554" s="7">
        <v>424.03</v>
      </c>
      <c r="I1554" s="7">
        <v>57.37</v>
      </c>
      <c r="J1554" s="7">
        <v>1154.5999999999999</v>
      </c>
      <c r="K1554" s="7" t="s">
        <v>132</v>
      </c>
      <c r="L1554" s="7">
        <v>4</v>
      </c>
      <c r="M1554" s="7" t="s">
        <v>4663</v>
      </c>
      <c r="N1554" s="7"/>
    </row>
    <row r="1555" spans="1:14" hidden="1" x14ac:dyDescent="0.35">
      <c r="A1555" s="7">
        <v>31003125</v>
      </c>
      <c r="B1555" s="7" t="s">
        <v>6029</v>
      </c>
      <c r="C1555" s="7" t="s">
        <v>4457</v>
      </c>
      <c r="D1555" s="7" t="s">
        <v>4452</v>
      </c>
      <c r="E1555" s="7" t="s">
        <v>132</v>
      </c>
      <c r="F1555" s="7" t="s">
        <v>132</v>
      </c>
      <c r="G1555" s="7">
        <v>673.2</v>
      </c>
      <c r="H1555" s="7">
        <v>432.8</v>
      </c>
      <c r="I1555" s="7">
        <v>57.37</v>
      </c>
      <c r="J1555" s="7">
        <v>1163.3699999999999</v>
      </c>
      <c r="K1555" s="7" t="s">
        <v>132</v>
      </c>
      <c r="L1555" s="7">
        <v>4</v>
      </c>
      <c r="M1555" s="7" t="s">
        <v>4663</v>
      </c>
      <c r="N1555" s="7"/>
    </row>
    <row r="1556" spans="1:14" hidden="1" x14ac:dyDescent="0.35">
      <c r="A1556" s="7">
        <v>31003133</v>
      </c>
      <c r="B1556" s="7" t="s">
        <v>6030</v>
      </c>
      <c r="C1556" s="7" t="s">
        <v>4457</v>
      </c>
      <c r="D1556" s="7" t="s">
        <v>4452</v>
      </c>
      <c r="E1556" s="7" t="s">
        <v>0</v>
      </c>
      <c r="F1556" s="7" t="s">
        <v>132</v>
      </c>
      <c r="G1556" s="7">
        <v>1104.76</v>
      </c>
      <c r="H1556" s="7">
        <v>1155.04</v>
      </c>
      <c r="I1556" s="7">
        <v>51.32</v>
      </c>
      <c r="J1556" s="7">
        <v>2311.12</v>
      </c>
      <c r="K1556" s="7" t="s">
        <v>132</v>
      </c>
      <c r="L1556" s="7">
        <v>5</v>
      </c>
      <c r="M1556" s="7" t="s">
        <v>4663</v>
      </c>
      <c r="N1556" s="7"/>
    </row>
    <row r="1557" spans="1:14" hidden="1" x14ac:dyDescent="0.35">
      <c r="A1557" s="7">
        <v>31003141</v>
      </c>
      <c r="B1557" s="7" t="s">
        <v>6031</v>
      </c>
      <c r="C1557" s="7" t="s">
        <v>4457</v>
      </c>
      <c r="D1557" s="7" t="s">
        <v>4452</v>
      </c>
      <c r="E1557" s="7" t="s">
        <v>0</v>
      </c>
      <c r="F1557" s="7" t="s">
        <v>132</v>
      </c>
      <c r="G1557" s="7">
        <v>825.51</v>
      </c>
      <c r="H1557" s="7">
        <v>800.8</v>
      </c>
      <c r="I1557" s="7">
        <v>38.44</v>
      </c>
      <c r="J1557" s="7">
        <v>1664.75</v>
      </c>
      <c r="K1557" s="7" t="s">
        <v>132</v>
      </c>
      <c r="L1557" s="7">
        <v>5</v>
      </c>
      <c r="M1557" s="7" t="s">
        <v>4663</v>
      </c>
      <c r="N1557" s="7"/>
    </row>
    <row r="1558" spans="1:14" hidden="1" x14ac:dyDescent="0.35">
      <c r="A1558" s="7">
        <v>31003150</v>
      </c>
      <c r="B1558" s="7" t="s">
        <v>6032</v>
      </c>
      <c r="C1558" s="7" t="s">
        <v>4457</v>
      </c>
      <c r="D1558" s="7" t="s">
        <v>4452</v>
      </c>
      <c r="E1558" s="7" t="s">
        <v>0</v>
      </c>
      <c r="F1558" s="7" t="s">
        <v>132</v>
      </c>
      <c r="G1558" s="7">
        <v>1267.22</v>
      </c>
      <c r="H1558" s="7">
        <v>696.41</v>
      </c>
      <c r="I1558" s="7">
        <v>38.450000000000003</v>
      </c>
      <c r="J1558" s="7">
        <v>2002.08</v>
      </c>
      <c r="K1558" s="7" t="s">
        <v>132</v>
      </c>
      <c r="L1558" s="7">
        <v>5</v>
      </c>
      <c r="M1558" s="7" t="s">
        <v>4663</v>
      </c>
      <c r="N1558" s="7"/>
    </row>
    <row r="1559" spans="1:14" hidden="1" x14ac:dyDescent="0.35">
      <c r="A1559" s="7">
        <v>31003168</v>
      </c>
      <c r="B1559" s="7" t="s">
        <v>6033</v>
      </c>
      <c r="C1559" s="7" t="s">
        <v>4457</v>
      </c>
      <c r="D1559" s="7" t="s">
        <v>4452</v>
      </c>
      <c r="E1559" s="7" t="s">
        <v>132</v>
      </c>
      <c r="F1559" s="7" t="s">
        <v>132</v>
      </c>
      <c r="G1559" s="7">
        <v>1718.19</v>
      </c>
      <c r="H1559" s="7">
        <v>1258.1300000000001</v>
      </c>
      <c r="I1559" s="7">
        <v>123.28</v>
      </c>
      <c r="J1559" s="7">
        <v>3099.6</v>
      </c>
      <c r="K1559" s="7" t="s">
        <v>132</v>
      </c>
      <c r="L1559" s="7">
        <v>7</v>
      </c>
      <c r="M1559" s="7" t="s">
        <v>4663</v>
      </c>
      <c r="N1559" s="7"/>
    </row>
    <row r="1560" spans="1:14" hidden="1" x14ac:dyDescent="0.35">
      <c r="A1560" s="7">
        <v>31003176</v>
      </c>
      <c r="B1560" s="7" t="s">
        <v>6034</v>
      </c>
      <c r="C1560" s="7" t="s">
        <v>4457</v>
      </c>
      <c r="D1560" s="7" t="s">
        <v>4452</v>
      </c>
      <c r="E1560" s="7" t="s">
        <v>132</v>
      </c>
      <c r="F1560" s="7" t="s">
        <v>132</v>
      </c>
      <c r="G1560" s="7">
        <v>1716.57</v>
      </c>
      <c r="H1560" s="7">
        <v>1074</v>
      </c>
      <c r="I1560" s="7">
        <v>123.28</v>
      </c>
      <c r="J1560" s="7">
        <v>2913.85</v>
      </c>
      <c r="K1560" s="7" t="s">
        <v>132</v>
      </c>
      <c r="L1560" s="7">
        <v>7</v>
      </c>
      <c r="M1560" s="7" t="s">
        <v>4663</v>
      </c>
      <c r="N1560" s="7"/>
    </row>
    <row r="1561" spans="1:14" hidden="1" x14ac:dyDescent="0.35">
      <c r="A1561" s="7">
        <v>31003184</v>
      </c>
      <c r="B1561" s="7" t="s">
        <v>6035</v>
      </c>
      <c r="C1561" s="7" t="s">
        <v>4457</v>
      </c>
      <c r="D1561" s="7" t="s">
        <v>4452</v>
      </c>
      <c r="E1561" s="7" t="s">
        <v>132</v>
      </c>
      <c r="F1561" s="7" t="s">
        <v>132</v>
      </c>
      <c r="G1561" s="7">
        <v>1325.06</v>
      </c>
      <c r="H1561" s="7">
        <v>1155.04</v>
      </c>
      <c r="I1561" s="7">
        <v>123.27</v>
      </c>
      <c r="J1561" s="7">
        <v>2603.37</v>
      </c>
      <c r="K1561" s="7" t="s">
        <v>132</v>
      </c>
      <c r="L1561" s="7">
        <v>7</v>
      </c>
      <c r="M1561" s="7" t="s">
        <v>4663</v>
      </c>
      <c r="N1561" s="7"/>
    </row>
    <row r="1562" spans="1:14" hidden="1" x14ac:dyDescent="0.35">
      <c r="A1562" s="7">
        <v>31003192</v>
      </c>
      <c r="B1562" s="7" t="s">
        <v>6036</v>
      </c>
      <c r="C1562" s="7" t="s">
        <v>4457</v>
      </c>
      <c r="D1562" s="7" t="s">
        <v>4452</v>
      </c>
      <c r="E1562" s="7" t="s">
        <v>132</v>
      </c>
      <c r="F1562" s="7" t="s">
        <v>132</v>
      </c>
      <c r="G1562" s="7">
        <v>1594.19</v>
      </c>
      <c r="H1562" s="7">
        <v>1325.63</v>
      </c>
      <c r="I1562" s="7">
        <v>123.27</v>
      </c>
      <c r="J1562" s="7">
        <v>3043.09</v>
      </c>
      <c r="K1562" s="7" t="s">
        <v>132</v>
      </c>
      <c r="L1562" s="7">
        <v>7</v>
      </c>
      <c r="M1562" s="7" t="s">
        <v>4663</v>
      </c>
      <c r="N1562" s="7"/>
    </row>
    <row r="1563" spans="1:14" hidden="1" x14ac:dyDescent="0.35">
      <c r="A1563" s="7">
        <v>31003206</v>
      </c>
      <c r="B1563" s="7" t="s">
        <v>6037</v>
      </c>
      <c r="C1563" s="7" t="s">
        <v>4445</v>
      </c>
      <c r="D1563" s="7" t="s">
        <v>4462</v>
      </c>
      <c r="E1563" s="7" t="s">
        <v>0</v>
      </c>
      <c r="F1563" s="7" t="s">
        <v>0</v>
      </c>
      <c r="G1563" s="7">
        <v>57.2</v>
      </c>
      <c r="H1563" s="7">
        <v>33.6</v>
      </c>
      <c r="I1563" s="7">
        <v>0</v>
      </c>
      <c r="J1563" s="7">
        <v>90.8</v>
      </c>
      <c r="K1563" s="7" t="s">
        <v>0</v>
      </c>
      <c r="L1563" s="7">
        <v>1</v>
      </c>
      <c r="M1563" s="7" t="s">
        <v>4663</v>
      </c>
      <c r="N1563" s="7"/>
    </row>
    <row r="1564" spans="1:14" hidden="1" x14ac:dyDescent="0.35">
      <c r="A1564" s="7">
        <v>31003214</v>
      </c>
      <c r="B1564" s="7" t="s">
        <v>6038</v>
      </c>
      <c r="C1564" s="7" t="s">
        <v>4457</v>
      </c>
      <c r="D1564" s="7" t="s">
        <v>4452</v>
      </c>
      <c r="E1564" s="7" t="s">
        <v>132</v>
      </c>
      <c r="F1564" s="7" t="s">
        <v>132</v>
      </c>
      <c r="G1564" s="7">
        <v>1052.71</v>
      </c>
      <c r="H1564" s="7">
        <v>598.04999999999995</v>
      </c>
      <c r="I1564" s="7">
        <v>51.31</v>
      </c>
      <c r="J1564" s="7">
        <v>1702.07</v>
      </c>
      <c r="K1564" s="7" t="s">
        <v>132</v>
      </c>
      <c r="L1564" s="7">
        <v>5</v>
      </c>
      <c r="M1564" s="7" t="s">
        <v>4663</v>
      </c>
      <c r="N1564" s="7"/>
    </row>
    <row r="1565" spans="1:14" hidden="1" x14ac:dyDescent="0.35">
      <c r="A1565" s="7">
        <v>31003230</v>
      </c>
      <c r="B1565" s="7" t="s">
        <v>6039</v>
      </c>
      <c r="C1565" s="7" t="s">
        <v>4457</v>
      </c>
      <c r="D1565" s="7" t="s">
        <v>4452</v>
      </c>
      <c r="E1565" s="7" t="s">
        <v>132</v>
      </c>
      <c r="F1565" s="7" t="s">
        <v>132</v>
      </c>
      <c r="G1565" s="7">
        <v>1261.26</v>
      </c>
      <c r="H1565" s="7">
        <v>666.3</v>
      </c>
      <c r="I1565" s="7">
        <v>36.08</v>
      </c>
      <c r="J1565" s="7">
        <v>1963.64</v>
      </c>
      <c r="K1565" s="7" t="s">
        <v>132</v>
      </c>
      <c r="L1565" s="7">
        <v>5</v>
      </c>
      <c r="M1565" s="7" t="s">
        <v>4663</v>
      </c>
      <c r="N1565" s="7"/>
    </row>
    <row r="1566" spans="1:14" hidden="1" x14ac:dyDescent="0.35">
      <c r="A1566" s="7">
        <v>31003249</v>
      </c>
      <c r="B1566" s="7" t="s">
        <v>6040</v>
      </c>
      <c r="C1566" s="7" t="s">
        <v>4457</v>
      </c>
      <c r="D1566" s="7" t="s">
        <v>4452</v>
      </c>
      <c r="E1566" s="7" t="s">
        <v>132</v>
      </c>
      <c r="F1566" s="7" t="s">
        <v>132</v>
      </c>
      <c r="G1566" s="7">
        <v>1182.2</v>
      </c>
      <c r="H1566" s="7">
        <v>598.04999999999995</v>
      </c>
      <c r="I1566" s="7">
        <v>52.8</v>
      </c>
      <c r="J1566" s="7">
        <v>1833.05</v>
      </c>
      <c r="K1566" s="7" t="s">
        <v>132</v>
      </c>
      <c r="L1566" s="7">
        <v>5</v>
      </c>
      <c r="M1566" s="7" t="s">
        <v>4663</v>
      </c>
      <c r="N1566" s="7"/>
    </row>
    <row r="1567" spans="1:14" hidden="1" x14ac:dyDescent="0.35">
      <c r="A1567" s="7">
        <v>31003257</v>
      </c>
      <c r="B1567" s="7" t="s">
        <v>6041</v>
      </c>
      <c r="C1567" s="7" t="s">
        <v>4457</v>
      </c>
      <c r="D1567" s="7" t="s">
        <v>4452</v>
      </c>
      <c r="E1567" s="7" t="s">
        <v>132</v>
      </c>
      <c r="F1567" s="7" t="s">
        <v>132</v>
      </c>
      <c r="G1567" s="7">
        <v>165</v>
      </c>
      <c r="H1567" s="7">
        <v>254.96</v>
      </c>
      <c r="I1567" s="7">
        <v>0</v>
      </c>
      <c r="J1567" s="7">
        <v>419.96</v>
      </c>
      <c r="K1567" s="7" t="s">
        <v>132</v>
      </c>
      <c r="L1567" s="7">
        <v>3</v>
      </c>
      <c r="M1567" s="7" t="s">
        <v>4663</v>
      </c>
      <c r="N1567" s="7"/>
    </row>
    <row r="1568" spans="1:14" hidden="1" x14ac:dyDescent="0.35">
      <c r="A1568" s="7">
        <v>31003265</v>
      </c>
      <c r="B1568" s="7" t="s">
        <v>6042</v>
      </c>
      <c r="C1568" s="7" t="s">
        <v>4457</v>
      </c>
      <c r="D1568" s="7" t="s">
        <v>4452</v>
      </c>
      <c r="E1568" s="7" t="s">
        <v>0</v>
      </c>
      <c r="F1568" s="7" t="s">
        <v>132</v>
      </c>
      <c r="G1568" s="7">
        <v>1232.28</v>
      </c>
      <c r="H1568" s="7">
        <v>700.72</v>
      </c>
      <c r="I1568" s="7">
        <v>36.08</v>
      </c>
      <c r="J1568" s="7">
        <v>1969.08</v>
      </c>
      <c r="K1568" s="7" t="s">
        <v>132</v>
      </c>
      <c r="L1568" s="7">
        <v>5</v>
      </c>
      <c r="M1568" s="7" t="s">
        <v>4663</v>
      </c>
      <c r="N1568" s="7"/>
    </row>
    <row r="1569" spans="1:14" hidden="1" x14ac:dyDescent="0.35">
      <c r="A1569" s="7">
        <v>31003273</v>
      </c>
      <c r="B1569" s="7" t="s">
        <v>6043</v>
      </c>
      <c r="C1569" s="7" t="s">
        <v>4457</v>
      </c>
      <c r="D1569" s="7" t="s">
        <v>4452</v>
      </c>
      <c r="E1569" s="7" t="s">
        <v>0</v>
      </c>
      <c r="F1569" s="7" t="s">
        <v>132</v>
      </c>
      <c r="G1569" s="7">
        <v>830</v>
      </c>
      <c r="H1569" s="7">
        <v>551.38</v>
      </c>
      <c r="I1569" s="7">
        <v>36.08</v>
      </c>
      <c r="J1569" s="7">
        <v>1417.46</v>
      </c>
      <c r="K1569" s="7" t="s">
        <v>132</v>
      </c>
      <c r="L1569" s="7">
        <v>7</v>
      </c>
      <c r="M1569" s="7" t="s">
        <v>4663</v>
      </c>
      <c r="N1569" s="7"/>
    </row>
    <row r="1570" spans="1:14" hidden="1" x14ac:dyDescent="0.35">
      <c r="A1570" s="7">
        <v>31003281</v>
      </c>
      <c r="B1570" s="7" t="s">
        <v>6044</v>
      </c>
      <c r="C1570" s="7" t="s">
        <v>4457</v>
      </c>
      <c r="D1570" s="7" t="s">
        <v>4452</v>
      </c>
      <c r="E1570" s="7" t="s">
        <v>0</v>
      </c>
      <c r="F1570" s="7" t="s">
        <v>132</v>
      </c>
      <c r="G1570" s="7">
        <v>825.51</v>
      </c>
      <c r="H1570" s="7">
        <v>602.24</v>
      </c>
      <c r="I1570" s="7">
        <v>118.69</v>
      </c>
      <c r="J1570" s="7">
        <v>1546.44</v>
      </c>
      <c r="K1570" s="7" t="s">
        <v>132</v>
      </c>
      <c r="L1570" s="7">
        <v>7</v>
      </c>
      <c r="M1570" s="7" t="s">
        <v>4663</v>
      </c>
      <c r="N1570" s="7"/>
    </row>
    <row r="1571" spans="1:14" hidden="1" x14ac:dyDescent="0.35">
      <c r="A1571" s="7">
        <v>31003290</v>
      </c>
      <c r="B1571" s="7" t="s">
        <v>6045</v>
      </c>
      <c r="C1571" s="7" t="s">
        <v>4457</v>
      </c>
      <c r="D1571" s="7" t="s">
        <v>4452</v>
      </c>
      <c r="E1571" s="7" t="s">
        <v>132</v>
      </c>
      <c r="F1571" s="7" t="s">
        <v>132</v>
      </c>
      <c r="G1571" s="7">
        <v>629.53</v>
      </c>
      <c r="H1571" s="7">
        <v>504.32</v>
      </c>
      <c r="I1571" s="7">
        <v>118.8</v>
      </c>
      <c r="J1571" s="7">
        <v>1252.6500000000001</v>
      </c>
      <c r="K1571" s="7" t="s">
        <v>132</v>
      </c>
      <c r="L1571" s="7">
        <v>5</v>
      </c>
      <c r="M1571" s="7" t="s">
        <v>4663</v>
      </c>
      <c r="N1571" s="7"/>
    </row>
    <row r="1572" spans="1:14" hidden="1" x14ac:dyDescent="0.35">
      <c r="A1572" s="7">
        <v>31003303</v>
      </c>
      <c r="B1572" s="7" t="s">
        <v>6046</v>
      </c>
      <c r="C1572" s="7" t="s">
        <v>4457</v>
      </c>
      <c r="D1572" s="7" t="s">
        <v>4452</v>
      </c>
      <c r="E1572" s="7" t="s">
        <v>132</v>
      </c>
      <c r="F1572" s="7" t="s">
        <v>132</v>
      </c>
      <c r="G1572" s="7">
        <v>580.79999999999995</v>
      </c>
      <c r="H1572" s="7">
        <v>813.28</v>
      </c>
      <c r="I1572" s="7">
        <v>36.08</v>
      </c>
      <c r="J1572" s="7">
        <v>1430.16</v>
      </c>
      <c r="K1572" s="7" t="s">
        <v>132</v>
      </c>
      <c r="L1572" s="7">
        <v>5</v>
      </c>
      <c r="M1572" s="7" t="s">
        <v>4663</v>
      </c>
      <c r="N1572" s="7"/>
    </row>
    <row r="1573" spans="1:14" hidden="1" x14ac:dyDescent="0.35">
      <c r="A1573" s="7">
        <v>31003311</v>
      </c>
      <c r="B1573" s="7" t="s">
        <v>6047</v>
      </c>
      <c r="C1573" s="7" t="s">
        <v>4457</v>
      </c>
      <c r="D1573" s="7" t="s">
        <v>4452</v>
      </c>
      <c r="E1573" s="7" t="s">
        <v>0</v>
      </c>
      <c r="F1573" s="7" t="s">
        <v>132</v>
      </c>
      <c r="G1573" s="7">
        <v>814.34</v>
      </c>
      <c r="H1573" s="7">
        <v>662.9</v>
      </c>
      <c r="I1573" s="7">
        <v>36.08</v>
      </c>
      <c r="J1573" s="7">
        <v>1513.32</v>
      </c>
      <c r="K1573" s="7" t="s">
        <v>132</v>
      </c>
      <c r="L1573" s="7">
        <v>3</v>
      </c>
      <c r="M1573" s="7" t="s">
        <v>4663</v>
      </c>
      <c r="N1573" s="7"/>
    </row>
    <row r="1574" spans="1:14" ht="26" hidden="1" x14ac:dyDescent="0.35">
      <c r="A1574" s="7">
        <v>31003320</v>
      </c>
      <c r="B1574" s="7" t="s">
        <v>6048</v>
      </c>
      <c r="C1574" s="7" t="s">
        <v>4457</v>
      </c>
      <c r="D1574" s="7" t="s">
        <v>4452</v>
      </c>
      <c r="E1574" s="7" t="s">
        <v>0</v>
      </c>
      <c r="F1574" s="7" t="s">
        <v>132</v>
      </c>
      <c r="G1574" s="7">
        <v>1098.68</v>
      </c>
      <c r="H1574" s="7">
        <v>662.9</v>
      </c>
      <c r="I1574" s="7">
        <v>36.08</v>
      </c>
      <c r="J1574" s="7">
        <v>1797.66</v>
      </c>
      <c r="K1574" s="7" t="s">
        <v>132</v>
      </c>
      <c r="L1574" s="7">
        <v>5</v>
      </c>
      <c r="M1574" s="7" t="s">
        <v>4663</v>
      </c>
      <c r="N1574" s="7"/>
    </row>
    <row r="1575" spans="1:14" hidden="1" x14ac:dyDescent="0.35">
      <c r="A1575" s="7">
        <v>31003338</v>
      </c>
      <c r="B1575" s="7" t="s">
        <v>6049</v>
      </c>
      <c r="C1575" s="7" t="s">
        <v>4457</v>
      </c>
      <c r="D1575" s="7" t="s">
        <v>4452</v>
      </c>
      <c r="E1575" s="7" t="s">
        <v>0</v>
      </c>
      <c r="F1575" s="7" t="s">
        <v>132</v>
      </c>
      <c r="G1575" s="7">
        <v>170</v>
      </c>
      <c r="H1575" s="7">
        <v>315.08</v>
      </c>
      <c r="I1575" s="7">
        <v>11</v>
      </c>
      <c r="J1575" s="7">
        <v>496.08</v>
      </c>
      <c r="K1575" s="7" t="s">
        <v>132</v>
      </c>
      <c r="L1575" s="7">
        <v>2</v>
      </c>
      <c r="M1575" s="7" t="s">
        <v>4663</v>
      </c>
      <c r="N1575" s="7"/>
    </row>
    <row r="1576" spans="1:14" hidden="1" x14ac:dyDescent="0.35">
      <c r="A1576" s="7">
        <v>31003346</v>
      </c>
      <c r="B1576" s="7" t="s">
        <v>6050</v>
      </c>
      <c r="C1576" s="7" t="s">
        <v>4457</v>
      </c>
      <c r="D1576" s="7" t="s">
        <v>4452</v>
      </c>
      <c r="E1576" s="7" t="s">
        <v>0</v>
      </c>
      <c r="F1576" s="7" t="s">
        <v>132</v>
      </c>
      <c r="G1576" s="7">
        <v>1266.54</v>
      </c>
      <c r="H1576" s="7">
        <v>906.4</v>
      </c>
      <c r="I1576" s="7">
        <v>151.58000000000001</v>
      </c>
      <c r="J1576" s="7">
        <v>2324.52</v>
      </c>
      <c r="K1576" s="7" t="s">
        <v>132</v>
      </c>
      <c r="L1576" s="7">
        <v>8</v>
      </c>
      <c r="M1576" s="7" t="s">
        <v>4663</v>
      </c>
      <c r="N1576" s="7"/>
    </row>
    <row r="1577" spans="1:14" hidden="1" x14ac:dyDescent="0.35">
      <c r="A1577" s="7">
        <v>31003354</v>
      </c>
      <c r="B1577" s="7" t="s">
        <v>6051</v>
      </c>
      <c r="C1577" s="7" t="s">
        <v>4457</v>
      </c>
      <c r="D1577" s="7" t="s">
        <v>4452</v>
      </c>
      <c r="E1577" s="7" t="s">
        <v>0</v>
      </c>
      <c r="F1577" s="7" t="s">
        <v>132</v>
      </c>
      <c r="G1577" s="7">
        <v>1266.54</v>
      </c>
      <c r="H1577" s="7">
        <v>1155.04</v>
      </c>
      <c r="I1577" s="7">
        <v>151.58000000000001</v>
      </c>
      <c r="J1577" s="7">
        <v>2573.16</v>
      </c>
      <c r="K1577" s="7" t="s">
        <v>132</v>
      </c>
      <c r="L1577" s="7">
        <v>8</v>
      </c>
      <c r="M1577" s="7" t="s">
        <v>4663</v>
      </c>
      <c r="N1577" s="7"/>
    </row>
    <row r="1578" spans="1:14" hidden="1" x14ac:dyDescent="0.35">
      <c r="A1578" s="7">
        <v>31003362</v>
      </c>
      <c r="B1578" s="7" t="s">
        <v>6052</v>
      </c>
      <c r="C1578" s="7" t="s">
        <v>4445</v>
      </c>
      <c r="D1578" s="7" t="s">
        <v>4462</v>
      </c>
      <c r="E1578" s="7" t="s">
        <v>132</v>
      </c>
      <c r="F1578" s="7" t="s">
        <v>0</v>
      </c>
      <c r="G1578" s="7">
        <v>110</v>
      </c>
      <c r="H1578" s="7">
        <v>60</v>
      </c>
      <c r="I1578" s="7">
        <v>0</v>
      </c>
      <c r="J1578" s="7">
        <v>170</v>
      </c>
      <c r="K1578" s="7" t="s">
        <v>0</v>
      </c>
      <c r="L1578" s="7">
        <v>1</v>
      </c>
      <c r="M1578" s="7" t="s">
        <v>6053</v>
      </c>
      <c r="N1578" s="7"/>
    </row>
    <row r="1579" spans="1:14" hidden="1" x14ac:dyDescent="0.35">
      <c r="A1579" s="7">
        <v>31003370</v>
      </c>
      <c r="B1579" s="7" t="s">
        <v>6054</v>
      </c>
      <c r="C1579" s="7" t="s">
        <v>4457</v>
      </c>
      <c r="D1579" s="7" t="s">
        <v>4452</v>
      </c>
      <c r="E1579" s="7" t="s">
        <v>0</v>
      </c>
      <c r="F1579" s="7" t="s">
        <v>132</v>
      </c>
      <c r="G1579" s="7">
        <v>1070.3399999999999</v>
      </c>
      <c r="H1579" s="7">
        <v>568.35</v>
      </c>
      <c r="I1579" s="7">
        <v>36.08</v>
      </c>
      <c r="J1579" s="7">
        <v>1674.77</v>
      </c>
      <c r="K1579" s="7" t="s">
        <v>132</v>
      </c>
      <c r="L1579" s="7">
        <v>5</v>
      </c>
      <c r="M1579" s="7" t="s">
        <v>4663</v>
      </c>
      <c r="N1579" s="7"/>
    </row>
    <row r="1580" spans="1:14" hidden="1" x14ac:dyDescent="0.35">
      <c r="A1580" s="7">
        <v>31003389</v>
      </c>
      <c r="B1580" s="7" t="s">
        <v>6055</v>
      </c>
      <c r="C1580" s="7" t="s">
        <v>4457</v>
      </c>
      <c r="D1580" s="7" t="s">
        <v>4452</v>
      </c>
      <c r="E1580" s="7" t="s">
        <v>0</v>
      </c>
      <c r="F1580" s="7" t="s">
        <v>132</v>
      </c>
      <c r="G1580" s="7">
        <v>826</v>
      </c>
      <c r="H1580" s="7">
        <v>501.12</v>
      </c>
      <c r="I1580" s="7">
        <v>36.08</v>
      </c>
      <c r="J1580" s="7">
        <v>1363.2</v>
      </c>
      <c r="K1580" s="7" t="s">
        <v>132</v>
      </c>
      <c r="L1580" s="7">
        <v>3</v>
      </c>
      <c r="M1580" s="7" t="s">
        <v>4663</v>
      </c>
      <c r="N1580" s="7"/>
    </row>
    <row r="1581" spans="1:14" hidden="1" x14ac:dyDescent="0.35">
      <c r="A1581" s="7">
        <v>31003397</v>
      </c>
      <c r="B1581" s="7" t="s">
        <v>6056</v>
      </c>
      <c r="C1581" s="7" t="s">
        <v>4457</v>
      </c>
      <c r="D1581" s="7" t="s">
        <v>4452</v>
      </c>
      <c r="E1581" s="7" t="s">
        <v>132</v>
      </c>
      <c r="F1581" s="7" t="s">
        <v>132</v>
      </c>
      <c r="G1581" s="7">
        <v>669.02</v>
      </c>
      <c r="H1581" s="7">
        <v>573.09</v>
      </c>
      <c r="I1581" s="7">
        <v>87.89</v>
      </c>
      <c r="J1581" s="7">
        <v>1330</v>
      </c>
      <c r="K1581" s="7" t="s">
        <v>132</v>
      </c>
      <c r="L1581" s="7">
        <v>5</v>
      </c>
      <c r="M1581" s="7" t="s">
        <v>4663</v>
      </c>
      <c r="N1581" s="7"/>
    </row>
    <row r="1582" spans="1:14" hidden="1" x14ac:dyDescent="0.35">
      <c r="A1582" s="7">
        <v>31003427</v>
      </c>
      <c r="B1582" s="7" t="s">
        <v>6057</v>
      </c>
      <c r="C1582" s="7" t="s">
        <v>4457</v>
      </c>
      <c r="D1582" s="7" t="s">
        <v>4452</v>
      </c>
      <c r="E1582" s="7" t="s">
        <v>132</v>
      </c>
      <c r="F1582" s="7" t="s">
        <v>132</v>
      </c>
      <c r="G1582" s="7">
        <v>720</v>
      </c>
      <c r="H1582" s="7">
        <v>646.85</v>
      </c>
      <c r="I1582" s="7">
        <v>33</v>
      </c>
      <c r="J1582" s="7">
        <v>1399.85</v>
      </c>
      <c r="K1582" s="7" t="s">
        <v>132</v>
      </c>
      <c r="L1582" s="7">
        <v>5</v>
      </c>
      <c r="M1582" s="7" t="s">
        <v>4663</v>
      </c>
      <c r="N1582" s="7"/>
    </row>
    <row r="1583" spans="1:14" hidden="1" x14ac:dyDescent="0.35">
      <c r="A1583" s="7">
        <v>31003435</v>
      </c>
      <c r="B1583" s="7" t="s">
        <v>6058</v>
      </c>
      <c r="C1583" s="7" t="s">
        <v>4457</v>
      </c>
      <c r="D1583" s="7" t="s">
        <v>4452</v>
      </c>
      <c r="E1583" s="7" t="s">
        <v>132</v>
      </c>
      <c r="F1583" s="7" t="s">
        <v>132</v>
      </c>
      <c r="G1583" s="7">
        <v>563.80999999999995</v>
      </c>
      <c r="H1583" s="7">
        <v>530.88</v>
      </c>
      <c r="I1583" s="7">
        <v>36.08</v>
      </c>
      <c r="J1583" s="7">
        <v>1130.77</v>
      </c>
      <c r="K1583" s="7" t="s">
        <v>132</v>
      </c>
      <c r="L1583" s="7">
        <v>5</v>
      </c>
      <c r="M1583" s="7" t="s">
        <v>4663</v>
      </c>
      <c r="N1583" s="7"/>
    </row>
    <row r="1584" spans="1:14" hidden="1" x14ac:dyDescent="0.35">
      <c r="A1584" s="7">
        <v>31003451</v>
      </c>
      <c r="B1584" s="7" t="s">
        <v>6059</v>
      </c>
      <c r="C1584" s="7" t="s">
        <v>4457</v>
      </c>
      <c r="D1584" s="7" t="s">
        <v>4452</v>
      </c>
      <c r="E1584" s="7" t="s">
        <v>0</v>
      </c>
      <c r="F1584" s="7" t="s">
        <v>132</v>
      </c>
      <c r="G1584" s="7">
        <v>825.51</v>
      </c>
      <c r="H1584" s="7">
        <v>530.88</v>
      </c>
      <c r="I1584" s="7">
        <v>81.61</v>
      </c>
      <c r="J1584" s="7">
        <v>1438</v>
      </c>
      <c r="K1584" s="7" t="s">
        <v>132</v>
      </c>
      <c r="L1584" s="7">
        <v>7</v>
      </c>
      <c r="M1584" s="7" t="s">
        <v>4663</v>
      </c>
      <c r="N1584" s="7"/>
    </row>
    <row r="1585" spans="1:14" hidden="1" x14ac:dyDescent="0.35">
      <c r="A1585" s="7">
        <v>31003460</v>
      </c>
      <c r="B1585" s="7" t="s">
        <v>6060</v>
      </c>
      <c r="C1585" s="7" t="s">
        <v>4457</v>
      </c>
      <c r="D1585" s="7" t="s">
        <v>4452</v>
      </c>
      <c r="E1585" s="7" t="s">
        <v>0</v>
      </c>
      <c r="F1585" s="7" t="s">
        <v>132</v>
      </c>
      <c r="G1585" s="7">
        <v>1104.76</v>
      </c>
      <c r="H1585" s="7">
        <v>892.86</v>
      </c>
      <c r="I1585" s="7">
        <v>38.450000000000003</v>
      </c>
      <c r="J1585" s="7">
        <v>2036.07</v>
      </c>
      <c r="K1585" s="7" t="s">
        <v>132</v>
      </c>
      <c r="L1585" s="7">
        <v>5</v>
      </c>
      <c r="M1585" s="7" t="s">
        <v>4663</v>
      </c>
      <c r="N1585" s="7"/>
    </row>
    <row r="1586" spans="1:14" hidden="1" x14ac:dyDescent="0.35">
      <c r="A1586" s="7">
        <v>31003478</v>
      </c>
      <c r="B1586" s="7" t="s">
        <v>6061</v>
      </c>
      <c r="C1586" s="7" t="s">
        <v>4457</v>
      </c>
      <c r="D1586" s="7" t="s">
        <v>4452</v>
      </c>
      <c r="E1586" s="7" t="s">
        <v>0</v>
      </c>
      <c r="F1586" s="7" t="s">
        <v>132</v>
      </c>
      <c r="G1586" s="7">
        <v>673.2</v>
      </c>
      <c r="H1586" s="7">
        <v>446.5</v>
      </c>
      <c r="I1586" s="7">
        <v>57.37</v>
      </c>
      <c r="J1586" s="7">
        <v>1177.07</v>
      </c>
      <c r="K1586" s="7" t="s">
        <v>132</v>
      </c>
      <c r="L1586" s="7">
        <v>5</v>
      </c>
      <c r="M1586" s="7" t="s">
        <v>4663</v>
      </c>
      <c r="N1586" s="7"/>
    </row>
    <row r="1587" spans="1:14" hidden="1" x14ac:dyDescent="0.35">
      <c r="A1587" s="7">
        <v>31003486</v>
      </c>
      <c r="B1587" s="7" t="s">
        <v>6062</v>
      </c>
      <c r="C1587" s="7" t="s">
        <v>4457</v>
      </c>
      <c r="D1587" s="7" t="s">
        <v>4452</v>
      </c>
      <c r="E1587" s="7" t="s">
        <v>132</v>
      </c>
      <c r="F1587" s="7" t="s">
        <v>132</v>
      </c>
      <c r="G1587" s="7">
        <v>673.2</v>
      </c>
      <c r="H1587" s="7">
        <v>446.5</v>
      </c>
      <c r="I1587" s="7">
        <v>57.37</v>
      </c>
      <c r="J1587" s="7">
        <v>1177.07</v>
      </c>
      <c r="K1587" s="7" t="s">
        <v>132</v>
      </c>
      <c r="L1587" s="7">
        <v>5</v>
      </c>
      <c r="M1587" s="7" t="s">
        <v>4663</v>
      </c>
      <c r="N1587" s="7"/>
    </row>
    <row r="1588" spans="1:14" hidden="1" x14ac:dyDescent="0.35">
      <c r="A1588" s="7">
        <v>31003494</v>
      </c>
      <c r="B1588" s="7" t="s">
        <v>6063</v>
      </c>
      <c r="C1588" s="7" t="s">
        <v>4457</v>
      </c>
      <c r="D1588" s="7" t="s">
        <v>4452</v>
      </c>
      <c r="E1588" s="7" t="s">
        <v>132</v>
      </c>
      <c r="F1588" s="7" t="s">
        <v>132</v>
      </c>
      <c r="G1588" s="7">
        <v>563.80999999999995</v>
      </c>
      <c r="H1588" s="7">
        <v>560</v>
      </c>
      <c r="I1588" s="7">
        <v>36.08</v>
      </c>
      <c r="J1588" s="7">
        <v>1159.8900000000001</v>
      </c>
      <c r="K1588" s="7" t="s">
        <v>132</v>
      </c>
      <c r="L1588" s="7">
        <v>5</v>
      </c>
      <c r="M1588" s="7" t="s">
        <v>4663</v>
      </c>
      <c r="N1588" s="7"/>
    </row>
    <row r="1589" spans="1:14" hidden="1" x14ac:dyDescent="0.35">
      <c r="A1589" s="7">
        <v>31003508</v>
      </c>
      <c r="B1589" s="7" t="s">
        <v>6064</v>
      </c>
      <c r="C1589" s="7" t="s">
        <v>4457</v>
      </c>
      <c r="D1589" s="7" t="s">
        <v>4452</v>
      </c>
      <c r="E1589" s="7" t="s">
        <v>0</v>
      </c>
      <c r="F1589" s="7" t="s">
        <v>132</v>
      </c>
      <c r="G1589" s="7">
        <v>645</v>
      </c>
      <c r="H1589" s="7">
        <v>431.96</v>
      </c>
      <c r="I1589" s="7">
        <v>38.450000000000003</v>
      </c>
      <c r="J1589" s="7">
        <v>1115.4100000000001</v>
      </c>
      <c r="K1589" s="7" t="s">
        <v>132</v>
      </c>
      <c r="L1589" s="7">
        <v>5</v>
      </c>
      <c r="M1589" s="7" t="s">
        <v>4663</v>
      </c>
      <c r="N1589" s="7"/>
    </row>
    <row r="1590" spans="1:14" hidden="1" x14ac:dyDescent="0.35">
      <c r="A1590" s="7">
        <v>31003516</v>
      </c>
      <c r="B1590" s="7" t="s">
        <v>6065</v>
      </c>
      <c r="C1590" s="7" t="s">
        <v>4445</v>
      </c>
      <c r="D1590" s="7" t="s">
        <v>4462</v>
      </c>
      <c r="E1590" s="7" t="s">
        <v>132</v>
      </c>
      <c r="F1590" s="7" t="s">
        <v>0</v>
      </c>
      <c r="G1590" s="7">
        <v>65</v>
      </c>
      <c r="H1590" s="7">
        <v>42</v>
      </c>
      <c r="I1590" s="7">
        <v>0</v>
      </c>
      <c r="J1590" s="7">
        <v>107</v>
      </c>
      <c r="K1590" s="7" t="s">
        <v>0</v>
      </c>
      <c r="L1590" s="7">
        <v>0</v>
      </c>
      <c r="M1590" s="7" t="s">
        <v>6053</v>
      </c>
      <c r="N1590" s="7"/>
    </row>
    <row r="1591" spans="1:14" hidden="1" x14ac:dyDescent="0.35">
      <c r="A1591" s="7">
        <v>31003524</v>
      </c>
      <c r="B1591" s="7" t="s">
        <v>6066</v>
      </c>
      <c r="C1591" s="7" t="s">
        <v>4457</v>
      </c>
      <c r="D1591" s="7" t="s">
        <v>4452</v>
      </c>
      <c r="E1591" s="7" t="s">
        <v>132</v>
      </c>
      <c r="F1591" s="7" t="s">
        <v>132</v>
      </c>
      <c r="G1591" s="7">
        <v>1325.06</v>
      </c>
      <c r="H1591" s="7">
        <v>1197.76</v>
      </c>
      <c r="I1591" s="7">
        <v>123.95</v>
      </c>
      <c r="J1591" s="7">
        <v>2646.77</v>
      </c>
      <c r="K1591" s="7" t="s">
        <v>132</v>
      </c>
      <c r="L1591" s="7">
        <v>7</v>
      </c>
      <c r="M1591" s="7" t="s">
        <v>4663</v>
      </c>
      <c r="N1591" s="7"/>
    </row>
    <row r="1592" spans="1:14" hidden="1" x14ac:dyDescent="0.35">
      <c r="A1592" s="7">
        <v>31003532</v>
      </c>
      <c r="B1592" s="7" t="s">
        <v>6067</v>
      </c>
      <c r="C1592" s="7" t="s">
        <v>4457</v>
      </c>
      <c r="D1592" s="7" t="s">
        <v>4452</v>
      </c>
      <c r="E1592" s="7" t="s">
        <v>132</v>
      </c>
      <c r="F1592" s="7" t="s">
        <v>132</v>
      </c>
      <c r="G1592" s="7">
        <v>1871.76</v>
      </c>
      <c r="H1592" s="7">
        <v>1423.83</v>
      </c>
      <c r="I1592" s="7">
        <v>153.58000000000001</v>
      </c>
      <c r="J1592" s="7">
        <v>3449.17</v>
      </c>
      <c r="K1592" s="7" t="s">
        <v>132</v>
      </c>
      <c r="L1592" s="7">
        <v>10</v>
      </c>
      <c r="M1592" s="7" t="s">
        <v>4663</v>
      </c>
      <c r="N1592" s="7"/>
    </row>
    <row r="1593" spans="1:14" hidden="1" x14ac:dyDescent="0.35">
      <c r="A1593" s="7">
        <v>31003540</v>
      </c>
      <c r="B1593" s="7" t="s">
        <v>6068</v>
      </c>
      <c r="C1593" s="7" t="s">
        <v>4457</v>
      </c>
      <c r="D1593" s="7" t="s">
        <v>4452</v>
      </c>
      <c r="E1593" s="7" t="s">
        <v>0</v>
      </c>
      <c r="F1593" s="7" t="s">
        <v>132</v>
      </c>
      <c r="G1593" s="7">
        <v>1302.76</v>
      </c>
      <c r="H1593" s="7">
        <v>773.65</v>
      </c>
      <c r="I1593" s="7">
        <v>123.27</v>
      </c>
      <c r="J1593" s="7">
        <v>2199.6799999999998</v>
      </c>
      <c r="K1593" s="7" t="s">
        <v>132</v>
      </c>
      <c r="L1593" s="7">
        <v>7</v>
      </c>
      <c r="M1593" s="7" t="s">
        <v>4663</v>
      </c>
      <c r="N1593" s="7"/>
    </row>
    <row r="1594" spans="1:14" hidden="1" x14ac:dyDescent="0.35">
      <c r="A1594" s="7">
        <v>31003559</v>
      </c>
      <c r="B1594" s="7" t="s">
        <v>6069</v>
      </c>
      <c r="C1594" s="7" t="s">
        <v>4457</v>
      </c>
      <c r="D1594" s="7" t="s">
        <v>4452</v>
      </c>
      <c r="E1594" s="7" t="s">
        <v>0</v>
      </c>
      <c r="F1594" s="7" t="s">
        <v>132</v>
      </c>
      <c r="G1594" s="7">
        <v>1104.76</v>
      </c>
      <c r="H1594" s="7">
        <v>971.83</v>
      </c>
      <c r="I1594" s="7">
        <v>123.27</v>
      </c>
      <c r="J1594" s="7">
        <v>2199.86</v>
      </c>
      <c r="K1594" s="7" t="s">
        <v>132</v>
      </c>
      <c r="L1594" s="7">
        <v>7</v>
      </c>
      <c r="M1594" s="7" t="s">
        <v>4663</v>
      </c>
      <c r="N1594" s="7"/>
    </row>
    <row r="1595" spans="1:14" hidden="1" x14ac:dyDescent="0.35">
      <c r="A1595" s="7">
        <v>31003567</v>
      </c>
      <c r="B1595" s="7" t="s">
        <v>6070</v>
      </c>
      <c r="C1595" s="7" t="s">
        <v>4457</v>
      </c>
      <c r="D1595" s="7" t="s">
        <v>4452</v>
      </c>
      <c r="E1595" s="7" t="s">
        <v>0</v>
      </c>
      <c r="F1595" s="7" t="s">
        <v>132</v>
      </c>
      <c r="G1595" s="7">
        <v>354.37</v>
      </c>
      <c r="H1595" s="7">
        <v>186.9</v>
      </c>
      <c r="I1595" s="7">
        <v>33</v>
      </c>
      <c r="J1595" s="7">
        <v>574.27</v>
      </c>
      <c r="K1595" s="7" t="s">
        <v>132</v>
      </c>
      <c r="L1595" s="7">
        <v>2</v>
      </c>
      <c r="M1595" s="7" t="s">
        <v>4663</v>
      </c>
      <c r="N1595" s="7"/>
    </row>
    <row r="1596" spans="1:14" ht="26" hidden="1" x14ac:dyDescent="0.35">
      <c r="A1596" s="7">
        <v>31003575</v>
      </c>
      <c r="B1596" s="7" t="s">
        <v>6071</v>
      </c>
      <c r="C1596" s="7" t="s">
        <v>4457</v>
      </c>
      <c r="D1596" s="7" t="s">
        <v>4452</v>
      </c>
      <c r="E1596" s="7" t="s">
        <v>0</v>
      </c>
      <c r="F1596" s="7" t="s">
        <v>132</v>
      </c>
      <c r="G1596" s="7">
        <v>1491.04</v>
      </c>
      <c r="H1596" s="7">
        <v>1443.72</v>
      </c>
      <c r="I1596" s="7">
        <v>45.39</v>
      </c>
      <c r="J1596" s="7">
        <v>2980.15</v>
      </c>
      <c r="K1596" s="7" t="s">
        <v>132</v>
      </c>
      <c r="L1596" s="7">
        <v>3</v>
      </c>
      <c r="M1596" s="7" t="s">
        <v>4663</v>
      </c>
      <c r="N1596" s="7"/>
    </row>
    <row r="1597" spans="1:14" hidden="1" x14ac:dyDescent="0.35">
      <c r="A1597" s="7">
        <v>31003583</v>
      </c>
      <c r="B1597" s="7" t="s">
        <v>6072</v>
      </c>
      <c r="C1597" s="7" t="s">
        <v>4457</v>
      </c>
      <c r="D1597" s="7" t="s">
        <v>4452</v>
      </c>
      <c r="E1597" s="7" t="s">
        <v>132</v>
      </c>
      <c r="F1597" s="7" t="s">
        <v>132</v>
      </c>
      <c r="G1597" s="7">
        <v>1017.8</v>
      </c>
      <c r="H1597" s="7">
        <v>918.02</v>
      </c>
      <c r="I1597" s="7">
        <v>13</v>
      </c>
      <c r="J1597" s="7">
        <v>1948.82</v>
      </c>
      <c r="K1597" s="7" t="s">
        <v>132</v>
      </c>
      <c r="L1597" s="7">
        <v>2</v>
      </c>
      <c r="M1597" s="7" t="s">
        <v>4663</v>
      </c>
      <c r="N1597" s="7"/>
    </row>
    <row r="1598" spans="1:14" hidden="1" x14ac:dyDescent="0.35">
      <c r="A1598" s="7">
        <v>31003591</v>
      </c>
      <c r="B1598" s="7" t="s">
        <v>6073</v>
      </c>
      <c r="C1598" s="7" t="s">
        <v>4457</v>
      </c>
      <c r="D1598" s="7" t="s">
        <v>4452</v>
      </c>
      <c r="E1598" s="7" t="s">
        <v>0</v>
      </c>
      <c r="F1598" s="7" t="s">
        <v>132</v>
      </c>
      <c r="G1598" s="7">
        <v>1503.03</v>
      </c>
      <c r="H1598" s="7">
        <v>1690.28</v>
      </c>
      <c r="I1598" s="7">
        <v>45.39</v>
      </c>
      <c r="J1598" s="7">
        <v>3238.7</v>
      </c>
      <c r="K1598" s="7" t="s">
        <v>132</v>
      </c>
      <c r="L1598" s="7">
        <v>3</v>
      </c>
      <c r="M1598" s="7" t="s">
        <v>4663</v>
      </c>
      <c r="N1598" s="7"/>
    </row>
    <row r="1599" spans="1:14" hidden="1" x14ac:dyDescent="0.35">
      <c r="A1599" s="7">
        <v>31003605</v>
      </c>
      <c r="B1599" s="7" t="s">
        <v>6074</v>
      </c>
      <c r="C1599" s="7" t="s">
        <v>4457</v>
      </c>
      <c r="D1599" s="7" t="s">
        <v>4452</v>
      </c>
      <c r="E1599" s="7" t="s">
        <v>0</v>
      </c>
      <c r="F1599" s="7" t="s">
        <v>132</v>
      </c>
      <c r="G1599" s="7">
        <v>1311.28</v>
      </c>
      <c r="H1599" s="7">
        <v>607.67999999999995</v>
      </c>
      <c r="I1599" s="7">
        <v>45.39</v>
      </c>
      <c r="J1599" s="7">
        <v>1964.35</v>
      </c>
      <c r="K1599" s="7" t="s">
        <v>132</v>
      </c>
      <c r="L1599" s="7">
        <v>3</v>
      </c>
      <c r="M1599" s="7" t="s">
        <v>4663</v>
      </c>
      <c r="N1599" s="7"/>
    </row>
    <row r="1600" spans="1:14" hidden="1" x14ac:dyDescent="0.35">
      <c r="A1600" s="7">
        <v>31003613</v>
      </c>
      <c r="B1600" s="7" t="s">
        <v>6075</v>
      </c>
      <c r="C1600" s="7" t="s">
        <v>4457</v>
      </c>
      <c r="D1600" s="7" t="s">
        <v>4452</v>
      </c>
      <c r="E1600" s="7" t="s">
        <v>0</v>
      </c>
      <c r="F1600" s="7" t="s">
        <v>132</v>
      </c>
      <c r="G1600" s="7">
        <v>1502.75</v>
      </c>
      <c r="H1600" s="7">
        <v>1921.88</v>
      </c>
      <c r="I1600" s="7">
        <v>123.28</v>
      </c>
      <c r="J1600" s="7">
        <v>3547.91</v>
      </c>
      <c r="K1600" s="7" t="s">
        <v>132</v>
      </c>
      <c r="L1600" s="7">
        <v>2</v>
      </c>
      <c r="M1600" s="7" t="s">
        <v>4663</v>
      </c>
      <c r="N1600" s="7"/>
    </row>
    <row r="1601" spans="1:14" hidden="1" x14ac:dyDescent="0.35">
      <c r="A1601" s="7">
        <v>31003621</v>
      </c>
      <c r="B1601" s="7" t="s">
        <v>6076</v>
      </c>
      <c r="C1601" s="7" t="s">
        <v>4457</v>
      </c>
      <c r="D1601" s="7" t="s">
        <v>4452</v>
      </c>
      <c r="E1601" s="7" t="s">
        <v>0</v>
      </c>
      <c r="F1601" s="7" t="s">
        <v>132</v>
      </c>
      <c r="G1601" s="7">
        <v>1424.24</v>
      </c>
      <c r="H1601" s="7">
        <v>1576.5</v>
      </c>
      <c r="I1601" s="7">
        <v>123.28</v>
      </c>
      <c r="J1601" s="7">
        <v>3124.02</v>
      </c>
      <c r="K1601" s="7" t="s">
        <v>132</v>
      </c>
      <c r="L1601" s="7">
        <v>2</v>
      </c>
      <c r="M1601" s="7" t="s">
        <v>4663</v>
      </c>
      <c r="N1601" s="7"/>
    </row>
    <row r="1602" spans="1:14" hidden="1" x14ac:dyDescent="0.35">
      <c r="A1602" s="7">
        <v>31003630</v>
      </c>
      <c r="B1602" s="7" t="s">
        <v>6077</v>
      </c>
      <c r="C1602" s="7" t="s">
        <v>4457</v>
      </c>
      <c r="D1602" s="7" t="s">
        <v>4452</v>
      </c>
      <c r="E1602" s="7" t="s">
        <v>0</v>
      </c>
      <c r="F1602" s="7" t="s">
        <v>132</v>
      </c>
      <c r="G1602" s="7">
        <v>1659.78</v>
      </c>
      <c r="H1602" s="7">
        <v>2001.36</v>
      </c>
      <c r="I1602" s="7">
        <v>45.39</v>
      </c>
      <c r="J1602" s="7">
        <v>3706.53</v>
      </c>
      <c r="K1602" s="7" t="s">
        <v>132</v>
      </c>
      <c r="L1602" s="7">
        <v>3</v>
      </c>
      <c r="M1602" s="7" t="s">
        <v>4663</v>
      </c>
      <c r="N1602" s="7"/>
    </row>
    <row r="1603" spans="1:14" hidden="1" x14ac:dyDescent="0.35">
      <c r="A1603" s="7">
        <v>31003648</v>
      </c>
      <c r="B1603" s="7" t="s">
        <v>6078</v>
      </c>
      <c r="C1603" s="7" t="s">
        <v>4457</v>
      </c>
      <c r="D1603" s="7" t="s">
        <v>4452</v>
      </c>
      <c r="E1603" s="7" t="s">
        <v>0</v>
      </c>
      <c r="F1603" s="7" t="s">
        <v>132</v>
      </c>
      <c r="G1603" s="7">
        <v>1637.19</v>
      </c>
      <c r="H1603" s="7">
        <v>1916.66</v>
      </c>
      <c r="I1603" s="7">
        <v>45.39</v>
      </c>
      <c r="J1603" s="7">
        <v>3599.24</v>
      </c>
      <c r="K1603" s="7" t="s">
        <v>132</v>
      </c>
      <c r="L1603" s="7">
        <v>3</v>
      </c>
      <c r="M1603" s="7" t="s">
        <v>4663</v>
      </c>
      <c r="N1603" s="7"/>
    </row>
    <row r="1604" spans="1:14" hidden="1" x14ac:dyDescent="0.35">
      <c r="A1604" s="7">
        <v>31003656</v>
      </c>
      <c r="B1604" s="7" t="s">
        <v>6079</v>
      </c>
      <c r="C1604" s="7" t="s">
        <v>4457</v>
      </c>
      <c r="D1604" s="7" t="s">
        <v>4452</v>
      </c>
      <c r="E1604" s="7" t="s">
        <v>0</v>
      </c>
      <c r="F1604" s="7" t="s">
        <v>132</v>
      </c>
      <c r="G1604" s="7">
        <v>995.26</v>
      </c>
      <c r="H1604" s="7">
        <v>523.34</v>
      </c>
      <c r="I1604" s="7">
        <v>45.39</v>
      </c>
      <c r="J1604" s="7">
        <v>1563.99</v>
      </c>
      <c r="K1604" s="7" t="s">
        <v>132</v>
      </c>
      <c r="L1604" s="7">
        <v>3</v>
      </c>
      <c r="M1604" s="7" t="s">
        <v>4663</v>
      </c>
      <c r="N1604" s="7"/>
    </row>
    <row r="1605" spans="1:14" hidden="1" x14ac:dyDescent="0.35">
      <c r="A1605" s="7">
        <v>31003664</v>
      </c>
      <c r="B1605" s="7" t="s">
        <v>6080</v>
      </c>
      <c r="C1605" s="7" t="s">
        <v>4457</v>
      </c>
      <c r="D1605" s="7" t="s">
        <v>4452</v>
      </c>
      <c r="E1605" s="7" t="s">
        <v>0</v>
      </c>
      <c r="F1605" s="7" t="s">
        <v>132</v>
      </c>
      <c r="G1605" s="7">
        <v>1155.22</v>
      </c>
      <c r="H1605" s="7">
        <v>667.58</v>
      </c>
      <c r="I1605" s="7">
        <v>45.39</v>
      </c>
      <c r="J1605" s="7">
        <v>1868.19</v>
      </c>
      <c r="K1605" s="7" t="s">
        <v>132</v>
      </c>
      <c r="L1605" s="7">
        <v>3</v>
      </c>
      <c r="M1605" s="7" t="s">
        <v>4663</v>
      </c>
      <c r="N1605" s="7"/>
    </row>
    <row r="1606" spans="1:14" hidden="1" x14ac:dyDescent="0.35">
      <c r="A1606" s="7">
        <v>31003672</v>
      </c>
      <c r="B1606" s="7" t="s">
        <v>6081</v>
      </c>
      <c r="C1606" s="7" t="s">
        <v>4457</v>
      </c>
      <c r="D1606" s="7" t="s">
        <v>4452</v>
      </c>
      <c r="E1606" s="7" t="s">
        <v>0</v>
      </c>
      <c r="F1606" s="7" t="s">
        <v>132</v>
      </c>
      <c r="G1606" s="7">
        <v>1282.43</v>
      </c>
      <c r="H1606" s="7">
        <v>669.12</v>
      </c>
      <c r="I1606" s="7">
        <v>45.39</v>
      </c>
      <c r="J1606" s="7">
        <v>1996.94</v>
      </c>
      <c r="K1606" s="7" t="s">
        <v>132</v>
      </c>
      <c r="L1606" s="7">
        <v>3</v>
      </c>
      <c r="M1606" s="7" t="s">
        <v>4663</v>
      </c>
      <c r="N1606" s="7"/>
    </row>
    <row r="1607" spans="1:14" hidden="1" x14ac:dyDescent="0.35">
      <c r="A1607" s="7">
        <v>31003680</v>
      </c>
      <c r="B1607" s="7" t="s">
        <v>6082</v>
      </c>
      <c r="C1607" s="7" t="s">
        <v>4457</v>
      </c>
      <c r="D1607" s="7" t="s">
        <v>4452</v>
      </c>
      <c r="E1607" s="7" t="s">
        <v>0</v>
      </c>
      <c r="F1607" s="7" t="s">
        <v>132</v>
      </c>
      <c r="G1607" s="7">
        <v>1297.6500000000001</v>
      </c>
      <c r="H1607" s="7">
        <v>648.46</v>
      </c>
      <c r="I1607" s="7">
        <v>45.39</v>
      </c>
      <c r="J1607" s="7">
        <v>1991.5</v>
      </c>
      <c r="K1607" s="7" t="s">
        <v>132</v>
      </c>
      <c r="L1607" s="7">
        <v>3</v>
      </c>
      <c r="M1607" s="7" t="s">
        <v>4663</v>
      </c>
      <c r="N1607" s="7"/>
    </row>
    <row r="1608" spans="1:14" hidden="1" x14ac:dyDescent="0.35">
      <c r="A1608" s="7">
        <v>31003699</v>
      </c>
      <c r="B1608" s="7" t="s">
        <v>6083</v>
      </c>
      <c r="C1608" s="7" t="s">
        <v>4457</v>
      </c>
      <c r="D1608" s="7" t="s">
        <v>4452</v>
      </c>
      <c r="E1608" s="7" t="s">
        <v>0</v>
      </c>
      <c r="F1608" s="7" t="s">
        <v>132</v>
      </c>
      <c r="G1608" s="7">
        <v>1013.32</v>
      </c>
      <c r="H1608" s="7">
        <v>691.38</v>
      </c>
      <c r="I1608" s="7">
        <v>36.08</v>
      </c>
      <c r="J1608" s="7">
        <v>1740.78</v>
      </c>
      <c r="K1608" s="7" t="s">
        <v>132</v>
      </c>
      <c r="L1608" s="7">
        <v>2</v>
      </c>
      <c r="M1608" s="7" t="s">
        <v>4663</v>
      </c>
      <c r="N1608" s="7"/>
    </row>
    <row r="1609" spans="1:14" hidden="1" x14ac:dyDescent="0.35">
      <c r="A1609" s="7">
        <v>31003702</v>
      </c>
      <c r="B1609" s="7" t="s">
        <v>6084</v>
      </c>
      <c r="C1609" s="7" t="s">
        <v>4457</v>
      </c>
      <c r="D1609" s="7" t="s">
        <v>4452</v>
      </c>
      <c r="E1609" s="7" t="s">
        <v>0</v>
      </c>
      <c r="F1609" s="7" t="s">
        <v>132</v>
      </c>
      <c r="G1609" s="7">
        <v>1421.45</v>
      </c>
      <c r="H1609" s="7">
        <v>1118.95</v>
      </c>
      <c r="I1609" s="7">
        <v>45.39</v>
      </c>
      <c r="J1609" s="7">
        <v>2585.79</v>
      </c>
      <c r="K1609" s="7" t="s">
        <v>132</v>
      </c>
      <c r="L1609" s="7">
        <v>3</v>
      </c>
      <c r="M1609" s="7" t="s">
        <v>4663</v>
      </c>
      <c r="N1609" s="7"/>
    </row>
    <row r="1610" spans="1:14" hidden="1" x14ac:dyDescent="0.35">
      <c r="A1610" s="7">
        <v>31003710</v>
      </c>
      <c r="B1610" s="7" t="s">
        <v>6085</v>
      </c>
      <c r="C1610" s="7" t="s">
        <v>4457</v>
      </c>
      <c r="D1610" s="7" t="s">
        <v>4452</v>
      </c>
      <c r="E1610" s="7" t="s">
        <v>0</v>
      </c>
      <c r="F1610" s="7" t="s">
        <v>132</v>
      </c>
      <c r="G1610" s="7">
        <v>1469.91</v>
      </c>
      <c r="H1610" s="7">
        <v>1383</v>
      </c>
      <c r="I1610" s="7">
        <v>45.39</v>
      </c>
      <c r="J1610" s="7">
        <v>2898.3</v>
      </c>
      <c r="K1610" s="7" t="s">
        <v>132</v>
      </c>
      <c r="L1610" s="7">
        <v>3</v>
      </c>
      <c r="M1610" s="7" t="s">
        <v>4663</v>
      </c>
      <c r="N1610" s="7"/>
    </row>
    <row r="1611" spans="1:14" hidden="1" x14ac:dyDescent="0.35">
      <c r="A1611" s="7">
        <v>31003729</v>
      </c>
      <c r="B1611" s="7" t="s">
        <v>6086</v>
      </c>
      <c r="C1611" s="7" t="s">
        <v>4457</v>
      </c>
      <c r="D1611" s="7" t="s">
        <v>4452</v>
      </c>
      <c r="E1611" s="7" t="s">
        <v>0</v>
      </c>
      <c r="F1611" s="7" t="s">
        <v>132</v>
      </c>
      <c r="G1611" s="7">
        <v>1168.51</v>
      </c>
      <c r="H1611" s="7">
        <v>648.46</v>
      </c>
      <c r="I1611" s="7">
        <v>45.39</v>
      </c>
      <c r="J1611" s="7">
        <v>1862.36</v>
      </c>
      <c r="K1611" s="7" t="s">
        <v>132</v>
      </c>
      <c r="L1611" s="7">
        <v>3</v>
      </c>
      <c r="M1611" s="7" t="s">
        <v>4663</v>
      </c>
      <c r="N1611" s="7"/>
    </row>
    <row r="1612" spans="1:14" hidden="1" x14ac:dyDescent="0.35">
      <c r="A1612" s="7">
        <v>31003770</v>
      </c>
      <c r="B1612" s="7" t="s">
        <v>6087</v>
      </c>
      <c r="C1612" s="7" t="s">
        <v>4457</v>
      </c>
      <c r="D1612" s="7" t="s">
        <v>4452</v>
      </c>
      <c r="E1612" s="7" t="s">
        <v>0</v>
      </c>
      <c r="F1612" s="7" t="s">
        <v>132</v>
      </c>
      <c r="G1612" s="7">
        <v>1279.24</v>
      </c>
      <c r="H1612" s="7">
        <v>1964.64</v>
      </c>
      <c r="I1612" s="7">
        <v>45.39</v>
      </c>
      <c r="J1612" s="7">
        <v>3289.27</v>
      </c>
      <c r="K1612" s="7" t="s">
        <v>132</v>
      </c>
      <c r="L1612" s="7">
        <v>3</v>
      </c>
      <c r="M1612" s="7" t="s">
        <v>4663</v>
      </c>
      <c r="N1612" s="7"/>
    </row>
    <row r="1613" spans="1:14" hidden="1" x14ac:dyDescent="0.35">
      <c r="A1613" s="7">
        <v>31003788</v>
      </c>
      <c r="B1613" s="7" t="s">
        <v>6088</v>
      </c>
      <c r="C1613" s="7" t="s">
        <v>4457</v>
      </c>
      <c r="D1613" s="7" t="s">
        <v>4452</v>
      </c>
      <c r="E1613" s="7" t="s">
        <v>0</v>
      </c>
      <c r="F1613" s="7" t="s">
        <v>132</v>
      </c>
      <c r="G1613" s="7">
        <v>1279.24</v>
      </c>
      <c r="H1613" s="7">
        <v>2308.2600000000002</v>
      </c>
      <c r="I1613" s="7">
        <v>45.39</v>
      </c>
      <c r="J1613" s="7">
        <v>3632.89</v>
      </c>
      <c r="K1613" s="7" t="s">
        <v>132</v>
      </c>
      <c r="L1613" s="7">
        <v>3</v>
      </c>
      <c r="M1613" s="7" t="s">
        <v>4663</v>
      </c>
      <c r="N1613" s="7"/>
    </row>
    <row r="1614" spans="1:14" hidden="1" x14ac:dyDescent="0.35">
      <c r="A1614" s="7">
        <v>31003796</v>
      </c>
      <c r="B1614" s="7" t="s">
        <v>6089</v>
      </c>
      <c r="C1614" s="7" t="s">
        <v>4457</v>
      </c>
      <c r="D1614" s="7" t="s">
        <v>4452</v>
      </c>
      <c r="E1614" s="7" t="s">
        <v>0</v>
      </c>
      <c r="F1614" s="7" t="s">
        <v>132</v>
      </c>
      <c r="G1614" s="7">
        <v>1542.23</v>
      </c>
      <c r="H1614" s="7">
        <v>1236.8</v>
      </c>
      <c r="I1614" s="7">
        <v>45.39</v>
      </c>
      <c r="J1614" s="7">
        <v>2824.42</v>
      </c>
      <c r="K1614" s="7" t="s">
        <v>132</v>
      </c>
      <c r="L1614" s="7">
        <v>3</v>
      </c>
      <c r="M1614" s="7" t="s">
        <v>4663</v>
      </c>
      <c r="N1614" s="7"/>
    </row>
    <row r="1615" spans="1:14" hidden="1" x14ac:dyDescent="0.35">
      <c r="A1615" s="7">
        <v>31004016</v>
      </c>
      <c r="B1615" s="7" t="s">
        <v>6090</v>
      </c>
      <c r="C1615" s="7" t="s">
        <v>4457</v>
      </c>
      <c r="D1615" s="7" t="s">
        <v>4462</v>
      </c>
      <c r="E1615" s="7" t="s">
        <v>132</v>
      </c>
      <c r="F1615" s="7" t="s">
        <v>0</v>
      </c>
      <c r="G1615" s="7">
        <v>74.5</v>
      </c>
      <c r="H1615" s="7">
        <v>88</v>
      </c>
      <c r="I1615" s="7">
        <v>6.07</v>
      </c>
      <c r="J1615" s="7">
        <v>168.57</v>
      </c>
      <c r="K1615" s="7" t="s">
        <v>0</v>
      </c>
      <c r="L1615" s="7">
        <v>1</v>
      </c>
      <c r="M1615" s="7" t="s">
        <v>6053</v>
      </c>
      <c r="N1615" s="7"/>
    </row>
    <row r="1616" spans="1:14" hidden="1" x14ac:dyDescent="0.35">
      <c r="A1616" s="7">
        <v>31004024</v>
      </c>
      <c r="B1616" s="7" t="s">
        <v>6091</v>
      </c>
      <c r="C1616" s="7" t="s">
        <v>4445</v>
      </c>
      <c r="D1616" s="7" t="s">
        <v>4462</v>
      </c>
      <c r="E1616" s="7" t="s">
        <v>132</v>
      </c>
      <c r="F1616" s="7" t="s">
        <v>0</v>
      </c>
      <c r="G1616" s="7">
        <v>165</v>
      </c>
      <c r="H1616" s="7">
        <v>109.5</v>
      </c>
      <c r="I1616" s="7">
        <v>6.07</v>
      </c>
      <c r="J1616" s="7">
        <v>280.57</v>
      </c>
      <c r="K1616" s="7" t="s">
        <v>0</v>
      </c>
      <c r="L1616" s="7">
        <v>1</v>
      </c>
      <c r="M1616" s="7" t="s">
        <v>4663</v>
      </c>
      <c r="N1616" s="7"/>
    </row>
    <row r="1617" spans="1:14" hidden="1" x14ac:dyDescent="0.35">
      <c r="A1617" s="7">
        <v>31004032</v>
      </c>
      <c r="B1617" s="7" t="s">
        <v>6092</v>
      </c>
      <c r="C1617" s="7" t="s">
        <v>4445</v>
      </c>
      <c r="D1617" s="7" t="s">
        <v>4462</v>
      </c>
      <c r="E1617" s="7" t="s">
        <v>132</v>
      </c>
      <c r="F1617" s="7" t="s">
        <v>0</v>
      </c>
      <c r="G1617" s="7">
        <v>139.15</v>
      </c>
      <c r="H1617" s="7">
        <v>90</v>
      </c>
      <c r="I1617" s="7">
        <v>2.62</v>
      </c>
      <c r="J1617" s="7">
        <v>231.77</v>
      </c>
      <c r="K1617" s="7" t="s">
        <v>0</v>
      </c>
      <c r="L1617" s="7">
        <v>1</v>
      </c>
      <c r="M1617" s="7" t="s">
        <v>4663</v>
      </c>
      <c r="N1617" s="7"/>
    </row>
    <row r="1618" spans="1:14" hidden="1" x14ac:dyDescent="0.35">
      <c r="A1618" s="7">
        <v>31004040</v>
      </c>
      <c r="B1618" s="7" t="s">
        <v>6093</v>
      </c>
      <c r="C1618" s="7" t="s">
        <v>4457</v>
      </c>
      <c r="D1618" s="7" t="s">
        <v>4462</v>
      </c>
      <c r="E1618" s="7" t="s">
        <v>132</v>
      </c>
      <c r="F1618" s="7" t="s">
        <v>0</v>
      </c>
      <c r="G1618" s="7">
        <v>57.7</v>
      </c>
      <c r="H1618" s="7">
        <v>68.680000000000007</v>
      </c>
      <c r="I1618" s="7">
        <v>0</v>
      </c>
      <c r="J1618" s="7">
        <v>126.38</v>
      </c>
      <c r="K1618" s="7" t="s">
        <v>0</v>
      </c>
      <c r="L1618" s="7">
        <v>0</v>
      </c>
      <c r="M1618" s="7" t="s">
        <v>6053</v>
      </c>
      <c r="N1618" s="7"/>
    </row>
    <row r="1619" spans="1:14" hidden="1" x14ac:dyDescent="0.35">
      <c r="A1619" s="7">
        <v>31004059</v>
      </c>
      <c r="B1619" s="7" t="s">
        <v>6094</v>
      </c>
      <c r="C1619" s="7" t="s">
        <v>4445</v>
      </c>
      <c r="D1619" s="7" t="s">
        <v>4462</v>
      </c>
      <c r="E1619" s="7" t="s">
        <v>0</v>
      </c>
      <c r="F1619" s="7" t="s">
        <v>0</v>
      </c>
      <c r="G1619" s="7">
        <v>57.7</v>
      </c>
      <c r="H1619" s="7">
        <v>42</v>
      </c>
      <c r="I1619" s="7">
        <v>6.07</v>
      </c>
      <c r="J1619" s="7">
        <v>105.77</v>
      </c>
      <c r="K1619" s="7" t="s">
        <v>0</v>
      </c>
      <c r="L1619" s="7">
        <v>1</v>
      </c>
      <c r="M1619" s="7" t="s">
        <v>4663</v>
      </c>
      <c r="N1619" s="7"/>
    </row>
    <row r="1620" spans="1:14" hidden="1" x14ac:dyDescent="0.35">
      <c r="A1620" s="7">
        <v>31004067</v>
      </c>
      <c r="B1620" s="7" t="s">
        <v>6095</v>
      </c>
      <c r="C1620" s="7" t="s">
        <v>4445</v>
      </c>
      <c r="D1620" s="7" t="s">
        <v>4462</v>
      </c>
      <c r="E1620" s="7" t="s">
        <v>0</v>
      </c>
      <c r="F1620" s="7" t="s">
        <v>0</v>
      </c>
      <c r="G1620" s="7">
        <v>22.8</v>
      </c>
      <c r="H1620" s="7">
        <v>35.46</v>
      </c>
      <c r="I1620" s="7">
        <v>0</v>
      </c>
      <c r="J1620" s="7">
        <v>58.26</v>
      </c>
      <c r="K1620" s="7" t="s">
        <v>0</v>
      </c>
      <c r="L1620" s="7">
        <v>1</v>
      </c>
      <c r="M1620" s="7" t="s">
        <v>6053</v>
      </c>
      <c r="N1620" s="7"/>
    </row>
    <row r="1621" spans="1:14" hidden="1" x14ac:dyDescent="0.35">
      <c r="A1621" s="7">
        <v>31004075</v>
      </c>
      <c r="B1621" s="7" t="s">
        <v>6096</v>
      </c>
      <c r="C1621" s="7" t="s">
        <v>4457</v>
      </c>
      <c r="D1621" s="7" t="s">
        <v>4452</v>
      </c>
      <c r="E1621" s="7" t="s">
        <v>0</v>
      </c>
      <c r="F1621" s="7" t="s">
        <v>132</v>
      </c>
      <c r="G1621" s="7">
        <v>451.2</v>
      </c>
      <c r="H1621" s="7">
        <v>415.38</v>
      </c>
      <c r="I1621" s="7">
        <v>6.07</v>
      </c>
      <c r="J1621" s="7">
        <v>872.65</v>
      </c>
      <c r="K1621" s="7" t="s">
        <v>132</v>
      </c>
      <c r="L1621" s="7">
        <v>1</v>
      </c>
      <c r="M1621" s="7" t="s">
        <v>4663</v>
      </c>
      <c r="N1621" s="7"/>
    </row>
    <row r="1622" spans="1:14" hidden="1" x14ac:dyDescent="0.35">
      <c r="A1622" s="7">
        <v>31004083</v>
      </c>
      <c r="B1622" s="7" t="s">
        <v>6097</v>
      </c>
      <c r="C1622" s="7" t="s">
        <v>4457</v>
      </c>
      <c r="D1622" s="7" t="s">
        <v>4452</v>
      </c>
      <c r="E1622" s="7" t="s">
        <v>0</v>
      </c>
      <c r="F1622" s="7" t="s">
        <v>132</v>
      </c>
      <c r="G1622" s="7">
        <v>213.24</v>
      </c>
      <c r="H1622" s="7">
        <v>222.43</v>
      </c>
      <c r="I1622" s="7">
        <v>6.07</v>
      </c>
      <c r="J1622" s="7">
        <v>441.74</v>
      </c>
      <c r="K1622" s="7" t="s">
        <v>132</v>
      </c>
      <c r="L1622" s="7">
        <v>1</v>
      </c>
      <c r="M1622" s="7" t="s">
        <v>4663</v>
      </c>
      <c r="N1622" s="7"/>
    </row>
    <row r="1623" spans="1:14" hidden="1" x14ac:dyDescent="0.35">
      <c r="A1623" s="7">
        <v>31004091</v>
      </c>
      <c r="B1623" s="7" t="s">
        <v>6098</v>
      </c>
      <c r="C1623" s="7" t="s">
        <v>4445</v>
      </c>
      <c r="D1623" s="7" t="s">
        <v>4462</v>
      </c>
      <c r="E1623" s="7" t="s">
        <v>0</v>
      </c>
      <c r="F1623" s="7" t="s">
        <v>0</v>
      </c>
      <c r="G1623" s="7">
        <v>37.5</v>
      </c>
      <c r="H1623" s="7">
        <v>55.5</v>
      </c>
      <c r="I1623" s="7">
        <v>0</v>
      </c>
      <c r="J1623" s="7">
        <v>93</v>
      </c>
      <c r="K1623" s="7" t="s">
        <v>0</v>
      </c>
      <c r="L1623" s="7">
        <v>1</v>
      </c>
      <c r="M1623" s="7" t="s">
        <v>6053</v>
      </c>
      <c r="N1623" s="7"/>
    </row>
    <row r="1624" spans="1:14" hidden="1" x14ac:dyDescent="0.35">
      <c r="A1624" s="7">
        <v>31004105</v>
      </c>
      <c r="B1624" s="7" t="s">
        <v>6099</v>
      </c>
      <c r="C1624" s="7" t="s">
        <v>4457</v>
      </c>
      <c r="D1624" s="7" t="s">
        <v>4452</v>
      </c>
      <c r="E1624" s="7" t="s">
        <v>0</v>
      </c>
      <c r="F1624" s="7" t="s">
        <v>132</v>
      </c>
      <c r="G1624" s="7">
        <v>262.36</v>
      </c>
      <c r="H1624" s="7">
        <v>318.24</v>
      </c>
      <c r="I1624" s="7">
        <v>6.07</v>
      </c>
      <c r="J1624" s="7">
        <v>586.66999999999996</v>
      </c>
      <c r="K1624" s="7" t="s">
        <v>132</v>
      </c>
      <c r="L1624" s="7">
        <v>1</v>
      </c>
      <c r="M1624" s="7" t="s">
        <v>4663</v>
      </c>
      <c r="N1624" s="7"/>
    </row>
    <row r="1625" spans="1:14" ht="26" hidden="1" x14ac:dyDescent="0.35">
      <c r="A1625" s="7">
        <v>31004113</v>
      </c>
      <c r="B1625" s="7" t="s">
        <v>6100</v>
      </c>
      <c r="C1625" s="7" t="s">
        <v>4457</v>
      </c>
      <c r="D1625" s="7" t="s">
        <v>4452</v>
      </c>
      <c r="E1625" s="7" t="s">
        <v>0</v>
      </c>
      <c r="F1625" s="7" t="s">
        <v>132</v>
      </c>
      <c r="G1625" s="7">
        <v>601.63</v>
      </c>
      <c r="H1625" s="7">
        <v>708.06</v>
      </c>
      <c r="I1625" s="7">
        <v>30.8</v>
      </c>
      <c r="J1625" s="7">
        <v>1340.49</v>
      </c>
      <c r="K1625" s="7" t="s">
        <v>132</v>
      </c>
      <c r="L1625" s="7">
        <v>0</v>
      </c>
      <c r="M1625" s="7" t="s">
        <v>4663</v>
      </c>
      <c r="N1625" s="7"/>
    </row>
    <row r="1626" spans="1:14" hidden="1" x14ac:dyDescent="0.35">
      <c r="A1626" s="7">
        <v>31004121</v>
      </c>
      <c r="B1626" s="7" t="s">
        <v>6101</v>
      </c>
      <c r="C1626" s="7" t="s">
        <v>4457</v>
      </c>
      <c r="D1626" s="7" t="s">
        <v>4452</v>
      </c>
      <c r="E1626" s="7" t="s">
        <v>0</v>
      </c>
      <c r="F1626" s="7" t="s">
        <v>132</v>
      </c>
      <c r="G1626" s="7">
        <v>448.72</v>
      </c>
      <c r="H1626" s="7">
        <v>341.87</v>
      </c>
      <c r="I1626" s="7">
        <v>6.07</v>
      </c>
      <c r="J1626" s="7">
        <v>796.66</v>
      </c>
      <c r="K1626" s="7" t="s">
        <v>132</v>
      </c>
      <c r="L1626" s="7">
        <v>1</v>
      </c>
      <c r="M1626" s="7" t="s">
        <v>4663</v>
      </c>
      <c r="N1626" s="7"/>
    </row>
    <row r="1627" spans="1:14" hidden="1" x14ac:dyDescent="0.35">
      <c r="A1627" s="7">
        <v>31004130</v>
      </c>
      <c r="B1627" s="7" t="s">
        <v>6102</v>
      </c>
      <c r="C1627" s="7" t="s">
        <v>4457</v>
      </c>
      <c r="D1627" s="7" t="s">
        <v>4452</v>
      </c>
      <c r="E1627" s="7" t="s">
        <v>0</v>
      </c>
      <c r="F1627" s="7" t="s">
        <v>132</v>
      </c>
      <c r="G1627" s="7">
        <v>390</v>
      </c>
      <c r="H1627" s="7">
        <v>514.03</v>
      </c>
      <c r="I1627" s="7">
        <v>30.8</v>
      </c>
      <c r="J1627" s="7">
        <v>934.83</v>
      </c>
      <c r="K1627" s="7" t="s">
        <v>132</v>
      </c>
      <c r="L1627" s="7">
        <v>1</v>
      </c>
      <c r="M1627" s="7" t="s">
        <v>4663</v>
      </c>
      <c r="N1627" s="7"/>
    </row>
    <row r="1628" spans="1:14" hidden="1" x14ac:dyDescent="0.35">
      <c r="A1628" s="7">
        <v>31004148</v>
      </c>
      <c r="B1628" s="7" t="s">
        <v>6103</v>
      </c>
      <c r="C1628" s="7" t="s">
        <v>4457</v>
      </c>
      <c r="D1628" s="7" t="s">
        <v>4452</v>
      </c>
      <c r="E1628" s="7" t="s">
        <v>0</v>
      </c>
      <c r="F1628" s="7" t="s">
        <v>132</v>
      </c>
      <c r="G1628" s="7">
        <v>398.48</v>
      </c>
      <c r="H1628" s="7">
        <v>341.87</v>
      </c>
      <c r="I1628" s="7">
        <v>6.07</v>
      </c>
      <c r="J1628" s="7">
        <v>746.42</v>
      </c>
      <c r="K1628" s="7" t="s">
        <v>132</v>
      </c>
      <c r="L1628" s="7">
        <v>0</v>
      </c>
      <c r="M1628" s="7" t="s">
        <v>4663</v>
      </c>
      <c r="N1628" s="7"/>
    </row>
    <row r="1629" spans="1:14" hidden="1" x14ac:dyDescent="0.35">
      <c r="A1629" s="7">
        <v>31004156</v>
      </c>
      <c r="B1629" s="7" t="s">
        <v>6104</v>
      </c>
      <c r="C1629" s="7" t="s">
        <v>4457</v>
      </c>
      <c r="D1629" s="7" t="s">
        <v>4452</v>
      </c>
      <c r="E1629" s="7" t="s">
        <v>0</v>
      </c>
      <c r="F1629" s="7" t="s">
        <v>132</v>
      </c>
      <c r="G1629" s="7">
        <v>324.24</v>
      </c>
      <c r="H1629" s="7">
        <v>474.16</v>
      </c>
      <c r="I1629" s="7">
        <v>6.07</v>
      </c>
      <c r="J1629" s="7">
        <v>804.47</v>
      </c>
      <c r="K1629" s="7" t="s">
        <v>132</v>
      </c>
      <c r="L1629" s="7">
        <v>0</v>
      </c>
      <c r="M1629" s="7" t="s">
        <v>4663</v>
      </c>
      <c r="N1629" s="7"/>
    </row>
    <row r="1630" spans="1:14" hidden="1" x14ac:dyDescent="0.35">
      <c r="A1630" s="7">
        <v>31004164</v>
      </c>
      <c r="B1630" s="7" t="s">
        <v>6105</v>
      </c>
      <c r="C1630" s="7" t="s">
        <v>4457</v>
      </c>
      <c r="D1630" s="7" t="s">
        <v>4452</v>
      </c>
      <c r="E1630" s="7" t="s">
        <v>0</v>
      </c>
      <c r="F1630" s="7" t="s">
        <v>132</v>
      </c>
      <c r="G1630" s="7">
        <v>541.28</v>
      </c>
      <c r="H1630" s="7">
        <v>278.02999999999997</v>
      </c>
      <c r="I1630" s="7">
        <v>9.5</v>
      </c>
      <c r="J1630" s="7">
        <v>828.81</v>
      </c>
      <c r="K1630" s="7" t="s">
        <v>132</v>
      </c>
      <c r="L1630" s="7">
        <v>0</v>
      </c>
      <c r="M1630" s="7" t="s">
        <v>4663</v>
      </c>
      <c r="N1630" s="7"/>
    </row>
    <row r="1631" spans="1:14" hidden="1" x14ac:dyDescent="0.35">
      <c r="A1631" s="7">
        <v>31004180</v>
      </c>
      <c r="B1631" s="7" t="s">
        <v>6106</v>
      </c>
      <c r="C1631" s="7" t="s">
        <v>4445</v>
      </c>
      <c r="D1631" s="7" t="s">
        <v>4462</v>
      </c>
      <c r="E1631" s="7" t="s">
        <v>0</v>
      </c>
      <c r="F1631" s="7" t="s">
        <v>0</v>
      </c>
      <c r="G1631" s="7">
        <v>42</v>
      </c>
      <c r="H1631" s="7">
        <v>32.159999999999997</v>
      </c>
      <c r="I1631" s="7">
        <v>0</v>
      </c>
      <c r="J1631" s="7">
        <v>74.16</v>
      </c>
      <c r="K1631" s="7" t="s">
        <v>0</v>
      </c>
      <c r="L1631" s="7">
        <v>1</v>
      </c>
      <c r="M1631" s="7" t="s">
        <v>6053</v>
      </c>
      <c r="N1631" s="7"/>
    </row>
    <row r="1632" spans="1:14" hidden="1" x14ac:dyDescent="0.35">
      <c r="A1632" s="7">
        <v>31004199</v>
      </c>
      <c r="B1632" s="7" t="s">
        <v>6107</v>
      </c>
      <c r="C1632" s="7" t="s">
        <v>4445</v>
      </c>
      <c r="D1632" s="7" t="s">
        <v>4462</v>
      </c>
      <c r="E1632" s="7" t="s">
        <v>0</v>
      </c>
      <c r="F1632" s="7" t="s">
        <v>0</v>
      </c>
      <c r="G1632" s="7">
        <v>42</v>
      </c>
      <c r="H1632" s="7">
        <v>32.159999999999997</v>
      </c>
      <c r="I1632" s="7">
        <v>0</v>
      </c>
      <c r="J1632" s="7">
        <v>74.16</v>
      </c>
      <c r="K1632" s="7" t="s">
        <v>0</v>
      </c>
      <c r="L1632" s="7">
        <v>1</v>
      </c>
      <c r="M1632" s="7" t="s">
        <v>4663</v>
      </c>
      <c r="N1632" s="7"/>
    </row>
    <row r="1633" spans="1:14" hidden="1" x14ac:dyDescent="0.35">
      <c r="A1633" s="7">
        <v>31004202</v>
      </c>
      <c r="B1633" s="7" t="s">
        <v>6108</v>
      </c>
      <c r="C1633" s="7" t="s">
        <v>4457</v>
      </c>
      <c r="D1633" s="7" t="s">
        <v>4452</v>
      </c>
      <c r="E1633" s="7" t="s">
        <v>0</v>
      </c>
      <c r="F1633" s="7" t="s">
        <v>132</v>
      </c>
      <c r="G1633" s="7">
        <v>422.36</v>
      </c>
      <c r="H1633" s="7">
        <v>277.62</v>
      </c>
      <c r="I1633" s="7">
        <v>0</v>
      </c>
      <c r="J1633" s="7">
        <v>699.98</v>
      </c>
      <c r="K1633" s="7" t="s">
        <v>132</v>
      </c>
      <c r="L1633" s="7">
        <v>1</v>
      </c>
      <c r="M1633" s="7" t="s">
        <v>4663</v>
      </c>
      <c r="N1633" s="7"/>
    </row>
    <row r="1634" spans="1:14" hidden="1" x14ac:dyDescent="0.35">
      <c r="A1634" s="7">
        <v>31004210</v>
      </c>
      <c r="B1634" s="7" t="s">
        <v>6109</v>
      </c>
      <c r="C1634" s="7" t="s">
        <v>4457</v>
      </c>
      <c r="D1634" s="7" t="s">
        <v>4452</v>
      </c>
      <c r="E1634" s="7" t="s">
        <v>132</v>
      </c>
      <c r="F1634" s="7" t="s">
        <v>132</v>
      </c>
      <c r="G1634" s="7">
        <v>551.28</v>
      </c>
      <c r="H1634" s="7">
        <v>350.64</v>
      </c>
      <c r="I1634" s="7">
        <v>8.31</v>
      </c>
      <c r="J1634" s="7">
        <v>910.23</v>
      </c>
      <c r="K1634" s="7" t="s">
        <v>132</v>
      </c>
      <c r="L1634" s="7">
        <v>2</v>
      </c>
      <c r="M1634" s="7" t="s">
        <v>4663</v>
      </c>
      <c r="N1634" s="7"/>
    </row>
    <row r="1635" spans="1:14" hidden="1" x14ac:dyDescent="0.35">
      <c r="A1635" s="7">
        <v>31004229</v>
      </c>
      <c r="B1635" s="7" t="s">
        <v>6110</v>
      </c>
      <c r="C1635" s="7" t="s">
        <v>4445</v>
      </c>
      <c r="D1635" s="7" t="s">
        <v>4446</v>
      </c>
      <c r="E1635" s="7" t="s">
        <v>0</v>
      </c>
      <c r="F1635" s="7" t="s">
        <v>0</v>
      </c>
      <c r="G1635" s="7">
        <v>37.5</v>
      </c>
      <c r="H1635" s="7">
        <v>40.200000000000003</v>
      </c>
      <c r="I1635" s="7">
        <v>0</v>
      </c>
      <c r="J1635" s="7">
        <v>77.7</v>
      </c>
      <c r="K1635" s="7" t="s">
        <v>0</v>
      </c>
      <c r="L1635" s="7">
        <v>0</v>
      </c>
      <c r="M1635" s="7" t="s">
        <v>6053</v>
      </c>
      <c r="N1635" s="7"/>
    </row>
    <row r="1636" spans="1:14" hidden="1" x14ac:dyDescent="0.35">
      <c r="A1636" s="7">
        <v>31004237</v>
      </c>
      <c r="B1636" s="7" t="s">
        <v>6111</v>
      </c>
      <c r="C1636" s="7" t="s">
        <v>4457</v>
      </c>
      <c r="D1636" s="7" t="s">
        <v>4452</v>
      </c>
      <c r="E1636" s="7" t="s">
        <v>0</v>
      </c>
      <c r="F1636" s="7" t="s">
        <v>132</v>
      </c>
      <c r="G1636" s="7">
        <v>196.8</v>
      </c>
      <c r="H1636" s="7">
        <v>88.8</v>
      </c>
      <c r="I1636" s="7">
        <v>0</v>
      </c>
      <c r="J1636" s="7">
        <v>285.60000000000002</v>
      </c>
      <c r="K1636" s="7" t="s">
        <v>132</v>
      </c>
      <c r="L1636" s="7">
        <v>1</v>
      </c>
      <c r="M1636" s="7" t="s">
        <v>4663</v>
      </c>
      <c r="N1636" s="7"/>
    </row>
    <row r="1637" spans="1:14" hidden="1" x14ac:dyDescent="0.35">
      <c r="A1637" s="7">
        <v>31004245</v>
      </c>
      <c r="B1637" s="7" t="s">
        <v>6112</v>
      </c>
      <c r="C1637" s="7" t="s">
        <v>4457</v>
      </c>
      <c r="D1637" s="7" t="s">
        <v>4452</v>
      </c>
      <c r="E1637" s="7" t="s">
        <v>0</v>
      </c>
      <c r="F1637" s="7" t="s">
        <v>132</v>
      </c>
      <c r="G1637" s="7">
        <v>277.14999999999998</v>
      </c>
      <c r="H1637" s="7">
        <v>206.08</v>
      </c>
      <c r="I1637" s="7">
        <v>0</v>
      </c>
      <c r="J1637" s="7">
        <v>483.23</v>
      </c>
      <c r="K1637" s="7" t="s">
        <v>132</v>
      </c>
      <c r="L1637" s="7">
        <v>0</v>
      </c>
      <c r="M1637" s="7" t="s">
        <v>4663</v>
      </c>
      <c r="N1637" s="7"/>
    </row>
    <row r="1638" spans="1:14" hidden="1" x14ac:dyDescent="0.35">
      <c r="A1638" s="7">
        <v>31004253</v>
      </c>
      <c r="B1638" s="7" t="s">
        <v>6113</v>
      </c>
      <c r="C1638" s="7" t="s">
        <v>4445</v>
      </c>
      <c r="D1638" s="7" t="s">
        <v>4462</v>
      </c>
      <c r="E1638" s="7" t="s">
        <v>0</v>
      </c>
      <c r="F1638" s="7" t="s">
        <v>0</v>
      </c>
      <c r="G1638" s="7">
        <v>211.02</v>
      </c>
      <c r="H1638" s="7">
        <v>195.07</v>
      </c>
      <c r="I1638" s="7">
        <v>0</v>
      </c>
      <c r="J1638" s="7">
        <v>406.09</v>
      </c>
      <c r="K1638" s="7" t="s">
        <v>132</v>
      </c>
      <c r="L1638" s="7">
        <v>0</v>
      </c>
      <c r="M1638" s="7" t="s">
        <v>4663</v>
      </c>
      <c r="N1638" s="7"/>
    </row>
    <row r="1639" spans="1:14" hidden="1" x14ac:dyDescent="0.35">
      <c r="A1639" s="7">
        <v>31004261</v>
      </c>
      <c r="B1639" s="7" t="s">
        <v>6114</v>
      </c>
      <c r="C1639" s="7" t="s">
        <v>4457</v>
      </c>
      <c r="D1639" s="7" t="s">
        <v>4452</v>
      </c>
      <c r="E1639" s="7" t="s">
        <v>0</v>
      </c>
      <c r="F1639" s="7" t="s">
        <v>132</v>
      </c>
      <c r="G1639" s="7">
        <v>421.53</v>
      </c>
      <c r="H1639" s="7">
        <v>390.38</v>
      </c>
      <c r="I1639" s="7">
        <v>30.8</v>
      </c>
      <c r="J1639" s="7">
        <v>842.71</v>
      </c>
      <c r="K1639" s="7" t="s">
        <v>132</v>
      </c>
      <c r="L1639" s="7">
        <v>1</v>
      </c>
      <c r="M1639" s="7" t="s">
        <v>4663</v>
      </c>
      <c r="N1639" s="7"/>
    </row>
    <row r="1640" spans="1:14" hidden="1" x14ac:dyDescent="0.35">
      <c r="A1640" s="7">
        <v>31004270</v>
      </c>
      <c r="B1640" s="7" t="s">
        <v>6115</v>
      </c>
      <c r="C1640" s="7" t="s">
        <v>4457</v>
      </c>
      <c r="D1640" s="7" t="s">
        <v>4452</v>
      </c>
      <c r="E1640" s="7" t="s">
        <v>0</v>
      </c>
      <c r="F1640" s="7" t="s">
        <v>132</v>
      </c>
      <c r="G1640" s="7">
        <v>771.1</v>
      </c>
      <c r="H1640" s="7">
        <v>957.99</v>
      </c>
      <c r="I1640" s="7">
        <v>11</v>
      </c>
      <c r="J1640" s="7">
        <v>1740.09</v>
      </c>
      <c r="K1640" s="7" t="s">
        <v>132</v>
      </c>
      <c r="L1640" s="7">
        <v>5</v>
      </c>
      <c r="M1640" s="7" t="s">
        <v>4663</v>
      </c>
      <c r="N1640" s="7"/>
    </row>
    <row r="1641" spans="1:14" hidden="1" x14ac:dyDescent="0.35">
      <c r="A1641" s="7">
        <v>31004288</v>
      </c>
      <c r="B1641" s="7" t="s">
        <v>6116</v>
      </c>
      <c r="C1641" s="7" t="s">
        <v>4457</v>
      </c>
      <c r="D1641" s="7" t="s">
        <v>4452</v>
      </c>
      <c r="E1641" s="7" t="s">
        <v>0</v>
      </c>
      <c r="F1641" s="7" t="s">
        <v>132</v>
      </c>
      <c r="G1641" s="7">
        <v>625.79999999999995</v>
      </c>
      <c r="H1641" s="7">
        <v>1073.92</v>
      </c>
      <c r="I1641" s="7">
        <v>8.31</v>
      </c>
      <c r="J1641" s="7">
        <v>1708.03</v>
      </c>
      <c r="K1641" s="7" t="s">
        <v>132</v>
      </c>
      <c r="L1641" s="7">
        <v>5</v>
      </c>
      <c r="M1641" s="7" t="s">
        <v>4663</v>
      </c>
      <c r="N1641" s="7"/>
    </row>
    <row r="1642" spans="1:14" hidden="1" x14ac:dyDescent="0.35">
      <c r="A1642" s="7">
        <v>31004300</v>
      </c>
      <c r="B1642" s="7" t="s">
        <v>6117</v>
      </c>
      <c r="C1642" s="7" t="s">
        <v>4457</v>
      </c>
      <c r="D1642" s="7" t="s">
        <v>4452</v>
      </c>
      <c r="E1642" s="7" t="s">
        <v>0</v>
      </c>
      <c r="F1642" s="7" t="s">
        <v>132</v>
      </c>
      <c r="G1642" s="7">
        <v>147.30000000000001</v>
      </c>
      <c r="H1642" s="7">
        <v>224.8</v>
      </c>
      <c r="I1642" s="7">
        <v>6.07</v>
      </c>
      <c r="J1642" s="7">
        <v>378.17</v>
      </c>
      <c r="K1642" s="7" t="s">
        <v>132</v>
      </c>
      <c r="L1642" s="7">
        <v>2</v>
      </c>
      <c r="M1642" s="7" t="s">
        <v>4663</v>
      </c>
      <c r="N1642" s="7"/>
    </row>
    <row r="1643" spans="1:14" hidden="1" x14ac:dyDescent="0.35">
      <c r="A1643" s="7">
        <v>31004318</v>
      </c>
      <c r="B1643" s="7" t="s">
        <v>6118</v>
      </c>
      <c r="C1643" s="7" t="s">
        <v>4445</v>
      </c>
      <c r="D1643" s="7" t="s">
        <v>4462</v>
      </c>
      <c r="E1643" s="7" t="s">
        <v>132</v>
      </c>
      <c r="F1643" s="7" t="s">
        <v>0</v>
      </c>
      <c r="G1643" s="7">
        <v>220.61</v>
      </c>
      <c r="H1643" s="7">
        <v>42</v>
      </c>
      <c r="I1643" s="7">
        <v>2.84</v>
      </c>
      <c r="J1643" s="7">
        <v>265.45</v>
      </c>
      <c r="K1643" s="7" t="s">
        <v>132</v>
      </c>
      <c r="L1643" s="7">
        <v>1</v>
      </c>
      <c r="M1643" s="7" t="s">
        <v>4663</v>
      </c>
      <c r="N1643" s="7"/>
    </row>
    <row r="1644" spans="1:14" hidden="1" x14ac:dyDescent="0.35">
      <c r="A1644" s="7">
        <v>31004326</v>
      </c>
      <c r="B1644" s="7" t="s">
        <v>6119</v>
      </c>
      <c r="C1644" s="7" t="s">
        <v>4457</v>
      </c>
      <c r="D1644" s="7" t="s">
        <v>4462</v>
      </c>
      <c r="E1644" s="7" t="s">
        <v>0</v>
      </c>
      <c r="F1644" s="7" t="s">
        <v>0</v>
      </c>
      <c r="G1644" s="7">
        <v>147.30000000000001</v>
      </c>
      <c r="H1644" s="7">
        <v>149.27000000000001</v>
      </c>
      <c r="I1644" s="7">
        <v>6.07</v>
      </c>
      <c r="J1644" s="7">
        <v>302.64</v>
      </c>
      <c r="K1644" s="7" t="s">
        <v>132</v>
      </c>
      <c r="L1644" s="7">
        <v>1</v>
      </c>
      <c r="M1644" s="7" t="s">
        <v>4663</v>
      </c>
      <c r="N1644" s="7"/>
    </row>
    <row r="1645" spans="1:14" hidden="1" x14ac:dyDescent="0.35">
      <c r="A1645" s="7">
        <v>31004334</v>
      </c>
      <c r="B1645" s="7" t="s">
        <v>6120</v>
      </c>
      <c r="C1645" s="7" t="s">
        <v>4457</v>
      </c>
      <c r="D1645" s="7" t="s">
        <v>4452</v>
      </c>
      <c r="E1645" s="7" t="s">
        <v>0</v>
      </c>
      <c r="F1645" s="7" t="s">
        <v>132</v>
      </c>
      <c r="G1645" s="7">
        <v>274.08999999999997</v>
      </c>
      <c r="H1645" s="7">
        <v>37.799999999999997</v>
      </c>
      <c r="I1645" s="7">
        <v>6.07</v>
      </c>
      <c r="J1645" s="7">
        <v>317.95999999999998</v>
      </c>
      <c r="K1645" s="7" t="s">
        <v>132</v>
      </c>
      <c r="L1645" s="7">
        <v>1</v>
      </c>
      <c r="M1645" s="7" t="s">
        <v>4663</v>
      </c>
      <c r="N1645" s="7"/>
    </row>
    <row r="1646" spans="1:14" hidden="1" x14ac:dyDescent="0.35">
      <c r="A1646" s="7">
        <v>31005012</v>
      </c>
      <c r="B1646" s="7" t="s">
        <v>6121</v>
      </c>
      <c r="C1646" s="7" t="s">
        <v>4457</v>
      </c>
      <c r="D1646" s="7" t="s">
        <v>4452</v>
      </c>
      <c r="E1646" s="7" t="s">
        <v>132</v>
      </c>
      <c r="F1646" s="7" t="s">
        <v>132</v>
      </c>
      <c r="G1646" s="7">
        <v>935.89</v>
      </c>
      <c r="H1646" s="7">
        <v>507.62</v>
      </c>
      <c r="I1646" s="7">
        <v>45.39</v>
      </c>
      <c r="J1646" s="7">
        <v>1488.9</v>
      </c>
      <c r="K1646" s="7" t="s">
        <v>132</v>
      </c>
      <c r="L1646" s="7">
        <v>3</v>
      </c>
      <c r="M1646" s="7" t="s">
        <v>4663</v>
      </c>
      <c r="N1646" s="7"/>
    </row>
    <row r="1647" spans="1:14" hidden="1" x14ac:dyDescent="0.35">
      <c r="A1647" s="7">
        <v>31005020</v>
      </c>
      <c r="B1647" s="7" t="s">
        <v>6122</v>
      </c>
      <c r="C1647" s="7" t="s">
        <v>4457</v>
      </c>
      <c r="D1647" s="7" t="s">
        <v>4452</v>
      </c>
      <c r="E1647" s="7" t="s">
        <v>0</v>
      </c>
      <c r="F1647" s="7" t="s">
        <v>132</v>
      </c>
      <c r="G1647" s="7">
        <v>471.83</v>
      </c>
      <c r="H1647" s="7">
        <v>512</v>
      </c>
      <c r="I1647" s="7">
        <v>22.06</v>
      </c>
      <c r="J1647" s="7">
        <v>1005.89</v>
      </c>
      <c r="K1647" s="7" t="s">
        <v>132</v>
      </c>
      <c r="L1647" s="7">
        <v>3</v>
      </c>
      <c r="M1647" s="7" t="s">
        <v>4663</v>
      </c>
      <c r="N1647" s="7"/>
    </row>
    <row r="1648" spans="1:14" hidden="1" x14ac:dyDescent="0.35">
      <c r="A1648" s="7">
        <v>31005039</v>
      </c>
      <c r="B1648" s="7" t="s">
        <v>6123</v>
      </c>
      <c r="C1648" s="7" t="s">
        <v>4457</v>
      </c>
      <c r="D1648" s="7" t="s">
        <v>4452</v>
      </c>
      <c r="E1648" s="7" t="s">
        <v>0</v>
      </c>
      <c r="F1648" s="7" t="s">
        <v>132</v>
      </c>
      <c r="G1648" s="7">
        <v>1047.42</v>
      </c>
      <c r="H1648" s="7">
        <v>1284.6400000000001</v>
      </c>
      <c r="I1648" s="7">
        <v>133.93</v>
      </c>
      <c r="J1648" s="7">
        <v>2465.9899999999998</v>
      </c>
      <c r="K1648" s="7" t="s">
        <v>132</v>
      </c>
      <c r="L1648" s="7">
        <v>5</v>
      </c>
      <c r="M1648" s="7" t="s">
        <v>4663</v>
      </c>
      <c r="N1648" s="7"/>
    </row>
    <row r="1649" spans="1:14" hidden="1" x14ac:dyDescent="0.35">
      <c r="A1649" s="7">
        <v>31005047</v>
      </c>
      <c r="B1649" s="7" t="s">
        <v>6124</v>
      </c>
      <c r="C1649" s="7" t="s">
        <v>4457</v>
      </c>
      <c r="D1649" s="7" t="s">
        <v>4452</v>
      </c>
      <c r="E1649" s="7" t="s">
        <v>0</v>
      </c>
      <c r="F1649" s="7" t="s">
        <v>132</v>
      </c>
      <c r="G1649" s="7">
        <v>1328.8</v>
      </c>
      <c r="H1649" s="7">
        <v>973.37</v>
      </c>
      <c r="I1649" s="7">
        <v>45.39</v>
      </c>
      <c r="J1649" s="7">
        <v>2347.56</v>
      </c>
      <c r="K1649" s="7" t="s">
        <v>132</v>
      </c>
      <c r="L1649" s="7">
        <v>5</v>
      </c>
      <c r="M1649" s="7" t="s">
        <v>4663</v>
      </c>
      <c r="N1649" s="7"/>
    </row>
    <row r="1650" spans="1:14" hidden="1" x14ac:dyDescent="0.35">
      <c r="A1650" s="7">
        <v>31005063</v>
      </c>
      <c r="B1650" s="7" t="s">
        <v>6125</v>
      </c>
      <c r="C1650" s="7" t="s">
        <v>4457</v>
      </c>
      <c r="D1650" s="7" t="s">
        <v>4452</v>
      </c>
      <c r="E1650" s="7" t="s">
        <v>0</v>
      </c>
      <c r="F1650" s="7" t="s">
        <v>132</v>
      </c>
      <c r="G1650" s="7">
        <v>110</v>
      </c>
      <c r="H1650" s="7">
        <v>109.5</v>
      </c>
      <c r="I1650" s="7">
        <v>56</v>
      </c>
      <c r="J1650" s="7">
        <v>275.5</v>
      </c>
      <c r="K1650" s="7" t="s">
        <v>0</v>
      </c>
      <c r="L1650" s="7">
        <v>1</v>
      </c>
      <c r="M1650" s="7" t="s">
        <v>4663</v>
      </c>
      <c r="N1650" s="7"/>
    </row>
    <row r="1651" spans="1:14" hidden="1" x14ac:dyDescent="0.35">
      <c r="A1651" s="7">
        <v>31005071</v>
      </c>
      <c r="B1651" s="7" t="s">
        <v>6126</v>
      </c>
      <c r="C1651" s="7" t="s">
        <v>4445</v>
      </c>
      <c r="D1651" s="7" t="s">
        <v>4462</v>
      </c>
      <c r="E1651" s="7" t="s">
        <v>0</v>
      </c>
      <c r="F1651" s="7" t="s">
        <v>0</v>
      </c>
      <c r="G1651" s="7">
        <v>110</v>
      </c>
      <c r="H1651" s="7">
        <v>100</v>
      </c>
      <c r="I1651" s="7">
        <v>30.8</v>
      </c>
      <c r="J1651" s="7">
        <v>240.8</v>
      </c>
      <c r="K1651" s="7" t="s">
        <v>0</v>
      </c>
      <c r="L1651" s="7">
        <v>1</v>
      </c>
      <c r="M1651" s="7" t="s">
        <v>4663</v>
      </c>
      <c r="N1651" s="7"/>
    </row>
    <row r="1652" spans="1:14" ht="26" hidden="1" x14ac:dyDescent="0.35">
      <c r="A1652" s="7">
        <v>31005080</v>
      </c>
      <c r="B1652" s="7" t="s">
        <v>6127</v>
      </c>
      <c r="C1652" s="7" t="s">
        <v>4457</v>
      </c>
      <c r="D1652" s="7" t="s">
        <v>4452</v>
      </c>
      <c r="E1652" s="7" t="s">
        <v>0</v>
      </c>
      <c r="F1652" s="7" t="s">
        <v>132</v>
      </c>
      <c r="G1652" s="7">
        <v>501.4</v>
      </c>
      <c r="H1652" s="7">
        <v>345.2</v>
      </c>
      <c r="I1652" s="7">
        <v>56</v>
      </c>
      <c r="J1652" s="7">
        <v>902.6</v>
      </c>
      <c r="K1652" s="7" t="s">
        <v>132</v>
      </c>
      <c r="L1652" s="7">
        <v>3</v>
      </c>
      <c r="M1652" s="7" t="s">
        <v>4663</v>
      </c>
      <c r="N1652" s="7"/>
    </row>
    <row r="1653" spans="1:14" hidden="1" x14ac:dyDescent="0.35">
      <c r="A1653" s="7">
        <v>31005098</v>
      </c>
      <c r="B1653" s="7" t="s">
        <v>6128</v>
      </c>
      <c r="C1653" s="7" t="s">
        <v>4457</v>
      </c>
      <c r="D1653" s="7" t="s">
        <v>4452</v>
      </c>
      <c r="E1653" s="7" t="s">
        <v>0</v>
      </c>
      <c r="F1653" s="7" t="s">
        <v>132</v>
      </c>
      <c r="G1653" s="7">
        <v>1001</v>
      </c>
      <c r="H1653" s="7">
        <v>757.6</v>
      </c>
      <c r="I1653" s="7">
        <v>45.39</v>
      </c>
      <c r="J1653" s="7">
        <v>1803.99</v>
      </c>
      <c r="K1653" s="7" t="s">
        <v>132</v>
      </c>
      <c r="L1653" s="7">
        <v>3</v>
      </c>
      <c r="M1653" s="7" t="s">
        <v>4663</v>
      </c>
      <c r="N1653" s="7"/>
    </row>
    <row r="1654" spans="1:14" hidden="1" x14ac:dyDescent="0.35">
      <c r="A1654" s="7">
        <v>31005101</v>
      </c>
      <c r="B1654" s="7" t="s">
        <v>6129</v>
      </c>
      <c r="C1654" s="7" t="s">
        <v>4457</v>
      </c>
      <c r="D1654" s="7" t="s">
        <v>4452</v>
      </c>
      <c r="E1654" s="7" t="s">
        <v>0</v>
      </c>
      <c r="F1654" s="7" t="s">
        <v>132</v>
      </c>
      <c r="G1654" s="7">
        <v>990.9</v>
      </c>
      <c r="H1654" s="7">
        <v>941.53</v>
      </c>
      <c r="I1654" s="7">
        <v>45.38</v>
      </c>
      <c r="J1654" s="7">
        <v>1977.81</v>
      </c>
      <c r="K1654" s="7" t="s">
        <v>132</v>
      </c>
      <c r="L1654" s="7">
        <v>3</v>
      </c>
      <c r="M1654" s="7" t="s">
        <v>4663</v>
      </c>
      <c r="N1654" s="7"/>
    </row>
    <row r="1655" spans="1:14" hidden="1" x14ac:dyDescent="0.35">
      <c r="A1655" s="7">
        <v>31005110</v>
      </c>
      <c r="B1655" s="7" t="s">
        <v>6130</v>
      </c>
      <c r="C1655" s="7" t="s">
        <v>4457</v>
      </c>
      <c r="D1655" s="7" t="s">
        <v>4452</v>
      </c>
      <c r="E1655" s="7" t="s">
        <v>0</v>
      </c>
      <c r="F1655" s="7" t="s">
        <v>132</v>
      </c>
      <c r="G1655" s="7">
        <v>816.37</v>
      </c>
      <c r="H1655" s="7">
        <v>800.32</v>
      </c>
      <c r="I1655" s="7">
        <v>45.39</v>
      </c>
      <c r="J1655" s="7">
        <v>1662.08</v>
      </c>
      <c r="K1655" s="7" t="s">
        <v>132</v>
      </c>
      <c r="L1655" s="7">
        <v>3</v>
      </c>
      <c r="M1655" s="7" t="s">
        <v>4663</v>
      </c>
      <c r="N1655" s="7"/>
    </row>
    <row r="1656" spans="1:14" hidden="1" x14ac:dyDescent="0.35">
      <c r="A1656" s="7">
        <v>31005128</v>
      </c>
      <c r="B1656" s="7" t="s">
        <v>6131</v>
      </c>
      <c r="C1656" s="7" t="s">
        <v>4457</v>
      </c>
      <c r="D1656" s="7" t="s">
        <v>4452</v>
      </c>
      <c r="E1656" s="7" t="s">
        <v>0</v>
      </c>
      <c r="F1656" s="7" t="s">
        <v>132</v>
      </c>
      <c r="G1656" s="7">
        <v>824.65</v>
      </c>
      <c r="H1656" s="7">
        <v>788.64</v>
      </c>
      <c r="I1656" s="7">
        <v>45.38</v>
      </c>
      <c r="J1656" s="7">
        <v>1658.67</v>
      </c>
      <c r="K1656" s="7" t="s">
        <v>132</v>
      </c>
      <c r="L1656" s="7">
        <v>3</v>
      </c>
      <c r="M1656" s="7" t="s">
        <v>4663</v>
      </c>
      <c r="N1656" s="7"/>
    </row>
    <row r="1657" spans="1:14" hidden="1" x14ac:dyDescent="0.35">
      <c r="A1657" s="7">
        <v>31005136</v>
      </c>
      <c r="B1657" s="7" t="s">
        <v>6132</v>
      </c>
      <c r="C1657" s="7" t="s">
        <v>4457</v>
      </c>
      <c r="D1657" s="7" t="s">
        <v>4452</v>
      </c>
      <c r="E1657" s="7" t="s">
        <v>0</v>
      </c>
      <c r="F1657" s="7" t="s">
        <v>132</v>
      </c>
      <c r="G1657" s="7">
        <v>911.7</v>
      </c>
      <c r="H1657" s="7">
        <v>684.32</v>
      </c>
      <c r="I1657" s="7">
        <v>61.52</v>
      </c>
      <c r="J1657" s="7">
        <v>1657.54</v>
      </c>
      <c r="K1657" s="7" t="s">
        <v>132</v>
      </c>
      <c r="L1657" s="7">
        <v>3</v>
      </c>
      <c r="M1657" s="7" t="s">
        <v>4663</v>
      </c>
      <c r="N1657" s="7"/>
    </row>
    <row r="1658" spans="1:14" hidden="1" x14ac:dyDescent="0.35">
      <c r="A1658" s="7">
        <v>31005144</v>
      </c>
      <c r="B1658" s="7" t="s">
        <v>6133</v>
      </c>
      <c r="C1658" s="7" t="s">
        <v>4457</v>
      </c>
      <c r="D1658" s="7" t="s">
        <v>4452</v>
      </c>
      <c r="E1658" s="7" t="s">
        <v>0</v>
      </c>
      <c r="F1658" s="7" t="s">
        <v>132</v>
      </c>
      <c r="G1658" s="7">
        <v>928.86</v>
      </c>
      <c r="H1658" s="7">
        <v>551.34</v>
      </c>
      <c r="I1658" s="7">
        <v>45.38</v>
      </c>
      <c r="J1658" s="7">
        <v>1525.58</v>
      </c>
      <c r="K1658" s="7" t="s">
        <v>132</v>
      </c>
      <c r="L1658" s="7">
        <v>3</v>
      </c>
      <c r="M1658" s="7" t="s">
        <v>4663</v>
      </c>
      <c r="N1658" s="7"/>
    </row>
    <row r="1659" spans="1:14" hidden="1" x14ac:dyDescent="0.35">
      <c r="A1659" s="7">
        <v>31005152</v>
      </c>
      <c r="B1659" s="7" t="s">
        <v>6134</v>
      </c>
      <c r="C1659" s="7" t="s">
        <v>4457</v>
      </c>
      <c r="D1659" s="7" t="s">
        <v>4452</v>
      </c>
      <c r="E1659" s="7" t="s">
        <v>0</v>
      </c>
      <c r="F1659" s="7" t="s">
        <v>132</v>
      </c>
      <c r="G1659" s="7">
        <v>911.7</v>
      </c>
      <c r="H1659" s="7">
        <v>757.6</v>
      </c>
      <c r="I1659" s="7">
        <v>61.52</v>
      </c>
      <c r="J1659" s="7">
        <v>1730.82</v>
      </c>
      <c r="K1659" s="7" t="s">
        <v>132</v>
      </c>
      <c r="L1659" s="7">
        <v>8</v>
      </c>
      <c r="M1659" s="7" t="s">
        <v>4663</v>
      </c>
      <c r="N1659" s="7"/>
    </row>
    <row r="1660" spans="1:14" hidden="1" x14ac:dyDescent="0.35">
      <c r="A1660" s="7">
        <v>31005160</v>
      </c>
      <c r="B1660" s="7" t="s">
        <v>6135</v>
      </c>
      <c r="C1660" s="7" t="s">
        <v>4457</v>
      </c>
      <c r="D1660" s="7" t="s">
        <v>4452</v>
      </c>
      <c r="E1660" s="7" t="s">
        <v>0</v>
      </c>
      <c r="F1660" s="7" t="s">
        <v>132</v>
      </c>
      <c r="G1660" s="7">
        <v>826.21</v>
      </c>
      <c r="H1660" s="7">
        <v>906.39</v>
      </c>
      <c r="I1660" s="7">
        <v>45.39</v>
      </c>
      <c r="J1660" s="7">
        <v>1777.99</v>
      </c>
      <c r="K1660" s="7" t="s">
        <v>132</v>
      </c>
      <c r="L1660" s="7">
        <v>3</v>
      </c>
      <c r="M1660" s="7" t="s">
        <v>4663</v>
      </c>
      <c r="N1660" s="7"/>
    </row>
    <row r="1661" spans="1:14" hidden="1" x14ac:dyDescent="0.35">
      <c r="A1661" s="7">
        <v>31005179</v>
      </c>
      <c r="B1661" s="7" t="s">
        <v>6136</v>
      </c>
      <c r="C1661" s="7" t="s">
        <v>4457</v>
      </c>
      <c r="D1661" s="7" t="s">
        <v>4452</v>
      </c>
      <c r="E1661" s="7" t="s">
        <v>0</v>
      </c>
      <c r="F1661" s="7" t="s">
        <v>132</v>
      </c>
      <c r="G1661" s="7">
        <v>1445.74</v>
      </c>
      <c r="H1661" s="7">
        <v>963.54</v>
      </c>
      <c r="I1661" s="7">
        <v>45.39</v>
      </c>
      <c r="J1661" s="7">
        <v>2454.67</v>
      </c>
      <c r="K1661" s="7" t="s">
        <v>132</v>
      </c>
      <c r="L1661" s="7">
        <v>8</v>
      </c>
      <c r="M1661" s="7" t="s">
        <v>4663</v>
      </c>
      <c r="N1661" s="7"/>
    </row>
    <row r="1662" spans="1:14" hidden="1" x14ac:dyDescent="0.35">
      <c r="A1662" s="7">
        <v>31005187</v>
      </c>
      <c r="B1662" s="7" t="s">
        <v>6137</v>
      </c>
      <c r="C1662" s="7" t="s">
        <v>4457</v>
      </c>
      <c r="D1662" s="7" t="s">
        <v>4452</v>
      </c>
      <c r="E1662" s="7" t="s">
        <v>0</v>
      </c>
      <c r="F1662" s="7" t="s">
        <v>132</v>
      </c>
      <c r="G1662" s="7">
        <v>629.20000000000005</v>
      </c>
      <c r="H1662" s="7">
        <v>621.44000000000005</v>
      </c>
      <c r="I1662" s="7">
        <v>45.39</v>
      </c>
      <c r="J1662" s="7">
        <v>1296.03</v>
      </c>
      <c r="K1662" s="7" t="s">
        <v>132</v>
      </c>
      <c r="L1662" s="7">
        <v>3</v>
      </c>
      <c r="M1662" s="7" t="s">
        <v>4663</v>
      </c>
      <c r="N1662" s="7"/>
    </row>
    <row r="1663" spans="1:14" hidden="1" x14ac:dyDescent="0.35">
      <c r="A1663" s="7">
        <v>31005195</v>
      </c>
      <c r="B1663" s="7" t="s">
        <v>6138</v>
      </c>
      <c r="C1663" s="7" t="s">
        <v>4457</v>
      </c>
      <c r="D1663" s="7" t="s">
        <v>4452</v>
      </c>
      <c r="E1663" s="7" t="s">
        <v>0</v>
      </c>
      <c r="F1663" s="7" t="s">
        <v>132</v>
      </c>
      <c r="G1663" s="7">
        <v>497.2</v>
      </c>
      <c r="H1663" s="7">
        <v>237.82</v>
      </c>
      <c r="I1663" s="7">
        <v>45.39</v>
      </c>
      <c r="J1663" s="7">
        <v>780.41</v>
      </c>
      <c r="K1663" s="7" t="s">
        <v>132</v>
      </c>
      <c r="L1663" s="7">
        <v>2</v>
      </c>
      <c r="M1663" s="7" t="s">
        <v>4663</v>
      </c>
      <c r="N1663" s="7"/>
    </row>
    <row r="1664" spans="1:14" hidden="1" x14ac:dyDescent="0.35">
      <c r="A1664" s="7">
        <v>31005209</v>
      </c>
      <c r="B1664" s="7" t="s">
        <v>6139</v>
      </c>
      <c r="C1664" s="7" t="s">
        <v>4457</v>
      </c>
      <c r="D1664" s="7" t="s">
        <v>4452</v>
      </c>
      <c r="E1664" s="7" t="s">
        <v>0</v>
      </c>
      <c r="F1664" s="7" t="s">
        <v>132</v>
      </c>
      <c r="G1664" s="7">
        <v>1475.1</v>
      </c>
      <c r="H1664" s="7">
        <v>1284.6400000000001</v>
      </c>
      <c r="I1664" s="7">
        <v>61.52</v>
      </c>
      <c r="J1664" s="7">
        <v>2821.26</v>
      </c>
      <c r="K1664" s="7" t="s">
        <v>132</v>
      </c>
      <c r="L1664" s="7">
        <v>5</v>
      </c>
      <c r="M1664" s="7" t="s">
        <v>4663</v>
      </c>
      <c r="N1664" s="7"/>
    </row>
    <row r="1665" spans="1:14" hidden="1" x14ac:dyDescent="0.35">
      <c r="A1665" s="7">
        <v>31005217</v>
      </c>
      <c r="B1665" s="7" t="s">
        <v>6140</v>
      </c>
      <c r="C1665" s="7" t="s">
        <v>4457</v>
      </c>
      <c r="D1665" s="7" t="s">
        <v>4452</v>
      </c>
      <c r="E1665" s="7" t="s">
        <v>0</v>
      </c>
      <c r="F1665" s="7" t="s">
        <v>132</v>
      </c>
      <c r="G1665" s="7">
        <v>1475.1</v>
      </c>
      <c r="H1665" s="7">
        <v>1043.31</v>
      </c>
      <c r="I1665" s="7">
        <v>61.52</v>
      </c>
      <c r="J1665" s="7">
        <v>2579.9299999999998</v>
      </c>
      <c r="K1665" s="7" t="s">
        <v>132</v>
      </c>
      <c r="L1665" s="7">
        <v>5</v>
      </c>
      <c r="M1665" s="7" t="s">
        <v>4663</v>
      </c>
      <c r="N1665" s="7"/>
    </row>
    <row r="1666" spans="1:14" hidden="1" x14ac:dyDescent="0.35">
      <c r="A1666" s="7">
        <v>31005225</v>
      </c>
      <c r="B1666" s="7" t="s">
        <v>6141</v>
      </c>
      <c r="C1666" s="7" t="s">
        <v>4457</v>
      </c>
      <c r="D1666" s="7" t="s">
        <v>4452</v>
      </c>
      <c r="E1666" s="7" t="s">
        <v>0</v>
      </c>
      <c r="F1666" s="7" t="s">
        <v>132</v>
      </c>
      <c r="G1666" s="7">
        <v>1475.1</v>
      </c>
      <c r="H1666" s="7">
        <v>861.51</v>
      </c>
      <c r="I1666" s="7">
        <v>61.52</v>
      </c>
      <c r="J1666" s="7">
        <v>2398.13</v>
      </c>
      <c r="K1666" s="7" t="s">
        <v>132</v>
      </c>
      <c r="L1666" s="7">
        <v>5</v>
      </c>
      <c r="M1666" s="7" t="s">
        <v>4663</v>
      </c>
      <c r="N1666" s="7"/>
    </row>
    <row r="1667" spans="1:14" hidden="1" x14ac:dyDescent="0.35">
      <c r="A1667" s="7">
        <v>31005233</v>
      </c>
      <c r="B1667" s="7" t="s">
        <v>6142</v>
      </c>
      <c r="C1667" s="7" t="s">
        <v>4457</v>
      </c>
      <c r="D1667" s="7" t="s">
        <v>4452</v>
      </c>
      <c r="E1667" s="7" t="s">
        <v>0</v>
      </c>
      <c r="F1667" s="7" t="s">
        <v>132</v>
      </c>
      <c r="G1667" s="7">
        <v>1328.8</v>
      </c>
      <c r="H1667" s="7">
        <v>600.79999999999995</v>
      </c>
      <c r="I1667" s="7">
        <v>45.39</v>
      </c>
      <c r="J1667" s="7">
        <v>1974.99</v>
      </c>
      <c r="K1667" s="7" t="s">
        <v>132</v>
      </c>
      <c r="L1667" s="7">
        <v>5</v>
      </c>
      <c r="M1667" s="7" t="s">
        <v>4663</v>
      </c>
      <c r="N1667" s="7"/>
    </row>
    <row r="1668" spans="1:14" hidden="1" x14ac:dyDescent="0.35">
      <c r="A1668" s="7">
        <v>31005241</v>
      </c>
      <c r="B1668" s="7" t="s">
        <v>6143</v>
      </c>
      <c r="C1668" s="7" t="s">
        <v>4457</v>
      </c>
      <c r="D1668" s="7" t="s">
        <v>4452</v>
      </c>
      <c r="E1668" s="7" t="s">
        <v>0</v>
      </c>
      <c r="F1668" s="7" t="s">
        <v>132</v>
      </c>
      <c r="G1668" s="7">
        <v>911.7</v>
      </c>
      <c r="H1668" s="7">
        <v>621.44000000000005</v>
      </c>
      <c r="I1668" s="7">
        <v>61.52</v>
      </c>
      <c r="J1668" s="7">
        <v>1594.66</v>
      </c>
      <c r="K1668" s="7" t="s">
        <v>132</v>
      </c>
      <c r="L1668" s="7">
        <v>3</v>
      </c>
      <c r="M1668" s="7" t="s">
        <v>4663</v>
      </c>
      <c r="N1668" s="7"/>
    </row>
    <row r="1669" spans="1:14" hidden="1" x14ac:dyDescent="0.35">
      <c r="A1669" s="7">
        <v>31005250</v>
      </c>
      <c r="B1669" s="7" t="s">
        <v>6144</v>
      </c>
      <c r="C1669" s="7" t="s">
        <v>4457</v>
      </c>
      <c r="D1669" s="7" t="s">
        <v>4452</v>
      </c>
      <c r="E1669" s="7" t="s">
        <v>0</v>
      </c>
      <c r="F1669" s="7" t="s">
        <v>132</v>
      </c>
      <c r="G1669" s="7">
        <v>629.20000000000005</v>
      </c>
      <c r="H1669" s="7">
        <v>621.44000000000005</v>
      </c>
      <c r="I1669" s="7">
        <v>45.39</v>
      </c>
      <c r="J1669" s="7">
        <v>1296.03</v>
      </c>
      <c r="K1669" s="7" t="s">
        <v>132</v>
      </c>
      <c r="L1669" s="7">
        <v>3</v>
      </c>
      <c r="M1669" s="7" t="s">
        <v>4663</v>
      </c>
      <c r="N1669" s="7"/>
    </row>
    <row r="1670" spans="1:14" hidden="1" x14ac:dyDescent="0.35">
      <c r="A1670" s="7">
        <v>31005268</v>
      </c>
      <c r="B1670" s="7" t="s">
        <v>6145</v>
      </c>
      <c r="C1670" s="7" t="s">
        <v>4457</v>
      </c>
      <c r="D1670" s="7" t="s">
        <v>4452</v>
      </c>
      <c r="E1670" s="7" t="s">
        <v>0</v>
      </c>
      <c r="F1670" s="7" t="s">
        <v>132</v>
      </c>
      <c r="G1670" s="7">
        <v>629.20000000000005</v>
      </c>
      <c r="H1670" s="7">
        <v>529.28</v>
      </c>
      <c r="I1670" s="7">
        <v>45.39</v>
      </c>
      <c r="J1670" s="7">
        <v>1203.8699999999999</v>
      </c>
      <c r="K1670" s="7" t="s">
        <v>132</v>
      </c>
      <c r="L1670" s="7">
        <v>3</v>
      </c>
      <c r="M1670" s="7" t="s">
        <v>4663</v>
      </c>
      <c r="N1670" s="7"/>
    </row>
    <row r="1671" spans="1:14" hidden="1" x14ac:dyDescent="0.35">
      <c r="A1671" s="7">
        <v>31005276</v>
      </c>
      <c r="B1671" s="7" t="s">
        <v>6146</v>
      </c>
      <c r="C1671" s="7" t="s">
        <v>4457</v>
      </c>
      <c r="D1671" s="7" t="s">
        <v>4452</v>
      </c>
      <c r="E1671" s="7" t="s">
        <v>132</v>
      </c>
      <c r="F1671" s="7" t="s">
        <v>132</v>
      </c>
      <c r="G1671" s="7">
        <v>497.2</v>
      </c>
      <c r="H1671" s="7">
        <v>451.84</v>
      </c>
      <c r="I1671" s="7">
        <v>45.39</v>
      </c>
      <c r="J1671" s="7">
        <v>994.43</v>
      </c>
      <c r="K1671" s="7" t="s">
        <v>132</v>
      </c>
      <c r="L1671" s="7">
        <v>3</v>
      </c>
      <c r="M1671" s="7" t="s">
        <v>4663</v>
      </c>
      <c r="N1671" s="7"/>
    </row>
    <row r="1672" spans="1:14" hidden="1" x14ac:dyDescent="0.35">
      <c r="A1672" s="7">
        <v>31005284</v>
      </c>
      <c r="B1672" s="7" t="s">
        <v>6147</v>
      </c>
      <c r="C1672" s="7" t="s">
        <v>4457</v>
      </c>
      <c r="D1672" s="7" t="s">
        <v>4452</v>
      </c>
      <c r="E1672" s="7" t="s">
        <v>132</v>
      </c>
      <c r="F1672" s="7" t="s">
        <v>132</v>
      </c>
      <c r="G1672" s="7">
        <v>1328.8</v>
      </c>
      <c r="H1672" s="7">
        <v>1081.9100000000001</v>
      </c>
      <c r="I1672" s="7">
        <v>45.39</v>
      </c>
      <c r="J1672" s="7">
        <v>2456.1</v>
      </c>
      <c r="K1672" s="7" t="s">
        <v>132</v>
      </c>
      <c r="L1672" s="7">
        <v>5</v>
      </c>
      <c r="M1672" s="7" t="s">
        <v>4663</v>
      </c>
      <c r="N1672" s="7"/>
    </row>
    <row r="1673" spans="1:14" hidden="1" x14ac:dyDescent="0.35">
      <c r="A1673" s="7">
        <v>31005292</v>
      </c>
      <c r="B1673" s="7" t="s">
        <v>6148</v>
      </c>
      <c r="C1673" s="7" t="s">
        <v>4457</v>
      </c>
      <c r="D1673" s="7" t="s">
        <v>4452</v>
      </c>
      <c r="E1673" s="7" t="s">
        <v>0</v>
      </c>
      <c r="F1673" s="7" t="s">
        <v>132</v>
      </c>
      <c r="G1673" s="7">
        <v>1336.72</v>
      </c>
      <c r="H1673" s="7">
        <v>1203.03</v>
      </c>
      <c r="I1673" s="7">
        <v>94.96</v>
      </c>
      <c r="J1673" s="7">
        <v>2634.71</v>
      </c>
      <c r="K1673" s="7" t="s">
        <v>132</v>
      </c>
      <c r="L1673" s="7">
        <v>5</v>
      </c>
      <c r="M1673" s="7" t="s">
        <v>4663</v>
      </c>
      <c r="N1673" s="7"/>
    </row>
    <row r="1674" spans="1:14" hidden="1" x14ac:dyDescent="0.35">
      <c r="A1674" s="7">
        <v>31005306</v>
      </c>
      <c r="B1674" s="7" t="s">
        <v>6149</v>
      </c>
      <c r="C1674" s="7" t="s">
        <v>4457</v>
      </c>
      <c r="D1674" s="7" t="s">
        <v>4452</v>
      </c>
      <c r="E1674" s="7" t="s">
        <v>0</v>
      </c>
      <c r="F1674" s="7" t="s">
        <v>132</v>
      </c>
      <c r="G1674" s="7">
        <v>1336.72</v>
      </c>
      <c r="H1674" s="7">
        <v>977.44</v>
      </c>
      <c r="I1674" s="7">
        <v>94.96</v>
      </c>
      <c r="J1674" s="7">
        <v>2409.12</v>
      </c>
      <c r="K1674" s="7" t="s">
        <v>132</v>
      </c>
      <c r="L1674" s="7">
        <v>5</v>
      </c>
      <c r="M1674" s="7" t="s">
        <v>4663</v>
      </c>
      <c r="N1674" s="7"/>
    </row>
    <row r="1675" spans="1:14" hidden="1" x14ac:dyDescent="0.35">
      <c r="A1675" s="7">
        <v>31005314</v>
      </c>
      <c r="B1675" s="7" t="s">
        <v>6150</v>
      </c>
      <c r="C1675" s="7" t="s">
        <v>4457</v>
      </c>
      <c r="D1675" s="7" t="s">
        <v>4452</v>
      </c>
      <c r="E1675" s="7" t="s">
        <v>0</v>
      </c>
      <c r="F1675" s="7" t="s">
        <v>132</v>
      </c>
      <c r="G1675" s="7">
        <v>753.5</v>
      </c>
      <c r="H1675" s="7">
        <v>731.84</v>
      </c>
      <c r="I1675" s="7">
        <v>45.39</v>
      </c>
      <c r="J1675" s="7">
        <v>1530.73</v>
      </c>
      <c r="K1675" s="7" t="s">
        <v>132</v>
      </c>
      <c r="L1675" s="7">
        <v>5</v>
      </c>
      <c r="M1675" s="7" t="s">
        <v>4663</v>
      </c>
      <c r="N1675" s="7"/>
    </row>
    <row r="1676" spans="1:14" hidden="1" x14ac:dyDescent="0.35">
      <c r="A1676" s="7">
        <v>31005322</v>
      </c>
      <c r="B1676" s="7" t="s">
        <v>6151</v>
      </c>
      <c r="C1676" s="7" t="s">
        <v>4457</v>
      </c>
      <c r="D1676" s="7" t="s">
        <v>4452</v>
      </c>
      <c r="E1676" s="7" t="s">
        <v>132</v>
      </c>
      <c r="F1676" s="7" t="s">
        <v>132</v>
      </c>
      <c r="G1676" s="7">
        <v>497.2</v>
      </c>
      <c r="H1676" s="7">
        <v>326.39999999999998</v>
      </c>
      <c r="I1676" s="7">
        <v>45.39</v>
      </c>
      <c r="J1676" s="7">
        <v>868.99</v>
      </c>
      <c r="K1676" s="7" t="s">
        <v>132</v>
      </c>
      <c r="L1676" s="7">
        <v>3</v>
      </c>
      <c r="M1676" s="7" t="s">
        <v>4663</v>
      </c>
      <c r="N1676" s="7"/>
    </row>
    <row r="1677" spans="1:14" hidden="1" x14ac:dyDescent="0.35">
      <c r="A1677" s="7">
        <v>31005357</v>
      </c>
      <c r="B1677" s="7" t="s">
        <v>6152</v>
      </c>
      <c r="C1677" s="7" t="s">
        <v>4457</v>
      </c>
      <c r="D1677" s="7" t="s">
        <v>4452</v>
      </c>
      <c r="E1677" s="7" t="s">
        <v>0</v>
      </c>
      <c r="F1677" s="7" t="s">
        <v>132</v>
      </c>
      <c r="G1677" s="7">
        <v>731.94</v>
      </c>
      <c r="H1677" s="7">
        <v>867.04</v>
      </c>
      <c r="I1677" s="7">
        <v>45.39</v>
      </c>
      <c r="J1677" s="7">
        <v>1644.37</v>
      </c>
      <c r="K1677" s="7" t="s">
        <v>132</v>
      </c>
      <c r="L1677" s="7">
        <v>3</v>
      </c>
      <c r="M1677" s="7" t="s">
        <v>4663</v>
      </c>
      <c r="N1677" s="7"/>
    </row>
    <row r="1678" spans="1:14" hidden="1" x14ac:dyDescent="0.35">
      <c r="A1678" s="7">
        <v>31005365</v>
      </c>
      <c r="B1678" s="7" t="s">
        <v>6153</v>
      </c>
      <c r="C1678" s="7" t="s">
        <v>4457</v>
      </c>
      <c r="D1678" s="7" t="s">
        <v>4452</v>
      </c>
      <c r="E1678" s="7" t="s">
        <v>0</v>
      </c>
      <c r="F1678" s="7" t="s">
        <v>132</v>
      </c>
      <c r="G1678" s="7">
        <v>731.94</v>
      </c>
      <c r="H1678" s="7">
        <v>695.2</v>
      </c>
      <c r="I1678" s="7">
        <v>45.39</v>
      </c>
      <c r="J1678" s="7">
        <v>1472.53</v>
      </c>
      <c r="K1678" s="7" t="s">
        <v>132</v>
      </c>
      <c r="L1678" s="7">
        <v>3</v>
      </c>
      <c r="M1678" s="7" t="s">
        <v>4663</v>
      </c>
      <c r="N1678" s="7"/>
    </row>
    <row r="1679" spans="1:14" hidden="1" x14ac:dyDescent="0.35">
      <c r="A1679" s="7">
        <v>31005373</v>
      </c>
      <c r="B1679" s="7" t="s">
        <v>6154</v>
      </c>
      <c r="C1679" s="7" t="s">
        <v>4457</v>
      </c>
      <c r="D1679" s="7" t="s">
        <v>4452</v>
      </c>
      <c r="E1679" s="7" t="s">
        <v>0</v>
      </c>
      <c r="F1679" s="7" t="s">
        <v>132</v>
      </c>
      <c r="G1679" s="7">
        <v>1676.4</v>
      </c>
      <c r="H1679" s="7">
        <v>1414.24</v>
      </c>
      <c r="I1679" s="7">
        <v>94.95</v>
      </c>
      <c r="J1679" s="7">
        <v>3185.59</v>
      </c>
      <c r="K1679" s="7" t="s">
        <v>132</v>
      </c>
      <c r="L1679" s="7">
        <v>5</v>
      </c>
      <c r="M1679" s="7" t="s">
        <v>4663</v>
      </c>
      <c r="N1679" s="7"/>
    </row>
    <row r="1680" spans="1:14" hidden="1" x14ac:dyDescent="0.35">
      <c r="A1680" s="7">
        <v>31005381</v>
      </c>
      <c r="B1680" s="7" t="s">
        <v>6155</v>
      </c>
      <c r="C1680" s="7" t="s">
        <v>4457</v>
      </c>
      <c r="D1680" s="7" t="s">
        <v>4452</v>
      </c>
      <c r="E1680" s="7" t="s">
        <v>0</v>
      </c>
      <c r="F1680" s="7" t="s">
        <v>132</v>
      </c>
      <c r="G1680" s="7">
        <v>1512.5</v>
      </c>
      <c r="H1680" s="7">
        <v>954.4</v>
      </c>
      <c r="I1680" s="7">
        <v>94.95</v>
      </c>
      <c r="J1680" s="7">
        <v>2561.85</v>
      </c>
      <c r="K1680" s="7" t="s">
        <v>132</v>
      </c>
      <c r="L1680" s="7">
        <v>5</v>
      </c>
      <c r="M1680" s="7" t="s">
        <v>4663</v>
      </c>
      <c r="N1680" s="7"/>
    </row>
    <row r="1681" spans="1:14" hidden="1" x14ac:dyDescent="0.35">
      <c r="A1681" s="7">
        <v>31005390</v>
      </c>
      <c r="B1681" s="7" t="s">
        <v>6156</v>
      </c>
      <c r="C1681" s="7" t="s">
        <v>4457</v>
      </c>
      <c r="D1681" s="7" t="s">
        <v>4452</v>
      </c>
      <c r="E1681" s="7" t="s">
        <v>0</v>
      </c>
      <c r="F1681" s="7" t="s">
        <v>132</v>
      </c>
      <c r="G1681" s="7">
        <v>1091.8599999999999</v>
      </c>
      <c r="H1681" s="7">
        <v>964.48</v>
      </c>
      <c r="I1681" s="7">
        <v>45.39</v>
      </c>
      <c r="J1681" s="7">
        <v>2101.73</v>
      </c>
      <c r="K1681" s="7" t="s">
        <v>132</v>
      </c>
      <c r="L1681" s="7">
        <v>5</v>
      </c>
      <c r="M1681" s="7" t="s">
        <v>4663</v>
      </c>
      <c r="N1681" s="7"/>
    </row>
    <row r="1682" spans="1:14" hidden="1" x14ac:dyDescent="0.35">
      <c r="A1682" s="7">
        <v>31005403</v>
      </c>
      <c r="B1682" s="7" t="s">
        <v>6157</v>
      </c>
      <c r="C1682" s="7" t="s">
        <v>4457</v>
      </c>
      <c r="D1682" s="7" t="s">
        <v>4452</v>
      </c>
      <c r="E1682" s="7" t="s">
        <v>0</v>
      </c>
      <c r="F1682" s="7" t="s">
        <v>132</v>
      </c>
      <c r="G1682" s="7">
        <v>1091.8599999999999</v>
      </c>
      <c r="H1682" s="7">
        <v>778</v>
      </c>
      <c r="I1682" s="7">
        <v>45.39</v>
      </c>
      <c r="J1682" s="7">
        <v>1915.25</v>
      </c>
      <c r="K1682" s="7" t="s">
        <v>132</v>
      </c>
      <c r="L1682" s="7">
        <v>5</v>
      </c>
      <c r="M1682" s="7" t="s">
        <v>4663</v>
      </c>
      <c r="N1682" s="7"/>
    </row>
    <row r="1683" spans="1:14" hidden="1" x14ac:dyDescent="0.35">
      <c r="A1683" s="7">
        <v>31005420</v>
      </c>
      <c r="B1683" s="7" t="s">
        <v>6158</v>
      </c>
      <c r="C1683" s="7" t="s">
        <v>4457</v>
      </c>
      <c r="D1683" s="7" t="s">
        <v>4452</v>
      </c>
      <c r="E1683" s="7" t="s">
        <v>0</v>
      </c>
      <c r="F1683" s="7" t="s">
        <v>132</v>
      </c>
      <c r="G1683" s="7">
        <v>911.7</v>
      </c>
      <c r="H1683" s="7">
        <v>1207.8399999999999</v>
      </c>
      <c r="I1683" s="7">
        <v>61.52</v>
      </c>
      <c r="J1683" s="7">
        <v>2181.06</v>
      </c>
      <c r="K1683" s="7" t="s">
        <v>132</v>
      </c>
      <c r="L1683" s="7">
        <v>5</v>
      </c>
      <c r="M1683" s="7" t="s">
        <v>4663</v>
      </c>
      <c r="N1683" s="7"/>
    </row>
    <row r="1684" spans="1:14" hidden="1" x14ac:dyDescent="0.35">
      <c r="A1684" s="7">
        <v>31005438</v>
      </c>
      <c r="B1684" s="7" t="s">
        <v>6159</v>
      </c>
      <c r="C1684" s="7" t="s">
        <v>4457</v>
      </c>
      <c r="D1684" s="7" t="s">
        <v>4452</v>
      </c>
      <c r="E1684" s="7" t="s">
        <v>0</v>
      </c>
      <c r="F1684" s="7" t="s">
        <v>132</v>
      </c>
      <c r="G1684" s="7">
        <v>1457.85</v>
      </c>
      <c r="H1684" s="7">
        <v>1495.83</v>
      </c>
      <c r="I1684" s="7">
        <v>95</v>
      </c>
      <c r="J1684" s="7">
        <v>3048.68</v>
      </c>
      <c r="K1684" s="7" t="s">
        <v>132</v>
      </c>
      <c r="L1684" s="7">
        <v>5</v>
      </c>
      <c r="M1684" s="7" t="s">
        <v>4663</v>
      </c>
      <c r="N1684" s="7"/>
    </row>
    <row r="1685" spans="1:14" hidden="1" x14ac:dyDescent="0.35">
      <c r="A1685" s="7">
        <v>31005446</v>
      </c>
      <c r="B1685" s="7" t="s">
        <v>6160</v>
      </c>
      <c r="C1685" s="7" t="s">
        <v>4457</v>
      </c>
      <c r="D1685" s="7" t="s">
        <v>4452</v>
      </c>
      <c r="E1685" s="7" t="s">
        <v>0</v>
      </c>
      <c r="F1685" s="7" t="s">
        <v>132</v>
      </c>
      <c r="G1685" s="7">
        <v>629.20000000000005</v>
      </c>
      <c r="H1685" s="7">
        <v>575.36</v>
      </c>
      <c r="I1685" s="7">
        <v>45.39</v>
      </c>
      <c r="J1685" s="7">
        <v>1249.95</v>
      </c>
      <c r="K1685" s="7" t="s">
        <v>132</v>
      </c>
      <c r="L1685" s="7">
        <v>3</v>
      </c>
      <c r="M1685" s="7" t="s">
        <v>4663</v>
      </c>
      <c r="N1685" s="7"/>
    </row>
    <row r="1686" spans="1:14" hidden="1" x14ac:dyDescent="0.35">
      <c r="A1686" s="7">
        <v>31005454</v>
      </c>
      <c r="B1686" s="7" t="s">
        <v>6161</v>
      </c>
      <c r="C1686" s="7" t="s">
        <v>4457</v>
      </c>
      <c r="D1686" s="7" t="s">
        <v>4452</v>
      </c>
      <c r="E1686" s="7" t="s">
        <v>0</v>
      </c>
      <c r="F1686" s="7" t="s">
        <v>132</v>
      </c>
      <c r="G1686" s="7">
        <v>1206.92</v>
      </c>
      <c r="H1686" s="7">
        <v>475.5</v>
      </c>
      <c r="I1686" s="7">
        <v>45.39</v>
      </c>
      <c r="J1686" s="7">
        <v>1727.81</v>
      </c>
      <c r="K1686" s="7" t="s">
        <v>132</v>
      </c>
      <c r="L1686" s="7">
        <v>3</v>
      </c>
      <c r="M1686" s="7" t="s">
        <v>4663</v>
      </c>
      <c r="N1686" s="7"/>
    </row>
    <row r="1687" spans="1:14" hidden="1" x14ac:dyDescent="0.35">
      <c r="A1687" s="7">
        <v>31005470</v>
      </c>
      <c r="B1687" s="7" t="s">
        <v>6162</v>
      </c>
      <c r="C1687" s="7" t="s">
        <v>4457</v>
      </c>
      <c r="D1687" s="7" t="s">
        <v>4452</v>
      </c>
      <c r="E1687" s="7" t="s">
        <v>0</v>
      </c>
      <c r="F1687" s="7" t="s">
        <v>132</v>
      </c>
      <c r="G1687" s="7">
        <v>959.69</v>
      </c>
      <c r="H1687" s="7">
        <v>1160.1400000000001</v>
      </c>
      <c r="I1687" s="7">
        <v>45.38</v>
      </c>
      <c r="J1687" s="7">
        <v>2165.21</v>
      </c>
      <c r="K1687" s="7" t="s">
        <v>132</v>
      </c>
      <c r="L1687" s="7">
        <v>2</v>
      </c>
      <c r="M1687" s="7" t="s">
        <v>4663</v>
      </c>
      <c r="N1687" s="7"/>
    </row>
    <row r="1688" spans="1:14" hidden="1" x14ac:dyDescent="0.35">
      <c r="A1688" s="7">
        <v>31005489</v>
      </c>
      <c r="B1688" s="7" t="s">
        <v>6163</v>
      </c>
      <c r="C1688" s="7" t="s">
        <v>4457</v>
      </c>
      <c r="D1688" s="7" t="s">
        <v>4452</v>
      </c>
      <c r="E1688" s="7" t="s">
        <v>0</v>
      </c>
      <c r="F1688" s="7" t="s">
        <v>132</v>
      </c>
      <c r="G1688" s="7">
        <v>1178.45</v>
      </c>
      <c r="H1688" s="7">
        <v>1032.7</v>
      </c>
      <c r="I1688" s="7">
        <v>45.39</v>
      </c>
      <c r="J1688" s="7">
        <v>2256.54</v>
      </c>
      <c r="K1688" s="7" t="s">
        <v>132</v>
      </c>
      <c r="L1688" s="7">
        <v>3</v>
      </c>
      <c r="M1688" s="7" t="s">
        <v>4663</v>
      </c>
      <c r="N1688" s="7"/>
    </row>
    <row r="1689" spans="1:14" hidden="1" x14ac:dyDescent="0.35">
      <c r="A1689" s="7">
        <v>31005497</v>
      </c>
      <c r="B1689" s="7" t="s">
        <v>6164</v>
      </c>
      <c r="C1689" s="7" t="s">
        <v>4457</v>
      </c>
      <c r="D1689" s="7" t="s">
        <v>4452</v>
      </c>
      <c r="E1689" s="7" t="s">
        <v>0</v>
      </c>
      <c r="F1689" s="7" t="s">
        <v>132</v>
      </c>
      <c r="G1689" s="7">
        <v>924.85</v>
      </c>
      <c r="H1689" s="7">
        <v>980.4</v>
      </c>
      <c r="I1689" s="7">
        <v>45.38</v>
      </c>
      <c r="J1689" s="7">
        <v>1950.63</v>
      </c>
      <c r="K1689" s="7" t="s">
        <v>132</v>
      </c>
      <c r="L1689" s="7">
        <v>2</v>
      </c>
      <c r="M1689" s="7" t="s">
        <v>4663</v>
      </c>
      <c r="N1689" s="7"/>
    </row>
    <row r="1690" spans="1:14" hidden="1" x14ac:dyDescent="0.35">
      <c r="A1690" s="7">
        <v>31005500</v>
      </c>
      <c r="B1690" s="7" t="s">
        <v>6165</v>
      </c>
      <c r="C1690" s="7" t="s">
        <v>4457</v>
      </c>
      <c r="D1690" s="7" t="s">
        <v>4452</v>
      </c>
      <c r="E1690" s="7" t="s">
        <v>0</v>
      </c>
      <c r="F1690" s="7" t="s">
        <v>132</v>
      </c>
      <c r="G1690" s="7">
        <v>1846.33</v>
      </c>
      <c r="H1690" s="7">
        <v>1139.94</v>
      </c>
      <c r="I1690" s="7">
        <v>0</v>
      </c>
      <c r="J1690" s="7">
        <v>2986.27</v>
      </c>
      <c r="K1690" s="7" t="s">
        <v>132</v>
      </c>
      <c r="L1690" s="7">
        <v>3</v>
      </c>
      <c r="M1690" s="7" t="s">
        <v>4663</v>
      </c>
      <c r="N1690" s="7"/>
    </row>
    <row r="1691" spans="1:14" hidden="1" x14ac:dyDescent="0.35">
      <c r="A1691" s="7">
        <v>31005519</v>
      </c>
      <c r="B1691" s="7" t="s">
        <v>6166</v>
      </c>
      <c r="C1691" s="7" t="s">
        <v>4457</v>
      </c>
      <c r="D1691" s="7" t="s">
        <v>4452</v>
      </c>
      <c r="E1691" s="7" t="s">
        <v>0</v>
      </c>
      <c r="F1691" s="7" t="s">
        <v>132</v>
      </c>
      <c r="G1691" s="7">
        <v>972.38</v>
      </c>
      <c r="H1691" s="7">
        <v>587.95000000000005</v>
      </c>
      <c r="I1691" s="7">
        <v>45.39</v>
      </c>
      <c r="J1691" s="7">
        <v>1605.72</v>
      </c>
      <c r="K1691" s="7" t="s">
        <v>132</v>
      </c>
      <c r="L1691" s="7">
        <v>3</v>
      </c>
      <c r="M1691" s="7" t="s">
        <v>4663</v>
      </c>
      <c r="N1691" s="7"/>
    </row>
    <row r="1692" spans="1:14" hidden="1" x14ac:dyDescent="0.35">
      <c r="A1692" s="7">
        <v>31005527</v>
      </c>
      <c r="B1692" s="7" t="s">
        <v>6167</v>
      </c>
      <c r="C1692" s="7" t="s">
        <v>4457</v>
      </c>
      <c r="D1692" s="7" t="s">
        <v>4452</v>
      </c>
      <c r="E1692" s="7" t="s">
        <v>0</v>
      </c>
      <c r="F1692" s="7" t="s">
        <v>132</v>
      </c>
      <c r="G1692" s="7">
        <v>1415.03</v>
      </c>
      <c r="H1692" s="7">
        <v>845.35</v>
      </c>
      <c r="I1692" s="7">
        <v>45.39</v>
      </c>
      <c r="J1692" s="7">
        <v>2305.77</v>
      </c>
      <c r="K1692" s="7" t="s">
        <v>132</v>
      </c>
      <c r="L1692" s="7">
        <v>3</v>
      </c>
      <c r="M1692" s="7" t="s">
        <v>4663</v>
      </c>
      <c r="N1692" s="7"/>
    </row>
    <row r="1693" spans="1:14" hidden="1" x14ac:dyDescent="0.35">
      <c r="A1693" s="7">
        <v>31005535</v>
      </c>
      <c r="B1693" s="7" t="s">
        <v>6168</v>
      </c>
      <c r="C1693" s="7" t="s">
        <v>4457</v>
      </c>
      <c r="D1693" s="7" t="s">
        <v>4452</v>
      </c>
      <c r="E1693" s="7" t="s">
        <v>0</v>
      </c>
      <c r="F1693" s="7" t="s">
        <v>132</v>
      </c>
      <c r="G1693" s="7">
        <v>1555.83</v>
      </c>
      <c r="H1693" s="7">
        <v>1121.0899999999999</v>
      </c>
      <c r="I1693" s="7">
        <v>45.39</v>
      </c>
      <c r="J1693" s="7">
        <v>2722.31</v>
      </c>
      <c r="K1693" s="7" t="s">
        <v>132</v>
      </c>
      <c r="L1693" s="7">
        <v>3</v>
      </c>
      <c r="M1693" s="7" t="s">
        <v>4663</v>
      </c>
      <c r="N1693" s="7"/>
    </row>
    <row r="1694" spans="1:14" ht="26" hidden="1" x14ac:dyDescent="0.35">
      <c r="A1694" s="7">
        <v>31005543</v>
      </c>
      <c r="B1694" s="7" t="s">
        <v>6169</v>
      </c>
      <c r="C1694" s="7" t="s">
        <v>4457</v>
      </c>
      <c r="D1694" s="7" t="s">
        <v>4452</v>
      </c>
      <c r="E1694" s="7" t="s">
        <v>0</v>
      </c>
      <c r="F1694" s="7" t="s">
        <v>132</v>
      </c>
      <c r="G1694" s="7">
        <v>1554.35</v>
      </c>
      <c r="H1694" s="7">
        <v>1139.94</v>
      </c>
      <c r="I1694" s="7">
        <v>45.39</v>
      </c>
      <c r="J1694" s="7">
        <v>2739.68</v>
      </c>
      <c r="K1694" s="7" t="s">
        <v>132</v>
      </c>
      <c r="L1694" s="7">
        <v>3</v>
      </c>
      <c r="M1694" s="7" t="s">
        <v>4663</v>
      </c>
      <c r="N1694" s="7"/>
    </row>
    <row r="1695" spans="1:14" ht="26" hidden="1" x14ac:dyDescent="0.35">
      <c r="A1695" s="7">
        <v>31005551</v>
      </c>
      <c r="B1695" s="7" t="s">
        <v>6170</v>
      </c>
      <c r="C1695" s="7" t="s">
        <v>4457</v>
      </c>
      <c r="D1695" s="7" t="s">
        <v>4452</v>
      </c>
      <c r="E1695" s="7" t="s">
        <v>0</v>
      </c>
      <c r="F1695" s="7" t="s">
        <v>132</v>
      </c>
      <c r="G1695" s="7">
        <v>1221.47</v>
      </c>
      <c r="H1695" s="7">
        <v>755.16</v>
      </c>
      <c r="I1695" s="7">
        <v>45.39</v>
      </c>
      <c r="J1695" s="7">
        <v>2022.02</v>
      </c>
      <c r="K1695" s="7" t="s">
        <v>132</v>
      </c>
      <c r="L1695" s="7">
        <v>3</v>
      </c>
      <c r="M1695" s="7" t="s">
        <v>4663</v>
      </c>
      <c r="N1695" s="7"/>
    </row>
    <row r="1696" spans="1:14" hidden="1" x14ac:dyDescent="0.35">
      <c r="A1696" s="7">
        <v>31005560</v>
      </c>
      <c r="B1696" s="7" t="s">
        <v>6171</v>
      </c>
      <c r="C1696" s="7" t="s">
        <v>4457</v>
      </c>
      <c r="D1696" s="7" t="s">
        <v>4452</v>
      </c>
      <c r="E1696" s="7" t="s">
        <v>0</v>
      </c>
      <c r="F1696" s="7" t="s">
        <v>132</v>
      </c>
      <c r="G1696" s="7">
        <v>1475.1</v>
      </c>
      <c r="H1696" s="7">
        <v>1072.32</v>
      </c>
      <c r="I1696" s="7">
        <v>45.39</v>
      </c>
      <c r="J1696" s="7">
        <v>2592.81</v>
      </c>
      <c r="K1696" s="7" t="s">
        <v>132</v>
      </c>
      <c r="L1696" s="7">
        <v>3</v>
      </c>
      <c r="M1696" s="7" t="s">
        <v>4663</v>
      </c>
      <c r="N1696" s="7"/>
    </row>
    <row r="1697" spans="1:14" hidden="1" x14ac:dyDescent="0.35">
      <c r="A1697" s="7">
        <v>31005578</v>
      </c>
      <c r="B1697" s="7" t="s">
        <v>6172</v>
      </c>
      <c r="C1697" s="7" t="s">
        <v>4457</v>
      </c>
      <c r="D1697" s="7" t="s">
        <v>4452</v>
      </c>
      <c r="E1697" s="7" t="s">
        <v>0</v>
      </c>
      <c r="F1697" s="7" t="s">
        <v>132</v>
      </c>
      <c r="G1697" s="7">
        <v>1475.1</v>
      </c>
      <c r="H1697" s="7">
        <v>950.95</v>
      </c>
      <c r="I1697" s="7">
        <v>45.39</v>
      </c>
      <c r="J1697" s="7">
        <v>2471.44</v>
      </c>
      <c r="K1697" s="7" t="s">
        <v>132</v>
      </c>
      <c r="L1697" s="7">
        <v>3</v>
      </c>
      <c r="M1697" s="7" t="s">
        <v>4663</v>
      </c>
      <c r="N1697" s="7"/>
    </row>
    <row r="1698" spans="1:14" hidden="1" x14ac:dyDescent="0.35">
      <c r="A1698" s="7">
        <v>31005586</v>
      </c>
      <c r="B1698" s="7" t="s">
        <v>6173</v>
      </c>
      <c r="C1698" s="7" t="s">
        <v>4457</v>
      </c>
      <c r="D1698" s="7" t="s">
        <v>4452</v>
      </c>
      <c r="E1698" s="7" t="s">
        <v>0</v>
      </c>
      <c r="F1698" s="7" t="s">
        <v>132</v>
      </c>
      <c r="G1698" s="7">
        <v>1264.22</v>
      </c>
      <c r="H1698" s="7">
        <v>926.6</v>
      </c>
      <c r="I1698" s="7">
        <v>0</v>
      </c>
      <c r="J1698" s="7">
        <v>2190.8200000000002</v>
      </c>
      <c r="K1698" s="7" t="s">
        <v>132</v>
      </c>
      <c r="L1698" s="7">
        <v>3</v>
      </c>
      <c r="M1698" s="7" t="s">
        <v>4663</v>
      </c>
      <c r="N1698" s="7"/>
    </row>
    <row r="1699" spans="1:14" hidden="1" x14ac:dyDescent="0.35">
      <c r="A1699" s="7">
        <v>31005632</v>
      </c>
      <c r="B1699" s="7" t="s">
        <v>6174</v>
      </c>
      <c r="C1699" s="7" t="s">
        <v>4457</v>
      </c>
      <c r="D1699" s="7" t="s">
        <v>4452</v>
      </c>
      <c r="E1699" s="7" t="s">
        <v>0</v>
      </c>
      <c r="F1699" s="7" t="s">
        <v>132</v>
      </c>
      <c r="G1699" s="7">
        <v>650.55999999999995</v>
      </c>
      <c r="H1699" s="7">
        <v>387.25</v>
      </c>
      <c r="I1699" s="7">
        <v>45.39</v>
      </c>
      <c r="J1699" s="7">
        <v>1083.2</v>
      </c>
      <c r="K1699" s="7" t="s">
        <v>132</v>
      </c>
      <c r="L1699" s="7">
        <v>3</v>
      </c>
      <c r="M1699" s="7" t="s">
        <v>4663</v>
      </c>
      <c r="N1699" s="7"/>
    </row>
    <row r="1700" spans="1:14" hidden="1" x14ac:dyDescent="0.35">
      <c r="A1700" s="7">
        <v>31005659</v>
      </c>
      <c r="B1700" s="7" t="s">
        <v>6175</v>
      </c>
      <c r="C1700" s="7" t="s">
        <v>4457</v>
      </c>
      <c r="D1700" s="7" t="s">
        <v>4452</v>
      </c>
      <c r="E1700" s="7" t="s">
        <v>0</v>
      </c>
      <c r="F1700" s="7" t="s">
        <v>132</v>
      </c>
      <c r="G1700" s="7">
        <v>951.7</v>
      </c>
      <c r="H1700" s="7">
        <v>1069.5</v>
      </c>
      <c r="I1700" s="7">
        <v>45.39</v>
      </c>
      <c r="J1700" s="7">
        <v>2066.59</v>
      </c>
      <c r="K1700" s="7" t="s">
        <v>132</v>
      </c>
      <c r="L1700" s="7">
        <v>3</v>
      </c>
      <c r="M1700" s="7" t="s">
        <v>4663</v>
      </c>
      <c r="N1700" s="7"/>
    </row>
    <row r="1701" spans="1:14" hidden="1" x14ac:dyDescent="0.35">
      <c r="A1701" s="7">
        <v>31005667</v>
      </c>
      <c r="B1701" s="7" t="s">
        <v>6176</v>
      </c>
      <c r="C1701" s="7" t="s">
        <v>4457</v>
      </c>
      <c r="D1701" s="7" t="s">
        <v>4452</v>
      </c>
      <c r="E1701" s="7" t="s">
        <v>0</v>
      </c>
      <c r="F1701" s="7" t="s">
        <v>132</v>
      </c>
      <c r="G1701" s="7">
        <v>951.7</v>
      </c>
      <c r="H1701" s="7">
        <v>868.99</v>
      </c>
      <c r="I1701" s="7">
        <v>45.39</v>
      </c>
      <c r="J1701" s="7">
        <v>1866.08</v>
      </c>
      <c r="K1701" s="7" t="s">
        <v>132</v>
      </c>
      <c r="L1701" s="7">
        <v>3</v>
      </c>
      <c r="M1701" s="7" t="s">
        <v>4663</v>
      </c>
      <c r="N1701" s="7"/>
    </row>
    <row r="1702" spans="1:14" hidden="1" x14ac:dyDescent="0.35">
      <c r="A1702" s="7">
        <v>31005675</v>
      </c>
      <c r="B1702" s="7" t="s">
        <v>6177</v>
      </c>
      <c r="C1702" s="7" t="s">
        <v>4457</v>
      </c>
      <c r="D1702" s="7" t="s">
        <v>4452</v>
      </c>
      <c r="E1702" s="7" t="s">
        <v>0</v>
      </c>
      <c r="F1702" s="7" t="s">
        <v>132</v>
      </c>
      <c r="G1702" s="7">
        <v>110</v>
      </c>
      <c r="H1702" s="7">
        <v>136.68</v>
      </c>
      <c r="I1702" s="7">
        <v>30.8</v>
      </c>
      <c r="J1702" s="7">
        <v>277.48</v>
      </c>
      <c r="K1702" s="7" t="s">
        <v>0</v>
      </c>
      <c r="L1702" s="7">
        <v>2</v>
      </c>
      <c r="M1702" s="7" t="s">
        <v>4663</v>
      </c>
      <c r="N1702" s="7"/>
    </row>
    <row r="1703" spans="1:14" hidden="1" x14ac:dyDescent="0.35">
      <c r="A1703" s="7">
        <v>31006019</v>
      </c>
      <c r="B1703" s="7" t="s">
        <v>6178</v>
      </c>
      <c r="C1703" s="7" t="s">
        <v>4457</v>
      </c>
      <c r="D1703" s="7" t="s">
        <v>4452</v>
      </c>
      <c r="E1703" s="7" t="s">
        <v>0</v>
      </c>
      <c r="F1703" s="7" t="s">
        <v>132</v>
      </c>
      <c r="G1703" s="7">
        <v>673.33</v>
      </c>
      <c r="H1703" s="7">
        <v>505.68</v>
      </c>
      <c r="I1703" s="7">
        <v>84.99</v>
      </c>
      <c r="J1703" s="7">
        <v>1264</v>
      </c>
      <c r="K1703" s="7" t="s">
        <v>132</v>
      </c>
      <c r="L1703" s="7">
        <v>2</v>
      </c>
      <c r="M1703" s="7" t="s">
        <v>4663</v>
      </c>
      <c r="N1703" s="7"/>
    </row>
    <row r="1704" spans="1:14" hidden="1" x14ac:dyDescent="0.35">
      <c r="A1704" s="7">
        <v>31006027</v>
      </c>
      <c r="B1704" s="7" t="s">
        <v>6179</v>
      </c>
      <c r="C1704" s="7" t="s">
        <v>4457</v>
      </c>
      <c r="D1704" s="7" t="s">
        <v>4452</v>
      </c>
      <c r="E1704" s="7" t="s">
        <v>0</v>
      </c>
      <c r="F1704" s="7" t="s">
        <v>132</v>
      </c>
      <c r="G1704" s="7">
        <v>442.75</v>
      </c>
      <c r="H1704" s="7">
        <v>484</v>
      </c>
      <c r="I1704" s="7">
        <v>35.200000000000003</v>
      </c>
      <c r="J1704" s="7">
        <v>961.95</v>
      </c>
      <c r="K1704" s="7" t="s">
        <v>132</v>
      </c>
      <c r="L1704" s="7">
        <v>2</v>
      </c>
      <c r="M1704" s="7" t="s">
        <v>4663</v>
      </c>
      <c r="N1704" s="7"/>
    </row>
    <row r="1705" spans="1:14" hidden="1" x14ac:dyDescent="0.35">
      <c r="A1705" s="7">
        <v>31006035</v>
      </c>
      <c r="B1705" s="7" t="s">
        <v>6180</v>
      </c>
      <c r="C1705" s="7" t="s">
        <v>4457</v>
      </c>
      <c r="D1705" s="7" t="s">
        <v>4452</v>
      </c>
      <c r="E1705" s="7" t="s">
        <v>0</v>
      </c>
      <c r="F1705" s="7" t="s">
        <v>132</v>
      </c>
      <c r="G1705" s="7">
        <v>970.84</v>
      </c>
      <c r="H1705" s="7">
        <v>842.5</v>
      </c>
      <c r="I1705" s="7">
        <v>134.47999999999999</v>
      </c>
      <c r="J1705" s="7">
        <v>1947.82</v>
      </c>
      <c r="K1705" s="7" t="s">
        <v>132</v>
      </c>
      <c r="L1705" s="7">
        <v>3</v>
      </c>
      <c r="M1705" s="7" t="s">
        <v>4663</v>
      </c>
      <c r="N1705" s="7"/>
    </row>
    <row r="1706" spans="1:14" hidden="1" x14ac:dyDescent="0.35">
      <c r="A1706" s="7">
        <v>31006043</v>
      </c>
      <c r="B1706" s="7" t="s">
        <v>6181</v>
      </c>
      <c r="C1706" s="7" t="s">
        <v>4457</v>
      </c>
      <c r="D1706" s="7" t="s">
        <v>4452</v>
      </c>
      <c r="E1706" s="7" t="s">
        <v>0</v>
      </c>
      <c r="F1706" s="7" t="s">
        <v>132</v>
      </c>
      <c r="G1706" s="7">
        <v>563.33000000000004</v>
      </c>
      <c r="H1706" s="7">
        <v>796.98</v>
      </c>
      <c r="I1706" s="7">
        <v>84.99</v>
      </c>
      <c r="J1706" s="7">
        <v>1445.3</v>
      </c>
      <c r="K1706" s="7" t="s">
        <v>132</v>
      </c>
      <c r="L1706" s="7">
        <v>5</v>
      </c>
      <c r="M1706" s="7" t="s">
        <v>4663</v>
      </c>
      <c r="N1706" s="7"/>
    </row>
    <row r="1707" spans="1:14" hidden="1" x14ac:dyDescent="0.35">
      <c r="A1707" s="7">
        <v>31006051</v>
      </c>
      <c r="B1707" s="7" t="s">
        <v>6182</v>
      </c>
      <c r="C1707" s="7" t="s">
        <v>4457</v>
      </c>
      <c r="D1707" s="7" t="s">
        <v>4452</v>
      </c>
      <c r="E1707" s="7" t="s">
        <v>0</v>
      </c>
      <c r="F1707" s="7" t="s">
        <v>132</v>
      </c>
      <c r="G1707" s="7">
        <v>940.79</v>
      </c>
      <c r="H1707" s="7">
        <v>781.15</v>
      </c>
      <c r="I1707" s="7">
        <v>134.47999999999999</v>
      </c>
      <c r="J1707" s="7">
        <v>1856.42</v>
      </c>
      <c r="K1707" s="7" t="s">
        <v>132</v>
      </c>
      <c r="L1707" s="7">
        <v>5</v>
      </c>
      <c r="M1707" s="7" t="s">
        <v>4663</v>
      </c>
      <c r="N1707" s="7"/>
    </row>
    <row r="1708" spans="1:14" hidden="1" x14ac:dyDescent="0.35">
      <c r="A1708" s="7">
        <v>31006060</v>
      </c>
      <c r="B1708" s="7" t="s">
        <v>6183</v>
      </c>
      <c r="C1708" s="7" t="s">
        <v>4457</v>
      </c>
      <c r="D1708" s="7" t="s">
        <v>4452</v>
      </c>
      <c r="E1708" s="7" t="s">
        <v>0</v>
      </c>
      <c r="F1708" s="7" t="s">
        <v>132</v>
      </c>
      <c r="G1708" s="7">
        <v>940.79</v>
      </c>
      <c r="H1708" s="7">
        <v>884.23</v>
      </c>
      <c r="I1708" s="7">
        <v>134.47999999999999</v>
      </c>
      <c r="J1708" s="7">
        <v>1959.5</v>
      </c>
      <c r="K1708" s="7" t="s">
        <v>132</v>
      </c>
      <c r="L1708" s="7">
        <v>7</v>
      </c>
      <c r="M1708" s="7" t="s">
        <v>4663</v>
      </c>
      <c r="N1708" s="7"/>
    </row>
    <row r="1709" spans="1:14" hidden="1" x14ac:dyDescent="0.35">
      <c r="A1709" s="7">
        <v>31006078</v>
      </c>
      <c r="B1709" s="7" t="s">
        <v>6184</v>
      </c>
      <c r="C1709" s="7" t="s">
        <v>4457</v>
      </c>
      <c r="D1709" s="7" t="s">
        <v>4452</v>
      </c>
      <c r="E1709" s="7" t="s">
        <v>0</v>
      </c>
      <c r="F1709" s="7" t="s">
        <v>132</v>
      </c>
      <c r="G1709" s="7">
        <v>2051.5</v>
      </c>
      <c r="H1709" s="7">
        <v>1556.64</v>
      </c>
      <c r="I1709" s="7">
        <v>134.47999999999999</v>
      </c>
      <c r="J1709" s="7">
        <v>3742.62</v>
      </c>
      <c r="K1709" s="7" t="s">
        <v>132</v>
      </c>
      <c r="L1709" s="7">
        <v>7</v>
      </c>
      <c r="M1709" s="7" t="s">
        <v>4663</v>
      </c>
      <c r="N1709" s="7"/>
    </row>
    <row r="1710" spans="1:14" hidden="1" x14ac:dyDescent="0.35">
      <c r="A1710" s="7">
        <v>31006086</v>
      </c>
      <c r="B1710" s="7" t="s">
        <v>6185</v>
      </c>
      <c r="C1710" s="7" t="s">
        <v>4457</v>
      </c>
      <c r="D1710" s="7" t="s">
        <v>4452</v>
      </c>
      <c r="E1710" s="7" t="s">
        <v>0</v>
      </c>
      <c r="F1710" s="7" t="s">
        <v>132</v>
      </c>
      <c r="G1710" s="7">
        <v>717.64</v>
      </c>
      <c r="H1710" s="7">
        <v>683.84</v>
      </c>
      <c r="I1710" s="7">
        <v>134.47999999999999</v>
      </c>
      <c r="J1710" s="7">
        <v>1535.96</v>
      </c>
      <c r="K1710" s="7" t="s">
        <v>132</v>
      </c>
      <c r="L1710" s="7">
        <v>7</v>
      </c>
      <c r="M1710" s="7" t="s">
        <v>4663</v>
      </c>
      <c r="N1710" s="7"/>
    </row>
    <row r="1711" spans="1:14" hidden="1" x14ac:dyDescent="0.35">
      <c r="A1711" s="7">
        <v>31006094</v>
      </c>
      <c r="B1711" s="7" t="s">
        <v>6186</v>
      </c>
      <c r="C1711" s="7" t="s">
        <v>4457</v>
      </c>
      <c r="D1711" s="7" t="s">
        <v>4452</v>
      </c>
      <c r="E1711" s="7" t="s">
        <v>132</v>
      </c>
      <c r="F1711" s="7" t="s">
        <v>132</v>
      </c>
      <c r="G1711" s="7">
        <v>600.73</v>
      </c>
      <c r="H1711" s="7">
        <v>602.24</v>
      </c>
      <c r="I1711" s="7">
        <v>84.99</v>
      </c>
      <c r="J1711" s="7">
        <v>1287.96</v>
      </c>
      <c r="K1711" s="7" t="s">
        <v>132</v>
      </c>
      <c r="L1711" s="7">
        <v>5</v>
      </c>
      <c r="M1711" s="7" t="s">
        <v>4663</v>
      </c>
      <c r="N1711" s="7"/>
    </row>
    <row r="1712" spans="1:14" hidden="1" x14ac:dyDescent="0.35">
      <c r="A1712" s="7">
        <v>31006108</v>
      </c>
      <c r="B1712" s="7" t="s">
        <v>6187</v>
      </c>
      <c r="C1712" s="7" t="s">
        <v>4457</v>
      </c>
      <c r="D1712" s="7" t="s">
        <v>4452</v>
      </c>
      <c r="E1712" s="7" t="s">
        <v>0</v>
      </c>
      <c r="F1712" s="7" t="s">
        <v>132</v>
      </c>
      <c r="G1712" s="7">
        <v>1075.83</v>
      </c>
      <c r="H1712" s="7">
        <v>624.41</v>
      </c>
      <c r="I1712" s="7">
        <v>64.989999999999995</v>
      </c>
      <c r="J1712" s="7">
        <v>1765.23</v>
      </c>
      <c r="K1712" s="7" t="s">
        <v>132</v>
      </c>
      <c r="L1712" s="7">
        <v>4</v>
      </c>
      <c r="M1712" s="7" t="s">
        <v>4663</v>
      </c>
      <c r="N1712" s="7"/>
    </row>
    <row r="1713" spans="1:14" hidden="1" x14ac:dyDescent="0.35">
      <c r="A1713" s="7">
        <v>31006116</v>
      </c>
      <c r="B1713" s="7" t="s">
        <v>6188</v>
      </c>
      <c r="C1713" s="7" t="s">
        <v>4457</v>
      </c>
      <c r="D1713" s="7" t="s">
        <v>4452</v>
      </c>
      <c r="E1713" s="7" t="s">
        <v>0</v>
      </c>
      <c r="F1713" s="7" t="s">
        <v>132</v>
      </c>
      <c r="G1713" s="7">
        <v>1254.79</v>
      </c>
      <c r="H1713" s="7">
        <v>827.7</v>
      </c>
      <c r="I1713" s="7">
        <v>84.99</v>
      </c>
      <c r="J1713" s="7">
        <v>2167.48</v>
      </c>
      <c r="K1713" s="7" t="s">
        <v>132</v>
      </c>
      <c r="L1713" s="7">
        <v>5</v>
      </c>
      <c r="M1713" s="7" t="s">
        <v>4663</v>
      </c>
      <c r="N1713" s="7"/>
    </row>
    <row r="1714" spans="1:14" hidden="1" x14ac:dyDescent="0.35">
      <c r="A1714" s="7">
        <v>31006167</v>
      </c>
      <c r="B1714" s="7" t="s">
        <v>6189</v>
      </c>
      <c r="C1714" s="7" t="s">
        <v>4457</v>
      </c>
      <c r="D1714" s="7" t="s">
        <v>4452</v>
      </c>
      <c r="E1714" s="7" t="s">
        <v>0</v>
      </c>
      <c r="F1714" s="7" t="s">
        <v>132</v>
      </c>
      <c r="G1714" s="7">
        <v>1171.31</v>
      </c>
      <c r="H1714" s="7">
        <v>684.47</v>
      </c>
      <c r="I1714" s="7">
        <v>35.200000000000003</v>
      </c>
      <c r="J1714" s="7">
        <v>1890.98</v>
      </c>
      <c r="K1714" s="7" t="s">
        <v>132</v>
      </c>
      <c r="L1714" s="7">
        <v>3</v>
      </c>
      <c r="M1714" s="7" t="s">
        <v>4663</v>
      </c>
      <c r="N1714" s="7"/>
    </row>
    <row r="1715" spans="1:14" hidden="1" x14ac:dyDescent="0.35">
      <c r="A1715" s="7">
        <v>31006175</v>
      </c>
      <c r="B1715" s="7" t="s">
        <v>6190</v>
      </c>
      <c r="C1715" s="7" t="s">
        <v>4457</v>
      </c>
      <c r="D1715" s="7" t="s">
        <v>4452</v>
      </c>
      <c r="E1715" s="7" t="s">
        <v>0</v>
      </c>
      <c r="F1715" s="7" t="s">
        <v>132</v>
      </c>
      <c r="G1715" s="7">
        <v>1064.22</v>
      </c>
      <c r="H1715" s="7">
        <v>594.95000000000005</v>
      </c>
      <c r="I1715" s="7">
        <v>45.39</v>
      </c>
      <c r="J1715" s="7">
        <v>1704.56</v>
      </c>
      <c r="K1715" s="7" t="s">
        <v>132</v>
      </c>
      <c r="L1715" s="7">
        <v>3</v>
      </c>
      <c r="M1715" s="7" t="s">
        <v>4663</v>
      </c>
      <c r="N1715" s="7"/>
    </row>
    <row r="1716" spans="1:14" hidden="1" x14ac:dyDescent="0.35">
      <c r="A1716" s="7">
        <v>31006183</v>
      </c>
      <c r="B1716" s="7" t="s">
        <v>6191</v>
      </c>
      <c r="C1716" s="7" t="s">
        <v>4457</v>
      </c>
      <c r="D1716" s="7" t="s">
        <v>4452</v>
      </c>
      <c r="E1716" s="7" t="s">
        <v>0</v>
      </c>
      <c r="F1716" s="7" t="s">
        <v>132</v>
      </c>
      <c r="G1716" s="7">
        <v>1239.1500000000001</v>
      </c>
      <c r="H1716" s="7">
        <v>731.52</v>
      </c>
      <c r="I1716" s="7">
        <v>45.39</v>
      </c>
      <c r="J1716" s="7">
        <v>2016.06</v>
      </c>
      <c r="K1716" s="7" t="s">
        <v>132</v>
      </c>
      <c r="L1716" s="7">
        <v>3</v>
      </c>
      <c r="M1716" s="7" t="s">
        <v>4663</v>
      </c>
      <c r="N1716" s="7"/>
    </row>
    <row r="1717" spans="1:14" hidden="1" x14ac:dyDescent="0.35">
      <c r="A1717" s="7">
        <v>31007015</v>
      </c>
      <c r="B1717" s="7" t="s">
        <v>6192</v>
      </c>
      <c r="C1717" s="7" t="s">
        <v>4457</v>
      </c>
      <c r="D1717" s="7" t="s">
        <v>4452</v>
      </c>
      <c r="E1717" s="7" t="s">
        <v>0</v>
      </c>
      <c r="F1717" s="7" t="s">
        <v>132</v>
      </c>
      <c r="G1717" s="7">
        <v>110</v>
      </c>
      <c r="H1717" s="7">
        <v>112.84</v>
      </c>
      <c r="I1717" s="7">
        <v>30.8</v>
      </c>
      <c r="J1717" s="7">
        <v>253.64</v>
      </c>
      <c r="K1717" s="7" t="s">
        <v>0</v>
      </c>
      <c r="L1717" s="7">
        <v>1</v>
      </c>
      <c r="M1717" s="7" t="s">
        <v>4663</v>
      </c>
      <c r="N1717" s="7"/>
    </row>
    <row r="1718" spans="1:14" hidden="1" x14ac:dyDescent="0.35">
      <c r="A1718" s="7">
        <v>31007023</v>
      </c>
      <c r="B1718" s="7" t="s">
        <v>6193</v>
      </c>
      <c r="C1718" s="7" t="s">
        <v>4457</v>
      </c>
      <c r="D1718" s="7" t="s">
        <v>4452</v>
      </c>
      <c r="E1718" s="7" t="s">
        <v>132</v>
      </c>
      <c r="F1718" s="7" t="s">
        <v>132</v>
      </c>
      <c r="G1718" s="7">
        <v>941.6</v>
      </c>
      <c r="H1718" s="7">
        <v>884.23</v>
      </c>
      <c r="I1718" s="7">
        <v>96.25</v>
      </c>
      <c r="J1718" s="7">
        <v>1922.08</v>
      </c>
      <c r="K1718" s="7" t="s">
        <v>132</v>
      </c>
      <c r="L1718" s="7">
        <v>5</v>
      </c>
      <c r="M1718" s="7" t="s">
        <v>4663</v>
      </c>
      <c r="N1718" s="7"/>
    </row>
    <row r="1719" spans="1:14" hidden="1" x14ac:dyDescent="0.35">
      <c r="A1719" s="7">
        <v>31007031</v>
      </c>
      <c r="B1719" s="7" t="s">
        <v>6194</v>
      </c>
      <c r="C1719" s="7" t="s">
        <v>4457</v>
      </c>
      <c r="D1719" s="7" t="s">
        <v>4452</v>
      </c>
      <c r="E1719" s="7" t="s">
        <v>132</v>
      </c>
      <c r="F1719" s="7" t="s">
        <v>132</v>
      </c>
      <c r="G1719" s="7">
        <v>1159.0899999999999</v>
      </c>
      <c r="H1719" s="7">
        <v>755.16</v>
      </c>
      <c r="I1719" s="7">
        <v>96.25</v>
      </c>
      <c r="J1719" s="7">
        <v>2010.5</v>
      </c>
      <c r="K1719" s="7" t="s">
        <v>132</v>
      </c>
      <c r="L1719" s="7">
        <v>4</v>
      </c>
      <c r="M1719" s="7" t="s">
        <v>4663</v>
      </c>
      <c r="N1719" s="7"/>
    </row>
    <row r="1720" spans="1:14" hidden="1" x14ac:dyDescent="0.35">
      <c r="A1720" s="7">
        <v>31007040</v>
      </c>
      <c r="B1720" s="7" t="s">
        <v>6195</v>
      </c>
      <c r="C1720" s="7" t="s">
        <v>4457</v>
      </c>
      <c r="D1720" s="7" t="s">
        <v>4452</v>
      </c>
      <c r="E1720" s="7" t="s">
        <v>132</v>
      </c>
      <c r="F1720" s="7" t="s">
        <v>132</v>
      </c>
      <c r="G1720" s="7">
        <v>552.09</v>
      </c>
      <c r="H1720" s="7">
        <v>496.64</v>
      </c>
      <c r="I1720" s="7">
        <v>35.200000000000003</v>
      </c>
      <c r="J1720" s="7">
        <v>1083.93</v>
      </c>
      <c r="K1720" s="7" t="s">
        <v>132</v>
      </c>
      <c r="L1720" s="7">
        <v>3</v>
      </c>
      <c r="M1720" s="7" t="s">
        <v>4663</v>
      </c>
      <c r="N1720" s="7"/>
    </row>
    <row r="1721" spans="1:14" hidden="1" x14ac:dyDescent="0.35">
      <c r="A1721" s="7">
        <v>31007058</v>
      </c>
      <c r="B1721" s="7" t="s">
        <v>6196</v>
      </c>
      <c r="C1721" s="7" t="s">
        <v>4457</v>
      </c>
      <c r="D1721" s="7" t="s">
        <v>4452</v>
      </c>
      <c r="E1721" s="7" t="s">
        <v>0</v>
      </c>
      <c r="F1721" s="7" t="s">
        <v>132</v>
      </c>
      <c r="G1721" s="7">
        <v>1152.68</v>
      </c>
      <c r="H1721" s="7">
        <v>937.92</v>
      </c>
      <c r="I1721" s="7">
        <v>45.39</v>
      </c>
      <c r="J1721" s="7">
        <v>2135.9899999999998</v>
      </c>
      <c r="K1721" s="7" t="s">
        <v>132</v>
      </c>
      <c r="L1721" s="7">
        <v>3</v>
      </c>
      <c r="M1721" s="7" t="s">
        <v>4663</v>
      </c>
      <c r="N1721" s="7"/>
    </row>
    <row r="1722" spans="1:14" hidden="1" x14ac:dyDescent="0.35">
      <c r="A1722" s="7">
        <v>31007066</v>
      </c>
      <c r="B1722" s="7" t="s">
        <v>6197</v>
      </c>
      <c r="C1722" s="7" t="s">
        <v>4457</v>
      </c>
      <c r="D1722" s="7" t="s">
        <v>4452</v>
      </c>
      <c r="E1722" s="7" t="s">
        <v>0</v>
      </c>
      <c r="F1722" s="7" t="s">
        <v>132</v>
      </c>
      <c r="G1722" s="7">
        <v>1244.8599999999999</v>
      </c>
      <c r="H1722" s="7">
        <v>738.24</v>
      </c>
      <c r="I1722" s="7">
        <v>45.39</v>
      </c>
      <c r="J1722" s="7">
        <v>2028.49</v>
      </c>
      <c r="K1722" s="7" t="s">
        <v>132</v>
      </c>
      <c r="L1722" s="7">
        <v>3</v>
      </c>
      <c r="M1722" s="7" t="s">
        <v>4663</v>
      </c>
      <c r="N1722" s="7"/>
    </row>
    <row r="1723" spans="1:14" hidden="1" x14ac:dyDescent="0.35">
      <c r="A1723" s="7">
        <v>31008011</v>
      </c>
      <c r="B1723" s="7" t="s">
        <v>6198</v>
      </c>
      <c r="C1723" s="7" t="s">
        <v>4445</v>
      </c>
      <c r="D1723" s="7" t="s">
        <v>4462</v>
      </c>
      <c r="E1723" s="7" t="s">
        <v>132</v>
      </c>
      <c r="F1723" s="7" t="s">
        <v>0</v>
      </c>
      <c r="G1723" s="7">
        <v>315</v>
      </c>
      <c r="H1723" s="7">
        <v>85</v>
      </c>
      <c r="I1723" s="7">
        <v>0</v>
      </c>
      <c r="J1723" s="7">
        <v>400</v>
      </c>
      <c r="K1723" s="7" t="s">
        <v>0</v>
      </c>
      <c r="L1723" s="7">
        <v>1</v>
      </c>
      <c r="M1723" s="7" t="s">
        <v>5858</v>
      </c>
      <c r="N1723" s="7"/>
    </row>
    <row r="1724" spans="1:14" hidden="1" x14ac:dyDescent="0.35">
      <c r="A1724" s="7">
        <v>31008020</v>
      </c>
      <c r="B1724" s="7" t="s">
        <v>6199</v>
      </c>
      <c r="C1724" s="7" t="s">
        <v>4445</v>
      </c>
      <c r="D1724" s="7" t="s">
        <v>4446</v>
      </c>
      <c r="E1724" s="7" t="s">
        <v>0</v>
      </c>
      <c r="F1724" s="7" t="s">
        <v>0</v>
      </c>
      <c r="G1724" s="7">
        <v>1934.88</v>
      </c>
      <c r="H1724" s="7">
        <v>95</v>
      </c>
      <c r="I1724" s="7">
        <v>0</v>
      </c>
      <c r="J1724" s="7">
        <v>2029.88</v>
      </c>
      <c r="K1724" s="7" t="s">
        <v>0</v>
      </c>
      <c r="L1724" s="7">
        <v>1</v>
      </c>
      <c r="M1724" s="7" t="s">
        <v>5858</v>
      </c>
      <c r="N1724" s="7"/>
    </row>
    <row r="1725" spans="1:14" hidden="1" x14ac:dyDescent="0.35">
      <c r="A1725" s="7">
        <v>31008038</v>
      </c>
      <c r="B1725" s="7" t="s">
        <v>6200</v>
      </c>
      <c r="C1725" s="7" t="s">
        <v>4445</v>
      </c>
      <c r="D1725" s="7" t="s">
        <v>4446</v>
      </c>
      <c r="E1725" s="7" t="s">
        <v>0</v>
      </c>
      <c r="F1725" s="7" t="s">
        <v>0</v>
      </c>
      <c r="G1725" s="7">
        <v>2529.36</v>
      </c>
      <c r="H1725" s="7">
        <v>168.8</v>
      </c>
      <c r="I1725" s="7">
        <v>0</v>
      </c>
      <c r="J1725" s="7">
        <v>2698.16</v>
      </c>
      <c r="K1725" s="7" t="s">
        <v>0</v>
      </c>
      <c r="L1725" s="7">
        <v>1</v>
      </c>
      <c r="M1725" s="7" t="s">
        <v>5858</v>
      </c>
      <c r="N1725" s="7"/>
    </row>
    <row r="1726" spans="1:14" hidden="1" x14ac:dyDescent="0.35">
      <c r="A1726" s="7">
        <v>31008046</v>
      </c>
      <c r="B1726" s="7" t="s">
        <v>6201</v>
      </c>
      <c r="C1726" s="7" t="s">
        <v>4445</v>
      </c>
      <c r="D1726" s="7" t="s">
        <v>4462</v>
      </c>
      <c r="E1726" s="7" t="s">
        <v>132</v>
      </c>
      <c r="F1726" s="7" t="s">
        <v>0</v>
      </c>
      <c r="G1726" s="7">
        <v>365</v>
      </c>
      <c r="H1726" s="7">
        <v>85</v>
      </c>
      <c r="I1726" s="7">
        <v>0</v>
      </c>
      <c r="J1726" s="7">
        <v>450</v>
      </c>
      <c r="K1726" s="7" t="s">
        <v>0</v>
      </c>
      <c r="L1726" s="7">
        <v>1</v>
      </c>
      <c r="M1726" s="7" t="s">
        <v>5858</v>
      </c>
      <c r="N1726" s="7"/>
    </row>
    <row r="1727" spans="1:14" hidden="1" x14ac:dyDescent="0.35">
      <c r="A1727" s="7">
        <v>31008054</v>
      </c>
      <c r="B1727" s="7" t="s">
        <v>6202</v>
      </c>
      <c r="C1727" s="7" t="s">
        <v>4457</v>
      </c>
      <c r="D1727" s="7" t="s">
        <v>4452</v>
      </c>
      <c r="E1727" s="7" t="s">
        <v>0</v>
      </c>
      <c r="F1727" s="7" t="s">
        <v>132</v>
      </c>
      <c r="G1727" s="7">
        <v>332.09</v>
      </c>
      <c r="H1727" s="7">
        <v>297.27999999999997</v>
      </c>
      <c r="I1727" s="7">
        <v>11</v>
      </c>
      <c r="J1727" s="7">
        <v>640.37</v>
      </c>
      <c r="K1727" s="7" t="s">
        <v>132</v>
      </c>
      <c r="L1727" s="7">
        <v>3</v>
      </c>
      <c r="M1727" s="7" t="s">
        <v>5858</v>
      </c>
      <c r="N1727" s="7"/>
    </row>
    <row r="1728" spans="1:14" hidden="1" x14ac:dyDescent="0.35">
      <c r="A1728" s="7">
        <v>31008062</v>
      </c>
      <c r="B1728" s="7" t="s">
        <v>6203</v>
      </c>
      <c r="C1728" s="7" t="s">
        <v>4445</v>
      </c>
      <c r="D1728" s="7" t="s">
        <v>4462</v>
      </c>
      <c r="E1728" s="7" t="s">
        <v>132</v>
      </c>
      <c r="F1728" s="7" t="s">
        <v>0</v>
      </c>
      <c r="G1728" s="7">
        <v>50</v>
      </c>
      <c r="H1728" s="7">
        <v>95.23</v>
      </c>
      <c r="I1728" s="7">
        <v>0</v>
      </c>
      <c r="J1728" s="7">
        <v>145.22999999999999</v>
      </c>
      <c r="K1728" s="7" t="s">
        <v>0</v>
      </c>
      <c r="L1728" s="7">
        <v>0</v>
      </c>
      <c r="M1728" s="7" t="s">
        <v>5858</v>
      </c>
      <c r="N1728" s="7"/>
    </row>
    <row r="1729" spans="1:14" hidden="1" x14ac:dyDescent="0.35">
      <c r="A1729" s="7">
        <v>31008070</v>
      </c>
      <c r="B1729" s="7" t="s">
        <v>6204</v>
      </c>
      <c r="C1729" s="7" t="s">
        <v>4445</v>
      </c>
      <c r="D1729" s="7" t="s">
        <v>4462</v>
      </c>
      <c r="E1729" s="7" t="s">
        <v>132</v>
      </c>
      <c r="F1729" s="7" t="s">
        <v>0</v>
      </c>
      <c r="G1729" s="7">
        <v>100</v>
      </c>
      <c r="H1729" s="7">
        <v>100</v>
      </c>
      <c r="I1729" s="7">
        <v>0</v>
      </c>
      <c r="J1729" s="7">
        <v>200</v>
      </c>
      <c r="K1729" s="7" t="s">
        <v>132</v>
      </c>
      <c r="L1729" s="7">
        <v>1</v>
      </c>
      <c r="M1729" s="7" t="s">
        <v>5858</v>
      </c>
      <c r="N1729" s="7"/>
    </row>
    <row r="1730" spans="1:14" hidden="1" x14ac:dyDescent="0.35">
      <c r="A1730" s="7">
        <v>31008097</v>
      </c>
      <c r="B1730" s="7" t="s">
        <v>6205</v>
      </c>
      <c r="C1730" s="7" t="s">
        <v>4445</v>
      </c>
      <c r="D1730" s="7" t="s">
        <v>4462</v>
      </c>
      <c r="E1730" s="7" t="s">
        <v>0</v>
      </c>
      <c r="F1730" s="7" t="s">
        <v>0</v>
      </c>
      <c r="G1730" s="7">
        <v>68.61</v>
      </c>
      <c r="H1730" s="7">
        <v>70</v>
      </c>
      <c r="I1730" s="7">
        <v>0</v>
      </c>
      <c r="J1730" s="7">
        <v>138.61000000000001</v>
      </c>
      <c r="K1730" s="7" t="s">
        <v>132</v>
      </c>
      <c r="L1730" s="7">
        <v>0</v>
      </c>
      <c r="M1730" s="7" t="s">
        <v>5858</v>
      </c>
      <c r="N1730" s="7"/>
    </row>
    <row r="1731" spans="1:14" hidden="1" x14ac:dyDescent="0.35">
      <c r="A1731" s="7">
        <v>31008119</v>
      </c>
      <c r="B1731" s="7" t="s">
        <v>6206</v>
      </c>
      <c r="C1731" s="7" t="s">
        <v>4445</v>
      </c>
      <c r="D1731" s="7" t="s">
        <v>4462</v>
      </c>
      <c r="E1731" s="7" t="s">
        <v>132</v>
      </c>
      <c r="F1731" s="7" t="s">
        <v>0</v>
      </c>
      <c r="G1731" s="7">
        <v>2819.4</v>
      </c>
      <c r="H1731" s="7">
        <v>168.8</v>
      </c>
      <c r="I1731" s="7">
        <v>0</v>
      </c>
      <c r="J1731" s="7">
        <v>2988.2</v>
      </c>
      <c r="K1731" s="7" t="s">
        <v>0</v>
      </c>
      <c r="L1731" s="7">
        <v>1</v>
      </c>
      <c r="M1731" s="7" t="s">
        <v>5858</v>
      </c>
      <c r="N1731" s="7"/>
    </row>
    <row r="1732" spans="1:14" hidden="1" x14ac:dyDescent="0.35">
      <c r="A1732" s="7">
        <v>31009026</v>
      </c>
      <c r="B1732" s="7" t="s">
        <v>6207</v>
      </c>
      <c r="C1732" s="7" t="s">
        <v>4445</v>
      </c>
      <c r="D1732" s="7" t="s">
        <v>4462</v>
      </c>
      <c r="E1732" s="7" t="s">
        <v>0</v>
      </c>
      <c r="F1732" s="7" t="s">
        <v>0</v>
      </c>
      <c r="G1732" s="7">
        <v>110</v>
      </c>
      <c r="H1732" s="7">
        <v>63.18</v>
      </c>
      <c r="I1732" s="7">
        <v>30.8</v>
      </c>
      <c r="J1732" s="7">
        <v>203.98</v>
      </c>
      <c r="K1732" s="7" t="s">
        <v>0</v>
      </c>
      <c r="L1732" s="7">
        <v>0</v>
      </c>
      <c r="M1732" s="7" t="s">
        <v>4663</v>
      </c>
      <c r="N1732" s="7"/>
    </row>
    <row r="1733" spans="1:14" hidden="1" x14ac:dyDescent="0.35">
      <c r="A1733" s="7">
        <v>31009042</v>
      </c>
      <c r="B1733" s="7" t="s">
        <v>6208</v>
      </c>
      <c r="C1733" s="7" t="s">
        <v>4457</v>
      </c>
      <c r="D1733" s="7" t="s">
        <v>4452</v>
      </c>
      <c r="E1733" s="7" t="s">
        <v>0</v>
      </c>
      <c r="F1733" s="7" t="s">
        <v>132</v>
      </c>
      <c r="G1733" s="7">
        <v>564.53</v>
      </c>
      <c r="H1733" s="7">
        <v>278.02999999999997</v>
      </c>
      <c r="I1733" s="7">
        <v>11</v>
      </c>
      <c r="J1733" s="7">
        <v>853.56</v>
      </c>
      <c r="K1733" s="7" t="s">
        <v>132</v>
      </c>
      <c r="L1733" s="7">
        <v>2</v>
      </c>
      <c r="M1733" s="7" t="s">
        <v>4663</v>
      </c>
      <c r="N1733" s="7"/>
    </row>
    <row r="1734" spans="1:14" hidden="1" x14ac:dyDescent="0.35">
      <c r="A1734" s="7">
        <v>31009050</v>
      </c>
      <c r="B1734" s="7" t="s">
        <v>6209</v>
      </c>
      <c r="C1734" s="7" t="s">
        <v>4457</v>
      </c>
      <c r="D1734" s="7" t="s">
        <v>4452</v>
      </c>
      <c r="E1734" s="7" t="s">
        <v>0</v>
      </c>
      <c r="F1734" s="7" t="s">
        <v>132</v>
      </c>
      <c r="G1734" s="7">
        <v>335.61</v>
      </c>
      <c r="H1734" s="7">
        <v>258.88</v>
      </c>
      <c r="I1734" s="7">
        <v>11</v>
      </c>
      <c r="J1734" s="7">
        <v>605.49</v>
      </c>
      <c r="K1734" s="7" t="s">
        <v>132</v>
      </c>
      <c r="L1734" s="7">
        <v>3</v>
      </c>
      <c r="M1734" s="7" t="s">
        <v>4663</v>
      </c>
      <c r="N1734" s="7"/>
    </row>
    <row r="1735" spans="1:14" hidden="1" x14ac:dyDescent="0.35">
      <c r="A1735" s="7">
        <v>31009069</v>
      </c>
      <c r="B1735" s="7" t="s">
        <v>6210</v>
      </c>
      <c r="C1735" s="7" t="s">
        <v>4457</v>
      </c>
      <c r="D1735" s="7" t="s">
        <v>4452</v>
      </c>
      <c r="E1735" s="7" t="s">
        <v>132</v>
      </c>
      <c r="F1735" s="7" t="s">
        <v>132</v>
      </c>
      <c r="G1735" s="7">
        <v>725.66</v>
      </c>
      <c r="H1735" s="7">
        <v>657.77</v>
      </c>
      <c r="I1735" s="7">
        <v>11</v>
      </c>
      <c r="J1735" s="7">
        <v>1394.43</v>
      </c>
      <c r="K1735" s="7" t="s">
        <v>132</v>
      </c>
      <c r="L1735" s="7">
        <v>2</v>
      </c>
      <c r="M1735" s="7" t="s">
        <v>4663</v>
      </c>
      <c r="N1735" s="7"/>
    </row>
    <row r="1736" spans="1:14" hidden="1" x14ac:dyDescent="0.35">
      <c r="A1736" s="7">
        <v>31009077</v>
      </c>
      <c r="B1736" s="7" t="s">
        <v>6211</v>
      </c>
      <c r="C1736" s="7" t="s">
        <v>4457</v>
      </c>
      <c r="D1736" s="7" t="s">
        <v>4452</v>
      </c>
      <c r="E1736" s="7" t="s">
        <v>132</v>
      </c>
      <c r="F1736" s="7" t="s">
        <v>132</v>
      </c>
      <c r="G1736" s="7">
        <v>703.21</v>
      </c>
      <c r="H1736" s="7">
        <v>678.62</v>
      </c>
      <c r="I1736" s="7">
        <v>35.200000000000003</v>
      </c>
      <c r="J1736" s="7">
        <v>1417.03</v>
      </c>
      <c r="K1736" s="7" t="s">
        <v>132</v>
      </c>
      <c r="L1736" s="7">
        <v>2</v>
      </c>
      <c r="M1736" s="7" t="s">
        <v>4663</v>
      </c>
      <c r="N1736" s="7"/>
    </row>
    <row r="1737" spans="1:14" hidden="1" x14ac:dyDescent="0.35">
      <c r="A1737" s="7">
        <v>31009085</v>
      </c>
      <c r="B1737" s="7" t="s">
        <v>6212</v>
      </c>
      <c r="C1737" s="7" t="s">
        <v>4457</v>
      </c>
      <c r="D1737" s="7" t="s">
        <v>4452</v>
      </c>
      <c r="E1737" s="7" t="s">
        <v>0</v>
      </c>
      <c r="F1737" s="7" t="s">
        <v>132</v>
      </c>
      <c r="G1737" s="7">
        <v>594.15</v>
      </c>
      <c r="H1737" s="7">
        <v>606.62</v>
      </c>
      <c r="I1737" s="7">
        <v>11</v>
      </c>
      <c r="J1737" s="7">
        <v>1211.77</v>
      </c>
      <c r="K1737" s="7" t="s">
        <v>132</v>
      </c>
      <c r="L1737" s="7">
        <v>2</v>
      </c>
      <c r="M1737" s="7" t="s">
        <v>4663</v>
      </c>
      <c r="N1737" s="7"/>
    </row>
    <row r="1738" spans="1:14" hidden="1" x14ac:dyDescent="0.35">
      <c r="A1738" s="7">
        <v>31009093</v>
      </c>
      <c r="B1738" s="7" t="s">
        <v>6213</v>
      </c>
      <c r="C1738" s="7" t="s">
        <v>4457</v>
      </c>
      <c r="D1738" s="7" t="s">
        <v>4452</v>
      </c>
      <c r="E1738" s="7" t="s">
        <v>0</v>
      </c>
      <c r="F1738" s="7" t="s">
        <v>132</v>
      </c>
      <c r="G1738" s="7">
        <v>546.54</v>
      </c>
      <c r="H1738" s="7">
        <v>308.02</v>
      </c>
      <c r="I1738" s="7">
        <v>11</v>
      </c>
      <c r="J1738" s="7">
        <v>865.56</v>
      </c>
      <c r="K1738" s="7" t="s">
        <v>132</v>
      </c>
      <c r="L1738" s="7">
        <v>2</v>
      </c>
      <c r="M1738" s="7" t="s">
        <v>4663</v>
      </c>
      <c r="N1738" s="7"/>
    </row>
    <row r="1739" spans="1:14" hidden="1" x14ac:dyDescent="0.35">
      <c r="A1739" s="7">
        <v>31009107</v>
      </c>
      <c r="B1739" s="7" t="s">
        <v>6214</v>
      </c>
      <c r="C1739" s="7" t="s">
        <v>4457</v>
      </c>
      <c r="D1739" s="7" t="s">
        <v>4452</v>
      </c>
      <c r="E1739" s="7" t="s">
        <v>0</v>
      </c>
      <c r="F1739" s="7" t="s">
        <v>132</v>
      </c>
      <c r="G1739" s="7">
        <v>601.36</v>
      </c>
      <c r="H1739" s="7">
        <v>388.8</v>
      </c>
      <c r="I1739" s="7">
        <v>0</v>
      </c>
      <c r="J1739" s="7">
        <v>990.16</v>
      </c>
      <c r="K1739" s="7" t="s">
        <v>132</v>
      </c>
      <c r="L1739" s="7">
        <v>2</v>
      </c>
      <c r="M1739" s="7" t="s">
        <v>4663</v>
      </c>
      <c r="N1739" s="7"/>
    </row>
    <row r="1740" spans="1:14" hidden="1" x14ac:dyDescent="0.35">
      <c r="A1740" s="7">
        <v>31009115</v>
      </c>
      <c r="B1740" s="7" t="s">
        <v>6215</v>
      </c>
      <c r="C1740" s="7" t="s">
        <v>4457</v>
      </c>
      <c r="D1740" s="7" t="s">
        <v>4452</v>
      </c>
      <c r="E1740" s="7" t="s">
        <v>0</v>
      </c>
      <c r="F1740" s="7" t="s">
        <v>132</v>
      </c>
      <c r="G1740" s="7">
        <v>637.29</v>
      </c>
      <c r="H1740" s="7">
        <v>391.2</v>
      </c>
      <c r="I1740" s="7">
        <v>0</v>
      </c>
      <c r="J1740" s="7">
        <v>1028.49</v>
      </c>
      <c r="K1740" s="7" t="s">
        <v>132</v>
      </c>
      <c r="L1740" s="7">
        <v>2</v>
      </c>
      <c r="M1740" s="7" t="s">
        <v>4663</v>
      </c>
      <c r="N1740" s="7"/>
    </row>
    <row r="1741" spans="1:14" hidden="1" x14ac:dyDescent="0.35">
      <c r="A1741" s="7">
        <v>31009123</v>
      </c>
      <c r="B1741" s="7" t="s">
        <v>6216</v>
      </c>
      <c r="C1741" s="7" t="s">
        <v>4457</v>
      </c>
      <c r="D1741" s="7" t="s">
        <v>4452</v>
      </c>
      <c r="E1741" s="7" t="s">
        <v>0</v>
      </c>
      <c r="F1741" s="7" t="s">
        <v>132</v>
      </c>
      <c r="G1741" s="7">
        <v>629.45000000000005</v>
      </c>
      <c r="H1741" s="7">
        <v>617.01</v>
      </c>
      <c r="I1741" s="7">
        <v>11</v>
      </c>
      <c r="J1741" s="7">
        <v>1257.46</v>
      </c>
      <c r="K1741" s="7" t="s">
        <v>132</v>
      </c>
      <c r="L1741" s="7">
        <v>2</v>
      </c>
      <c r="M1741" s="7" t="s">
        <v>4663</v>
      </c>
      <c r="N1741" s="7"/>
    </row>
    <row r="1742" spans="1:14" hidden="1" x14ac:dyDescent="0.35">
      <c r="A1742" s="7">
        <v>31009131</v>
      </c>
      <c r="B1742" s="7" t="s">
        <v>6217</v>
      </c>
      <c r="C1742" s="7" t="s">
        <v>4457</v>
      </c>
      <c r="D1742" s="7" t="s">
        <v>4452</v>
      </c>
      <c r="E1742" s="7" t="s">
        <v>0</v>
      </c>
      <c r="F1742" s="7" t="s">
        <v>132</v>
      </c>
      <c r="G1742" s="7">
        <v>418.77</v>
      </c>
      <c r="H1742" s="7">
        <v>368</v>
      </c>
      <c r="I1742" s="7">
        <v>11</v>
      </c>
      <c r="J1742" s="7">
        <v>797.77</v>
      </c>
      <c r="K1742" s="7" t="s">
        <v>132</v>
      </c>
      <c r="L1742" s="7">
        <v>2</v>
      </c>
      <c r="M1742" s="7" t="s">
        <v>4663</v>
      </c>
      <c r="N1742" s="7"/>
    </row>
    <row r="1743" spans="1:14" hidden="1" x14ac:dyDescent="0.35">
      <c r="A1743" s="7">
        <v>31009140</v>
      </c>
      <c r="B1743" s="7" t="s">
        <v>6218</v>
      </c>
      <c r="C1743" s="7" t="s">
        <v>4457</v>
      </c>
      <c r="D1743" s="7" t="s">
        <v>4452</v>
      </c>
      <c r="E1743" s="7" t="s">
        <v>0</v>
      </c>
      <c r="F1743" s="7" t="s">
        <v>132</v>
      </c>
      <c r="G1743" s="7">
        <v>766.09</v>
      </c>
      <c r="H1743" s="7">
        <v>472</v>
      </c>
      <c r="I1743" s="7">
        <v>8.31</v>
      </c>
      <c r="J1743" s="7">
        <v>1246.4000000000001</v>
      </c>
      <c r="K1743" s="7" t="s">
        <v>132</v>
      </c>
      <c r="L1743" s="7">
        <v>2</v>
      </c>
      <c r="M1743" s="7" t="s">
        <v>4663</v>
      </c>
      <c r="N1743" s="7"/>
    </row>
    <row r="1744" spans="1:14" hidden="1" x14ac:dyDescent="0.35">
      <c r="A1744" s="7">
        <v>31009158</v>
      </c>
      <c r="B1744" s="7" t="s">
        <v>6219</v>
      </c>
      <c r="C1744" s="7" t="s">
        <v>4457</v>
      </c>
      <c r="D1744" s="7" t="s">
        <v>4452</v>
      </c>
      <c r="E1744" s="7" t="s">
        <v>132</v>
      </c>
      <c r="F1744" s="7" t="s">
        <v>132</v>
      </c>
      <c r="G1744" s="7">
        <v>616.20000000000005</v>
      </c>
      <c r="H1744" s="7">
        <v>452.86</v>
      </c>
      <c r="I1744" s="7">
        <v>11</v>
      </c>
      <c r="J1744" s="7">
        <v>1080.06</v>
      </c>
      <c r="K1744" s="7" t="s">
        <v>132</v>
      </c>
      <c r="L1744" s="7">
        <v>2</v>
      </c>
      <c r="M1744" s="7" t="s">
        <v>4663</v>
      </c>
      <c r="N1744" s="7"/>
    </row>
    <row r="1745" spans="1:14" hidden="1" x14ac:dyDescent="0.35">
      <c r="A1745" s="7">
        <v>31009166</v>
      </c>
      <c r="B1745" s="7" t="s">
        <v>6220</v>
      </c>
      <c r="C1745" s="7" t="s">
        <v>4457</v>
      </c>
      <c r="D1745" s="7" t="s">
        <v>4452</v>
      </c>
      <c r="E1745" s="7" t="s">
        <v>0</v>
      </c>
      <c r="F1745" s="7" t="s">
        <v>132</v>
      </c>
      <c r="G1745" s="7">
        <v>387.65</v>
      </c>
      <c r="H1745" s="7">
        <v>246.4</v>
      </c>
      <c r="I1745" s="7">
        <v>0</v>
      </c>
      <c r="J1745" s="7">
        <v>634.04999999999995</v>
      </c>
      <c r="K1745" s="7" t="s">
        <v>132</v>
      </c>
      <c r="L1745" s="7">
        <v>1</v>
      </c>
      <c r="M1745" s="7" t="s">
        <v>4663</v>
      </c>
      <c r="N1745" s="7"/>
    </row>
    <row r="1746" spans="1:14" ht="26" hidden="1" x14ac:dyDescent="0.35">
      <c r="A1746" s="7">
        <v>31009174</v>
      </c>
      <c r="B1746" s="7" t="s">
        <v>6221</v>
      </c>
      <c r="C1746" s="7" t="s">
        <v>4457</v>
      </c>
      <c r="D1746" s="7" t="s">
        <v>4452</v>
      </c>
      <c r="E1746" s="7" t="s">
        <v>132</v>
      </c>
      <c r="F1746" s="7" t="s">
        <v>132</v>
      </c>
      <c r="G1746" s="7">
        <v>1194.6400000000001</v>
      </c>
      <c r="H1746" s="7">
        <v>522.78</v>
      </c>
      <c r="I1746" s="7">
        <v>81.87</v>
      </c>
      <c r="J1746" s="7">
        <v>1799.29</v>
      </c>
      <c r="K1746" s="7" t="s">
        <v>132</v>
      </c>
      <c r="L1746" s="7">
        <v>2</v>
      </c>
      <c r="M1746" s="7" t="s">
        <v>4663</v>
      </c>
      <c r="N1746" s="7"/>
    </row>
    <row r="1747" spans="1:14" hidden="1" x14ac:dyDescent="0.35">
      <c r="A1747" s="7">
        <v>31009204</v>
      </c>
      <c r="B1747" s="7" t="s">
        <v>6222</v>
      </c>
      <c r="C1747" s="7" t="s">
        <v>4457</v>
      </c>
      <c r="D1747" s="7" t="s">
        <v>4452</v>
      </c>
      <c r="E1747" s="7" t="s">
        <v>0</v>
      </c>
      <c r="F1747" s="7" t="s">
        <v>132</v>
      </c>
      <c r="G1747" s="7">
        <v>501.4</v>
      </c>
      <c r="H1747" s="7">
        <v>968.85</v>
      </c>
      <c r="I1747" s="7">
        <v>56</v>
      </c>
      <c r="J1747" s="7">
        <v>1526.25</v>
      </c>
      <c r="K1747" s="7" t="s">
        <v>132</v>
      </c>
      <c r="L1747" s="7">
        <v>5</v>
      </c>
      <c r="M1747" s="7" t="s">
        <v>4663</v>
      </c>
      <c r="N1747" s="7"/>
    </row>
    <row r="1748" spans="1:14" ht="26" hidden="1" x14ac:dyDescent="0.35">
      <c r="A1748" s="7">
        <v>31009220</v>
      </c>
      <c r="B1748" s="7" t="s">
        <v>6223</v>
      </c>
      <c r="C1748" s="7" t="s">
        <v>4457</v>
      </c>
      <c r="D1748" s="7" t="s">
        <v>4452</v>
      </c>
      <c r="E1748" s="7" t="s">
        <v>0</v>
      </c>
      <c r="F1748" s="7" t="s">
        <v>132</v>
      </c>
      <c r="G1748" s="7">
        <v>685.8</v>
      </c>
      <c r="H1748" s="7">
        <v>711.98</v>
      </c>
      <c r="I1748" s="7">
        <v>21.5</v>
      </c>
      <c r="J1748" s="7">
        <v>1419.28</v>
      </c>
      <c r="K1748" s="7" t="s">
        <v>132</v>
      </c>
      <c r="L1748" s="7">
        <v>7</v>
      </c>
      <c r="M1748" s="7" t="s">
        <v>4663</v>
      </c>
      <c r="N1748" s="7"/>
    </row>
    <row r="1749" spans="1:14" hidden="1" x14ac:dyDescent="0.35">
      <c r="A1749" s="7">
        <v>31009239</v>
      </c>
      <c r="B1749" s="7" t="s">
        <v>6224</v>
      </c>
      <c r="C1749" s="7" t="s">
        <v>4457</v>
      </c>
      <c r="D1749" s="7" t="s">
        <v>4452</v>
      </c>
      <c r="E1749" s="7" t="s">
        <v>0</v>
      </c>
      <c r="F1749" s="7" t="s">
        <v>132</v>
      </c>
      <c r="G1749" s="7">
        <v>442.42</v>
      </c>
      <c r="H1749" s="7">
        <v>475.86</v>
      </c>
      <c r="I1749" s="7">
        <v>21.5</v>
      </c>
      <c r="J1749" s="7">
        <v>939.78</v>
      </c>
      <c r="K1749" s="7" t="s">
        <v>132</v>
      </c>
      <c r="L1749" s="7">
        <v>5</v>
      </c>
      <c r="M1749" s="7" t="s">
        <v>4663</v>
      </c>
      <c r="N1749" s="7"/>
    </row>
    <row r="1750" spans="1:14" hidden="1" x14ac:dyDescent="0.35">
      <c r="A1750" s="7">
        <v>31009247</v>
      </c>
      <c r="B1750" s="7" t="s">
        <v>6225</v>
      </c>
      <c r="C1750" s="7" t="s">
        <v>4445</v>
      </c>
      <c r="D1750" s="7" t="s">
        <v>4462</v>
      </c>
      <c r="E1750" s="7" t="s">
        <v>132</v>
      </c>
      <c r="F1750" s="7" t="s">
        <v>0</v>
      </c>
      <c r="G1750" s="7">
        <v>57.2</v>
      </c>
      <c r="H1750" s="7">
        <v>63.18</v>
      </c>
      <c r="I1750" s="7">
        <v>0</v>
      </c>
      <c r="J1750" s="7">
        <v>120.38</v>
      </c>
      <c r="K1750" s="7" t="s">
        <v>0</v>
      </c>
      <c r="L1750" s="7">
        <v>1</v>
      </c>
      <c r="M1750" s="7" t="s">
        <v>4663</v>
      </c>
      <c r="N1750" s="7"/>
    </row>
    <row r="1751" spans="1:14" ht="26" hidden="1" x14ac:dyDescent="0.35">
      <c r="A1751" s="7">
        <v>31009255</v>
      </c>
      <c r="B1751" s="7" t="s">
        <v>6226</v>
      </c>
      <c r="C1751" s="7" t="s">
        <v>4457</v>
      </c>
      <c r="D1751" s="7" t="s">
        <v>4452</v>
      </c>
      <c r="E1751" s="7" t="s">
        <v>0</v>
      </c>
      <c r="F1751" s="7" t="s">
        <v>132</v>
      </c>
      <c r="G1751" s="7">
        <v>970.5</v>
      </c>
      <c r="H1751" s="7">
        <v>849.75</v>
      </c>
      <c r="I1751" s="7">
        <v>56</v>
      </c>
      <c r="J1751" s="7">
        <v>1876.25</v>
      </c>
      <c r="K1751" s="7" t="s">
        <v>132</v>
      </c>
      <c r="L1751" s="7">
        <v>5</v>
      </c>
      <c r="M1751" s="7" t="s">
        <v>4663</v>
      </c>
      <c r="N1751" s="7"/>
    </row>
    <row r="1752" spans="1:14" hidden="1" x14ac:dyDescent="0.35">
      <c r="A1752" s="7">
        <v>31009263</v>
      </c>
      <c r="B1752" s="7" t="s">
        <v>6227</v>
      </c>
      <c r="C1752" s="7" t="s">
        <v>4457</v>
      </c>
      <c r="D1752" s="7" t="s">
        <v>4452</v>
      </c>
      <c r="E1752" s="7" t="s">
        <v>0</v>
      </c>
      <c r="F1752" s="7" t="s">
        <v>132</v>
      </c>
      <c r="G1752" s="7">
        <v>575.66999999999996</v>
      </c>
      <c r="H1752" s="7">
        <v>307.64999999999998</v>
      </c>
      <c r="I1752" s="7">
        <v>11</v>
      </c>
      <c r="J1752" s="7">
        <v>894.32</v>
      </c>
      <c r="K1752" s="7" t="s">
        <v>132</v>
      </c>
      <c r="L1752" s="7">
        <v>2</v>
      </c>
      <c r="M1752" s="7" t="s">
        <v>4663</v>
      </c>
      <c r="N1752" s="7"/>
    </row>
    <row r="1753" spans="1:14" hidden="1" x14ac:dyDescent="0.35">
      <c r="A1753" s="7">
        <v>31009271</v>
      </c>
      <c r="B1753" s="7" t="s">
        <v>6228</v>
      </c>
      <c r="C1753" s="7" t="s">
        <v>4457</v>
      </c>
      <c r="D1753" s="7" t="s">
        <v>4452</v>
      </c>
      <c r="E1753" s="7" t="s">
        <v>0</v>
      </c>
      <c r="F1753" s="7" t="s">
        <v>132</v>
      </c>
      <c r="G1753" s="7">
        <v>867.35</v>
      </c>
      <c r="H1753" s="7">
        <v>387.25</v>
      </c>
      <c r="I1753" s="7">
        <v>11</v>
      </c>
      <c r="J1753" s="7">
        <v>1265.5999999999999</v>
      </c>
      <c r="K1753" s="7" t="s">
        <v>132</v>
      </c>
      <c r="L1753" s="7">
        <v>2</v>
      </c>
      <c r="M1753" s="7" t="s">
        <v>4663</v>
      </c>
      <c r="N1753" s="7"/>
    </row>
    <row r="1754" spans="1:14" hidden="1" x14ac:dyDescent="0.35">
      <c r="A1754" s="7">
        <v>31009280</v>
      </c>
      <c r="B1754" s="7" t="s">
        <v>6229</v>
      </c>
      <c r="C1754" s="7" t="s">
        <v>4457</v>
      </c>
      <c r="D1754" s="7" t="s">
        <v>4452</v>
      </c>
      <c r="E1754" s="7" t="s">
        <v>0</v>
      </c>
      <c r="F1754" s="7" t="s">
        <v>132</v>
      </c>
      <c r="G1754" s="7">
        <v>831.67</v>
      </c>
      <c r="H1754" s="7">
        <v>477.89</v>
      </c>
      <c r="I1754" s="7">
        <v>11</v>
      </c>
      <c r="J1754" s="7">
        <v>1320.56</v>
      </c>
      <c r="K1754" s="7" t="s">
        <v>132</v>
      </c>
      <c r="L1754" s="7">
        <v>2</v>
      </c>
      <c r="M1754" s="7" t="s">
        <v>4663</v>
      </c>
      <c r="N1754" s="7"/>
    </row>
    <row r="1755" spans="1:14" hidden="1" x14ac:dyDescent="0.35">
      <c r="A1755" s="7">
        <v>31009298</v>
      </c>
      <c r="B1755" s="7" t="s">
        <v>6230</v>
      </c>
      <c r="C1755" s="7" t="s">
        <v>4457</v>
      </c>
      <c r="D1755" s="7" t="s">
        <v>4452</v>
      </c>
      <c r="E1755" s="7" t="s">
        <v>132</v>
      </c>
      <c r="F1755" s="7" t="s">
        <v>132</v>
      </c>
      <c r="G1755" s="7">
        <v>442.42</v>
      </c>
      <c r="H1755" s="7">
        <v>326.39999999999998</v>
      </c>
      <c r="I1755" s="7">
        <v>11</v>
      </c>
      <c r="J1755" s="7">
        <v>779.82</v>
      </c>
      <c r="K1755" s="7" t="s">
        <v>132</v>
      </c>
      <c r="L1755" s="7">
        <v>3</v>
      </c>
      <c r="M1755" s="7" t="s">
        <v>4663</v>
      </c>
      <c r="N1755" s="7"/>
    </row>
    <row r="1756" spans="1:14" hidden="1" x14ac:dyDescent="0.35">
      <c r="A1756" s="7">
        <v>31009301</v>
      </c>
      <c r="B1756" s="7" t="s">
        <v>6231</v>
      </c>
      <c r="C1756" s="7" t="s">
        <v>4457</v>
      </c>
      <c r="D1756" s="7" t="s">
        <v>4452</v>
      </c>
      <c r="E1756" s="7" t="s">
        <v>0</v>
      </c>
      <c r="F1756" s="7" t="s">
        <v>132</v>
      </c>
      <c r="G1756" s="7">
        <v>501.4</v>
      </c>
      <c r="H1756" s="7">
        <v>641.83000000000004</v>
      </c>
      <c r="I1756" s="7">
        <v>56</v>
      </c>
      <c r="J1756" s="7">
        <v>1199.23</v>
      </c>
      <c r="K1756" s="7" t="s">
        <v>132</v>
      </c>
      <c r="L1756" s="7">
        <v>5</v>
      </c>
      <c r="M1756" s="7" t="s">
        <v>4663</v>
      </c>
      <c r="N1756" s="7"/>
    </row>
    <row r="1757" spans="1:14" ht="26" hidden="1" x14ac:dyDescent="0.35">
      <c r="A1757" s="7">
        <v>31009310</v>
      </c>
      <c r="B1757" s="7" t="s">
        <v>6232</v>
      </c>
      <c r="C1757" s="7" t="s">
        <v>4457</v>
      </c>
      <c r="D1757" s="7" t="s">
        <v>4452</v>
      </c>
      <c r="E1757" s="7" t="s">
        <v>0</v>
      </c>
      <c r="F1757" s="7" t="s">
        <v>132</v>
      </c>
      <c r="G1757" s="7">
        <v>989.42</v>
      </c>
      <c r="H1757" s="7">
        <v>591.04</v>
      </c>
      <c r="I1757" s="7">
        <v>35.200000000000003</v>
      </c>
      <c r="J1757" s="7">
        <v>1615.66</v>
      </c>
      <c r="K1757" s="7" t="s">
        <v>132</v>
      </c>
      <c r="L1757" s="7">
        <v>3</v>
      </c>
      <c r="M1757" s="7" t="s">
        <v>4663</v>
      </c>
      <c r="N1757" s="7"/>
    </row>
    <row r="1758" spans="1:14" hidden="1" x14ac:dyDescent="0.35">
      <c r="A1758" s="7">
        <v>31009328</v>
      </c>
      <c r="B1758" s="7" t="s">
        <v>6233</v>
      </c>
      <c r="C1758" s="7" t="s">
        <v>4457</v>
      </c>
      <c r="D1758" s="7" t="s">
        <v>4452</v>
      </c>
      <c r="E1758" s="7" t="s">
        <v>0</v>
      </c>
      <c r="F1758" s="7" t="s">
        <v>132</v>
      </c>
      <c r="G1758" s="7">
        <v>612.72</v>
      </c>
      <c r="H1758" s="7">
        <v>774.8</v>
      </c>
      <c r="I1758" s="7">
        <v>11</v>
      </c>
      <c r="J1758" s="7">
        <v>1398.52</v>
      </c>
      <c r="K1758" s="7" t="s">
        <v>132</v>
      </c>
      <c r="L1758" s="7">
        <v>3</v>
      </c>
      <c r="M1758" s="7" t="s">
        <v>4663</v>
      </c>
      <c r="N1758" s="7"/>
    </row>
    <row r="1759" spans="1:14" hidden="1" x14ac:dyDescent="0.35">
      <c r="A1759" s="7">
        <v>31009336</v>
      </c>
      <c r="B1759" s="7" t="s">
        <v>6234</v>
      </c>
      <c r="C1759" s="7" t="s">
        <v>4457</v>
      </c>
      <c r="D1759" s="7" t="s">
        <v>4452</v>
      </c>
      <c r="E1759" s="7" t="s">
        <v>0</v>
      </c>
      <c r="F1759" s="7" t="s">
        <v>132</v>
      </c>
      <c r="G1759" s="7">
        <v>990.52</v>
      </c>
      <c r="H1759" s="7">
        <v>659.39</v>
      </c>
      <c r="I1759" s="7">
        <v>0</v>
      </c>
      <c r="J1759" s="7">
        <v>1649.91</v>
      </c>
      <c r="K1759" s="7" t="s">
        <v>132</v>
      </c>
      <c r="L1759" s="7">
        <v>1</v>
      </c>
      <c r="M1759" s="7" t="s">
        <v>4663</v>
      </c>
      <c r="N1759" s="7"/>
    </row>
    <row r="1760" spans="1:14" hidden="1" x14ac:dyDescent="0.35">
      <c r="A1760" s="7">
        <v>31009344</v>
      </c>
      <c r="B1760" s="7" t="s">
        <v>6235</v>
      </c>
      <c r="C1760" s="7" t="s">
        <v>4457</v>
      </c>
      <c r="D1760" s="7" t="s">
        <v>4452</v>
      </c>
      <c r="E1760" s="7" t="s">
        <v>0</v>
      </c>
      <c r="F1760" s="7" t="s">
        <v>132</v>
      </c>
      <c r="G1760" s="7">
        <v>645.99</v>
      </c>
      <c r="H1760" s="7">
        <v>472</v>
      </c>
      <c r="I1760" s="7">
        <v>8.31</v>
      </c>
      <c r="J1760" s="7">
        <v>1126.3</v>
      </c>
      <c r="K1760" s="7" t="s">
        <v>132</v>
      </c>
      <c r="L1760" s="7">
        <v>2</v>
      </c>
      <c r="M1760" s="7" t="s">
        <v>4663</v>
      </c>
      <c r="N1760" s="7"/>
    </row>
    <row r="1761" spans="1:14" ht="26" hidden="1" x14ac:dyDescent="0.35">
      <c r="A1761" s="7">
        <v>31009352</v>
      </c>
      <c r="B1761" s="7" t="s">
        <v>6236</v>
      </c>
      <c r="C1761" s="7" t="s">
        <v>4457</v>
      </c>
      <c r="D1761" s="7" t="s">
        <v>4452</v>
      </c>
      <c r="E1761" s="7" t="s">
        <v>132</v>
      </c>
      <c r="F1761" s="7" t="s">
        <v>132</v>
      </c>
      <c r="G1761" s="7">
        <v>898.55</v>
      </c>
      <c r="H1761" s="7">
        <v>430.4</v>
      </c>
      <c r="I1761" s="7">
        <v>0</v>
      </c>
      <c r="J1761" s="7">
        <v>1328.95</v>
      </c>
      <c r="K1761" s="7" t="s">
        <v>132</v>
      </c>
      <c r="L1761" s="7">
        <v>4</v>
      </c>
      <c r="M1761" s="7" t="s">
        <v>4663</v>
      </c>
      <c r="N1761" s="7"/>
    </row>
    <row r="1762" spans="1:14" hidden="1" x14ac:dyDescent="0.35">
      <c r="A1762" s="7">
        <v>31009360</v>
      </c>
      <c r="B1762" s="7" t="s">
        <v>6237</v>
      </c>
      <c r="C1762" s="7" t="s">
        <v>4457</v>
      </c>
      <c r="D1762" s="7" t="s">
        <v>4452</v>
      </c>
      <c r="E1762" s="7" t="s">
        <v>0</v>
      </c>
      <c r="F1762" s="7" t="s">
        <v>132</v>
      </c>
      <c r="G1762" s="7">
        <v>550</v>
      </c>
      <c r="H1762" s="7">
        <v>342.08</v>
      </c>
      <c r="I1762" s="7">
        <v>21.5</v>
      </c>
      <c r="J1762" s="7">
        <v>913.58</v>
      </c>
      <c r="K1762" s="7" t="s">
        <v>132</v>
      </c>
      <c r="L1762" s="7">
        <v>2</v>
      </c>
      <c r="M1762" s="7" t="s">
        <v>4663</v>
      </c>
      <c r="N1762" s="7"/>
    </row>
    <row r="1763" spans="1:14" hidden="1" x14ac:dyDescent="0.35">
      <c r="A1763" s="7">
        <v>31101011</v>
      </c>
      <c r="B1763" s="7" t="s">
        <v>6238</v>
      </c>
      <c r="C1763" s="7" t="s">
        <v>4457</v>
      </c>
      <c r="D1763" s="7" t="s">
        <v>4452</v>
      </c>
      <c r="E1763" s="7" t="s">
        <v>132</v>
      </c>
      <c r="F1763" s="7" t="s">
        <v>132</v>
      </c>
      <c r="G1763" s="7">
        <v>442.92</v>
      </c>
      <c r="H1763" s="7">
        <v>247.23</v>
      </c>
      <c r="I1763" s="7">
        <v>57.31</v>
      </c>
      <c r="J1763" s="7">
        <v>747.46</v>
      </c>
      <c r="K1763" s="7" t="s">
        <v>132</v>
      </c>
      <c r="L1763" s="7">
        <v>4</v>
      </c>
      <c r="M1763" s="7" t="s">
        <v>4544</v>
      </c>
      <c r="N1763" s="7"/>
    </row>
    <row r="1764" spans="1:14" hidden="1" x14ac:dyDescent="0.35">
      <c r="A1764" s="7">
        <v>31101020</v>
      </c>
      <c r="B1764" s="7" t="s">
        <v>6239</v>
      </c>
      <c r="C1764" s="7" t="s">
        <v>4457</v>
      </c>
      <c r="D1764" s="7" t="s">
        <v>4452</v>
      </c>
      <c r="E1764" s="7" t="s">
        <v>132</v>
      </c>
      <c r="F1764" s="7" t="s">
        <v>132</v>
      </c>
      <c r="G1764" s="7">
        <v>442.92</v>
      </c>
      <c r="H1764" s="7">
        <v>189.75</v>
      </c>
      <c r="I1764" s="7">
        <v>57.31</v>
      </c>
      <c r="J1764" s="7">
        <v>689.98</v>
      </c>
      <c r="K1764" s="7" t="s">
        <v>132</v>
      </c>
      <c r="L1764" s="7">
        <v>3</v>
      </c>
      <c r="M1764" s="7" t="s">
        <v>4544</v>
      </c>
      <c r="N1764" s="7"/>
    </row>
    <row r="1765" spans="1:14" hidden="1" x14ac:dyDescent="0.35">
      <c r="A1765" s="7">
        <v>31101038</v>
      </c>
      <c r="B1765" s="7" t="s">
        <v>6240</v>
      </c>
      <c r="C1765" s="7" t="s">
        <v>4457</v>
      </c>
      <c r="D1765" s="7" t="s">
        <v>4452</v>
      </c>
      <c r="E1765" s="7" t="s">
        <v>0</v>
      </c>
      <c r="F1765" s="7" t="s">
        <v>132</v>
      </c>
      <c r="G1765" s="7">
        <v>836.79</v>
      </c>
      <c r="H1765" s="7">
        <v>836.79</v>
      </c>
      <c r="I1765" s="7">
        <v>165.59</v>
      </c>
      <c r="J1765" s="7">
        <v>1839.17</v>
      </c>
      <c r="K1765" s="7" t="s">
        <v>132</v>
      </c>
      <c r="L1765" s="7">
        <v>5</v>
      </c>
      <c r="M1765" s="7" t="s">
        <v>4544</v>
      </c>
      <c r="N1765" s="7"/>
    </row>
    <row r="1766" spans="1:14" hidden="1" x14ac:dyDescent="0.35">
      <c r="A1766" s="7">
        <v>31101046</v>
      </c>
      <c r="B1766" s="7" t="s">
        <v>6241</v>
      </c>
      <c r="C1766" s="7" t="s">
        <v>4457</v>
      </c>
      <c r="D1766" s="7" t="s">
        <v>4452</v>
      </c>
      <c r="E1766" s="7" t="s">
        <v>0</v>
      </c>
      <c r="F1766" s="7" t="s">
        <v>132</v>
      </c>
      <c r="G1766" s="7">
        <v>1776.08</v>
      </c>
      <c r="H1766" s="7">
        <v>757.6</v>
      </c>
      <c r="I1766" s="7">
        <v>84</v>
      </c>
      <c r="J1766" s="7">
        <v>2617.6799999999998</v>
      </c>
      <c r="K1766" s="7" t="s">
        <v>132</v>
      </c>
      <c r="L1766" s="7">
        <v>5</v>
      </c>
      <c r="M1766" s="7" t="s">
        <v>4544</v>
      </c>
      <c r="N1766" s="7"/>
    </row>
    <row r="1767" spans="1:14" hidden="1" x14ac:dyDescent="0.35">
      <c r="A1767" s="7">
        <v>31101054</v>
      </c>
      <c r="B1767" s="7" t="s">
        <v>6242</v>
      </c>
      <c r="C1767" s="7" t="s">
        <v>4457</v>
      </c>
      <c r="D1767" s="7" t="s">
        <v>4452</v>
      </c>
      <c r="E1767" s="7" t="s">
        <v>0</v>
      </c>
      <c r="F1767" s="7" t="s">
        <v>132</v>
      </c>
      <c r="G1767" s="7">
        <v>1237.74</v>
      </c>
      <c r="H1767" s="7">
        <v>710.04</v>
      </c>
      <c r="I1767" s="7">
        <v>84</v>
      </c>
      <c r="J1767" s="7">
        <v>2031.78</v>
      </c>
      <c r="K1767" s="7" t="s">
        <v>132</v>
      </c>
      <c r="L1767" s="7">
        <v>2</v>
      </c>
      <c r="M1767" s="7" t="s">
        <v>4544</v>
      </c>
      <c r="N1767" s="7"/>
    </row>
    <row r="1768" spans="1:14" hidden="1" x14ac:dyDescent="0.35">
      <c r="A1768" s="7">
        <v>31101062</v>
      </c>
      <c r="B1768" s="7" t="s">
        <v>6243</v>
      </c>
      <c r="C1768" s="7" t="s">
        <v>4457</v>
      </c>
      <c r="D1768" s="7" t="s">
        <v>4452</v>
      </c>
      <c r="E1768" s="7" t="s">
        <v>0</v>
      </c>
      <c r="F1768" s="7" t="s">
        <v>132</v>
      </c>
      <c r="G1768" s="7">
        <v>1212.75</v>
      </c>
      <c r="H1768" s="7">
        <v>1841</v>
      </c>
      <c r="I1768" s="7">
        <v>204.38</v>
      </c>
      <c r="J1768" s="7">
        <v>3258.13</v>
      </c>
      <c r="K1768" s="7" t="s">
        <v>132</v>
      </c>
      <c r="L1768" s="7">
        <v>5</v>
      </c>
      <c r="M1768" s="7" t="s">
        <v>4544</v>
      </c>
      <c r="N1768" s="7"/>
    </row>
    <row r="1769" spans="1:14" hidden="1" x14ac:dyDescent="0.35">
      <c r="A1769" s="7">
        <v>31101070</v>
      </c>
      <c r="B1769" s="7" t="s">
        <v>6244</v>
      </c>
      <c r="C1769" s="7" t="s">
        <v>4457</v>
      </c>
      <c r="D1769" s="7" t="s">
        <v>4452</v>
      </c>
      <c r="E1769" s="7" t="s">
        <v>0</v>
      </c>
      <c r="F1769" s="7" t="s">
        <v>132</v>
      </c>
      <c r="G1769" s="7">
        <v>496.99</v>
      </c>
      <c r="H1769" s="7">
        <v>319.49</v>
      </c>
      <c r="I1769" s="7">
        <v>30.8</v>
      </c>
      <c r="J1769" s="7">
        <v>847.28</v>
      </c>
      <c r="K1769" s="7" t="s">
        <v>132</v>
      </c>
      <c r="L1769" s="7">
        <v>1</v>
      </c>
      <c r="M1769" s="7" t="s">
        <v>4544</v>
      </c>
      <c r="N1769" s="7"/>
    </row>
    <row r="1770" spans="1:14" hidden="1" x14ac:dyDescent="0.35">
      <c r="A1770" s="7">
        <v>31101089</v>
      </c>
      <c r="B1770" s="7" t="s">
        <v>6245</v>
      </c>
      <c r="C1770" s="7" t="s">
        <v>4457</v>
      </c>
      <c r="D1770" s="7" t="s">
        <v>4452</v>
      </c>
      <c r="E1770" s="7" t="s">
        <v>0</v>
      </c>
      <c r="F1770" s="7" t="s">
        <v>132</v>
      </c>
      <c r="G1770" s="7">
        <v>225</v>
      </c>
      <c r="H1770" s="7">
        <v>122.74</v>
      </c>
      <c r="I1770" s="7">
        <v>0</v>
      </c>
      <c r="J1770" s="7">
        <v>347.74</v>
      </c>
      <c r="K1770" s="7" t="s">
        <v>132</v>
      </c>
      <c r="L1770" s="7">
        <v>2</v>
      </c>
      <c r="M1770" s="7" t="s">
        <v>4544</v>
      </c>
      <c r="N1770" s="7"/>
    </row>
    <row r="1771" spans="1:14" hidden="1" x14ac:dyDescent="0.35">
      <c r="A1771" s="7">
        <v>31101097</v>
      </c>
      <c r="B1771" s="7" t="s">
        <v>6246</v>
      </c>
      <c r="C1771" s="7" t="s">
        <v>4457</v>
      </c>
      <c r="D1771" s="7" t="s">
        <v>4452</v>
      </c>
      <c r="E1771" s="7" t="s">
        <v>0</v>
      </c>
      <c r="F1771" s="7" t="s">
        <v>132</v>
      </c>
      <c r="G1771" s="7">
        <v>762.3</v>
      </c>
      <c r="H1771" s="7">
        <v>906.39</v>
      </c>
      <c r="I1771" s="7">
        <v>57.31</v>
      </c>
      <c r="J1771" s="7">
        <v>1726</v>
      </c>
      <c r="K1771" s="7" t="s">
        <v>132</v>
      </c>
      <c r="L1771" s="7">
        <v>2</v>
      </c>
      <c r="M1771" s="7" t="s">
        <v>4544</v>
      </c>
      <c r="N1771" s="7"/>
    </row>
    <row r="1772" spans="1:14" hidden="1" x14ac:dyDescent="0.35">
      <c r="A1772" s="7">
        <v>31101100</v>
      </c>
      <c r="B1772" s="7" t="s">
        <v>6247</v>
      </c>
      <c r="C1772" s="7" t="s">
        <v>4457</v>
      </c>
      <c r="D1772" s="7" t="s">
        <v>4452</v>
      </c>
      <c r="E1772" s="7" t="s">
        <v>0</v>
      </c>
      <c r="F1772" s="7" t="s">
        <v>132</v>
      </c>
      <c r="G1772" s="7">
        <v>442.92</v>
      </c>
      <c r="H1772" s="7">
        <v>618.91999999999996</v>
      </c>
      <c r="I1772" s="7">
        <v>30.8</v>
      </c>
      <c r="J1772" s="7">
        <v>1092.6400000000001</v>
      </c>
      <c r="K1772" s="7" t="s">
        <v>132</v>
      </c>
      <c r="L1772" s="7">
        <v>4</v>
      </c>
      <c r="M1772" s="7" t="s">
        <v>4544</v>
      </c>
      <c r="N1772" s="7"/>
    </row>
    <row r="1773" spans="1:14" hidden="1" x14ac:dyDescent="0.35">
      <c r="A1773" s="7">
        <v>31101119</v>
      </c>
      <c r="B1773" s="7" t="s">
        <v>6248</v>
      </c>
      <c r="C1773" s="7" t="s">
        <v>4457</v>
      </c>
      <c r="D1773" s="7" t="s">
        <v>4452</v>
      </c>
      <c r="E1773" s="7" t="s">
        <v>0</v>
      </c>
      <c r="F1773" s="7" t="s">
        <v>132</v>
      </c>
      <c r="G1773" s="7">
        <v>589.6</v>
      </c>
      <c r="H1773" s="7">
        <v>375.2</v>
      </c>
      <c r="I1773" s="7">
        <v>57.42</v>
      </c>
      <c r="J1773" s="7">
        <v>1022.22</v>
      </c>
      <c r="K1773" s="7" t="s">
        <v>132</v>
      </c>
      <c r="L1773" s="7">
        <v>2</v>
      </c>
      <c r="M1773" s="7" t="s">
        <v>4544</v>
      </c>
      <c r="N1773" s="7"/>
    </row>
    <row r="1774" spans="1:14" hidden="1" x14ac:dyDescent="0.35">
      <c r="A1774" s="7">
        <v>31101127</v>
      </c>
      <c r="B1774" s="7" t="s">
        <v>6249</v>
      </c>
      <c r="C1774" s="7" t="s">
        <v>4457</v>
      </c>
      <c r="D1774" s="7" t="s">
        <v>4452</v>
      </c>
      <c r="E1774" s="7" t="s">
        <v>132</v>
      </c>
      <c r="F1774" s="7" t="s">
        <v>132</v>
      </c>
      <c r="G1774" s="7">
        <v>442.78</v>
      </c>
      <c r="H1774" s="7">
        <v>388.8</v>
      </c>
      <c r="I1774" s="7">
        <v>57.37</v>
      </c>
      <c r="J1774" s="7">
        <v>888.95</v>
      </c>
      <c r="K1774" s="7" t="s">
        <v>132</v>
      </c>
      <c r="L1774" s="7">
        <v>4</v>
      </c>
      <c r="M1774" s="7" t="s">
        <v>4544</v>
      </c>
      <c r="N1774" s="7"/>
    </row>
    <row r="1775" spans="1:14" hidden="1" x14ac:dyDescent="0.35">
      <c r="A1775" s="7">
        <v>31101135</v>
      </c>
      <c r="B1775" s="7" t="s">
        <v>6250</v>
      </c>
      <c r="C1775" s="7" t="s">
        <v>4457</v>
      </c>
      <c r="D1775" s="7" t="s">
        <v>4452</v>
      </c>
      <c r="E1775" s="7" t="s">
        <v>0</v>
      </c>
      <c r="F1775" s="7" t="s">
        <v>132</v>
      </c>
      <c r="G1775" s="7">
        <v>569.54</v>
      </c>
      <c r="H1775" s="7">
        <v>362.43</v>
      </c>
      <c r="I1775" s="7">
        <v>57.37</v>
      </c>
      <c r="J1775" s="7">
        <v>989.34</v>
      </c>
      <c r="K1775" s="7" t="s">
        <v>132</v>
      </c>
      <c r="L1775" s="7">
        <v>4</v>
      </c>
      <c r="M1775" s="7" t="s">
        <v>4544</v>
      </c>
      <c r="N1775" s="7"/>
    </row>
    <row r="1776" spans="1:14" hidden="1" x14ac:dyDescent="0.35">
      <c r="A1776" s="7">
        <v>31101151</v>
      </c>
      <c r="B1776" s="7" t="s">
        <v>6251</v>
      </c>
      <c r="C1776" s="7" t="s">
        <v>4457</v>
      </c>
      <c r="D1776" s="7" t="s">
        <v>4452</v>
      </c>
      <c r="E1776" s="7" t="s">
        <v>132</v>
      </c>
      <c r="F1776" s="7" t="s">
        <v>132</v>
      </c>
      <c r="G1776" s="7">
        <v>1123.82</v>
      </c>
      <c r="H1776" s="7">
        <v>933.87</v>
      </c>
      <c r="I1776" s="7">
        <v>79.94</v>
      </c>
      <c r="J1776" s="7">
        <v>2137.63</v>
      </c>
      <c r="K1776" s="7" t="s">
        <v>132</v>
      </c>
      <c r="L1776" s="7">
        <v>4</v>
      </c>
      <c r="M1776" s="7" t="s">
        <v>4544</v>
      </c>
      <c r="N1776" s="7"/>
    </row>
    <row r="1777" spans="1:14" hidden="1" x14ac:dyDescent="0.35">
      <c r="A1777" s="7">
        <v>31101160</v>
      </c>
      <c r="B1777" s="7" t="s">
        <v>6252</v>
      </c>
      <c r="C1777" s="7" t="s">
        <v>4457</v>
      </c>
      <c r="D1777" s="7" t="s">
        <v>4452</v>
      </c>
      <c r="E1777" s="7" t="s">
        <v>132</v>
      </c>
      <c r="F1777" s="7" t="s">
        <v>132</v>
      </c>
      <c r="G1777" s="7">
        <v>1100.49</v>
      </c>
      <c r="H1777" s="7">
        <v>1065.8399999999999</v>
      </c>
      <c r="I1777" s="7">
        <v>79.94</v>
      </c>
      <c r="J1777" s="7">
        <v>2246.27</v>
      </c>
      <c r="K1777" s="7" t="s">
        <v>132</v>
      </c>
      <c r="L1777" s="7">
        <v>2</v>
      </c>
      <c r="M1777" s="7" t="s">
        <v>4544</v>
      </c>
      <c r="N1777" s="7"/>
    </row>
    <row r="1778" spans="1:14" hidden="1" x14ac:dyDescent="0.35">
      <c r="A1778" s="7">
        <v>31101178</v>
      </c>
      <c r="B1778" s="7" t="s">
        <v>6253</v>
      </c>
      <c r="C1778" s="7" t="s">
        <v>4457</v>
      </c>
      <c r="D1778" s="7" t="s">
        <v>4452</v>
      </c>
      <c r="E1778" s="7" t="s">
        <v>132</v>
      </c>
      <c r="F1778" s="7" t="s">
        <v>132</v>
      </c>
      <c r="G1778" s="7">
        <v>1421.61</v>
      </c>
      <c r="H1778" s="7">
        <v>2049.79</v>
      </c>
      <c r="I1778" s="7">
        <v>79.94</v>
      </c>
      <c r="J1778" s="7">
        <v>3551.34</v>
      </c>
      <c r="K1778" s="7" t="s">
        <v>132</v>
      </c>
      <c r="L1778" s="7">
        <v>2</v>
      </c>
      <c r="M1778" s="7" t="s">
        <v>4544</v>
      </c>
      <c r="N1778" s="7"/>
    </row>
    <row r="1779" spans="1:14" hidden="1" x14ac:dyDescent="0.35">
      <c r="A1779" s="7">
        <v>31101186</v>
      </c>
      <c r="B1779" s="7" t="s">
        <v>6254</v>
      </c>
      <c r="C1779" s="7" t="s">
        <v>4457</v>
      </c>
      <c r="D1779" s="7" t="s">
        <v>4452</v>
      </c>
      <c r="E1779" s="7" t="s">
        <v>132</v>
      </c>
      <c r="F1779" s="7" t="s">
        <v>132</v>
      </c>
      <c r="G1779" s="7">
        <v>1397.33</v>
      </c>
      <c r="H1779" s="7">
        <v>1017.2</v>
      </c>
      <c r="I1779" s="7">
        <v>137.5</v>
      </c>
      <c r="J1779" s="7">
        <v>2552.0300000000002</v>
      </c>
      <c r="K1779" s="7" t="s">
        <v>132</v>
      </c>
      <c r="L1779" s="7">
        <v>4</v>
      </c>
      <c r="M1779" s="7" t="s">
        <v>4544</v>
      </c>
      <c r="N1779" s="7"/>
    </row>
    <row r="1780" spans="1:14" hidden="1" x14ac:dyDescent="0.35">
      <c r="A1780" s="7">
        <v>31101194</v>
      </c>
      <c r="B1780" s="7" t="s">
        <v>6255</v>
      </c>
      <c r="C1780" s="7" t="s">
        <v>4457</v>
      </c>
      <c r="D1780" s="7" t="s">
        <v>4452</v>
      </c>
      <c r="E1780" s="7" t="s">
        <v>132</v>
      </c>
      <c r="F1780" s="7" t="s">
        <v>132</v>
      </c>
      <c r="G1780" s="7">
        <v>1162.01</v>
      </c>
      <c r="H1780" s="7">
        <v>1006.23</v>
      </c>
      <c r="I1780" s="7">
        <v>82.15</v>
      </c>
      <c r="J1780" s="7">
        <v>2250.39</v>
      </c>
      <c r="K1780" s="7" t="s">
        <v>132</v>
      </c>
      <c r="L1780" s="7">
        <v>2</v>
      </c>
      <c r="M1780" s="7" t="s">
        <v>4544</v>
      </c>
      <c r="N1780" s="7"/>
    </row>
    <row r="1781" spans="1:14" hidden="1" x14ac:dyDescent="0.35">
      <c r="A1781" s="7">
        <v>31101208</v>
      </c>
      <c r="B1781" s="7" t="s">
        <v>6256</v>
      </c>
      <c r="C1781" s="7" t="s">
        <v>4457</v>
      </c>
      <c r="D1781" s="7" t="s">
        <v>4452</v>
      </c>
      <c r="E1781" s="7" t="s">
        <v>0</v>
      </c>
      <c r="F1781" s="7" t="s">
        <v>132</v>
      </c>
      <c r="G1781" s="7">
        <v>1148.06</v>
      </c>
      <c r="H1781" s="7">
        <v>1141.32</v>
      </c>
      <c r="I1781" s="7">
        <v>57.31</v>
      </c>
      <c r="J1781" s="7">
        <v>2346.69</v>
      </c>
      <c r="K1781" s="7" t="s">
        <v>132</v>
      </c>
      <c r="L1781" s="7">
        <v>2</v>
      </c>
      <c r="M1781" s="7" t="s">
        <v>4544</v>
      </c>
      <c r="N1781" s="7"/>
    </row>
    <row r="1782" spans="1:14" hidden="1" x14ac:dyDescent="0.35">
      <c r="A1782" s="7">
        <v>31101216</v>
      </c>
      <c r="B1782" s="7" t="s">
        <v>6257</v>
      </c>
      <c r="C1782" s="7" t="s">
        <v>4457</v>
      </c>
      <c r="D1782" s="7" t="s">
        <v>4452</v>
      </c>
      <c r="E1782" s="7" t="s">
        <v>0</v>
      </c>
      <c r="F1782" s="7" t="s">
        <v>132</v>
      </c>
      <c r="G1782" s="7">
        <v>1134.23</v>
      </c>
      <c r="H1782" s="7">
        <v>898.11</v>
      </c>
      <c r="I1782" s="7">
        <v>82.15</v>
      </c>
      <c r="J1782" s="7">
        <v>2114.4899999999998</v>
      </c>
      <c r="K1782" s="7" t="s">
        <v>132</v>
      </c>
      <c r="L1782" s="7">
        <v>4</v>
      </c>
      <c r="M1782" s="7" t="s">
        <v>4544</v>
      </c>
      <c r="N1782" s="7"/>
    </row>
    <row r="1783" spans="1:14" hidden="1" x14ac:dyDescent="0.35">
      <c r="A1783" s="7">
        <v>31101224</v>
      </c>
      <c r="B1783" s="7" t="s">
        <v>6258</v>
      </c>
      <c r="C1783" s="7" t="s">
        <v>4457</v>
      </c>
      <c r="D1783" s="7" t="s">
        <v>4452</v>
      </c>
      <c r="E1783" s="7" t="s">
        <v>0</v>
      </c>
      <c r="F1783" s="7" t="s">
        <v>132</v>
      </c>
      <c r="G1783" s="7">
        <v>770.55</v>
      </c>
      <c r="H1783" s="7">
        <v>952.35</v>
      </c>
      <c r="I1783" s="7">
        <v>59.79</v>
      </c>
      <c r="J1783" s="7">
        <v>1782.69</v>
      </c>
      <c r="K1783" s="7" t="s">
        <v>132</v>
      </c>
      <c r="L1783" s="7">
        <v>4</v>
      </c>
      <c r="M1783" s="7" t="s">
        <v>4544</v>
      </c>
      <c r="N1783" s="7"/>
    </row>
    <row r="1784" spans="1:14" hidden="1" x14ac:dyDescent="0.35">
      <c r="A1784" s="7">
        <v>31101232</v>
      </c>
      <c r="B1784" s="7" t="s">
        <v>6259</v>
      </c>
      <c r="C1784" s="7" t="s">
        <v>4457</v>
      </c>
      <c r="D1784" s="7" t="s">
        <v>4452</v>
      </c>
      <c r="E1784" s="7" t="s">
        <v>0</v>
      </c>
      <c r="F1784" s="7" t="s">
        <v>132</v>
      </c>
      <c r="G1784" s="7">
        <v>770.55</v>
      </c>
      <c r="H1784" s="7">
        <v>708.4</v>
      </c>
      <c r="I1784" s="7">
        <v>59.79</v>
      </c>
      <c r="J1784" s="7">
        <v>1538.74</v>
      </c>
      <c r="K1784" s="7" t="s">
        <v>132</v>
      </c>
      <c r="L1784" s="7">
        <v>4</v>
      </c>
      <c r="M1784" s="7" t="s">
        <v>4544</v>
      </c>
      <c r="N1784" s="7"/>
    </row>
    <row r="1785" spans="1:14" hidden="1" x14ac:dyDescent="0.35">
      <c r="A1785" s="7">
        <v>31101240</v>
      </c>
      <c r="B1785" s="7" t="s">
        <v>6260</v>
      </c>
      <c r="C1785" s="7" t="s">
        <v>4445</v>
      </c>
      <c r="D1785" s="7" t="s">
        <v>4462</v>
      </c>
      <c r="E1785" s="7" t="s">
        <v>0</v>
      </c>
      <c r="F1785" s="7" t="s">
        <v>0</v>
      </c>
      <c r="G1785" s="7">
        <v>152</v>
      </c>
      <c r="H1785" s="7">
        <v>389.47</v>
      </c>
      <c r="I1785" s="7">
        <v>0</v>
      </c>
      <c r="J1785" s="7">
        <v>541.47</v>
      </c>
      <c r="K1785" s="7" t="s">
        <v>132</v>
      </c>
      <c r="L1785" s="7">
        <v>1</v>
      </c>
      <c r="M1785" s="7" t="s">
        <v>4544</v>
      </c>
      <c r="N1785" s="7"/>
    </row>
    <row r="1786" spans="1:14" hidden="1" x14ac:dyDescent="0.35">
      <c r="A1786" s="7">
        <v>31101259</v>
      </c>
      <c r="B1786" s="7" t="s">
        <v>6261</v>
      </c>
      <c r="C1786" s="7" t="s">
        <v>4445</v>
      </c>
      <c r="D1786" s="7" t="s">
        <v>4462</v>
      </c>
      <c r="E1786" s="7" t="s">
        <v>0</v>
      </c>
      <c r="F1786" s="7" t="s">
        <v>0</v>
      </c>
      <c r="G1786" s="7">
        <v>152.9</v>
      </c>
      <c r="H1786" s="7">
        <v>205.5</v>
      </c>
      <c r="I1786" s="7">
        <v>0</v>
      </c>
      <c r="J1786" s="7">
        <v>358.4</v>
      </c>
      <c r="K1786" s="7" t="s">
        <v>132</v>
      </c>
      <c r="L1786" s="7">
        <v>1</v>
      </c>
      <c r="M1786" s="7" t="s">
        <v>4544</v>
      </c>
      <c r="N1786" s="7"/>
    </row>
    <row r="1787" spans="1:14" hidden="1" x14ac:dyDescent="0.35">
      <c r="A1787" s="7">
        <v>31101275</v>
      </c>
      <c r="B1787" s="7" t="s">
        <v>6262</v>
      </c>
      <c r="C1787" s="7" t="s">
        <v>4457</v>
      </c>
      <c r="D1787" s="7" t="s">
        <v>4452</v>
      </c>
      <c r="E1787" s="7" t="s">
        <v>0</v>
      </c>
      <c r="F1787" s="7" t="s">
        <v>132</v>
      </c>
      <c r="G1787" s="7">
        <v>731.45</v>
      </c>
      <c r="H1787" s="7">
        <v>1135.27</v>
      </c>
      <c r="I1787" s="7">
        <v>48.51</v>
      </c>
      <c r="J1787" s="7">
        <v>1915.23</v>
      </c>
      <c r="K1787" s="7" t="s">
        <v>132</v>
      </c>
      <c r="L1787" s="7">
        <v>1</v>
      </c>
      <c r="M1787" s="7" t="s">
        <v>4544</v>
      </c>
      <c r="N1787" s="7"/>
    </row>
    <row r="1788" spans="1:14" hidden="1" x14ac:dyDescent="0.35">
      <c r="A1788" s="7">
        <v>31101283</v>
      </c>
      <c r="B1788" s="7" t="s">
        <v>6263</v>
      </c>
      <c r="C1788" s="7" t="s">
        <v>4457</v>
      </c>
      <c r="D1788" s="7" t="s">
        <v>4452</v>
      </c>
      <c r="E1788" s="7" t="s">
        <v>0</v>
      </c>
      <c r="F1788" s="7" t="s">
        <v>132</v>
      </c>
      <c r="G1788" s="7">
        <v>569.54</v>
      </c>
      <c r="H1788" s="7">
        <v>362.43</v>
      </c>
      <c r="I1788" s="7">
        <v>40.96</v>
      </c>
      <c r="J1788" s="7">
        <v>972.93</v>
      </c>
      <c r="K1788" s="7" t="s">
        <v>132</v>
      </c>
      <c r="L1788" s="7">
        <v>4</v>
      </c>
      <c r="M1788" s="7" t="s">
        <v>4544</v>
      </c>
      <c r="N1788" s="7"/>
    </row>
    <row r="1789" spans="1:14" hidden="1" x14ac:dyDescent="0.35">
      <c r="A1789" s="7">
        <v>31101291</v>
      </c>
      <c r="B1789" s="7" t="s">
        <v>6264</v>
      </c>
      <c r="C1789" s="7" t="s">
        <v>4457</v>
      </c>
      <c r="D1789" s="7" t="s">
        <v>4452</v>
      </c>
      <c r="E1789" s="7" t="s">
        <v>132</v>
      </c>
      <c r="F1789" s="7" t="s">
        <v>132</v>
      </c>
      <c r="G1789" s="7">
        <v>619.08000000000004</v>
      </c>
      <c r="H1789" s="7">
        <v>518.1</v>
      </c>
      <c r="I1789" s="7">
        <v>50</v>
      </c>
      <c r="J1789" s="7">
        <v>1187.18</v>
      </c>
      <c r="K1789" s="7" t="s">
        <v>132</v>
      </c>
      <c r="L1789" s="7">
        <v>4</v>
      </c>
      <c r="M1789" s="7" t="s">
        <v>4544</v>
      </c>
      <c r="N1789" s="7"/>
    </row>
    <row r="1790" spans="1:14" hidden="1" x14ac:dyDescent="0.35">
      <c r="A1790" s="7">
        <v>31101305</v>
      </c>
      <c r="B1790" s="7" t="s">
        <v>6265</v>
      </c>
      <c r="C1790" s="7" t="s">
        <v>4457</v>
      </c>
      <c r="D1790" s="7" t="s">
        <v>4452</v>
      </c>
      <c r="E1790" s="7" t="s">
        <v>132</v>
      </c>
      <c r="F1790" s="7" t="s">
        <v>132</v>
      </c>
      <c r="G1790" s="7">
        <v>559.67999999999995</v>
      </c>
      <c r="H1790" s="7">
        <v>403.73</v>
      </c>
      <c r="I1790" s="7">
        <v>50.17</v>
      </c>
      <c r="J1790" s="7">
        <v>1013.58</v>
      </c>
      <c r="K1790" s="7" t="s">
        <v>132</v>
      </c>
      <c r="L1790" s="7">
        <v>4</v>
      </c>
      <c r="M1790" s="7" t="s">
        <v>4544</v>
      </c>
      <c r="N1790" s="7"/>
    </row>
    <row r="1791" spans="1:14" hidden="1" x14ac:dyDescent="0.35">
      <c r="A1791" s="7">
        <v>31101313</v>
      </c>
      <c r="B1791" s="7" t="s">
        <v>6266</v>
      </c>
      <c r="C1791" s="7" t="s">
        <v>4457</v>
      </c>
      <c r="D1791" s="7" t="s">
        <v>4452</v>
      </c>
      <c r="E1791" s="7" t="s">
        <v>132</v>
      </c>
      <c r="F1791" s="7" t="s">
        <v>132</v>
      </c>
      <c r="G1791" s="7">
        <v>443.3</v>
      </c>
      <c r="H1791" s="7">
        <v>237.84</v>
      </c>
      <c r="I1791" s="7">
        <v>50.82</v>
      </c>
      <c r="J1791" s="7">
        <v>731.96</v>
      </c>
      <c r="K1791" s="7" t="s">
        <v>132</v>
      </c>
      <c r="L1791" s="7">
        <v>2</v>
      </c>
      <c r="M1791" s="7" t="s">
        <v>4544</v>
      </c>
      <c r="N1791" s="7"/>
    </row>
    <row r="1792" spans="1:14" hidden="1" x14ac:dyDescent="0.35">
      <c r="A1792" s="7">
        <v>31101321</v>
      </c>
      <c r="B1792" s="7" t="s">
        <v>6267</v>
      </c>
      <c r="C1792" s="7" t="s">
        <v>4457</v>
      </c>
      <c r="D1792" s="7" t="s">
        <v>4452</v>
      </c>
      <c r="E1792" s="7" t="s">
        <v>0</v>
      </c>
      <c r="F1792" s="7" t="s">
        <v>132</v>
      </c>
      <c r="G1792" s="7">
        <v>1009.8</v>
      </c>
      <c r="H1792" s="7">
        <v>842.22</v>
      </c>
      <c r="I1792" s="7">
        <v>53.67</v>
      </c>
      <c r="J1792" s="7">
        <v>1905.69</v>
      </c>
      <c r="K1792" s="7" t="s">
        <v>132</v>
      </c>
      <c r="L1792" s="7">
        <v>4</v>
      </c>
      <c r="M1792" s="7" t="s">
        <v>4544</v>
      </c>
      <c r="N1792" s="7"/>
    </row>
    <row r="1793" spans="1:14" hidden="1" x14ac:dyDescent="0.35">
      <c r="A1793" s="7">
        <v>31101330</v>
      </c>
      <c r="B1793" s="7" t="s">
        <v>6268</v>
      </c>
      <c r="C1793" s="7" t="s">
        <v>4457</v>
      </c>
      <c r="D1793" s="7" t="s">
        <v>4452</v>
      </c>
      <c r="E1793" s="7" t="s">
        <v>0</v>
      </c>
      <c r="F1793" s="7" t="s">
        <v>132</v>
      </c>
      <c r="G1793" s="7">
        <v>731.45</v>
      </c>
      <c r="H1793" s="7">
        <v>705.28</v>
      </c>
      <c r="I1793" s="7">
        <v>52.27</v>
      </c>
      <c r="J1793" s="7">
        <v>1489</v>
      </c>
      <c r="K1793" s="7" t="s">
        <v>132</v>
      </c>
      <c r="L1793" s="7">
        <v>4</v>
      </c>
      <c r="M1793" s="7" t="s">
        <v>4544</v>
      </c>
      <c r="N1793" s="7"/>
    </row>
    <row r="1794" spans="1:14" hidden="1" x14ac:dyDescent="0.35">
      <c r="A1794" s="7">
        <v>31101348</v>
      </c>
      <c r="B1794" s="7" t="s">
        <v>6269</v>
      </c>
      <c r="C1794" s="7" t="s">
        <v>4457</v>
      </c>
      <c r="D1794" s="7" t="s">
        <v>4452</v>
      </c>
      <c r="E1794" s="7" t="s">
        <v>0</v>
      </c>
      <c r="F1794" s="7" t="s">
        <v>132</v>
      </c>
      <c r="G1794" s="7">
        <v>731.45</v>
      </c>
      <c r="H1794" s="7">
        <v>573.09</v>
      </c>
      <c r="I1794" s="7">
        <v>52.28</v>
      </c>
      <c r="J1794" s="7">
        <v>1356.82</v>
      </c>
      <c r="K1794" s="7" t="s">
        <v>132</v>
      </c>
      <c r="L1794" s="7">
        <v>4</v>
      </c>
      <c r="M1794" s="7" t="s">
        <v>4544</v>
      </c>
      <c r="N1794" s="7"/>
    </row>
    <row r="1795" spans="1:14" hidden="1" x14ac:dyDescent="0.35">
      <c r="A1795" s="7">
        <v>31101356</v>
      </c>
      <c r="B1795" s="7" t="s">
        <v>6270</v>
      </c>
      <c r="C1795" s="7" t="s">
        <v>4457</v>
      </c>
      <c r="D1795" s="7" t="s">
        <v>4452</v>
      </c>
      <c r="E1795" s="7" t="s">
        <v>0</v>
      </c>
      <c r="F1795" s="7" t="s">
        <v>132</v>
      </c>
      <c r="G1795" s="7">
        <v>577.5</v>
      </c>
      <c r="H1795" s="7">
        <v>552.55999999999995</v>
      </c>
      <c r="I1795" s="7">
        <v>52.28</v>
      </c>
      <c r="J1795" s="7">
        <v>1182.3399999999999</v>
      </c>
      <c r="K1795" s="7" t="s">
        <v>132</v>
      </c>
      <c r="L1795" s="7">
        <v>4</v>
      </c>
      <c r="M1795" s="7" t="s">
        <v>4544</v>
      </c>
      <c r="N1795" s="7"/>
    </row>
    <row r="1796" spans="1:14" hidden="1" x14ac:dyDescent="0.35">
      <c r="A1796" s="7">
        <v>31101364</v>
      </c>
      <c r="B1796" s="7" t="s">
        <v>6271</v>
      </c>
      <c r="C1796" s="7" t="s">
        <v>4457</v>
      </c>
      <c r="D1796" s="7" t="s">
        <v>4452</v>
      </c>
      <c r="E1796" s="7" t="s">
        <v>132</v>
      </c>
      <c r="F1796" s="7" t="s">
        <v>132</v>
      </c>
      <c r="G1796" s="7">
        <v>798.34</v>
      </c>
      <c r="H1796" s="7">
        <v>618.91999999999996</v>
      </c>
      <c r="I1796" s="7">
        <v>52.28</v>
      </c>
      <c r="J1796" s="7">
        <v>1469.54</v>
      </c>
      <c r="K1796" s="7" t="s">
        <v>132</v>
      </c>
      <c r="L1796" s="7">
        <v>4</v>
      </c>
      <c r="M1796" s="7" t="s">
        <v>4544</v>
      </c>
      <c r="N1796" s="7"/>
    </row>
    <row r="1797" spans="1:14" hidden="1" x14ac:dyDescent="0.35">
      <c r="A1797" s="7">
        <v>31101372</v>
      </c>
      <c r="B1797" s="7" t="s">
        <v>6272</v>
      </c>
      <c r="C1797" s="7" t="s">
        <v>4457</v>
      </c>
      <c r="D1797" s="7" t="s">
        <v>4452</v>
      </c>
      <c r="E1797" s="7" t="s">
        <v>132</v>
      </c>
      <c r="F1797" s="7" t="s">
        <v>132</v>
      </c>
      <c r="G1797" s="7">
        <v>445.72</v>
      </c>
      <c r="H1797" s="7">
        <v>297.27999999999997</v>
      </c>
      <c r="I1797" s="7">
        <v>63.99</v>
      </c>
      <c r="J1797" s="7">
        <v>806.99</v>
      </c>
      <c r="K1797" s="7" t="s">
        <v>132</v>
      </c>
      <c r="L1797" s="7">
        <v>4</v>
      </c>
      <c r="M1797" s="7" t="s">
        <v>4544</v>
      </c>
      <c r="N1797" s="7"/>
    </row>
    <row r="1798" spans="1:14" hidden="1" x14ac:dyDescent="0.35">
      <c r="A1798" s="7">
        <v>31101380</v>
      </c>
      <c r="B1798" s="7" t="s">
        <v>6273</v>
      </c>
      <c r="C1798" s="7" t="s">
        <v>4457</v>
      </c>
      <c r="D1798" s="7" t="s">
        <v>4452</v>
      </c>
      <c r="E1798" s="7" t="s">
        <v>132</v>
      </c>
      <c r="F1798" s="7" t="s">
        <v>132</v>
      </c>
      <c r="G1798" s="7">
        <v>637.12</v>
      </c>
      <c r="H1798" s="7">
        <v>472.8</v>
      </c>
      <c r="I1798" s="7">
        <v>52.28</v>
      </c>
      <c r="J1798" s="7">
        <v>1162.2</v>
      </c>
      <c r="K1798" s="7" t="s">
        <v>132</v>
      </c>
      <c r="L1798" s="7">
        <v>4</v>
      </c>
      <c r="M1798" s="7" t="s">
        <v>4544</v>
      </c>
      <c r="N1798" s="7"/>
    </row>
    <row r="1799" spans="1:14" hidden="1" x14ac:dyDescent="0.35">
      <c r="A1799" s="7">
        <v>31101399</v>
      </c>
      <c r="B1799" s="7" t="s">
        <v>6274</v>
      </c>
      <c r="C1799" s="7" t="s">
        <v>4445</v>
      </c>
      <c r="D1799" s="7" t="s">
        <v>4462</v>
      </c>
      <c r="E1799" s="7" t="s">
        <v>0</v>
      </c>
      <c r="F1799" s="7" t="s">
        <v>0</v>
      </c>
      <c r="G1799" s="7">
        <v>131.44999999999999</v>
      </c>
      <c r="H1799" s="7">
        <v>69.459999999999994</v>
      </c>
      <c r="I1799" s="7">
        <v>0</v>
      </c>
      <c r="J1799" s="7">
        <v>200.91</v>
      </c>
      <c r="K1799" s="7" t="s">
        <v>0</v>
      </c>
      <c r="L1799" s="7">
        <v>1</v>
      </c>
      <c r="M1799" s="7" t="s">
        <v>4544</v>
      </c>
      <c r="N1799" s="7"/>
    </row>
    <row r="1800" spans="1:14" hidden="1" x14ac:dyDescent="0.35">
      <c r="A1800" s="7">
        <v>31101402</v>
      </c>
      <c r="B1800" s="7" t="s">
        <v>6275</v>
      </c>
      <c r="C1800" s="7" t="s">
        <v>4445</v>
      </c>
      <c r="D1800" s="7" t="s">
        <v>4462</v>
      </c>
      <c r="E1800" s="7" t="s">
        <v>0</v>
      </c>
      <c r="F1800" s="7" t="s">
        <v>0</v>
      </c>
      <c r="G1800" s="7">
        <v>194.06</v>
      </c>
      <c r="H1800" s="7">
        <v>105.31</v>
      </c>
      <c r="I1800" s="7">
        <v>30.8</v>
      </c>
      <c r="J1800" s="7">
        <v>330.17</v>
      </c>
      <c r="K1800" s="7" t="s">
        <v>0</v>
      </c>
      <c r="L1800" s="7">
        <v>0</v>
      </c>
      <c r="M1800" s="7" t="s">
        <v>4544</v>
      </c>
      <c r="N1800" s="7"/>
    </row>
    <row r="1801" spans="1:14" hidden="1" x14ac:dyDescent="0.35">
      <c r="A1801" s="7">
        <v>31101410</v>
      </c>
      <c r="B1801" s="7" t="s">
        <v>6276</v>
      </c>
      <c r="C1801" s="7" t="s">
        <v>4457</v>
      </c>
      <c r="D1801" s="7" t="s">
        <v>4452</v>
      </c>
      <c r="E1801" s="7" t="s">
        <v>0</v>
      </c>
      <c r="F1801" s="7" t="s">
        <v>132</v>
      </c>
      <c r="G1801" s="7">
        <v>1069.2</v>
      </c>
      <c r="H1801" s="7">
        <v>939.74</v>
      </c>
      <c r="I1801" s="7">
        <v>88.2</v>
      </c>
      <c r="J1801" s="7">
        <v>2097.14</v>
      </c>
      <c r="K1801" s="7" t="s">
        <v>132</v>
      </c>
      <c r="L1801" s="7">
        <v>3</v>
      </c>
      <c r="M1801" s="7" t="s">
        <v>4544</v>
      </c>
      <c r="N1801" s="7"/>
    </row>
    <row r="1802" spans="1:14" hidden="1" x14ac:dyDescent="0.35">
      <c r="A1802" s="7">
        <v>31101429</v>
      </c>
      <c r="B1802" s="7" t="s">
        <v>6277</v>
      </c>
      <c r="C1802" s="7" t="s">
        <v>4457</v>
      </c>
      <c r="D1802" s="7" t="s">
        <v>4452</v>
      </c>
      <c r="E1802" s="7" t="s">
        <v>0</v>
      </c>
      <c r="F1802" s="7" t="s">
        <v>132</v>
      </c>
      <c r="G1802" s="7">
        <v>700.48</v>
      </c>
      <c r="H1802" s="7">
        <v>507.97</v>
      </c>
      <c r="I1802" s="7">
        <v>52.87</v>
      </c>
      <c r="J1802" s="7">
        <v>1261.32</v>
      </c>
      <c r="K1802" s="7" t="s">
        <v>132</v>
      </c>
      <c r="L1802" s="7">
        <v>4</v>
      </c>
      <c r="M1802" s="7" t="s">
        <v>4544</v>
      </c>
      <c r="N1802" s="7"/>
    </row>
    <row r="1803" spans="1:14" hidden="1" x14ac:dyDescent="0.35">
      <c r="A1803" s="7">
        <v>31101437</v>
      </c>
      <c r="B1803" s="7" t="s">
        <v>6278</v>
      </c>
      <c r="C1803" s="7" t="s">
        <v>4457</v>
      </c>
      <c r="D1803" s="7" t="s">
        <v>4452</v>
      </c>
      <c r="E1803" s="7" t="s">
        <v>0</v>
      </c>
      <c r="F1803" s="7" t="s">
        <v>132</v>
      </c>
      <c r="G1803" s="7">
        <v>1009.8</v>
      </c>
      <c r="H1803" s="7">
        <v>535.04</v>
      </c>
      <c r="I1803" s="7">
        <v>53.67</v>
      </c>
      <c r="J1803" s="7">
        <v>1598.51</v>
      </c>
      <c r="K1803" s="7" t="s">
        <v>132</v>
      </c>
      <c r="L1803" s="7">
        <v>4</v>
      </c>
      <c r="M1803" s="7" t="s">
        <v>4544</v>
      </c>
      <c r="N1803" s="7"/>
    </row>
    <row r="1804" spans="1:14" hidden="1" x14ac:dyDescent="0.35">
      <c r="A1804" s="7">
        <v>31101445</v>
      </c>
      <c r="B1804" s="7" t="s">
        <v>6279</v>
      </c>
      <c r="C1804" s="7" t="s">
        <v>4457</v>
      </c>
      <c r="D1804" s="7" t="s">
        <v>4452</v>
      </c>
      <c r="E1804" s="7" t="s">
        <v>0</v>
      </c>
      <c r="F1804" s="7" t="s">
        <v>132</v>
      </c>
      <c r="G1804" s="7">
        <v>563.80999999999995</v>
      </c>
      <c r="H1804" s="7">
        <v>507.97</v>
      </c>
      <c r="I1804" s="7">
        <v>81.61</v>
      </c>
      <c r="J1804" s="7">
        <v>1153.3900000000001</v>
      </c>
      <c r="K1804" s="7" t="s">
        <v>132</v>
      </c>
      <c r="L1804" s="7">
        <v>4</v>
      </c>
      <c r="M1804" s="7" t="s">
        <v>4544</v>
      </c>
      <c r="N1804" s="7"/>
    </row>
    <row r="1805" spans="1:14" hidden="1" x14ac:dyDescent="0.35">
      <c r="A1805" s="7">
        <v>31101453</v>
      </c>
      <c r="B1805" s="7" t="s">
        <v>6280</v>
      </c>
      <c r="C1805" s="7" t="s">
        <v>4457</v>
      </c>
      <c r="D1805" s="7" t="s">
        <v>4452</v>
      </c>
      <c r="E1805" s="7" t="s">
        <v>0</v>
      </c>
      <c r="F1805" s="7" t="s">
        <v>132</v>
      </c>
      <c r="G1805" s="7">
        <v>60.8</v>
      </c>
      <c r="H1805" s="7">
        <v>565.86</v>
      </c>
      <c r="I1805" s="7">
        <v>52.28</v>
      </c>
      <c r="J1805" s="7">
        <v>678.94</v>
      </c>
      <c r="K1805" s="7" t="s">
        <v>132</v>
      </c>
      <c r="L1805" s="7">
        <v>4</v>
      </c>
      <c r="M1805" s="7" t="s">
        <v>4544</v>
      </c>
      <c r="N1805" s="7"/>
    </row>
    <row r="1806" spans="1:14" hidden="1" x14ac:dyDescent="0.35">
      <c r="A1806" s="7">
        <v>31101461</v>
      </c>
      <c r="B1806" s="7" t="s">
        <v>6281</v>
      </c>
      <c r="C1806" s="7" t="s">
        <v>4457</v>
      </c>
      <c r="D1806" s="7" t="s">
        <v>4452</v>
      </c>
      <c r="E1806" s="7" t="s">
        <v>0</v>
      </c>
      <c r="F1806" s="7" t="s">
        <v>132</v>
      </c>
      <c r="G1806" s="7">
        <v>655.9</v>
      </c>
      <c r="H1806" s="7">
        <v>973.37</v>
      </c>
      <c r="I1806" s="7">
        <v>52.28</v>
      </c>
      <c r="J1806" s="7">
        <v>1681.55</v>
      </c>
      <c r="K1806" s="7" t="s">
        <v>132</v>
      </c>
      <c r="L1806" s="7">
        <v>4</v>
      </c>
      <c r="M1806" s="7" t="s">
        <v>4544</v>
      </c>
      <c r="N1806" s="7"/>
    </row>
    <row r="1807" spans="1:14" hidden="1" x14ac:dyDescent="0.35">
      <c r="A1807" s="7">
        <v>31101470</v>
      </c>
      <c r="B1807" s="7" t="s">
        <v>6282</v>
      </c>
      <c r="C1807" s="7" t="s">
        <v>4457</v>
      </c>
      <c r="D1807" s="7" t="s">
        <v>4452</v>
      </c>
      <c r="E1807" s="7" t="s">
        <v>0</v>
      </c>
      <c r="F1807" s="7" t="s">
        <v>132</v>
      </c>
      <c r="G1807" s="7">
        <v>700.48</v>
      </c>
      <c r="H1807" s="7">
        <v>973.37</v>
      </c>
      <c r="I1807" s="7">
        <v>52.28</v>
      </c>
      <c r="J1807" s="7">
        <v>1726.13</v>
      </c>
      <c r="K1807" s="7" t="s">
        <v>132</v>
      </c>
      <c r="L1807" s="7">
        <v>4</v>
      </c>
      <c r="M1807" s="7" t="s">
        <v>4544</v>
      </c>
      <c r="N1807" s="7"/>
    </row>
    <row r="1808" spans="1:14" hidden="1" x14ac:dyDescent="0.35">
      <c r="A1808" s="7">
        <v>31101488</v>
      </c>
      <c r="B1808" s="7" t="s">
        <v>6283</v>
      </c>
      <c r="C1808" s="7" t="s">
        <v>4457</v>
      </c>
      <c r="D1808" s="7" t="s">
        <v>4452</v>
      </c>
      <c r="E1808" s="7" t="s">
        <v>0</v>
      </c>
      <c r="F1808" s="7" t="s">
        <v>132</v>
      </c>
      <c r="G1808" s="7">
        <v>836.79</v>
      </c>
      <c r="H1808" s="7">
        <v>836.79</v>
      </c>
      <c r="I1808" s="7">
        <v>165.59</v>
      </c>
      <c r="J1808" s="7">
        <v>1839.17</v>
      </c>
      <c r="K1808" s="7" t="s">
        <v>132</v>
      </c>
      <c r="L1808" s="7">
        <v>4</v>
      </c>
      <c r="M1808" s="7" t="s">
        <v>4544</v>
      </c>
      <c r="N1808" s="7"/>
    </row>
    <row r="1809" spans="1:14" hidden="1" x14ac:dyDescent="0.35">
      <c r="A1809" s="7">
        <v>31101496</v>
      </c>
      <c r="B1809" s="7" t="s">
        <v>6284</v>
      </c>
      <c r="C1809" s="7" t="s">
        <v>4457</v>
      </c>
      <c r="D1809" s="7" t="s">
        <v>4452</v>
      </c>
      <c r="E1809" s="7" t="s">
        <v>0</v>
      </c>
      <c r="F1809" s="7" t="s">
        <v>132</v>
      </c>
      <c r="G1809" s="7">
        <v>1057.46</v>
      </c>
      <c r="H1809" s="7">
        <v>414.99</v>
      </c>
      <c r="I1809" s="7">
        <v>57.37</v>
      </c>
      <c r="J1809" s="7">
        <v>1529.82</v>
      </c>
      <c r="K1809" s="7" t="s">
        <v>132</v>
      </c>
      <c r="L1809" s="7">
        <v>4</v>
      </c>
      <c r="M1809" s="7" t="s">
        <v>4544</v>
      </c>
      <c r="N1809" s="7"/>
    </row>
    <row r="1810" spans="1:14" hidden="1" x14ac:dyDescent="0.35">
      <c r="A1810" s="7">
        <v>31101500</v>
      </c>
      <c r="B1810" s="7" t="s">
        <v>6285</v>
      </c>
      <c r="C1810" s="7" t="s">
        <v>4457</v>
      </c>
      <c r="D1810" s="7" t="s">
        <v>4452</v>
      </c>
      <c r="E1810" s="7" t="s">
        <v>0</v>
      </c>
      <c r="F1810" s="7" t="s">
        <v>132</v>
      </c>
      <c r="G1810" s="7">
        <v>496.99</v>
      </c>
      <c r="H1810" s="7">
        <v>319.49</v>
      </c>
      <c r="I1810" s="7">
        <v>30.8</v>
      </c>
      <c r="J1810" s="7">
        <v>847.28</v>
      </c>
      <c r="K1810" s="7" t="s">
        <v>132</v>
      </c>
      <c r="L1810" s="7">
        <v>2</v>
      </c>
      <c r="M1810" s="7" t="s">
        <v>4544</v>
      </c>
      <c r="N1810" s="7"/>
    </row>
    <row r="1811" spans="1:14" hidden="1" x14ac:dyDescent="0.35">
      <c r="A1811" s="7">
        <v>31101518</v>
      </c>
      <c r="B1811" s="7" t="s">
        <v>6286</v>
      </c>
      <c r="C1811" s="7" t="s">
        <v>4457</v>
      </c>
      <c r="D1811" s="7" t="s">
        <v>4452</v>
      </c>
      <c r="E1811" s="7" t="s">
        <v>0</v>
      </c>
      <c r="F1811" s="7" t="s">
        <v>132</v>
      </c>
      <c r="G1811" s="7">
        <v>569.54</v>
      </c>
      <c r="H1811" s="7">
        <v>362.43</v>
      </c>
      <c r="I1811" s="7">
        <v>40.96</v>
      </c>
      <c r="J1811" s="7">
        <v>972.93</v>
      </c>
      <c r="K1811" s="7" t="s">
        <v>132</v>
      </c>
      <c r="L1811" s="7">
        <v>4</v>
      </c>
      <c r="M1811" s="7" t="s">
        <v>4544</v>
      </c>
      <c r="N1811" s="7"/>
    </row>
    <row r="1812" spans="1:14" hidden="1" x14ac:dyDescent="0.35">
      <c r="A1812" s="7">
        <v>31101526</v>
      </c>
      <c r="B1812" s="7" t="s">
        <v>6287</v>
      </c>
      <c r="C1812" s="7" t="s">
        <v>4457</v>
      </c>
      <c r="D1812" s="7" t="s">
        <v>4452</v>
      </c>
      <c r="E1812" s="7" t="s">
        <v>0</v>
      </c>
      <c r="F1812" s="7" t="s">
        <v>132</v>
      </c>
      <c r="G1812" s="7">
        <v>798.34</v>
      </c>
      <c r="H1812" s="7">
        <v>618.91999999999996</v>
      </c>
      <c r="I1812" s="7">
        <v>52.28</v>
      </c>
      <c r="J1812" s="7">
        <v>1469.54</v>
      </c>
      <c r="K1812" s="7" t="s">
        <v>132</v>
      </c>
      <c r="L1812" s="7">
        <v>4</v>
      </c>
      <c r="M1812" s="7" t="s">
        <v>4544</v>
      </c>
      <c r="N1812" s="7"/>
    </row>
    <row r="1813" spans="1:14" hidden="1" x14ac:dyDescent="0.35">
      <c r="A1813" s="7">
        <v>31101534</v>
      </c>
      <c r="B1813" s="7" t="s">
        <v>6288</v>
      </c>
      <c r="C1813" s="7" t="s">
        <v>4457</v>
      </c>
      <c r="D1813" s="7" t="s">
        <v>4452</v>
      </c>
      <c r="E1813" s="7" t="s">
        <v>0</v>
      </c>
      <c r="F1813" s="7" t="s">
        <v>132</v>
      </c>
      <c r="G1813" s="7">
        <v>577.5</v>
      </c>
      <c r="H1813" s="7">
        <v>552.55999999999995</v>
      </c>
      <c r="I1813" s="7">
        <v>52.28</v>
      </c>
      <c r="J1813" s="7">
        <v>1182.3399999999999</v>
      </c>
      <c r="K1813" s="7" t="s">
        <v>132</v>
      </c>
      <c r="L1813" s="7">
        <v>2</v>
      </c>
      <c r="M1813" s="7" t="s">
        <v>4544</v>
      </c>
      <c r="N1813" s="7"/>
    </row>
    <row r="1814" spans="1:14" hidden="1" x14ac:dyDescent="0.35">
      <c r="A1814" s="7">
        <v>31101542</v>
      </c>
      <c r="B1814" s="7" t="s">
        <v>6289</v>
      </c>
      <c r="C1814" s="7" t="s">
        <v>4457</v>
      </c>
      <c r="D1814" s="7" t="s">
        <v>4452</v>
      </c>
      <c r="E1814" s="7" t="s">
        <v>0</v>
      </c>
      <c r="F1814" s="7" t="s">
        <v>132</v>
      </c>
      <c r="G1814" s="7">
        <v>1009.8</v>
      </c>
      <c r="H1814" s="7">
        <v>842.22</v>
      </c>
      <c r="I1814" s="7">
        <v>53.67</v>
      </c>
      <c r="J1814" s="7">
        <v>1905.69</v>
      </c>
      <c r="K1814" s="7" t="s">
        <v>132</v>
      </c>
      <c r="L1814" s="7">
        <v>3</v>
      </c>
      <c r="M1814" s="7" t="s">
        <v>4544</v>
      </c>
      <c r="N1814" s="7"/>
    </row>
    <row r="1815" spans="1:14" hidden="1" x14ac:dyDescent="0.35">
      <c r="A1815" s="7">
        <v>31101550</v>
      </c>
      <c r="B1815" s="7" t="s">
        <v>6290</v>
      </c>
      <c r="C1815" s="7" t="s">
        <v>4457</v>
      </c>
      <c r="D1815" s="7" t="s">
        <v>4452</v>
      </c>
      <c r="E1815" s="7" t="s">
        <v>0</v>
      </c>
      <c r="F1815" s="7" t="s">
        <v>132</v>
      </c>
      <c r="G1815" s="7">
        <v>1397.33</v>
      </c>
      <c r="H1815" s="7">
        <v>1006.23</v>
      </c>
      <c r="I1815" s="7">
        <v>137.5</v>
      </c>
      <c r="J1815" s="7">
        <v>2541.06</v>
      </c>
      <c r="K1815" s="7" t="s">
        <v>132</v>
      </c>
      <c r="L1815" s="7">
        <v>4</v>
      </c>
      <c r="M1815" s="7" t="s">
        <v>4544</v>
      </c>
      <c r="N1815" s="7"/>
    </row>
    <row r="1816" spans="1:14" hidden="1" x14ac:dyDescent="0.35">
      <c r="A1816" s="7">
        <v>31101569</v>
      </c>
      <c r="B1816" s="7" t="s">
        <v>6291</v>
      </c>
      <c r="C1816" s="7" t="s">
        <v>4457</v>
      </c>
      <c r="D1816" s="7" t="s">
        <v>4452</v>
      </c>
      <c r="E1816" s="7" t="s">
        <v>0</v>
      </c>
      <c r="F1816" s="7" t="s">
        <v>132</v>
      </c>
      <c r="G1816" s="7">
        <v>762.3</v>
      </c>
      <c r="H1816" s="7">
        <v>641.83000000000004</v>
      </c>
      <c r="I1816" s="7">
        <v>79.94</v>
      </c>
      <c r="J1816" s="7">
        <v>1484.07</v>
      </c>
      <c r="K1816" s="7" t="s">
        <v>132</v>
      </c>
      <c r="L1816" s="7">
        <v>4</v>
      </c>
      <c r="M1816" s="7" t="s">
        <v>4544</v>
      </c>
      <c r="N1816" s="7"/>
    </row>
    <row r="1817" spans="1:14" hidden="1" x14ac:dyDescent="0.35">
      <c r="A1817" s="7">
        <v>31101577</v>
      </c>
      <c r="B1817" s="7" t="s">
        <v>6292</v>
      </c>
      <c r="C1817" s="7" t="s">
        <v>4457</v>
      </c>
      <c r="D1817" s="7" t="s">
        <v>4452</v>
      </c>
      <c r="E1817" s="7" t="s">
        <v>0</v>
      </c>
      <c r="F1817" s="7" t="s">
        <v>132</v>
      </c>
      <c r="G1817" s="7">
        <v>770.55</v>
      </c>
      <c r="H1817" s="7">
        <v>952.35</v>
      </c>
      <c r="I1817" s="7">
        <v>59.79</v>
      </c>
      <c r="J1817" s="7">
        <v>1782.69</v>
      </c>
      <c r="K1817" s="7" t="s">
        <v>132</v>
      </c>
      <c r="L1817" s="7">
        <v>1</v>
      </c>
      <c r="M1817" s="7" t="s">
        <v>4544</v>
      </c>
      <c r="N1817" s="7"/>
    </row>
    <row r="1818" spans="1:14" hidden="1" x14ac:dyDescent="0.35">
      <c r="A1818" s="7">
        <v>31101585</v>
      </c>
      <c r="B1818" s="7" t="s">
        <v>6293</v>
      </c>
      <c r="C1818" s="7" t="s">
        <v>4457</v>
      </c>
      <c r="D1818" s="7" t="s">
        <v>4452</v>
      </c>
      <c r="E1818" s="7" t="s">
        <v>0</v>
      </c>
      <c r="F1818" s="7" t="s">
        <v>132</v>
      </c>
      <c r="G1818" s="7">
        <v>1289.94</v>
      </c>
      <c r="H1818" s="7">
        <v>661.79</v>
      </c>
      <c r="I1818" s="7">
        <v>82.15</v>
      </c>
      <c r="J1818" s="7">
        <v>2033.88</v>
      </c>
      <c r="K1818" s="7" t="s">
        <v>132</v>
      </c>
      <c r="L1818" s="7">
        <v>4</v>
      </c>
      <c r="M1818" s="7" t="s">
        <v>4544</v>
      </c>
      <c r="N1818" s="7"/>
    </row>
    <row r="1819" spans="1:14" hidden="1" x14ac:dyDescent="0.35">
      <c r="A1819" s="7">
        <v>31102018</v>
      </c>
      <c r="B1819" s="7" t="s">
        <v>6294</v>
      </c>
      <c r="C1819" s="7" t="s">
        <v>4457</v>
      </c>
      <c r="D1819" s="7" t="s">
        <v>4452</v>
      </c>
      <c r="E1819" s="7" t="s">
        <v>0</v>
      </c>
      <c r="F1819" s="7" t="s">
        <v>132</v>
      </c>
      <c r="G1819" s="7">
        <v>223.74</v>
      </c>
      <c r="H1819" s="7">
        <v>168.08</v>
      </c>
      <c r="I1819" s="7">
        <v>30.8</v>
      </c>
      <c r="J1819" s="7">
        <v>422.62</v>
      </c>
      <c r="K1819" s="7" t="s">
        <v>132</v>
      </c>
      <c r="L1819" s="7">
        <v>0</v>
      </c>
      <c r="M1819" s="7" t="s">
        <v>4544</v>
      </c>
      <c r="N1819" s="7"/>
    </row>
    <row r="1820" spans="1:14" hidden="1" x14ac:dyDescent="0.35">
      <c r="A1820" s="7">
        <v>31102026</v>
      </c>
      <c r="B1820" s="7" t="s">
        <v>6295</v>
      </c>
      <c r="C1820" s="7" t="s">
        <v>4457</v>
      </c>
      <c r="D1820" s="7" t="s">
        <v>4452</v>
      </c>
      <c r="E1820" s="7" t="s">
        <v>0</v>
      </c>
      <c r="F1820" s="7" t="s">
        <v>132</v>
      </c>
      <c r="G1820" s="7">
        <v>223.74</v>
      </c>
      <c r="H1820" s="7">
        <v>183.84</v>
      </c>
      <c r="I1820" s="7">
        <v>30.8</v>
      </c>
      <c r="J1820" s="7">
        <v>438.38</v>
      </c>
      <c r="K1820" s="7" t="s">
        <v>132</v>
      </c>
      <c r="L1820" s="7">
        <v>0</v>
      </c>
      <c r="M1820" s="7" t="s">
        <v>4544</v>
      </c>
      <c r="N1820" s="7"/>
    </row>
    <row r="1821" spans="1:14" hidden="1" x14ac:dyDescent="0.35">
      <c r="A1821" s="7">
        <v>31102034</v>
      </c>
      <c r="B1821" s="7" t="s">
        <v>6296</v>
      </c>
      <c r="C1821" s="7" t="s">
        <v>4457</v>
      </c>
      <c r="D1821" s="7" t="s">
        <v>4462</v>
      </c>
      <c r="E1821" s="7" t="s">
        <v>0</v>
      </c>
      <c r="F1821" s="7" t="s">
        <v>0</v>
      </c>
      <c r="G1821" s="7">
        <v>562.9</v>
      </c>
      <c r="H1821" s="7">
        <v>206.08</v>
      </c>
      <c r="I1821" s="7">
        <v>0</v>
      </c>
      <c r="J1821" s="7">
        <v>768.98</v>
      </c>
      <c r="K1821" s="7" t="s">
        <v>132</v>
      </c>
      <c r="L1821" s="7">
        <v>1</v>
      </c>
      <c r="M1821" s="7" t="s">
        <v>4544</v>
      </c>
      <c r="N1821" s="7"/>
    </row>
    <row r="1822" spans="1:14" hidden="1" x14ac:dyDescent="0.35">
      <c r="A1822" s="7">
        <v>31102042</v>
      </c>
      <c r="B1822" s="7" t="s">
        <v>6297</v>
      </c>
      <c r="C1822" s="7" t="s">
        <v>4457</v>
      </c>
      <c r="D1822" s="7" t="s">
        <v>4452</v>
      </c>
      <c r="E1822" s="7" t="s">
        <v>0</v>
      </c>
      <c r="F1822" s="7" t="s">
        <v>132</v>
      </c>
      <c r="G1822" s="7">
        <v>336.6</v>
      </c>
      <c r="H1822" s="7">
        <v>287.92</v>
      </c>
      <c r="I1822" s="7">
        <v>0</v>
      </c>
      <c r="J1822" s="7">
        <v>624.52</v>
      </c>
      <c r="K1822" s="7" t="s">
        <v>132</v>
      </c>
      <c r="L1822" s="7">
        <v>1</v>
      </c>
      <c r="M1822" s="7" t="s">
        <v>4544</v>
      </c>
      <c r="N1822" s="7"/>
    </row>
    <row r="1823" spans="1:14" hidden="1" x14ac:dyDescent="0.35">
      <c r="A1823" s="7">
        <v>31102050</v>
      </c>
      <c r="B1823" s="7" t="s">
        <v>6298</v>
      </c>
      <c r="C1823" s="7" t="s">
        <v>4457</v>
      </c>
      <c r="D1823" s="7" t="s">
        <v>4462</v>
      </c>
      <c r="E1823" s="7" t="s">
        <v>0</v>
      </c>
      <c r="F1823" s="7" t="s">
        <v>0</v>
      </c>
      <c r="G1823" s="7">
        <v>336.6</v>
      </c>
      <c r="H1823" s="7">
        <v>287.92</v>
      </c>
      <c r="I1823" s="7">
        <v>0</v>
      </c>
      <c r="J1823" s="7">
        <v>624.52</v>
      </c>
      <c r="K1823" s="7" t="s">
        <v>132</v>
      </c>
      <c r="L1823" s="7">
        <v>1</v>
      </c>
      <c r="M1823" s="7" t="s">
        <v>4544</v>
      </c>
      <c r="N1823" s="7"/>
    </row>
    <row r="1824" spans="1:14" hidden="1" x14ac:dyDescent="0.35">
      <c r="A1824" s="7">
        <v>31102069</v>
      </c>
      <c r="B1824" s="7" t="s">
        <v>6299</v>
      </c>
      <c r="C1824" s="7" t="s">
        <v>4457</v>
      </c>
      <c r="D1824" s="7" t="s">
        <v>4452</v>
      </c>
      <c r="E1824" s="7" t="s">
        <v>0</v>
      </c>
      <c r="F1824" s="7" t="s">
        <v>0</v>
      </c>
      <c r="G1824" s="7">
        <v>336.6</v>
      </c>
      <c r="H1824" s="7">
        <v>395.43</v>
      </c>
      <c r="I1824" s="7">
        <v>0</v>
      </c>
      <c r="J1824" s="7">
        <v>732.03</v>
      </c>
      <c r="K1824" s="7" t="s">
        <v>132</v>
      </c>
      <c r="L1824" s="7">
        <v>1</v>
      </c>
      <c r="M1824" s="7" t="s">
        <v>4544</v>
      </c>
      <c r="N1824" s="7"/>
    </row>
    <row r="1825" spans="1:14" hidden="1" x14ac:dyDescent="0.35">
      <c r="A1825" s="7">
        <v>31102077</v>
      </c>
      <c r="B1825" s="7" t="s">
        <v>6300</v>
      </c>
      <c r="C1825" s="7" t="s">
        <v>4457</v>
      </c>
      <c r="D1825" s="7" t="s">
        <v>4462</v>
      </c>
      <c r="E1825" s="7" t="s">
        <v>0</v>
      </c>
      <c r="F1825" s="7" t="s">
        <v>0</v>
      </c>
      <c r="G1825" s="7">
        <v>336.6</v>
      </c>
      <c r="H1825" s="7">
        <v>375.2</v>
      </c>
      <c r="I1825" s="7">
        <v>0</v>
      </c>
      <c r="J1825" s="7">
        <v>711.8</v>
      </c>
      <c r="K1825" s="7" t="s">
        <v>132</v>
      </c>
      <c r="L1825" s="7">
        <v>1</v>
      </c>
      <c r="M1825" s="7" t="s">
        <v>4544</v>
      </c>
      <c r="N1825" s="7"/>
    </row>
    <row r="1826" spans="1:14" hidden="1" x14ac:dyDescent="0.35">
      <c r="A1826" s="7">
        <v>31102085</v>
      </c>
      <c r="B1826" s="7" t="s">
        <v>6301</v>
      </c>
      <c r="C1826" s="7" t="s">
        <v>4457</v>
      </c>
      <c r="D1826" s="7" t="s">
        <v>4452</v>
      </c>
      <c r="E1826" s="7" t="s">
        <v>0</v>
      </c>
      <c r="F1826" s="7" t="s">
        <v>132</v>
      </c>
      <c r="G1826" s="7">
        <v>215.66</v>
      </c>
      <c r="H1826" s="7">
        <v>151.68</v>
      </c>
      <c r="I1826" s="7">
        <v>0</v>
      </c>
      <c r="J1826" s="7">
        <v>367.34</v>
      </c>
      <c r="K1826" s="7" t="s">
        <v>132</v>
      </c>
      <c r="L1826" s="7">
        <v>1</v>
      </c>
      <c r="M1826" s="7" t="s">
        <v>4544</v>
      </c>
      <c r="N1826" s="7"/>
    </row>
    <row r="1827" spans="1:14" hidden="1" x14ac:dyDescent="0.35">
      <c r="A1827" s="7">
        <v>31102093</v>
      </c>
      <c r="B1827" s="7" t="s">
        <v>6302</v>
      </c>
      <c r="C1827" s="7" t="s">
        <v>4457</v>
      </c>
      <c r="D1827" s="7" t="s">
        <v>4452</v>
      </c>
      <c r="E1827" s="7" t="s">
        <v>0</v>
      </c>
      <c r="F1827" s="7" t="s">
        <v>132</v>
      </c>
      <c r="G1827" s="7">
        <v>718.34</v>
      </c>
      <c r="H1827" s="7">
        <v>724</v>
      </c>
      <c r="I1827" s="7">
        <v>31.52</v>
      </c>
      <c r="J1827" s="7">
        <v>1473.86</v>
      </c>
      <c r="K1827" s="7" t="s">
        <v>132</v>
      </c>
      <c r="L1827" s="7">
        <v>4</v>
      </c>
      <c r="M1827" s="7" t="s">
        <v>4544</v>
      </c>
      <c r="N1827" s="7"/>
    </row>
    <row r="1828" spans="1:14" hidden="1" x14ac:dyDescent="0.35">
      <c r="A1828" s="7">
        <v>31102107</v>
      </c>
      <c r="B1828" s="7" t="s">
        <v>6303</v>
      </c>
      <c r="C1828" s="7" t="s">
        <v>4457</v>
      </c>
      <c r="D1828" s="7" t="s">
        <v>4452</v>
      </c>
      <c r="E1828" s="7" t="s">
        <v>0</v>
      </c>
      <c r="F1828" s="7" t="s">
        <v>132</v>
      </c>
      <c r="G1828" s="7">
        <v>731.28</v>
      </c>
      <c r="H1828" s="7">
        <v>406.69</v>
      </c>
      <c r="I1828" s="7">
        <v>43.84</v>
      </c>
      <c r="J1828" s="7">
        <v>1181.81</v>
      </c>
      <c r="K1828" s="7" t="s">
        <v>132</v>
      </c>
      <c r="L1828" s="7">
        <v>2</v>
      </c>
      <c r="M1828" s="7" t="s">
        <v>4544</v>
      </c>
      <c r="N1828" s="7"/>
    </row>
    <row r="1829" spans="1:14" hidden="1" x14ac:dyDescent="0.35">
      <c r="A1829" s="7">
        <v>31102115</v>
      </c>
      <c r="B1829" s="7" t="s">
        <v>6304</v>
      </c>
      <c r="C1829" s="7" t="s">
        <v>4457</v>
      </c>
      <c r="D1829" s="7" t="s">
        <v>4452</v>
      </c>
      <c r="E1829" s="7" t="s">
        <v>0</v>
      </c>
      <c r="F1829" s="7" t="s">
        <v>132</v>
      </c>
      <c r="G1829" s="7">
        <v>731.28</v>
      </c>
      <c r="H1829" s="7">
        <v>649.04</v>
      </c>
      <c r="I1829" s="7">
        <v>43.84</v>
      </c>
      <c r="J1829" s="7">
        <v>1424.16</v>
      </c>
      <c r="K1829" s="7" t="s">
        <v>132</v>
      </c>
      <c r="L1829" s="7">
        <v>2</v>
      </c>
      <c r="M1829" s="7" t="s">
        <v>4544</v>
      </c>
      <c r="N1829" s="7"/>
    </row>
    <row r="1830" spans="1:14" hidden="1" x14ac:dyDescent="0.35">
      <c r="A1830" s="7">
        <v>31102123</v>
      </c>
      <c r="B1830" s="7" t="s">
        <v>6305</v>
      </c>
      <c r="C1830" s="7" t="s">
        <v>4457</v>
      </c>
      <c r="D1830" s="7" t="s">
        <v>4452</v>
      </c>
      <c r="E1830" s="7" t="s">
        <v>0</v>
      </c>
      <c r="F1830" s="7" t="s">
        <v>132</v>
      </c>
      <c r="G1830" s="7">
        <v>731.28</v>
      </c>
      <c r="H1830" s="7">
        <v>422.31</v>
      </c>
      <c r="I1830" s="7">
        <v>43.84</v>
      </c>
      <c r="J1830" s="7">
        <v>1197.43</v>
      </c>
      <c r="K1830" s="7" t="s">
        <v>132</v>
      </c>
      <c r="L1830" s="7">
        <v>2</v>
      </c>
      <c r="M1830" s="7" t="s">
        <v>4544</v>
      </c>
      <c r="N1830" s="7"/>
    </row>
    <row r="1831" spans="1:14" hidden="1" x14ac:dyDescent="0.35">
      <c r="A1831" s="7">
        <v>31102131</v>
      </c>
      <c r="B1831" s="7" t="s">
        <v>6306</v>
      </c>
      <c r="C1831" s="7" t="s">
        <v>4457</v>
      </c>
      <c r="D1831" s="7" t="s">
        <v>4452</v>
      </c>
      <c r="E1831" s="7" t="s">
        <v>0</v>
      </c>
      <c r="F1831" s="7" t="s">
        <v>132</v>
      </c>
      <c r="G1831" s="7">
        <v>215.64</v>
      </c>
      <c r="H1831" s="7">
        <v>151.68</v>
      </c>
      <c r="I1831" s="7">
        <v>24.37</v>
      </c>
      <c r="J1831" s="7">
        <v>391.69</v>
      </c>
      <c r="K1831" s="7" t="s">
        <v>132</v>
      </c>
      <c r="L1831" s="7">
        <v>1</v>
      </c>
      <c r="M1831" s="7" t="s">
        <v>4544</v>
      </c>
      <c r="N1831" s="7"/>
    </row>
    <row r="1832" spans="1:14" hidden="1" x14ac:dyDescent="0.35">
      <c r="A1832" s="7">
        <v>31102174</v>
      </c>
      <c r="B1832" s="7" t="s">
        <v>6307</v>
      </c>
      <c r="C1832" s="7" t="s">
        <v>4457</v>
      </c>
      <c r="D1832" s="7" t="s">
        <v>4452</v>
      </c>
      <c r="E1832" s="7" t="s">
        <v>0</v>
      </c>
      <c r="F1832" s="7" t="s">
        <v>132</v>
      </c>
      <c r="G1832" s="7">
        <v>829.95</v>
      </c>
      <c r="H1832" s="7">
        <v>863.19</v>
      </c>
      <c r="I1832" s="7">
        <v>43.84</v>
      </c>
      <c r="J1832" s="7">
        <v>1736.98</v>
      </c>
      <c r="K1832" s="7" t="s">
        <v>132</v>
      </c>
      <c r="L1832" s="7">
        <v>5</v>
      </c>
      <c r="M1832" s="7" t="s">
        <v>4544</v>
      </c>
      <c r="N1832" s="7"/>
    </row>
    <row r="1833" spans="1:14" hidden="1" x14ac:dyDescent="0.35">
      <c r="A1833" s="7">
        <v>31102182</v>
      </c>
      <c r="B1833" s="7" t="s">
        <v>6308</v>
      </c>
      <c r="C1833" s="7" t="s">
        <v>4457</v>
      </c>
      <c r="D1833" s="7" t="s">
        <v>4452</v>
      </c>
      <c r="E1833" s="7" t="s">
        <v>0</v>
      </c>
      <c r="F1833" s="7" t="s">
        <v>132</v>
      </c>
      <c r="G1833" s="7">
        <v>561.99</v>
      </c>
      <c r="H1833" s="7">
        <v>641.83000000000004</v>
      </c>
      <c r="I1833" s="7">
        <v>43.84</v>
      </c>
      <c r="J1833" s="7">
        <v>1247.6600000000001</v>
      </c>
      <c r="K1833" s="7" t="s">
        <v>132</v>
      </c>
      <c r="L1833" s="7">
        <v>4</v>
      </c>
      <c r="M1833" s="7" t="s">
        <v>4544</v>
      </c>
      <c r="N1833" s="7"/>
    </row>
    <row r="1834" spans="1:14" hidden="1" x14ac:dyDescent="0.35">
      <c r="A1834" s="7">
        <v>31102204</v>
      </c>
      <c r="B1834" s="7" t="s">
        <v>6309</v>
      </c>
      <c r="C1834" s="7" t="s">
        <v>4457</v>
      </c>
      <c r="D1834" s="7" t="s">
        <v>4452</v>
      </c>
      <c r="E1834" s="7" t="s">
        <v>0</v>
      </c>
      <c r="F1834" s="7" t="s">
        <v>132</v>
      </c>
      <c r="G1834" s="7">
        <v>561.99</v>
      </c>
      <c r="H1834" s="7">
        <v>789.43</v>
      </c>
      <c r="I1834" s="7">
        <v>43.84</v>
      </c>
      <c r="J1834" s="7">
        <v>1395.26</v>
      </c>
      <c r="K1834" s="7" t="s">
        <v>132</v>
      </c>
      <c r="L1834" s="7">
        <v>4</v>
      </c>
      <c r="M1834" s="7" t="s">
        <v>4544</v>
      </c>
      <c r="N1834" s="7"/>
    </row>
    <row r="1835" spans="1:14" hidden="1" x14ac:dyDescent="0.35">
      <c r="A1835" s="7">
        <v>31102220</v>
      </c>
      <c r="B1835" s="7" t="s">
        <v>6310</v>
      </c>
      <c r="C1835" s="7" t="s">
        <v>4457</v>
      </c>
      <c r="D1835" s="7" t="s">
        <v>4452</v>
      </c>
      <c r="E1835" s="7" t="s">
        <v>0</v>
      </c>
      <c r="F1835" s="7" t="s">
        <v>132</v>
      </c>
      <c r="G1835" s="7">
        <v>733.83</v>
      </c>
      <c r="H1835" s="7">
        <v>414.75</v>
      </c>
      <c r="I1835" s="7">
        <v>37.24</v>
      </c>
      <c r="J1835" s="7">
        <v>1185.82</v>
      </c>
      <c r="K1835" s="7" t="s">
        <v>132</v>
      </c>
      <c r="L1835" s="7">
        <v>1</v>
      </c>
      <c r="M1835" s="7" t="s">
        <v>4544</v>
      </c>
      <c r="N1835" s="7"/>
    </row>
    <row r="1836" spans="1:14" hidden="1" x14ac:dyDescent="0.35">
      <c r="A1836" s="7">
        <v>31102239</v>
      </c>
      <c r="B1836" s="7" t="s">
        <v>6311</v>
      </c>
      <c r="C1836" s="7" t="s">
        <v>4457</v>
      </c>
      <c r="D1836" s="7" t="s">
        <v>4452</v>
      </c>
      <c r="E1836" s="7" t="s">
        <v>0</v>
      </c>
      <c r="F1836" s="7" t="s">
        <v>132</v>
      </c>
      <c r="G1836" s="7">
        <v>970.2</v>
      </c>
      <c r="H1836" s="7">
        <v>388.54</v>
      </c>
      <c r="I1836" s="7">
        <v>47.85</v>
      </c>
      <c r="J1836" s="7">
        <v>1406.59</v>
      </c>
      <c r="K1836" s="7" t="s">
        <v>132</v>
      </c>
      <c r="L1836" s="7">
        <v>6</v>
      </c>
      <c r="M1836" s="7" t="s">
        <v>4544</v>
      </c>
      <c r="N1836" s="7"/>
    </row>
    <row r="1837" spans="1:14" hidden="1" x14ac:dyDescent="0.35">
      <c r="A1837" s="7">
        <v>31102247</v>
      </c>
      <c r="B1837" s="7" t="s">
        <v>6312</v>
      </c>
      <c r="C1837" s="7" t="s">
        <v>4457</v>
      </c>
      <c r="D1837" s="7" t="s">
        <v>4452</v>
      </c>
      <c r="E1837" s="7" t="s">
        <v>0</v>
      </c>
      <c r="F1837" s="7" t="s">
        <v>132</v>
      </c>
      <c r="G1837" s="7">
        <v>516.45000000000005</v>
      </c>
      <c r="H1837" s="7">
        <v>414.46</v>
      </c>
      <c r="I1837" s="7">
        <v>43.84</v>
      </c>
      <c r="J1837" s="7">
        <v>974.75</v>
      </c>
      <c r="K1837" s="7" t="s">
        <v>132</v>
      </c>
      <c r="L1837" s="7">
        <v>4</v>
      </c>
      <c r="M1837" s="7" t="s">
        <v>4544</v>
      </c>
      <c r="N1837" s="7"/>
    </row>
    <row r="1838" spans="1:14" hidden="1" x14ac:dyDescent="0.35">
      <c r="A1838" s="7">
        <v>31102255</v>
      </c>
      <c r="B1838" s="7" t="s">
        <v>6313</v>
      </c>
      <c r="C1838" s="7" t="s">
        <v>4457</v>
      </c>
      <c r="D1838" s="7" t="s">
        <v>4452</v>
      </c>
      <c r="E1838" s="7" t="s">
        <v>0</v>
      </c>
      <c r="F1838" s="7" t="s">
        <v>132</v>
      </c>
      <c r="G1838" s="7">
        <v>477.18</v>
      </c>
      <c r="H1838" s="7">
        <v>319.49</v>
      </c>
      <c r="I1838" s="7">
        <v>43.84</v>
      </c>
      <c r="J1838" s="7">
        <v>840.51</v>
      </c>
      <c r="K1838" s="7" t="s">
        <v>132</v>
      </c>
      <c r="L1838" s="7">
        <v>4</v>
      </c>
      <c r="M1838" s="7" t="s">
        <v>4544</v>
      </c>
      <c r="N1838" s="7"/>
    </row>
    <row r="1839" spans="1:14" hidden="1" x14ac:dyDescent="0.35">
      <c r="A1839" s="7">
        <v>31102263</v>
      </c>
      <c r="B1839" s="7" t="s">
        <v>6314</v>
      </c>
      <c r="C1839" s="7" t="s">
        <v>4457</v>
      </c>
      <c r="D1839" s="7" t="s">
        <v>4452</v>
      </c>
      <c r="E1839" s="7" t="s">
        <v>0</v>
      </c>
      <c r="F1839" s="7" t="s">
        <v>132</v>
      </c>
      <c r="G1839" s="7">
        <v>477.18</v>
      </c>
      <c r="H1839" s="7">
        <v>320</v>
      </c>
      <c r="I1839" s="7">
        <v>43.84</v>
      </c>
      <c r="J1839" s="7">
        <v>841.02</v>
      </c>
      <c r="K1839" s="7" t="s">
        <v>132</v>
      </c>
      <c r="L1839" s="7">
        <v>4</v>
      </c>
      <c r="M1839" s="7" t="s">
        <v>4544</v>
      </c>
      <c r="N1839" s="7"/>
    </row>
    <row r="1840" spans="1:14" hidden="1" x14ac:dyDescent="0.35">
      <c r="A1840" s="7">
        <v>31102271</v>
      </c>
      <c r="B1840" s="7" t="s">
        <v>6315</v>
      </c>
      <c r="C1840" s="7" t="s">
        <v>4457</v>
      </c>
      <c r="D1840" s="7" t="s">
        <v>4452</v>
      </c>
      <c r="E1840" s="7" t="s">
        <v>0</v>
      </c>
      <c r="F1840" s="7" t="s">
        <v>132</v>
      </c>
      <c r="G1840" s="7">
        <v>970.2</v>
      </c>
      <c r="H1840" s="7">
        <v>1150.79</v>
      </c>
      <c r="I1840" s="7">
        <v>47.85</v>
      </c>
      <c r="J1840" s="7">
        <v>2168.84</v>
      </c>
      <c r="K1840" s="7" t="s">
        <v>132</v>
      </c>
      <c r="L1840" s="7">
        <v>4</v>
      </c>
      <c r="M1840" s="7" t="s">
        <v>4544</v>
      </c>
      <c r="N1840" s="7"/>
    </row>
    <row r="1841" spans="1:14" hidden="1" x14ac:dyDescent="0.35">
      <c r="A1841" s="7">
        <v>31102280</v>
      </c>
      <c r="B1841" s="7" t="s">
        <v>6316</v>
      </c>
      <c r="C1841" s="7" t="s">
        <v>4457</v>
      </c>
      <c r="D1841" s="7" t="s">
        <v>4452</v>
      </c>
      <c r="E1841" s="7" t="s">
        <v>0</v>
      </c>
      <c r="F1841" s="7" t="s">
        <v>132</v>
      </c>
      <c r="G1841" s="7">
        <v>1250.7</v>
      </c>
      <c r="H1841" s="7">
        <v>837.39</v>
      </c>
      <c r="I1841" s="7">
        <v>47.9</v>
      </c>
      <c r="J1841" s="7">
        <v>2135.9899999999998</v>
      </c>
      <c r="K1841" s="7" t="s">
        <v>132</v>
      </c>
      <c r="L1841" s="7">
        <v>4</v>
      </c>
      <c r="M1841" s="7" t="s">
        <v>4544</v>
      </c>
      <c r="N1841" s="7"/>
    </row>
    <row r="1842" spans="1:14" hidden="1" x14ac:dyDescent="0.35">
      <c r="A1842" s="7">
        <v>31102298</v>
      </c>
      <c r="B1842" s="7" t="s">
        <v>6317</v>
      </c>
      <c r="C1842" s="7" t="s">
        <v>4457</v>
      </c>
      <c r="D1842" s="7" t="s">
        <v>4452</v>
      </c>
      <c r="E1842" s="7" t="s">
        <v>0</v>
      </c>
      <c r="F1842" s="7" t="s">
        <v>132</v>
      </c>
      <c r="G1842" s="7">
        <v>176.81</v>
      </c>
      <c r="H1842" s="7">
        <v>355.35</v>
      </c>
      <c r="I1842" s="7">
        <v>0</v>
      </c>
      <c r="J1842" s="7">
        <v>532.16</v>
      </c>
      <c r="K1842" s="7" t="s">
        <v>132</v>
      </c>
      <c r="L1842" s="7">
        <v>2</v>
      </c>
      <c r="M1842" s="7" t="s">
        <v>4544</v>
      </c>
      <c r="N1842" s="7"/>
    </row>
    <row r="1843" spans="1:14" hidden="1" x14ac:dyDescent="0.35">
      <c r="A1843" s="7">
        <v>31102301</v>
      </c>
      <c r="B1843" s="7" t="s">
        <v>6318</v>
      </c>
      <c r="C1843" s="7" t="s">
        <v>4457</v>
      </c>
      <c r="D1843" s="7" t="s">
        <v>4452</v>
      </c>
      <c r="E1843" s="7" t="s">
        <v>0</v>
      </c>
      <c r="F1843" s="7" t="s">
        <v>132</v>
      </c>
      <c r="G1843" s="7">
        <v>455.71</v>
      </c>
      <c r="H1843" s="7">
        <v>425</v>
      </c>
      <c r="I1843" s="7">
        <v>49.35</v>
      </c>
      <c r="J1843" s="7">
        <v>930.06</v>
      </c>
      <c r="K1843" s="7" t="s">
        <v>132</v>
      </c>
      <c r="L1843" s="7">
        <v>4</v>
      </c>
      <c r="M1843" s="7" t="s">
        <v>4544</v>
      </c>
      <c r="N1843" s="7"/>
    </row>
    <row r="1844" spans="1:14" hidden="1" x14ac:dyDescent="0.35">
      <c r="A1844" s="7">
        <v>31102310</v>
      </c>
      <c r="B1844" s="7" t="s">
        <v>6319</v>
      </c>
      <c r="C1844" s="7" t="s">
        <v>4445</v>
      </c>
      <c r="D1844" s="7" t="s">
        <v>4462</v>
      </c>
      <c r="E1844" s="7" t="s">
        <v>0</v>
      </c>
      <c r="F1844" s="7" t="s">
        <v>0</v>
      </c>
      <c r="G1844" s="7">
        <v>152.9</v>
      </c>
      <c r="H1844" s="7">
        <v>366.88</v>
      </c>
      <c r="I1844" s="7">
        <v>0</v>
      </c>
      <c r="J1844" s="7">
        <v>519.78</v>
      </c>
      <c r="K1844" s="7" t="s">
        <v>132</v>
      </c>
      <c r="L1844" s="7">
        <v>1</v>
      </c>
      <c r="M1844" s="7" t="s">
        <v>4544</v>
      </c>
      <c r="N1844" s="7"/>
    </row>
    <row r="1845" spans="1:14" hidden="1" x14ac:dyDescent="0.35">
      <c r="A1845" s="7">
        <v>31102328</v>
      </c>
      <c r="B1845" s="7" t="s">
        <v>6320</v>
      </c>
      <c r="C1845" s="7" t="s">
        <v>4445</v>
      </c>
      <c r="D1845" s="7" t="s">
        <v>4462</v>
      </c>
      <c r="E1845" s="7" t="s">
        <v>0</v>
      </c>
      <c r="F1845" s="7" t="s">
        <v>0</v>
      </c>
      <c r="G1845" s="7">
        <v>152.9</v>
      </c>
      <c r="H1845" s="7">
        <v>205.5</v>
      </c>
      <c r="I1845" s="7">
        <v>0</v>
      </c>
      <c r="J1845" s="7">
        <v>358.4</v>
      </c>
      <c r="K1845" s="7" t="s">
        <v>132</v>
      </c>
      <c r="L1845" s="7">
        <v>1</v>
      </c>
      <c r="M1845" s="7" t="s">
        <v>4544</v>
      </c>
      <c r="N1845" s="7"/>
    </row>
    <row r="1846" spans="1:14" hidden="1" x14ac:dyDescent="0.35">
      <c r="A1846" s="7">
        <v>31102344</v>
      </c>
      <c r="B1846" s="7" t="s">
        <v>6321</v>
      </c>
      <c r="C1846" s="7" t="s">
        <v>4457</v>
      </c>
      <c r="D1846" s="7" t="s">
        <v>4452</v>
      </c>
      <c r="E1846" s="7" t="s">
        <v>0</v>
      </c>
      <c r="F1846" s="7" t="s">
        <v>132</v>
      </c>
      <c r="G1846" s="7">
        <v>829.95</v>
      </c>
      <c r="H1846" s="7">
        <v>601.71</v>
      </c>
      <c r="I1846" s="7">
        <v>49.12</v>
      </c>
      <c r="J1846" s="7">
        <v>1480.78</v>
      </c>
      <c r="K1846" s="7" t="s">
        <v>132</v>
      </c>
      <c r="L1846" s="7">
        <v>4</v>
      </c>
      <c r="M1846" s="7" t="s">
        <v>4544</v>
      </c>
      <c r="N1846" s="7"/>
    </row>
    <row r="1847" spans="1:14" hidden="1" x14ac:dyDescent="0.35">
      <c r="A1847" s="7">
        <v>31102352</v>
      </c>
      <c r="B1847" s="7" t="s">
        <v>6322</v>
      </c>
      <c r="C1847" s="7" t="s">
        <v>4457</v>
      </c>
      <c r="D1847" s="7" t="s">
        <v>4452</v>
      </c>
      <c r="E1847" s="7" t="s">
        <v>0</v>
      </c>
      <c r="F1847" s="7" t="s">
        <v>132</v>
      </c>
      <c r="G1847" s="7">
        <v>1192.42</v>
      </c>
      <c r="H1847" s="7">
        <v>761.1</v>
      </c>
      <c r="I1847" s="7">
        <v>59.79</v>
      </c>
      <c r="J1847" s="7">
        <v>2013.31</v>
      </c>
      <c r="K1847" s="7" t="s">
        <v>132</v>
      </c>
      <c r="L1847" s="7">
        <v>4</v>
      </c>
      <c r="M1847" s="7" t="s">
        <v>4544</v>
      </c>
      <c r="N1847" s="7"/>
    </row>
    <row r="1848" spans="1:14" hidden="1" x14ac:dyDescent="0.35">
      <c r="A1848" s="7">
        <v>31102360</v>
      </c>
      <c r="B1848" s="7" t="s">
        <v>6323</v>
      </c>
      <c r="C1848" s="7" t="s">
        <v>4457</v>
      </c>
      <c r="D1848" s="7" t="s">
        <v>4452</v>
      </c>
      <c r="E1848" s="7" t="s">
        <v>0</v>
      </c>
      <c r="F1848" s="7" t="s">
        <v>132</v>
      </c>
      <c r="G1848" s="7">
        <v>1233.8699999999999</v>
      </c>
      <c r="H1848" s="7">
        <v>992.75</v>
      </c>
      <c r="I1848" s="7">
        <v>48.51</v>
      </c>
      <c r="J1848" s="7">
        <v>2275.13</v>
      </c>
      <c r="K1848" s="7" t="s">
        <v>132</v>
      </c>
      <c r="L1848" s="7">
        <v>4</v>
      </c>
      <c r="M1848" s="7" t="s">
        <v>4544</v>
      </c>
      <c r="N1848" s="7"/>
    </row>
    <row r="1849" spans="1:14" hidden="1" x14ac:dyDescent="0.35">
      <c r="A1849" s="7">
        <v>31102379</v>
      </c>
      <c r="B1849" s="7" t="s">
        <v>6324</v>
      </c>
      <c r="C1849" s="7" t="s">
        <v>4457</v>
      </c>
      <c r="D1849" s="7" t="s">
        <v>4452</v>
      </c>
      <c r="E1849" s="7" t="s">
        <v>0</v>
      </c>
      <c r="F1849" s="7" t="s">
        <v>132</v>
      </c>
      <c r="G1849" s="7">
        <v>830.5</v>
      </c>
      <c r="H1849" s="7">
        <v>915.12</v>
      </c>
      <c r="I1849" s="7">
        <v>55.4</v>
      </c>
      <c r="J1849" s="7">
        <v>1801.02</v>
      </c>
      <c r="K1849" s="7" t="s">
        <v>132</v>
      </c>
      <c r="L1849" s="7">
        <v>4</v>
      </c>
      <c r="M1849" s="7" t="s">
        <v>4544</v>
      </c>
      <c r="N1849" s="7"/>
    </row>
    <row r="1850" spans="1:14" hidden="1" x14ac:dyDescent="0.35">
      <c r="A1850" s="7">
        <v>31102409</v>
      </c>
      <c r="B1850" s="7" t="s">
        <v>6325</v>
      </c>
      <c r="C1850" s="7" t="s">
        <v>4457</v>
      </c>
      <c r="D1850" s="7" t="s">
        <v>4452</v>
      </c>
      <c r="E1850" s="7" t="s">
        <v>0</v>
      </c>
      <c r="F1850" s="7" t="s">
        <v>132</v>
      </c>
      <c r="G1850" s="7">
        <v>1250.7</v>
      </c>
      <c r="H1850" s="7">
        <v>798.81</v>
      </c>
      <c r="I1850" s="7">
        <v>47.85</v>
      </c>
      <c r="J1850" s="7">
        <v>2097.36</v>
      </c>
      <c r="K1850" s="7" t="s">
        <v>132</v>
      </c>
      <c r="L1850" s="7">
        <v>4</v>
      </c>
      <c r="M1850" s="7" t="s">
        <v>4544</v>
      </c>
      <c r="N1850" s="7"/>
    </row>
    <row r="1851" spans="1:14" hidden="1" x14ac:dyDescent="0.35">
      <c r="A1851" s="7">
        <v>31102417</v>
      </c>
      <c r="B1851" s="7" t="s">
        <v>6326</v>
      </c>
      <c r="C1851" s="7" t="s">
        <v>4457</v>
      </c>
      <c r="D1851" s="7" t="s">
        <v>4452</v>
      </c>
      <c r="E1851" s="7" t="s">
        <v>0</v>
      </c>
      <c r="F1851" s="7" t="s">
        <v>132</v>
      </c>
      <c r="G1851" s="7">
        <v>1250.7</v>
      </c>
      <c r="H1851" s="7">
        <v>839.2</v>
      </c>
      <c r="I1851" s="7">
        <v>47.85</v>
      </c>
      <c r="J1851" s="7">
        <v>2137.75</v>
      </c>
      <c r="K1851" s="7" t="s">
        <v>132</v>
      </c>
      <c r="L1851" s="7">
        <v>4</v>
      </c>
      <c r="M1851" s="7" t="s">
        <v>4544</v>
      </c>
      <c r="N1851" s="7"/>
    </row>
    <row r="1852" spans="1:14" hidden="1" x14ac:dyDescent="0.35">
      <c r="A1852" s="7">
        <v>31102425</v>
      </c>
      <c r="B1852" s="7" t="s">
        <v>6327</v>
      </c>
      <c r="C1852" s="7" t="s">
        <v>4457</v>
      </c>
      <c r="D1852" s="7" t="s">
        <v>4452</v>
      </c>
      <c r="E1852" s="7" t="s">
        <v>0</v>
      </c>
      <c r="F1852" s="7" t="s">
        <v>132</v>
      </c>
      <c r="G1852" s="7">
        <v>829.95</v>
      </c>
      <c r="H1852" s="7">
        <v>532.1</v>
      </c>
      <c r="I1852" s="7">
        <v>55.4</v>
      </c>
      <c r="J1852" s="7">
        <v>1417.45</v>
      </c>
      <c r="K1852" s="7" t="s">
        <v>132</v>
      </c>
      <c r="L1852" s="7">
        <v>2</v>
      </c>
      <c r="M1852" s="7" t="s">
        <v>4544</v>
      </c>
      <c r="N1852" s="7"/>
    </row>
    <row r="1853" spans="1:14" hidden="1" x14ac:dyDescent="0.35">
      <c r="A1853" s="7">
        <v>31102433</v>
      </c>
      <c r="B1853" s="7" t="s">
        <v>6328</v>
      </c>
      <c r="C1853" s="7" t="s">
        <v>4457</v>
      </c>
      <c r="D1853" s="7" t="s">
        <v>4452</v>
      </c>
      <c r="E1853" s="7" t="s">
        <v>0</v>
      </c>
      <c r="F1853" s="7" t="s">
        <v>132</v>
      </c>
      <c r="G1853" s="7">
        <v>570</v>
      </c>
      <c r="H1853" s="7">
        <v>570.04999999999995</v>
      </c>
      <c r="I1853" s="7">
        <v>55.4</v>
      </c>
      <c r="J1853" s="7">
        <v>1195.45</v>
      </c>
      <c r="K1853" s="7" t="s">
        <v>132</v>
      </c>
      <c r="L1853" s="7">
        <v>2</v>
      </c>
      <c r="M1853" s="7" t="s">
        <v>4544</v>
      </c>
      <c r="N1853" s="7"/>
    </row>
    <row r="1854" spans="1:14" hidden="1" x14ac:dyDescent="0.35">
      <c r="A1854" s="7">
        <v>31102441</v>
      </c>
      <c r="B1854" s="7" t="s">
        <v>6329</v>
      </c>
      <c r="C1854" s="7" t="s">
        <v>4457</v>
      </c>
      <c r="D1854" s="7" t="s">
        <v>4452</v>
      </c>
      <c r="E1854" s="7" t="s">
        <v>0</v>
      </c>
      <c r="F1854" s="7" t="s">
        <v>132</v>
      </c>
      <c r="G1854" s="7">
        <v>650</v>
      </c>
      <c r="H1854" s="7">
        <v>493.36</v>
      </c>
      <c r="I1854" s="7">
        <v>55.4</v>
      </c>
      <c r="J1854" s="7">
        <v>1198.76</v>
      </c>
      <c r="K1854" s="7" t="s">
        <v>132</v>
      </c>
      <c r="L1854" s="7">
        <v>2</v>
      </c>
      <c r="M1854" s="7" t="s">
        <v>4544</v>
      </c>
      <c r="N1854" s="7"/>
    </row>
    <row r="1855" spans="1:14" hidden="1" x14ac:dyDescent="0.35">
      <c r="A1855" s="7">
        <v>31102450</v>
      </c>
      <c r="B1855" s="7" t="s">
        <v>6330</v>
      </c>
      <c r="C1855" s="7" t="s">
        <v>4457</v>
      </c>
      <c r="D1855" s="7" t="s">
        <v>4452</v>
      </c>
      <c r="E1855" s="7" t="s">
        <v>0</v>
      </c>
      <c r="F1855" s="7" t="s">
        <v>132</v>
      </c>
      <c r="G1855" s="7">
        <v>835</v>
      </c>
      <c r="H1855" s="7">
        <v>493.36</v>
      </c>
      <c r="I1855" s="7">
        <v>55.4</v>
      </c>
      <c r="J1855" s="7">
        <v>1383.76</v>
      </c>
      <c r="K1855" s="7" t="s">
        <v>132</v>
      </c>
      <c r="L1855" s="7">
        <v>4</v>
      </c>
      <c r="M1855" s="7" t="s">
        <v>4544</v>
      </c>
      <c r="N1855" s="7"/>
    </row>
    <row r="1856" spans="1:14" hidden="1" x14ac:dyDescent="0.35">
      <c r="A1856" s="7">
        <v>31102468</v>
      </c>
      <c r="B1856" s="7" t="s">
        <v>6331</v>
      </c>
      <c r="C1856" s="7" t="s">
        <v>4457</v>
      </c>
      <c r="D1856" s="7" t="s">
        <v>4452</v>
      </c>
      <c r="E1856" s="7" t="s">
        <v>0</v>
      </c>
      <c r="F1856" s="7" t="s">
        <v>132</v>
      </c>
      <c r="G1856" s="7">
        <v>970.2</v>
      </c>
      <c r="H1856" s="7">
        <v>906.39</v>
      </c>
      <c r="I1856" s="7">
        <v>47.85</v>
      </c>
      <c r="J1856" s="7">
        <v>1924.44</v>
      </c>
      <c r="K1856" s="7" t="s">
        <v>132</v>
      </c>
      <c r="L1856" s="7">
        <v>4</v>
      </c>
      <c r="M1856" s="7" t="s">
        <v>4544</v>
      </c>
      <c r="N1856" s="7"/>
    </row>
    <row r="1857" spans="1:14" hidden="1" x14ac:dyDescent="0.35">
      <c r="A1857" s="7">
        <v>31102476</v>
      </c>
      <c r="B1857" s="7" t="s">
        <v>6332</v>
      </c>
      <c r="C1857" s="7" t="s">
        <v>4457</v>
      </c>
      <c r="D1857" s="7" t="s">
        <v>4452</v>
      </c>
      <c r="E1857" s="7" t="s">
        <v>0</v>
      </c>
      <c r="F1857" s="7" t="s">
        <v>132</v>
      </c>
      <c r="G1857" s="7">
        <v>970.2</v>
      </c>
      <c r="H1857" s="7">
        <v>640.16</v>
      </c>
      <c r="I1857" s="7">
        <v>47.85</v>
      </c>
      <c r="J1857" s="7">
        <v>1658.21</v>
      </c>
      <c r="K1857" s="7" t="s">
        <v>132</v>
      </c>
      <c r="L1857" s="7">
        <v>4</v>
      </c>
      <c r="M1857" s="7" t="s">
        <v>4544</v>
      </c>
      <c r="N1857" s="7"/>
    </row>
    <row r="1858" spans="1:14" hidden="1" x14ac:dyDescent="0.35">
      <c r="A1858" s="7">
        <v>31102492</v>
      </c>
      <c r="B1858" s="7" t="s">
        <v>6333</v>
      </c>
      <c r="C1858" s="7" t="s">
        <v>4457</v>
      </c>
      <c r="D1858" s="7" t="s">
        <v>4452</v>
      </c>
      <c r="E1858" s="7" t="s">
        <v>0</v>
      </c>
      <c r="F1858" s="7" t="s">
        <v>132</v>
      </c>
      <c r="G1858" s="7">
        <v>455.71</v>
      </c>
      <c r="H1858" s="7">
        <v>425</v>
      </c>
      <c r="I1858" s="7">
        <v>49.35</v>
      </c>
      <c r="J1858" s="7">
        <v>930.06</v>
      </c>
      <c r="K1858" s="7" t="s">
        <v>132</v>
      </c>
      <c r="L1858" s="7">
        <v>3</v>
      </c>
      <c r="M1858" s="7" t="s">
        <v>4544</v>
      </c>
      <c r="N1858" s="7"/>
    </row>
    <row r="1859" spans="1:14" hidden="1" x14ac:dyDescent="0.35">
      <c r="A1859" s="7">
        <v>31102506</v>
      </c>
      <c r="B1859" s="7" t="s">
        <v>6334</v>
      </c>
      <c r="C1859" s="7" t="s">
        <v>4457</v>
      </c>
      <c r="D1859" s="7" t="s">
        <v>4452</v>
      </c>
      <c r="E1859" s="7" t="s">
        <v>0</v>
      </c>
      <c r="F1859" s="7" t="s">
        <v>132</v>
      </c>
      <c r="G1859" s="7">
        <v>176.81</v>
      </c>
      <c r="H1859" s="7">
        <v>355.35</v>
      </c>
      <c r="I1859" s="7">
        <v>0</v>
      </c>
      <c r="J1859" s="7">
        <v>532.16</v>
      </c>
      <c r="K1859" s="7" t="s">
        <v>132</v>
      </c>
      <c r="L1859" s="7">
        <v>2</v>
      </c>
      <c r="M1859" s="7" t="s">
        <v>4544</v>
      </c>
      <c r="N1859" s="7"/>
    </row>
    <row r="1860" spans="1:14" hidden="1" x14ac:dyDescent="0.35">
      <c r="A1860" s="7">
        <v>31102514</v>
      </c>
      <c r="B1860" s="7" t="s">
        <v>6335</v>
      </c>
      <c r="C1860" s="7" t="s">
        <v>4457</v>
      </c>
      <c r="D1860" s="7" t="s">
        <v>4452</v>
      </c>
      <c r="E1860" s="7" t="s">
        <v>0</v>
      </c>
      <c r="F1860" s="7" t="s">
        <v>132</v>
      </c>
      <c r="G1860" s="7">
        <v>970.2</v>
      </c>
      <c r="H1860" s="7">
        <v>640.16</v>
      </c>
      <c r="I1860" s="7">
        <v>47.85</v>
      </c>
      <c r="J1860" s="7">
        <v>1658.21</v>
      </c>
      <c r="K1860" s="7" t="s">
        <v>132</v>
      </c>
      <c r="L1860" s="7">
        <v>4</v>
      </c>
      <c r="M1860" s="7" t="s">
        <v>4544</v>
      </c>
      <c r="N1860" s="7"/>
    </row>
    <row r="1861" spans="1:14" hidden="1" x14ac:dyDescent="0.35">
      <c r="A1861" s="7">
        <v>31102522</v>
      </c>
      <c r="B1861" s="7" t="s">
        <v>6336</v>
      </c>
      <c r="C1861" s="7" t="s">
        <v>4457</v>
      </c>
      <c r="D1861" s="7" t="s">
        <v>4452</v>
      </c>
      <c r="E1861" s="7" t="s">
        <v>0</v>
      </c>
      <c r="F1861" s="7" t="s">
        <v>132</v>
      </c>
      <c r="G1861" s="7">
        <v>829.95</v>
      </c>
      <c r="H1861" s="7">
        <v>601.71</v>
      </c>
      <c r="I1861" s="7">
        <v>49.12</v>
      </c>
      <c r="J1861" s="7">
        <v>1480.78</v>
      </c>
      <c r="K1861" s="7" t="s">
        <v>132</v>
      </c>
      <c r="L1861" s="7">
        <v>4</v>
      </c>
      <c r="M1861" s="7" t="s">
        <v>4544</v>
      </c>
      <c r="N1861" s="7"/>
    </row>
    <row r="1862" spans="1:14" hidden="1" x14ac:dyDescent="0.35">
      <c r="A1862" s="7">
        <v>31102530</v>
      </c>
      <c r="B1862" s="7" t="s">
        <v>6337</v>
      </c>
      <c r="C1862" s="7" t="s">
        <v>4457</v>
      </c>
      <c r="D1862" s="7" t="s">
        <v>4452</v>
      </c>
      <c r="E1862" s="7" t="s">
        <v>0</v>
      </c>
      <c r="F1862" s="7" t="s">
        <v>132</v>
      </c>
      <c r="G1862" s="7">
        <v>435.66</v>
      </c>
      <c r="H1862" s="7">
        <v>563.36</v>
      </c>
      <c r="I1862" s="7">
        <v>38.17</v>
      </c>
      <c r="J1862" s="7">
        <v>1037.19</v>
      </c>
      <c r="K1862" s="7" t="s">
        <v>132</v>
      </c>
      <c r="L1862" s="7">
        <v>3</v>
      </c>
      <c r="M1862" s="7" t="s">
        <v>4544</v>
      </c>
      <c r="N1862" s="7"/>
    </row>
    <row r="1863" spans="1:14" hidden="1" x14ac:dyDescent="0.35">
      <c r="A1863" s="7">
        <v>31102549</v>
      </c>
      <c r="B1863" s="7" t="s">
        <v>6338</v>
      </c>
      <c r="C1863" s="7" t="s">
        <v>4457</v>
      </c>
      <c r="D1863" s="7" t="s">
        <v>4452</v>
      </c>
      <c r="E1863" s="7" t="s">
        <v>0</v>
      </c>
      <c r="F1863" s="7" t="s">
        <v>132</v>
      </c>
      <c r="G1863" s="7">
        <v>561.99</v>
      </c>
      <c r="H1863" s="7">
        <v>789.43</v>
      </c>
      <c r="I1863" s="7">
        <v>43.83</v>
      </c>
      <c r="J1863" s="7">
        <v>1395.25</v>
      </c>
      <c r="K1863" s="7" t="s">
        <v>132</v>
      </c>
      <c r="L1863" s="7">
        <v>4</v>
      </c>
      <c r="M1863" s="7" t="s">
        <v>4544</v>
      </c>
      <c r="N1863" s="7"/>
    </row>
    <row r="1864" spans="1:14" hidden="1" x14ac:dyDescent="0.35">
      <c r="A1864" s="7">
        <v>31102557</v>
      </c>
      <c r="B1864" s="7" t="s">
        <v>6339</v>
      </c>
      <c r="C1864" s="7" t="s">
        <v>4457</v>
      </c>
      <c r="D1864" s="7" t="s">
        <v>4452</v>
      </c>
      <c r="E1864" s="7" t="s">
        <v>0</v>
      </c>
      <c r="F1864" s="7" t="s">
        <v>132</v>
      </c>
      <c r="G1864" s="7">
        <v>561.99</v>
      </c>
      <c r="H1864" s="7">
        <v>972.63</v>
      </c>
      <c r="I1864" s="7">
        <v>43.83</v>
      </c>
      <c r="J1864" s="7">
        <v>1578.45</v>
      </c>
      <c r="K1864" s="7" t="s">
        <v>132</v>
      </c>
      <c r="L1864" s="7">
        <v>4</v>
      </c>
      <c r="M1864" s="7" t="s">
        <v>4544</v>
      </c>
      <c r="N1864" s="7"/>
    </row>
    <row r="1865" spans="1:14" hidden="1" x14ac:dyDescent="0.35">
      <c r="A1865" s="7">
        <v>31102565</v>
      </c>
      <c r="B1865" s="7" t="s">
        <v>6340</v>
      </c>
      <c r="C1865" s="7" t="s">
        <v>4457</v>
      </c>
      <c r="D1865" s="7" t="s">
        <v>4452</v>
      </c>
      <c r="E1865" s="7" t="s">
        <v>0</v>
      </c>
      <c r="F1865" s="7" t="s">
        <v>132</v>
      </c>
      <c r="G1865" s="7">
        <v>1033.8</v>
      </c>
      <c r="H1865" s="7">
        <v>976.16</v>
      </c>
      <c r="I1865" s="7">
        <v>48.51</v>
      </c>
      <c r="J1865" s="7">
        <v>2058.4699999999998</v>
      </c>
      <c r="K1865" s="7" t="s">
        <v>132</v>
      </c>
      <c r="L1865" s="7">
        <v>4</v>
      </c>
      <c r="M1865" s="7" t="s">
        <v>4544</v>
      </c>
      <c r="N1865" s="7"/>
    </row>
    <row r="1866" spans="1:14" hidden="1" x14ac:dyDescent="0.35">
      <c r="A1866" s="7">
        <v>31103014</v>
      </c>
      <c r="B1866" s="7" t="s">
        <v>6341</v>
      </c>
      <c r="C1866" s="7" t="s">
        <v>4457</v>
      </c>
      <c r="D1866" s="7" t="s">
        <v>4452</v>
      </c>
      <c r="E1866" s="7" t="s">
        <v>0</v>
      </c>
      <c r="F1866" s="7" t="s">
        <v>132</v>
      </c>
      <c r="G1866" s="7">
        <v>1486.38</v>
      </c>
      <c r="H1866" s="7">
        <v>892.86</v>
      </c>
      <c r="I1866" s="7">
        <v>169.4</v>
      </c>
      <c r="J1866" s="7">
        <v>2548.64</v>
      </c>
      <c r="K1866" s="7" t="s">
        <v>132</v>
      </c>
      <c r="L1866" s="7">
        <v>6</v>
      </c>
      <c r="M1866" s="7" t="s">
        <v>4544</v>
      </c>
      <c r="N1866" s="7"/>
    </row>
    <row r="1867" spans="1:14" hidden="1" x14ac:dyDescent="0.35">
      <c r="A1867" s="7">
        <v>31103022</v>
      </c>
      <c r="B1867" s="7" t="s">
        <v>6342</v>
      </c>
      <c r="C1867" s="7" t="s">
        <v>4457</v>
      </c>
      <c r="D1867" s="7" t="s">
        <v>4452</v>
      </c>
      <c r="E1867" s="7" t="s">
        <v>0</v>
      </c>
      <c r="F1867" s="7" t="s">
        <v>132</v>
      </c>
      <c r="G1867" s="7">
        <v>459.35</v>
      </c>
      <c r="H1867" s="7">
        <v>523.62</v>
      </c>
      <c r="I1867" s="7">
        <v>25.91</v>
      </c>
      <c r="J1867" s="7">
        <v>1008.88</v>
      </c>
      <c r="K1867" s="7" t="s">
        <v>132</v>
      </c>
      <c r="L1867" s="7">
        <v>5</v>
      </c>
      <c r="M1867" s="7" t="s">
        <v>4544</v>
      </c>
      <c r="N1867" s="7"/>
    </row>
    <row r="1868" spans="1:14" hidden="1" x14ac:dyDescent="0.35">
      <c r="A1868" s="7">
        <v>31103030</v>
      </c>
      <c r="B1868" s="7" t="s">
        <v>6343</v>
      </c>
      <c r="C1868" s="7" t="s">
        <v>4457</v>
      </c>
      <c r="D1868" s="7" t="s">
        <v>4462</v>
      </c>
      <c r="E1868" s="7" t="s">
        <v>0</v>
      </c>
      <c r="F1868" s="7" t="s">
        <v>0</v>
      </c>
      <c r="G1868" s="7">
        <v>110</v>
      </c>
      <c r="H1868" s="7">
        <v>135.19999999999999</v>
      </c>
      <c r="I1868" s="7">
        <v>30.8</v>
      </c>
      <c r="J1868" s="7">
        <v>276</v>
      </c>
      <c r="K1868" s="7" t="s">
        <v>132</v>
      </c>
      <c r="L1868" s="7">
        <v>1</v>
      </c>
      <c r="M1868" s="7" t="s">
        <v>4544</v>
      </c>
      <c r="N1868" s="7"/>
    </row>
    <row r="1869" spans="1:14" hidden="1" x14ac:dyDescent="0.35">
      <c r="A1869" s="7">
        <v>31103049</v>
      </c>
      <c r="B1869" s="7" t="s">
        <v>6344</v>
      </c>
      <c r="C1869" s="7" t="s">
        <v>4457</v>
      </c>
      <c r="D1869" s="7" t="s">
        <v>4452</v>
      </c>
      <c r="E1869" s="7" t="s">
        <v>0</v>
      </c>
      <c r="F1869" s="7" t="s">
        <v>132</v>
      </c>
      <c r="G1869" s="7">
        <v>110</v>
      </c>
      <c r="H1869" s="7">
        <v>155.6</v>
      </c>
      <c r="I1869" s="7">
        <v>30.8</v>
      </c>
      <c r="J1869" s="7">
        <v>296.39999999999998</v>
      </c>
      <c r="K1869" s="7" t="s">
        <v>132</v>
      </c>
      <c r="L1869" s="7">
        <v>1</v>
      </c>
      <c r="M1869" s="7" t="s">
        <v>4544</v>
      </c>
      <c r="N1869" s="7"/>
    </row>
    <row r="1870" spans="1:14" hidden="1" x14ac:dyDescent="0.35">
      <c r="A1870" s="7">
        <v>31103057</v>
      </c>
      <c r="B1870" s="7" t="s">
        <v>6345</v>
      </c>
      <c r="C1870" s="7" t="s">
        <v>4457</v>
      </c>
      <c r="D1870" s="7" t="s">
        <v>4452</v>
      </c>
      <c r="E1870" s="7" t="s">
        <v>0</v>
      </c>
      <c r="F1870" s="7" t="s">
        <v>132</v>
      </c>
      <c r="G1870" s="7">
        <v>396.44</v>
      </c>
      <c r="H1870" s="7">
        <v>425.76</v>
      </c>
      <c r="I1870" s="7">
        <v>38.78</v>
      </c>
      <c r="J1870" s="7">
        <v>860.98</v>
      </c>
      <c r="K1870" s="7" t="s">
        <v>132</v>
      </c>
      <c r="L1870" s="7">
        <v>2</v>
      </c>
      <c r="M1870" s="7" t="s">
        <v>4544</v>
      </c>
      <c r="N1870" s="7"/>
    </row>
    <row r="1871" spans="1:14" hidden="1" x14ac:dyDescent="0.35">
      <c r="A1871" s="7">
        <v>31103065</v>
      </c>
      <c r="B1871" s="7" t="s">
        <v>6346</v>
      </c>
      <c r="C1871" s="7" t="s">
        <v>4457</v>
      </c>
      <c r="D1871" s="7" t="s">
        <v>4452</v>
      </c>
      <c r="E1871" s="7" t="s">
        <v>0</v>
      </c>
      <c r="F1871" s="7" t="s">
        <v>132</v>
      </c>
      <c r="G1871" s="7">
        <v>596.92999999999995</v>
      </c>
      <c r="H1871" s="7">
        <v>425.68</v>
      </c>
      <c r="I1871" s="7">
        <v>52.45</v>
      </c>
      <c r="J1871" s="7">
        <v>1075.06</v>
      </c>
      <c r="K1871" s="7" t="s">
        <v>132</v>
      </c>
      <c r="L1871" s="7">
        <v>5</v>
      </c>
      <c r="M1871" s="7" t="s">
        <v>4544</v>
      </c>
      <c r="N1871" s="7"/>
    </row>
    <row r="1872" spans="1:14" hidden="1" x14ac:dyDescent="0.35">
      <c r="A1872" s="7">
        <v>31103073</v>
      </c>
      <c r="B1872" s="7" t="s">
        <v>6347</v>
      </c>
      <c r="C1872" s="7" t="s">
        <v>4457</v>
      </c>
      <c r="D1872" s="7" t="s">
        <v>4452</v>
      </c>
      <c r="E1872" s="7" t="s">
        <v>0</v>
      </c>
      <c r="F1872" s="7" t="s">
        <v>132</v>
      </c>
      <c r="G1872" s="7">
        <v>1706.38</v>
      </c>
      <c r="H1872" s="7">
        <v>899.03</v>
      </c>
      <c r="I1872" s="7">
        <v>169.4</v>
      </c>
      <c r="J1872" s="7">
        <v>2774.81</v>
      </c>
      <c r="K1872" s="7" t="s">
        <v>132</v>
      </c>
      <c r="L1872" s="7">
        <v>6</v>
      </c>
      <c r="M1872" s="7" t="s">
        <v>4544</v>
      </c>
      <c r="N1872" s="7"/>
    </row>
    <row r="1873" spans="1:14" hidden="1" x14ac:dyDescent="0.35">
      <c r="A1873" s="7">
        <v>31103081</v>
      </c>
      <c r="B1873" s="7" t="s">
        <v>6348</v>
      </c>
      <c r="C1873" s="7" t="s">
        <v>4457</v>
      </c>
      <c r="D1873" s="7" t="s">
        <v>4452</v>
      </c>
      <c r="E1873" s="7" t="s">
        <v>0</v>
      </c>
      <c r="F1873" s="7" t="s">
        <v>132</v>
      </c>
      <c r="G1873" s="7">
        <v>1084.68</v>
      </c>
      <c r="H1873" s="7">
        <v>787.75</v>
      </c>
      <c r="I1873" s="7">
        <v>169.4</v>
      </c>
      <c r="J1873" s="7">
        <v>2041.83</v>
      </c>
      <c r="K1873" s="7" t="s">
        <v>132</v>
      </c>
      <c r="L1873" s="7">
        <v>6</v>
      </c>
      <c r="M1873" s="7" t="s">
        <v>4544</v>
      </c>
      <c r="N1873" s="7"/>
    </row>
    <row r="1874" spans="1:14" hidden="1" x14ac:dyDescent="0.35">
      <c r="A1874" s="7">
        <v>31103090</v>
      </c>
      <c r="B1874" s="7" t="s">
        <v>6349</v>
      </c>
      <c r="C1874" s="7" t="s">
        <v>4457</v>
      </c>
      <c r="D1874" s="7" t="s">
        <v>4452</v>
      </c>
      <c r="E1874" s="7" t="s">
        <v>0</v>
      </c>
      <c r="F1874" s="7" t="s">
        <v>132</v>
      </c>
      <c r="G1874" s="7">
        <v>408.97</v>
      </c>
      <c r="H1874" s="7">
        <v>279.14</v>
      </c>
      <c r="I1874" s="7">
        <v>34.71</v>
      </c>
      <c r="J1874" s="7">
        <v>722.82</v>
      </c>
      <c r="K1874" s="7" t="s">
        <v>132</v>
      </c>
      <c r="L1874" s="7">
        <v>3</v>
      </c>
      <c r="M1874" s="7" t="s">
        <v>4544</v>
      </c>
      <c r="N1874" s="7"/>
    </row>
    <row r="1875" spans="1:14" hidden="1" x14ac:dyDescent="0.35">
      <c r="A1875" s="7">
        <v>31103103</v>
      </c>
      <c r="B1875" s="7" t="s">
        <v>6350</v>
      </c>
      <c r="C1875" s="7" t="s">
        <v>4445</v>
      </c>
      <c r="D1875" s="7" t="s">
        <v>4462</v>
      </c>
      <c r="E1875" s="7" t="s">
        <v>0</v>
      </c>
      <c r="F1875" s="7" t="s">
        <v>0</v>
      </c>
      <c r="G1875" s="7">
        <v>409.4</v>
      </c>
      <c r="H1875" s="7">
        <v>310.41000000000003</v>
      </c>
      <c r="I1875" s="7">
        <v>16</v>
      </c>
      <c r="J1875" s="7">
        <v>735.81</v>
      </c>
      <c r="K1875" s="7" t="s">
        <v>132</v>
      </c>
      <c r="L1875" s="7">
        <v>1</v>
      </c>
      <c r="M1875" s="7" t="s">
        <v>4544</v>
      </c>
      <c r="N1875" s="7"/>
    </row>
    <row r="1876" spans="1:14" hidden="1" x14ac:dyDescent="0.35">
      <c r="A1876" s="7">
        <v>31103111</v>
      </c>
      <c r="B1876" s="7" t="s">
        <v>6351</v>
      </c>
      <c r="C1876" s="7" t="s">
        <v>4445</v>
      </c>
      <c r="D1876" s="7" t="s">
        <v>4462</v>
      </c>
      <c r="E1876" s="7" t="s">
        <v>0</v>
      </c>
      <c r="F1876" s="7" t="s">
        <v>0</v>
      </c>
      <c r="G1876" s="7">
        <v>409.4</v>
      </c>
      <c r="H1876" s="7">
        <v>285.77</v>
      </c>
      <c r="I1876" s="7">
        <v>16</v>
      </c>
      <c r="J1876" s="7">
        <v>711.17</v>
      </c>
      <c r="K1876" s="7" t="s">
        <v>132</v>
      </c>
      <c r="L1876" s="7">
        <v>1</v>
      </c>
      <c r="M1876" s="7" t="s">
        <v>4544</v>
      </c>
      <c r="N1876" s="7"/>
    </row>
    <row r="1877" spans="1:14" hidden="1" x14ac:dyDescent="0.35">
      <c r="A1877" s="7">
        <v>31103138</v>
      </c>
      <c r="B1877" s="7" t="s">
        <v>6352</v>
      </c>
      <c r="C1877" s="7" t="s">
        <v>4457</v>
      </c>
      <c r="D1877" s="7" t="s">
        <v>4452</v>
      </c>
      <c r="E1877" s="7" t="s">
        <v>0</v>
      </c>
      <c r="F1877" s="7" t="s">
        <v>132</v>
      </c>
      <c r="G1877" s="7">
        <v>409.4</v>
      </c>
      <c r="H1877" s="7">
        <v>410.24</v>
      </c>
      <c r="I1877" s="7">
        <v>16</v>
      </c>
      <c r="J1877" s="7">
        <v>835.64</v>
      </c>
      <c r="K1877" s="7" t="s">
        <v>132</v>
      </c>
      <c r="L1877" s="7">
        <v>1</v>
      </c>
      <c r="M1877" s="7" t="s">
        <v>4544</v>
      </c>
      <c r="N1877" s="7"/>
    </row>
    <row r="1878" spans="1:14" hidden="1" x14ac:dyDescent="0.35">
      <c r="A1878" s="7">
        <v>31103146</v>
      </c>
      <c r="B1878" s="7" t="s">
        <v>6353</v>
      </c>
      <c r="C1878" s="7" t="s">
        <v>4457</v>
      </c>
      <c r="D1878" s="7" t="s">
        <v>4452</v>
      </c>
      <c r="E1878" s="7" t="s">
        <v>0</v>
      </c>
      <c r="F1878" s="7" t="s">
        <v>132</v>
      </c>
      <c r="G1878" s="7">
        <v>409.4</v>
      </c>
      <c r="H1878" s="7">
        <v>430.4</v>
      </c>
      <c r="I1878" s="7">
        <v>16</v>
      </c>
      <c r="J1878" s="7">
        <v>855.8</v>
      </c>
      <c r="K1878" s="7" t="s">
        <v>132</v>
      </c>
      <c r="L1878" s="7">
        <v>1</v>
      </c>
      <c r="M1878" s="7" t="s">
        <v>4544</v>
      </c>
      <c r="N1878" s="7"/>
    </row>
    <row r="1879" spans="1:14" hidden="1" x14ac:dyDescent="0.35">
      <c r="A1879" s="7">
        <v>31103154</v>
      </c>
      <c r="B1879" s="7" t="s">
        <v>6354</v>
      </c>
      <c r="C1879" s="7" t="s">
        <v>4457</v>
      </c>
      <c r="D1879" s="7" t="s">
        <v>4452</v>
      </c>
      <c r="E1879" s="7" t="s">
        <v>0</v>
      </c>
      <c r="F1879" s="7" t="s">
        <v>132</v>
      </c>
      <c r="G1879" s="7">
        <v>1084.71</v>
      </c>
      <c r="H1879" s="7">
        <v>318.79000000000002</v>
      </c>
      <c r="I1879" s="7">
        <v>70.400000000000006</v>
      </c>
      <c r="J1879" s="7">
        <v>1473.9</v>
      </c>
      <c r="K1879" s="7" t="s">
        <v>132</v>
      </c>
      <c r="L1879" s="7">
        <v>6</v>
      </c>
      <c r="M1879" s="7" t="s">
        <v>4544</v>
      </c>
      <c r="N1879" s="7"/>
    </row>
    <row r="1880" spans="1:14" hidden="1" x14ac:dyDescent="0.35">
      <c r="A1880" s="7">
        <v>31103162</v>
      </c>
      <c r="B1880" s="7" t="s">
        <v>6355</v>
      </c>
      <c r="C1880" s="7" t="s">
        <v>4457</v>
      </c>
      <c r="D1880" s="7" t="s">
        <v>4452</v>
      </c>
      <c r="E1880" s="7" t="s">
        <v>0</v>
      </c>
      <c r="F1880" s="7" t="s">
        <v>132</v>
      </c>
      <c r="G1880" s="7">
        <v>416.41</v>
      </c>
      <c r="H1880" s="7">
        <v>299.49</v>
      </c>
      <c r="I1880" s="7">
        <v>45.2</v>
      </c>
      <c r="J1880" s="7">
        <v>761.1</v>
      </c>
      <c r="K1880" s="7" t="s">
        <v>132</v>
      </c>
      <c r="L1880" s="7">
        <v>3</v>
      </c>
      <c r="M1880" s="7" t="s">
        <v>4544</v>
      </c>
      <c r="N1880" s="7"/>
    </row>
    <row r="1881" spans="1:14" hidden="1" x14ac:dyDescent="0.35">
      <c r="A1881" s="7">
        <v>31103170</v>
      </c>
      <c r="B1881" s="7" t="s">
        <v>6356</v>
      </c>
      <c r="C1881" s="7" t="s">
        <v>4457</v>
      </c>
      <c r="D1881" s="7" t="s">
        <v>4452</v>
      </c>
      <c r="E1881" s="7" t="s">
        <v>132</v>
      </c>
      <c r="F1881" s="7" t="s">
        <v>132</v>
      </c>
      <c r="G1881" s="7">
        <v>541.94000000000005</v>
      </c>
      <c r="H1881" s="7">
        <v>211.7</v>
      </c>
      <c r="I1881" s="7">
        <v>40.64</v>
      </c>
      <c r="J1881" s="7">
        <v>794.28</v>
      </c>
      <c r="K1881" s="7" t="s">
        <v>132</v>
      </c>
      <c r="L1881" s="7">
        <v>3</v>
      </c>
      <c r="M1881" s="7" t="s">
        <v>4544</v>
      </c>
      <c r="N1881" s="7"/>
    </row>
    <row r="1882" spans="1:14" hidden="1" x14ac:dyDescent="0.35">
      <c r="A1882" s="7">
        <v>31103189</v>
      </c>
      <c r="B1882" s="7" t="s">
        <v>6357</v>
      </c>
      <c r="C1882" s="7" t="s">
        <v>4457</v>
      </c>
      <c r="D1882" s="7" t="s">
        <v>4452</v>
      </c>
      <c r="E1882" s="7" t="s">
        <v>132</v>
      </c>
      <c r="F1882" s="7" t="s">
        <v>132</v>
      </c>
      <c r="G1882" s="7">
        <v>541.94000000000005</v>
      </c>
      <c r="H1882" s="7">
        <v>318.08</v>
      </c>
      <c r="I1882" s="7">
        <v>40.64</v>
      </c>
      <c r="J1882" s="7">
        <v>900.66</v>
      </c>
      <c r="K1882" s="7" t="s">
        <v>132</v>
      </c>
      <c r="L1882" s="7">
        <v>2</v>
      </c>
      <c r="M1882" s="7" t="s">
        <v>4544</v>
      </c>
      <c r="N1882" s="7"/>
    </row>
    <row r="1883" spans="1:14" hidden="1" x14ac:dyDescent="0.35">
      <c r="A1883" s="7">
        <v>31103197</v>
      </c>
      <c r="B1883" s="7" t="s">
        <v>6358</v>
      </c>
      <c r="C1883" s="7" t="s">
        <v>4457</v>
      </c>
      <c r="D1883" s="7" t="s">
        <v>4452</v>
      </c>
      <c r="E1883" s="7" t="s">
        <v>132</v>
      </c>
      <c r="F1883" s="7" t="s">
        <v>132</v>
      </c>
      <c r="G1883" s="7">
        <v>541.94000000000005</v>
      </c>
      <c r="H1883" s="7">
        <v>87.36</v>
      </c>
      <c r="I1883" s="7">
        <v>40.64</v>
      </c>
      <c r="J1883" s="7">
        <v>669.94</v>
      </c>
      <c r="K1883" s="7" t="s">
        <v>0</v>
      </c>
      <c r="L1883" s="7">
        <v>2</v>
      </c>
      <c r="M1883" s="7" t="s">
        <v>4544</v>
      </c>
      <c r="N1883" s="7"/>
    </row>
    <row r="1884" spans="1:14" hidden="1" x14ac:dyDescent="0.35">
      <c r="A1884" s="7">
        <v>31103200</v>
      </c>
      <c r="B1884" s="7" t="s">
        <v>6359</v>
      </c>
      <c r="C1884" s="7" t="s">
        <v>4457</v>
      </c>
      <c r="D1884" s="7" t="s">
        <v>4452</v>
      </c>
      <c r="E1884" s="7" t="s">
        <v>0</v>
      </c>
      <c r="F1884" s="7" t="s">
        <v>132</v>
      </c>
      <c r="G1884" s="7">
        <v>396.44</v>
      </c>
      <c r="H1884" s="7">
        <v>321.44</v>
      </c>
      <c r="I1884" s="7">
        <v>25.9</v>
      </c>
      <c r="J1884" s="7">
        <v>743.78</v>
      </c>
      <c r="K1884" s="7" t="s">
        <v>132</v>
      </c>
      <c r="L1884" s="7">
        <v>2</v>
      </c>
      <c r="M1884" s="7" t="s">
        <v>4544</v>
      </c>
      <c r="N1884" s="7"/>
    </row>
    <row r="1885" spans="1:14" hidden="1" x14ac:dyDescent="0.35">
      <c r="A1885" s="7">
        <v>31103219</v>
      </c>
      <c r="B1885" s="7" t="s">
        <v>6360</v>
      </c>
      <c r="C1885" s="7" t="s">
        <v>4457</v>
      </c>
      <c r="D1885" s="7" t="s">
        <v>4452</v>
      </c>
      <c r="E1885" s="7" t="s">
        <v>0</v>
      </c>
      <c r="F1885" s="7" t="s">
        <v>132</v>
      </c>
      <c r="G1885" s="7">
        <v>641.91999999999996</v>
      </c>
      <c r="H1885" s="7">
        <v>387.25</v>
      </c>
      <c r="I1885" s="7">
        <v>25.9</v>
      </c>
      <c r="J1885" s="7">
        <v>1055.07</v>
      </c>
      <c r="K1885" s="7" t="s">
        <v>132</v>
      </c>
      <c r="L1885" s="7">
        <v>0</v>
      </c>
      <c r="M1885" s="7" t="s">
        <v>4544</v>
      </c>
      <c r="N1885" s="7"/>
    </row>
    <row r="1886" spans="1:14" hidden="1" x14ac:dyDescent="0.35">
      <c r="A1886" s="7">
        <v>31103227</v>
      </c>
      <c r="B1886" s="7" t="s">
        <v>6361</v>
      </c>
      <c r="C1886" s="7" t="s">
        <v>4457</v>
      </c>
      <c r="D1886" s="7" t="s">
        <v>4452</v>
      </c>
      <c r="E1886" s="7" t="s">
        <v>132</v>
      </c>
      <c r="F1886" s="7" t="s">
        <v>132</v>
      </c>
      <c r="G1886" s="7">
        <v>396.44</v>
      </c>
      <c r="H1886" s="7">
        <v>181.3</v>
      </c>
      <c r="I1886" s="7">
        <v>38.78</v>
      </c>
      <c r="J1886" s="7">
        <v>616.52</v>
      </c>
      <c r="K1886" s="7" t="s">
        <v>132</v>
      </c>
      <c r="L1886" s="7">
        <v>3</v>
      </c>
      <c r="M1886" s="7" t="s">
        <v>4544</v>
      </c>
      <c r="N1886" s="7"/>
    </row>
    <row r="1887" spans="1:14" hidden="1" x14ac:dyDescent="0.35">
      <c r="A1887" s="7">
        <v>31103235</v>
      </c>
      <c r="B1887" s="7" t="s">
        <v>6362</v>
      </c>
      <c r="C1887" s="7" t="s">
        <v>4445</v>
      </c>
      <c r="D1887" s="7" t="s">
        <v>4462</v>
      </c>
      <c r="E1887" s="7" t="s">
        <v>132</v>
      </c>
      <c r="F1887" s="7" t="s">
        <v>0</v>
      </c>
      <c r="G1887" s="7">
        <v>73.38</v>
      </c>
      <c r="H1887" s="7">
        <v>114</v>
      </c>
      <c r="I1887" s="7">
        <v>0</v>
      </c>
      <c r="J1887" s="7">
        <v>187.38</v>
      </c>
      <c r="K1887" s="7" t="s">
        <v>132</v>
      </c>
      <c r="L1887" s="7">
        <v>2</v>
      </c>
      <c r="M1887" s="7" t="s">
        <v>4544</v>
      </c>
      <c r="N1887" s="7"/>
    </row>
    <row r="1888" spans="1:14" hidden="1" x14ac:dyDescent="0.35">
      <c r="A1888" s="7">
        <v>31103243</v>
      </c>
      <c r="B1888" s="7" t="s">
        <v>6363</v>
      </c>
      <c r="C1888" s="7" t="s">
        <v>4457</v>
      </c>
      <c r="D1888" s="7" t="s">
        <v>4452</v>
      </c>
      <c r="E1888" s="7" t="s">
        <v>0</v>
      </c>
      <c r="F1888" s="7" t="s">
        <v>132</v>
      </c>
      <c r="G1888" s="7">
        <v>435.66</v>
      </c>
      <c r="H1888" s="7">
        <v>425.68</v>
      </c>
      <c r="I1888" s="7">
        <v>34.700000000000003</v>
      </c>
      <c r="J1888" s="7">
        <v>896.04</v>
      </c>
      <c r="K1888" s="7" t="s">
        <v>132</v>
      </c>
      <c r="L1888" s="7">
        <v>3</v>
      </c>
      <c r="M1888" s="7" t="s">
        <v>4544</v>
      </c>
      <c r="N1888" s="7"/>
    </row>
    <row r="1889" spans="1:14" hidden="1" x14ac:dyDescent="0.35">
      <c r="A1889" s="7">
        <v>31103251</v>
      </c>
      <c r="B1889" s="7" t="s">
        <v>6364</v>
      </c>
      <c r="C1889" s="7" t="s">
        <v>4457</v>
      </c>
      <c r="D1889" s="7" t="s">
        <v>4452</v>
      </c>
      <c r="E1889" s="7" t="s">
        <v>0</v>
      </c>
      <c r="F1889" s="7" t="s">
        <v>132</v>
      </c>
      <c r="G1889" s="7">
        <v>1486.38</v>
      </c>
      <c r="H1889" s="7">
        <v>979.02</v>
      </c>
      <c r="I1889" s="7">
        <v>169.4</v>
      </c>
      <c r="J1889" s="7">
        <v>2634.8</v>
      </c>
      <c r="K1889" s="7" t="s">
        <v>132</v>
      </c>
      <c r="L1889" s="7">
        <v>6</v>
      </c>
      <c r="M1889" s="7" t="s">
        <v>4544</v>
      </c>
      <c r="N1889" s="7"/>
    </row>
    <row r="1890" spans="1:14" hidden="1" x14ac:dyDescent="0.35">
      <c r="A1890" s="7">
        <v>31103260</v>
      </c>
      <c r="B1890" s="7" t="s">
        <v>6365</v>
      </c>
      <c r="C1890" s="7" t="s">
        <v>4457</v>
      </c>
      <c r="D1890" s="7" t="s">
        <v>4452</v>
      </c>
      <c r="E1890" s="7" t="s">
        <v>132</v>
      </c>
      <c r="F1890" s="7" t="s">
        <v>132</v>
      </c>
      <c r="G1890" s="7">
        <v>1084.71</v>
      </c>
      <c r="H1890" s="7">
        <v>1212.1600000000001</v>
      </c>
      <c r="I1890" s="7">
        <v>70.400000000000006</v>
      </c>
      <c r="J1890" s="7">
        <v>2367.27</v>
      </c>
      <c r="K1890" s="7" t="s">
        <v>132</v>
      </c>
      <c r="L1890" s="7">
        <v>6</v>
      </c>
      <c r="M1890" s="7" t="s">
        <v>4544</v>
      </c>
      <c r="N1890" s="7"/>
    </row>
    <row r="1891" spans="1:14" hidden="1" x14ac:dyDescent="0.35">
      <c r="A1891" s="7">
        <v>31103278</v>
      </c>
      <c r="B1891" s="7" t="s">
        <v>6366</v>
      </c>
      <c r="C1891" s="7" t="s">
        <v>4457</v>
      </c>
      <c r="D1891" s="7" t="s">
        <v>4452</v>
      </c>
      <c r="E1891" s="7" t="s">
        <v>132</v>
      </c>
      <c r="F1891" s="7" t="s">
        <v>132</v>
      </c>
      <c r="G1891" s="7">
        <v>1084.71</v>
      </c>
      <c r="H1891" s="7">
        <v>901.61</v>
      </c>
      <c r="I1891" s="7">
        <v>70.400000000000006</v>
      </c>
      <c r="J1891" s="7">
        <v>2056.7199999999998</v>
      </c>
      <c r="K1891" s="7" t="s">
        <v>132</v>
      </c>
      <c r="L1891" s="7">
        <v>6</v>
      </c>
      <c r="M1891" s="7" t="s">
        <v>4544</v>
      </c>
      <c r="N1891" s="7"/>
    </row>
    <row r="1892" spans="1:14" hidden="1" x14ac:dyDescent="0.35">
      <c r="A1892" s="7">
        <v>31103286</v>
      </c>
      <c r="B1892" s="7" t="s">
        <v>6367</v>
      </c>
      <c r="C1892" s="7" t="s">
        <v>4457</v>
      </c>
      <c r="D1892" s="7" t="s">
        <v>4452</v>
      </c>
      <c r="E1892" s="7" t="s">
        <v>0</v>
      </c>
      <c r="F1892" s="7" t="s">
        <v>132</v>
      </c>
      <c r="G1892" s="7">
        <v>1004.3</v>
      </c>
      <c r="H1892" s="7">
        <v>321.44</v>
      </c>
      <c r="I1892" s="7">
        <v>52.14</v>
      </c>
      <c r="J1892" s="7">
        <v>1377.88</v>
      </c>
      <c r="K1892" s="7" t="s">
        <v>132</v>
      </c>
      <c r="L1892" s="7">
        <v>5</v>
      </c>
      <c r="M1892" s="7" t="s">
        <v>4544</v>
      </c>
      <c r="N1892" s="7"/>
    </row>
    <row r="1893" spans="1:14" hidden="1" x14ac:dyDescent="0.35">
      <c r="A1893" s="7">
        <v>31103294</v>
      </c>
      <c r="B1893" s="7" t="s">
        <v>6368</v>
      </c>
      <c r="C1893" s="7" t="s">
        <v>4457</v>
      </c>
      <c r="D1893" s="7" t="s">
        <v>4452</v>
      </c>
      <c r="E1893" s="7" t="s">
        <v>0</v>
      </c>
      <c r="F1893" s="7" t="s">
        <v>132</v>
      </c>
      <c r="G1893" s="7">
        <v>514.34</v>
      </c>
      <c r="H1893" s="7">
        <v>787.75</v>
      </c>
      <c r="I1893" s="7">
        <v>63.08</v>
      </c>
      <c r="J1893" s="7">
        <v>1365.17</v>
      </c>
      <c r="K1893" s="7" t="s">
        <v>132</v>
      </c>
      <c r="L1893" s="7">
        <v>3</v>
      </c>
      <c r="M1893" s="7" t="s">
        <v>4544</v>
      </c>
      <c r="N1893" s="7"/>
    </row>
    <row r="1894" spans="1:14" hidden="1" x14ac:dyDescent="0.35">
      <c r="A1894" s="7">
        <v>31103308</v>
      </c>
      <c r="B1894" s="7" t="s">
        <v>6369</v>
      </c>
      <c r="C1894" s="7" t="s">
        <v>4457</v>
      </c>
      <c r="D1894" s="7" t="s">
        <v>4452</v>
      </c>
      <c r="E1894" s="7" t="s">
        <v>0</v>
      </c>
      <c r="F1894" s="7" t="s">
        <v>132</v>
      </c>
      <c r="G1894" s="7">
        <v>1004.3</v>
      </c>
      <c r="H1894" s="7">
        <v>789.43</v>
      </c>
      <c r="I1894" s="7">
        <v>52.14</v>
      </c>
      <c r="J1894" s="7">
        <v>1845.87</v>
      </c>
      <c r="K1894" s="7" t="s">
        <v>132</v>
      </c>
      <c r="L1894" s="7">
        <v>5</v>
      </c>
      <c r="M1894" s="7" t="s">
        <v>4544</v>
      </c>
      <c r="N1894" s="7"/>
    </row>
    <row r="1895" spans="1:14" hidden="1" x14ac:dyDescent="0.35">
      <c r="A1895" s="7">
        <v>31103316</v>
      </c>
      <c r="B1895" s="7" t="s">
        <v>6370</v>
      </c>
      <c r="C1895" s="7" t="s">
        <v>4457</v>
      </c>
      <c r="D1895" s="7" t="s">
        <v>4452</v>
      </c>
      <c r="E1895" s="7" t="s">
        <v>0</v>
      </c>
      <c r="F1895" s="7" t="s">
        <v>132</v>
      </c>
      <c r="G1895" s="7">
        <v>514.34</v>
      </c>
      <c r="H1895" s="7">
        <v>461.66</v>
      </c>
      <c r="I1895" s="7">
        <v>52.14</v>
      </c>
      <c r="J1895" s="7">
        <v>1028.1400000000001</v>
      </c>
      <c r="K1895" s="7" t="s">
        <v>132</v>
      </c>
      <c r="L1895" s="7">
        <v>2</v>
      </c>
      <c r="M1895" s="7" t="s">
        <v>4544</v>
      </c>
      <c r="N1895" s="7"/>
    </row>
    <row r="1896" spans="1:14" hidden="1" x14ac:dyDescent="0.35">
      <c r="A1896" s="7">
        <v>31103324</v>
      </c>
      <c r="B1896" s="7" t="s">
        <v>6371</v>
      </c>
      <c r="C1896" s="7" t="s">
        <v>4457</v>
      </c>
      <c r="D1896" s="7" t="s">
        <v>4452</v>
      </c>
      <c r="E1896" s="7" t="s">
        <v>0</v>
      </c>
      <c r="F1896" s="7" t="s">
        <v>132</v>
      </c>
      <c r="G1896" s="7">
        <v>514.34</v>
      </c>
      <c r="H1896" s="7">
        <v>511.83</v>
      </c>
      <c r="I1896" s="7">
        <v>52.14</v>
      </c>
      <c r="J1896" s="7">
        <v>1078.31</v>
      </c>
      <c r="K1896" s="7" t="s">
        <v>132</v>
      </c>
      <c r="L1896" s="7">
        <v>2</v>
      </c>
      <c r="M1896" s="7" t="s">
        <v>4544</v>
      </c>
      <c r="N1896" s="7"/>
    </row>
    <row r="1897" spans="1:14" hidden="1" x14ac:dyDescent="0.35">
      <c r="A1897" s="7">
        <v>31103332</v>
      </c>
      <c r="B1897" s="7" t="s">
        <v>6372</v>
      </c>
      <c r="C1897" s="7" t="s">
        <v>4457</v>
      </c>
      <c r="D1897" s="7" t="s">
        <v>4452</v>
      </c>
      <c r="E1897" s="7" t="s">
        <v>0</v>
      </c>
      <c r="F1897" s="7" t="s">
        <v>132</v>
      </c>
      <c r="G1897" s="7">
        <v>640.14</v>
      </c>
      <c r="H1897" s="7">
        <v>740.95</v>
      </c>
      <c r="I1897" s="7">
        <v>25.75</v>
      </c>
      <c r="J1897" s="7">
        <v>1406.84</v>
      </c>
      <c r="K1897" s="7" t="s">
        <v>132</v>
      </c>
      <c r="L1897" s="7">
        <v>2</v>
      </c>
      <c r="M1897" s="7" t="s">
        <v>4544</v>
      </c>
      <c r="N1897" s="7"/>
    </row>
    <row r="1898" spans="1:14" hidden="1" x14ac:dyDescent="0.35">
      <c r="A1898" s="7">
        <v>31103340</v>
      </c>
      <c r="B1898" s="7" t="s">
        <v>6373</v>
      </c>
      <c r="C1898" s="7" t="s">
        <v>4457</v>
      </c>
      <c r="D1898" s="7" t="s">
        <v>4452</v>
      </c>
      <c r="E1898" s="7" t="s">
        <v>0</v>
      </c>
      <c r="F1898" s="7" t="s">
        <v>132</v>
      </c>
      <c r="G1898" s="7">
        <v>810.28</v>
      </c>
      <c r="H1898" s="7">
        <v>528.46</v>
      </c>
      <c r="I1898" s="7">
        <v>25.75</v>
      </c>
      <c r="J1898" s="7">
        <v>1364.49</v>
      </c>
      <c r="K1898" s="7" t="s">
        <v>132</v>
      </c>
      <c r="L1898" s="7">
        <v>2</v>
      </c>
      <c r="M1898" s="7" t="s">
        <v>4544</v>
      </c>
      <c r="N1898" s="7"/>
    </row>
    <row r="1899" spans="1:14" hidden="1" x14ac:dyDescent="0.35">
      <c r="A1899" s="7">
        <v>31103359</v>
      </c>
      <c r="B1899" s="7" t="s">
        <v>6374</v>
      </c>
      <c r="C1899" s="7" t="s">
        <v>4457</v>
      </c>
      <c r="D1899" s="7" t="s">
        <v>4452</v>
      </c>
      <c r="E1899" s="7" t="s">
        <v>0</v>
      </c>
      <c r="F1899" s="7" t="s">
        <v>132</v>
      </c>
      <c r="G1899" s="7">
        <v>634.66999999999996</v>
      </c>
      <c r="H1899" s="7">
        <v>755.16</v>
      </c>
      <c r="I1899" s="7">
        <v>25.75</v>
      </c>
      <c r="J1899" s="7">
        <v>1415.58</v>
      </c>
      <c r="K1899" s="7" t="s">
        <v>132</v>
      </c>
      <c r="L1899" s="7">
        <v>2</v>
      </c>
      <c r="M1899" s="7" t="s">
        <v>4544</v>
      </c>
      <c r="N1899" s="7"/>
    </row>
    <row r="1900" spans="1:14" hidden="1" x14ac:dyDescent="0.35">
      <c r="A1900" s="7">
        <v>31103367</v>
      </c>
      <c r="B1900" s="7" t="s">
        <v>6375</v>
      </c>
      <c r="C1900" s="7" t="s">
        <v>4457</v>
      </c>
      <c r="D1900" s="7" t="s">
        <v>4452</v>
      </c>
      <c r="E1900" s="7" t="s">
        <v>0</v>
      </c>
      <c r="F1900" s="7" t="s">
        <v>132</v>
      </c>
      <c r="G1900" s="7">
        <v>514.34</v>
      </c>
      <c r="H1900" s="7">
        <v>335.36</v>
      </c>
      <c r="I1900" s="7">
        <v>25.75</v>
      </c>
      <c r="J1900" s="7">
        <v>875.45</v>
      </c>
      <c r="K1900" s="7" t="s">
        <v>132</v>
      </c>
      <c r="L1900" s="7">
        <v>3</v>
      </c>
      <c r="M1900" s="7" t="s">
        <v>4544</v>
      </c>
      <c r="N1900" s="7"/>
    </row>
    <row r="1901" spans="1:14" ht="26" hidden="1" x14ac:dyDescent="0.35">
      <c r="A1901" s="7">
        <v>31103375</v>
      </c>
      <c r="B1901" s="7" t="s">
        <v>6376</v>
      </c>
      <c r="C1901" s="7" t="s">
        <v>4457</v>
      </c>
      <c r="D1901" s="7" t="s">
        <v>4452</v>
      </c>
      <c r="E1901" s="7" t="s">
        <v>0</v>
      </c>
      <c r="F1901" s="7" t="s">
        <v>132</v>
      </c>
      <c r="G1901" s="7">
        <v>651.91</v>
      </c>
      <c r="H1901" s="7">
        <v>827.7</v>
      </c>
      <c r="I1901" s="7">
        <v>25.75</v>
      </c>
      <c r="J1901" s="7">
        <v>1505.36</v>
      </c>
      <c r="K1901" s="7" t="s">
        <v>132</v>
      </c>
      <c r="L1901" s="7">
        <v>2</v>
      </c>
      <c r="M1901" s="7" t="s">
        <v>4544</v>
      </c>
      <c r="N1901" s="7"/>
    </row>
    <row r="1902" spans="1:14" hidden="1" x14ac:dyDescent="0.35">
      <c r="A1902" s="7">
        <v>31103383</v>
      </c>
      <c r="B1902" s="7" t="s">
        <v>6377</v>
      </c>
      <c r="C1902" s="7" t="s">
        <v>4457</v>
      </c>
      <c r="D1902" s="7" t="s">
        <v>4452</v>
      </c>
      <c r="E1902" s="7" t="s">
        <v>0</v>
      </c>
      <c r="F1902" s="7" t="s">
        <v>132</v>
      </c>
      <c r="G1902" s="7">
        <v>435.66</v>
      </c>
      <c r="H1902" s="7">
        <v>359.84</v>
      </c>
      <c r="I1902" s="7">
        <v>34.71</v>
      </c>
      <c r="J1902" s="7">
        <v>830.21</v>
      </c>
      <c r="K1902" s="7" t="s">
        <v>132</v>
      </c>
      <c r="L1902" s="7">
        <v>3</v>
      </c>
      <c r="M1902" s="7" t="s">
        <v>4544</v>
      </c>
      <c r="N1902" s="7"/>
    </row>
    <row r="1903" spans="1:14" hidden="1" x14ac:dyDescent="0.35">
      <c r="A1903" s="7">
        <v>31103391</v>
      </c>
      <c r="B1903" s="7" t="s">
        <v>6378</v>
      </c>
      <c r="C1903" s="7" t="s">
        <v>4457</v>
      </c>
      <c r="D1903" s="7" t="s">
        <v>4452</v>
      </c>
      <c r="E1903" s="7" t="s">
        <v>0</v>
      </c>
      <c r="F1903" s="7" t="s">
        <v>132</v>
      </c>
      <c r="G1903" s="7">
        <v>335.66</v>
      </c>
      <c r="H1903" s="7">
        <v>258.88</v>
      </c>
      <c r="I1903" s="7">
        <v>25.75</v>
      </c>
      <c r="J1903" s="7">
        <v>620.29</v>
      </c>
      <c r="K1903" s="7" t="s">
        <v>132</v>
      </c>
      <c r="L1903" s="7">
        <v>2</v>
      </c>
      <c r="M1903" s="7" t="s">
        <v>4544</v>
      </c>
      <c r="N1903" s="7"/>
    </row>
    <row r="1904" spans="1:14" hidden="1" x14ac:dyDescent="0.35">
      <c r="A1904" s="7">
        <v>31103405</v>
      </c>
      <c r="B1904" s="7" t="s">
        <v>6379</v>
      </c>
      <c r="C1904" s="7" t="s">
        <v>4445</v>
      </c>
      <c r="D1904" s="7" t="s">
        <v>4462</v>
      </c>
      <c r="E1904" s="7" t="s">
        <v>132</v>
      </c>
      <c r="F1904" s="7" t="s">
        <v>0</v>
      </c>
      <c r="G1904" s="7">
        <v>57.2</v>
      </c>
      <c r="H1904" s="7">
        <v>47.62</v>
      </c>
      <c r="I1904" s="7">
        <v>0</v>
      </c>
      <c r="J1904" s="7">
        <v>104.82</v>
      </c>
      <c r="K1904" s="7" t="s">
        <v>0</v>
      </c>
      <c r="L1904" s="7">
        <v>1</v>
      </c>
      <c r="M1904" s="7" t="s">
        <v>4544</v>
      </c>
      <c r="N1904" s="7"/>
    </row>
    <row r="1905" spans="1:14" hidden="1" x14ac:dyDescent="0.35">
      <c r="A1905" s="7">
        <v>31103413</v>
      </c>
      <c r="B1905" s="7" t="s">
        <v>6380</v>
      </c>
      <c r="C1905" s="7" t="s">
        <v>4457</v>
      </c>
      <c r="D1905" s="7" t="s">
        <v>4452</v>
      </c>
      <c r="E1905" s="7" t="s">
        <v>0</v>
      </c>
      <c r="F1905" s="7" t="s">
        <v>132</v>
      </c>
      <c r="G1905" s="7">
        <v>435.66</v>
      </c>
      <c r="H1905" s="7">
        <v>837.39</v>
      </c>
      <c r="I1905" s="7">
        <v>25.75</v>
      </c>
      <c r="J1905" s="7">
        <v>1298.8</v>
      </c>
      <c r="K1905" s="7" t="s">
        <v>132</v>
      </c>
      <c r="L1905" s="7">
        <v>3</v>
      </c>
      <c r="M1905" s="7" t="s">
        <v>4544</v>
      </c>
      <c r="N1905" s="7"/>
    </row>
    <row r="1906" spans="1:14" hidden="1" x14ac:dyDescent="0.35">
      <c r="A1906" s="7">
        <v>31103430</v>
      </c>
      <c r="B1906" s="7" t="s">
        <v>6381</v>
      </c>
      <c r="C1906" s="7" t="s">
        <v>4445</v>
      </c>
      <c r="D1906" s="7" t="s">
        <v>4462</v>
      </c>
      <c r="E1906" s="7" t="s">
        <v>132</v>
      </c>
      <c r="F1906" s="7" t="s">
        <v>0</v>
      </c>
      <c r="G1906" s="7">
        <v>57.2</v>
      </c>
      <c r="H1906" s="7">
        <v>82.22</v>
      </c>
      <c r="I1906" s="7">
        <v>0</v>
      </c>
      <c r="J1906" s="7">
        <v>139.41999999999999</v>
      </c>
      <c r="K1906" s="7" t="s">
        <v>132</v>
      </c>
      <c r="L1906" s="7">
        <v>0</v>
      </c>
      <c r="M1906" s="7" t="s">
        <v>4544</v>
      </c>
      <c r="N1906" s="7"/>
    </row>
    <row r="1907" spans="1:14" hidden="1" x14ac:dyDescent="0.35">
      <c r="A1907" s="7">
        <v>31103448</v>
      </c>
      <c r="B1907" s="7" t="s">
        <v>6382</v>
      </c>
      <c r="C1907" s="7" t="s">
        <v>4457</v>
      </c>
      <c r="D1907" s="7" t="s">
        <v>4452</v>
      </c>
      <c r="E1907" s="7" t="s">
        <v>0</v>
      </c>
      <c r="F1907" s="7" t="s">
        <v>132</v>
      </c>
      <c r="G1907" s="7">
        <v>384.5</v>
      </c>
      <c r="H1907" s="7">
        <v>434.27</v>
      </c>
      <c r="I1907" s="7">
        <v>0</v>
      </c>
      <c r="J1907" s="7">
        <v>818.77</v>
      </c>
      <c r="K1907" s="7" t="s">
        <v>132</v>
      </c>
      <c r="L1907" s="7">
        <v>3</v>
      </c>
      <c r="M1907" s="7" t="s">
        <v>4544</v>
      </c>
      <c r="N1907" s="7"/>
    </row>
    <row r="1908" spans="1:14" hidden="1" x14ac:dyDescent="0.35">
      <c r="A1908" s="7">
        <v>31103456</v>
      </c>
      <c r="B1908" s="7" t="s">
        <v>6383</v>
      </c>
      <c r="C1908" s="7" t="s">
        <v>4457</v>
      </c>
      <c r="D1908" s="7" t="s">
        <v>4452</v>
      </c>
      <c r="E1908" s="7" t="s">
        <v>0</v>
      </c>
      <c r="F1908" s="7" t="s">
        <v>132</v>
      </c>
      <c r="G1908" s="7">
        <v>988.67</v>
      </c>
      <c r="H1908" s="7">
        <v>519.62</v>
      </c>
      <c r="I1908" s="7">
        <v>34.1</v>
      </c>
      <c r="J1908" s="7">
        <v>1542.39</v>
      </c>
      <c r="K1908" s="7" t="s">
        <v>132</v>
      </c>
      <c r="L1908" s="7">
        <v>2</v>
      </c>
      <c r="M1908" s="7" t="s">
        <v>4544</v>
      </c>
      <c r="N1908" s="7"/>
    </row>
    <row r="1909" spans="1:14" hidden="1" x14ac:dyDescent="0.35">
      <c r="A1909" s="7">
        <v>31103464</v>
      </c>
      <c r="B1909" s="7" t="s">
        <v>6384</v>
      </c>
      <c r="C1909" s="7" t="s">
        <v>4457</v>
      </c>
      <c r="D1909" s="7" t="s">
        <v>4452</v>
      </c>
      <c r="E1909" s="7" t="s">
        <v>132</v>
      </c>
      <c r="F1909" s="7" t="s">
        <v>132</v>
      </c>
      <c r="G1909" s="7">
        <v>409.4</v>
      </c>
      <c r="H1909" s="7">
        <v>339.52</v>
      </c>
      <c r="I1909" s="7">
        <v>22.17</v>
      </c>
      <c r="J1909" s="7">
        <v>771.09</v>
      </c>
      <c r="K1909" s="7" t="s">
        <v>132</v>
      </c>
      <c r="L1909" s="7">
        <v>3</v>
      </c>
      <c r="M1909" s="7" t="s">
        <v>4544</v>
      </c>
      <c r="N1909" s="7"/>
    </row>
    <row r="1910" spans="1:14" hidden="1" x14ac:dyDescent="0.35">
      <c r="A1910" s="7">
        <v>31103472</v>
      </c>
      <c r="B1910" s="7" t="s">
        <v>6385</v>
      </c>
      <c r="C1910" s="7" t="s">
        <v>4445</v>
      </c>
      <c r="D1910" s="7" t="s">
        <v>4462</v>
      </c>
      <c r="E1910" s="7" t="s">
        <v>0</v>
      </c>
      <c r="F1910" s="7" t="s">
        <v>0</v>
      </c>
      <c r="G1910" s="7">
        <v>73.38</v>
      </c>
      <c r="H1910" s="7">
        <v>114</v>
      </c>
      <c r="I1910" s="7">
        <v>0</v>
      </c>
      <c r="J1910" s="7">
        <v>187.38</v>
      </c>
      <c r="K1910" s="7" t="s">
        <v>132</v>
      </c>
      <c r="L1910" s="7">
        <v>1</v>
      </c>
      <c r="M1910" s="7" t="s">
        <v>4544</v>
      </c>
      <c r="N1910" s="7"/>
    </row>
    <row r="1911" spans="1:14" hidden="1" x14ac:dyDescent="0.35">
      <c r="A1911" s="7">
        <v>31103480</v>
      </c>
      <c r="B1911" s="7" t="s">
        <v>6386</v>
      </c>
      <c r="C1911" s="7" t="s">
        <v>4457</v>
      </c>
      <c r="D1911" s="7" t="s">
        <v>4452</v>
      </c>
      <c r="E1911" s="7" t="s">
        <v>0</v>
      </c>
      <c r="F1911" s="7" t="s">
        <v>132</v>
      </c>
      <c r="G1911" s="7">
        <v>1250.7</v>
      </c>
      <c r="H1911" s="7">
        <v>1345.44</v>
      </c>
      <c r="I1911" s="7">
        <v>169.4</v>
      </c>
      <c r="J1911" s="7">
        <v>2765.54</v>
      </c>
      <c r="K1911" s="7" t="s">
        <v>132</v>
      </c>
      <c r="L1911" s="7">
        <v>6</v>
      </c>
      <c r="M1911" s="7" t="s">
        <v>4544</v>
      </c>
      <c r="N1911" s="7"/>
    </row>
    <row r="1912" spans="1:14" hidden="1" x14ac:dyDescent="0.35">
      <c r="A1912" s="7">
        <v>31103499</v>
      </c>
      <c r="B1912" s="7" t="s">
        <v>6387</v>
      </c>
      <c r="C1912" s="7" t="s">
        <v>4457</v>
      </c>
      <c r="D1912" s="7" t="s">
        <v>4452</v>
      </c>
      <c r="E1912" s="7" t="s">
        <v>0</v>
      </c>
      <c r="F1912" s="7" t="s">
        <v>132</v>
      </c>
      <c r="G1912" s="7">
        <v>1250.7</v>
      </c>
      <c r="H1912" s="7">
        <v>1638.23</v>
      </c>
      <c r="I1912" s="7">
        <v>169.4</v>
      </c>
      <c r="J1912" s="7">
        <v>3058.33</v>
      </c>
      <c r="K1912" s="7" t="s">
        <v>132</v>
      </c>
      <c r="L1912" s="7">
        <v>6</v>
      </c>
      <c r="M1912" s="7" t="s">
        <v>4544</v>
      </c>
      <c r="N1912" s="7"/>
    </row>
    <row r="1913" spans="1:14" hidden="1" x14ac:dyDescent="0.35">
      <c r="A1913" s="7">
        <v>31103502</v>
      </c>
      <c r="B1913" s="7" t="s">
        <v>6388</v>
      </c>
      <c r="C1913" s="7" t="s">
        <v>4457</v>
      </c>
      <c r="D1913" s="7" t="s">
        <v>4452</v>
      </c>
      <c r="E1913" s="7" t="s">
        <v>0</v>
      </c>
      <c r="F1913" s="7" t="s">
        <v>132</v>
      </c>
      <c r="G1913" s="7">
        <v>1250.7</v>
      </c>
      <c r="H1913" s="7">
        <v>1345.44</v>
      </c>
      <c r="I1913" s="7">
        <v>169.4</v>
      </c>
      <c r="J1913" s="7">
        <v>2765.54</v>
      </c>
      <c r="K1913" s="7" t="s">
        <v>132</v>
      </c>
      <c r="L1913" s="7">
        <v>6</v>
      </c>
      <c r="M1913" s="7" t="s">
        <v>4544</v>
      </c>
      <c r="N1913" s="7"/>
    </row>
    <row r="1914" spans="1:14" hidden="1" x14ac:dyDescent="0.35">
      <c r="A1914" s="7">
        <v>31103510</v>
      </c>
      <c r="B1914" s="7" t="s">
        <v>6389</v>
      </c>
      <c r="C1914" s="7" t="s">
        <v>4457</v>
      </c>
      <c r="D1914" s="7" t="s">
        <v>4452</v>
      </c>
      <c r="E1914" s="7" t="s">
        <v>0</v>
      </c>
      <c r="F1914" s="7" t="s">
        <v>132</v>
      </c>
      <c r="G1914" s="7">
        <v>459.35</v>
      </c>
      <c r="H1914" s="7">
        <v>478.88</v>
      </c>
      <c r="I1914" s="7">
        <v>25.75</v>
      </c>
      <c r="J1914" s="7">
        <v>963.98</v>
      </c>
      <c r="K1914" s="7" t="s">
        <v>132</v>
      </c>
      <c r="L1914" s="7">
        <v>3</v>
      </c>
      <c r="M1914" s="7" t="s">
        <v>4544</v>
      </c>
      <c r="N1914" s="7"/>
    </row>
    <row r="1915" spans="1:14" hidden="1" x14ac:dyDescent="0.35">
      <c r="A1915" s="7">
        <v>31103529</v>
      </c>
      <c r="B1915" s="7" t="s">
        <v>6390</v>
      </c>
      <c r="C1915" s="7" t="s">
        <v>4457</v>
      </c>
      <c r="D1915" s="7" t="s">
        <v>4452</v>
      </c>
      <c r="E1915" s="7" t="s">
        <v>0</v>
      </c>
      <c r="F1915" s="7" t="s">
        <v>132</v>
      </c>
      <c r="G1915" s="7">
        <v>596.92999999999995</v>
      </c>
      <c r="H1915" s="7">
        <v>472.95</v>
      </c>
      <c r="I1915" s="7">
        <v>52.46</v>
      </c>
      <c r="J1915" s="7">
        <v>1122.3399999999999</v>
      </c>
      <c r="K1915" s="7" t="s">
        <v>132</v>
      </c>
      <c r="L1915" s="7">
        <v>4</v>
      </c>
      <c r="M1915" s="7" t="s">
        <v>4544</v>
      </c>
      <c r="N1915" s="7"/>
    </row>
    <row r="1916" spans="1:14" hidden="1" x14ac:dyDescent="0.35">
      <c r="A1916" s="7">
        <v>31103537</v>
      </c>
      <c r="B1916" s="7" t="s">
        <v>6391</v>
      </c>
      <c r="C1916" s="7" t="s">
        <v>4457</v>
      </c>
      <c r="D1916" s="7" t="s">
        <v>4452</v>
      </c>
      <c r="E1916" s="7" t="s">
        <v>0</v>
      </c>
      <c r="F1916" s="7" t="s">
        <v>132</v>
      </c>
      <c r="G1916" s="7">
        <v>1706.38</v>
      </c>
      <c r="H1916" s="7">
        <v>836.44</v>
      </c>
      <c r="I1916" s="7">
        <v>96.85</v>
      </c>
      <c r="J1916" s="7">
        <v>2639.67</v>
      </c>
      <c r="K1916" s="7" t="s">
        <v>132</v>
      </c>
      <c r="L1916" s="7">
        <v>6</v>
      </c>
      <c r="M1916" s="7" t="s">
        <v>4544</v>
      </c>
      <c r="N1916" s="7"/>
    </row>
    <row r="1917" spans="1:14" hidden="1" x14ac:dyDescent="0.35">
      <c r="A1917" s="7">
        <v>31103545</v>
      </c>
      <c r="B1917" s="7" t="s">
        <v>6392</v>
      </c>
      <c r="C1917" s="7" t="s">
        <v>4457</v>
      </c>
      <c r="D1917" s="7" t="s">
        <v>4452</v>
      </c>
      <c r="E1917" s="7" t="s">
        <v>0</v>
      </c>
      <c r="F1917" s="7" t="s">
        <v>132</v>
      </c>
      <c r="G1917" s="7">
        <v>1706.38</v>
      </c>
      <c r="H1917" s="7">
        <v>1345.44</v>
      </c>
      <c r="I1917" s="7">
        <v>96.85</v>
      </c>
      <c r="J1917" s="7">
        <v>3148.67</v>
      </c>
      <c r="K1917" s="7" t="s">
        <v>132</v>
      </c>
      <c r="L1917" s="7">
        <v>6</v>
      </c>
      <c r="M1917" s="7" t="s">
        <v>4544</v>
      </c>
      <c r="N1917" s="7"/>
    </row>
    <row r="1918" spans="1:14" hidden="1" x14ac:dyDescent="0.35">
      <c r="A1918" s="7">
        <v>31103553</v>
      </c>
      <c r="B1918" s="7" t="s">
        <v>6393</v>
      </c>
      <c r="C1918" s="7" t="s">
        <v>4457</v>
      </c>
      <c r="D1918" s="7" t="s">
        <v>4452</v>
      </c>
      <c r="E1918" s="7" t="s">
        <v>0</v>
      </c>
      <c r="F1918" s="7" t="s">
        <v>132</v>
      </c>
      <c r="G1918" s="7">
        <v>435.66</v>
      </c>
      <c r="H1918" s="7">
        <v>307.27999999999997</v>
      </c>
      <c r="I1918" s="7">
        <v>34.71</v>
      </c>
      <c r="J1918" s="7">
        <v>777.65</v>
      </c>
      <c r="K1918" s="7" t="s">
        <v>132</v>
      </c>
      <c r="L1918" s="7">
        <v>3</v>
      </c>
      <c r="M1918" s="7" t="s">
        <v>4544</v>
      </c>
      <c r="N1918" s="7"/>
    </row>
    <row r="1919" spans="1:14" hidden="1" x14ac:dyDescent="0.35">
      <c r="A1919" s="7">
        <v>31103561</v>
      </c>
      <c r="B1919" s="7" t="s">
        <v>6394</v>
      </c>
      <c r="C1919" s="7" t="s">
        <v>4457</v>
      </c>
      <c r="D1919" s="7" t="s">
        <v>4452</v>
      </c>
      <c r="E1919" s="7" t="s">
        <v>0</v>
      </c>
      <c r="F1919" s="7" t="s">
        <v>132</v>
      </c>
      <c r="G1919" s="7">
        <v>152.9</v>
      </c>
      <c r="H1919" s="7">
        <v>292.8</v>
      </c>
      <c r="I1919" s="7">
        <v>0</v>
      </c>
      <c r="J1919" s="7">
        <v>445.7</v>
      </c>
      <c r="K1919" s="7" t="s">
        <v>132</v>
      </c>
      <c r="L1919" s="7">
        <v>1</v>
      </c>
      <c r="M1919" s="7" t="s">
        <v>4544</v>
      </c>
      <c r="N1919" s="7"/>
    </row>
    <row r="1920" spans="1:14" hidden="1" x14ac:dyDescent="0.35">
      <c r="A1920" s="7">
        <v>31104010</v>
      </c>
      <c r="B1920" s="7" t="s">
        <v>6395</v>
      </c>
      <c r="C1920" s="7" t="s">
        <v>4445</v>
      </c>
      <c r="D1920" s="7" t="s">
        <v>4462</v>
      </c>
      <c r="E1920" s="7" t="s">
        <v>132</v>
      </c>
      <c r="F1920" s="7" t="s">
        <v>0</v>
      </c>
      <c r="G1920" s="7">
        <v>157.19999999999999</v>
      </c>
      <c r="H1920" s="7">
        <v>63.18</v>
      </c>
      <c r="I1920" s="7">
        <v>4.5</v>
      </c>
      <c r="J1920" s="7">
        <v>224.88</v>
      </c>
      <c r="K1920" s="7" t="s">
        <v>0</v>
      </c>
      <c r="L1920" s="7">
        <v>1</v>
      </c>
      <c r="M1920" s="7" t="s">
        <v>4544</v>
      </c>
      <c r="N1920" s="7"/>
    </row>
    <row r="1921" spans="1:14" hidden="1" x14ac:dyDescent="0.35">
      <c r="A1921" s="7">
        <v>31104029</v>
      </c>
      <c r="B1921" s="7" t="s">
        <v>6396</v>
      </c>
      <c r="C1921" s="7" t="s">
        <v>4445</v>
      </c>
      <c r="D1921" s="7" t="s">
        <v>4462</v>
      </c>
      <c r="E1921" s="7" t="s">
        <v>0</v>
      </c>
      <c r="F1921" s="7" t="s">
        <v>0</v>
      </c>
      <c r="G1921" s="7">
        <v>90.2</v>
      </c>
      <c r="H1921" s="7">
        <v>125.6</v>
      </c>
      <c r="I1921" s="7">
        <v>30.8</v>
      </c>
      <c r="J1921" s="7">
        <v>246.6</v>
      </c>
      <c r="K1921" s="7" t="s">
        <v>132</v>
      </c>
      <c r="L1921" s="7">
        <v>1</v>
      </c>
      <c r="M1921" s="7" t="s">
        <v>4544</v>
      </c>
      <c r="N1921" s="7"/>
    </row>
    <row r="1922" spans="1:14" hidden="1" x14ac:dyDescent="0.35">
      <c r="A1922" s="7">
        <v>31104037</v>
      </c>
      <c r="B1922" s="7" t="s">
        <v>6397</v>
      </c>
      <c r="C1922" s="7" t="s">
        <v>4457</v>
      </c>
      <c r="D1922" s="7" t="s">
        <v>4462</v>
      </c>
      <c r="E1922" s="7" t="s">
        <v>132</v>
      </c>
      <c r="F1922" s="7" t="s">
        <v>132</v>
      </c>
      <c r="G1922" s="7">
        <v>441.69</v>
      </c>
      <c r="H1922" s="7">
        <v>267.48</v>
      </c>
      <c r="I1922" s="7">
        <v>0</v>
      </c>
      <c r="J1922" s="7">
        <v>709.17</v>
      </c>
      <c r="K1922" s="7" t="s">
        <v>132</v>
      </c>
      <c r="L1922" s="7">
        <v>1</v>
      </c>
      <c r="M1922" s="7" t="s">
        <v>4544</v>
      </c>
      <c r="N1922" s="7"/>
    </row>
    <row r="1923" spans="1:14" hidden="1" x14ac:dyDescent="0.35">
      <c r="A1923" s="7">
        <v>31104045</v>
      </c>
      <c r="B1923" s="7" t="s">
        <v>6398</v>
      </c>
      <c r="C1923" s="7" t="s">
        <v>4457</v>
      </c>
      <c r="D1923" s="7" t="s">
        <v>4452</v>
      </c>
      <c r="E1923" s="7" t="s">
        <v>132</v>
      </c>
      <c r="F1923" s="7" t="s">
        <v>132</v>
      </c>
      <c r="G1923" s="7">
        <v>510.77</v>
      </c>
      <c r="H1923" s="7">
        <v>211.96</v>
      </c>
      <c r="I1923" s="7">
        <v>0</v>
      </c>
      <c r="J1923" s="7">
        <v>722.73</v>
      </c>
      <c r="K1923" s="7" t="s">
        <v>132</v>
      </c>
      <c r="L1923" s="7">
        <v>1</v>
      </c>
      <c r="M1923" s="7" t="s">
        <v>4544</v>
      </c>
      <c r="N1923" s="7"/>
    </row>
    <row r="1924" spans="1:14" hidden="1" x14ac:dyDescent="0.35">
      <c r="A1924" s="7">
        <v>31104053</v>
      </c>
      <c r="B1924" s="7" t="s">
        <v>6399</v>
      </c>
      <c r="C1924" s="7" t="s">
        <v>4457</v>
      </c>
      <c r="D1924" s="7" t="s">
        <v>4452</v>
      </c>
      <c r="E1924" s="7" t="s">
        <v>0</v>
      </c>
      <c r="F1924" s="7" t="s">
        <v>132</v>
      </c>
      <c r="G1924" s="7">
        <v>411.19</v>
      </c>
      <c r="H1924" s="7">
        <v>515.48</v>
      </c>
      <c r="I1924" s="7">
        <v>11.78</v>
      </c>
      <c r="J1924" s="7">
        <v>938.45</v>
      </c>
      <c r="K1924" s="7" t="s">
        <v>132</v>
      </c>
      <c r="L1924" s="7">
        <v>1</v>
      </c>
      <c r="M1924" s="7" t="s">
        <v>4544</v>
      </c>
      <c r="N1924" s="7"/>
    </row>
    <row r="1925" spans="1:14" hidden="1" x14ac:dyDescent="0.35">
      <c r="A1925" s="7">
        <v>31104061</v>
      </c>
      <c r="B1925" s="7" t="s">
        <v>6400</v>
      </c>
      <c r="C1925" s="7" t="s">
        <v>4457</v>
      </c>
      <c r="D1925" s="7" t="s">
        <v>4452</v>
      </c>
      <c r="E1925" s="7" t="s">
        <v>0</v>
      </c>
      <c r="F1925" s="7" t="s">
        <v>132</v>
      </c>
      <c r="G1925" s="7">
        <v>180.9</v>
      </c>
      <c r="H1925" s="7">
        <v>205.42</v>
      </c>
      <c r="I1925" s="7">
        <v>0</v>
      </c>
      <c r="J1925" s="7">
        <v>386.32</v>
      </c>
      <c r="K1925" s="7" t="s">
        <v>132</v>
      </c>
      <c r="L1925" s="7">
        <v>1</v>
      </c>
      <c r="M1925" s="7" t="s">
        <v>4544</v>
      </c>
      <c r="N1925" s="7"/>
    </row>
    <row r="1926" spans="1:14" hidden="1" x14ac:dyDescent="0.35">
      <c r="A1926" s="7">
        <v>31104070</v>
      </c>
      <c r="B1926" s="7" t="s">
        <v>6401</v>
      </c>
      <c r="C1926" s="7" t="s">
        <v>4457</v>
      </c>
      <c r="D1926" s="7" t="s">
        <v>4452</v>
      </c>
      <c r="E1926" s="7" t="s">
        <v>0</v>
      </c>
      <c r="F1926" s="7" t="s">
        <v>132</v>
      </c>
      <c r="G1926" s="7">
        <v>198.98</v>
      </c>
      <c r="H1926" s="7">
        <v>204.8</v>
      </c>
      <c r="I1926" s="7">
        <v>4.5</v>
      </c>
      <c r="J1926" s="7">
        <v>408.28</v>
      </c>
      <c r="K1926" s="7" t="s">
        <v>132</v>
      </c>
      <c r="L1926" s="7">
        <v>2</v>
      </c>
      <c r="M1926" s="7" t="s">
        <v>4544</v>
      </c>
      <c r="N1926" s="7"/>
    </row>
    <row r="1927" spans="1:14" hidden="1" x14ac:dyDescent="0.35">
      <c r="A1927" s="7">
        <v>31104088</v>
      </c>
      <c r="B1927" s="7" t="s">
        <v>6402</v>
      </c>
      <c r="C1927" s="7" t="s">
        <v>4457</v>
      </c>
      <c r="D1927" s="7" t="s">
        <v>4452</v>
      </c>
      <c r="E1927" s="7" t="s">
        <v>0</v>
      </c>
      <c r="F1927" s="7" t="s">
        <v>132</v>
      </c>
      <c r="G1927" s="7">
        <v>332.2</v>
      </c>
      <c r="H1927" s="7">
        <v>321.44</v>
      </c>
      <c r="I1927" s="7">
        <v>12.65</v>
      </c>
      <c r="J1927" s="7">
        <v>666.29</v>
      </c>
      <c r="K1927" s="7" t="s">
        <v>132</v>
      </c>
      <c r="L1927" s="7">
        <v>2</v>
      </c>
      <c r="M1927" s="7" t="s">
        <v>4544</v>
      </c>
      <c r="N1927" s="7"/>
    </row>
    <row r="1928" spans="1:14" hidden="1" x14ac:dyDescent="0.35">
      <c r="A1928" s="7">
        <v>31104096</v>
      </c>
      <c r="B1928" s="7" t="s">
        <v>6403</v>
      </c>
      <c r="C1928" s="7" t="s">
        <v>4457</v>
      </c>
      <c r="D1928" s="7" t="s">
        <v>4452</v>
      </c>
      <c r="E1928" s="7" t="s">
        <v>0</v>
      </c>
      <c r="F1928" s="7" t="s">
        <v>132</v>
      </c>
      <c r="G1928" s="7">
        <v>442.2</v>
      </c>
      <c r="H1928" s="7">
        <v>704.13</v>
      </c>
      <c r="I1928" s="7">
        <v>12.65</v>
      </c>
      <c r="J1928" s="7">
        <v>1158.98</v>
      </c>
      <c r="K1928" s="7" t="s">
        <v>132</v>
      </c>
      <c r="L1928" s="7">
        <v>2</v>
      </c>
      <c r="M1928" s="7" t="s">
        <v>4544</v>
      </c>
      <c r="N1928" s="7"/>
    </row>
    <row r="1929" spans="1:14" hidden="1" x14ac:dyDescent="0.35">
      <c r="A1929" s="7">
        <v>31104100</v>
      </c>
      <c r="B1929" s="7" t="s">
        <v>6404</v>
      </c>
      <c r="C1929" s="7" t="s">
        <v>4457</v>
      </c>
      <c r="D1929" s="7" t="s">
        <v>4452</v>
      </c>
      <c r="E1929" s="7" t="s">
        <v>0</v>
      </c>
      <c r="F1929" s="7" t="s">
        <v>132</v>
      </c>
      <c r="G1929" s="7">
        <v>442.2</v>
      </c>
      <c r="H1929" s="7">
        <v>535.42999999999995</v>
      </c>
      <c r="I1929" s="7">
        <v>12.65</v>
      </c>
      <c r="J1929" s="7">
        <v>990.28</v>
      </c>
      <c r="K1929" s="7" t="s">
        <v>132</v>
      </c>
      <c r="L1929" s="7">
        <v>2</v>
      </c>
      <c r="M1929" s="7" t="s">
        <v>4544</v>
      </c>
      <c r="N1929" s="7"/>
    </row>
    <row r="1930" spans="1:14" ht="26" hidden="1" x14ac:dyDescent="0.35">
      <c r="A1930" s="7">
        <v>31104118</v>
      </c>
      <c r="B1930" s="7" t="s">
        <v>6405</v>
      </c>
      <c r="C1930" s="7" t="s">
        <v>4457</v>
      </c>
      <c r="D1930" s="7" t="s">
        <v>4452</v>
      </c>
      <c r="E1930" s="7" t="s">
        <v>0</v>
      </c>
      <c r="F1930" s="7" t="s">
        <v>132</v>
      </c>
      <c r="G1930" s="7">
        <v>459.35</v>
      </c>
      <c r="H1930" s="7">
        <v>577.66999999999996</v>
      </c>
      <c r="I1930" s="7">
        <v>25.75</v>
      </c>
      <c r="J1930" s="7">
        <v>1062.77</v>
      </c>
      <c r="K1930" s="7" t="s">
        <v>132</v>
      </c>
      <c r="L1930" s="7">
        <v>3</v>
      </c>
      <c r="M1930" s="7" t="s">
        <v>4544</v>
      </c>
      <c r="N1930" s="7"/>
    </row>
    <row r="1931" spans="1:14" hidden="1" x14ac:dyDescent="0.35">
      <c r="A1931" s="7">
        <v>31104134</v>
      </c>
      <c r="B1931" s="7" t="s">
        <v>6406</v>
      </c>
      <c r="C1931" s="7" t="s">
        <v>4457</v>
      </c>
      <c r="D1931" s="7" t="s">
        <v>4452</v>
      </c>
      <c r="E1931" s="7" t="s">
        <v>0</v>
      </c>
      <c r="F1931" s="7" t="s">
        <v>132</v>
      </c>
      <c r="G1931" s="7">
        <v>250.4</v>
      </c>
      <c r="H1931" s="7">
        <v>211.7</v>
      </c>
      <c r="I1931" s="7">
        <v>0</v>
      </c>
      <c r="J1931" s="7">
        <v>462.1</v>
      </c>
      <c r="K1931" s="7" t="s">
        <v>132</v>
      </c>
      <c r="L1931" s="7">
        <v>1</v>
      </c>
      <c r="M1931" s="7" t="s">
        <v>4544</v>
      </c>
      <c r="N1931" s="7"/>
    </row>
    <row r="1932" spans="1:14" hidden="1" x14ac:dyDescent="0.35">
      <c r="A1932" s="7">
        <v>31104142</v>
      </c>
      <c r="B1932" s="7" t="s">
        <v>6407</v>
      </c>
      <c r="C1932" s="7" t="s">
        <v>4445</v>
      </c>
      <c r="D1932" s="7" t="s">
        <v>4462</v>
      </c>
      <c r="E1932" s="7" t="s">
        <v>0</v>
      </c>
      <c r="F1932" s="7" t="s">
        <v>0</v>
      </c>
      <c r="G1932" s="7">
        <v>157.19999999999999</v>
      </c>
      <c r="H1932" s="7">
        <v>63.18</v>
      </c>
      <c r="I1932" s="7">
        <v>16.72</v>
      </c>
      <c r="J1932" s="7">
        <v>237.1</v>
      </c>
      <c r="K1932" s="7" t="s">
        <v>0</v>
      </c>
      <c r="L1932" s="7">
        <v>1</v>
      </c>
      <c r="M1932" s="7" t="s">
        <v>4544</v>
      </c>
      <c r="N1932" s="7"/>
    </row>
    <row r="1933" spans="1:14" hidden="1" x14ac:dyDescent="0.35">
      <c r="A1933" s="7">
        <v>31104150</v>
      </c>
      <c r="B1933" s="7" t="s">
        <v>6408</v>
      </c>
      <c r="C1933" s="7" t="s">
        <v>4457</v>
      </c>
      <c r="D1933" s="7" t="s">
        <v>4452</v>
      </c>
      <c r="E1933" s="7" t="s">
        <v>0</v>
      </c>
      <c r="F1933" s="7" t="s">
        <v>132</v>
      </c>
      <c r="G1933" s="7">
        <v>442.2</v>
      </c>
      <c r="H1933" s="7">
        <v>620.53</v>
      </c>
      <c r="I1933" s="7">
        <v>0</v>
      </c>
      <c r="J1933" s="7">
        <v>1062.73</v>
      </c>
      <c r="K1933" s="7" t="s">
        <v>132</v>
      </c>
      <c r="L1933" s="7">
        <v>2</v>
      </c>
      <c r="M1933" s="7" t="s">
        <v>4544</v>
      </c>
      <c r="N1933" s="7"/>
    </row>
    <row r="1934" spans="1:14" hidden="1" x14ac:dyDescent="0.35">
      <c r="A1934" s="7">
        <v>31104169</v>
      </c>
      <c r="B1934" s="7" t="s">
        <v>6409</v>
      </c>
      <c r="C1934" s="7" t="s">
        <v>4445</v>
      </c>
      <c r="D1934" s="7" t="s">
        <v>4462</v>
      </c>
      <c r="E1934" s="7" t="s">
        <v>0</v>
      </c>
      <c r="F1934" s="7" t="s">
        <v>0</v>
      </c>
      <c r="G1934" s="7">
        <v>157.22</v>
      </c>
      <c r="H1934" s="7">
        <v>78.98</v>
      </c>
      <c r="I1934" s="7">
        <v>12.65</v>
      </c>
      <c r="J1934" s="7">
        <v>248.85</v>
      </c>
      <c r="K1934" s="7" t="s">
        <v>0</v>
      </c>
      <c r="L1934" s="7">
        <v>1</v>
      </c>
      <c r="M1934" s="7" t="s">
        <v>4544</v>
      </c>
      <c r="N1934" s="7"/>
    </row>
    <row r="1935" spans="1:14" hidden="1" x14ac:dyDescent="0.35">
      <c r="A1935" s="7">
        <v>31104177</v>
      </c>
      <c r="B1935" s="7" t="s">
        <v>6410</v>
      </c>
      <c r="C1935" s="7" t="s">
        <v>4457</v>
      </c>
      <c r="D1935" s="7" t="s">
        <v>4452</v>
      </c>
      <c r="E1935" s="7" t="s">
        <v>132</v>
      </c>
      <c r="F1935" s="7" t="s">
        <v>132</v>
      </c>
      <c r="G1935" s="7">
        <v>551.13</v>
      </c>
      <c r="H1935" s="7">
        <v>688.27</v>
      </c>
      <c r="I1935" s="7">
        <v>0</v>
      </c>
      <c r="J1935" s="7">
        <v>1239.4000000000001</v>
      </c>
      <c r="K1935" s="7" t="s">
        <v>132</v>
      </c>
      <c r="L1935" s="7">
        <v>1</v>
      </c>
      <c r="M1935" s="7" t="s">
        <v>4544</v>
      </c>
      <c r="N1935" s="7"/>
    </row>
    <row r="1936" spans="1:14" hidden="1" x14ac:dyDescent="0.35">
      <c r="A1936" s="7">
        <v>31104185</v>
      </c>
      <c r="B1936" s="7" t="s">
        <v>6411</v>
      </c>
      <c r="C1936" s="7" t="s">
        <v>4457</v>
      </c>
      <c r="D1936" s="7" t="s">
        <v>4452</v>
      </c>
      <c r="E1936" s="7" t="s">
        <v>0</v>
      </c>
      <c r="F1936" s="7" t="s">
        <v>132</v>
      </c>
      <c r="G1936" s="7">
        <v>632.01</v>
      </c>
      <c r="H1936" s="7">
        <v>356.25</v>
      </c>
      <c r="I1936" s="7">
        <v>12.23</v>
      </c>
      <c r="J1936" s="7">
        <v>1000.49</v>
      </c>
      <c r="K1936" s="7" t="s">
        <v>132</v>
      </c>
      <c r="L1936" s="7">
        <v>1</v>
      </c>
      <c r="M1936" s="7" t="s">
        <v>4544</v>
      </c>
      <c r="N1936" s="7"/>
    </row>
    <row r="1937" spans="1:14" hidden="1" x14ac:dyDescent="0.35">
      <c r="A1937" s="7">
        <v>31104193</v>
      </c>
      <c r="B1937" s="7" t="s">
        <v>6412</v>
      </c>
      <c r="C1937" s="7" t="s">
        <v>4457</v>
      </c>
      <c r="D1937" s="7" t="s">
        <v>4452</v>
      </c>
      <c r="E1937" s="7" t="s">
        <v>0</v>
      </c>
      <c r="F1937" s="7" t="s">
        <v>132</v>
      </c>
      <c r="G1937" s="7">
        <v>640.38</v>
      </c>
      <c r="H1937" s="7">
        <v>593.27</v>
      </c>
      <c r="I1937" s="7">
        <v>17.93</v>
      </c>
      <c r="J1937" s="7">
        <v>1251.58</v>
      </c>
      <c r="K1937" s="7" t="s">
        <v>132</v>
      </c>
      <c r="L1937" s="7">
        <v>3</v>
      </c>
      <c r="M1937" s="7" t="s">
        <v>4544</v>
      </c>
      <c r="N1937" s="7"/>
    </row>
    <row r="1938" spans="1:14" hidden="1" x14ac:dyDescent="0.35">
      <c r="A1938" s="7">
        <v>31104207</v>
      </c>
      <c r="B1938" s="7" t="s">
        <v>6413</v>
      </c>
      <c r="C1938" s="7" t="s">
        <v>4457</v>
      </c>
      <c r="D1938" s="7" t="s">
        <v>4452</v>
      </c>
      <c r="E1938" s="7" t="s">
        <v>0</v>
      </c>
      <c r="F1938" s="7" t="s">
        <v>132</v>
      </c>
      <c r="G1938" s="7">
        <v>387.2</v>
      </c>
      <c r="H1938" s="7">
        <v>561.19000000000005</v>
      </c>
      <c r="I1938" s="7">
        <v>11.79</v>
      </c>
      <c r="J1938" s="7">
        <v>960.18</v>
      </c>
      <c r="K1938" s="7" t="s">
        <v>132</v>
      </c>
      <c r="L1938" s="7">
        <v>4</v>
      </c>
      <c r="M1938" s="7" t="s">
        <v>4544</v>
      </c>
      <c r="N1938" s="7"/>
    </row>
    <row r="1939" spans="1:14" hidden="1" x14ac:dyDescent="0.35">
      <c r="A1939" s="7">
        <v>31104215</v>
      </c>
      <c r="B1939" s="7" t="s">
        <v>6414</v>
      </c>
      <c r="C1939" s="7" t="s">
        <v>4457</v>
      </c>
      <c r="D1939" s="7" t="s">
        <v>4452</v>
      </c>
      <c r="E1939" s="7" t="s">
        <v>0</v>
      </c>
      <c r="F1939" s="7" t="s">
        <v>132</v>
      </c>
      <c r="G1939" s="7">
        <v>343.57</v>
      </c>
      <c r="H1939" s="7">
        <v>261.8</v>
      </c>
      <c r="I1939" s="7">
        <v>11.78</v>
      </c>
      <c r="J1939" s="7">
        <v>617.15</v>
      </c>
      <c r="K1939" s="7" t="s">
        <v>132</v>
      </c>
      <c r="L1939" s="7">
        <v>1</v>
      </c>
      <c r="M1939" s="7" t="s">
        <v>4544</v>
      </c>
      <c r="N1939" s="7"/>
    </row>
    <row r="1940" spans="1:14" hidden="1" x14ac:dyDescent="0.35">
      <c r="A1940" s="7">
        <v>31104223</v>
      </c>
      <c r="B1940" s="7" t="s">
        <v>6415</v>
      </c>
      <c r="C1940" s="7" t="s">
        <v>4457</v>
      </c>
      <c r="D1940" s="7" t="s">
        <v>4452</v>
      </c>
      <c r="E1940" s="7" t="s">
        <v>0</v>
      </c>
      <c r="F1940" s="7" t="s">
        <v>132</v>
      </c>
      <c r="G1940" s="7">
        <v>463.72</v>
      </c>
      <c r="H1940" s="7">
        <v>227.96</v>
      </c>
      <c r="I1940" s="7">
        <v>15.84</v>
      </c>
      <c r="J1940" s="7">
        <v>707.52</v>
      </c>
      <c r="K1940" s="7" t="s">
        <v>132</v>
      </c>
      <c r="L1940" s="7">
        <v>1</v>
      </c>
      <c r="M1940" s="7" t="s">
        <v>4544</v>
      </c>
      <c r="N1940" s="7"/>
    </row>
    <row r="1941" spans="1:14" hidden="1" x14ac:dyDescent="0.35">
      <c r="A1941" s="7">
        <v>31104231</v>
      </c>
      <c r="B1941" s="7" t="s">
        <v>6416</v>
      </c>
      <c r="C1941" s="7" t="s">
        <v>4457</v>
      </c>
      <c r="D1941" s="7" t="s">
        <v>4452</v>
      </c>
      <c r="E1941" s="7" t="s">
        <v>0</v>
      </c>
      <c r="F1941" s="7" t="s">
        <v>132</v>
      </c>
      <c r="G1941" s="7">
        <v>408.97</v>
      </c>
      <c r="H1941" s="7">
        <v>293.99</v>
      </c>
      <c r="I1941" s="7">
        <v>34.71</v>
      </c>
      <c r="J1941" s="7">
        <v>737.67</v>
      </c>
      <c r="K1941" s="7" t="s">
        <v>132</v>
      </c>
      <c r="L1941" s="7">
        <v>2</v>
      </c>
      <c r="M1941" s="7" t="s">
        <v>4544</v>
      </c>
      <c r="N1941" s="7"/>
    </row>
    <row r="1942" spans="1:14" hidden="1" x14ac:dyDescent="0.35">
      <c r="A1942" s="7">
        <v>31104240</v>
      </c>
      <c r="B1942" s="7" t="s">
        <v>6417</v>
      </c>
      <c r="C1942" s="7" t="s">
        <v>4457</v>
      </c>
      <c r="D1942" s="7" t="s">
        <v>4452</v>
      </c>
      <c r="E1942" s="7" t="s">
        <v>0</v>
      </c>
      <c r="F1942" s="7" t="s">
        <v>132</v>
      </c>
      <c r="G1942" s="7">
        <v>332.2</v>
      </c>
      <c r="H1942" s="7">
        <v>385.97</v>
      </c>
      <c r="I1942" s="7">
        <v>17.93</v>
      </c>
      <c r="J1942" s="7">
        <v>736.1</v>
      </c>
      <c r="K1942" s="7" t="s">
        <v>132</v>
      </c>
      <c r="L1942" s="7">
        <v>2</v>
      </c>
      <c r="M1942" s="7" t="s">
        <v>4544</v>
      </c>
      <c r="N1942" s="7"/>
    </row>
    <row r="1943" spans="1:14" hidden="1" x14ac:dyDescent="0.35">
      <c r="A1943" s="7">
        <v>31201024</v>
      </c>
      <c r="B1943" s="7" t="s">
        <v>6418</v>
      </c>
      <c r="C1943" s="7" t="s">
        <v>4457</v>
      </c>
      <c r="D1943" s="7" t="s">
        <v>4452</v>
      </c>
      <c r="E1943" s="7" t="s">
        <v>132</v>
      </c>
      <c r="F1943" s="7" t="s">
        <v>132</v>
      </c>
      <c r="G1943" s="7">
        <v>208.44</v>
      </c>
      <c r="H1943" s="7">
        <v>288</v>
      </c>
      <c r="I1943" s="7">
        <v>6.05</v>
      </c>
      <c r="J1943" s="7">
        <v>502.49</v>
      </c>
      <c r="K1943" s="7" t="s">
        <v>132</v>
      </c>
      <c r="L1943" s="7">
        <v>1</v>
      </c>
      <c r="M1943" s="7" t="s">
        <v>4544</v>
      </c>
      <c r="N1943" s="7"/>
    </row>
    <row r="1944" spans="1:14" hidden="1" x14ac:dyDescent="0.35">
      <c r="A1944" s="7">
        <v>31201032</v>
      </c>
      <c r="B1944" s="7" t="s">
        <v>6419</v>
      </c>
      <c r="C1944" s="7" t="s">
        <v>4445</v>
      </c>
      <c r="D1944" s="7" t="s">
        <v>4462</v>
      </c>
      <c r="E1944" s="7" t="s">
        <v>0</v>
      </c>
      <c r="F1944" s="7" t="s">
        <v>0</v>
      </c>
      <c r="G1944" s="7">
        <v>149.66</v>
      </c>
      <c r="H1944" s="7">
        <v>141.63</v>
      </c>
      <c r="I1944" s="7">
        <v>0</v>
      </c>
      <c r="J1944" s="7">
        <v>291.29000000000002</v>
      </c>
      <c r="K1944" s="7" t="s">
        <v>132</v>
      </c>
      <c r="L1944" s="7">
        <v>0</v>
      </c>
      <c r="M1944" s="7" t="s">
        <v>4544</v>
      </c>
      <c r="N1944" s="7"/>
    </row>
    <row r="1945" spans="1:14" hidden="1" x14ac:dyDescent="0.35">
      <c r="A1945" s="7">
        <v>31201040</v>
      </c>
      <c r="B1945" s="7" t="s">
        <v>6420</v>
      </c>
      <c r="C1945" s="7" t="s">
        <v>4445</v>
      </c>
      <c r="D1945" s="7" t="s">
        <v>4462</v>
      </c>
      <c r="E1945" s="7" t="s">
        <v>0</v>
      </c>
      <c r="F1945" s="7" t="s">
        <v>0</v>
      </c>
      <c r="G1945" s="7">
        <v>368.5</v>
      </c>
      <c r="H1945" s="7">
        <v>182.27</v>
      </c>
      <c r="I1945" s="7">
        <v>0</v>
      </c>
      <c r="J1945" s="7">
        <v>550.77</v>
      </c>
      <c r="K1945" s="7" t="s">
        <v>132</v>
      </c>
      <c r="L1945" s="7">
        <v>0</v>
      </c>
      <c r="M1945" s="7" t="s">
        <v>4544</v>
      </c>
      <c r="N1945" s="7"/>
    </row>
    <row r="1946" spans="1:14" hidden="1" x14ac:dyDescent="0.35">
      <c r="A1946" s="7">
        <v>31201075</v>
      </c>
      <c r="B1946" s="7" t="s">
        <v>6421</v>
      </c>
      <c r="C1946" s="7" t="s">
        <v>4457</v>
      </c>
      <c r="D1946" s="7" t="s">
        <v>4452</v>
      </c>
      <c r="E1946" s="7" t="s">
        <v>132</v>
      </c>
      <c r="F1946" s="7" t="s">
        <v>132</v>
      </c>
      <c r="G1946" s="7">
        <v>364.4</v>
      </c>
      <c r="H1946" s="7">
        <v>340.76</v>
      </c>
      <c r="I1946" s="7">
        <v>6.05</v>
      </c>
      <c r="J1946" s="7">
        <v>711.21</v>
      </c>
      <c r="K1946" s="7" t="s">
        <v>132</v>
      </c>
      <c r="L1946" s="7">
        <v>2</v>
      </c>
      <c r="M1946" s="7" t="s">
        <v>4544</v>
      </c>
      <c r="N1946" s="7"/>
    </row>
    <row r="1947" spans="1:14" hidden="1" x14ac:dyDescent="0.35">
      <c r="A1947" s="7">
        <v>31201091</v>
      </c>
      <c r="B1947" s="7" t="s">
        <v>6422</v>
      </c>
      <c r="C1947" s="7" t="s">
        <v>4457</v>
      </c>
      <c r="D1947" s="7" t="s">
        <v>4452</v>
      </c>
      <c r="E1947" s="7" t="s">
        <v>0</v>
      </c>
      <c r="F1947" s="7" t="s">
        <v>132</v>
      </c>
      <c r="G1947" s="7">
        <v>332.5</v>
      </c>
      <c r="H1947" s="7">
        <v>218.74</v>
      </c>
      <c r="I1947" s="7">
        <v>35</v>
      </c>
      <c r="J1947" s="7">
        <v>586.24</v>
      </c>
      <c r="K1947" s="7" t="s">
        <v>132</v>
      </c>
      <c r="L1947" s="7">
        <v>3</v>
      </c>
      <c r="M1947" s="7" t="s">
        <v>4544</v>
      </c>
      <c r="N1947" s="7"/>
    </row>
    <row r="1948" spans="1:14" hidden="1" x14ac:dyDescent="0.35">
      <c r="A1948" s="7">
        <v>31201105</v>
      </c>
      <c r="B1948" s="7" t="s">
        <v>6423</v>
      </c>
      <c r="C1948" s="7" t="s">
        <v>4457</v>
      </c>
      <c r="D1948" s="7" t="s">
        <v>4452</v>
      </c>
      <c r="E1948" s="7" t="s">
        <v>0</v>
      </c>
      <c r="F1948" s="7" t="s">
        <v>132</v>
      </c>
      <c r="G1948" s="7">
        <v>240</v>
      </c>
      <c r="H1948" s="7">
        <v>163.55000000000001</v>
      </c>
      <c r="I1948" s="7">
        <v>0</v>
      </c>
      <c r="J1948" s="7">
        <v>403.55</v>
      </c>
      <c r="K1948" s="7" t="s">
        <v>132</v>
      </c>
      <c r="L1948" s="7">
        <v>1</v>
      </c>
      <c r="M1948" s="7" t="s">
        <v>4544</v>
      </c>
      <c r="N1948" s="7"/>
    </row>
    <row r="1949" spans="1:14" hidden="1" x14ac:dyDescent="0.35">
      <c r="A1949" s="7">
        <v>31201113</v>
      </c>
      <c r="B1949" s="7" t="s">
        <v>6424</v>
      </c>
      <c r="C1949" s="7" t="s">
        <v>4457</v>
      </c>
      <c r="D1949" s="7" t="s">
        <v>4452</v>
      </c>
      <c r="E1949" s="7" t="s">
        <v>0</v>
      </c>
      <c r="F1949" s="7" t="s">
        <v>132</v>
      </c>
      <c r="G1949" s="7">
        <v>1621.79</v>
      </c>
      <c r="H1949" s="7">
        <v>1477.5</v>
      </c>
      <c r="I1949" s="7">
        <v>112.2</v>
      </c>
      <c r="J1949" s="7">
        <v>3211.49</v>
      </c>
      <c r="K1949" s="7" t="s">
        <v>132</v>
      </c>
      <c r="L1949" s="7">
        <v>5</v>
      </c>
      <c r="M1949" s="7" t="s">
        <v>4544</v>
      </c>
      <c r="N1949" s="7"/>
    </row>
    <row r="1950" spans="1:14" hidden="1" x14ac:dyDescent="0.35">
      <c r="A1950" s="7">
        <v>31201121</v>
      </c>
      <c r="B1950" s="7" t="s">
        <v>6425</v>
      </c>
      <c r="C1950" s="7" t="s">
        <v>4457</v>
      </c>
      <c r="D1950" s="7" t="s">
        <v>4452</v>
      </c>
      <c r="E1950" s="7" t="s">
        <v>0</v>
      </c>
      <c r="F1950" s="7" t="s">
        <v>132</v>
      </c>
      <c r="G1950" s="7">
        <v>688.69</v>
      </c>
      <c r="H1950" s="7">
        <v>717.8</v>
      </c>
      <c r="I1950" s="7">
        <v>35.89</v>
      </c>
      <c r="J1950" s="7">
        <v>1442.38</v>
      </c>
      <c r="K1950" s="7" t="s">
        <v>132</v>
      </c>
      <c r="L1950" s="7">
        <v>4</v>
      </c>
      <c r="M1950" s="7" t="s">
        <v>4544</v>
      </c>
      <c r="N1950" s="7"/>
    </row>
    <row r="1951" spans="1:14" hidden="1" x14ac:dyDescent="0.35">
      <c r="A1951" s="7">
        <v>31201130</v>
      </c>
      <c r="B1951" s="7" t="s">
        <v>6426</v>
      </c>
      <c r="C1951" s="7" t="s">
        <v>4457</v>
      </c>
      <c r="D1951" s="7" t="s">
        <v>4452</v>
      </c>
      <c r="E1951" s="7" t="s">
        <v>0</v>
      </c>
      <c r="F1951" s="7" t="s">
        <v>132</v>
      </c>
      <c r="G1951" s="7">
        <v>686.51</v>
      </c>
      <c r="H1951" s="7">
        <v>690.27</v>
      </c>
      <c r="I1951" s="7">
        <v>35.89</v>
      </c>
      <c r="J1951" s="7">
        <v>1412.67</v>
      </c>
      <c r="K1951" s="7" t="s">
        <v>132</v>
      </c>
      <c r="L1951" s="7">
        <v>3</v>
      </c>
      <c r="M1951" s="7" t="s">
        <v>4544</v>
      </c>
      <c r="N1951" s="7"/>
    </row>
    <row r="1952" spans="1:14" hidden="1" x14ac:dyDescent="0.35">
      <c r="A1952" s="7">
        <v>31201148</v>
      </c>
      <c r="B1952" s="7" t="s">
        <v>6427</v>
      </c>
      <c r="C1952" s="7" t="s">
        <v>4457</v>
      </c>
      <c r="D1952" s="7" t="s">
        <v>4452</v>
      </c>
      <c r="E1952" s="7" t="s">
        <v>0</v>
      </c>
      <c r="F1952" s="7" t="s">
        <v>132</v>
      </c>
      <c r="G1952" s="7">
        <v>1846.6</v>
      </c>
      <c r="H1952" s="7">
        <v>1841.76</v>
      </c>
      <c r="I1952" s="7">
        <v>112.2</v>
      </c>
      <c r="J1952" s="7">
        <v>3800.56</v>
      </c>
      <c r="K1952" s="7" t="s">
        <v>132</v>
      </c>
      <c r="L1952" s="7">
        <v>6</v>
      </c>
      <c r="M1952" s="7" t="s">
        <v>4544</v>
      </c>
      <c r="N1952" s="7"/>
    </row>
    <row r="1953" spans="1:14" hidden="1" x14ac:dyDescent="0.35">
      <c r="A1953" s="7">
        <v>31202020</v>
      </c>
      <c r="B1953" s="7" t="s">
        <v>6428</v>
      </c>
      <c r="C1953" s="7" t="s">
        <v>4445</v>
      </c>
      <c r="D1953" s="7" t="s">
        <v>4446</v>
      </c>
      <c r="E1953" s="7" t="s">
        <v>132</v>
      </c>
      <c r="F1953" s="7" t="s">
        <v>0</v>
      </c>
      <c r="G1953" s="7">
        <v>112.2</v>
      </c>
      <c r="H1953" s="7">
        <v>40.18</v>
      </c>
      <c r="I1953" s="7">
        <v>8.64</v>
      </c>
      <c r="J1953" s="7">
        <v>161.02000000000001</v>
      </c>
      <c r="K1953" s="7" t="s">
        <v>0</v>
      </c>
      <c r="L1953" s="7">
        <v>1</v>
      </c>
      <c r="M1953" s="7" t="s">
        <v>4544</v>
      </c>
      <c r="N1953" s="7"/>
    </row>
    <row r="1954" spans="1:14" hidden="1" x14ac:dyDescent="0.35">
      <c r="A1954" s="7">
        <v>31202039</v>
      </c>
      <c r="B1954" s="7" t="s">
        <v>6429</v>
      </c>
      <c r="C1954" s="7" t="s">
        <v>4457</v>
      </c>
      <c r="D1954" s="7" t="s">
        <v>4452</v>
      </c>
      <c r="E1954" s="7" t="s">
        <v>0</v>
      </c>
      <c r="F1954" s="7" t="s">
        <v>132</v>
      </c>
      <c r="G1954" s="7">
        <v>312.39999999999998</v>
      </c>
      <c r="H1954" s="7">
        <v>565.86</v>
      </c>
      <c r="I1954" s="7">
        <v>4.09</v>
      </c>
      <c r="J1954" s="7">
        <v>882.35</v>
      </c>
      <c r="K1954" s="7" t="s">
        <v>132</v>
      </c>
      <c r="L1954" s="7">
        <v>3</v>
      </c>
      <c r="M1954" s="7" t="s">
        <v>4544</v>
      </c>
      <c r="N1954" s="7"/>
    </row>
    <row r="1955" spans="1:14" hidden="1" x14ac:dyDescent="0.35">
      <c r="A1955" s="7">
        <v>31202047</v>
      </c>
      <c r="B1955" s="7" t="s">
        <v>6430</v>
      </c>
      <c r="C1955" s="7" t="s">
        <v>4445</v>
      </c>
      <c r="D1955" s="7" t="s">
        <v>4462</v>
      </c>
      <c r="E1955" s="7" t="s">
        <v>0</v>
      </c>
      <c r="F1955" s="7" t="s">
        <v>0</v>
      </c>
      <c r="G1955" s="7">
        <v>57.2</v>
      </c>
      <c r="H1955" s="7">
        <v>50.65</v>
      </c>
      <c r="I1955" s="7">
        <v>0</v>
      </c>
      <c r="J1955" s="7">
        <v>107.85</v>
      </c>
      <c r="K1955" s="7" t="s">
        <v>0</v>
      </c>
      <c r="L1955" s="7">
        <v>0</v>
      </c>
      <c r="M1955" s="7" t="s">
        <v>4544</v>
      </c>
      <c r="N1955" s="7"/>
    </row>
    <row r="1956" spans="1:14" ht="26" hidden="1" x14ac:dyDescent="0.35">
      <c r="A1956" s="7">
        <v>31202063</v>
      </c>
      <c r="B1956" s="7" t="s">
        <v>6431</v>
      </c>
      <c r="C1956" s="7" t="s">
        <v>4457</v>
      </c>
      <c r="D1956" s="7" t="s">
        <v>4452</v>
      </c>
      <c r="E1956" s="7" t="s">
        <v>0</v>
      </c>
      <c r="F1956" s="7" t="s">
        <v>132</v>
      </c>
      <c r="G1956" s="7">
        <v>312.39999999999998</v>
      </c>
      <c r="H1956" s="7">
        <v>436.62</v>
      </c>
      <c r="I1956" s="7">
        <v>4.09</v>
      </c>
      <c r="J1956" s="7">
        <v>753.11</v>
      </c>
      <c r="K1956" s="7" t="s">
        <v>132</v>
      </c>
      <c r="L1956" s="7">
        <v>4</v>
      </c>
      <c r="M1956" s="7" t="s">
        <v>4544</v>
      </c>
      <c r="N1956" s="7"/>
    </row>
    <row r="1957" spans="1:14" hidden="1" x14ac:dyDescent="0.35">
      <c r="A1957" s="7">
        <v>31202071</v>
      </c>
      <c r="B1957" s="7" t="s">
        <v>6432</v>
      </c>
      <c r="C1957" s="7" t="s">
        <v>4457</v>
      </c>
      <c r="D1957" s="7" t="s">
        <v>4452</v>
      </c>
      <c r="E1957" s="7" t="s">
        <v>0</v>
      </c>
      <c r="F1957" s="7" t="s">
        <v>132</v>
      </c>
      <c r="G1957" s="7">
        <v>248.6</v>
      </c>
      <c r="H1957" s="7">
        <v>247.23</v>
      </c>
      <c r="I1957" s="7">
        <v>4.09</v>
      </c>
      <c r="J1957" s="7">
        <v>499.92</v>
      </c>
      <c r="K1957" s="7" t="s">
        <v>132</v>
      </c>
      <c r="L1957" s="7">
        <v>1</v>
      </c>
      <c r="M1957" s="7" t="s">
        <v>4544</v>
      </c>
      <c r="N1957" s="7"/>
    </row>
    <row r="1958" spans="1:14" hidden="1" x14ac:dyDescent="0.35">
      <c r="A1958" s="7">
        <v>31203019</v>
      </c>
      <c r="B1958" s="7" t="s">
        <v>6433</v>
      </c>
      <c r="C1958" s="7" t="s">
        <v>4457</v>
      </c>
      <c r="D1958" s="7" t="s">
        <v>4452</v>
      </c>
      <c r="E1958" s="7" t="s">
        <v>0</v>
      </c>
      <c r="F1958" s="7" t="s">
        <v>132</v>
      </c>
      <c r="G1958" s="7">
        <v>594.79999999999995</v>
      </c>
      <c r="H1958" s="7">
        <v>1038.5</v>
      </c>
      <c r="I1958" s="7">
        <v>11</v>
      </c>
      <c r="J1958" s="7">
        <v>1644.3</v>
      </c>
      <c r="K1958" s="7" t="s">
        <v>132</v>
      </c>
      <c r="L1958" s="7">
        <v>4</v>
      </c>
      <c r="M1958" s="7" t="s">
        <v>4544</v>
      </c>
      <c r="N1958" s="7"/>
    </row>
    <row r="1959" spans="1:14" hidden="1" x14ac:dyDescent="0.35">
      <c r="A1959" s="7">
        <v>31203027</v>
      </c>
      <c r="B1959" s="7" t="s">
        <v>6434</v>
      </c>
      <c r="C1959" s="7" t="s">
        <v>4457</v>
      </c>
      <c r="D1959" s="7" t="s">
        <v>4462</v>
      </c>
      <c r="E1959" s="7" t="s">
        <v>0</v>
      </c>
      <c r="F1959" s="7" t="s">
        <v>0</v>
      </c>
      <c r="G1959" s="7">
        <v>110</v>
      </c>
      <c r="H1959" s="7">
        <v>121.04</v>
      </c>
      <c r="I1959" s="7">
        <v>30.8</v>
      </c>
      <c r="J1959" s="7">
        <v>261.83999999999997</v>
      </c>
      <c r="K1959" s="7" t="s">
        <v>132</v>
      </c>
      <c r="L1959" s="7">
        <v>0</v>
      </c>
      <c r="M1959" s="7" t="s">
        <v>4544</v>
      </c>
      <c r="N1959" s="7"/>
    </row>
    <row r="1960" spans="1:14" hidden="1" x14ac:dyDescent="0.35">
      <c r="A1960" s="7">
        <v>31203035</v>
      </c>
      <c r="B1960" s="7" t="s">
        <v>6435</v>
      </c>
      <c r="C1960" s="7" t="s">
        <v>4457</v>
      </c>
      <c r="D1960" s="7" t="s">
        <v>4452</v>
      </c>
      <c r="E1960" s="7" t="s">
        <v>132</v>
      </c>
      <c r="F1960" s="7" t="s">
        <v>132</v>
      </c>
      <c r="G1960" s="7">
        <v>126.72</v>
      </c>
      <c r="H1960" s="7">
        <v>114.4</v>
      </c>
      <c r="I1960" s="7">
        <v>4.09</v>
      </c>
      <c r="J1960" s="7">
        <v>245.21</v>
      </c>
      <c r="K1960" s="7" t="s">
        <v>132</v>
      </c>
      <c r="L1960" s="7">
        <v>1</v>
      </c>
      <c r="M1960" s="7" t="s">
        <v>4544</v>
      </c>
      <c r="N1960" s="7"/>
    </row>
    <row r="1961" spans="1:14" hidden="1" x14ac:dyDescent="0.35">
      <c r="A1961" s="7">
        <v>31203043</v>
      </c>
      <c r="B1961" s="7" t="s">
        <v>6436</v>
      </c>
      <c r="C1961" s="7" t="s">
        <v>4457</v>
      </c>
      <c r="D1961" s="7" t="s">
        <v>4452</v>
      </c>
      <c r="E1961" s="7" t="s">
        <v>0</v>
      </c>
      <c r="F1961" s="7" t="s">
        <v>132</v>
      </c>
      <c r="G1961" s="7">
        <v>280.10000000000002</v>
      </c>
      <c r="H1961" s="7">
        <v>184</v>
      </c>
      <c r="I1961" s="7">
        <v>5.83</v>
      </c>
      <c r="J1961" s="7">
        <v>469.93</v>
      </c>
      <c r="K1961" s="7" t="s">
        <v>132</v>
      </c>
      <c r="L1961" s="7">
        <v>1</v>
      </c>
      <c r="M1961" s="7" t="s">
        <v>4544</v>
      </c>
      <c r="N1961" s="7"/>
    </row>
    <row r="1962" spans="1:14" hidden="1" x14ac:dyDescent="0.35">
      <c r="A1962" s="7">
        <v>31203051</v>
      </c>
      <c r="B1962" s="7" t="s">
        <v>6437</v>
      </c>
      <c r="C1962" s="7" t="s">
        <v>4457</v>
      </c>
      <c r="D1962" s="7" t="s">
        <v>4452</v>
      </c>
      <c r="E1962" s="7" t="s">
        <v>0</v>
      </c>
      <c r="F1962" s="7" t="s">
        <v>132</v>
      </c>
      <c r="G1962" s="7">
        <v>353.44</v>
      </c>
      <c r="H1962" s="7">
        <v>211.7</v>
      </c>
      <c r="I1962" s="7">
        <v>0</v>
      </c>
      <c r="J1962" s="7">
        <v>565.14</v>
      </c>
      <c r="K1962" s="7" t="s">
        <v>132</v>
      </c>
      <c r="L1962" s="7">
        <v>1</v>
      </c>
      <c r="M1962" s="7" t="s">
        <v>4544</v>
      </c>
      <c r="N1962" s="7"/>
    </row>
    <row r="1963" spans="1:14" hidden="1" x14ac:dyDescent="0.35">
      <c r="A1963" s="7">
        <v>31203060</v>
      </c>
      <c r="B1963" s="7" t="s">
        <v>6438</v>
      </c>
      <c r="C1963" s="7" t="s">
        <v>4457</v>
      </c>
      <c r="D1963" s="7" t="s">
        <v>4452</v>
      </c>
      <c r="E1963" s="7" t="s">
        <v>0</v>
      </c>
      <c r="F1963" s="7" t="s">
        <v>132</v>
      </c>
      <c r="G1963" s="7">
        <v>512.20000000000005</v>
      </c>
      <c r="H1963" s="7">
        <v>526.98</v>
      </c>
      <c r="I1963" s="7">
        <v>30.8</v>
      </c>
      <c r="J1963" s="7">
        <v>1069.98</v>
      </c>
      <c r="K1963" s="7" t="s">
        <v>132</v>
      </c>
      <c r="L1963" s="7">
        <v>1</v>
      </c>
      <c r="M1963" s="7" t="s">
        <v>4544</v>
      </c>
      <c r="N1963" s="7"/>
    </row>
    <row r="1964" spans="1:14" hidden="1" x14ac:dyDescent="0.35">
      <c r="A1964" s="7">
        <v>31203078</v>
      </c>
      <c r="B1964" s="7" t="s">
        <v>6439</v>
      </c>
      <c r="C1964" s="7" t="s">
        <v>4457</v>
      </c>
      <c r="D1964" s="7" t="s">
        <v>4452</v>
      </c>
      <c r="E1964" s="7" t="s">
        <v>0</v>
      </c>
      <c r="F1964" s="7" t="s">
        <v>132</v>
      </c>
      <c r="G1964" s="7">
        <v>353.44</v>
      </c>
      <c r="H1964" s="7">
        <v>320.98</v>
      </c>
      <c r="I1964" s="7">
        <v>30.8</v>
      </c>
      <c r="J1964" s="7">
        <v>705.22</v>
      </c>
      <c r="K1964" s="7" t="s">
        <v>132</v>
      </c>
      <c r="L1964" s="7">
        <v>1</v>
      </c>
      <c r="M1964" s="7" t="s">
        <v>4544</v>
      </c>
      <c r="N1964" s="7"/>
    </row>
    <row r="1965" spans="1:14" hidden="1" x14ac:dyDescent="0.35">
      <c r="A1965" s="7">
        <v>31203086</v>
      </c>
      <c r="B1965" s="7" t="s">
        <v>6440</v>
      </c>
      <c r="C1965" s="7" t="s">
        <v>4445</v>
      </c>
      <c r="D1965" s="7" t="s">
        <v>4462</v>
      </c>
      <c r="E1965" s="7" t="s">
        <v>0</v>
      </c>
      <c r="F1965" s="7" t="s">
        <v>0</v>
      </c>
      <c r="G1965" s="7">
        <v>57.2</v>
      </c>
      <c r="H1965" s="7">
        <v>40.18</v>
      </c>
      <c r="I1965" s="7">
        <v>0</v>
      </c>
      <c r="J1965" s="7">
        <v>97.38</v>
      </c>
      <c r="K1965" s="7" t="s">
        <v>0</v>
      </c>
      <c r="L1965" s="7">
        <v>0</v>
      </c>
      <c r="M1965" s="7" t="s">
        <v>4544</v>
      </c>
      <c r="N1965" s="7"/>
    </row>
    <row r="1966" spans="1:14" hidden="1" x14ac:dyDescent="0.35">
      <c r="A1966" s="7">
        <v>31203094</v>
      </c>
      <c r="B1966" s="7" t="s">
        <v>6441</v>
      </c>
      <c r="C1966" s="7" t="s">
        <v>4457</v>
      </c>
      <c r="D1966" s="7" t="s">
        <v>4452</v>
      </c>
      <c r="E1966" s="7" t="s">
        <v>132</v>
      </c>
      <c r="F1966" s="7" t="s">
        <v>132</v>
      </c>
      <c r="G1966" s="7">
        <v>334.61</v>
      </c>
      <c r="H1966" s="7">
        <v>411.06</v>
      </c>
      <c r="I1966" s="7">
        <v>4.95</v>
      </c>
      <c r="J1966" s="7">
        <v>750.62</v>
      </c>
      <c r="K1966" s="7" t="s">
        <v>132</v>
      </c>
      <c r="L1966" s="7">
        <v>2</v>
      </c>
      <c r="M1966" s="7" t="s">
        <v>4544</v>
      </c>
      <c r="N1966" s="7"/>
    </row>
    <row r="1967" spans="1:14" hidden="1" x14ac:dyDescent="0.35">
      <c r="A1967" s="7">
        <v>31203108</v>
      </c>
      <c r="B1967" s="7" t="s">
        <v>6442</v>
      </c>
      <c r="C1967" s="7" t="s">
        <v>4457</v>
      </c>
      <c r="D1967" s="7" t="s">
        <v>4452</v>
      </c>
      <c r="E1967" s="7" t="s">
        <v>132</v>
      </c>
      <c r="F1967" s="7" t="s">
        <v>132</v>
      </c>
      <c r="G1967" s="7">
        <v>334.61</v>
      </c>
      <c r="H1967" s="7">
        <v>425.68</v>
      </c>
      <c r="I1967" s="7">
        <v>4.95</v>
      </c>
      <c r="J1967" s="7">
        <v>765.24</v>
      </c>
      <c r="K1967" s="7" t="s">
        <v>132</v>
      </c>
      <c r="L1967" s="7">
        <v>1</v>
      </c>
      <c r="M1967" s="7" t="s">
        <v>4544</v>
      </c>
      <c r="N1967" s="7"/>
    </row>
    <row r="1968" spans="1:14" hidden="1" x14ac:dyDescent="0.35">
      <c r="A1968" s="7">
        <v>31203116</v>
      </c>
      <c r="B1968" s="7" t="s">
        <v>6443</v>
      </c>
      <c r="C1968" s="7" t="s">
        <v>4457</v>
      </c>
      <c r="D1968" s="7" t="s">
        <v>4452</v>
      </c>
      <c r="E1968" s="7" t="s">
        <v>0</v>
      </c>
      <c r="F1968" s="7" t="s">
        <v>132</v>
      </c>
      <c r="G1968" s="7">
        <v>420.2</v>
      </c>
      <c r="H1968" s="7">
        <v>522.4</v>
      </c>
      <c r="I1968" s="7">
        <v>110</v>
      </c>
      <c r="J1968" s="7">
        <v>1052.5999999999999</v>
      </c>
      <c r="K1968" s="7" t="s">
        <v>132</v>
      </c>
      <c r="L1968" s="7">
        <v>3</v>
      </c>
      <c r="M1968" s="7" t="s">
        <v>4544</v>
      </c>
      <c r="N1968" s="7"/>
    </row>
    <row r="1969" spans="1:14" hidden="1" x14ac:dyDescent="0.35">
      <c r="A1969" s="7">
        <v>31203124</v>
      </c>
      <c r="B1969" s="7" t="s">
        <v>6444</v>
      </c>
      <c r="C1969" s="7" t="s">
        <v>4457</v>
      </c>
      <c r="D1969" s="7" t="s">
        <v>4452</v>
      </c>
      <c r="E1969" s="7" t="s">
        <v>0</v>
      </c>
      <c r="F1969" s="7" t="s">
        <v>132</v>
      </c>
      <c r="G1969" s="7">
        <v>356.76</v>
      </c>
      <c r="H1969" s="7">
        <v>300.60000000000002</v>
      </c>
      <c r="I1969" s="7">
        <v>5.83</v>
      </c>
      <c r="J1969" s="7">
        <v>663.19</v>
      </c>
      <c r="K1969" s="7" t="s">
        <v>132</v>
      </c>
      <c r="L1969" s="7">
        <v>0</v>
      </c>
      <c r="M1969" s="7" t="s">
        <v>4544</v>
      </c>
      <c r="N1969" s="7"/>
    </row>
    <row r="1970" spans="1:14" hidden="1" x14ac:dyDescent="0.35">
      <c r="A1970" s="7">
        <v>31203132</v>
      </c>
      <c r="B1970" s="7" t="s">
        <v>6445</v>
      </c>
      <c r="C1970" s="7" t="s">
        <v>4457</v>
      </c>
      <c r="D1970" s="7" t="s">
        <v>4452</v>
      </c>
      <c r="E1970" s="7" t="s">
        <v>0</v>
      </c>
      <c r="F1970" s="7" t="s">
        <v>132</v>
      </c>
      <c r="G1970" s="7">
        <v>780.07</v>
      </c>
      <c r="H1970" s="7">
        <v>459.07</v>
      </c>
      <c r="I1970" s="7">
        <v>30.8</v>
      </c>
      <c r="J1970" s="7">
        <v>1269.94</v>
      </c>
      <c r="K1970" s="7" t="s">
        <v>132</v>
      </c>
      <c r="L1970" s="7">
        <v>2</v>
      </c>
      <c r="M1970" s="7" t="s">
        <v>4544</v>
      </c>
      <c r="N1970" s="7"/>
    </row>
    <row r="1971" spans="1:14" hidden="1" x14ac:dyDescent="0.35">
      <c r="A1971" s="7">
        <v>31203140</v>
      </c>
      <c r="B1971" s="7" t="s">
        <v>6446</v>
      </c>
      <c r="C1971" s="7" t="s">
        <v>4457</v>
      </c>
      <c r="D1971" s="7" t="s">
        <v>4452</v>
      </c>
      <c r="E1971" s="7" t="s">
        <v>0</v>
      </c>
      <c r="F1971" s="7" t="s">
        <v>132</v>
      </c>
      <c r="G1971" s="7">
        <v>482.85</v>
      </c>
      <c r="H1971" s="7">
        <v>826.57</v>
      </c>
      <c r="I1971" s="7">
        <v>30.8</v>
      </c>
      <c r="J1971" s="7">
        <v>1340.22</v>
      </c>
      <c r="K1971" s="7" t="s">
        <v>132</v>
      </c>
      <c r="L1971" s="7">
        <v>2</v>
      </c>
      <c r="M1971" s="7" t="s">
        <v>4544</v>
      </c>
      <c r="N1971" s="7"/>
    </row>
    <row r="1972" spans="1:14" hidden="1" x14ac:dyDescent="0.35">
      <c r="A1972" s="7">
        <v>31203159</v>
      </c>
      <c r="B1972" s="7" t="s">
        <v>6447</v>
      </c>
      <c r="C1972" s="7" t="s">
        <v>4457</v>
      </c>
      <c r="D1972" s="7" t="s">
        <v>4452</v>
      </c>
      <c r="E1972" s="7" t="s">
        <v>0</v>
      </c>
      <c r="F1972" s="7" t="s">
        <v>132</v>
      </c>
      <c r="G1972" s="7">
        <v>500.53</v>
      </c>
      <c r="H1972" s="7">
        <v>730.61</v>
      </c>
      <c r="I1972" s="7">
        <v>5.83</v>
      </c>
      <c r="J1972" s="7">
        <v>1236.97</v>
      </c>
      <c r="K1972" s="7" t="s">
        <v>132</v>
      </c>
      <c r="L1972" s="7">
        <v>0</v>
      </c>
      <c r="M1972" s="7" t="s">
        <v>4544</v>
      </c>
      <c r="N1972" s="7"/>
    </row>
    <row r="1973" spans="1:14" hidden="1" x14ac:dyDescent="0.35">
      <c r="A1973" s="7">
        <v>31204015</v>
      </c>
      <c r="B1973" s="7" t="s">
        <v>6448</v>
      </c>
      <c r="C1973" s="7" t="s">
        <v>4445</v>
      </c>
      <c r="D1973" s="7" t="s">
        <v>4462</v>
      </c>
      <c r="E1973" s="7" t="s">
        <v>0</v>
      </c>
      <c r="F1973" s="7" t="s">
        <v>0</v>
      </c>
      <c r="G1973" s="7">
        <v>57.2</v>
      </c>
      <c r="H1973" s="7">
        <v>41.67</v>
      </c>
      <c r="I1973" s="7">
        <v>30.8</v>
      </c>
      <c r="J1973" s="7">
        <v>129.66999999999999</v>
      </c>
      <c r="K1973" s="7" t="s">
        <v>0</v>
      </c>
      <c r="L1973" s="7">
        <v>0</v>
      </c>
      <c r="M1973" s="7" t="s">
        <v>4544</v>
      </c>
      <c r="N1973" s="7"/>
    </row>
    <row r="1974" spans="1:14" hidden="1" x14ac:dyDescent="0.35">
      <c r="A1974" s="7">
        <v>31204023</v>
      </c>
      <c r="B1974" s="7" t="s">
        <v>6449</v>
      </c>
      <c r="C1974" s="7" t="s">
        <v>4445</v>
      </c>
      <c r="D1974" s="7" t="s">
        <v>4462</v>
      </c>
      <c r="E1974" s="7" t="s">
        <v>132</v>
      </c>
      <c r="F1974" s="7" t="s">
        <v>0</v>
      </c>
      <c r="G1974" s="7">
        <v>57.2</v>
      </c>
      <c r="H1974" s="7">
        <v>63.18</v>
      </c>
      <c r="I1974" s="7">
        <v>0</v>
      </c>
      <c r="J1974" s="7">
        <v>120.38</v>
      </c>
      <c r="K1974" s="7" t="s">
        <v>0</v>
      </c>
      <c r="L1974" s="7">
        <v>0</v>
      </c>
      <c r="M1974" s="7" t="s">
        <v>4544</v>
      </c>
      <c r="N1974" s="7"/>
    </row>
    <row r="1975" spans="1:14" hidden="1" x14ac:dyDescent="0.35">
      <c r="A1975" s="7">
        <v>31204031</v>
      </c>
      <c r="B1975" s="7" t="s">
        <v>6450</v>
      </c>
      <c r="C1975" s="7" t="s">
        <v>4457</v>
      </c>
      <c r="D1975" s="7" t="s">
        <v>4452</v>
      </c>
      <c r="E1975" s="7" t="s">
        <v>0</v>
      </c>
      <c r="F1975" s="7" t="s">
        <v>132</v>
      </c>
      <c r="G1975" s="7">
        <v>132.47999999999999</v>
      </c>
      <c r="H1975" s="7">
        <v>184</v>
      </c>
      <c r="I1975" s="7">
        <v>30.8</v>
      </c>
      <c r="J1975" s="7">
        <v>347.28</v>
      </c>
      <c r="K1975" s="7" t="s">
        <v>132</v>
      </c>
      <c r="L1975" s="7">
        <v>1</v>
      </c>
      <c r="M1975" s="7" t="s">
        <v>4544</v>
      </c>
      <c r="N1975" s="7"/>
    </row>
    <row r="1976" spans="1:14" hidden="1" x14ac:dyDescent="0.35">
      <c r="A1976" s="7">
        <v>31204040</v>
      </c>
      <c r="B1976" s="7" t="s">
        <v>6451</v>
      </c>
      <c r="C1976" s="7" t="s">
        <v>4457</v>
      </c>
      <c r="D1976" s="7" t="s">
        <v>4452</v>
      </c>
      <c r="E1976" s="7" t="s">
        <v>0</v>
      </c>
      <c r="F1976" s="7" t="s">
        <v>132</v>
      </c>
      <c r="G1976" s="7">
        <v>395.78</v>
      </c>
      <c r="H1976" s="7">
        <v>380.48</v>
      </c>
      <c r="I1976" s="7">
        <v>3.64</v>
      </c>
      <c r="J1976" s="7">
        <v>779.9</v>
      </c>
      <c r="K1976" s="7" t="s">
        <v>132</v>
      </c>
      <c r="L1976" s="7">
        <v>1</v>
      </c>
      <c r="M1976" s="7" t="s">
        <v>4544</v>
      </c>
      <c r="N1976" s="7"/>
    </row>
    <row r="1977" spans="1:14" hidden="1" x14ac:dyDescent="0.35">
      <c r="A1977" s="7">
        <v>31204058</v>
      </c>
      <c r="B1977" s="7" t="s">
        <v>6452</v>
      </c>
      <c r="C1977" s="7" t="s">
        <v>4457</v>
      </c>
      <c r="D1977" s="7" t="s">
        <v>4452</v>
      </c>
      <c r="E1977" s="7" t="s">
        <v>0</v>
      </c>
      <c r="F1977" s="7" t="s">
        <v>132</v>
      </c>
      <c r="G1977" s="7">
        <v>395.78</v>
      </c>
      <c r="H1977" s="7">
        <v>585.4</v>
      </c>
      <c r="I1977" s="7">
        <v>3.64</v>
      </c>
      <c r="J1977" s="7">
        <v>984.82</v>
      </c>
      <c r="K1977" s="7" t="s">
        <v>132</v>
      </c>
      <c r="L1977" s="7">
        <v>1</v>
      </c>
      <c r="M1977" s="7" t="s">
        <v>4544</v>
      </c>
      <c r="N1977" s="7"/>
    </row>
    <row r="1978" spans="1:14" hidden="1" x14ac:dyDescent="0.35">
      <c r="A1978" s="7">
        <v>31204066</v>
      </c>
      <c r="B1978" s="7" t="s">
        <v>6453</v>
      </c>
      <c r="C1978" s="7" t="s">
        <v>4457</v>
      </c>
      <c r="D1978" s="7" t="s">
        <v>4452</v>
      </c>
      <c r="E1978" s="7" t="s">
        <v>0</v>
      </c>
      <c r="F1978" s="7" t="s">
        <v>132</v>
      </c>
      <c r="G1978" s="7">
        <v>116.78</v>
      </c>
      <c r="H1978" s="7">
        <v>159.19999999999999</v>
      </c>
      <c r="I1978" s="7">
        <v>3.64</v>
      </c>
      <c r="J1978" s="7">
        <v>279.62</v>
      </c>
      <c r="K1978" s="7" t="s">
        <v>132</v>
      </c>
      <c r="L1978" s="7">
        <v>1</v>
      </c>
      <c r="M1978" s="7" t="s">
        <v>4544</v>
      </c>
      <c r="N1978" s="7"/>
    </row>
    <row r="1979" spans="1:14" hidden="1" x14ac:dyDescent="0.35">
      <c r="A1979" s="7">
        <v>31205011</v>
      </c>
      <c r="B1979" s="7" t="s">
        <v>6454</v>
      </c>
      <c r="C1979" s="7" t="s">
        <v>4457</v>
      </c>
      <c r="D1979" s="7" t="s">
        <v>4452</v>
      </c>
      <c r="E1979" s="7" t="s">
        <v>0</v>
      </c>
      <c r="F1979" s="7" t="s">
        <v>132</v>
      </c>
      <c r="G1979" s="7">
        <v>167.2</v>
      </c>
      <c r="H1979" s="7">
        <v>159.19999999999999</v>
      </c>
      <c r="I1979" s="7">
        <v>12.5</v>
      </c>
      <c r="J1979" s="7">
        <v>338.9</v>
      </c>
      <c r="K1979" s="7" t="s">
        <v>132</v>
      </c>
      <c r="L1979" s="7">
        <v>1</v>
      </c>
      <c r="M1979" s="7" t="s">
        <v>4544</v>
      </c>
      <c r="N1979" s="7"/>
    </row>
    <row r="1980" spans="1:14" hidden="1" x14ac:dyDescent="0.35">
      <c r="A1980" s="7">
        <v>31205020</v>
      </c>
      <c r="B1980" s="7" t="s">
        <v>6455</v>
      </c>
      <c r="C1980" s="7" t="s">
        <v>4457</v>
      </c>
      <c r="D1980" s="7" t="s">
        <v>4452</v>
      </c>
      <c r="E1980" s="7" t="s">
        <v>0</v>
      </c>
      <c r="F1980" s="7" t="s">
        <v>132</v>
      </c>
      <c r="G1980" s="7">
        <v>185</v>
      </c>
      <c r="H1980" s="7">
        <v>159.19999999999999</v>
      </c>
      <c r="I1980" s="7">
        <v>12.5</v>
      </c>
      <c r="J1980" s="7">
        <v>356.7</v>
      </c>
      <c r="K1980" s="7" t="s">
        <v>132</v>
      </c>
      <c r="L1980" s="7">
        <v>1</v>
      </c>
      <c r="M1980" s="7" t="s">
        <v>4544</v>
      </c>
      <c r="N1980" s="7"/>
    </row>
    <row r="1981" spans="1:14" hidden="1" x14ac:dyDescent="0.35">
      <c r="A1981" s="7">
        <v>31205046</v>
      </c>
      <c r="B1981" s="7" t="s">
        <v>6456</v>
      </c>
      <c r="C1981" s="7" t="s">
        <v>4457</v>
      </c>
      <c r="D1981" s="7" t="s">
        <v>4462</v>
      </c>
      <c r="E1981" s="7" t="s">
        <v>0</v>
      </c>
      <c r="F1981" s="7" t="s">
        <v>132</v>
      </c>
      <c r="G1981" s="7">
        <v>185</v>
      </c>
      <c r="H1981" s="7">
        <v>159.19999999999999</v>
      </c>
      <c r="I1981" s="7">
        <v>0</v>
      </c>
      <c r="J1981" s="7">
        <v>344.2</v>
      </c>
      <c r="K1981" s="7" t="s">
        <v>132</v>
      </c>
      <c r="L1981" s="7">
        <v>1</v>
      </c>
      <c r="M1981" s="7" t="s">
        <v>4544</v>
      </c>
      <c r="N1981" s="7"/>
    </row>
    <row r="1982" spans="1:14" ht="26" hidden="1" x14ac:dyDescent="0.35">
      <c r="A1982" s="7">
        <v>31205054</v>
      </c>
      <c r="B1982" s="7" t="s">
        <v>6457</v>
      </c>
      <c r="C1982" s="7" t="s">
        <v>4457</v>
      </c>
      <c r="D1982" s="7" t="s">
        <v>4452</v>
      </c>
      <c r="E1982" s="7" t="s">
        <v>0</v>
      </c>
      <c r="F1982" s="7" t="s">
        <v>132</v>
      </c>
      <c r="G1982" s="7">
        <v>385</v>
      </c>
      <c r="H1982" s="7">
        <v>496.48</v>
      </c>
      <c r="I1982" s="7">
        <v>12.5</v>
      </c>
      <c r="J1982" s="7">
        <v>893.98</v>
      </c>
      <c r="K1982" s="7" t="s">
        <v>132</v>
      </c>
      <c r="L1982" s="7">
        <v>1</v>
      </c>
      <c r="M1982" s="7" t="s">
        <v>4544</v>
      </c>
      <c r="N1982" s="7"/>
    </row>
    <row r="1983" spans="1:14" hidden="1" x14ac:dyDescent="0.35">
      <c r="A1983" s="7">
        <v>31206018</v>
      </c>
      <c r="B1983" s="7" t="s">
        <v>6458</v>
      </c>
      <c r="C1983" s="7" t="s">
        <v>4457</v>
      </c>
      <c r="D1983" s="7" t="s">
        <v>4452</v>
      </c>
      <c r="E1983" s="7" t="s">
        <v>0</v>
      </c>
      <c r="F1983" s="7" t="s">
        <v>132</v>
      </c>
      <c r="G1983" s="7">
        <v>369.84</v>
      </c>
      <c r="H1983" s="7">
        <v>259.39</v>
      </c>
      <c r="I1983" s="7">
        <v>30.8</v>
      </c>
      <c r="J1983" s="7">
        <v>660.03</v>
      </c>
      <c r="K1983" s="7" t="s">
        <v>132</v>
      </c>
      <c r="L1983" s="7">
        <v>2</v>
      </c>
      <c r="M1983" s="7" t="s">
        <v>4544</v>
      </c>
      <c r="N1983" s="7"/>
    </row>
    <row r="1984" spans="1:14" hidden="1" x14ac:dyDescent="0.35">
      <c r="A1984" s="7">
        <v>31206026</v>
      </c>
      <c r="B1984" s="7" t="s">
        <v>6459</v>
      </c>
      <c r="C1984" s="7" t="s">
        <v>4457</v>
      </c>
      <c r="D1984" s="7" t="s">
        <v>4452</v>
      </c>
      <c r="E1984" s="7" t="s">
        <v>0</v>
      </c>
      <c r="F1984" s="7" t="s">
        <v>132</v>
      </c>
      <c r="G1984" s="7">
        <v>401.85</v>
      </c>
      <c r="H1984" s="7">
        <v>438.67</v>
      </c>
      <c r="I1984" s="7">
        <v>30.8</v>
      </c>
      <c r="J1984" s="7">
        <v>871.32</v>
      </c>
      <c r="K1984" s="7" t="s">
        <v>132</v>
      </c>
      <c r="L1984" s="7">
        <v>2</v>
      </c>
      <c r="M1984" s="7" t="s">
        <v>4544</v>
      </c>
      <c r="N1984" s="7"/>
    </row>
    <row r="1985" spans="1:14" hidden="1" x14ac:dyDescent="0.35">
      <c r="A1985" s="7">
        <v>31206034</v>
      </c>
      <c r="B1985" s="7" t="s">
        <v>6460</v>
      </c>
      <c r="C1985" s="7" t="s">
        <v>4445</v>
      </c>
      <c r="D1985" s="7" t="s">
        <v>4462</v>
      </c>
      <c r="E1985" s="7" t="s">
        <v>0</v>
      </c>
      <c r="F1985" s="7" t="s">
        <v>0</v>
      </c>
      <c r="G1985" s="7">
        <v>60</v>
      </c>
      <c r="H1985" s="7">
        <v>100</v>
      </c>
      <c r="I1985" s="7">
        <v>0</v>
      </c>
      <c r="J1985" s="7">
        <v>160</v>
      </c>
      <c r="K1985" s="7" t="s">
        <v>0</v>
      </c>
      <c r="L1985" s="7">
        <v>0</v>
      </c>
      <c r="M1985" s="7" t="s">
        <v>4544</v>
      </c>
      <c r="N1985" s="7"/>
    </row>
    <row r="1986" spans="1:14" hidden="1" x14ac:dyDescent="0.35">
      <c r="A1986" s="7">
        <v>31206042</v>
      </c>
      <c r="B1986" s="7" t="s">
        <v>6461</v>
      </c>
      <c r="C1986" s="7" t="s">
        <v>4457</v>
      </c>
      <c r="D1986" s="7" t="s">
        <v>4452</v>
      </c>
      <c r="E1986" s="7" t="s">
        <v>132</v>
      </c>
      <c r="F1986" s="7" t="s">
        <v>132</v>
      </c>
      <c r="G1986" s="7">
        <v>401.85</v>
      </c>
      <c r="H1986" s="7">
        <v>425.68</v>
      </c>
      <c r="I1986" s="7">
        <v>17.600000000000001</v>
      </c>
      <c r="J1986" s="7">
        <v>845.13</v>
      </c>
      <c r="K1986" s="7" t="s">
        <v>132</v>
      </c>
      <c r="L1986" s="7">
        <v>3</v>
      </c>
      <c r="M1986" s="7" t="s">
        <v>4544</v>
      </c>
      <c r="N1986" s="7"/>
    </row>
    <row r="1987" spans="1:14" ht="26" hidden="1" x14ac:dyDescent="0.35">
      <c r="A1987" s="7">
        <v>31206050</v>
      </c>
      <c r="B1987" s="7" t="s">
        <v>6462</v>
      </c>
      <c r="C1987" s="7" t="s">
        <v>4445</v>
      </c>
      <c r="D1987" s="7" t="s">
        <v>4446</v>
      </c>
      <c r="E1987" s="7" t="s">
        <v>0</v>
      </c>
      <c r="F1987" s="7" t="s">
        <v>0</v>
      </c>
      <c r="G1987" s="7">
        <v>38.799999999999997</v>
      </c>
      <c r="H1987" s="7">
        <v>55</v>
      </c>
      <c r="I1987" s="7">
        <v>0</v>
      </c>
      <c r="J1987" s="7">
        <v>93.8</v>
      </c>
      <c r="K1987" s="7" t="s">
        <v>0</v>
      </c>
      <c r="L1987" s="7">
        <v>0</v>
      </c>
      <c r="M1987" s="7" t="s">
        <v>4544</v>
      </c>
      <c r="N1987" s="7"/>
    </row>
    <row r="1988" spans="1:14" hidden="1" x14ac:dyDescent="0.35">
      <c r="A1988" s="7">
        <v>31206077</v>
      </c>
      <c r="B1988" s="7" t="s">
        <v>6463</v>
      </c>
      <c r="C1988" s="7" t="s">
        <v>4457</v>
      </c>
      <c r="D1988" s="7" t="s">
        <v>4452</v>
      </c>
      <c r="E1988" s="7" t="s">
        <v>0</v>
      </c>
      <c r="F1988" s="7" t="s">
        <v>132</v>
      </c>
      <c r="G1988" s="7">
        <v>585.9</v>
      </c>
      <c r="H1988" s="7">
        <v>419.84</v>
      </c>
      <c r="I1988" s="7">
        <v>22</v>
      </c>
      <c r="J1988" s="7">
        <v>1027.74</v>
      </c>
      <c r="K1988" s="7" t="s">
        <v>132</v>
      </c>
      <c r="L1988" s="7">
        <v>1</v>
      </c>
      <c r="M1988" s="7" t="s">
        <v>4544</v>
      </c>
      <c r="N1988" s="7"/>
    </row>
    <row r="1989" spans="1:14" hidden="1" x14ac:dyDescent="0.35">
      <c r="A1989" s="7">
        <v>31206085</v>
      </c>
      <c r="B1989" s="7" t="s">
        <v>6464</v>
      </c>
      <c r="C1989" s="7" t="s">
        <v>4457</v>
      </c>
      <c r="D1989" s="7" t="s">
        <v>4452</v>
      </c>
      <c r="E1989" s="7" t="s">
        <v>0</v>
      </c>
      <c r="F1989" s="7" t="s">
        <v>132</v>
      </c>
      <c r="G1989" s="7">
        <v>603.45000000000005</v>
      </c>
      <c r="H1989" s="7">
        <v>679.73</v>
      </c>
      <c r="I1989" s="7">
        <v>8.85</v>
      </c>
      <c r="J1989" s="7">
        <v>1292.03</v>
      </c>
      <c r="K1989" s="7" t="s">
        <v>132</v>
      </c>
      <c r="L1989" s="7">
        <v>2</v>
      </c>
      <c r="M1989" s="7" t="s">
        <v>4544</v>
      </c>
      <c r="N1989" s="7"/>
    </row>
    <row r="1990" spans="1:14" hidden="1" x14ac:dyDescent="0.35">
      <c r="A1990" s="7">
        <v>31206093</v>
      </c>
      <c r="B1990" s="7" t="s">
        <v>6465</v>
      </c>
      <c r="C1990" s="7" t="s">
        <v>4457</v>
      </c>
      <c r="D1990" s="7" t="s">
        <v>4452</v>
      </c>
      <c r="E1990" s="7" t="s">
        <v>132</v>
      </c>
      <c r="F1990" s="7" t="s">
        <v>132</v>
      </c>
      <c r="G1990" s="7">
        <v>369.84</v>
      </c>
      <c r="H1990" s="7">
        <v>326.39999999999998</v>
      </c>
      <c r="I1990" s="7">
        <v>8.86</v>
      </c>
      <c r="J1990" s="7">
        <v>705.1</v>
      </c>
      <c r="K1990" s="7" t="s">
        <v>132</v>
      </c>
      <c r="L1990" s="7">
        <v>1</v>
      </c>
      <c r="M1990" s="7" t="s">
        <v>4544</v>
      </c>
      <c r="N1990" s="7"/>
    </row>
    <row r="1991" spans="1:14" hidden="1" x14ac:dyDescent="0.35">
      <c r="A1991" s="7">
        <v>31206107</v>
      </c>
      <c r="B1991" s="7" t="s">
        <v>6466</v>
      </c>
      <c r="C1991" s="7" t="s">
        <v>4457</v>
      </c>
      <c r="D1991" s="7" t="s">
        <v>4452</v>
      </c>
      <c r="E1991" s="7" t="s">
        <v>0</v>
      </c>
      <c r="F1991" s="7" t="s">
        <v>132</v>
      </c>
      <c r="G1991" s="7">
        <v>401.85</v>
      </c>
      <c r="H1991" s="7">
        <v>440.61</v>
      </c>
      <c r="I1991" s="7">
        <v>8.5299999999999994</v>
      </c>
      <c r="J1991" s="7">
        <v>850.99</v>
      </c>
      <c r="K1991" s="7" t="s">
        <v>132</v>
      </c>
      <c r="L1991" s="7">
        <v>1</v>
      </c>
      <c r="M1991" s="7" t="s">
        <v>4544</v>
      </c>
      <c r="N1991" s="7"/>
    </row>
    <row r="1992" spans="1:14" hidden="1" x14ac:dyDescent="0.35">
      <c r="A1992" s="7">
        <v>31206115</v>
      </c>
      <c r="B1992" s="7" t="s">
        <v>6467</v>
      </c>
      <c r="C1992" s="7" t="s">
        <v>4457</v>
      </c>
      <c r="D1992" s="7" t="s">
        <v>4452</v>
      </c>
      <c r="E1992" s="7" t="s">
        <v>0</v>
      </c>
      <c r="F1992" s="7" t="s">
        <v>132</v>
      </c>
      <c r="G1992" s="7">
        <v>401.85</v>
      </c>
      <c r="H1992" s="7">
        <v>340.82</v>
      </c>
      <c r="I1992" s="7">
        <v>8.5299999999999994</v>
      </c>
      <c r="J1992" s="7">
        <v>751.2</v>
      </c>
      <c r="K1992" s="7" t="s">
        <v>132</v>
      </c>
      <c r="L1992" s="7">
        <v>1</v>
      </c>
      <c r="M1992" s="7" t="s">
        <v>4544</v>
      </c>
      <c r="N1992" s="7"/>
    </row>
    <row r="1993" spans="1:14" hidden="1" x14ac:dyDescent="0.35">
      <c r="A1993" s="7">
        <v>31206123</v>
      </c>
      <c r="B1993" s="7" t="s">
        <v>6468</v>
      </c>
      <c r="C1993" s="7" t="s">
        <v>4457</v>
      </c>
      <c r="D1993" s="7" t="s">
        <v>4452</v>
      </c>
      <c r="E1993" s="7" t="s">
        <v>0</v>
      </c>
      <c r="F1993" s="7" t="s">
        <v>132</v>
      </c>
      <c r="G1993" s="7">
        <v>401.85</v>
      </c>
      <c r="H1993" s="7">
        <v>549.86</v>
      </c>
      <c r="I1993" s="7">
        <v>8.5299999999999994</v>
      </c>
      <c r="J1993" s="7">
        <v>960.24</v>
      </c>
      <c r="K1993" s="7" t="s">
        <v>132</v>
      </c>
      <c r="L1993" s="7">
        <v>1</v>
      </c>
      <c r="M1993" s="7" t="s">
        <v>4544</v>
      </c>
      <c r="N1993" s="7"/>
    </row>
    <row r="1994" spans="1:14" hidden="1" x14ac:dyDescent="0.35">
      <c r="A1994" s="7">
        <v>31206140</v>
      </c>
      <c r="B1994" s="7" t="s">
        <v>6469</v>
      </c>
      <c r="C1994" s="7" t="s">
        <v>4457</v>
      </c>
      <c r="D1994" s="7" t="s">
        <v>4452</v>
      </c>
      <c r="E1994" s="7" t="s">
        <v>0</v>
      </c>
      <c r="F1994" s="7" t="s">
        <v>132</v>
      </c>
      <c r="G1994" s="7">
        <v>369.84</v>
      </c>
      <c r="H1994" s="7">
        <v>394.76</v>
      </c>
      <c r="I1994" s="7">
        <v>8.86</v>
      </c>
      <c r="J1994" s="7">
        <v>773.46</v>
      </c>
      <c r="K1994" s="7" t="s">
        <v>132</v>
      </c>
      <c r="L1994" s="7">
        <v>1</v>
      </c>
      <c r="M1994" s="7" t="s">
        <v>4544</v>
      </c>
      <c r="N1994" s="7"/>
    </row>
    <row r="1995" spans="1:14" hidden="1" x14ac:dyDescent="0.35">
      <c r="A1995" s="7">
        <v>31206158</v>
      </c>
      <c r="B1995" s="7" t="s">
        <v>6470</v>
      </c>
      <c r="C1995" s="7" t="s">
        <v>4457</v>
      </c>
      <c r="D1995" s="7" t="s">
        <v>4452</v>
      </c>
      <c r="E1995" s="7" t="s">
        <v>0</v>
      </c>
      <c r="F1995" s="7" t="s">
        <v>132</v>
      </c>
      <c r="G1995" s="7">
        <v>770.55</v>
      </c>
      <c r="H1995" s="7">
        <v>502.64</v>
      </c>
      <c r="I1995" s="7">
        <v>11</v>
      </c>
      <c r="J1995" s="7">
        <v>1284.19</v>
      </c>
      <c r="K1995" s="7" t="s">
        <v>132</v>
      </c>
      <c r="L1995" s="7">
        <v>3</v>
      </c>
      <c r="M1995" s="7" t="s">
        <v>4544</v>
      </c>
      <c r="N1995" s="7"/>
    </row>
    <row r="1996" spans="1:14" ht="26" hidden="1" x14ac:dyDescent="0.35">
      <c r="A1996" s="7">
        <v>31206166</v>
      </c>
      <c r="B1996" s="7" t="s">
        <v>6471</v>
      </c>
      <c r="C1996" s="7" t="s">
        <v>4457</v>
      </c>
      <c r="D1996" s="7" t="s">
        <v>4452</v>
      </c>
      <c r="E1996" s="7" t="s">
        <v>0</v>
      </c>
      <c r="F1996" s="7" t="s">
        <v>132</v>
      </c>
      <c r="G1996" s="7">
        <v>770.55</v>
      </c>
      <c r="H1996" s="7">
        <v>539</v>
      </c>
      <c r="I1996" s="7">
        <v>11</v>
      </c>
      <c r="J1996" s="7">
        <v>1320.55</v>
      </c>
      <c r="K1996" s="7" t="s">
        <v>132</v>
      </c>
      <c r="L1996" s="7">
        <v>3</v>
      </c>
      <c r="M1996" s="7" t="s">
        <v>4544</v>
      </c>
      <c r="N1996" s="7"/>
    </row>
    <row r="1997" spans="1:14" hidden="1" x14ac:dyDescent="0.35">
      <c r="A1997" s="7">
        <v>31206174</v>
      </c>
      <c r="B1997" s="7" t="s">
        <v>6472</v>
      </c>
      <c r="C1997" s="7" t="s">
        <v>4445</v>
      </c>
      <c r="D1997" s="7" t="s">
        <v>4462</v>
      </c>
      <c r="E1997" s="7" t="s">
        <v>132</v>
      </c>
      <c r="F1997" s="7" t="s">
        <v>0</v>
      </c>
      <c r="G1997" s="7">
        <v>68.38</v>
      </c>
      <c r="H1997" s="7">
        <v>58.25</v>
      </c>
      <c r="I1997" s="7">
        <v>0</v>
      </c>
      <c r="J1997" s="7">
        <v>126.63</v>
      </c>
      <c r="K1997" s="7" t="s">
        <v>0</v>
      </c>
      <c r="L1997" s="7">
        <v>0</v>
      </c>
      <c r="M1997" s="7" t="s">
        <v>4544</v>
      </c>
      <c r="N1997" s="7"/>
    </row>
    <row r="1998" spans="1:14" hidden="1" x14ac:dyDescent="0.35">
      <c r="A1998" s="7">
        <v>31206182</v>
      </c>
      <c r="B1998" s="7" t="s">
        <v>6473</v>
      </c>
      <c r="C1998" s="7" t="s">
        <v>4457</v>
      </c>
      <c r="D1998" s="7" t="s">
        <v>4452</v>
      </c>
      <c r="E1998" s="7" t="s">
        <v>0</v>
      </c>
      <c r="F1998" s="7" t="s">
        <v>132</v>
      </c>
      <c r="G1998" s="7">
        <v>247.04</v>
      </c>
      <c r="H1998" s="7">
        <v>151.87</v>
      </c>
      <c r="I1998" s="7">
        <v>12.65</v>
      </c>
      <c r="J1998" s="7">
        <v>411.56</v>
      </c>
      <c r="K1998" s="7" t="s">
        <v>132</v>
      </c>
      <c r="L1998" s="7">
        <v>3</v>
      </c>
      <c r="M1998" s="7" t="s">
        <v>4544</v>
      </c>
      <c r="N1998" s="7"/>
    </row>
    <row r="1999" spans="1:14" hidden="1" x14ac:dyDescent="0.35">
      <c r="A1999" s="7">
        <v>31206190</v>
      </c>
      <c r="B1999" s="7" t="s">
        <v>6474</v>
      </c>
      <c r="C1999" s="7" t="s">
        <v>4457</v>
      </c>
      <c r="D1999" s="7" t="s">
        <v>4452</v>
      </c>
      <c r="E1999" s="7" t="s">
        <v>0</v>
      </c>
      <c r="F1999" s="7" t="s">
        <v>132</v>
      </c>
      <c r="G1999" s="7">
        <v>692.05</v>
      </c>
      <c r="H1999" s="7">
        <v>502.95</v>
      </c>
      <c r="I1999" s="7">
        <v>11</v>
      </c>
      <c r="J1999" s="7">
        <v>1206</v>
      </c>
      <c r="K1999" s="7" t="s">
        <v>132</v>
      </c>
      <c r="L1999" s="7">
        <v>4</v>
      </c>
      <c r="M1999" s="7" t="s">
        <v>4544</v>
      </c>
      <c r="N1999" s="7"/>
    </row>
    <row r="2000" spans="1:14" hidden="1" x14ac:dyDescent="0.35">
      <c r="A2000" s="7">
        <v>31206204</v>
      </c>
      <c r="B2000" s="7" t="s">
        <v>6475</v>
      </c>
      <c r="C2000" s="7" t="s">
        <v>4457</v>
      </c>
      <c r="D2000" s="7" t="s">
        <v>4452</v>
      </c>
      <c r="E2000" s="7" t="s">
        <v>0</v>
      </c>
      <c r="F2000" s="7" t="s">
        <v>132</v>
      </c>
      <c r="G2000" s="7">
        <v>602.79999999999995</v>
      </c>
      <c r="H2000" s="7">
        <v>321.44</v>
      </c>
      <c r="I2000" s="7">
        <v>11</v>
      </c>
      <c r="J2000" s="7">
        <v>935.24</v>
      </c>
      <c r="K2000" s="7" t="s">
        <v>132</v>
      </c>
      <c r="L2000" s="7">
        <v>4</v>
      </c>
      <c r="M2000" s="7" t="s">
        <v>4544</v>
      </c>
      <c r="N2000" s="7"/>
    </row>
    <row r="2001" spans="1:14" hidden="1" x14ac:dyDescent="0.35">
      <c r="A2001" s="7">
        <v>31206212</v>
      </c>
      <c r="B2001" s="7" t="s">
        <v>6476</v>
      </c>
      <c r="C2001" s="7" t="s">
        <v>4445</v>
      </c>
      <c r="D2001" s="7" t="s">
        <v>4462</v>
      </c>
      <c r="E2001" s="7" t="s">
        <v>0</v>
      </c>
      <c r="F2001" s="7" t="s">
        <v>0</v>
      </c>
      <c r="G2001" s="7">
        <v>81.58</v>
      </c>
      <c r="H2001" s="7">
        <v>107.8</v>
      </c>
      <c r="I2001" s="7">
        <v>11</v>
      </c>
      <c r="J2001" s="7">
        <v>200.38</v>
      </c>
      <c r="K2001" s="7" t="s">
        <v>132</v>
      </c>
      <c r="L2001" s="7">
        <v>1</v>
      </c>
      <c r="M2001" s="7" t="s">
        <v>4544</v>
      </c>
      <c r="N2001" s="7"/>
    </row>
    <row r="2002" spans="1:14" hidden="1" x14ac:dyDescent="0.35">
      <c r="A2002" s="7">
        <v>31206220</v>
      </c>
      <c r="B2002" s="7" t="s">
        <v>6477</v>
      </c>
      <c r="C2002" s="7" t="s">
        <v>4445</v>
      </c>
      <c r="D2002" s="7" t="s">
        <v>4462</v>
      </c>
      <c r="E2002" s="7" t="s">
        <v>0</v>
      </c>
      <c r="F2002" s="7" t="s">
        <v>0</v>
      </c>
      <c r="G2002" s="7">
        <v>215.78</v>
      </c>
      <c r="H2002" s="7">
        <v>266.38</v>
      </c>
      <c r="I2002" s="7">
        <v>1.1200000000000001</v>
      </c>
      <c r="J2002" s="7">
        <v>483.28</v>
      </c>
      <c r="K2002" s="7" t="s">
        <v>132</v>
      </c>
      <c r="L2002" s="7">
        <v>0</v>
      </c>
      <c r="M2002" s="7" t="s">
        <v>4544</v>
      </c>
      <c r="N2002" s="7"/>
    </row>
    <row r="2003" spans="1:14" hidden="1" x14ac:dyDescent="0.35">
      <c r="A2003" s="7">
        <v>31206239</v>
      </c>
      <c r="B2003" s="7" t="s">
        <v>6478</v>
      </c>
      <c r="C2003" s="7" t="s">
        <v>4457</v>
      </c>
      <c r="D2003" s="7" t="s">
        <v>4452</v>
      </c>
      <c r="E2003" s="7" t="s">
        <v>132</v>
      </c>
      <c r="F2003" s="7" t="s">
        <v>132</v>
      </c>
      <c r="G2003" s="7">
        <v>369.84</v>
      </c>
      <c r="H2003" s="7">
        <v>345.93</v>
      </c>
      <c r="I2003" s="7">
        <v>0</v>
      </c>
      <c r="J2003" s="7">
        <v>715.77</v>
      </c>
      <c r="K2003" s="7" t="s">
        <v>132</v>
      </c>
      <c r="L2003" s="7">
        <v>3</v>
      </c>
      <c r="M2003" s="7" t="s">
        <v>4544</v>
      </c>
      <c r="N2003" s="7"/>
    </row>
    <row r="2004" spans="1:14" hidden="1" x14ac:dyDescent="0.35">
      <c r="A2004" s="7">
        <v>31206247</v>
      </c>
      <c r="B2004" s="7" t="s">
        <v>6479</v>
      </c>
      <c r="C2004" s="7" t="s">
        <v>4457</v>
      </c>
      <c r="D2004" s="7" t="s">
        <v>4452</v>
      </c>
      <c r="E2004" s="7" t="s">
        <v>0</v>
      </c>
      <c r="F2004" s="7" t="s">
        <v>132</v>
      </c>
      <c r="G2004" s="7">
        <v>692.34</v>
      </c>
      <c r="H2004" s="7">
        <v>469.95</v>
      </c>
      <c r="I2004" s="7">
        <v>16.5</v>
      </c>
      <c r="J2004" s="7">
        <v>1178.79</v>
      </c>
      <c r="K2004" s="7" t="s">
        <v>132</v>
      </c>
      <c r="L2004" s="7">
        <v>3</v>
      </c>
      <c r="M2004" s="7" t="s">
        <v>4544</v>
      </c>
      <c r="N2004" s="7"/>
    </row>
    <row r="2005" spans="1:14" hidden="1" x14ac:dyDescent="0.35">
      <c r="A2005" s="7">
        <v>31206255</v>
      </c>
      <c r="B2005" s="7" t="s">
        <v>6480</v>
      </c>
      <c r="C2005" s="7" t="s">
        <v>4457</v>
      </c>
      <c r="D2005" s="7" t="s">
        <v>4452</v>
      </c>
      <c r="E2005" s="7" t="s">
        <v>132</v>
      </c>
      <c r="F2005" s="7" t="s">
        <v>132</v>
      </c>
      <c r="G2005" s="7">
        <v>1145.0999999999999</v>
      </c>
      <c r="H2005" s="7">
        <v>777.28</v>
      </c>
      <c r="I2005" s="7">
        <v>37.950000000000003</v>
      </c>
      <c r="J2005" s="7">
        <v>1960.33</v>
      </c>
      <c r="K2005" s="7" t="s">
        <v>132</v>
      </c>
      <c r="L2005" s="7">
        <v>3</v>
      </c>
      <c r="M2005" s="7" t="s">
        <v>4544</v>
      </c>
      <c r="N2005" s="7"/>
    </row>
    <row r="2006" spans="1:14" hidden="1" x14ac:dyDescent="0.35">
      <c r="A2006" s="7">
        <v>31206263</v>
      </c>
      <c r="B2006" s="7" t="s">
        <v>6481</v>
      </c>
      <c r="C2006" s="7" t="s">
        <v>4457</v>
      </c>
      <c r="D2006" s="7" t="s">
        <v>4452</v>
      </c>
      <c r="E2006" s="7" t="s">
        <v>0</v>
      </c>
      <c r="F2006" s="7" t="s">
        <v>132</v>
      </c>
      <c r="G2006" s="7">
        <v>380</v>
      </c>
      <c r="H2006" s="7">
        <v>840.03</v>
      </c>
      <c r="I2006" s="7">
        <v>22</v>
      </c>
      <c r="J2006" s="7">
        <v>1242.03</v>
      </c>
      <c r="K2006" s="7" t="s">
        <v>132</v>
      </c>
      <c r="L2006" s="7">
        <v>3</v>
      </c>
      <c r="M2006" s="7" t="s">
        <v>4544</v>
      </c>
      <c r="N2006" s="7"/>
    </row>
    <row r="2007" spans="1:14" hidden="1" x14ac:dyDescent="0.35">
      <c r="A2007" s="7">
        <v>31009018</v>
      </c>
      <c r="B2007" s="7" t="s">
        <v>6482</v>
      </c>
      <c r="C2007" s="7" t="s">
        <v>4457</v>
      </c>
      <c r="D2007" s="7" t="s">
        <v>4452</v>
      </c>
      <c r="E2007" s="7" t="s">
        <v>132</v>
      </c>
      <c r="F2007" s="7" t="s">
        <v>132</v>
      </c>
      <c r="G2007" s="7">
        <v>551.71</v>
      </c>
      <c r="H2007" s="7">
        <v>239.52</v>
      </c>
      <c r="I2007" s="7">
        <v>0</v>
      </c>
      <c r="J2007" s="7">
        <v>791.23</v>
      </c>
      <c r="K2007" s="7" t="s">
        <v>132</v>
      </c>
      <c r="L2007" s="7">
        <v>5</v>
      </c>
      <c r="M2007" s="7" t="s">
        <v>4663</v>
      </c>
      <c r="N2007" s="7"/>
    </row>
    <row r="2008" spans="1:14" hidden="1" x14ac:dyDescent="0.35">
      <c r="A2008" s="7">
        <v>31301010</v>
      </c>
      <c r="B2008" s="7" t="s">
        <v>6483</v>
      </c>
      <c r="C2008" s="7" t="s">
        <v>4457</v>
      </c>
      <c r="D2008" s="7" t="s">
        <v>4452</v>
      </c>
      <c r="E2008" s="7" t="s">
        <v>0</v>
      </c>
      <c r="F2008" s="7" t="s">
        <v>132</v>
      </c>
      <c r="G2008" s="7">
        <v>276.43</v>
      </c>
      <c r="H2008" s="7">
        <v>143</v>
      </c>
      <c r="I2008" s="7">
        <v>13.42</v>
      </c>
      <c r="J2008" s="7">
        <v>432.85</v>
      </c>
      <c r="K2008" s="7" t="s">
        <v>132</v>
      </c>
      <c r="L2008" s="7">
        <v>1</v>
      </c>
      <c r="M2008" s="7" t="s">
        <v>4537</v>
      </c>
      <c r="N2008" s="7"/>
    </row>
    <row r="2009" spans="1:14" hidden="1" x14ac:dyDescent="0.35">
      <c r="A2009" s="7">
        <v>31301029</v>
      </c>
      <c r="B2009" s="7" t="s">
        <v>6484</v>
      </c>
      <c r="C2009" s="7" t="s">
        <v>4445</v>
      </c>
      <c r="D2009" s="7" t="s">
        <v>4462</v>
      </c>
      <c r="E2009" s="7" t="s">
        <v>0</v>
      </c>
      <c r="F2009" s="7" t="s">
        <v>0</v>
      </c>
      <c r="G2009" s="7">
        <v>57.2</v>
      </c>
      <c r="H2009" s="7">
        <v>40.18</v>
      </c>
      <c r="I2009" s="7">
        <v>30.8</v>
      </c>
      <c r="J2009" s="7">
        <v>128.18</v>
      </c>
      <c r="K2009" s="7" t="s">
        <v>0</v>
      </c>
      <c r="L2009" s="7">
        <v>0</v>
      </c>
      <c r="M2009" s="7" t="s">
        <v>4537</v>
      </c>
      <c r="N2009" s="7"/>
    </row>
    <row r="2010" spans="1:14" ht="26" hidden="1" x14ac:dyDescent="0.35">
      <c r="A2010" s="7">
        <v>31301037</v>
      </c>
      <c r="B2010" s="7" t="s">
        <v>6485</v>
      </c>
      <c r="C2010" s="7" t="s">
        <v>4445</v>
      </c>
      <c r="D2010" s="7" t="s">
        <v>4446</v>
      </c>
      <c r="E2010" s="7" t="s">
        <v>0</v>
      </c>
      <c r="F2010" s="7" t="s">
        <v>0</v>
      </c>
      <c r="G2010" s="7">
        <v>10</v>
      </c>
      <c r="H2010" s="7">
        <v>40.18</v>
      </c>
      <c r="I2010" s="7">
        <v>0</v>
      </c>
      <c r="J2010" s="7">
        <v>50.18</v>
      </c>
      <c r="K2010" s="7" t="s">
        <v>0</v>
      </c>
      <c r="L2010" s="7">
        <v>0</v>
      </c>
      <c r="M2010" s="7" t="s">
        <v>4537</v>
      </c>
      <c r="N2010" s="7"/>
    </row>
    <row r="2011" spans="1:14" hidden="1" x14ac:dyDescent="0.35">
      <c r="A2011" s="7">
        <v>31301045</v>
      </c>
      <c r="B2011" s="7" t="s">
        <v>6486</v>
      </c>
      <c r="C2011" s="7" t="s">
        <v>4457</v>
      </c>
      <c r="D2011" s="7" t="s">
        <v>4452</v>
      </c>
      <c r="E2011" s="7" t="s">
        <v>0</v>
      </c>
      <c r="F2011" s="7" t="s">
        <v>132</v>
      </c>
      <c r="G2011" s="7">
        <v>112.2</v>
      </c>
      <c r="H2011" s="7">
        <v>164.92</v>
      </c>
      <c r="I2011" s="7">
        <v>2.66</v>
      </c>
      <c r="J2011" s="7">
        <v>279.77999999999997</v>
      </c>
      <c r="K2011" s="7" t="s">
        <v>132</v>
      </c>
      <c r="L2011" s="7">
        <v>1</v>
      </c>
      <c r="M2011" s="7" t="s">
        <v>4537</v>
      </c>
      <c r="N2011" s="7"/>
    </row>
    <row r="2012" spans="1:14" hidden="1" x14ac:dyDescent="0.35">
      <c r="A2012" s="7">
        <v>31301053</v>
      </c>
      <c r="B2012" s="7" t="s">
        <v>6487</v>
      </c>
      <c r="C2012" s="7" t="s">
        <v>4457</v>
      </c>
      <c r="D2012" s="7" t="s">
        <v>4452</v>
      </c>
      <c r="E2012" s="7" t="s">
        <v>0</v>
      </c>
      <c r="F2012" s="7" t="s">
        <v>132</v>
      </c>
      <c r="G2012" s="7">
        <v>201.5</v>
      </c>
      <c r="H2012" s="7">
        <v>397.76</v>
      </c>
      <c r="I2012" s="7">
        <v>4.5</v>
      </c>
      <c r="J2012" s="7">
        <v>603.76</v>
      </c>
      <c r="K2012" s="7" t="s">
        <v>132</v>
      </c>
      <c r="L2012" s="7">
        <v>1</v>
      </c>
      <c r="M2012" s="7" t="s">
        <v>4537</v>
      </c>
      <c r="N2012" s="7"/>
    </row>
    <row r="2013" spans="1:14" hidden="1" x14ac:dyDescent="0.35">
      <c r="A2013" s="7">
        <v>31301061</v>
      </c>
      <c r="B2013" s="7" t="s">
        <v>6488</v>
      </c>
      <c r="C2013" s="7" t="s">
        <v>4457</v>
      </c>
      <c r="D2013" s="7" t="s">
        <v>4452</v>
      </c>
      <c r="E2013" s="7" t="s">
        <v>0</v>
      </c>
      <c r="F2013" s="7" t="s">
        <v>132</v>
      </c>
      <c r="G2013" s="7">
        <v>895.8</v>
      </c>
      <c r="H2013" s="7">
        <v>720.22</v>
      </c>
      <c r="I2013" s="7">
        <v>116.6</v>
      </c>
      <c r="J2013" s="7">
        <v>1732.62</v>
      </c>
      <c r="K2013" s="7" t="s">
        <v>132</v>
      </c>
      <c r="L2013" s="7">
        <v>5</v>
      </c>
      <c r="M2013" s="7" t="s">
        <v>4537</v>
      </c>
      <c r="N2013" s="7"/>
    </row>
    <row r="2014" spans="1:14" hidden="1" x14ac:dyDescent="0.35">
      <c r="A2014" s="7">
        <v>31301070</v>
      </c>
      <c r="B2014" s="7" t="s">
        <v>6489</v>
      </c>
      <c r="C2014" s="7" t="s">
        <v>4457</v>
      </c>
      <c r="D2014" s="7" t="s">
        <v>4452</v>
      </c>
      <c r="E2014" s="7" t="s">
        <v>0</v>
      </c>
      <c r="F2014" s="7" t="s">
        <v>132</v>
      </c>
      <c r="G2014" s="7">
        <v>112.2</v>
      </c>
      <c r="H2014" s="7">
        <v>121.04</v>
      </c>
      <c r="I2014" s="7">
        <v>4.5</v>
      </c>
      <c r="J2014" s="7">
        <v>237.74</v>
      </c>
      <c r="K2014" s="7" t="s">
        <v>132</v>
      </c>
      <c r="L2014" s="7">
        <v>1</v>
      </c>
      <c r="M2014" s="7" t="s">
        <v>4537</v>
      </c>
      <c r="N2014" s="7"/>
    </row>
    <row r="2015" spans="1:14" hidden="1" x14ac:dyDescent="0.35">
      <c r="A2015" s="7">
        <v>31301088</v>
      </c>
      <c r="B2015" s="7" t="s">
        <v>6490</v>
      </c>
      <c r="C2015" s="7" t="s">
        <v>4445</v>
      </c>
      <c r="D2015" s="7" t="s">
        <v>4446</v>
      </c>
      <c r="E2015" s="7" t="s">
        <v>0</v>
      </c>
      <c r="F2015" s="7" t="s">
        <v>0</v>
      </c>
      <c r="G2015" s="7">
        <v>57.2</v>
      </c>
      <c r="H2015" s="7">
        <v>47.62</v>
      </c>
      <c r="I2015" s="7">
        <v>0</v>
      </c>
      <c r="J2015" s="7">
        <v>104.82</v>
      </c>
      <c r="K2015" s="7" t="s">
        <v>0</v>
      </c>
      <c r="L2015" s="7">
        <v>0</v>
      </c>
      <c r="M2015" s="7" t="s">
        <v>4537</v>
      </c>
      <c r="N2015" s="7"/>
    </row>
    <row r="2016" spans="1:14" hidden="1" x14ac:dyDescent="0.35">
      <c r="A2016" s="7">
        <v>31301096</v>
      </c>
      <c r="B2016" s="7" t="s">
        <v>6491</v>
      </c>
      <c r="C2016" s="7" t="s">
        <v>4457</v>
      </c>
      <c r="D2016" s="7" t="s">
        <v>4452</v>
      </c>
      <c r="E2016" s="7" t="s">
        <v>0</v>
      </c>
      <c r="F2016" s="7" t="s">
        <v>132</v>
      </c>
      <c r="G2016" s="7">
        <v>114.07</v>
      </c>
      <c r="H2016" s="7">
        <v>122.21</v>
      </c>
      <c r="I2016" s="7">
        <v>4.5</v>
      </c>
      <c r="J2016" s="7">
        <v>240.78</v>
      </c>
      <c r="K2016" s="7" t="s">
        <v>132</v>
      </c>
      <c r="L2016" s="7">
        <v>1</v>
      </c>
      <c r="M2016" s="7" t="s">
        <v>4537</v>
      </c>
      <c r="N2016" s="7"/>
    </row>
    <row r="2017" spans="1:14" hidden="1" x14ac:dyDescent="0.35">
      <c r="A2017" s="7">
        <v>31301100</v>
      </c>
      <c r="B2017" s="7" t="s">
        <v>6492</v>
      </c>
      <c r="C2017" s="7" t="s">
        <v>4445</v>
      </c>
      <c r="D2017" s="7" t="s">
        <v>4462</v>
      </c>
      <c r="E2017" s="7" t="s">
        <v>132</v>
      </c>
      <c r="F2017" s="7" t="s">
        <v>0</v>
      </c>
      <c r="G2017" s="7">
        <v>82.39</v>
      </c>
      <c r="H2017" s="7">
        <v>88.8</v>
      </c>
      <c r="I2017" s="7">
        <v>0</v>
      </c>
      <c r="J2017" s="7">
        <v>171.19</v>
      </c>
      <c r="K2017" s="7" t="s">
        <v>132</v>
      </c>
      <c r="L2017" s="7">
        <v>1</v>
      </c>
      <c r="M2017" s="7" t="s">
        <v>4537</v>
      </c>
      <c r="N2017" s="7"/>
    </row>
    <row r="2018" spans="1:14" hidden="1" x14ac:dyDescent="0.35">
      <c r="A2018" s="7">
        <v>31301118</v>
      </c>
      <c r="B2018" s="7" t="s">
        <v>6493</v>
      </c>
      <c r="C2018" s="7" t="s">
        <v>4457</v>
      </c>
      <c r="D2018" s="7" t="s">
        <v>4452</v>
      </c>
      <c r="E2018" s="7" t="s">
        <v>132</v>
      </c>
      <c r="F2018" s="7" t="s">
        <v>132</v>
      </c>
      <c r="G2018" s="7">
        <v>114.07</v>
      </c>
      <c r="H2018" s="7">
        <v>121.04</v>
      </c>
      <c r="I2018" s="7">
        <v>0</v>
      </c>
      <c r="J2018" s="7">
        <v>235.11</v>
      </c>
      <c r="K2018" s="7" t="s">
        <v>132</v>
      </c>
      <c r="L2018" s="7">
        <v>1</v>
      </c>
      <c r="M2018" s="7" t="s">
        <v>4537</v>
      </c>
      <c r="N2018" s="7"/>
    </row>
    <row r="2019" spans="1:14" hidden="1" x14ac:dyDescent="0.35">
      <c r="A2019" s="7">
        <v>31301126</v>
      </c>
      <c r="B2019" s="7" t="s">
        <v>6494</v>
      </c>
      <c r="C2019" s="7" t="s">
        <v>4457</v>
      </c>
      <c r="D2019" s="7" t="s">
        <v>4452</v>
      </c>
      <c r="E2019" s="7" t="s">
        <v>0</v>
      </c>
      <c r="F2019" s="7" t="s">
        <v>132</v>
      </c>
      <c r="G2019" s="7">
        <v>1223.3399999999999</v>
      </c>
      <c r="H2019" s="7">
        <v>895.09</v>
      </c>
      <c r="I2019" s="7">
        <v>116.6</v>
      </c>
      <c r="J2019" s="7">
        <v>2235.0300000000002</v>
      </c>
      <c r="K2019" s="7" t="s">
        <v>132</v>
      </c>
      <c r="L2019" s="7">
        <v>5</v>
      </c>
      <c r="M2019" s="7" t="s">
        <v>4537</v>
      </c>
      <c r="N2019" s="7"/>
    </row>
    <row r="2020" spans="1:14" hidden="1" x14ac:dyDescent="0.35">
      <c r="A2020" s="7">
        <v>31301134</v>
      </c>
      <c r="B2020" s="7" t="s">
        <v>6495</v>
      </c>
      <c r="C2020" s="7" t="s">
        <v>4457</v>
      </c>
      <c r="D2020" s="7" t="s">
        <v>4452</v>
      </c>
      <c r="E2020" s="7" t="s">
        <v>0</v>
      </c>
      <c r="F2020" s="7" t="s">
        <v>132</v>
      </c>
      <c r="G2020" s="7">
        <v>401.85</v>
      </c>
      <c r="H2020" s="7">
        <v>523.62</v>
      </c>
      <c r="I2020" s="7">
        <v>30.8</v>
      </c>
      <c r="J2020" s="7">
        <v>956.27</v>
      </c>
      <c r="K2020" s="7" t="s">
        <v>132</v>
      </c>
      <c r="L2020" s="7">
        <v>3</v>
      </c>
      <c r="M2020" s="7" t="s">
        <v>4537</v>
      </c>
      <c r="N2020" s="7"/>
    </row>
    <row r="2021" spans="1:14" hidden="1" x14ac:dyDescent="0.35">
      <c r="A2021" s="7">
        <v>31302017</v>
      </c>
      <c r="B2021" s="7" t="s">
        <v>6496</v>
      </c>
      <c r="C2021" s="7" t="s">
        <v>4445</v>
      </c>
      <c r="D2021" s="7" t="s">
        <v>4462</v>
      </c>
      <c r="E2021" s="7" t="s">
        <v>0</v>
      </c>
      <c r="F2021" s="7" t="s">
        <v>0</v>
      </c>
      <c r="G2021" s="7">
        <v>57.29</v>
      </c>
      <c r="H2021" s="7">
        <v>40.18</v>
      </c>
      <c r="I2021" s="7">
        <v>30.8</v>
      </c>
      <c r="J2021" s="7">
        <v>128.27000000000001</v>
      </c>
      <c r="K2021" s="7" t="s">
        <v>0</v>
      </c>
      <c r="L2021" s="7">
        <v>0</v>
      </c>
      <c r="M2021" s="7" t="s">
        <v>4537</v>
      </c>
      <c r="N2021" s="7"/>
    </row>
    <row r="2022" spans="1:14" hidden="1" x14ac:dyDescent="0.35">
      <c r="A2022" s="7">
        <v>31302025</v>
      </c>
      <c r="B2022" s="7" t="s">
        <v>6497</v>
      </c>
      <c r="C2022" s="7" t="s">
        <v>4457</v>
      </c>
      <c r="D2022" s="7" t="s">
        <v>4452</v>
      </c>
      <c r="E2022" s="7" t="s">
        <v>0</v>
      </c>
      <c r="F2022" s="7" t="s">
        <v>132</v>
      </c>
      <c r="G2022" s="7">
        <v>495.37</v>
      </c>
      <c r="H2022" s="7">
        <v>469.59</v>
      </c>
      <c r="I2022" s="7">
        <v>30.8</v>
      </c>
      <c r="J2022" s="7">
        <v>995.76</v>
      </c>
      <c r="K2022" s="7" t="s">
        <v>132</v>
      </c>
      <c r="L2022" s="7">
        <v>1</v>
      </c>
      <c r="M2022" s="7" t="s">
        <v>4537</v>
      </c>
      <c r="N2022" s="7"/>
    </row>
    <row r="2023" spans="1:14" hidden="1" x14ac:dyDescent="0.35">
      <c r="A2023" s="7">
        <v>31302033</v>
      </c>
      <c r="B2023" s="7" t="s">
        <v>6498</v>
      </c>
      <c r="C2023" s="7" t="s">
        <v>4457</v>
      </c>
      <c r="D2023" s="7" t="s">
        <v>4452</v>
      </c>
      <c r="E2023" s="7" t="s">
        <v>0</v>
      </c>
      <c r="F2023" s="7" t="s">
        <v>132</v>
      </c>
      <c r="G2023" s="7">
        <v>279.51</v>
      </c>
      <c r="H2023" s="7">
        <v>282.61</v>
      </c>
      <c r="I2023" s="7">
        <v>8.3000000000000007</v>
      </c>
      <c r="J2023" s="7">
        <v>570.41999999999996</v>
      </c>
      <c r="K2023" s="7" t="s">
        <v>132</v>
      </c>
      <c r="L2023" s="7">
        <v>1</v>
      </c>
      <c r="M2023" s="7" t="s">
        <v>4537</v>
      </c>
      <c r="N2023" s="7"/>
    </row>
    <row r="2024" spans="1:14" hidden="1" x14ac:dyDescent="0.35">
      <c r="A2024" s="7">
        <v>31302041</v>
      </c>
      <c r="B2024" s="7" t="s">
        <v>6499</v>
      </c>
      <c r="C2024" s="7" t="s">
        <v>4457</v>
      </c>
      <c r="D2024" s="7" t="s">
        <v>4452</v>
      </c>
      <c r="E2024" s="7" t="s">
        <v>0</v>
      </c>
      <c r="F2024" s="7" t="s">
        <v>132</v>
      </c>
      <c r="G2024" s="7">
        <v>355.8</v>
      </c>
      <c r="H2024" s="7">
        <v>282.61</v>
      </c>
      <c r="I2024" s="7">
        <v>8.3000000000000007</v>
      </c>
      <c r="J2024" s="7">
        <v>646.71</v>
      </c>
      <c r="K2024" s="7" t="s">
        <v>132</v>
      </c>
      <c r="L2024" s="7">
        <v>1</v>
      </c>
      <c r="M2024" s="7" t="s">
        <v>4537</v>
      </c>
      <c r="N2024" s="7"/>
    </row>
    <row r="2025" spans="1:14" hidden="1" x14ac:dyDescent="0.35">
      <c r="A2025" s="7">
        <v>31302050</v>
      </c>
      <c r="B2025" s="7" t="s">
        <v>6500</v>
      </c>
      <c r="C2025" s="7" t="s">
        <v>4457</v>
      </c>
      <c r="D2025" s="7" t="s">
        <v>4452</v>
      </c>
      <c r="E2025" s="7" t="s">
        <v>0</v>
      </c>
      <c r="F2025" s="7" t="s">
        <v>132</v>
      </c>
      <c r="G2025" s="7">
        <v>835.56</v>
      </c>
      <c r="H2025" s="7">
        <v>479.7</v>
      </c>
      <c r="I2025" s="7">
        <v>8.3000000000000007</v>
      </c>
      <c r="J2025" s="7">
        <v>1323.56</v>
      </c>
      <c r="K2025" s="7" t="s">
        <v>132</v>
      </c>
      <c r="L2025" s="7">
        <v>4</v>
      </c>
      <c r="M2025" s="7" t="s">
        <v>4537</v>
      </c>
      <c r="N2025" s="7"/>
    </row>
    <row r="2026" spans="1:14" ht="26" hidden="1" x14ac:dyDescent="0.35">
      <c r="A2026" s="7">
        <v>31302068</v>
      </c>
      <c r="B2026" s="7" t="s">
        <v>6501</v>
      </c>
      <c r="C2026" s="7" t="s">
        <v>4457</v>
      </c>
      <c r="D2026" s="7" t="s">
        <v>4452</v>
      </c>
      <c r="E2026" s="7" t="s">
        <v>0</v>
      </c>
      <c r="F2026" s="7" t="s">
        <v>132</v>
      </c>
      <c r="G2026" s="7">
        <v>474.38</v>
      </c>
      <c r="H2026" s="7">
        <v>282.61</v>
      </c>
      <c r="I2026" s="7">
        <v>61.6</v>
      </c>
      <c r="J2026" s="7">
        <v>818.59</v>
      </c>
      <c r="K2026" s="7" t="s">
        <v>132</v>
      </c>
      <c r="L2026" s="7">
        <v>1</v>
      </c>
      <c r="M2026" s="7" t="s">
        <v>4537</v>
      </c>
      <c r="N2026" s="7"/>
    </row>
    <row r="2027" spans="1:14" hidden="1" x14ac:dyDescent="0.35">
      <c r="A2027" s="7">
        <v>31302076</v>
      </c>
      <c r="B2027" s="7" t="s">
        <v>6502</v>
      </c>
      <c r="C2027" s="7" t="s">
        <v>4457</v>
      </c>
      <c r="D2027" s="7" t="s">
        <v>4452</v>
      </c>
      <c r="E2027" s="7" t="s">
        <v>0</v>
      </c>
      <c r="F2027" s="7" t="s">
        <v>132</v>
      </c>
      <c r="G2027" s="7">
        <v>256.60000000000002</v>
      </c>
      <c r="H2027" s="7">
        <v>160.80000000000001</v>
      </c>
      <c r="I2027" s="7">
        <v>2.25</v>
      </c>
      <c r="J2027" s="7">
        <v>419.65</v>
      </c>
      <c r="K2027" s="7" t="s">
        <v>132</v>
      </c>
      <c r="L2027" s="7">
        <v>1</v>
      </c>
      <c r="M2027" s="7" t="s">
        <v>4537</v>
      </c>
      <c r="N2027" s="7"/>
    </row>
    <row r="2028" spans="1:14" hidden="1" x14ac:dyDescent="0.35">
      <c r="A2028" s="7">
        <v>31302084</v>
      </c>
      <c r="B2028" s="7" t="s">
        <v>6503</v>
      </c>
      <c r="C2028" s="7" t="s">
        <v>4457</v>
      </c>
      <c r="D2028" s="7" t="s">
        <v>4452</v>
      </c>
      <c r="E2028" s="7" t="s">
        <v>0</v>
      </c>
      <c r="F2028" s="7" t="s">
        <v>132</v>
      </c>
      <c r="G2028" s="7">
        <v>206.47</v>
      </c>
      <c r="H2028" s="7">
        <v>121.04</v>
      </c>
      <c r="I2028" s="7">
        <v>2.2400000000000002</v>
      </c>
      <c r="J2028" s="7">
        <v>329.75</v>
      </c>
      <c r="K2028" s="7" t="s">
        <v>132</v>
      </c>
      <c r="L2028" s="7">
        <v>1</v>
      </c>
      <c r="M2028" s="7" t="s">
        <v>4537</v>
      </c>
      <c r="N2028" s="7"/>
    </row>
    <row r="2029" spans="1:14" hidden="1" x14ac:dyDescent="0.35">
      <c r="A2029" s="7">
        <v>31302092</v>
      </c>
      <c r="B2029" s="7" t="s">
        <v>6504</v>
      </c>
      <c r="C2029" s="7" t="s">
        <v>4457</v>
      </c>
      <c r="D2029" s="7" t="s">
        <v>4452</v>
      </c>
      <c r="E2029" s="7" t="s">
        <v>132</v>
      </c>
      <c r="F2029" s="7" t="s">
        <v>132</v>
      </c>
      <c r="G2029" s="7">
        <v>313.5</v>
      </c>
      <c r="H2029" s="7">
        <v>121.04</v>
      </c>
      <c r="I2029" s="7">
        <v>0</v>
      </c>
      <c r="J2029" s="7">
        <v>434.54</v>
      </c>
      <c r="K2029" s="7" t="s">
        <v>132</v>
      </c>
      <c r="L2029" s="7">
        <v>1</v>
      </c>
      <c r="M2029" s="7" t="s">
        <v>4537</v>
      </c>
      <c r="N2029" s="7"/>
    </row>
    <row r="2030" spans="1:14" hidden="1" x14ac:dyDescent="0.35">
      <c r="A2030" s="7">
        <v>31302106</v>
      </c>
      <c r="B2030" s="7" t="s">
        <v>6505</v>
      </c>
      <c r="C2030" s="7" t="s">
        <v>4457</v>
      </c>
      <c r="D2030" s="7" t="s">
        <v>4452</v>
      </c>
      <c r="E2030" s="7" t="s">
        <v>0</v>
      </c>
      <c r="F2030" s="7" t="s">
        <v>132</v>
      </c>
      <c r="G2030" s="7">
        <v>514.34</v>
      </c>
      <c r="H2030" s="7">
        <v>691.28</v>
      </c>
      <c r="I2030" s="7">
        <v>14.45</v>
      </c>
      <c r="J2030" s="7">
        <v>1220.07</v>
      </c>
      <c r="K2030" s="7" t="s">
        <v>132</v>
      </c>
      <c r="L2030" s="7">
        <v>3</v>
      </c>
      <c r="M2030" s="7" t="s">
        <v>4537</v>
      </c>
      <c r="N2030" s="7"/>
    </row>
    <row r="2031" spans="1:14" hidden="1" x14ac:dyDescent="0.35">
      <c r="A2031" s="7">
        <v>31302114</v>
      </c>
      <c r="B2031" s="7" t="s">
        <v>6506</v>
      </c>
      <c r="C2031" s="7" t="s">
        <v>4457</v>
      </c>
      <c r="D2031" s="7" t="s">
        <v>4452</v>
      </c>
      <c r="E2031" s="7" t="s">
        <v>132</v>
      </c>
      <c r="F2031" s="7" t="s">
        <v>132</v>
      </c>
      <c r="G2031" s="7">
        <v>112.2</v>
      </c>
      <c r="H2031" s="7">
        <v>121.04</v>
      </c>
      <c r="I2031" s="7">
        <v>0</v>
      </c>
      <c r="J2031" s="7">
        <v>233.24</v>
      </c>
      <c r="K2031" s="7" t="s">
        <v>132</v>
      </c>
      <c r="L2031" s="7">
        <v>1</v>
      </c>
      <c r="M2031" s="7" t="s">
        <v>4537</v>
      </c>
      <c r="N2031" s="7"/>
    </row>
    <row r="2032" spans="1:14" hidden="1" x14ac:dyDescent="0.35">
      <c r="A2032" s="7">
        <v>31302122</v>
      </c>
      <c r="B2032" s="7" t="s">
        <v>6507</v>
      </c>
      <c r="C2032" s="7" t="s">
        <v>4457</v>
      </c>
      <c r="D2032" s="7" t="s">
        <v>4452</v>
      </c>
      <c r="E2032" s="7" t="s">
        <v>0</v>
      </c>
      <c r="F2032" s="7" t="s">
        <v>132</v>
      </c>
      <c r="G2032" s="7">
        <v>716.91</v>
      </c>
      <c r="H2032" s="7">
        <v>861.51</v>
      </c>
      <c r="I2032" s="7">
        <v>56.32</v>
      </c>
      <c r="J2032" s="7">
        <v>1634.74</v>
      </c>
      <c r="K2032" s="7" t="s">
        <v>132</v>
      </c>
      <c r="L2032" s="7">
        <v>5</v>
      </c>
      <c r="M2032" s="7" t="s">
        <v>4537</v>
      </c>
      <c r="N2032" s="7"/>
    </row>
    <row r="2033" spans="1:14" hidden="1" x14ac:dyDescent="0.35">
      <c r="A2033" s="7">
        <v>31303013</v>
      </c>
      <c r="B2033" s="7" t="s">
        <v>6508</v>
      </c>
      <c r="C2033" s="7" t="s">
        <v>4445</v>
      </c>
      <c r="D2033" s="7" t="s">
        <v>4462</v>
      </c>
      <c r="E2033" s="7" t="s">
        <v>0</v>
      </c>
      <c r="F2033" s="7" t="s">
        <v>0</v>
      </c>
      <c r="G2033" s="7">
        <v>174.01</v>
      </c>
      <c r="H2033" s="7">
        <v>86.94</v>
      </c>
      <c r="I2033" s="7">
        <v>8.5</v>
      </c>
      <c r="J2033" s="7">
        <v>269.45</v>
      </c>
      <c r="K2033" s="7" t="s">
        <v>0</v>
      </c>
      <c r="L2033" s="7">
        <v>0</v>
      </c>
      <c r="M2033" s="7" t="s">
        <v>4537</v>
      </c>
      <c r="N2033" s="7"/>
    </row>
    <row r="2034" spans="1:14" hidden="1" x14ac:dyDescent="0.35">
      <c r="A2034" s="7">
        <v>31303021</v>
      </c>
      <c r="B2034" s="7" t="s">
        <v>6509</v>
      </c>
      <c r="C2034" s="7" t="s">
        <v>4445</v>
      </c>
      <c r="D2034" s="7" t="s">
        <v>4462</v>
      </c>
      <c r="E2034" s="7" t="s">
        <v>0</v>
      </c>
      <c r="F2034" s="7" t="s">
        <v>0</v>
      </c>
      <c r="G2034" s="7">
        <v>57.2</v>
      </c>
      <c r="H2034" s="7">
        <v>40.18</v>
      </c>
      <c r="I2034" s="7">
        <v>0</v>
      </c>
      <c r="J2034" s="7">
        <v>97.38</v>
      </c>
      <c r="K2034" s="7" t="s">
        <v>0</v>
      </c>
      <c r="L2034" s="7">
        <v>0</v>
      </c>
      <c r="M2034" s="7" t="s">
        <v>4537</v>
      </c>
      <c r="N2034" s="7"/>
    </row>
    <row r="2035" spans="1:14" hidden="1" x14ac:dyDescent="0.35">
      <c r="A2035" s="7">
        <v>31303030</v>
      </c>
      <c r="B2035" s="7" t="s">
        <v>6510</v>
      </c>
      <c r="C2035" s="7" t="s">
        <v>4445</v>
      </c>
      <c r="D2035" s="7" t="s">
        <v>4462</v>
      </c>
      <c r="E2035" s="7" t="s">
        <v>0</v>
      </c>
      <c r="F2035" s="7" t="s">
        <v>0</v>
      </c>
      <c r="G2035" s="7">
        <v>82.39</v>
      </c>
      <c r="H2035" s="7">
        <v>40.18</v>
      </c>
      <c r="I2035" s="7">
        <v>0</v>
      </c>
      <c r="J2035" s="7">
        <v>122.57</v>
      </c>
      <c r="K2035" s="7" t="s">
        <v>0</v>
      </c>
      <c r="L2035" s="7">
        <v>0</v>
      </c>
      <c r="M2035" s="7" t="s">
        <v>4537</v>
      </c>
      <c r="N2035" s="7"/>
    </row>
    <row r="2036" spans="1:14" ht="26" hidden="1" x14ac:dyDescent="0.35">
      <c r="A2036" s="7">
        <v>31303056</v>
      </c>
      <c r="B2036" s="7" t="s">
        <v>6511</v>
      </c>
      <c r="C2036" s="7" t="s">
        <v>4457</v>
      </c>
      <c r="D2036" s="7" t="s">
        <v>4452</v>
      </c>
      <c r="E2036" s="7" t="s">
        <v>0</v>
      </c>
      <c r="F2036" s="7" t="s">
        <v>132</v>
      </c>
      <c r="G2036" s="7">
        <v>267.38</v>
      </c>
      <c r="H2036" s="7">
        <v>180.75</v>
      </c>
      <c r="I2036" s="7">
        <v>30.8</v>
      </c>
      <c r="J2036" s="7">
        <v>478.93</v>
      </c>
      <c r="K2036" s="7" t="s">
        <v>132</v>
      </c>
      <c r="L2036" s="7">
        <v>1</v>
      </c>
      <c r="M2036" s="7" t="s">
        <v>4537</v>
      </c>
      <c r="N2036" s="7"/>
    </row>
    <row r="2037" spans="1:14" hidden="1" x14ac:dyDescent="0.35">
      <c r="A2037" s="7">
        <v>31303064</v>
      </c>
      <c r="B2037" s="7" t="s">
        <v>6512</v>
      </c>
      <c r="C2037" s="7" t="s">
        <v>4457</v>
      </c>
      <c r="D2037" s="7" t="s">
        <v>4452</v>
      </c>
      <c r="E2037" s="7" t="s">
        <v>0</v>
      </c>
      <c r="F2037" s="7" t="s">
        <v>132</v>
      </c>
      <c r="G2037" s="7">
        <v>78</v>
      </c>
      <c r="H2037" s="7">
        <v>84</v>
      </c>
      <c r="I2037" s="7">
        <v>0</v>
      </c>
      <c r="J2037" s="7">
        <v>162</v>
      </c>
      <c r="K2037" s="7" t="s">
        <v>132</v>
      </c>
      <c r="L2037" s="7">
        <v>1</v>
      </c>
      <c r="M2037" s="7" t="s">
        <v>4537</v>
      </c>
      <c r="N2037" s="7"/>
    </row>
    <row r="2038" spans="1:14" hidden="1" x14ac:dyDescent="0.35">
      <c r="A2038" s="7">
        <v>31303072</v>
      </c>
      <c r="B2038" s="7" t="s">
        <v>6513</v>
      </c>
      <c r="C2038" s="7" t="s">
        <v>4445</v>
      </c>
      <c r="D2038" s="7" t="s">
        <v>4462</v>
      </c>
      <c r="E2038" s="7" t="s">
        <v>0</v>
      </c>
      <c r="F2038" s="7" t="s">
        <v>0</v>
      </c>
      <c r="G2038" s="7">
        <v>155.93</v>
      </c>
      <c r="H2038" s="7">
        <v>110.4</v>
      </c>
      <c r="I2038" s="7">
        <v>15.6</v>
      </c>
      <c r="J2038" s="7">
        <v>281.93</v>
      </c>
      <c r="K2038" s="7" t="s">
        <v>132</v>
      </c>
      <c r="L2038" s="7">
        <v>1</v>
      </c>
      <c r="M2038" s="7" t="s">
        <v>4537</v>
      </c>
      <c r="N2038" s="7"/>
    </row>
    <row r="2039" spans="1:14" ht="26" hidden="1" x14ac:dyDescent="0.35">
      <c r="A2039" s="7">
        <v>31303080</v>
      </c>
      <c r="B2039" s="7" t="s">
        <v>6514</v>
      </c>
      <c r="C2039" s="7" t="s">
        <v>4457</v>
      </c>
      <c r="D2039" s="7" t="s">
        <v>4452</v>
      </c>
      <c r="E2039" s="7" t="s">
        <v>0</v>
      </c>
      <c r="F2039" s="7" t="s">
        <v>132</v>
      </c>
      <c r="G2039" s="7">
        <v>920.12</v>
      </c>
      <c r="H2039" s="7">
        <v>703.37</v>
      </c>
      <c r="I2039" s="7">
        <v>0</v>
      </c>
      <c r="J2039" s="7">
        <v>1623.49</v>
      </c>
      <c r="K2039" s="7" t="s">
        <v>132</v>
      </c>
      <c r="L2039" s="7">
        <v>3</v>
      </c>
      <c r="M2039" s="7" t="s">
        <v>4537</v>
      </c>
      <c r="N2039" s="7"/>
    </row>
    <row r="2040" spans="1:14" hidden="1" x14ac:dyDescent="0.35">
      <c r="A2040" s="7">
        <v>31303102</v>
      </c>
      <c r="B2040" s="7" t="s">
        <v>6515</v>
      </c>
      <c r="C2040" s="7" t="s">
        <v>4457</v>
      </c>
      <c r="D2040" s="7" t="s">
        <v>4452</v>
      </c>
      <c r="E2040" s="7" t="s">
        <v>0</v>
      </c>
      <c r="F2040" s="7" t="s">
        <v>132</v>
      </c>
      <c r="G2040" s="7">
        <v>1014.9</v>
      </c>
      <c r="H2040" s="7">
        <v>1053.8499999999999</v>
      </c>
      <c r="I2040" s="7">
        <v>0</v>
      </c>
      <c r="J2040" s="7">
        <v>2068.75</v>
      </c>
      <c r="K2040" s="7" t="s">
        <v>132</v>
      </c>
      <c r="L2040" s="7">
        <v>3</v>
      </c>
      <c r="M2040" s="7" t="s">
        <v>4537</v>
      </c>
      <c r="N2040" s="7"/>
    </row>
    <row r="2041" spans="1:14" ht="26" hidden="1" x14ac:dyDescent="0.35">
      <c r="A2041" s="7">
        <v>31303110</v>
      </c>
      <c r="B2041" s="7" t="s">
        <v>6516</v>
      </c>
      <c r="C2041" s="7" t="s">
        <v>4457</v>
      </c>
      <c r="D2041" s="7" t="s">
        <v>4452</v>
      </c>
      <c r="E2041" s="7" t="s">
        <v>0</v>
      </c>
      <c r="F2041" s="7" t="s">
        <v>132</v>
      </c>
      <c r="G2041" s="7">
        <v>1443.35</v>
      </c>
      <c r="H2041" s="7">
        <v>1078.5899999999999</v>
      </c>
      <c r="I2041" s="7">
        <v>106.14</v>
      </c>
      <c r="J2041" s="7">
        <v>2628.08</v>
      </c>
      <c r="K2041" s="7" t="s">
        <v>132</v>
      </c>
      <c r="L2041" s="7">
        <v>4</v>
      </c>
      <c r="M2041" s="7" t="s">
        <v>4537</v>
      </c>
      <c r="N2041" s="7"/>
    </row>
    <row r="2042" spans="1:14" hidden="1" x14ac:dyDescent="0.35">
      <c r="A2042" s="7">
        <v>31303129</v>
      </c>
      <c r="B2042" s="7" t="s">
        <v>6517</v>
      </c>
      <c r="C2042" s="7" t="s">
        <v>4457</v>
      </c>
      <c r="D2042" s="7" t="s">
        <v>4452</v>
      </c>
      <c r="E2042" s="7" t="s">
        <v>0</v>
      </c>
      <c r="F2042" s="7" t="s">
        <v>132</v>
      </c>
      <c r="G2042" s="7">
        <v>1180.8900000000001</v>
      </c>
      <c r="H2042" s="7">
        <v>1116.8499999999999</v>
      </c>
      <c r="I2042" s="7">
        <v>0</v>
      </c>
      <c r="J2042" s="7">
        <v>2297.7399999999998</v>
      </c>
      <c r="K2042" s="7" t="s">
        <v>132</v>
      </c>
      <c r="L2042" s="7">
        <v>4</v>
      </c>
      <c r="M2042" s="7" t="s">
        <v>4537</v>
      </c>
      <c r="N2042" s="7"/>
    </row>
    <row r="2043" spans="1:14" hidden="1" x14ac:dyDescent="0.35">
      <c r="A2043" s="7">
        <v>31303137</v>
      </c>
      <c r="B2043" s="7" t="s">
        <v>6518</v>
      </c>
      <c r="C2043" s="7" t="s">
        <v>4457</v>
      </c>
      <c r="D2043" s="7" t="s">
        <v>4452</v>
      </c>
      <c r="E2043" s="7" t="s">
        <v>0</v>
      </c>
      <c r="F2043" s="7" t="s">
        <v>132</v>
      </c>
      <c r="G2043" s="7">
        <v>875.42</v>
      </c>
      <c r="H2043" s="7">
        <v>564.08000000000004</v>
      </c>
      <c r="I2043" s="7">
        <v>0</v>
      </c>
      <c r="J2043" s="7">
        <v>1439.5</v>
      </c>
      <c r="K2043" s="7" t="s">
        <v>132</v>
      </c>
      <c r="L2043" s="7">
        <v>3</v>
      </c>
      <c r="M2043" s="7" t="s">
        <v>4537</v>
      </c>
      <c r="N2043" s="7"/>
    </row>
    <row r="2044" spans="1:14" hidden="1" x14ac:dyDescent="0.35">
      <c r="A2044" s="7">
        <v>31303145</v>
      </c>
      <c r="B2044" s="7" t="s">
        <v>6519</v>
      </c>
      <c r="C2044" s="7" t="s">
        <v>4457</v>
      </c>
      <c r="D2044" s="7" t="s">
        <v>4452</v>
      </c>
      <c r="E2044" s="7" t="s">
        <v>0</v>
      </c>
      <c r="F2044" s="7" t="s">
        <v>132</v>
      </c>
      <c r="G2044" s="7">
        <v>666.93</v>
      </c>
      <c r="H2044" s="7">
        <v>693.5</v>
      </c>
      <c r="I2044" s="7">
        <v>30.8</v>
      </c>
      <c r="J2044" s="7">
        <v>1391.23</v>
      </c>
      <c r="K2044" s="7" t="s">
        <v>132</v>
      </c>
      <c r="L2044" s="7">
        <v>2</v>
      </c>
      <c r="M2044" s="7" t="s">
        <v>4537</v>
      </c>
      <c r="N2044" s="7"/>
    </row>
    <row r="2045" spans="1:14" ht="26" hidden="1" x14ac:dyDescent="0.35">
      <c r="A2045" s="7">
        <v>31303153</v>
      </c>
      <c r="B2045" s="7" t="s">
        <v>6520</v>
      </c>
      <c r="C2045" s="7" t="s">
        <v>4457</v>
      </c>
      <c r="D2045" s="7" t="s">
        <v>4452</v>
      </c>
      <c r="E2045" s="7" t="s">
        <v>0</v>
      </c>
      <c r="F2045" s="7" t="s">
        <v>132</v>
      </c>
      <c r="G2045" s="7">
        <v>337.32</v>
      </c>
      <c r="H2045" s="7">
        <v>313.52</v>
      </c>
      <c r="I2045" s="7">
        <v>10.45</v>
      </c>
      <c r="J2045" s="7">
        <v>661.29</v>
      </c>
      <c r="K2045" s="7" t="s">
        <v>132</v>
      </c>
      <c r="L2045" s="7">
        <v>3</v>
      </c>
      <c r="M2045" s="7" t="s">
        <v>4537</v>
      </c>
      <c r="N2045" s="7"/>
    </row>
    <row r="2046" spans="1:14" hidden="1" x14ac:dyDescent="0.35">
      <c r="A2046" s="7">
        <v>31303161</v>
      </c>
      <c r="B2046" s="7" t="s">
        <v>6521</v>
      </c>
      <c r="C2046" s="7" t="s">
        <v>4457</v>
      </c>
      <c r="D2046" s="7" t="s">
        <v>4452</v>
      </c>
      <c r="E2046" s="7" t="s">
        <v>0</v>
      </c>
      <c r="F2046" s="7" t="s">
        <v>132</v>
      </c>
      <c r="G2046" s="7">
        <v>337.32</v>
      </c>
      <c r="H2046" s="7">
        <v>313.52</v>
      </c>
      <c r="I2046" s="7">
        <v>10.45</v>
      </c>
      <c r="J2046" s="7">
        <v>661.29</v>
      </c>
      <c r="K2046" s="7" t="s">
        <v>132</v>
      </c>
      <c r="L2046" s="7">
        <v>3</v>
      </c>
      <c r="M2046" s="7" t="s">
        <v>4537</v>
      </c>
      <c r="N2046" s="7"/>
    </row>
    <row r="2047" spans="1:14" ht="26" hidden="1" x14ac:dyDescent="0.35">
      <c r="A2047" s="7">
        <v>31303170</v>
      </c>
      <c r="B2047" s="7" t="s">
        <v>6522</v>
      </c>
      <c r="C2047" s="7" t="s">
        <v>4457</v>
      </c>
      <c r="D2047" s="7" t="s">
        <v>4452</v>
      </c>
      <c r="E2047" s="7" t="s">
        <v>0</v>
      </c>
      <c r="F2047" s="7" t="s">
        <v>132</v>
      </c>
      <c r="G2047" s="7">
        <v>552.77</v>
      </c>
      <c r="H2047" s="7">
        <v>439.44</v>
      </c>
      <c r="I2047" s="7">
        <v>0</v>
      </c>
      <c r="J2047" s="7">
        <v>992.21</v>
      </c>
      <c r="K2047" s="7" t="s">
        <v>132</v>
      </c>
      <c r="L2047" s="7">
        <v>0</v>
      </c>
      <c r="M2047" s="7" t="s">
        <v>4537</v>
      </c>
      <c r="N2047" s="7"/>
    </row>
    <row r="2048" spans="1:14" ht="26" hidden="1" x14ac:dyDescent="0.35">
      <c r="A2048" s="7">
        <v>31303188</v>
      </c>
      <c r="B2048" s="7" t="s">
        <v>6523</v>
      </c>
      <c r="C2048" s="7" t="s">
        <v>4457</v>
      </c>
      <c r="D2048" s="7" t="s">
        <v>4452</v>
      </c>
      <c r="E2048" s="7" t="s">
        <v>0</v>
      </c>
      <c r="F2048" s="7" t="s">
        <v>132</v>
      </c>
      <c r="G2048" s="7">
        <v>779.45</v>
      </c>
      <c r="H2048" s="7">
        <v>558.99</v>
      </c>
      <c r="I2048" s="7">
        <v>0</v>
      </c>
      <c r="J2048" s="7">
        <v>1338.44</v>
      </c>
      <c r="K2048" s="7" t="s">
        <v>132</v>
      </c>
      <c r="L2048" s="7">
        <v>1</v>
      </c>
      <c r="M2048" s="7" t="s">
        <v>4537</v>
      </c>
      <c r="N2048" s="7"/>
    </row>
    <row r="2049" spans="1:14" ht="26" hidden="1" x14ac:dyDescent="0.35">
      <c r="A2049" s="7">
        <v>31303196</v>
      </c>
      <c r="B2049" s="7" t="s">
        <v>6524</v>
      </c>
      <c r="C2049" s="7" t="s">
        <v>4445</v>
      </c>
      <c r="D2049" s="7" t="s">
        <v>4462</v>
      </c>
      <c r="E2049" s="7" t="s">
        <v>0</v>
      </c>
      <c r="F2049" s="7" t="s">
        <v>0</v>
      </c>
      <c r="G2049" s="7">
        <v>33.799999999999997</v>
      </c>
      <c r="H2049" s="7">
        <v>40.18</v>
      </c>
      <c r="I2049" s="7">
        <v>0</v>
      </c>
      <c r="J2049" s="7">
        <v>73.98</v>
      </c>
      <c r="K2049" s="7" t="s">
        <v>0</v>
      </c>
      <c r="L2049" s="7">
        <v>1</v>
      </c>
      <c r="M2049" s="7" t="s">
        <v>4537</v>
      </c>
      <c r="N2049" s="7"/>
    </row>
    <row r="2050" spans="1:14" ht="26" hidden="1" x14ac:dyDescent="0.35">
      <c r="A2050" s="7">
        <v>31303200</v>
      </c>
      <c r="B2050" s="7" t="s">
        <v>6525</v>
      </c>
      <c r="C2050" s="7" t="s">
        <v>4457</v>
      </c>
      <c r="D2050" s="7" t="s">
        <v>4452</v>
      </c>
      <c r="E2050" s="7" t="s">
        <v>0</v>
      </c>
      <c r="F2050" s="7" t="s">
        <v>132</v>
      </c>
      <c r="G2050" s="7">
        <v>528.44000000000005</v>
      </c>
      <c r="H2050" s="7">
        <v>472.95</v>
      </c>
      <c r="I2050" s="7">
        <v>54.47</v>
      </c>
      <c r="J2050" s="7">
        <v>1055.8599999999999</v>
      </c>
      <c r="K2050" s="7" t="s">
        <v>132</v>
      </c>
      <c r="L2050" s="7">
        <v>4</v>
      </c>
      <c r="M2050" s="7" t="s">
        <v>4537</v>
      </c>
      <c r="N2050" s="7"/>
    </row>
    <row r="2051" spans="1:14" hidden="1" x14ac:dyDescent="0.35">
      <c r="A2051" s="7">
        <v>31303218</v>
      </c>
      <c r="B2051" s="7" t="s">
        <v>6526</v>
      </c>
      <c r="C2051" s="7" t="s">
        <v>4457</v>
      </c>
      <c r="D2051" s="7" t="s">
        <v>4452</v>
      </c>
      <c r="E2051" s="7" t="s">
        <v>0</v>
      </c>
      <c r="F2051" s="7" t="s">
        <v>132</v>
      </c>
      <c r="G2051" s="7">
        <v>572.61</v>
      </c>
      <c r="H2051" s="7">
        <v>667.16</v>
      </c>
      <c r="I2051" s="7">
        <v>54.47</v>
      </c>
      <c r="J2051" s="7">
        <v>1294.24</v>
      </c>
      <c r="K2051" s="7" t="s">
        <v>132</v>
      </c>
      <c r="L2051" s="7">
        <v>2</v>
      </c>
      <c r="M2051" s="7" t="s">
        <v>4537</v>
      </c>
      <c r="N2051" s="7"/>
    </row>
    <row r="2052" spans="1:14" hidden="1" x14ac:dyDescent="0.35">
      <c r="A2052" s="7">
        <v>31303226</v>
      </c>
      <c r="B2052" s="7" t="s">
        <v>6527</v>
      </c>
      <c r="C2052" s="7" t="s">
        <v>4457</v>
      </c>
      <c r="D2052" s="7" t="s">
        <v>4452</v>
      </c>
      <c r="E2052" s="7" t="s">
        <v>0</v>
      </c>
      <c r="F2052" s="7" t="s">
        <v>132</v>
      </c>
      <c r="G2052" s="7">
        <v>1443.35</v>
      </c>
      <c r="H2052" s="7">
        <v>1078.5899999999999</v>
      </c>
      <c r="I2052" s="7">
        <v>106.14</v>
      </c>
      <c r="J2052" s="7">
        <v>2628.08</v>
      </c>
      <c r="K2052" s="7" t="s">
        <v>132</v>
      </c>
      <c r="L2052" s="7">
        <v>4</v>
      </c>
      <c r="M2052" s="7" t="s">
        <v>4537</v>
      </c>
      <c r="N2052" s="7"/>
    </row>
    <row r="2053" spans="1:14" hidden="1" x14ac:dyDescent="0.35">
      <c r="A2053" s="7">
        <v>31303234</v>
      </c>
      <c r="B2053" s="7" t="s">
        <v>6528</v>
      </c>
      <c r="C2053" s="7" t="s">
        <v>4457</v>
      </c>
      <c r="D2053" s="7" t="s">
        <v>4452</v>
      </c>
      <c r="E2053" s="7" t="s">
        <v>0</v>
      </c>
      <c r="F2053" s="7" t="s">
        <v>132</v>
      </c>
      <c r="G2053" s="7">
        <v>661.98</v>
      </c>
      <c r="H2053" s="7">
        <v>787.75</v>
      </c>
      <c r="I2053" s="7">
        <v>60.72</v>
      </c>
      <c r="J2053" s="7">
        <v>1510.45</v>
      </c>
      <c r="K2053" s="7" t="s">
        <v>132</v>
      </c>
      <c r="L2053" s="7">
        <v>3</v>
      </c>
      <c r="M2053" s="7" t="s">
        <v>4537</v>
      </c>
      <c r="N2053" s="7"/>
    </row>
    <row r="2054" spans="1:14" hidden="1" x14ac:dyDescent="0.35">
      <c r="A2054" s="7">
        <v>31303242</v>
      </c>
      <c r="B2054" s="7" t="s">
        <v>6529</v>
      </c>
      <c r="C2054" s="7" t="s">
        <v>4457</v>
      </c>
      <c r="D2054" s="7" t="s">
        <v>4452</v>
      </c>
      <c r="E2054" s="7" t="s">
        <v>0</v>
      </c>
      <c r="F2054" s="7" t="s">
        <v>132</v>
      </c>
      <c r="G2054" s="7">
        <v>497.53</v>
      </c>
      <c r="H2054" s="7">
        <v>460.16</v>
      </c>
      <c r="I2054" s="7">
        <v>0</v>
      </c>
      <c r="J2054" s="7">
        <v>957.69</v>
      </c>
      <c r="K2054" s="7" t="s">
        <v>132</v>
      </c>
      <c r="L2054" s="7">
        <v>3</v>
      </c>
      <c r="M2054" s="7" t="s">
        <v>4537</v>
      </c>
      <c r="N2054" s="7"/>
    </row>
    <row r="2055" spans="1:14" hidden="1" x14ac:dyDescent="0.35">
      <c r="A2055" s="7">
        <v>31303250</v>
      </c>
      <c r="B2055" s="7" t="s">
        <v>6530</v>
      </c>
      <c r="C2055" s="7" t="s">
        <v>4457</v>
      </c>
      <c r="D2055" s="7" t="s">
        <v>4452</v>
      </c>
      <c r="E2055" s="7" t="s">
        <v>0</v>
      </c>
      <c r="F2055" s="7" t="s">
        <v>132</v>
      </c>
      <c r="G2055" s="7">
        <v>1046.95</v>
      </c>
      <c r="H2055" s="7">
        <v>660.84</v>
      </c>
      <c r="I2055" s="7">
        <v>30.8</v>
      </c>
      <c r="J2055" s="7">
        <v>1738.59</v>
      </c>
      <c r="K2055" s="7" t="s">
        <v>132</v>
      </c>
      <c r="L2055" s="7">
        <v>2</v>
      </c>
      <c r="M2055" s="7" t="s">
        <v>4537</v>
      </c>
      <c r="N2055" s="7"/>
    </row>
    <row r="2056" spans="1:14" hidden="1" x14ac:dyDescent="0.35">
      <c r="A2056" s="7">
        <v>31303269</v>
      </c>
      <c r="B2056" s="7" t="s">
        <v>6531</v>
      </c>
      <c r="C2056" s="7" t="s">
        <v>4445</v>
      </c>
      <c r="D2056" s="7" t="s">
        <v>4462</v>
      </c>
      <c r="E2056" s="7" t="s">
        <v>0</v>
      </c>
      <c r="F2056" s="7" t="s">
        <v>0</v>
      </c>
      <c r="G2056" s="7">
        <v>0</v>
      </c>
      <c r="H2056" s="7">
        <v>108.29</v>
      </c>
      <c r="I2056" s="7">
        <v>0</v>
      </c>
      <c r="J2056" s="7">
        <v>108.29</v>
      </c>
      <c r="K2056" s="7" t="s">
        <v>0</v>
      </c>
      <c r="L2056" s="7">
        <v>0</v>
      </c>
      <c r="M2056" s="7" t="s">
        <v>4537</v>
      </c>
      <c r="N2056" s="7"/>
    </row>
    <row r="2057" spans="1:14" hidden="1" x14ac:dyDescent="0.35">
      <c r="A2057" s="7">
        <v>31303293</v>
      </c>
      <c r="B2057" s="7" t="s">
        <v>6532</v>
      </c>
      <c r="C2057" s="7" t="s">
        <v>4445</v>
      </c>
      <c r="D2057" s="7" t="s">
        <v>4462</v>
      </c>
      <c r="E2057" s="7" t="s">
        <v>0</v>
      </c>
      <c r="F2057" s="7" t="s">
        <v>0</v>
      </c>
      <c r="G2057" s="7">
        <v>0</v>
      </c>
      <c r="H2057" s="7">
        <v>108.29</v>
      </c>
      <c r="I2057" s="7">
        <v>0</v>
      </c>
      <c r="J2057" s="7">
        <v>108.29</v>
      </c>
      <c r="K2057" s="7" t="s">
        <v>0</v>
      </c>
      <c r="L2057" s="7">
        <v>0</v>
      </c>
      <c r="M2057" s="7" t="s">
        <v>4537</v>
      </c>
      <c r="N2057" s="7"/>
    </row>
    <row r="2058" spans="1:14" hidden="1" x14ac:dyDescent="0.35">
      <c r="A2058" s="7">
        <v>31304010</v>
      </c>
      <c r="B2058" s="7" t="s">
        <v>6533</v>
      </c>
      <c r="C2058" s="7" t="s">
        <v>4457</v>
      </c>
      <c r="D2058" s="7" t="s">
        <v>4452</v>
      </c>
      <c r="E2058" s="7" t="s">
        <v>0</v>
      </c>
      <c r="F2058" s="7" t="s">
        <v>132</v>
      </c>
      <c r="G2058" s="7">
        <v>296.5</v>
      </c>
      <c r="H2058" s="7">
        <v>388.8</v>
      </c>
      <c r="I2058" s="7">
        <v>20.74</v>
      </c>
      <c r="J2058" s="7">
        <v>706.04</v>
      </c>
      <c r="K2058" s="7" t="s">
        <v>132</v>
      </c>
      <c r="L2058" s="7">
        <v>2</v>
      </c>
      <c r="M2058" s="7" t="s">
        <v>4537</v>
      </c>
      <c r="N2058" s="7"/>
    </row>
    <row r="2059" spans="1:14" hidden="1" x14ac:dyDescent="0.35">
      <c r="A2059" s="7">
        <v>31304028</v>
      </c>
      <c r="B2059" s="7" t="s">
        <v>6534</v>
      </c>
      <c r="C2059" s="7" t="s">
        <v>4457</v>
      </c>
      <c r="D2059" s="7" t="s">
        <v>4452</v>
      </c>
      <c r="E2059" s="7" t="s">
        <v>0</v>
      </c>
      <c r="F2059" s="7" t="s">
        <v>132</v>
      </c>
      <c r="G2059" s="7">
        <v>528.70000000000005</v>
      </c>
      <c r="H2059" s="7">
        <v>687.84</v>
      </c>
      <c r="I2059" s="7">
        <v>30.8</v>
      </c>
      <c r="J2059" s="7">
        <v>1247.3399999999999</v>
      </c>
      <c r="K2059" s="7" t="s">
        <v>132</v>
      </c>
      <c r="L2059" s="7">
        <v>4</v>
      </c>
      <c r="M2059" s="7" t="s">
        <v>4537</v>
      </c>
      <c r="N2059" s="7"/>
    </row>
    <row r="2060" spans="1:14" ht="26" hidden="1" x14ac:dyDescent="0.35">
      <c r="A2060" s="7">
        <v>31304036</v>
      </c>
      <c r="B2060" s="7" t="s">
        <v>6535</v>
      </c>
      <c r="C2060" s="7" t="s">
        <v>4457</v>
      </c>
      <c r="D2060" s="7" t="s">
        <v>4452</v>
      </c>
      <c r="E2060" s="7" t="s">
        <v>0</v>
      </c>
      <c r="F2060" s="7" t="s">
        <v>132</v>
      </c>
      <c r="G2060" s="7">
        <v>495</v>
      </c>
      <c r="H2060" s="7">
        <v>568.74</v>
      </c>
      <c r="I2060" s="7">
        <v>20.74</v>
      </c>
      <c r="J2060" s="7">
        <v>1084.48</v>
      </c>
      <c r="K2060" s="7" t="s">
        <v>132</v>
      </c>
      <c r="L2060" s="7">
        <v>2</v>
      </c>
      <c r="M2060" s="7" t="s">
        <v>4537</v>
      </c>
      <c r="N2060" s="7"/>
    </row>
    <row r="2061" spans="1:14" hidden="1" x14ac:dyDescent="0.35">
      <c r="A2061" s="7">
        <v>31304044</v>
      </c>
      <c r="B2061" s="7" t="s">
        <v>6536</v>
      </c>
      <c r="C2061" s="7" t="s">
        <v>4457</v>
      </c>
      <c r="D2061" s="7" t="s">
        <v>4452</v>
      </c>
      <c r="E2061" s="7" t="s">
        <v>0</v>
      </c>
      <c r="F2061" s="7" t="s">
        <v>132</v>
      </c>
      <c r="G2061" s="7">
        <v>345.95</v>
      </c>
      <c r="H2061" s="7">
        <v>411.06</v>
      </c>
      <c r="I2061" s="7">
        <v>30.8</v>
      </c>
      <c r="J2061" s="7">
        <v>787.81</v>
      </c>
      <c r="K2061" s="7" t="s">
        <v>132</v>
      </c>
      <c r="L2061" s="7">
        <v>2</v>
      </c>
      <c r="M2061" s="7" t="s">
        <v>4537</v>
      </c>
      <c r="N2061" s="7"/>
    </row>
    <row r="2062" spans="1:14" hidden="1" x14ac:dyDescent="0.35">
      <c r="A2062" s="7">
        <v>31304052</v>
      </c>
      <c r="B2062" s="7" t="s">
        <v>6537</v>
      </c>
      <c r="C2062" s="7" t="s">
        <v>4457</v>
      </c>
      <c r="D2062" s="7" t="s">
        <v>4452</v>
      </c>
      <c r="E2062" s="7" t="s">
        <v>0</v>
      </c>
      <c r="F2062" s="7" t="s">
        <v>132</v>
      </c>
      <c r="G2062" s="7">
        <v>296.5</v>
      </c>
      <c r="H2062" s="7">
        <v>388.8</v>
      </c>
      <c r="I2062" s="7">
        <v>20.74</v>
      </c>
      <c r="J2062" s="7">
        <v>706.04</v>
      </c>
      <c r="K2062" s="7" t="s">
        <v>132</v>
      </c>
      <c r="L2062" s="7">
        <v>2</v>
      </c>
      <c r="M2062" s="7" t="s">
        <v>4537</v>
      </c>
      <c r="N2062" s="7"/>
    </row>
    <row r="2063" spans="1:14" hidden="1" x14ac:dyDescent="0.35">
      <c r="A2063" s="7">
        <v>31304060</v>
      </c>
      <c r="B2063" s="7" t="s">
        <v>6538</v>
      </c>
      <c r="C2063" s="7" t="s">
        <v>4457</v>
      </c>
      <c r="D2063" s="7" t="s">
        <v>4452</v>
      </c>
      <c r="E2063" s="7" t="s">
        <v>0</v>
      </c>
      <c r="F2063" s="7" t="s">
        <v>132</v>
      </c>
      <c r="G2063" s="7">
        <v>528.70000000000005</v>
      </c>
      <c r="H2063" s="7">
        <v>797.28</v>
      </c>
      <c r="I2063" s="7">
        <v>30.8</v>
      </c>
      <c r="J2063" s="7">
        <v>1356.78</v>
      </c>
      <c r="K2063" s="7" t="s">
        <v>132</v>
      </c>
      <c r="L2063" s="7">
        <v>2</v>
      </c>
      <c r="M2063" s="7" t="s">
        <v>4537</v>
      </c>
      <c r="N2063" s="7"/>
    </row>
    <row r="2064" spans="1:14" ht="26" hidden="1" x14ac:dyDescent="0.35">
      <c r="A2064" s="7">
        <v>31304079</v>
      </c>
      <c r="B2064" s="7" t="s">
        <v>6539</v>
      </c>
      <c r="C2064" s="7" t="s">
        <v>4457</v>
      </c>
      <c r="D2064" s="7" t="s">
        <v>4452</v>
      </c>
      <c r="E2064" s="7" t="s">
        <v>0</v>
      </c>
      <c r="F2064" s="7" t="s">
        <v>132</v>
      </c>
      <c r="G2064" s="7">
        <v>495.8</v>
      </c>
      <c r="H2064" s="7">
        <v>642.5</v>
      </c>
      <c r="I2064" s="7">
        <v>20.74</v>
      </c>
      <c r="J2064" s="7">
        <v>1159.04</v>
      </c>
      <c r="K2064" s="7" t="s">
        <v>132</v>
      </c>
      <c r="L2064" s="7">
        <v>2</v>
      </c>
      <c r="M2064" s="7" t="s">
        <v>4537</v>
      </c>
      <c r="N2064" s="7"/>
    </row>
    <row r="2065" spans="1:14" hidden="1" x14ac:dyDescent="0.35">
      <c r="A2065" s="7">
        <v>31304087</v>
      </c>
      <c r="B2065" s="7" t="s">
        <v>6540</v>
      </c>
      <c r="C2065" s="7" t="s">
        <v>4457</v>
      </c>
      <c r="D2065" s="7" t="s">
        <v>4452</v>
      </c>
      <c r="E2065" s="7" t="s">
        <v>0</v>
      </c>
      <c r="F2065" s="7" t="s">
        <v>132</v>
      </c>
      <c r="G2065" s="7">
        <v>738.87</v>
      </c>
      <c r="H2065" s="7">
        <v>606.85</v>
      </c>
      <c r="I2065" s="7">
        <v>30.8</v>
      </c>
      <c r="J2065" s="7">
        <v>1376.52</v>
      </c>
      <c r="K2065" s="7" t="s">
        <v>132</v>
      </c>
      <c r="L2065" s="7">
        <v>0</v>
      </c>
      <c r="M2065" s="7" t="s">
        <v>4537</v>
      </c>
      <c r="N2065" s="7"/>
    </row>
    <row r="2066" spans="1:14" hidden="1" x14ac:dyDescent="0.35">
      <c r="A2066" s="7">
        <v>31305016</v>
      </c>
      <c r="B2066" s="7" t="s">
        <v>6541</v>
      </c>
      <c r="C2066" s="7" t="s">
        <v>4457</v>
      </c>
      <c r="D2066" s="7" t="s">
        <v>4452</v>
      </c>
      <c r="E2066" s="7" t="s">
        <v>0</v>
      </c>
      <c r="F2066" s="7" t="s">
        <v>132</v>
      </c>
      <c r="G2066" s="7">
        <v>736.1</v>
      </c>
      <c r="H2066" s="7">
        <v>559.41</v>
      </c>
      <c r="I2066" s="7">
        <v>20.74</v>
      </c>
      <c r="J2066" s="7">
        <v>1316.25</v>
      </c>
      <c r="K2066" s="7" t="s">
        <v>132</v>
      </c>
      <c r="L2066" s="7">
        <v>2</v>
      </c>
      <c r="M2066" s="7" t="s">
        <v>4537</v>
      </c>
      <c r="N2066" s="7"/>
    </row>
    <row r="2067" spans="1:14" hidden="1" x14ac:dyDescent="0.35">
      <c r="A2067" s="7">
        <v>31305024</v>
      </c>
      <c r="B2067" s="7" t="s">
        <v>6542</v>
      </c>
      <c r="C2067" s="7" t="s">
        <v>4457</v>
      </c>
      <c r="D2067" s="7" t="s">
        <v>4452</v>
      </c>
      <c r="E2067" s="7" t="s">
        <v>0</v>
      </c>
      <c r="F2067" s="7" t="s">
        <v>132</v>
      </c>
      <c r="G2067" s="7">
        <v>495.8</v>
      </c>
      <c r="H2067" s="7">
        <v>658.72</v>
      </c>
      <c r="I2067" s="7">
        <v>11</v>
      </c>
      <c r="J2067" s="7">
        <v>1165.52</v>
      </c>
      <c r="K2067" s="7" t="s">
        <v>132</v>
      </c>
      <c r="L2067" s="7">
        <v>4</v>
      </c>
      <c r="M2067" s="7" t="s">
        <v>4537</v>
      </c>
      <c r="N2067" s="7"/>
    </row>
    <row r="2068" spans="1:14" ht="26" hidden="1" x14ac:dyDescent="0.35">
      <c r="A2068" s="7">
        <v>31305032</v>
      </c>
      <c r="B2068" s="7" t="s">
        <v>6543</v>
      </c>
      <c r="C2068" s="7" t="s">
        <v>4457</v>
      </c>
      <c r="D2068" s="7" t="s">
        <v>4452</v>
      </c>
      <c r="E2068" s="7" t="s">
        <v>0</v>
      </c>
      <c r="F2068" s="7" t="s">
        <v>132</v>
      </c>
      <c r="G2068" s="7">
        <v>806.44</v>
      </c>
      <c r="H2068" s="7">
        <v>596.99</v>
      </c>
      <c r="I2068" s="7">
        <v>0</v>
      </c>
      <c r="J2068" s="7">
        <v>1403.43</v>
      </c>
      <c r="K2068" s="7" t="s">
        <v>132</v>
      </c>
      <c r="L2068" s="7">
        <v>3</v>
      </c>
      <c r="M2068" s="7" t="s">
        <v>4537</v>
      </c>
      <c r="N2068" s="7"/>
    </row>
    <row r="2069" spans="1:14" hidden="1" x14ac:dyDescent="0.35">
      <c r="A2069" s="7">
        <v>31306012</v>
      </c>
      <c r="B2069" s="7" t="s">
        <v>6544</v>
      </c>
      <c r="C2069" s="7" t="s">
        <v>4457</v>
      </c>
      <c r="D2069" s="7" t="s">
        <v>4452</v>
      </c>
      <c r="E2069" s="7" t="s">
        <v>0</v>
      </c>
      <c r="F2069" s="7" t="s">
        <v>132</v>
      </c>
      <c r="G2069" s="7">
        <v>498.8</v>
      </c>
      <c r="H2069" s="7">
        <v>481.04</v>
      </c>
      <c r="I2069" s="7">
        <v>4.5</v>
      </c>
      <c r="J2069" s="7">
        <v>984.34</v>
      </c>
      <c r="K2069" s="7" t="s">
        <v>132</v>
      </c>
      <c r="L2069" s="7">
        <v>3</v>
      </c>
      <c r="M2069" s="7" t="s">
        <v>4537</v>
      </c>
      <c r="N2069" s="7"/>
    </row>
    <row r="2070" spans="1:14" hidden="1" x14ac:dyDescent="0.35">
      <c r="A2070" s="7">
        <v>31306020</v>
      </c>
      <c r="B2070" s="7" t="s">
        <v>6545</v>
      </c>
      <c r="C2070" s="7" t="s">
        <v>4457</v>
      </c>
      <c r="D2070" s="7" t="s">
        <v>4452</v>
      </c>
      <c r="E2070" s="7" t="s">
        <v>0</v>
      </c>
      <c r="F2070" s="7" t="s">
        <v>132</v>
      </c>
      <c r="G2070" s="7">
        <v>502.8</v>
      </c>
      <c r="H2070" s="7">
        <v>282.61</v>
      </c>
      <c r="I2070" s="7">
        <v>4.5</v>
      </c>
      <c r="J2070" s="7">
        <v>789.91</v>
      </c>
      <c r="K2070" s="7" t="s">
        <v>132</v>
      </c>
      <c r="L2070" s="7">
        <v>1</v>
      </c>
      <c r="M2070" s="7" t="s">
        <v>4537</v>
      </c>
      <c r="N2070" s="7"/>
    </row>
    <row r="2071" spans="1:14" ht="26" hidden="1" x14ac:dyDescent="0.35">
      <c r="A2071" s="7">
        <v>31306039</v>
      </c>
      <c r="B2071" s="7" t="s">
        <v>6546</v>
      </c>
      <c r="C2071" s="7" t="s">
        <v>4457</v>
      </c>
      <c r="D2071" s="7" t="s">
        <v>4452</v>
      </c>
      <c r="E2071" s="7" t="s">
        <v>0</v>
      </c>
      <c r="F2071" s="7" t="s">
        <v>132</v>
      </c>
      <c r="G2071" s="7">
        <v>514.5</v>
      </c>
      <c r="H2071" s="7">
        <v>535.86</v>
      </c>
      <c r="I2071" s="7">
        <v>4.5</v>
      </c>
      <c r="J2071" s="7">
        <v>1054.8599999999999</v>
      </c>
      <c r="K2071" s="7" t="s">
        <v>132</v>
      </c>
      <c r="L2071" s="7">
        <v>3</v>
      </c>
      <c r="M2071" s="7" t="s">
        <v>4537</v>
      </c>
      <c r="N2071" s="7"/>
    </row>
    <row r="2072" spans="1:14" hidden="1" x14ac:dyDescent="0.35">
      <c r="A2072" s="7">
        <v>31306047</v>
      </c>
      <c r="B2072" s="7" t="s">
        <v>6547</v>
      </c>
      <c r="C2072" s="7" t="s">
        <v>4457</v>
      </c>
      <c r="D2072" s="7" t="s">
        <v>4452</v>
      </c>
      <c r="E2072" s="7" t="s">
        <v>132</v>
      </c>
      <c r="F2072" s="7" t="s">
        <v>132</v>
      </c>
      <c r="G2072" s="7">
        <v>197.2</v>
      </c>
      <c r="H2072" s="7">
        <v>122.74</v>
      </c>
      <c r="I2072" s="7">
        <v>4.5</v>
      </c>
      <c r="J2072" s="7">
        <v>324.44</v>
      </c>
      <c r="K2072" s="7" t="s">
        <v>132</v>
      </c>
      <c r="L2072" s="7">
        <v>1</v>
      </c>
      <c r="M2072" s="7" t="s">
        <v>4537</v>
      </c>
      <c r="N2072" s="7"/>
    </row>
    <row r="2073" spans="1:14" hidden="1" x14ac:dyDescent="0.35">
      <c r="A2073" s="7">
        <v>31306055</v>
      </c>
      <c r="B2073" s="7" t="s">
        <v>6548</v>
      </c>
      <c r="C2073" s="7" t="s">
        <v>4457</v>
      </c>
      <c r="D2073" s="7" t="s">
        <v>4452</v>
      </c>
      <c r="E2073" s="7" t="s">
        <v>132</v>
      </c>
      <c r="F2073" s="7" t="s">
        <v>132</v>
      </c>
      <c r="G2073" s="7">
        <v>614.5</v>
      </c>
      <c r="H2073" s="7">
        <v>838.88</v>
      </c>
      <c r="I2073" s="7">
        <v>4.5</v>
      </c>
      <c r="J2073" s="7">
        <v>1457.88</v>
      </c>
      <c r="K2073" s="7" t="s">
        <v>132</v>
      </c>
      <c r="L2073" s="7">
        <v>4</v>
      </c>
      <c r="M2073" s="7" t="s">
        <v>4537</v>
      </c>
      <c r="N2073" s="7"/>
    </row>
    <row r="2074" spans="1:14" ht="26" hidden="1" x14ac:dyDescent="0.35">
      <c r="A2074" s="7">
        <v>31306063</v>
      </c>
      <c r="B2074" s="7" t="s">
        <v>6549</v>
      </c>
      <c r="C2074" s="7" t="s">
        <v>4457</v>
      </c>
      <c r="D2074" s="7" t="s">
        <v>4452</v>
      </c>
      <c r="E2074" s="7" t="s">
        <v>0</v>
      </c>
      <c r="F2074" s="7" t="s">
        <v>132</v>
      </c>
      <c r="G2074" s="7">
        <v>639.95000000000005</v>
      </c>
      <c r="H2074" s="7">
        <v>521.67999999999995</v>
      </c>
      <c r="I2074" s="7">
        <v>54.7</v>
      </c>
      <c r="J2074" s="7">
        <v>1216.33</v>
      </c>
      <c r="K2074" s="7" t="s">
        <v>132</v>
      </c>
      <c r="L2074" s="7">
        <v>4</v>
      </c>
      <c r="M2074" s="7" t="s">
        <v>4537</v>
      </c>
      <c r="N2074" s="7"/>
    </row>
    <row r="2075" spans="1:14" hidden="1" x14ac:dyDescent="0.35">
      <c r="A2075" s="7">
        <v>31306071</v>
      </c>
      <c r="B2075" s="7" t="s">
        <v>6550</v>
      </c>
      <c r="C2075" s="7" t="s">
        <v>4457</v>
      </c>
      <c r="D2075" s="7" t="s">
        <v>4452</v>
      </c>
      <c r="E2075" s="7" t="s">
        <v>0</v>
      </c>
      <c r="F2075" s="7" t="s">
        <v>132</v>
      </c>
      <c r="G2075" s="7">
        <v>498.8</v>
      </c>
      <c r="H2075" s="7">
        <v>511.83</v>
      </c>
      <c r="I2075" s="7">
        <v>4.5</v>
      </c>
      <c r="J2075" s="7">
        <v>1015.13</v>
      </c>
      <c r="K2075" s="7" t="s">
        <v>132</v>
      </c>
      <c r="L2075" s="7">
        <v>4</v>
      </c>
      <c r="M2075" s="7" t="s">
        <v>4537</v>
      </c>
      <c r="N2075" s="7"/>
    </row>
    <row r="2076" spans="1:14" hidden="1" x14ac:dyDescent="0.35">
      <c r="A2076" s="7">
        <v>31307019</v>
      </c>
      <c r="B2076" s="7" t="s">
        <v>6551</v>
      </c>
      <c r="C2076" s="7" t="s">
        <v>4457</v>
      </c>
      <c r="D2076" s="7" t="s">
        <v>4452</v>
      </c>
      <c r="E2076" s="7" t="s">
        <v>0</v>
      </c>
      <c r="F2076" s="7" t="s">
        <v>132</v>
      </c>
      <c r="G2076" s="7">
        <v>922.57</v>
      </c>
      <c r="H2076" s="7">
        <v>670</v>
      </c>
      <c r="I2076" s="7">
        <v>96.8</v>
      </c>
      <c r="J2076" s="7">
        <v>1689.37</v>
      </c>
      <c r="K2076" s="7" t="s">
        <v>132</v>
      </c>
      <c r="L2076" s="7">
        <v>4</v>
      </c>
      <c r="M2076" s="7" t="s">
        <v>4537</v>
      </c>
      <c r="N2076" s="7"/>
    </row>
    <row r="2077" spans="1:14" ht="26" hidden="1" x14ac:dyDescent="0.35">
      <c r="A2077" s="7">
        <v>31307027</v>
      </c>
      <c r="B2077" s="7" t="s">
        <v>6552</v>
      </c>
      <c r="C2077" s="7" t="s">
        <v>4457</v>
      </c>
      <c r="D2077" s="7" t="s">
        <v>4452</v>
      </c>
      <c r="E2077" s="7" t="s">
        <v>0</v>
      </c>
      <c r="F2077" s="7" t="s">
        <v>132</v>
      </c>
      <c r="G2077" s="7">
        <v>740.81</v>
      </c>
      <c r="H2077" s="7">
        <v>523.62</v>
      </c>
      <c r="I2077" s="7">
        <v>25.75</v>
      </c>
      <c r="J2077" s="7">
        <v>1290.18</v>
      </c>
      <c r="K2077" s="7" t="s">
        <v>132</v>
      </c>
      <c r="L2077" s="7">
        <v>3</v>
      </c>
      <c r="M2077" s="7" t="s">
        <v>4537</v>
      </c>
      <c r="N2077" s="7"/>
    </row>
    <row r="2078" spans="1:14" hidden="1" x14ac:dyDescent="0.35">
      <c r="A2078" s="7">
        <v>31307035</v>
      </c>
      <c r="B2078" s="7" t="s">
        <v>6553</v>
      </c>
      <c r="C2078" s="7" t="s">
        <v>4457</v>
      </c>
      <c r="D2078" s="7" t="s">
        <v>4452</v>
      </c>
      <c r="E2078" s="7" t="s">
        <v>0</v>
      </c>
      <c r="F2078" s="7" t="s">
        <v>132</v>
      </c>
      <c r="G2078" s="7">
        <v>497.53</v>
      </c>
      <c r="H2078" s="7">
        <v>438.8</v>
      </c>
      <c r="I2078" s="7">
        <v>0</v>
      </c>
      <c r="J2078" s="7">
        <v>936.33</v>
      </c>
      <c r="K2078" s="7" t="s">
        <v>132</v>
      </c>
      <c r="L2078" s="7">
        <v>3</v>
      </c>
      <c r="M2078" s="7" t="s">
        <v>4537</v>
      </c>
      <c r="N2078" s="7"/>
    </row>
    <row r="2079" spans="1:14" hidden="1" x14ac:dyDescent="0.35">
      <c r="A2079" s="7">
        <v>31307043</v>
      </c>
      <c r="B2079" s="7" t="s">
        <v>6554</v>
      </c>
      <c r="C2079" s="7" t="s">
        <v>4457</v>
      </c>
      <c r="D2079" s="7" t="s">
        <v>4452</v>
      </c>
      <c r="E2079" s="7" t="s">
        <v>0</v>
      </c>
      <c r="F2079" s="7" t="s">
        <v>132</v>
      </c>
      <c r="G2079" s="7">
        <v>747.74</v>
      </c>
      <c r="H2079" s="7">
        <v>678.62</v>
      </c>
      <c r="I2079" s="7">
        <v>0</v>
      </c>
      <c r="J2079" s="7">
        <v>1426.36</v>
      </c>
      <c r="K2079" s="7" t="s">
        <v>132</v>
      </c>
      <c r="L2079" s="7">
        <v>3</v>
      </c>
      <c r="M2079" s="7" t="s">
        <v>4537</v>
      </c>
      <c r="N2079" s="7"/>
    </row>
    <row r="2080" spans="1:14" hidden="1" x14ac:dyDescent="0.35">
      <c r="A2080" s="7">
        <v>31307051</v>
      </c>
      <c r="B2080" s="7" t="s">
        <v>6555</v>
      </c>
      <c r="C2080" s="7" t="s">
        <v>4457</v>
      </c>
      <c r="D2080" s="7" t="s">
        <v>4452</v>
      </c>
      <c r="E2080" s="7" t="s">
        <v>0</v>
      </c>
      <c r="F2080" s="7" t="s">
        <v>132</v>
      </c>
      <c r="G2080" s="7">
        <v>332.09</v>
      </c>
      <c r="H2080" s="7">
        <v>297.27999999999997</v>
      </c>
      <c r="I2080" s="7">
        <v>11</v>
      </c>
      <c r="J2080" s="7">
        <v>640.37</v>
      </c>
      <c r="K2080" s="7" t="s">
        <v>132</v>
      </c>
      <c r="L2080" s="7">
        <v>3</v>
      </c>
      <c r="M2080" s="7" t="s">
        <v>4537</v>
      </c>
      <c r="N2080" s="7"/>
    </row>
    <row r="2081" spans="1:14" hidden="1" x14ac:dyDescent="0.35">
      <c r="A2081" s="7">
        <v>31307060</v>
      </c>
      <c r="B2081" s="7" t="s">
        <v>6556</v>
      </c>
      <c r="C2081" s="7" t="s">
        <v>4457</v>
      </c>
      <c r="D2081" s="7" t="s">
        <v>4452</v>
      </c>
      <c r="E2081" s="7" t="s">
        <v>0</v>
      </c>
      <c r="F2081" s="7" t="s">
        <v>132</v>
      </c>
      <c r="G2081" s="7">
        <v>880.85</v>
      </c>
      <c r="H2081" s="7">
        <v>621.88</v>
      </c>
      <c r="I2081" s="7">
        <v>0</v>
      </c>
      <c r="J2081" s="7">
        <v>1502.73</v>
      </c>
      <c r="K2081" s="7" t="s">
        <v>132</v>
      </c>
      <c r="L2081" s="7">
        <v>2</v>
      </c>
      <c r="M2081" s="7" t="s">
        <v>4537</v>
      </c>
      <c r="N2081" s="7"/>
    </row>
    <row r="2082" spans="1:14" ht="26" hidden="1" x14ac:dyDescent="0.35">
      <c r="A2082" s="7">
        <v>31307078</v>
      </c>
      <c r="B2082" s="7" t="s">
        <v>6557</v>
      </c>
      <c r="C2082" s="7" t="s">
        <v>4457</v>
      </c>
      <c r="D2082" s="7" t="s">
        <v>4452</v>
      </c>
      <c r="E2082" s="7" t="s">
        <v>0</v>
      </c>
      <c r="F2082" s="7" t="s">
        <v>132</v>
      </c>
      <c r="G2082" s="7">
        <v>497.53</v>
      </c>
      <c r="H2082" s="7">
        <v>394.76</v>
      </c>
      <c r="I2082" s="7">
        <v>0</v>
      </c>
      <c r="J2082" s="7">
        <v>892.29</v>
      </c>
      <c r="K2082" s="7" t="s">
        <v>132</v>
      </c>
      <c r="L2082" s="7">
        <v>2</v>
      </c>
      <c r="M2082" s="7" t="s">
        <v>4537</v>
      </c>
      <c r="N2082" s="7"/>
    </row>
    <row r="2083" spans="1:14" hidden="1" x14ac:dyDescent="0.35">
      <c r="A2083" s="7">
        <v>31307086</v>
      </c>
      <c r="B2083" s="7" t="s">
        <v>6558</v>
      </c>
      <c r="C2083" s="7" t="s">
        <v>4457</v>
      </c>
      <c r="D2083" s="7" t="s">
        <v>4452</v>
      </c>
      <c r="E2083" s="7" t="s">
        <v>0</v>
      </c>
      <c r="F2083" s="7" t="s">
        <v>132</v>
      </c>
      <c r="G2083" s="7">
        <v>340.5</v>
      </c>
      <c r="H2083" s="7">
        <v>297.27999999999997</v>
      </c>
      <c r="I2083" s="7">
        <v>11</v>
      </c>
      <c r="J2083" s="7">
        <v>648.78</v>
      </c>
      <c r="K2083" s="7" t="s">
        <v>132</v>
      </c>
      <c r="L2083" s="7">
        <v>2</v>
      </c>
      <c r="M2083" s="7" t="s">
        <v>4537</v>
      </c>
      <c r="N2083" s="7"/>
    </row>
    <row r="2084" spans="1:14" hidden="1" x14ac:dyDescent="0.35">
      <c r="A2084" s="7">
        <v>31307094</v>
      </c>
      <c r="B2084" s="7" t="s">
        <v>6559</v>
      </c>
      <c r="C2084" s="7" t="s">
        <v>4457</v>
      </c>
      <c r="D2084" s="7" t="s">
        <v>4452</v>
      </c>
      <c r="E2084" s="7" t="s">
        <v>0</v>
      </c>
      <c r="F2084" s="7" t="s">
        <v>132</v>
      </c>
      <c r="G2084" s="7">
        <v>355.85</v>
      </c>
      <c r="H2084" s="7">
        <v>359.84</v>
      </c>
      <c r="I2084" s="7">
        <v>11</v>
      </c>
      <c r="J2084" s="7">
        <v>726.69</v>
      </c>
      <c r="K2084" s="7" t="s">
        <v>132</v>
      </c>
      <c r="L2084" s="7">
        <v>2</v>
      </c>
      <c r="M2084" s="7" t="s">
        <v>4537</v>
      </c>
      <c r="N2084" s="7"/>
    </row>
    <row r="2085" spans="1:14" hidden="1" x14ac:dyDescent="0.35">
      <c r="A2085" s="7">
        <v>31307108</v>
      </c>
      <c r="B2085" s="7" t="s">
        <v>6560</v>
      </c>
      <c r="C2085" s="7" t="s">
        <v>4457</v>
      </c>
      <c r="D2085" s="7" t="s">
        <v>4452</v>
      </c>
      <c r="E2085" s="7" t="s">
        <v>0</v>
      </c>
      <c r="F2085" s="7" t="s">
        <v>132</v>
      </c>
      <c r="G2085" s="7">
        <v>397.95</v>
      </c>
      <c r="H2085" s="7">
        <v>360.32</v>
      </c>
      <c r="I2085" s="7">
        <v>11</v>
      </c>
      <c r="J2085" s="7">
        <v>769.27</v>
      </c>
      <c r="K2085" s="7" t="s">
        <v>132</v>
      </c>
      <c r="L2085" s="7">
        <v>4</v>
      </c>
      <c r="M2085" s="7" t="s">
        <v>4537</v>
      </c>
      <c r="N2085" s="7"/>
    </row>
    <row r="2086" spans="1:14" hidden="1" x14ac:dyDescent="0.35">
      <c r="A2086" s="7">
        <v>31307116</v>
      </c>
      <c r="B2086" s="7" t="s">
        <v>6561</v>
      </c>
      <c r="C2086" s="7" t="s">
        <v>4457</v>
      </c>
      <c r="D2086" s="7" t="s">
        <v>4452</v>
      </c>
      <c r="E2086" s="7" t="s">
        <v>0</v>
      </c>
      <c r="F2086" s="7" t="s">
        <v>132</v>
      </c>
      <c r="G2086" s="7">
        <v>332.09</v>
      </c>
      <c r="H2086" s="7">
        <v>526.4</v>
      </c>
      <c r="I2086" s="7">
        <v>11</v>
      </c>
      <c r="J2086" s="7">
        <v>869.49</v>
      </c>
      <c r="K2086" s="7" t="s">
        <v>132</v>
      </c>
      <c r="L2086" s="7">
        <v>3</v>
      </c>
      <c r="M2086" s="7" t="s">
        <v>4537</v>
      </c>
      <c r="N2086" s="7"/>
    </row>
    <row r="2087" spans="1:14" hidden="1" x14ac:dyDescent="0.35">
      <c r="A2087" s="7">
        <v>31307124</v>
      </c>
      <c r="B2087" s="7" t="s">
        <v>6562</v>
      </c>
      <c r="C2087" s="7" t="s">
        <v>4457</v>
      </c>
      <c r="D2087" s="7" t="s">
        <v>4452</v>
      </c>
      <c r="E2087" s="7" t="s">
        <v>0</v>
      </c>
      <c r="F2087" s="7" t="s">
        <v>132</v>
      </c>
      <c r="G2087" s="7">
        <v>497.53</v>
      </c>
      <c r="H2087" s="7">
        <v>344.1</v>
      </c>
      <c r="I2087" s="7">
        <v>30.8</v>
      </c>
      <c r="J2087" s="7">
        <v>872.43</v>
      </c>
      <c r="K2087" s="7" t="s">
        <v>132</v>
      </c>
      <c r="L2087" s="7">
        <v>4</v>
      </c>
      <c r="M2087" s="7" t="s">
        <v>4537</v>
      </c>
      <c r="N2087" s="7"/>
    </row>
    <row r="2088" spans="1:14" hidden="1" x14ac:dyDescent="0.35">
      <c r="A2088" s="7">
        <v>31307132</v>
      </c>
      <c r="B2088" s="7" t="s">
        <v>6563</v>
      </c>
      <c r="C2088" s="7" t="s">
        <v>4457</v>
      </c>
      <c r="D2088" s="7" t="s">
        <v>4452</v>
      </c>
      <c r="E2088" s="7" t="s">
        <v>0</v>
      </c>
      <c r="F2088" s="7" t="s">
        <v>132</v>
      </c>
      <c r="G2088" s="7">
        <v>380.11</v>
      </c>
      <c r="H2088" s="7">
        <v>478.4</v>
      </c>
      <c r="I2088" s="7">
        <v>14.43</v>
      </c>
      <c r="J2088" s="7">
        <v>872.94</v>
      </c>
      <c r="K2088" s="7" t="s">
        <v>132</v>
      </c>
      <c r="L2088" s="7">
        <v>3</v>
      </c>
      <c r="M2088" s="7" t="s">
        <v>4537</v>
      </c>
      <c r="N2088" s="7"/>
    </row>
    <row r="2089" spans="1:14" hidden="1" x14ac:dyDescent="0.35">
      <c r="A2089" s="7">
        <v>31307140</v>
      </c>
      <c r="B2089" s="7" t="s">
        <v>6564</v>
      </c>
      <c r="C2089" s="7" t="s">
        <v>4457</v>
      </c>
      <c r="D2089" s="7" t="s">
        <v>4452</v>
      </c>
      <c r="E2089" s="7" t="s">
        <v>0</v>
      </c>
      <c r="F2089" s="7" t="s">
        <v>132</v>
      </c>
      <c r="G2089" s="7">
        <v>397.95</v>
      </c>
      <c r="H2089" s="7">
        <v>360.32</v>
      </c>
      <c r="I2089" s="7">
        <v>11</v>
      </c>
      <c r="J2089" s="7">
        <v>769.27</v>
      </c>
      <c r="K2089" s="7" t="s">
        <v>132</v>
      </c>
      <c r="L2089" s="7">
        <v>4</v>
      </c>
      <c r="M2089" s="7" t="s">
        <v>4537</v>
      </c>
      <c r="N2089" s="7"/>
    </row>
    <row r="2090" spans="1:14" hidden="1" x14ac:dyDescent="0.35">
      <c r="A2090" s="7">
        <v>31307159</v>
      </c>
      <c r="B2090" s="7" t="s">
        <v>6565</v>
      </c>
      <c r="C2090" s="7" t="s">
        <v>4457</v>
      </c>
      <c r="D2090" s="7" t="s">
        <v>4452</v>
      </c>
      <c r="E2090" s="7" t="s">
        <v>0</v>
      </c>
      <c r="F2090" s="7" t="s">
        <v>132</v>
      </c>
      <c r="G2090" s="7">
        <v>922.57</v>
      </c>
      <c r="H2090" s="7">
        <v>670</v>
      </c>
      <c r="I2090" s="7">
        <v>96.8</v>
      </c>
      <c r="J2090" s="7">
        <v>1689.37</v>
      </c>
      <c r="K2090" s="7" t="s">
        <v>132</v>
      </c>
      <c r="L2090" s="7">
        <v>4</v>
      </c>
      <c r="M2090" s="7" t="s">
        <v>4537</v>
      </c>
      <c r="N2090" s="7"/>
    </row>
    <row r="2091" spans="1:14" ht="26" hidden="1" x14ac:dyDescent="0.35">
      <c r="A2091" s="7">
        <v>31307167</v>
      </c>
      <c r="B2091" s="7" t="s">
        <v>6566</v>
      </c>
      <c r="C2091" s="7" t="s">
        <v>4457</v>
      </c>
      <c r="D2091" s="7" t="s">
        <v>4452</v>
      </c>
      <c r="E2091" s="7" t="s">
        <v>0</v>
      </c>
      <c r="F2091" s="7" t="s">
        <v>132</v>
      </c>
      <c r="G2091" s="7">
        <v>740.8</v>
      </c>
      <c r="H2091" s="7">
        <v>523.62</v>
      </c>
      <c r="I2091" s="7">
        <v>11</v>
      </c>
      <c r="J2091" s="7">
        <v>1275.42</v>
      </c>
      <c r="K2091" s="7" t="s">
        <v>132</v>
      </c>
      <c r="L2091" s="7">
        <v>3</v>
      </c>
      <c r="M2091" s="7" t="s">
        <v>4537</v>
      </c>
      <c r="N2091" s="7"/>
    </row>
    <row r="2092" spans="1:14" hidden="1" x14ac:dyDescent="0.35">
      <c r="A2092" s="7">
        <v>31307175</v>
      </c>
      <c r="B2092" s="7" t="s">
        <v>6567</v>
      </c>
      <c r="C2092" s="7" t="s">
        <v>4457</v>
      </c>
      <c r="D2092" s="7" t="s">
        <v>4452</v>
      </c>
      <c r="E2092" s="7" t="s">
        <v>0</v>
      </c>
      <c r="F2092" s="7" t="s">
        <v>132</v>
      </c>
      <c r="G2092" s="7">
        <v>1059.23</v>
      </c>
      <c r="H2092" s="7">
        <v>753.67</v>
      </c>
      <c r="I2092" s="7">
        <v>4.5</v>
      </c>
      <c r="J2092" s="7">
        <v>1817.4</v>
      </c>
      <c r="K2092" s="7" t="s">
        <v>132</v>
      </c>
      <c r="L2092" s="7">
        <v>3</v>
      </c>
      <c r="M2092" s="7" t="s">
        <v>4537</v>
      </c>
      <c r="N2092" s="7"/>
    </row>
    <row r="2093" spans="1:14" hidden="1" x14ac:dyDescent="0.35">
      <c r="A2093" s="7">
        <v>31307183</v>
      </c>
      <c r="B2093" s="7" t="s">
        <v>6568</v>
      </c>
      <c r="C2093" s="7" t="s">
        <v>4457</v>
      </c>
      <c r="D2093" s="7" t="s">
        <v>4452</v>
      </c>
      <c r="E2093" s="7" t="s">
        <v>0</v>
      </c>
      <c r="F2093" s="7" t="s">
        <v>132</v>
      </c>
      <c r="G2093" s="7">
        <v>1198.3900000000001</v>
      </c>
      <c r="H2093" s="7">
        <v>904.26</v>
      </c>
      <c r="I2093" s="7">
        <v>0</v>
      </c>
      <c r="J2093" s="7">
        <v>2102.65</v>
      </c>
      <c r="K2093" s="7" t="s">
        <v>132</v>
      </c>
      <c r="L2093" s="7">
        <v>3</v>
      </c>
      <c r="M2093" s="7" t="s">
        <v>4537</v>
      </c>
      <c r="N2093" s="7"/>
    </row>
    <row r="2094" spans="1:14" ht="26" hidden="1" x14ac:dyDescent="0.35">
      <c r="A2094" s="7">
        <v>31307205</v>
      </c>
      <c r="B2094" s="7" t="s">
        <v>6569</v>
      </c>
      <c r="C2094" s="7" t="s">
        <v>4457</v>
      </c>
      <c r="D2094" s="7" t="s">
        <v>4452</v>
      </c>
      <c r="E2094" s="7" t="s">
        <v>0</v>
      </c>
      <c r="F2094" s="7" t="s">
        <v>132</v>
      </c>
      <c r="G2094" s="7">
        <v>929.12</v>
      </c>
      <c r="H2094" s="7">
        <v>528.46</v>
      </c>
      <c r="I2094" s="7">
        <v>0</v>
      </c>
      <c r="J2094" s="7">
        <v>1457.58</v>
      </c>
      <c r="K2094" s="7" t="s">
        <v>132</v>
      </c>
      <c r="L2094" s="7">
        <v>3</v>
      </c>
      <c r="M2094" s="7" t="s">
        <v>4537</v>
      </c>
      <c r="N2094" s="7"/>
    </row>
    <row r="2095" spans="1:14" hidden="1" x14ac:dyDescent="0.35">
      <c r="A2095" s="7">
        <v>31307213</v>
      </c>
      <c r="B2095" s="7" t="s">
        <v>6570</v>
      </c>
      <c r="C2095" s="7" t="s">
        <v>4457</v>
      </c>
      <c r="D2095" s="7" t="s">
        <v>4452</v>
      </c>
      <c r="E2095" s="7" t="s">
        <v>0</v>
      </c>
      <c r="F2095" s="7" t="s">
        <v>132</v>
      </c>
      <c r="G2095" s="7">
        <v>340.5</v>
      </c>
      <c r="H2095" s="7">
        <v>388.72</v>
      </c>
      <c r="I2095" s="7">
        <v>4.5</v>
      </c>
      <c r="J2095" s="7">
        <v>733.72</v>
      </c>
      <c r="K2095" s="7" t="s">
        <v>132</v>
      </c>
      <c r="L2095" s="7">
        <v>2</v>
      </c>
      <c r="M2095" s="7" t="s">
        <v>4537</v>
      </c>
      <c r="N2095" s="7"/>
    </row>
    <row r="2096" spans="1:14" hidden="1" x14ac:dyDescent="0.35">
      <c r="A2096" s="7">
        <v>31307221</v>
      </c>
      <c r="B2096" s="7" t="s">
        <v>6571</v>
      </c>
      <c r="C2096" s="7" t="s">
        <v>4457</v>
      </c>
      <c r="D2096" s="7" t="s">
        <v>4452</v>
      </c>
      <c r="E2096" s="7" t="s">
        <v>0</v>
      </c>
      <c r="F2096" s="7" t="s">
        <v>132</v>
      </c>
      <c r="G2096" s="7">
        <v>355.85</v>
      </c>
      <c r="H2096" s="7">
        <v>359.84</v>
      </c>
      <c r="I2096" s="7">
        <v>4.5</v>
      </c>
      <c r="J2096" s="7">
        <v>720.19</v>
      </c>
      <c r="K2096" s="7" t="s">
        <v>132</v>
      </c>
      <c r="L2096" s="7">
        <v>2</v>
      </c>
      <c r="M2096" s="7" t="s">
        <v>4537</v>
      </c>
      <c r="N2096" s="7"/>
    </row>
    <row r="2097" spans="1:14" hidden="1" x14ac:dyDescent="0.35">
      <c r="A2097" s="7">
        <v>31307230</v>
      </c>
      <c r="B2097" s="7" t="s">
        <v>6572</v>
      </c>
      <c r="C2097" s="7" t="s">
        <v>4457</v>
      </c>
      <c r="D2097" s="7" t="s">
        <v>4452</v>
      </c>
      <c r="E2097" s="7" t="s">
        <v>0</v>
      </c>
      <c r="F2097" s="7" t="s">
        <v>132</v>
      </c>
      <c r="G2097" s="7">
        <v>397.95</v>
      </c>
      <c r="H2097" s="7">
        <v>459.04</v>
      </c>
      <c r="I2097" s="7">
        <v>4.5</v>
      </c>
      <c r="J2097" s="7">
        <v>861.49</v>
      </c>
      <c r="K2097" s="7" t="s">
        <v>132</v>
      </c>
      <c r="L2097" s="7">
        <v>3</v>
      </c>
      <c r="M2097" s="7" t="s">
        <v>4537</v>
      </c>
      <c r="N2097" s="7"/>
    </row>
    <row r="2098" spans="1:14" hidden="1" x14ac:dyDescent="0.35">
      <c r="A2098" s="7">
        <v>31307248</v>
      </c>
      <c r="B2098" s="7" t="s">
        <v>6573</v>
      </c>
      <c r="C2098" s="7" t="s">
        <v>4457</v>
      </c>
      <c r="D2098" s="7" t="s">
        <v>4452</v>
      </c>
      <c r="E2098" s="7" t="s">
        <v>0</v>
      </c>
      <c r="F2098" s="7" t="s">
        <v>132</v>
      </c>
      <c r="G2098" s="7">
        <v>332.09</v>
      </c>
      <c r="H2098" s="7">
        <v>526.4</v>
      </c>
      <c r="I2098" s="7">
        <v>4.5</v>
      </c>
      <c r="J2098" s="7">
        <v>862.99</v>
      </c>
      <c r="K2098" s="7" t="s">
        <v>132</v>
      </c>
      <c r="L2098" s="7">
        <v>2</v>
      </c>
      <c r="M2098" s="7" t="s">
        <v>4537</v>
      </c>
      <c r="N2098" s="7"/>
    </row>
    <row r="2099" spans="1:14" hidden="1" x14ac:dyDescent="0.35">
      <c r="A2099" s="7">
        <v>31307256</v>
      </c>
      <c r="B2099" s="7" t="s">
        <v>6574</v>
      </c>
      <c r="C2099" s="7" t="s">
        <v>4457</v>
      </c>
      <c r="D2099" s="7" t="s">
        <v>4452</v>
      </c>
      <c r="E2099" s="7" t="s">
        <v>0</v>
      </c>
      <c r="F2099" s="7" t="s">
        <v>132</v>
      </c>
      <c r="G2099" s="7">
        <v>497.53</v>
      </c>
      <c r="H2099" s="7">
        <v>344.1</v>
      </c>
      <c r="I2099" s="7">
        <v>4.5</v>
      </c>
      <c r="J2099" s="7">
        <v>846.13</v>
      </c>
      <c r="K2099" s="7" t="s">
        <v>132</v>
      </c>
      <c r="L2099" s="7">
        <v>2</v>
      </c>
      <c r="M2099" s="7" t="s">
        <v>4537</v>
      </c>
      <c r="N2099" s="7"/>
    </row>
    <row r="2100" spans="1:14" hidden="1" x14ac:dyDescent="0.35">
      <c r="A2100" s="7">
        <v>31307264</v>
      </c>
      <c r="B2100" s="7" t="s">
        <v>6575</v>
      </c>
      <c r="C2100" s="7" t="s">
        <v>4457</v>
      </c>
      <c r="D2100" s="7" t="s">
        <v>4452</v>
      </c>
      <c r="E2100" s="7" t="s">
        <v>0</v>
      </c>
      <c r="F2100" s="7" t="s">
        <v>132</v>
      </c>
      <c r="G2100" s="7">
        <v>380.11</v>
      </c>
      <c r="H2100" s="7">
        <v>430.4</v>
      </c>
      <c r="I2100" s="7">
        <v>4.5</v>
      </c>
      <c r="J2100" s="7">
        <v>815.01</v>
      </c>
      <c r="K2100" s="7" t="s">
        <v>132</v>
      </c>
      <c r="L2100" s="7">
        <v>2</v>
      </c>
      <c r="M2100" s="7" t="s">
        <v>4537</v>
      </c>
      <c r="N2100" s="7"/>
    </row>
    <row r="2101" spans="1:14" hidden="1" x14ac:dyDescent="0.35">
      <c r="A2101" s="7">
        <v>31307272</v>
      </c>
      <c r="B2101" s="7" t="s">
        <v>6576</v>
      </c>
      <c r="C2101" s="7" t="s">
        <v>4457</v>
      </c>
      <c r="D2101" s="7" t="s">
        <v>4452</v>
      </c>
      <c r="E2101" s="7" t="s">
        <v>0</v>
      </c>
      <c r="F2101" s="7" t="s">
        <v>132</v>
      </c>
      <c r="G2101" s="7">
        <v>397.95</v>
      </c>
      <c r="H2101" s="7">
        <v>459.04</v>
      </c>
      <c r="I2101" s="7">
        <v>4.5</v>
      </c>
      <c r="J2101" s="7">
        <v>861.49</v>
      </c>
      <c r="K2101" s="7" t="s">
        <v>132</v>
      </c>
      <c r="L2101" s="7">
        <v>2</v>
      </c>
      <c r="M2101" s="7" t="s">
        <v>4537</v>
      </c>
      <c r="N2101" s="7"/>
    </row>
    <row r="2102" spans="1:14" hidden="1" x14ac:dyDescent="0.35">
      <c r="A2102" s="7">
        <v>31307280</v>
      </c>
      <c r="B2102" s="7" t="s">
        <v>6577</v>
      </c>
      <c r="C2102" s="7" t="s">
        <v>4457</v>
      </c>
      <c r="D2102" s="7" t="s">
        <v>4452</v>
      </c>
      <c r="E2102" s="7" t="s">
        <v>0</v>
      </c>
      <c r="F2102" s="7" t="s">
        <v>132</v>
      </c>
      <c r="G2102" s="7">
        <v>919.89</v>
      </c>
      <c r="H2102" s="7">
        <v>782.58</v>
      </c>
      <c r="I2102" s="7">
        <v>0</v>
      </c>
      <c r="J2102" s="7">
        <v>1702.47</v>
      </c>
      <c r="K2102" s="7" t="s">
        <v>132</v>
      </c>
      <c r="L2102" s="7">
        <v>1</v>
      </c>
      <c r="M2102" s="7" t="s">
        <v>4537</v>
      </c>
      <c r="N2102" s="7"/>
    </row>
    <row r="2103" spans="1:14" hidden="1" x14ac:dyDescent="0.35">
      <c r="A2103" s="7">
        <v>31309011</v>
      </c>
      <c r="B2103" s="7" t="s">
        <v>6578</v>
      </c>
      <c r="C2103" s="7" t="s">
        <v>4445</v>
      </c>
      <c r="D2103" s="7" t="s">
        <v>4462</v>
      </c>
      <c r="E2103" s="7" t="s">
        <v>132</v>
      </c>
      <c r="F2103" s="7" t="s">
        <v>0</v>
      </c>
      <c r="G2103" s="7">
        <v>95.8</v>
      </c>
      <c r="H2103" s="7">
        <v>76.16</v>
      </c>
      <c r="I2103" s="7">
        <v>0</v>
      </c>
      <c r="J2103" s="7">
        <v>171.96</v>
      </c>
      <c r="K2103" s="7" t="s">
        <v>0</v>
      </c>
      <c r="L2103" s="7">
        <v>0</v>
      </c>
      <c r="M2103" s="7" t="s">
        <v>4537</v>
      </c>
      <c r="N2103" s="7"/>
    </row>
    <row r="2104" spans="1:14" hidden="1" x14ac:dyDescent="0.35">
      <c r="A2104" s="7">
        <v>31309020</v>
      </c>
      <c r="B2104" s="7" t="s">
        <v>6579</v>
      </c>
      <c r="C2104" s="7" t="s">
        <v>4457</v>
      </c>
      <c r="D2104" s="7" t="s">
        <v>4452</v>
      </c>
      <c r="E2104" s="7" t="s">
        <v>0</v>
      </c>
      <c r="F2104" s="7" t="s">
        <v>132</v>
      </c>
      <c r="G2104" s="7">
        <v>174.01</v>
      </c>
      <c r="H2104" s="7">
        <v>113.83</v>
      </c>
      <c r="I2104" s="7">
        <v>30.8</v>
      </c>
      <c r="J2104" s="7">
        <v>318.64</v>
      </c>
      <c r="K2104" s="7" t="s">
        <v>0</v>
      </c>
      <c r="L2104" s="7">
        <v>0</v>
      </c>
      <c r="M2104" s="7" t="s">
        <v>4537</v>
      </c>
      <c r="N2104" s="7"/>
    </row>
    <row r="2105" spans="1:14" hidden="1" x14ac:dyDescent="0.35">
      <c r="A2105" s="7">
        <v>31309038</v>
      </c>
      <c r="B2105" s="7" t="s">
        <v>6580</v>
      </c>
      <c r="C2105" s="7" t="s">
        <v>4445</v>
      </c>
      <c r="D2105" s="7" t="s">
        <v>4452</v>
      </c>
      <c r="E2105" s="7" t="s">
        <v>132</v>
      </c>
      <c r="F2105" s="7" t="s">
        <v>0</v>
      </c>
      <c r="G2105" s="7">
        <v>0</v>
      </c>
      <c r="H2105" s="7">
        <v>164.91</v>
      </c>
      <c r="I2105" s="7">
        <v>0</v>
      </c>
      <c r="J2105" s="7">
        <v>164.91</v>
      </c>
      <c r="K2105" s="7" t="s">
        <v>0</v>
      </c>
      <c r="L2105" s="7">
        <v>1</v>
      </c>
      <c r="M2105" s="7" t="s">
        <v>4537</v>
      </c>
      <c r="N2105" s="7"/>
    </row>
    <row r="2106" spans="1:14" hidden="1" x14ac:dyDescent="0.35">
      <c r="A2106" s="7">
        <v>31309046</v>
      </c>
      <c r="B2106" s="7" t="s">
        <v>6581</v>
      </c>
      <c r="C2106" s="7" t="s">
        <v>4457</v>
      </c>
      <c r="D2106" s="7" t="s">
        <v>4452</v>
      </c>
      <c r="E2106" s="7" t="s">
        <v>132</v>
      </c>
      <c r="F2106" s="7" t="s">
        <v>132</v>
      </c>
      <c r="G2106" s="7">
        <v>546.87</v>
      </c>
      <c r="H2106" s="7">
        <v>280.20999999999998</v>
      </c>
      <c r="I2106" s="7">
        <v>9.41</v>
      </c>
      <c r="J2106" s="7">
        <v>836.49</v>
      </c>
      <c r="K2106" s="7" t="s">
        <v>132</v>
      </c>
      <c r="L2106" s="7">
        <v>2</v>
      </c>
      <c r="M2106" s="7" t="s">
        <v>4537</v>
      </c>
      <c r="N2106" s="7"/>
    </row>
    <row r="2107" spans="1:14" hidden="1" x14ac:dyDescent="0.35">
      <c r="A2107" s="7">
        <v>31309054</v>
      </c>
      <c r="B2107" s="7" t="s">
        <v>6582</v>
      </c>
      <c r="C2107" s="7" t="s">
        <v>4457</v>
      </c>
      <c r="D2107" s="7" t="s">
        <v>4452</v>
      </c>
      <c r="E2107" s="7" t="s">
        <v>132</v>
      </c>
      <c r="F2107" s="7" t="s">
        <v>132</v>
      </c>
      <c r="G2107" s="7">
        <v>920.88</v>
      </c>
      <c r="H2107" s="7">
        <v>822.4</v>
      </c>
      <c r="I2107" s="7">
        <v>6.38</v>
      </c>
      <c r="J2107" s="7">
        <v>1749.66</v>
      </c>
      <c r="K2107" s="7" t="s">
        <v>132</v>
      </c>
      <c r="L2107" s="7">
        <v>2</v>
      </c>
      <c r="M2107" s="7" t="s">
        <v>4537</v>
      </c>
      <c r="N2107" s="7"/>
    </row>
    <row r="2108" spans="1:14" hidden="1" x14ac:dyDescent="0.35">
      <c r="A2108" s="7">
        <v>31309062</v>
      </c>
      <c r="B2108" s="7" t="s">
        <v>6583</v>
      </c>
      <c r="C2108" s="7" t="s">
        <v>4457</v>
      </c>
      <c r="D2108" s="7" t="s">
        <v>4452</v>
      </c>
      <c r="E2108" s="7" t="s">
        <v>132</v>
      </c>
      <c r="F2108" s="7" t="s">
        <v>132</v>
      </c>
      <c r="G2108" s="7">
        <v>431.31</v>
      </c>
      <c r="H2108" s="7">
        <v>271.45</v>
      </c>
      <c r="I2108" s="7">
        <v>0</v>
      </c>
      <c r="J2108" s="7">
        <v>702.76</v>
      </c>
      <c r="K2108" s="7" t="s">
        <v>132</v>
      </c>
      <c r="L2108" s="7">
        <v>1</v>
      </c>
      <c r="M2108" s="7" t="s">
        <v>4537</v>
      </c>
      <c r="N2108" s="7"/>
    </row>
    <row r="2109" spans="1:14" hidden="1" x14ac:dyDescent="0.35">
      <c r="A2109" s="7">
        <v>31309089</v>
      </c>
      <c r="B2109" s="7" t="s">
        <v>6584</v>
      </c>
      <c r="C2109" s="7" t="s">
        <v>4457</v>
      </c>
      <c r="D2109" s="7" t="s">
        <v>4452</v>
      </c>
      <c r="E2109" s="7" t="s">
        <v>132</v>
      </c>
      <c r="F2109" s="7" t="s">
        <v>132</v>
      </c>
      <c r="G2109" s="7">
        <v>903.26</v>
      </c>
      <c r="H2109" s="7">
        <v>730.61</v>
      </c>
      <c r="I2109" s="7">
        <v>7.98</v>
      </c>
      <c r="J2109" s="7">
        <v>1641.85</v>
      </c>
      <c r="K2109" s="7" t="s">
        <v>132</v>
      </c>
      <c r="L2109" s="7">
        <v>3</v>
      </c>
      <c r="M2109" s="7" t="s">
        <v>4537</v>
      </c>
      <c r="N2109" s="7"/>
    </row>
    <row r="2110" spans="1:14" ht="26" hidden="1" x14ac:dyDescent="0.35">
      <c r="A2110" s="7">
        <v>31309097</v>
      </c>
      <c r="B2110" s="7" t="s">
        <v>6585</v>
      </c>
      <c r="C2110" s="7" t="s">
        <v>4457</v>
      </c>
      <c r="D2110" s="7" t="s">
        <v>4452</v>
      </c>
      <c r="E2110" s="7" t="s">
        <v>132</v>
      </c>
      <c r="F2110" s="7" t="s">
        <v>132</v>
      </c>
      <c r="G2110" s="7">
        <v>171.81</v>
      </c>
      <c r="H2110" s="7">
        <v>388.32</v>
      </c>
      <c r="I2110" s="7">
        <v>30.8</v>
      </c>
      <c r="J2110" s="7">
        <v>590.92999999999995</v>
      </c>
      <c r="K2110" s="7" t="s">
        <v>132</v>
      </c>
      <c r="L2110" s="7">
        <v>2</v>
      </c>
      <c r="M2110" s="7" t="s">
        <v>4537</v>
      </c>
      <c r="N2110" s="7"/>
    </row>
    <row r="2111" spans="1:14" hidden="1" x14ac:dyDescent="0.35">
      <c r="A2111" s="7">
        <v>31309100</v>
      </c>
      <c r="B2111" s="7" t="s">
        <v>6586</v>
      </c>
      <c r="C2111" s="7" t="s">
        <v>4457</v>
      </c>
      <c r="D2111" s="7" t="s">
        <v>4452</v>
      </c>
      <c r="E2111" s="7" t="s">
        <v>132</v>
      </c>
      <c r="F2111" s="7" t="s">
        <v>132</v>
      </c>
      <c r="G2111" s="7">
        <v>677.43</v>
      </c>
      <c r="H2111" s="7">
        <v>288.2</v>
      </c>
      <c r="I2111" s="7">
        <v>0</v>
      </c>
      <c r="J2111" s="7">
        <v>965.63</v>
      </c>
      <c r="K2111" s="7" t="s">
        <v>132</v>
      </c>
      <c r="L2111" s="7">
        <v>2</v>
      </c>
      <c r="M2111" s="7" t="s">
        <v>4537</v>
      </c>
      <c r="N2111" s="7"/>
    </row>
    <row r="2112" spans="1:14" hidden="1" x14ac:dyDescent="0.35">
      <c r="A2112" s="7">
        <v>31309119</v>
      </c>
      <c r="B2112" s="7" t="s">
        <v>6587</v>
      </c>
      <c r="C2112" s="7" t="s">
        <v>4457</v>
      </c>
      <c r="D2112" s="7" t="s">
        <v>4452</v>
      </c>
      <c r="E2112" s="7" t="s">
        <v>132</v>
      </c>
      <c r="F2112" s="7" t="s">
        <v>132</v>
      </c>
      <c r="G2112" s="7">
        <v>794.38</v>
      </c>
      <c r="H2112" s="7">
        <v>726.66</v>
      </c>
      <c r="I2112" s="7">
        <v>0</v>
      </c>
      <c r="J2112" s="7">
        <v>1521.04</v>
      </c>
      <c r="K2112" s="7" t="s">
        <v>132</v>
      </c>
      <c r="L2112" s="7">
        <v>2</v>
      </c>
      <c r="M2112" s="7" t="s">
        <v>4537</v>
      </c>
      <c r="N2112" s="7"/>
    </row>
    <row r="2113" spans="1:14" hidden="1" x14ac:dyDescent="0.35">
      <c r="A2113" s="7">
        <v>31309127</v>
      </c>
      <c r="B2113" s="7" t="s">
        <v>6588</v>
      </c>
      <c r="C2113" s="7" t="s">
        <v>4457</v>
      </c>
      <c r="D2113" s="7" t="s">
        <v>4452</v>
      </c>
      <c r="E2113" s="7" t="s">
        <v>132</v>
      </c>
      <c r="F2113" s="7" t="s">
        <v>132</v>
      </c>
      <c r="G2113" s="7">
        <v>830.55</v>
      </c>
      <c r="H2113" s="7">
        <v>714.75</v>
      </c>
      <c r="I2113" s="7">
        <v>6.38</v>
      </c>
      <c r="J2113" s="7">
        <v>1551.68</v>
      </c>
      <c r="K2113" s="7" t="s">
        <v>132</v>
      </c>
      <c r="L2113" s="7">
        <v>2</v>
      </c>
      <c r="M2113" s="7" t="s">
        <v>4537</v>
      </c>
      <c r="N2113" s="7"/>
    </row>
    <row r="2114" spans="1:14" hidden="1" x14ac:dyDescent="0.35">
      <c r="A2114" s="7">
        <v>31309135</v>
      </c>
      <c r="B2114" s="7" t="s">
        <v>6589</v>
      </c>
      <c r="C2114" s="7" t="s">
        <v>4457</v>
      </c>
      <c r="D2114" s="7" t="s">
        <v>4452</v>
      </c>
      <c r="E2114" s="7" t="s">
        <v>132</v>
      </c>
      <c r="F2114" s="7" t="s">
        <v>132</v>
      </c>
      <c r="G2114" s="7">
        <v>192.03</v>
      </c>
      <c r="H2114" s="7">
        <v>326.02999999999997</v>
      </c>
      <c r="I2114" s="7">
        <v>0</v>
      </c>
      <c r="J2114" s="7">
        <v>518.05999999999995</v>
      </c>
      <c r="K2114" s="7" t="s">
        <v>132</v>
      </c>
      <c r="L2114" s="7">
        <v>2</v>
      </c>
      <c r="M2114" s="7" t="s">
        <v>4537</v>
      </c>
      <c r="N2114" s="7"/>
    </row>
    <row r="2115" spans="1:14" ht="26" hidden="1" x14ac:dyDescent="0.35">
      <c r="A2115" s="7">
        <v>31309151</v>
      </c>
      <c r="B2115" s="7" t="s">
        <v>6590</v>
      </c>
      <c r="C2115" s="7" t="s">
        <v>4457</v>
      </c>
      <c r="D2115" s="7" t="s">
        <v>4452</v>
      </c>
      <c r="E2115" s="7" t="s">
        <v>132</v>
      </c>
      <c r="F2115" s="7" t="s">
        <v>132</v>
      </c>
      <c r="G2115" s="7">
        <v>436.53</v>
      </c>
      <c r="H2115" s="7">
        <v>382.87</v>
      </c>
      <c r="I2115" s="7">
        <v>0</v>
      </c>
      <c r="J2115" s="7">
        <v>819.4</v>
      </c>
      <c r="K2115" s="7" t="s">
        <v>132</v>
      </c>
      <c r="L2115" s="7">
        <v>1</v>
      </c>
      <c r="M2115" s="7" t="s">
        <v>4537</v>
      </c>
      <c r="N2115" s="7"/>
    </row>
    <row r="2116" spans="1:14" hidden="1" x14ac:dyDescent="0.35">
      <c r="A2116" s="7">
        <v>31309186</v>
      </c>
      <c r="B2116" s="7" t="s">
        <v>6591</v>
      </c>
      <c r="C2116" s="7" t="s">
        <v>4457</v>
      </c>
      <c r="D2116" s="7" t="s">
        <v>4452</v>
      </c>
      <c r="E2116" s="7" t="s">
        <v>132</v>
      </c>
      <c r="F2116" s="7" t="s">
        <v>132</v>
      </c>
      <c r="G2116" s="7">
        <v>941.7</v>
      </c>
      <c r="H2116" s="7">
        <v>873.88</v>
      </c>
      <c r="I2116" s="7">
        <v>7.98</v>
      </c>
      <c r="J2116" s="7">
        <v>1823.56</v>
      </c>
      <c r="K2116" s="7" t="s">
        <v>132</v>
      </c>
      <c r="L2116" s="7">
        <v>2</v>
      </c>
      <c r="M2116" s="7" t="s">
        <v>4537</v>
      </c>
      <c r="N2116" s="7"/>
    </row>
    <row r="2117" spans="1:14" hidden="1" x14ac:dyDescent="0.35">
      <c r="A2117" s="7">
        <v>31309194</v>
      </c>
      <c r="B2117" s="7" t="s">
        <v>6592</v>
      </c>
      <c r="C2117" s="7" t="s">
        <v>4457</v>
      </c>
      <c r="D2117" s="7" t="s">
        <v>4452</v>
      </c>
      <c r="E2117" s="7" t="s">
        <v>0</v>
      </c>
      <c r="F2117" s="7" t="s">
        <v>132</v>
      </c>
      <c r="G2117" s="7">
        <v>921.98</v>
      </c>
      <c r="H2117" s="7">
        <v>1327.67</v>
      </c>
      <c r="I2117" s="7">
        <v>0</v>
      </c>
      <c r="J2117" s="7">
        <v>2249.65</v>
      </c>
      <c r="K2117" s="7" t="s">
        <v>132</v>
      </c>
      <c r="L2117" s="7">
        <v>1</v>
      </c>
      <c r="M2117" s="7" t="s">
        <v>4537</v>
      </c>
      <c r="N2117" s="7"/>
    </row>
    <row r="2118" spans="1:14" hidden="1" x14ac:dyDescent="0.35">
      <c r="A2118" s="7">
        <v>31401015</v>
      </c>
      <c r="B2118" s="7" t="s">
        <v>6593</v>
      </c>
      <c r="C2118" s="7" t="s">
        <v>4457</v>
      </c>
      <c r="D2118" s="7" t="s">
        <v>4452</v>
      </c>
      <c r="E2118" s="7" t="s">
        <v>0</v>
      </c>
      <c r="F2118" s="7" t="s">
        <v>132</v>
      </c>
      <c r="G2118" s="7">
        <v>1075.3699999999999</v>
      </c>
      <c r="H2118" s="7">
        <v>1148.82</v>
      </c>
      <c r="I2118" s="7">
        <v>0</v>
      </c>
      <c r="J2118" s="7">
        <v>2224.19</v>
      </c>
      <c r="K2118" s="7" t="s">
        <v>132</v>
      </c>
      <c r="L2118" s="7">
        <v>2</v>
      </c>
      <c r="M2118" s="7" t="s">
        <v>4540</v>
      </c>
      <c r="N2118" s="7"/>
    </row>
    <row r="2119" spans="1:14" hidden="1" x14ac:dyDescent="0.35">
      <c r="A2119" s="7">
        <v>31401031</v>
      </c>
      <c r="B2119" s="7" t="s">
        <v>6594</v>
      </c>
      <c r="C2119" s="7" t="s">
        <v>4457</v>
      </c>
      <c r="D2119" s="7" t="s">
        <v>4452</v>
      </c>
      <c r="E2119" s="7" t="s">
        <v>0</v>
      </c>
      <c r="F2119" s="7" t="s">
        <v>132</v>
      </c>
      <c r="G2119" s="7">
        <v>2182.35</v>
      </c>
      <c r="H2119" s="7">
        <v>1230.8800000000001</v>
      </c>
      <c r="I2119" s="7">
        <v>0</v>
      </c>
      <c r="J2119" s="7">
        <v>3413.23</v>
      </c>
      <c r="K2119" s="7" t="s">
        <v>132</v>
      </c>
      <c r="L2119" s="7">
        <v>4</v>
      </c>
      <c r="M2119" s="7" t="s">
        <v>4540</v>
      </c>
      <c r="N2119" s="7"/>
    </row>
    <row r="2120" spans="1:14" hidden="1" x14ac:dyDescent="0.35">
      <c r="A2120" s="7">
        <v>31401040</v>
      </c>
      <c r="B2120" s="7" t="s">
        <v>6595</v>
      </c>
      <c r="C2120" s="7" t="s">
        <v>4457</v>
      </c>
      <c r="D2120" s="7" t="s">
        <v>4452</v>
      </c>
      <c r="E2120" s="7" t="s">
        <v>132</v>
      </c>
      <c r="F2120" s="7" t="s">
        <v>132</v>
      </c>
      <c r="G2120" s="7">
        <v>892.08</v>
      </c>
      <c r="H2120" s="7">
        <v>756.99</v>
      </c>
      <c r="I2120" s="7">
        <v>75.55</v>
      </c>
      <c r="J2120" s="7">
        <v>1724.62</v>
      </c>
      <c r="K2120" s="7" t="s">
        <v>132</v>
      </c>
      <c r="L2120" s="7">
        <v>4</v>
      </c>
      <c r="M2120" s="7" t="s">
        <v>4540</v>
      </c>
      <c r="N2120" s="7"/>
    </row>
    <row r="2121" spans="1:14" hidden="1" x14ac:dyDescent="0.35">
      <c r="A2121" s="7">
        <v>31401058</v>
      </c>
      <c r="B2121" s="7" t="s">
        <v>6596</v>
      </c>
      <c r="C2121" s="7" t="s">
        <v>4457</v>
      </c>
      <c r="D2121" s="7" t="s">
        <v>4452</v>
      </c>
      <c r="E2121" s="7" t="s">
        <v>132</v>
      </c>
      <c r="F2121" s="7" t="s">
        <v>132</v>
      </c>
      <c r="G2121" s="7">
        <v>701.75</v>
      </c>
      <c r="H2121" s="7">
        <v>522.4</v>
      </c>
      <c r="I2121" s="7">
        <v>34.450000000000003</v>
      </c>
      <c r="J2121" s="7">
        <v>1258.5999999999999</v>
      </c>
      <c r="K2121" s="7" t="s">
        <v>132</v>
      </c>
      <c r="L2121" s="7">
        <v>4</v>
      </c>
      <c r="M2121" s="7" t="s">
        <v>4540</v>
      </c>
      <c r="N2121" s="7"/>
    </row>
    <row r="2122" spans="1:14" hidden="1" x14ac:dyDescent="0.35">
      <c r="A2122" s="7">
        <v>31401066</v>
      </c>
      <c r="B2122" s="7" t="s">
        <v>6597</v>
      </c>
      <c r="C2122" s="7" t="s">
        <v>4457</v>
      </c>
      <c r="D2122" s="7" t="s">
        <v>4452</v>
      </c>
      <c r="E2122" s="7" t="s">
        <v>132</v>
      </c>
      <c r="F2122" s="7" t="s">
        <v>132</v>
      </c>
      <c r="G2122" s="7">
        <v>1371.04</v>
      </c>
      <c r="H2122" s="7">
        <v>1015.83</v>
      </c>
      <c r="I2122" s="7">
        <v>78.099999999999994</v>
      </c>
      <c r="J2122" s="7">
        <v>2464.9699999999998</v>
      </c>
      <c r="K2122" s="7" t="s">
        <v>132</v>
      </c>
      <c r="L2122" s="7">
        <v>2</v>
      </c>
      <c r="M2122" s="7" t="s">
        <v>4540</v>
      </c>
      <c r="N2122" s="7"/>
    </row>
    <row r="2123" spans="1:14" ht="26" hidden="1" x14ac:dyDescent="0.35">
      <c r="A2123" s="7">
        <v>31401074</v>
      </c>
      <c r="B2123" s="7" t="s">
        <v>6598</v>
      </c>
      <c r="C2123" s="7" t="s">
        <v>4457</v>
      </c>
      <c r="D2123" s="7" t="s">
        <v>4452</v>
      </c>
      <c r="E2123" s="7" t="s">
        <v>0</v>
      </c>
      <c r="F2123" s="7" t="s">
        <v>132</v>
      </c>
      <c r="G2123" s="7">
        <v>1365.69</v>
      </c>
      <c r="H2123" s="7">
        <v>1038.08</v>
      </c>
      <c r="I2123" s="7">
        <v>179.12</v>
      </c>
      <c r="J2123" s="7">
        <v>2582.89</v>
      </c>
      <c r="K2123" s="7" t="s">
        <v>132</v>
      </c>
      <c r="L2123" s="7">
        <v>6</v>
      </c>
      <c r="M2123" s="7" t="s">
        <v>4540</v>
      </c>
      <c r="N2123" s="7"/>
    </row>
    <row r="2124" spans="1:14" hidden="1" x14ac:dyDescent="0.35">
      <c r="A2124" s="7">
        <v>31401082</v>
      </c>
      <c r="B2124" s="7" t="s">
        <v>6599</v>
      </c>
      <c r="C2124" s="7" t="s">
        <v>4457</v>
      </c>
      <c r="D2124" s="7" t="s">
        <v>4452</v>
      </c>
      <c r="E2124" s="7" t="s">
        <v>132</v>
      </c>
      <c r="F2124" s="7" t="s">
        <v>132</v>
      </c>
      <c r="G2124" s="7">
        <v>560.4</v>
      </c>
      <c r="H2124" s="7">
        <v>617.12</v>
      </c>
      <c r="I2124" s="7">
        <v>34.450000000000003</v>
      </c>
      <c r="J2124" s="7">
        <v>1211.97</v>
      </c>
      <c r="K2124" s="7" t="s">
        <v>132</v>
      </c>
      <c r="L2124" s="7">
        <v>2</v>
      </c>
      <c r="M2124" s="7" t="s">
        <v>4540</v>
      </c>
      <c r="N2124" s="7"/>
    </row>
    <row r="2125" spans="1:14" hidden="1" x14ac:dyDescent="0.35">
      <c r="A2125" s="7">
        <v>31401090</v>
      </c>
      <c r="B2125" s="7" t="s">
        <v>6600</v>
      </c>
      <c r="C2125" s="7" t="s">
        <v>4457</v>
      </c>
      <c r="D2125" s="7" t="s">
        <v>4452</v>
      </c>
      <c r="E2125" s="7" t="s">
        <v>0</v>
      </c>
      <c r="F2125" s="7" t="s">
        <v>132</v>
      </c>
      <c r="G2125" s="7">
        <v>1486.63</v>
      </c>
      <c r="H2125" s="7">
        <v>936.38</v>
      </c>
      <c r="I2125" s="7">
        <v>0</v>
      </c>
      <c r="J2125" s="7">
        <v>2423.0100000000002</v>
      </c>
      <c r="K2125" s="7" t="s">
        <v>132</v>
      </c>
      <c r="L2125" s="7">
        <v>2</v>
      </c>
      <c r="M2125" s="7" t="s">
        <v>4540</v>
      </c>
      <c r="N2125" s="7"/>
    </row>
    <row r="2126" spans="1:14" hidden="1" x14ac:dyDescent="0.35">
      <c r="A2126" s="7">
        <v>31401104</v>
      </c>
      <c r="B2126" s="7" t="s">
        <v>6601</v>
      </c>
      <c r="C2126" s="7" t="s">
        <v>4457</v>
      </c>
      <c r="D2126" s="7" t="s">
        <v>4452</v>
      </c>
      <c r="E2126" s="7" t="s">
        <v>0</v>
      </c>
      <c r="F2126" s="7" t="s">
        <v>132</v>
      </c>
      <c r="G2126" s="7">
        <v>1486.63</v>
      </c>
      <c r="H2126" s="7">
        <v>1201.08</v>
      </c>
      <c r="I2126" s="7">
        <v>0</v>
      </c>
      <c r="J2126" s="7">
        <v>2687.71</v>
      </c>
      <c r="K2126" s="7" t="s">
        <v>132</v>
      </c>
      <c r="L2126" s="7">
        <v>2</v>
      </c>
      <c r="M2126" s="7" t="s">
        <v>4540</v>
      </c>
      <c r="N2126" s="7"/>
    </row>
    <row r="2127" spans="1:14" hidden="1" x14ac:dyDescent="0.35">
      <c r="A2127" s="7">
        <v>31401112</v>
      </c>
      <c r="B2127" s="7" t="s">
        <v>6602</v>
      </c>
      <c r="C2127" s="7" t="s">
        <v>4457</v>
      </c>
      <c r="D2127" s="7" t="s">
        <v>4452</v>
      </c>
      <c r="E2127" s="7" t="s">
        <v>0</v>
      </c>
      <c r="F2127" s="7" t="s">
        <v>132</v>
      </c>
      <c r="G2127" s="7">
        <v>979.31</v>
      </c>
      <c r="H2127" s="7">
        <v>1326.05</v>
      </c>
      <c r="I2127" s="7">
        <v>34.450000000000003</v>
      </c>
      <c r="J2127" s="7">
        <v>2339.81</v>
      </c>
      <c r="K2127" s="7" t="s">
        <v>132</v>
      </c>
      <c r="L2127" s="7">
        <v>2</v>
      </c>
      <c r="M2127" s="7" t="s">
        <v>4540</v>
      </c>
      <c r="N2127" s="7"/>
    </row>
    <row r="2128" spans="1:14" hidden="1" x14ac:dyDescent="0.35">
      <c r="A2128" s="7">
        <v>31401120</v>
      </c>
      <c r="B2128" s="7" t="s">
        <v>6603</v>
      </c>
      <c r="C2128" s="7" t="s">
        <v>4457</v>
      </c>
      <c r="D2128" s="7" t="s">
        <v>4452</v>
      </c>
      <c r="E2128" s="7" t="s">
        <v>0</v>
      </c>
      <c r="F2128" s="7" t="s">
        <v>132</v>
      </c>
      <c r="G2128" s="7">
        <v>939.84</v>
      </c>
      <c r="H2128" s="7">
        <v>724</v>
      </c>
      <c r="I2128" s="7">
        <v>78.099999999999994</v>
      </c>
      <c r="J2128" s="7">
        <v>1741.94</v>
      </c>
      <c r="K2128" s="7" t="s">
        <v>132</v>
      </c>
      <c r="L2128" s="7">
        <v>2</v>
      </c>
      <c r="M2128" s="7" t="s">
        <v>4540</v>
      </c>
      <c r="N2128" s="7"/>
    </row>
    <row r="2129" spans="1:14" ht="26" hidden="1" x14ac:dyDescent="0.35">
      <c r="A2129" s="7">
        <v>31401139</v>
      </c>
      <c r="B2129" s="7" t="s">
        <v>6604</v>
      </c>
      <c r="C2129" s="7" t="s">
        <v>4457</v>
      </c>
      <c r="D2129" s="7" t="s">
        <v>4452</v>
      </c>
      <c r="E2129" s="7" t="s">
        <v>0</v>
      </c>
      <c r="F2129" s="7" t="s">
        <v>132</v>
      </c>
      <c r="G2129" s="7">
        <v>1296.9100000000001</v>
      </c>
      <c r="H2129" s="7">
        <v>1148.82</v>
      </c>
      <c r="I2129" s="7">
        <v>0</v>
      </c>
      <c r="J2129" s="7">
        <v>2445.73</v>
      </c>
      <c r="K2129" s="7" t="s">
        <v>132</v>
      </c>
      <c r="L2129" s="7">
        <v>4</v>
      </c>
      <c r="M2129" s="7" t="s">
        <v>4540</v>
      </c>
      <c r="N2129" s="7"/>
    </row>
    <row r="2130" spans="1:14" ht="26" hidden="1" x14ac:dyDescent="0.35">
      <c r="A2130" s="7">
        <v>31401147</v>
      </c>
      <c r="B2130" s="7" t="s">
        <v>6605</v>
      </c>
      <c r="C2130" s="7" t="s">
        <v>4457</v>
      </c>
      <c r="D2130" s="7" t="s">
        <v>4452</v>
      </c>
      <c r="E2130" s="7" t="s">
        <v>0</v>
      </c>
      <c r="F2130" s="7" t="s">
        <v>132</v>
      </c>
      <c r="G2130" s="7">
        <v>1296.9100000000001</v>
      </c>
      <c r="H2130" s="7">
        <v>1148.82</v>
      </c>
      <c r="I2130" s="7">
        <v>0</v>
      </c>
      <c r="J2130" s="7">
        <v>2445.73</v>
      </c>
      <c r="K2130" s="7" t="s">
        <v>132</v>
      </c>
      <c r="L2130" s="7">
        <v>4</v>
      </c>
      <c r="M2130" s="7" t="s">
        <v>4540</v>
      </c>
      <c r="N2130" s="7"/>
    </row>
    <row r="2131" spans="1:14" hidden="1" x14ac:dyDescent="0.35">
      <c r="A2131" s="7">
        <v>31401155</v>
      </c>
      <c r="B2131" s="7" t="s">
        <v>6606</v>
      </c>
      <c r="C2131" s="7" t="s">
        <v>4457</v>
      </c>
      <c r="D2131" s="7" t="s">
        <v>4452</v>
      </c>
      <c r="E2131" s="7" t="s">
        <v>0</v>
      </c>
      <c r="F2131" s="7" t="s">
        <v>132</v>
      </c>
      <c r="G2131" s="7">
        <v>1259.5</v>
      </c>
      <c r="H2131" s="7">
        <v>1755.03</v>
      </c>
      <c r="I2131" s="7">
        <v>179.12</v>
      </c>
      <c r="J2131" s="7">
        <v>3193.65</v>
      </c>
      <c r="K2131" s="7" t="s">
        <v>132</v>
      </c>
      <c r="L2131" s="7">
        <v>6</v>
      </c>
      <c r="M2131" s="7" t="s">
        <v>4540</v>
      </c>
      <c r="N2131" s="7"/>
    </row>
    <row r="2132" spans="1:14" hidden="1" x14ac:dyDescent="0.35">
      <c r="A2132" s="7">
        <v>31401163</v>
      </c>
      <c r="B2132" s="7" t="s">
        <v>6607</v>
      </c>
      <c r="C2132" s="7" t="s">
        <v>4457</v>
      </c>
      <c r="D2132" s="7" t="s">
        <v>4452</v>
      </c>
      <c r="E2132" s="7" t="s">
        <v>0</v>
      </c>
      <c r="F2132" s="7" t="s">
        <v>132</v>
      </c>
      <c r="G2132" s="7">
        <v>1359.5</v>
      </c>
      <c r="H2132" s="7">
        <v>1259.5</v>
      </c>
      <c r="I2132" s="7">
        <v>179.12</v>
      </c>
      <c r="J2132" s="7">
        <v>2798.12</v>
      </c>
      <c r="K2132" s="7" t="s">
        <v>132</v>
      </c>
      <c r="L2132" s="7">
        <v>6</v>
      </c>
      <c r="M2132" s="7" t="s">
        <v>4540</v>
      </c>
      <c r="N2132" s="7"/>
    </row>
    <row r="2133" spans="1:14" hidden="1" x14ac:dyDescent="0.35">
      <c r="A2133" s="7">
        <v>31401171</v>
      </c>
      <c r="B2133" s="7" t="s">
        <v>6608</v>
      </c>
      <c r="C2133" s="7" t="s">
        <v>4457</v>
      </c>
      <c r="D2133" s="7" t="s">
        <v>4452</v>
      </c>
      <c r="E2133" s="7" t="s">
        <v>0</v>
      </c>
      <c r="F2133" s="7" t="s">
        <v>132</v>
      </c>
      <c r="G2133" s="7">
        <v>1259.5</v>
      </c>
      <c r="H2133" s="7">
        <v>1535.65</v>
      </c>
      <c r="I2133" s="7">
        <v>179.12</v>
      </c>
      <c r="J2133" s="7">
        <v>2974.27</v>
      </c>
      <c r="K2133" s="7" t="s">
        <v>132</v>
      </c>
      <c r="L2133" s="7">
        <v>6</v>
      </c>
      <c r="M2133" s="7" t="s">
        <v>4540</v>
      </c>
      <c r="N2133" s="7"/>
    </row>
    <row r="2134" spans="1:14" hidden="1" x14ac:dyDescent="0.35">
      <c r="A2134" s="7">
        <v>31401198</v>
      </c>
      <c r="B2134" s="7" t="s">
        <v>6609</v>
      </c>
      <c r="C2134" s="7" t="s">
        <v>4445</v>
      </c>
      <c r="D2134" s="7" t="s">
        <v>4462</v>
      </c>
      <c r="E2134" s="7" t="s">
        <v>132</v>
      </c>
      <c r="F2134" s="7" t="s">
        <v>0</v>
      </c>
      <c r="G2134" s="7">
        <v>57.2</v>
      </c>
      <c r="H2134" s="7">
        <v>77.56</v>
      </c>
      <c r="I2134" s="7">
        <v>0</v>
      </c>
      <c r="J2134" s="7">
        <v>134.76</v>
      </c>
      <c r="K2134" s="7" t="s">
        <v>132</v>
      </c>
      <c r="L2134" s="7">
        <v>1</v>
      </c>
      <c r="M2134" s="7" t="s">
        <v>4540</v>
      </c>
      <c r="N2134" s="7"/>
    </row>
    <row r="2135" spans="1:14" hidden="1" x14ac:dyDescent="0.35">
      <c r="A2135" s="7">
        <v>31401201</v>
      </c>
      <c r="B2135" s="7" t="s">
        <v>6610</v>
      </c>
      <c r="C2135" s="7" t="s">
        <v>4457</v>
      </c>
      <c r="D2135" s="7" t="s">
        <v>4452</v>
      </c>
      <c r="E2135" s="7" t="s">
        <v>0</v>
      </c>
      <c r="F2135" s="7" t="s">
        <v>132</v>
      </c>
      <c r="G2135" s="7">
        <v>856.48</v>
      </c>
      <c r="H2135" s="7">
        <v>507.97</v>
      </c>
      <c r="I2135" s="7">
        <v>78.099999999999994</v>
      </c>
      <c r="J2135" s="7">
        <v>1442.55</v>
      </c>
      <c r="K2135" s="7" t="s">
        <v>132</v>
      </c>
      <c r="L2135" s="7">
        <v>4</v>
      </c>
      <c r="M2135" s="7" t="s">
        <v>4540</v>
      </c>
      <c r="N2135" s="7"/>
    </row>
    <row r="2136" spans="1:14" hidden="1" x14ac:dyDescent="0.35">
      <c r="A2136" s="7">
        <v>31401228</v>
      </c>
      <c r="B2136" s="7" t="s">
        <v>6611</v>
      </c>
      <c r="C2136" s="7" t="s">
        <v>4457</v>
      </c>
      <c r="D2136" s="7" t="s">
        <v>4452</v>
      </c>
      <c r="E2136" s="7" t="s">
        <v>0</v>
      </c>
      <c r="F2136" s="7" t="s">
        <v>132</v>
      </c>
      <c r="G2136" s="7">
        <v>828.76</v>
      </c>
      <c r="H2136" s="7">
        <v>244.37</v>
      </c>
      <c r="I2136" s="7">
        <v>0</v>
      </c>
      <c r="J2136" s="7">
        <v>1073.1300000000001</v>
      </c>
      <c r="K2136" s="7" t="s">
        <v>132</v>
      </c>
      <c r="L2136" s="7">
        <v>1</v>
      </c>
      <c r="M2136" s="7" t="s">
        <v>4540</v>
      </c>
      <c r="N2136" s="7"/>
    </row>
    <row r="2137" spans="1:14" hidden="1" x14ac:dyDescent="0.35">
      <c r="A2137" s="7">
        <v>31401236</v>
      </c>
      <c r="B2137" s="7" t="s">
        <v>6612</v>
      </c>
      <c r="C2137" s="7" t="s">
        <v>4457</v>
      </c>
      <c r="D2137" s="7" t="s">
        <v>4452</v>
      </c>
      <c r="E2137" s="7" t="s">
        <v>0</v>
      </c>
      <c r="F2137" s="7" t="s">
        <v>132</v>
      </c>
      <c r="G2137" s="7">
        <v>856.48</v>
      </c>
      <c r="H2137" s="7">
        <v>970.43</v>
      </c>
      <c r="I2137" s="7">
        <v>68.95</v>
      </c>
      <c r="J2137" s="7">
        <v>1895.86</v>
      </c>
      <c r="K2137" s="7" t="s">
        <v>132</v>
      </c>
      <c r="L2137" s="7">
        <v>4</v>
      </c>
      <c r="M2137" s="7" t="s">
        <v>4540</v>
      </c>
      <c r="N2137" s="7"/>
    </row>
    <row r="2138" spans="1:14" hidden="1" x14ac:dyDescent="0.35">
      <c r="A2138" s="7">
        <v>31401244</v>
      </c>
      <c r="B2138" s="7" t="s">
        <v>6613</v>
      </c>
      <c r="C2138" s="7" t="s">
        <v>4457</v>
      </c>
      <c r="D2138" s="7" t="s">
        <v>4452</v>
      </c>
      <c r="E2138" s="7" t="s">
        <v>0</v>
      </c>
      <c r="F2138" s="7" t="s">
        <v>132</v>
      </c>
      <c r="G2138" s="7">
        <v>856.48</v>
      </c>
      <c r="H2138" s="7">
        <v>629.74</v>
      </c>
      <c r="I2138" s="7">
        <v>68.95</v>
      </c>
      <c r="J2138" s="7">
        <v>1555.17</v>
      </c>
      <c r="K2138" s="7" t="s">
        <v>132</v>
      </c>
      <c r="L2138" s="7">
        <v>4</v>
      </c>
      <c r="M2138" s="7" t="s">
        <v>4540</v>
      </c>
      <c r="N2138" s="7"/>
    </row>
    <row r="2139" spans="1:14" hidden="1" x14ac:dyDescent="0.35">
      <c r="A2139" s="7">
        <v>31401252</v>
      </c>
      <c r="B2139" s="7" t="s">
        <v>6614</v>
      </c>
      <c r="C2139" s="7" t="s">
        <v>4457</v>
      </c>
      <c r="D2139" s="7" t="s">
        <v>4452</v>
      </c>
      <c r="E2139" s="7" t="s">
        <v>0</v>
      </c>
      <c r="F2139" s="7" t="s">
        <v>132</v>
      </c>
      <c r="G2139" s="7">
        <v>3849.57</v>
      </c>
      <c r="H2139" s="7">
        <v>2503.1999999999998</v>
      </c>
      <c r="I2139" s="7">
        <v>80.03</v>
      </c>
      <c r="J2139" s="7">
        <v>6432.8</v>
      </c>
      <c r="K2139" s="7" t="s">
        <v>132</v>
      </c>
      <c r="L2139" s="7">
        <v>4</v>
      </c>
      <c r="M2139" s="7" t="s">
        <v>4540</v>
      </c>
      <c r="N2139" s="7"/>
    </row>
    <row r="2140" spans="1:14" hidden="1" x14ac:dyDescent="0.35">
      <c r="A2140" s="7">
        <v>31401260</v>
      </c>
      <c r="B2140" s="7" t="s">
        <v>6615</v>
      </c>
      <c r="C2140" s="7" t="s">
        <v>4457</v>
      </c>
      <c r="D2140" s="7" t="s">
        <v>4452</v>
      </c>
      <c r="E2140" s="7" t="s">
        <v>0</v>
      </c>
      <c r="F2140" s="7" t="s">
        <v>132</v>
      </c>
      <c r="G2140" s="7">
        <v>1371.5</v>
      </c>
      <c r="H2140" s="7">
        <v>738.4</v>
      </c>
      <c r="I2140" s="7">
        <v>113.71</v>
      </c>
      <c r="J2140" s="7">
        <v>2223.61</v>
      </c>
      <c r="K2140" s="7" t="s">
        <v>132</v>
      </c>
      <c r="L2140" s="7">
        <v>6</v>
      </c>
      <c r="M2140" s="7" t="s">
        <v>4540</v>
      </c>
      <c r="N2140" s="7"/>
    </row>
    <row r="2141" spans="1:14" hidden="1" x14ac:dyDescent="0.35">
      <c r="A2141" s="7">
        <v>31401279</v>
      </c>
      <c r="B2141" s="7" t="s">
        <v>6616</v>
      </c>
      <c r="C2141" s="7" t="s">
        <v>4457</v>
      </c>
      <c r="D2141" s="7" t="s">
        <v>4452</v>
      </c>
      <c r="E2141" s="7" t="s">
        <v>132</v>
      </c>
      <c r="F2141" s="7" t="s">
        <v>132</v>
      </c>
      <c r="G2141" s="7">
        <v>856.48</v>
      </c>
      <c r="H2141" s="7">
        <v>565.86</v>
      </c>
      <c r="I2141" s="7">
        <v>68.95</v>
      </c>
      <c r="J2141" s="7">
        <v>1491.29</v>
      </c>
      <c r="K2141" s="7" t="s">
        <v>132</v>
      </c>
      <c r="L2141" s="7">
        <v>4</v>
      </c>
      <c r="M2141" s="7" t="s">
        <v>4540</v>
      </c>
      <c r="N2141" s="7"/>
    </row>
    <row r="2142" spans="1:14" hidden="1" x14ac:dyDescent="0.35">
      <c r="A2142" s="7">
        <v>31401287</v>
      </c>
      <c r="B2142" s="7" t="s">
        <v>6617</v>
      </c>
      <c r="C2142" s="7" t="s">
        <v>4457</v>
      </c>
      <c r="D2142" s="7" t="s">
        <v>4452</v>
      </c>
      <c r="E2142" s="7" t="s">
        <v>0</v>
      </c>
      <c r="F2142" s="7" t="s">
        <v>132</v>
      </c>
      <c r="G2142" s="7">
        <v>1559.5</v>
      </c>
      <c r="H2142" s="7">
        <v>1067.43</v>
      </c>
      <c r="I2142" s="7">
        <v>75.55</v>
      </c>
      <c r="J2142" s="7">
        <v>2702.48</v>
      </c>
      <c r="K2142" s="7" t="s">
        <v>132</v>
      </c>
      <c r="L2142" s="7">
        <v>6</v>
      </c>
      <c r="M2142" s="7" t="s">
        <v>4540</v>
      </c>
      <c r="N2142" s="7"/>
    </row>
    <row r="2143" spans="1:14" hidden="1" x14ac:dyDescent="0.35">
      <c r="A2143" s="7">
        <v>31401295</v>
      </c>
      <c r="B2143" s="7" t="s">
        <v>6618</v>
      </c>
      <c r="C2143" s="7" t="s">
        <v>4457</v>
      </c>
      <c r="D2143" s="7" t="s">
        <v>4452</v>
      </c>
      <c r="E2143" s="7" t="s">
        <v>132</v>
      </c>
      <c r="F2143" s="7" t="s">
        <v>132</v>
      </c>
      <c r="G2143" s="7">
        <v>856.48</v>
      </c>
      <c r="H2143" s="7">
        <v>736.95</v>
      </c>
      <c r="I2143" s="7">
        <v>34.43</v>
      </c>
      <c r="J2143" s="7">
        <v>1627.86</v>
      </c>
      <c r="K2143" s="7" t="s">
        <v>132</v>
      </c>
      <c r="L2143" s="7">
        <v>6</v>
      </c>
      <c r="M2143" s="7" t="s">
        <v>4540</v>
      </c>
      <c r="N2143" s="7"/>
    </row>
    <row r="2144" spans="1:14" hidden="1" x14ac:dyDescent="0.35">
      <c r="A2144" s="7">
        <v>31401309</v>
      </c>
      <c r="B2144" s="7" t="s">
        <v>6619</v>
      </c>
      <c r="C2144" s="7" t="s">
        <v>4457</v>
      </c>
      <c r="D2144" s="7" t="s">
        <v>4452</v>
      </c>
      <c r="E2144" s="7" t="s">
        <v>132</v>
      </c>
      <c r="F2144" s="7" t="s">
        <v>132</v>
      </c>
      <c r="G2144" s="7">
        <v>1591.81</v>
      </c>
      <c r="H2144" s="7">
        <v>681.45</v>
      </c>
      <c r="I2144" s="7">
        <v>121.61</v>
      </c>
      <c r="J2144" s="7">
        <v>2394.87</v>
      </c>
      <c r="K2144" s="7" t="s">
        <v>132</v>
      </c>
      <c r="L2144" s="7">
        <v>6</v>
      </c>
      <c r="M2144" s="7" t="s">
        <v>4540</v>
      </c>
      <c r="N2144" s="7"/>
    </row>
    <row r="2145" spans="1:14" hidden="1" x14ac:dyDescent="0.35">
      <c r="A2145" s="7">
        <v>31401333</v>
      </c>
      <c r="B2145" s="7" t="s">
        <v>6620</v>
      </c>
      <c r="C2145" s="7" t="s">
        <v>4457</v>
      </c>
      <c r="D2145" s="7" t="s">
        <v>4452</v>
      </c>
      <c r="E2145" s="7" t="s">
        <v>0</v>
      </c>
      <c r="F2145" s="7" t="s">
        <v>132</v>
      </c>
      <c r="G2145" s="7">
        <v>856.48</v>
      </c>
      <c r="H2145" s="7">
        <v>814.72</v>
      </c>
      <c r="I2145" s="7">
        <v>121.61</v>
      </c>
      <c r="J2145" s="7">
        <v>1792.81</v>
      </c>
      <c r="K2145" s="7" t="s">
        <v>132</v>
      </c>
      <c r="L2145" s="7">
        <v>6</v>
      </c>
      <c r="M2145" s="7" t="s">
        <v>4540</v>
      </c>
      <c r="N2145" s="7"/>
    </row>
    <row r="2146" spans="1:14" ht="26" hidden="1" x14ac:dyDescent="0.35">
      <c r="A2146" s="7">
        <v>31401341</v>
      </c>
      <c r="B2146" s="7" t="s">
        <v>6621</v>
      </c>
      <c r="C2146" s="7" t="s">
        <v>4457</v>
      </c>
      <c r="D2146" s="7" t="s">
        <v>4452</v>
      </c>
      <c r="E2146" s="7" t="s">
        <v>0</v>
      </c>
      <c r="F2146" s="7" t="s">
        <v>132</v>
      </c>
      <c r="G2146" s="7">
        <v>701.75</v>
      </c>
      <c r="H2146" s="7">
        <v>390.96</v>
      </c>
      <c r="I2146" s="7">
        <v>0</v>
      </c>
      <c r="J2146" s="7">
        <v>1092.71</v>
      </c>
      <c r="K2146" s="7" t="s">
        <v>132</v>
      </c>
      <c r="L2146" s="7">
        <v>2</v>
      </c>
      <c r="M2146" s="7" t="s">
        <v>4540</v>
      </c>
      <c r="N2146" s="7"/>
    </row>
    <row r="2147" spans="1:14" hidden="1" x14ac:dyDescent="0.35">
      <c r="A2147" s="7">
        <v>31401350</v>
      </c>
      <c r="B2147" s="7" t="s">
        <v>6622</v>
      </c>
      <c r="C2147" s="7" t="s">
        <v>4457</v>
      </c>
      <c r="D2147" s="7" t="s">
        <v>4462</v>
      </c>
      <c r="E2147" s="7" t="s">
        <v>0</v>
      </c>
      <c r="F2147" s="7" t="s">
        <v>132</v>
      </c>
      <c r="G2147" s="7">
        <v>133.65</v>
      </c>
      <c r="H2147" s="7">
        <v>94.08</v>
      </c>
      <c r="I2147" s="7">
        <v>0</v>
      </c>
      <c r="J2147" s="7">
        <v>227.73</v>
      </c>
      <c r="K2147" s="7" t="s">
        <v>132</v>
      </c>
      <c r="L2147" s="7">
        <v>2</v>
      </c>
      <c r="M2147" s="7" t="s">
        <v>4540</v>
      </c>
      <c r="N2147" s="7"/>
    </row>
    <row r="2148" spans="1:14" hidden="1" x14ac:dyDescent="0.35">
      <c r="A2148" s="7">
        <v>31402011</v>
      </c>
      <c r="B2148" s="7" t="s">
        <v>6623</v>
      </c>
      <c r="C2148" s="7" t="s">
        <v>4457</v>
      </c>
      <c r="D2148" s="7" t="s">
        <v>4452</v>
      </c>
      <c r="E2148" s="7" t="s">
        <v>0</v>
      </c>
      <c r="F2148" s="7" t="s">
        <v>132</v>
      </c>
      <c r="G2148" s="7">
        <v>560.4</v>
      </c>
      <c r="H2148" s="7">
        <v>1015.83</v>
      </c>
      <c r="I2148" s="7">
        <v>55.33</v>
      </c>
      <c r="J2148" s="7">
        <v>1631.56</v>
      </c>
      <c r="K2148" s="7" t="s">
        <v>132</v>
      </c>
      <c r="L2148" s="7">
        <v>2</v>
      </c>
      <c r="M2148" s="7" t="s">
        <v>4540</v>
      </c>
      <c r="N2148" s="7"/>
    </row>
    <row r="2149" spans="1:14" hidden="1" x14ac:dyDescent="0.35">
      <c r="A2149" s="7">
        <v>31402020</v>
      </c>
      <c r="B2149" s="7" t="s">
        <v>6624</v>
      </c>
      <c r="C2149" s="7" t="s">
        <v>4457</v>
      </c>
      <c r="D2149" s="7" t="s">
        <v>4452</v>
      </c>
      <c r="E2149" s="7" t="s">
        <v>0</v>
      </c>
      <c r="F2149" s="7" t="s">
        <v>132</v>
      </c>
      <c r="G2149" s="7">
        <v>1287.99</v>
      </c>
      <c r="H2149" s="7">
        <v>1215.8599999999999</v>
      </c>
      <c r="I2149" s="7">
        <v>78.099999999999994</v>
      </c>
      <c r="J2149" s="7">
        <v>2581.9499999999998</v>
      </c>
      <c r="K2149" s="7" t="s">
        <v>132</v>
      </c>
      <c r="L2149" s="7">
        <v>4</v>
      </c>
      <c r="M2149" s="7" t="s">
        <v>4540</v>
      </c>
      <c r="N2149" s="7"/>
    </row>
    <row r="2150" spans="1:14" ht="26" hidden="1" x14ac:dyDescent="0.35">
      <c r="A2150" s="7">
        <v>31402038</v>
      </c>
      <c r="B2150" s="7" t="s">
        <v>6625</v>
      </c>
      <c r="C2150" s="7" t="s">
        <v>4457</v>
      </c>
      <c r="D2150" s="7" t="s">
        <v>4452</v>
      </c>
      <c r="E2150" s="7" t="s">
        <v>132</v>
      </c>
      <c r="F2150" s="7" t="s">
        <v>132</v>
      </c>
      <c r="G2150" s="7">
        <v>82.39</v>
      </c>
      <c r="H2150" s="7">
        <v>104.88</v>
      </c>
      <c r="I2150" s="7">
        <v>0</v>
      </c>
      <c r="J2150" s="7">
        <v>187.27</v>
      </c>
      <c r="K2150" s="7" t="s">
        <v>132</v>
      </c>
      <c r="L2150" s="7">
        <v>1</v>
      </c>
      <c r="M2150" s="7" t="s">
        <v>4540</v>
      </c>
      <c r="N2150" s="7"/>
    </row>
    <row r="2151" spans="1:14" hidden="1" x14ac:dyDescent="0.35">
      <c r="A2151" s="7">
        <v>31403018</v>
      </c>
      <c r="B2151" s="7" t="s">
        <v>6626</v>
      </c>
      <c r="C2151" s="7" t="s">
        <v>4457</v>
      </c>
      <c r="D2151" s="7" t="s">
        <v>4452</v>
      </c>
      <c r="E2151" s="7" t="s">
        <v>0</v>
      </c>
      <c r="F2151" s="7" t="s">
        <v>132</v>
      </c>
      <c r="G2151" s="7">
        <v>82.39</v>
      </c>
      <c r="H2151" s="7">
        <v>135.19999999999999</v>
      </c>
      <c r="I2151" s="7">
        <v>30.8</v>
      </c>
      <c r="J2151" s="7">
        <v>248.39</v>
      </c>
      <c r="K2151" s="7" t="s">
        <v>132</v>
      </c>
      <c r="L2151" s="7">
        <v>1</v>
      </c>
      <c r="M2151" s="7" t="s">
        <v>4540</v>
      </c>
      <c r="N2151" s="7"/>
    </row>
    <row r="2152" spans="1:14" hidden="1" x14ac:dyDescent="0.35">
      <c r="A2152" s="7">
        <v>31403034</v>
      </c>
      <c r="B2152" s="7" t="s">
        <v>6627</v>
      </c>
      <c r="C2152" s="7" t="s">
        <v>4457</v>
      </c>
      <c r="D2152" s="7" t="s">
        <v>4452</v>
      </c>
      <c r="E2152" s="7" t="s">
        <v>0</v>
      </c>
      <c r="F2152" s="7" t="s">
        <v>132</v>
      </c>
      <c r="G2152" s="7">
        <v>317.37</v>
      </c>
      <c r="H2152" s="7">
        <v>325.76</v>
      </c>
      <c r="I2152" s="7">
        <v>0</v>
      </c>
      <c r="J2152" s="7">
        <v>643.13</v>
      </c>
      <c r="K2152" s="7" t="s">
        <v>132</v>
      </c>
      <c r="L2152" s="7">
        <v>3</v>
      </c>
      <c r="M2152" s="7" t="s">
        <v>4540</v>
      </c>
      <c r="N2152" s="7"/>
    </row>
    <row r="2153" spans="1:14" hidden="1" x14ac:dyDescent="0.35">
      <c r="A2153" s="7">
        <v>31403042</v>
      </c>
      <c r="B2153" s="7" t="s">
        <v>6628</v>
      </c>
      <c r="C2153" s="7" t="s">
        <v>4457</v>
      </c>
      <c r="D2153" s="7" t="s">
        <v>4452</v>
      </c>
      <c r="E2153" s="7" t="s">
        <v>0</v>
      </c>
      <c r="F2153" s="7" t="s">
        <v>132</v>
      </c>
      <c r="G2153" s="7">
        <v>537.09</v>
      </c>
      <c r="H2153" s="7">
        <v>621.44000000000005</v>
      </c>
      <c r="I2153" s="7">
        <v>18.43</v>
      </c>
      <c r="J2153" s="7">
        <v>1176.96</v>
      </c>
      <c r="K2153" s="7" t="s">
        <v>132</v>
      </c>
      <c r="L2153" s="7">
        <v>2</v>
      </c>
      <c r="M2153" s="7" t="s">
        <v>4540</v>
      </c>
      <c r="N2153" s="7"/>
    </row>
    <row r="2154" spans="1:14" hidden="1" x14ac:dyDescent="0.35">
      <c r="A2154" s="7">
        <v>31403050</v>
      </c>
      <c r="B2154" s="7" t="s">
        <v>6629</v>
      </c>
      <c r="C2154" s="7" t="s">
        <v>4457</v>
      </c>
      <c r="D2154" s="7" t="s">
        <v>4452</v>
      </c>
      <c r="E2154" s="7" t="s">
        <v>0</v>
      </c>
      <c r="F2154" s="7" t="s">
        <v>132</v>
      </c>
      <c r="G2154" s="7">
        <v>537.09</v>
      </c>
      <c r="H2154" s="7">
        <v>1043.31</v>
      </c>
      <c r="I2154" s="7">
        <v>18.43</v>
      </c>
      <c r="J2154" s="7">
        <v>1598.83</v>
      </c>
      <c r="K2154" s="7" t="s">
        <v>132</v>
      </c>
      <c r="L2154" s="7">
        <v>2</v>
      </c>
      <c r="M2154" s="7" t="s">
        <v>4540</v>
      </c>
      <c r="N2154" s="7"/>
    </row>
    <row r="2155" spans="1:14" hidden="1" x14ac:dyDescent="0.35">
      <c r="A2155" s="7">
        <v>31403069</v>
      </c>
      <c r="B2155" s="7" t="s">
        <v>6630</v>
      </c>
      <c r="C2155" s="7" t="s">
        <v>4457</v>
      </c>
      <c r="D2155" s="7" t="s">
        <v>4452</v>
      </c>
      <c r="E2155" s="7" t="s">
        <v>0</v>
      </c>
      <c r="F2155" s="7" t="s">
        <v>132</v>
      </c>
      <c r="G2155" s="7">
        <v>537.09</v>
      </c>
      <c r="H2155" s="7">
        <v>973.37</v>
      </c>
      <c r="I2155" s="7">
        <v>18.43</v>
      </c>
      <c r="J2155" s="7">
        <v>1528.89</v>
      </c>
      <c r="K2155" s="7" t="s">
        <v>132</v>
      </c>
      <c r="L2155" s="7">
        <v>2</v>
      </c>
      <c r="M2155" s="7" t="s">
        <v>4540</v>
      </c>
      <c r="N2155" s="7"/>
    </row>
    <row r="2156" spans="1:14" hidden="1" x14ac:dyDescent="0.35">
      <c r="A2156" s="7">
        <v>31403077</v>
      </c>
      <c r="B2156" s="7" t="s">
        <v>6631</v>
      </c>
      <c r="C2156" s="7" t="s">
        <v>4457</v>
      </c>
      <c r="D2156" s="7" t="s">
        <v>4452</v>
      </c>
      <c r="E2156" s="7" t="s">
        <v>0</v>
      </c>
      <c r="F2156" s="7" t="s">
        <v>132</v>
      </c>
      <c r="G2156" s="7">
        <v>537.09</v>
      </c>
      <c r="H2156" s="7">
        <v>1103.6099999999999</v>
      </c>
      <c r="I2156" s="7">
        <v>18.43</v>
      </c>
      <c r="J2156" s="7">
        <v>1659.13</v>
      </c>
      <c r="K2156" s="7" t="s">
        <v>132</v>
      </c>
      <c r="L2156" s="7">
        <v>2</v>
      </c>
      <c r="M2156" s="7" t="s">
        <v>4540</v>
      </c>
      <c r="N2156" s="7"/>
    </row>
    <row r="2157" spans="1:14" hidden="1" x14ac:dyDescent="0.35">
      <c r="A2157" s="7">
        <v>31403085</v>
      </c>
      <c r="B2157" s="7" t="s">
        <v>6632</v>
      </c>
      <c r="C2157" s="7" t="s">
        <v>4457</v>
      </c>
      <c r="D2157" s="7" t="s">
        <v>4452</v>
      </c>
      <c r="E2157" s="7" t="s">
        <v>0</v>
      </c>
      <c r="F2157" s="7" t="s">
        <v>132</v>
      </c>
      <c r="G2157" s="7">
        <v>537.09</v>
      </c>
      <c r="H2157" s="7">
        <v>757.6</v>
      </c>
      <c r="I2157" s="7">
        <v>18.43</v>
      </c>
      <c r="J2157" s="7">
        <v>1313.12</v>
      </c>
      <c r="K2157" s="7" t="s">
        <v>132</v>
      </c>
      <c r="L2157" s="7">
        <v>2</v>
      </c>
      <c r="M2157" s="7" t="s">
        <v>4540</v>
      </c>
      <c r="N2157" s="7"/>
    </row>
    <row r="2158" spans="1:14" hidden="1" x14ac:dyDescent="0.35">
      <c r="A2158" s="7">
        <v>31403093</v>
      </c>
      <c r="B2158" s="7" t="s">
        <v>6633</v>
      </c>
      <c r="C2158" s="7" t="s">
        <v>4457</v>
      </c>
      <c r="D2158" s="7" t="s">
        <v>4452</v>
      </c>
      <c r="E2158" s="7" t="s">
        <v>0</v>
      </c>
      <c r="F2158" s="7" t="s">
        <v>132</v>
      </c>
      <c r="G2158" s="7">
        <v>537.09</v>
      </c>
      <c r="H2158" s="7">
        <v>752.8</v>
      </c>
      <c r="I2158" s="7">
        <v>18.43</v>
      </c>
      <c r="J2158" s="7">
        <v>1308.32</v>
      </c>
      <c r="K2158" s="7" t="s">
        <v>132</v>
      </c>
      <c r="L2158" s="7">
        <v>2</v>
      </c>
      <c r="M2158" s="7" t="s">
        <v>4540</v>
      </c>
      <c r="N2158" s="7"/>
    </row>
    <row r="2159" spans="1:14" hidden="1" x14ac:dyDescent="0.35">
      <c r="A2159" s="7">
        <v>31403107</v>
      </c>
      <c r="B2159" s="7" t="s">
        <v>6634</v>
      </c>
      <c r="C2159" s="7" t="s">
        <v>4457</v>
      </c>
      <c r="D2159" s="7" t="s">
        <v>4452</v>
      </c>
      <c r="E2159" s="7" t="s">
        <v>0</v>
      </c>
      <c r="F2159" s="7" t="s">
        <v>132</v>
      </c>
      <c r="G2159" s="7">
        <v>856.53</v>
      </c>
      <c r="H2159" s="7">
        <v>504</v>
      </c>
      <c r="I2159" s="7">
        <v>34.33</v>
      </c>
      <c r="J2159" s="7">
        <v>1394.86</v>
      </c>
      <c r="K2159" s="7" t="s">
        <v>132</v>
      </c>
      <c r="L2159" s="7">
        <v>3</v>
      </c>
      <c r="M2159" s="7" t="s">
        <v>4540</v>
      </c>
      <c r="N2159" s="7"/>
    </row>
    <row r="2160" spans="1:14" hidden="1" x14ac:dyDescent="0.35">
      <c r="A2160" s="7">
        <v>31403115</v>
      </c>
      <c r="B2160" s="7" t="s">
        <v>6635</v>
      </c>
      <c r="C2160" s="7" t="s">
        <v>4457</v>
      </c>
      <c r="D2160" s="7" t="s">
        <v>4452</v>
      </c>
      <c r="E2160" s="7" t="s">
        <v>0</v>
      </c>
      <c r="F2160" s="7" t="s">
        <v>132</v>
      </c>
      <c r="G2160" s="7">
        <v>856.53</v>
      </c>
      <c r="H2160" s="7">
        <v>472</v>
      </c>
      <c r="I2160" s="7">
        <v>34.33</v>
      </c>
      <c r="J2160" s="7">
        <v>1362.86</v>
      </c>
      <c r="K2160" s="7" t="s">
        <v>132</v>
      </c>
      <c r="L2160" s="7">
        <v>3</v>
      </c>
      <c r="M2160" s="7" t="s">
        <v>4540</v>
      </c>
      <c r="N2160" s="7"/>
    </row>
    <row r="2161" spans="1:14" hidden="1" x14ac:dyDescent="0.35">
      <c r="A2161" s="7">
        <v>31403123</v>
      </c>
      <c r="B2161" s="7" t="s">
        <v>6636</v>
      </c>
      <c r="C2161" s="7" t="s">
        <v>4457</v>
      </c>
      <c r="D2161" s="7" t="s">
        <v>4452</v>
      </c>
      <c r="E2161" s="7" t="s">
        <v>0</v>
      </c>
      <c r="F2161" s="7" t="s">
        <v>132</v>
      </c>
      <c r="G2161" s="7">
        <v>444.07</v>
      </c>
      <c r="H2161" s="7">
        <v>297.27999999999997</v>
      </c>
      <c r="I2161" s="7">
        <v>18.43</v>
      </c>
      <c r="J2161" s="7">
        <v>759.78</v>
      </c>
      <c r="K2161" s="7" t="s">
        <v>132</v>
      </c>
      <c r="L2161" s="7">
        <v>2</v>
      </c>
      <c r="M2161" s="7" t="s">
        <v>4540</v>
      </c>
      <c r="N2161" s="7"/>
    </row>
    <row r="2162" spans="1:14" hidden="1" x14ac:dyDescent="0.35">
      <c r="A2162" s="7">
        <v>31403131</v>
      </c>
      <c r="B2162" s="7" t="s">
        <v>6637</v>
      </c>
      <c r="C2162" s="7" t="s">
        <v>4457</v>
      </c>
      <c r="D2162" s="7" t="s">
        <v>4452</v>
      </c>
      <c r="E2162" s="7" t="s">
        <v>0</v>
      </c>
      <c r="F2162" s="7" t="s">
        <v>132</v>
      </c>
      <c r="G2162" s="7">
        <v>425.41</v>
      </c>
      <c r="H2162" s="7">
        <v>143</v>
      </c>
      <c r="I2162" s="7">
        <v>18.149999999999999</v>
      </c>
      <c r="J2162" s="7">
        <v>586.55999999999995</v>
      </c>
      <c r="K2162" s="7" t="s">
        <v>132</v>
      </c>
      <c r="L2162" s="7">
        <v>2</v>
      </c>
      <c r="M2162" s="7" t="s">
        <v>4540</v>
      </c>
      <c r="N2162" s="7"/>
    </row>
    <row r="2163" spans="1:14" hidden="1" x14ac:dyDescent="0.35">
      <c r="A2163" s="7">
        <v>31403140</v>
      </c>
      <c r="B2163" s="7" t="s">
        <v>6638</v>
      </c>
      <c r="C2163" s="7" t="s">
        <v>4457</v>
      </c>
      <c r="D2163" s="7" t="s">
        <v>4452</v>
      </c>
      <c r="E2163" s="7" t="s">
        <v>0</v>
      </c>
      <c r="F2163" s="7" t="s">
        <v>132</v>
      </c>
      <c r="G2163" s="7">
        <v>1033.6099999999999</v>
      </c>
      <c r="H2163" s="7">
        <v>558.38</v>
      </c>
      <c r="I2163" s="7">
        <v>0</v>
      </c>
      <c r="J2163" s="7">
        <v>1591.99</v>
      </c>
      <c r="K2163" s="7" t="s">
        <v>132</v>
      </c>
      <c r="L2163" s="7">
        <v>2</v>
      </c>
      <c r="M2163" s="7" t="s">
        <v>4540</v>
      </c>
      <c r="N2163" s="7"/>
    </row>
    <row r="2164" spans="1:14" hidden="1" x14ac:dyDescent="0.35">
      <c r="A2164" s="7">
        <v>31403158</v>
      </c>
      <c r="B2164" s="7" t="s">
        <v>6639</v>
      </c>
      <c r="C2164" s="7" t="s">
        <v>4457</v>
      </c>
      <c r="D2164" s="7" t="s">
        <v>4452</v>
      </c>
      <c r="E2164" s="7" t="s">
        <v>132</v>
      </c>
      <c r="F2164" s="7" t="s">
        <v>132</v>
      </c>
      <c r="G2164" s="7">
        <v>444.07</v>
      </c>
      <c r="H2164" s="7">
        <v>469.59</v>
      </c>
      <c r="I2164" s="7">
        <v>18.43</v>
      </c>
      <c r="J2164" s="7">
        <v>932.09</v>
      </c>
      <c r="K2164" s="7" t="s">
        <v>132</v>
      </c>
      <c r="L2164" s="7">
        <v>2</v>
      </c>
      <c r="M2164" s="7" t="s">
        <v>4540</v>
      </c>
      <c r="N2164" s="7"/>
    </row>
    <row r="2165" spans="1:14" ht="26" hidden="1" x14ac:dyDescent="0.35">
      <c r="A2165" s="7">
        <v>31403166</v>
      </c>
      <c r="B2165" s="7" t="s">
        <v>6640</v>
      </c>
      <c r="C2165" s="7" t="s">
        <v>4457</v>
      </c>
      <c r="D2165" s="7" t="s">
        <v>4452</v>
      </c>
      <c r="E2165" s="7" t="s">
        <v>0</v>
      </c>
      <c r="F2165" s="7" t="s">
        <v>132</v>
      </c>
      <c r="G2165" s="7">
        <v>979.31</v>
      </c>
      <c r="H2165" s="7">
        <v>1160.31</v>
      </c>
      <c r="I2165" s="7">
        <v>62.7</v>
      </c>
      <c r="J2165" s="7">
        <v>2202.3200000000002</v>
      </c>
      <c r="K2165" s="7" t="s">
        <v>132</v>
      </c>
      <c r="L2165" s="7">
        <v>2</v>
      </c>
      <c r="M2165" s="7" t="s">
        <v>4540</v>
      </c>
      <c r="N2165" s="7"/>
    </row>
    <row r="2166" spans="1:14" ht="26" hidden="1" x14ac:dyDescent="0.35">
      <c r="A2166" s="7">
        <v>31403174</v>
      </c>
      <c r="B2166" s="7" t="s">
        <v>6641</v>
      </c>
      <c r="C2166" s="7" t="s">
        <v>4457</v>
      </c>
      <c r="D2166" s="7" t="s">
        <v>4452</v>
      </c>
      <c r="E2166" s="7" t="s">
        <v>0</v>
      </c>
      <c r="F2166" s="7" t="s">
        <v>132</v>
      </c>
      <c r="G2166" s="7">
        <v>1854.82</v>
      </c>
      <c r="H2166" s="7">
        <v>1095</v>
      </c>
      <c r="I2166" s="7">
        <v>66.22</v>
      </c>
      <c r="J2166" s="7">
        <v>3016.04</v>
      </c>
      <c r="K2166" s="7" t="s">
        <v>132</v>
      </c>
      <c r="L2166" s="7">
        <v>3</v>
      </c>
      <c r="M2166" s="7" t="s">
        <v>4540</v>
      </c>
      <c r="N2166" s="7"/>
    </row>
    <row r="2167" spans="1:14" hidden="1" x14ac:dyDescent="0.35">
      <c r="A2167" s="7">
        <v>31403182</v>
      </c>
      <c r="B2167" s="7" t="s">
        <v>6642</v>
      </c>
      <c r="C2167" s="7" t="s">
        <v>4457</v>
      </c>
      <c r="D2167" s="7" t="s">
        <v>4452</v>
      </c>
      <c r="E2167" s="7" t="s">
        <v>0</v>
      </c>
      <c r="F2167" s="7" t="s">
        <v>132</v>
      </c>
      <c r="G2167" s="7">
        <v>1854.82</v>
      </c>
      <c r="H2167" s="7">
        <v>1095.47</v>
      </c>
      <c r="I2167" s="7">
        <v>66.22</v>
      </c>
      <c r="J2167" s="7">
        <v>3016.51</v>
      </c>
      <c r="K2167" s="7" t="s">
        <v>132</v>
      </c>
      <c r="L2167" s="7">
        <v>3</v>
      </c>
      <c r="M2167" s="7" t="s">
        <v>4540</v>
      </c>
      <c r="N2167" s="7"/>
    </row>
    <row r="2168" spans="1:14" hidden="1" x14ac:dyDescent="0.35">
      <c r="A2168" s="7">
        <v>31403204</v>
      </c>
      <c r="B2168" s="7" t="s">
        <v>6643</v>
      </c>
      <c r="C2168" s="7" t="s">
        <v>4457</v>
      </c>
      <c r="D2168" s="7" t="s">
        <v>4452</v>
      </c>
      <c r="E2168" s="7" t="s">
        <v>0</v>
      </c>
      <c r="F2168" s="7" t="s">
        <v>132</v>
      </c>
      <c r="G2168" s="7">
        <v>353.05</v>
      </c>
      <c r="H2168" s="7">
        <v>469.38</v>
      </c>
      <c r="I2168" s="7">
        <v>18.43</v>
      </c>
      <c r="J2168" s="7">
        <v>840.86</v>
      </c>
      <c r="K2168" s="7" t="s">
        <v>132</v>
      </c>
      <c r="L2168" s="7">
        <v>3</v>
      </c>
      <c r="M2168" s="7" t="s">
        <v>4540</v>
      </c>
      <c r="N2168" s="7"/>
    </row>
    <row r="2169" spans="1:14" hidden="1" x14ac:dyDescent="0.35">
      <c r="A2169" s="7">
        <v>31403212</v>
      </c>
      <c r="B2169" s="7" t="s">
        <v>6644</v>
      </c>
      <c r="C2169" s="7" t="s">
        <v>4457</v>
      </c>
      <c r="D2169" s="7" t="s">
        <v>4452</v>
      </c>
      <c r="E2169" s="7" t="s">
        <v>0</v>
      </c>
      <c r="F2169" s="7" t="s">
        <v>132</v>
      </c>
      <c r="G2169" s="7">
        <v>353.05</v>
      </c>
      <c r="H2169" s="7">
        <v>520.05999999999995</v>
      </c>
      <c r="I2169" s="7">
        <v>18.43</v>
      </c>
      <c r="J2169" s="7">
        <v>891.54</v>
      </c>
      <c r="K2169" s="7" t="s">
        <v>132</v>
      </c>
      <c r="L2169" s="7">
        <v>3</v>
      </c>
      <c r="M2169" s="7" t="s">
        <v>4540</v>
      </c>
      <c r="N2169" s="7"/>
    </row>
    <row r="2170" spans="1:14" hidden="1" x14ac:dyDescent="0.35">
      <c r="A2170" s="7">
        <v>31403220</v>
      </c>
      <c r="B2170" s="7" t="s">
        <v>6645</v>
      </c>
      <c r="C2170" s="7" t="s">
        <v>4457</v>
      </c>
      <c r="D2170" s="7" t="s">
        <v>4452</v>
      </c>
      <c r="E2170" s="7" t="s">
        <v>0</v>
      </c>
      <c r="F2170" s="7" t="s">
        <v>132</v>
      </c>
      <c r="G2170" s="7">
        <v>353.05</v>
      </c>
      <c r="H2170" s="7">
        <v>507.97</v>
      </c>
      <c r="I2170" s="7">
        <v>18.43</v>
      </c>
      <c r="J2170" s="7">
        <v>879.45</v>
      </c>
      <c r="K2170" s="7" t="s">
        <v>132</v>
      </c>
      <c r="L2170" s="7">
        <v>3</v>
      </c>
      <c r="M2170" s="7" t="s">
        <v>4540</v>
      </c>
      <c r="N2170" s="7"/>
    </row>
    <row r="2171" spans="1:14" hidden="1" x14ac:dyDescent="0.35">
      <c r="A2171" s="7">
        <v>31403239</v>
      </c>
      <c r="B2171" s="7" t="s">
        <v>6646</v>
      </c>
      <c r="C2171" s="7" t="s">
        <v>4457</v>
      </c>
      <c r="D2171" s="7" t="s">
        <v>4452</v>
      </c>
      <c r="E2171" s="7" t="s">
        <v>0</v>
      </c>
      <c r="F2171" s="7" t="s">
        <v>132</v>
      </c>
      <c r="G2171" s="7">
        <v>353.05</v>
      </c>
      <c r="H2171" s="7">
        <v>320</v>
      </c>
      <c r="I2171" s="7">
        <v>18.43</v>
      </c>
      <c r="J2171" s="7">
        <v>691.48</v>
      </c>
      <c r="K2171" s="7" t="s">
        <v>132</v>
      </c>
      <c r="L2171" s="7">
        <v>2</v>
      </c>
      <c r="M2171" s="7" t="s">
        <v>4540</v>
      </c>
      <c r="N2171" s="7"/>
    </row>
    <row r="2172" spans="1:14" hidden="1" x14ac:dyDescent="0.35">
      <c r="A2172" s="7">
        <v>31403255</v>
      </c>
      <c r="B2172" s="7" t="s">
        <v>6647</v>
      </c>
      <c r="C2172" s="7" t="s">
        <v>4457</v>
      </c>
      <c r="D2172" s="7" t="s">
        <v>4452</v>
      </c>
      <c r="E2172" s="7" t="s">
        <v>132</v>
      </c>
      <c r="F2172" s="7" t="s">
        <v>132</v>
      </c>
      <c r="G2172" s="7">
        <v>450.31</v>
      </c>
      <c r="H2172" s="7">
        <v>594.79999999999995</v>
      </c>
      <c r="I2172" s="7">
        <v>18.43</v>
      </c>
      <c r="J2172" s="7">
        <v>1063.54</v>
      </c>
      <c r="K2172" s="7" t="s">
        <v>132</v>
      </c>
      <c r="L2172" s="7">
        <v>2</v>
      </c>
      <c r="M2172" s="7" t="s">
        <v>4540</v>
      </c>
      <c r="N2172" s="7"/>
    </row>
    <row r="2173" spans="1:14" hidden="1" x14ac:dyDescent="0.35">
      <c r="A2173" s="7">
        <v>31403263</v>
      </c>
      <c r="B2173" s="7" t="s">
        <v>6648</v>
      </c>
      <c r="C2173" s="7" t="s">
        <v>4457</v>
      </c>
      <c r="D2173" s="7" t="s">
        <v>4452</v>
      </c>
      <c r="E2173" s="7" t="s">
        <v>132</v>
      </c>
      <c r="F2173" s="7" t="s">
        <v>132</v>
      </c>
      <c r="G2173" s="7">
        <v>728.42</v>
      </c>
      <c r="H2173" s="7">
        <v>1288.68</v>
      </c>
      <c r="I2173" s="7">
        <v>18.43</v>
      </c>
      <c r="J2173" s="7">
        <v>2035.53</v>
      </c>
      <c r="K2173" s="7" t="s">
        <v>132</v>
      </c>
      <c r="L2173" s="7">
        <v>3</v>
      </c>
      <c r="M2173" s="7" t="s">
        <v>4540</v>
      </c>
      <c r="N2173" s="7"/>
    </row>
    <row r="2174" spans="1:14" hidden="1" x14ac:dyDescent="0.35">
      <c r="A2174" s="7">
        <v>31403271</v>
      </c>
      <c r="B2174" s="7" t="s">
        <v>6649</v>
      </c>
      <c r="C2174" s="7" t="s">
        <v>4457</v>
      </c>
      <c r="D2174" s="7" t="s">
        <v>4452</v>
      </c>
      <c r="E2174" s="7" t="s">
        <v>132</v>
      </c>
      <c r="F2174" s="7" t="s">
        <v>132</v>
      </c>
      <c r="G2174" s="7">
        <v>425.41</v>
      </c>
      <c r="H2174" s="7">
        <v>596.48</v>
      </c>
      <c r="I2174" s="7">
        <v>18.43</v>
      </c>
      <c r="J2174" s="7">
        <v>1040.32</v>
      </c>
      <c r="K2174" s="7" t="s">
        <v>132</v>
      </c>
      <c r="L2174" s="7">
        <v>2</v>
      </c>
      <c r="M2174" s="7" t="s">
        <v>4540</v>
      </c>
      <c r="N2174" s="7"/>
    </row>
    <row r="2175" spans="1:14" hidden="1" x14ac:dyDescent="0.35">
      <c r="A2175" s="7">
        <v>31403280</v>
      </c>
      <c r="B2175" s="7" t="s">
        <v>6650</v>
      </c>
      <c r="C2175" s="7" t="s">
        <v>4457</v>
      </c>
      <c r="D2175" s="7" t="s">
        <v>4452</v>
      </c>
      <c r="E2175" s="7" t="s">
        <v>0</v>
      </c>
      <c r="F2175" s="7" t="s">
        <v>132</v>
      </c>
      <c r="G2175" s="7">
        <v>353.05</v>
      </c>
      <c r="H2175" s="7">
        <v>364.78</v>
      </c>
      <c r="I2175" s="7">
        <v>18.43</v>
      </c>
      <c r="J2175" s="7">
        <v>736.26</v>
      </c>
      <c r="K2175" s="7" t="s">
        <v>132</v>
      </c>
      <c r="L2175" s="7">
        <v>2</v>
      </c>
      <c r="M2175" s="7" t="s">
        <v>4540</v>
      </c>
      <c r="N2175" s="7"/>
    </row>
    <row r="2176" spans="1:14" hidden="1" x14ac:dyDescent="0.35">
      <c r="A2176" s="7">
        <v>31403298</v>
      </c>
      <c r="B2176" s="7" t="s">
        <v>6651</v>
      </c>
      <c r="C2176" s="7" t="s">
        <v>4457</v>
      </c>
      <c r="D2176" s="7" t="s">
        <v>4452</v>
      </c>
      <c r="E2176" s="7" t="s">
        <v>0</v>
      </c>
      <c r="F2176" s="7" t="s">
        <v>132</v>
      </c>
      <c r="G2176" s="7">
        <v>627.77</v>
      </c>
      <c r="H2176" s="7">
        <v>215.4</v>
      </c>
      <c r="I2176" s="7">
        <v>0</v>
      </c>
      <c r="J2176" s="7">
        <v>843.17</v>
      </c>
      <c r="K2176" s="7" t="s">
        <v>132</v>
      </c>
      <c r="L2176" s="7">
        <v>2</v>
      </c>
      <c r="M2176" s="7" t="s">
        <v>4540</v>
      </c>
      <c r="N2176" s="7"/>
    </row>
    <row r="2177" spans="1:14" hidden="1" x14ac:dyDescent="0.35">
      <c r="A2177" s="7">
        <v>31403301</v>
      </c>
      <c r="B2177" s="7" t="s">
        <v>6652</v>
      </c>
      <c r="C2177" s="7" t="s">
        <v>4457</v>
      </c>
      <c r="D2177" s="7" t="s">
        <v>4452</v>
      </c>
      <c r="E2177" s="7" t="s">
        <v>0</v>
      </c>
      <c r="F2177" s="7" t="s">
        <v>132</v>
      </c>
      <c r="G2177" s="7">
        <v>205</v>
      </c>
      <c r="H2177" s="7">
        <v>131.19999999999999</v>
      </c>
      <c r="I2177" s="7">
        <v>0</v>
      </c>
      <c r="J2177" s="7">
        <v>336.2</v>
      </c>
      <c r="K2177" s="7" t="s">
        <v>132</v>
      </c>
      <c r="L2177" s="7">
        <v>2</v>
      </c>
      <c r="M2177" s="7" t="s">
        <v>4540</v>
      </c>
      <c r="N2177" s="7"/>
    </row>
    <row r="2178" spans="1:14" hidden="1" x14ac:dyDescent="0.35">
      <c r="A2178" s="7">
        <v>31403310</v>
      </c>
      <c r="B2178" s="7" t="s">
        <v>6653</v>
      </c>
      <c r="C2178" s="7" t="s">
        <v>4457</v>
      </c>
      <c r="D2178" s="7" t="s">
        <v>4452</v>
      </c>
      <c r="E2178" s="7" t="s">
        <v>0</v>
      </c>
      <c r="F2178" s="7" t="s">
        <v>132</v>
      </c>
      <c r="G2178" s="7">
        <v>425.41</v>
      </c>
      <c r="H2178" s="7">
        <v>185.29</v>
      </c>
      <c r="I2178" s="7">
        <v>18.149999999999999</v>
      </c>
      <c r="J2178" s="7">
        <v>628.85</v>
      </c>
      <c r="K2178" s="7" t="s">
        <v>132</v>
      </c>
      <c r="L2178" s="7">
        <v>2</v>
      </c>
      <c r="M2178" s="7" t="s">
        <v>4540</v>
      </c>
      <c r="N2178" s="7"/>
    </row>
    <row r="2179" spans="1:14" hidden="1" x14ac:dyDescent="0.35">
      <c r="A2179" s="7">
        <v>31403328</v>
      </c>
      <c r="B2179" s="7" t="s">
        <v>6654</v>
      </c>
      <c r="C2179" s="7" t="s">
        <v>4457</v>
      </c>
      <c r="D2179" s="7" t="s">
        <v>4452</v>
      </c>
      <c r="E2179" s="7" t="s">
        <v>0</v>
      </c>
      <c r="F2179" s="7" t="s">
        <v>132</v>
      </c>
      <c r="G2179" s="7">
        <v>180</v>
      </c>
      <c r="H2179" s="7">
        <v>278.39999999999998</v>
      </c>
      <c r="I2179" s="7">
        <v>0</v>
      </c>
      <c r="J2179" s="7">
        <v>458.4</v>
      </c>
      <c r="K2179" s="7" t="s">
        <v>132</v>
      </c>
      <c r="L2179" s="7">
        <v>1</v>
      </c>
      <c r="M2179" s="7" t="s">
        <v>4540</v>
      </c>
      <c r="N2179" s="7"/>
    </row>
    <row r="2180" spans="1:14" hidden="1" x14ac:dyDescent="0.35">
      <c r="A2180" s="7">
        <v>31403344</v>
      </c>
      <c r="B2180" s="7" t="s">
        <v>6655</v>
      </c>
      <c r="C2180" s="7" t="s">
        <v>4457</v>
      </c>
      <c r="D2180" s="7" t="s">
        <v>4452</v>
      </c>
      <c r="E2180" s="7" t="s">
        <v>0</v>
      </c>
      <c r="F2180" s="7" t="s">
        <v>132</v>
      </c>
      <c r="G2180" s="7">
        <v>921.19</v>
      </c>
      <c r="H2180" s="7">
        <v>802.81</v>
      </c>
      <c r="I2180" s="7">
        <v>26.9</v>
      </c>
      <c r="J2180" s="7">
        <v>1750.9</v>
      </c>
      <c r="K2180" s="7" t="s">
        <v>132</v>
      </c>
      <c r="L2180" s="7">
        <v>4</v>
      </c>
      <c r="M2180" s="7" t="s">
        <v>4540</v>
      </c>
      <c r="N2180" s="7"/>
    </row>
    <row r="2181" spans="1:14" hidden="1" x14ac:dyDescent="0.35">
      <c r="A2181" s="7">
        <v>31403352</v>
      </c>
      <c r="B2181" s="7" t="s">
        <v>6656</v>
      </c>
      <c r="C2181" s="7" t="s">
        <v>4457</v>
      </c>
      <c r="D2181" s="7" t="s">
        <v>4452</v>
      </c>
      <c r="E2181" s="7" t="s">
        <v>0</v>
      </c>
      <c r="F2181" s="7" t="s">
        <v>132</v>
      </c>
      <c r="G2181" s="7">
        <v>725.12</v>
      </c>
      <c r="H2181" s="7">
        <v>481.18</v>
      </c>
      <c r="I2181" s="7">
        <v>18.149999999999999</v>
      </c>
      <c r="J2181" s="7">
        <v>1224.45</v>
      </c>
      <c r="K2181" s="7" t="s">
        <v>132</v>
      </c>
      <c r="L2181" s="7">
        <v>2</v>
      </c>
      <c r="M2181" s="7" t="s">
        <v>4540</v>
      </c>
      <c r="N2181" s="7"/>
    </row>
    <row r="2182" spans="1:14" ht="26" hidden="1" x14ac:dyDescent="0.35">
      <c r="A2182" s="7">
        <v>31403360</v>
      </c>
      <c r="B2182" s="7" t="s">
        <v>6657</v>
      </c>
      <c r="C2182" s="7" t="s">
        <v>4457</v>
      </c>
      <c r="D2182" s="7" t="s">
        <v>4452</v>
      </c>
      <c r="E2182" s="7" t="s">
        <v>0</v>
      </c>
      <c r="F2182" s="7" t="s">
        <v>132</v>
      </c>
      <c r="G2182" s="7">
        <v>1189.6500000000001</v>
      </c>
      <c r="H2182" s="7">
        <v>405.85</v>
      </c>
      <c r="I2182" s="7">
        <v>34.33</v>
      </c>
      <c r="J2182" s="7">
        <v>1629.83</v>
      </c>
      <c r="K2182" s="7" t="s">
        <v>132</v>
      </c>
      <c r="L2182" s="7">
        <v>3</v>
      </c>
      <c r="M2182" s="7" t="s">
        <v>4540</v>
      </c>
      <c r="N2182" s="7"/>
    </row>
    <row r="2183" spans="1:14" hidden="1" x14ac:dyDescent="0.35">
      <c r="A2183" s="7">
        <v>31403379</v>
      </c>
      <c r="B2183" s="7" t="s">
        <v>6658</v>
      </c>
      <c r="C2183" s="7" t="s">
        <v>4457</v>
      </c>
      <c r="D2183" s="7" t="s">
        <v>4452</v>
      </c>
      <c r="E2183" s="7" t="s">
        <v>0</v>
      </c>
      <c r="F2183" s="7" t="s">
        <v>132</v>
      </c>
      <c r="G2183" s="7">
        <v>948.75</v>
      </c>
      <c r="H2183" s="7">
        <v>591.42999999999995</v>
      </c>
      <c r="I2183" s="7">
        <v>26.9</v>
      </c>
      <c r="J2183" s="7">
        <v>1567.08</v>
      </c>
      <c r="K2183" s="7" t="s">
        <v>132</v>
      </c>
      <c r="L2183" s="7">
        <v>2</v>
      </c>
      <c r="M2183" s="7" t="s">
        <v>4540</v>
      </c>
      <c r="N2183" s="7"/>
    </row>
    <row r="2184" spans="1:14" hidden="1" x14ac:dyDescent="0.35">
      <c r="A2184" s="7">
        <v>31403387</v>
      </c>
      <c r="B2184" s="7" t="s">
        <v>6659</v>
      </c>
      <c r="C2184" s="7" t="s">
        <v>4457</v>
      </c>
      <c r="D2184" s="7" t="s">
        <v>4452</v>
      </c>
      <c r="E2184" s="7" t="s">
        <v>132</v>
      </c>
      <c r="F2184" s="7" t="s">
        <v>132</v>
      </c>
      <c r="G2184" s="7">
        <v>425.41</v>
      </c>
      <c r="H2184" s="7">
        <v>284.63</v>
      </c>
      <c r="I2184" s="7">
        <v>18.43</v>
      </c>
      <c r="J2184" s="7">
        <v>728.47</v>
      </c>
      <c r="K2184" s="7" t="s">
        <v>132</v>
      </c>
      <c r="L2184" s="7">
        <v>3</v>
      </c>
      <c r="M2184" s="7" t="s">
        <v>4540</v>
      </c>
      <c r="N2184" s="7"/>
    </row>
    <row r="2185" spans="1:14" hidden="1" x14ac:dyDescent="0.35">
      <c r="A2185" s="7">
        <v>31404014</v>
      </c>
      <c r="B2185" s="7" t="s">
        <v>6660</v>
      </c>
      <c r="C2185" s="7" t="s">
        <v>4457</v>
      </c>
      <c r="D2185" s="7" t="s">
        <v>4452</v>
      </c>
      <c r="E2185" s="7" t="s">
        <v>0</v>
      </c>
      <c r="F2185" s="7" t="s">
        <v>132</v>
      </c>
      <c r="G2185" s="7">
        <v>1952.17</v>
      </c>
      <c r="H2185" s="7">
        <v>1203.03</v>
      </c>
      <c r="I2185" s="7">
        <v>179.12</v>
      </c>
      <c r="J2185" s="7">
        <v>3334.32</v>
      </c>
      <c r="K2185" s="7" t="s">
        <v>132</v>
      </c>
      <c r="L2185" s="7">
        <v>6</v>
      </c>
      <c r="M2185" s="7" t="s">
        <v>4540</v>
      </c>
      <c r="N2185" s="7"/>
    </row>
    <row r="2186" spans="1:14" hidden="1" x14ac:dyDescent="0.35">
      <c r="A2186" s="7">
        <v>31404022</v>
      </c>
      <c r="B2186" s="7" t="s">
        <v>6661</v>
      </c>
      <c r="C2186" s="7" t="s">
        <v>4457</v>
      </c>
      <c r="D2186" s="7" t="s">
        <v>4452</v>
      </c>
      <c r="E2186" s="7" t="s">
        <v>0</v>
      </c>
      <c r="F2186" s="7" t="s">
        <v>132</v>
      </c>
      <c r="G2186" s="7">
        <v>1706.76</v>
      </c>
      <c r="H2186" s="7">
        <v>797.23</v>
      </c>
      <c r="I2186" s="7">
        <v>38.06</v>
      </c>
      <c r="J2186" s="7">
        <v>2542.0500000000002</v>
      </c>
      <c r="K2186" s="7" t="s">
        <v>132</v>
      </c>
      <c r="L2186" s="7">
        <v>3</v>
      </c>
      <c r="M2186" s="7" t="s">
        <v>4540</v>
      </c>
      <c r="N2186" s="7"/>
    </row>
    <row r="2187" spans="1:14" hidden="1" x14ac:dyDescent="0.35">
      <c r="A2187" s="7">
        <v>31405029</v>
      </c>
      <c r="B2187" s="7" t="s">
        <v>6662</v>
      </c>
      <c r="C2187" s="7" t="s">
        <v>4457</v>
      </c>
      <c r="D2187" s="7" t="s">
        <v>4452</v>
      </c>
      <c r="E2187" s="7" t="s">
        <v>0</v>
      </c>
      <c r="F2187" s="7" t="s">
        <v>132</v>
      </c>
      <c r="G2187" s="7">
        <v>1084.44</v>
      </c>
      <c r="H2187" s="7">
        <v>263.12</v>
      </c>
      <c r="I2187" s="7">
        <v>78.099999999999994</v>
      </c>
      <c r="J2187" s="7">
        <v>1425.66</v>
      </c>
      <c r="K2187" s="7" t="s">
        <v>132</v>
      </c>
      <c r="L2187" s="7">
        <v>2</v>
      </c>
      <c r="M2187" s="7" t="s">
        <v>4540</v>
      </c>
      <c r="N2187" s="7"/>
    </row>
    <row r="2188" spans="1:14" hidden="1" x14ac:dyDescent="0.35">
      <c r="A2188" s="7">
        <v>31405037</v>
      </c>
      <c r="B2188" s="7" t="s">
        <v>6663</v>
      </c>
      <c r="C2188" s="7" t="s">
        <v>4457</v>
      </c>
      <c r="D2188" s="7" t="s">
        <v>4452</v>
      </c>
      <c r="E2188" s="7" t="s">
        <v>0</v>
      </c>
      <c r="F2188" s="7" t="s">
        <v>132</v>
      </c>
      <c r="G2188" s="7">
        <v>440</v>
      </c>
      <c r="H2188" s="7">
        <v>345.2</v>
      </c>
      <c r="I2188" s="7">
        <v>38.06</v>
      </c>
      <c r="J2188" s="7">
        <v>823.26</v>
      </c>
      <c r="K2188" s="7" t="s">
        <v>132</v>
      </c>
      <c r="L2188" s="7">
        <v>2</v>
      </c>
      <c r="M2188" s="7" t="s">
        <v>4540</v>
      </c>
      <c r="N2188" s="7"/>
    </row>
    <row r="2189" spans="1:14" hidden="1" x14ac:dyDescent="0.35">
      <c r="A2189" s="7">
        <v>31501010</v>
      </c>
      <c r="B2189" s="7" t="s">
        <v>6664</v>
      </c>
      <c r="C2189" s="7" t="s">
        <v>4457</v>
      </c>
      <c r="D2189" s="7" t="s">
        <v>4462</v>
      </c>
      <c r="E2189" s="7" t="s">
        <v>132</v>
      </c>
      <c r="F2189" s="7" t="s">
        <v>0</v>
      </c>
      <c r="G2189" s="7">
        <v>904.75</v>
      </c>
      <c r="H2189" s="7">
        <v>866.71</v>
      </c>
      <c r="I2189" s="7">
        <v>1569.75</v>
      </c>
      <c r="J2189" s="7">
        <v>3341.21</v>
      </c>
      <c r="K2189" s="7" t="s">
        <v>132</v>
      </c>
      <c r="L2189" s="7">
        <v>2</v>
      </c>
      <c r="M2189" s="7" t="s">
        <v>6665</v>
      </c>
      <c r="N2189" s="7"/>
    </row>
    <row r="2190" spans="1:14" hidden="1" x14ac:dyDescent="0.35">
      <c r="A2190" s="7">
        <v>31506011</v>
      </c>
      <c r="B2190" s="7" t="s">
        <v>6666</v>
      </c>
      <c r="C2190" s="7" t="s">
        <v>4457</v>
      </c>
      <c r="D2190" s="7" t="s">
        <v>4452</v>
      </c>
      <c r="E2190" s="7" t="s">
        <v>132</v>
      </c>
      <c r="F2190" s="7" t="s">
        <v>132</v>
      </c>
      <c r="G2190" s="7">
        <v>8452.06</v>
      </c>
      <c r="H2190" s="7">
        <v>3707.08</v>
      </c>
      <c r="I2190" s="7">
        <v>2669.03</v>
      </c>
      <c r="J2190" s="7">
        <v>14828.17</v>
      </c>
      <c r="K2190" s="7" t="s">
        <v>132</v>
      </c>
      <c r="L2190" s="7">
        <v>10</v>
      </c>
      <c r="M2190" s="7" t="s">
        <v>6665</v>
      </c>
      <c r="N2190" s="7"/>
    </row>
    <row r="2191" spans="1:14" hidden="1" x14ac:dyDescent="0.35">
      <c r="A2191" s="7">
        <v>31506038</v>
      </c>
      <c r="B2191" s="7" t="s">
        <v>6667</v>
      </c>
      <c r="C2191" s="7" t="s">
        <v>4457</v>
      </c>
      <c r="D2191" s="7" t="s">
        <v>4452</v>
      </c>
      <c r="E2191" s="7" t="s">
        <v>0</v>
      </c>
      <c r="F2191" s="7" t="s">
        <v>132</v>
      </c>
      <c r="G2191" s="7">
        <v>671.55</v>
      </c>
      <c r="H2191" s="7">
        <v>805.07</v>
      </c>
      <c r="I2191" s="7">
        <v>82.15</v>
      </c>
      <c r="J2191" s="7">
        <v>1558.77</v>
      </c>
      <c r="K2191" s="7" t="s">
        <v>132</v>
      </c>
      <c r="L2191" s="7">
        <v>4</v>
      </c>
      <c r="M2191" s="7" t="s">
        <v>6665</v>
      </c>
      <c r="N2191" s="7"/>
    </row>
    <row r="2192" spans="1:14" hidden="1" x14ac:dyDescent="0.35">
      <c r="A2192" s="7">
        <v>31602071</v>
      </c>
      <c r="B2192" s="7" t="s">
        <v>6668</v>
      </c>
      <c r="C2192" s="7" t="s">
        <v>4445</v>
      </c>
      <c r="D2192" s="7" t="s">
        <v>4462</v>
      </c>
      <c r="E2192" s="7" t="s">
        <v>0</v>
      </c>
      <c r="F2192" s="7" t="s">
        <v>0</v>
      </c>
      <c r="G2192" s="7">
        <v>47.2</v>
      </c>
      <c r="H2192" s="7">
        <v>62.95</v>
      </c>
      <c r="I2192" s="7">
        <v>0</v>
      </c>
      <c r="J2192" s="7">
        <v>110.15</v>
      </c>
      <c r="K2192" s="7" t="s">
        <v>0</v>
      </c>
      <c r="L2192" s="7">
        <v>1</v>
      </c>
      <c r="M2192" s="7" t="s">
        <v>6669</v>
      </c>
      <c r="N2192" s="7"/>
    </row>
    <row r="2193" spans="1:14" hidden="1" x14ac:dyDescent="0.35">
      <c r="A2193" s="7">
        <v>31602126</v>
      </c>
      <c r="B2193" s="7" t="s">
        <v>6670</v>
      </c>
      <c r="C2193" s="7" t="s">
        <v>4445</v>
      </c>
      <c r="D2193" s="7" t="s">
        <v>4462</v>
      </c>
      <c r="E2193" s="7" t="s">
        <v>0</v>
      </c>
      <c r="F2193" s="7" t="s">
        <v>132</v>
      </c>
      <c r="G2193" s="7">
        <v>123.03</v>
      </c>
      <c r="H2193" s="7">
        <v>317.37</v>
      </c>
      <c r="I2193" s="7">
        <v>0</v>
      </c>
      <c r="J2193" s="7">
        <v>440.4</v>
      </c>
      <c r="K2193" s="7" t="s">
        <v>132</v>
      </c>
      <c r="L2193" s="7">
        <v>0</v>
      </c>
      <c r="M2193" s="7" t="s">
        <v>4540</v>
      </c>
      <c r="N2193" s="7"/>
    </row>
    <row r="2194" spans="1:14" hidden="1" x14ac:dyDescent="0.35">
      <c r="A2194" s="7">
        <v>31602169</v>
      </c>
      <c r="B2194" s="7" t="s">
        <v>6671</v>
      </c>
      <c r="C2194" s="7" t="s">
        <v>4445</v>
      </c>
      <c r="D2194" s="7" t="s">
        <v>4462</v>
      </c>
      <c r="E2194" s="7" t="s">
        <v>0</v>
      </c>
      <c r="F2194" s="7" t="s">
        <v>132</v>
      </c>
      <c r="G2194" s="7">
        <v>323.72000000000003</v>
      </c>
      <c r="H2194" s="7">
        <v>102.24</v>
      </c>
      <c r="I2194" s="7">
        <v>0</v>
      </c>
      <c r="J2194" s="7">
        <v>425.96</v>
      </c>
      <c r="K2194" s="7" t="s">
        <v>0</v>
      </c>
      <c r="L2194" s="7">
        <v>0</v>
      </c>
      <c r="M2194" s="7" t="s">
        <v>6669</v>
      </c>
      <c r="N2194" s="7"/>
    </row>
    <row r="2195" spans="1:14" hidden="1" x14ac:dyDescent="0.35">
      <c r="A2195" s="7">
        <v>31602231</v>
      </c>
      <c r="B2195" s="7" t="s">
        <v>6672</v>
      </c>
      <c r="C2195" s="7" t="s">
        <v>4445</v>
      </c>
      <c r="D2195" s="7" t="s">
        <v>4462</v>
      </c>
      <c r="E2195" s="7" t="s">
        <v>0</v>
      </c>
      <c r="F2195" s="7" t="s">
        <v>0</v>
      </c>
      <c r="G2195" s="7">
        <v>47.8</v>
      </c>
      <c r="H2195" s="7">
        <v>88.74</v>
      </c>
      <c r="I2195" s="7">
        <v>0</v>
      </c>
      <c r="J2195" s="7">
        <v>136.54</v>
      </c>
      <c r="K2195" s="7" t="s">
        <v>132</v>
      </c>
      <c r="L2195" s="7">
        <v>1</v>
      </c>
      <c r="M2195" s="7" t="s">
        <v>6669</v>
      </c>
      <c r="N2195" s="7"/>
    </row>
    <row r="2196" spans="1:14" hidden="1" x14ac:dyDescent="0.35">
      <c r="A2196" s="7">
        <v>31602240</v>
      </c>
      <c r="B2196" s="7" t="s">
        <v>6673</v>
      </c>
      <c r="C2196" s="7" t="s">
        <v>4445</v>
      </c>
      <c r="D2196" s="7" t="s">
        <v>4462</v>
      </c>
      <c r="E2196" s="7" t="s">
        <v>0</v>
      </c>
      <c r="F2196" s="7" t="s">
        <v>0</v>
      </c>
      <c r="G2196" s="7">
        <v>47.8</v>
      </c>
      <c r="H2196" s="7">
        <v>118.4</v>
      </c>
      <c r="I2196" s="7">
        <v>0</v>
      </c>
      <c r="J2196" s="7">
        <v>166.2</v>
      </c>
      <c r="K2196" s="7" t="s">
        <v>132</v>
      </c>
      <c r="L2196" s="7">
        <v>1</v>
      </c>
      <c r="M2196" s="7" t="s">
        <v>6669</v>
      </c>
      <c r="N2196" s="7"/>
    </row>
    <row r="2197" spans="1:14" hidden="1" x14ac:dyDescent="0.35">
      <c r="A2197" s="7">
        <v>31602258</v>
      </c>
      <c r="B2197" s="7" t="s">
        <v>6674</v>
      </c>
      <c r="C2197" s="7" t="s">
        <v>4445</v>
      </c>
      <c r="D2197" s="7" t="s">
        <v>4462</v>
      </c>
      <c r="E2197" s="7" t="s">
        <v>0</v>
      </c>
      <c r="F2197" s="7" t="s">
        <v>0</v>
      </c>
      <c r="G2197" s="7">
        <v>62.6</v>
      </c>
      <c r="H2197" s="7">
        <v>63.94</v>
      </c>
      <c r="I2197" s="7">
        <v>0</v>
      </c>
      <c r="J2197" s="7">
        <v>126.54</v>
      </c>
      <c r="K2197" s="7" t="s">
        <v>132</v>
      </c>
      <c r="L2197" s="7">
        <v>1</v>
      </c>
      <c r="M2197" s="7" t="s">
        <v>6669</v>
      </c>
      <c r="N2197" s="7"/>
    </row>
    <row r="2198" spans="1:14" hidden="1" x14ac:dyDescent="0.35">
      <c r="A2198" s="7">
        <v>31602266</v>
      </c>
      <c r="B2198" s="7" t="s">
        <v>6675</v>
      </c>
      <c r="C2198" s="7" t="s">
        <v>4445</v>
      </c>
      <c r="D2198" s="7" t="s">
        <v>4462</v>
      </c>
      <c r="E2198" s="7" t="s">
        <v>0</v>
      </c>
      <c r="F2198" s="7" t="s">
        <v>0</v>
      </c>
      <c r="G2198" s="7">
        <v>62.6</v>
      </c>
      <c r="H2198" s="7">
        <v>63.94</v>
      </c>
      <c r="I2198" s="7">
        <v>0</v>
      </c>
      <c r="J2198" s="7">
        <v>126.54</v>
      </c>
      <c r="K2198" s="7" t="s">
        <v>132</v>
      </c>
      <c r="L2198" s="7">
        <v>1</v>
      </c>
      <c r="M2198" s="7" t="s">
        <v>6669</v>
      </c>
      <c r="N2198" s="7"/>
    </row>
    <row r="2199" spans="1:14" hidden="1" x14ac:dyDescent="0.35">
      <c r="A2199" s="7">
        <v>31602274</v>
      </c>
      <c r="B2199" s="7" t="s">
        <v>6676</v>
      </c>
      <c r="C2199" s="7" t="s">
        <v>4445</v>
      </c>
      <c r="D2199" s="7" t="s">
        <v>4462</v>
      </c>
      <c r="E2199" s="7" t="s">
        <v>0</v>
      </c>
      <c r="F2199" s="7" t="s">
        <v>0</v>
      </c>
      <c r="G2199" s="7">
        <v>62.6</v>
      </c>
      <c r="H2199" s="7">
        <v>63.94</v>
      </c>
      <c r="I2199" s="7">
        <v>0</v>
      </c>
      <c r="J2199" s="7">
        <v>126.54</v>
      </c>
      <c r="K2199" s="7" t="s">
        <v>132</v>
      </c>
      <c r="L2199" s="7">
        <v>1</v>
      </c>
      <c r="M2199" s="7" t="s">
        <v>6669</v>
      </c>
      <c r="N2199" s="7"/>
    </row>
    <row r="2200" spans="1:14" hidden="1" x14ac:dyDescent="0.35">
      <c r="A2200" s="7">
        <v>31602282</v>
      </c>
      <c r="B2200" s="7" t="s">
        <v>6677</v>
      </c>
      <c r="C2200" s="7" t="s">
        <v>4445</v>
      </c>
      <c r="D2200" s="7" t="s">
        <v>4462</v>
      </c>
      <c r="E2200" s="7" t="s">
        <v>0</v>
      </c>
      <c r="F2200" s="7" t="s">
        <v>0</v>
      </c>
      <c r="G2200" s="7">
        <v>72.599999999999994</v>
      </c>
      <c r="H2200" s="7">
        <v>88.74</v>
      </c>
      <c r="I2200" s="7">
        <v>0</v>
      </c>
      <c r="J2200" s="7">
        <v>161.34</v>
      </c>
      <c r="K2200" s="7" t="s">
        <v>132</v>
      </c>
      <c r="L2200" s="7">
        <v>1</v>
      </c>
      <c r="M2200" s="7" t="s">
        <v>6669</v>
      </c>
      <c r="N2200" s="7"/>
    </row>
    <row r="2201" spans="1:14" hidden="1" x14ac:dyDescent="0.35">
      <c r="A2201" s="7">
        <v>31602290</v>
      </c>
      <c r="B2201" s="7" t="s">
        <v>6678</v>
      </c>
      <c r="C2201" s="7" t="s">
        <v>4445</v>
      </c>
      <c r="D2201" s="7" t="s">
        <v>4462</v>
      </c>
      <c r="E2201" s="7" t="s">
        <v>0</v>
      </c>
      <c r="F2201" s="7" t="s">
        <v>0</v>
      </c>
      <c r="G2201" s="7">
        <v>62.6</v>
      </c>
      <c r="H2201" s="7">
        <v>63.94</v>
      </c>
      <c r="I2201" s="7">
        <v>0</v>
      </c>
      <c r="J2201" s="7">
        <v>126.54</v>
      </c>
      <c r="K2201" s="7" t="s">
        <v>132</v>
      </c>
      <c r="L2201" s="7">
        <v>1</v>
      </c>
      <c r="M2201" s="7" t="s">
        <v>6669</v>
      </c>
      <c r="N2201" s="7"/>
    </row>
    <row r="2202" spans="1:14" ht="26" hidden="1" x14ac:dyDescent="0.35">
      <c r="A2202" s="7">
        <v>31602304</v>
      </c>
      <c r="B2202" s="7" t="s">
        <v>6679</v>
      </c>
      <c r="C2202" s="7" t="s">
        <v>4445</v>
      </c>
      <c r="D2202" s="7" t="s">
        <v>4462</v>
      </c>
      <c r="E2202" s="7" t="s">
        <v>0</v>
      </c>
      <c r="F2202" s="7" t="s">
        <v>0</v>
      </c>
      <c r="G2202" s="7">
        <v>62.6</v>
      </c>
      <c r="H2202" s="7">
        <v>63.94</v>
      </c>
      <c r="I2202" s="7">
        <v>0</v>
      </c>
      <c r="J2202" s="7">
        <v>126.54</v>
      </c>
      <c r="K2202" s="7" t="s">
        <v>132</v>
      </c>
      <c r="L2202" s="7">
        <v>1</v>
      </c>
      <c r="M2202" s="7" t="s">
        <v>6669</v>
      </c>
      <c r="N2202" s="7"/>
    </row>
    <row r="2203" spans="1:14" hidden="1" x14ac:dyDescent="0.35">
      <c r="A2203" s="7">
        <v>31602312</v>
      </c>
      <c r="B2203" s="7" t="s">
        <v>6680</v>
      </c>
      <c r="C2203" s="7" t="s">
        <v>4445</v>
      </c>
      <c r="D2203" s="7" t="s">
        <v>4462</v>
      </c>
      <c r="E2203" s="7" t="s">
        <v>0</v>
      </c>
      <c r="F2203" s="7" t="s">
        <v>0</v>
      </c>
      <c r="G2203" s="7">
        <v>62.6</v>
      </c>
      <c r="H2203" s="7">
        <v>63.94</v>
      </c>
      <c r="I2203" s="7">
        <v>0</v>
      </c>
      <c r="J2203" s="7">
        <v>126.54</v>
      </c>
      <c r="K2203" s="7" t="s">
        <v>132</v>
      </c>
      <c r="L2203" s="7">
        <v>1</v>
      </c>
      <c r="M2203" s="7" t="s">
        <v>6669</v>
      </c>
      <c r="N2203" s="7"/>
    </row>
    <row r="2204" spans="1:14" hidden="1" x14ac:dyDescent="0.35">
      <c r="A2204" s="7">
        <v>30100000</v>
      </c>
      <c r="B2204" s="7" t="s">
        <v>6681</v>
      </c>
      <c r="C2204" s="7" t="s">
        <v>4457</v>
      </c>
      <c r="D2204" s="7" t="s">
        <v>4462</v>
      </c>
      <c r="E2204" s="7" t="s">
        <v>132</v>
      </c>
      <c r="F2204" s="7" t="s">
        <v>132</v>
      </c>
      <c r="G2204" s="7">
        <v>0.01</v>
      </c>
      <c r="H2204" s="7">
        <v>0</v>
      </c>
      <c r="I2204" s="7">
        <v>0</v>
      </c>
      <c r="J2204" s="7">
        <v>0.01</v>
      </c>
      <c r="K2204" s="7" t="s">
        <v>0</v>
      </c>
      <c r="L2204" s="7">
        <v>1</v>
      </c>
      <c r="M2204" s="7" t="s">
        <v>6682</v>
      </c>
      <c r="N2204" s="7"/>
    </row>
    <row r="2205" spans="1:14" hidden="1" x14ac:dyDescent="0.35">
      <c r="A2205" s="7">
        <v>30101000</v>
      </c>
      <c r="B2205" s="7" t="s">
        <v>6683</v>
      </c>
      <c r="C2205" s="7" t="s">
        <v>4457</v>
      </c>
      <c r="D2205" s="7" t="s">
        <v>4462</v>
      </c>
      <c r="E2205" s="7" t="s">
        <v>132</v>
      </c>
      <c r="F2205" s="7" t="s">
        <v>132</v>
      </c>
      <c r="G2205" s="7">
        <v>0.01</v>
      </c>
      <c r="H2205" s="7">
        <v>0</v>
      </c>
      <c r="I2205" s="7">
        <v>0</v>
      </c>
      <c r="J2205" s="7">
        <v>0.01</v>
      </c>
      <c r="K2205" s="7" t="s">
        <v>0</v>
      </c>
      <c r="L2205" s="7">
        <v>0</v>
      </c>
      <c r="M2205" s="7" t="s">
        <v>6682</v>
      </c>
      <c r="N2205" s="7"/>
    </row>
    <row r="2206" spans="1:14" ht="26" hidden="1" x14ac:dyDescent="0.35">
      <c r="A2206" s="7">
        <v>40104060</v>
      </c>
      <c r="B2206" s="7" t="s">
        <v>6684</v>
      </c>
      <c r="C2206" s="7" t="s">
        <v>4445</v>
      </c>
      <c r="D2206" s="7" t="s">
        <v>4446</v>
      </c>
      <c r="E2206" s="7" t="s">
        <v>0</v>
      </c>
      <c r="F2206" s="7" t="s">
        <v>0</v>
      </c>
      <c r="G2206" s="7">
        <v>6.4</v>
      </c>
      <c r="H2206" s="7">
        <v>0</v>
      </c>
      <c r="I2206" s="7">
        <v>0</v>
      </c>
      <c r="J2206" s="7">
        <v>6.4</v>
      </c>
      <c r="K2206" s="7" t="s">
        <v>0</v>
      </c>
      <c r="L2206" s="7">
        <v>1</v>
      </c>
      <c r="M2206" s="7" t="s">
        <v>6685</v>
      </c>
      <c r="N2206" s="7"/>
    </row>
    <row r="2207" spans="1:14" ht="26" hidden="1" x14ac:dyDescent="0.35">
      <c r="A2207" s="7">
        <v>40104079</v>
      </c>
      <c r="B2207" s="7" t="s">
        <v>6686</v>
      </c>
      <c r="C2207" s="7" t="s">
        <v>4445</v>
      </c>
      <c r="D2207" s="7" t="s">
        <v>4446</v>
      </c>
      <c r="E2207" s="7" t="s">
        <v>0</v>
      </c>
      <c r="F2207" s="7" t="s">
        <v>0</v>
      </c>
      <c r="G2207" s="7">
        <v>6.4</v>
      </c>
      <c r="H2207" s="7">
        <v>0</v>
      </c>
      <c r="I2207" s="7">
        <v>0</v>
      </c>
      <c r="J2207" s="7">
        <v>6.4</v>
      </c>
      <c r="K2207" s="7" t="s">
        <v>0</v>
      </c>
      <c r="L2207" s="7">
        <v>1</v>
      </c>
      <c r="M2207" s="7" t="s">
        <v>6685</v>
      </c>
      <c r="N2207" s="7"/>
    </row>
    <row r="2208" spans="1:14" hidden="1" x14ac:dyDescent="0.35">
      <c r="A2208" s="7">
        <v>40101010</v>
      </c>
      <c r="B2208" s="7" t="s">
        <v>6687</v>
      </c>
      <c r="C2208" s="7" t="s">
        <v>4445</v>
      </c>
      <c r="D2208" s="7" t="s">
        <v>4446</v>
      </c>
      <c r="E2208" s="7" t="s">
        <v>132</v>
      </c>
      <c r="F2208" s="7" t="s">
        <v>0</v>
      </c>
      <c r="G2208" s="7">
        <v>13.5</v>
      </c>
      <c r="H2208" s="7">
        <v>0</v>
      </c>
      <c r="I2208" s="7">
        <v>0</v>
      </c>
      <c r="J2208" s="7">
        <v>13.5</v>
      </c>
      <c r="K2208" s="7" t="s">
        <v>0</v>
      </c>
      <c r="L2208" s="7">
        <v>1</v>
      </c>
      <c r="M2208" s="7" t="s">
        <v>4505</v>
      </c>
      <c r="N2208" s="7"/>
    </row>
    <row r="2209" spans="1:14" ht="26" hidden="1" x14ac:dyDescent="0.35">
      <c r="A2209" s="7">
        <v>40101029</v>
      </c>
      <c r="B2209" s="7" t="s">
        <v>6688</v>
      </c>
      <c r="C2209" s="7" t="s">
        <v>4445</v>
      </c>
      <c r="D2209" s="7" t="s">
        <v>4462</v>
      </c>
      <c r="E2209" s="7" t="s">
        <v>0</v>
      </c>
      <c r="F2209" s="7" t="s">
        <v>0</v>
      </c>
      <c r="G2209" s="7">
        <v>22</v>
      </c>
      <c r="H2209" s="7">
        <v>0</v>
      </c>
      <c r="I2209" s="7">
        <v>0</v>
      </c>
      <c r="J2209" s="7">
        <v>22</v>
      </c>
      <c r="K2209" s="7" t="s">
        <v>0</v>
      </c>
      <c r="L2209" s="7">
        <v>1</v>
      </c>
      <c r="M2209" s="7" t="s">
        <v>4505</v>
      </c>
      <c r="N2209" s="7"/>
    </row>
    <row r="2210" spans="1:14" hidden="1" x14ac:dyDescent="0.35">
      <c r="A2210" s="7">
        <v>40101045</v>
      </c>
      <c r="B2210" s="7" t="s">
        <v>6689</v>
      </c>
      <c r="C2210" s="7" t="s">
        <v>4445</v>
      </c>
      <c r="D2210" s="7" t="s">
        <v>4462</v>
      </c>
      <c r="E2210" s="7" t="s">
        <v>0</v>
      </c>
      <c r="F2210" s="7" t="s">
        <v>0</v>
      </c>
      <c r="G2210" s="7">
        <v>70</v>
      </c>
      <c r="H2210" s="7">
        <v>0</v>
      </c>
      <c r="I2210" s="7">
        <v>0</v>
      </c>
      <c r="J2210" s="7">
        <v>70</v>
      </c>
      <c r="K2210" s="7" t="s">
        <v>0</v>
      </c>
      <c r="L2210" s="7">
        <v>1</v>
      </c>
      <c r="M2210" s="7" t="s">
        <v>4505</v>
      </c>
      <c r="N2210" s="7"/>
    </row>
    <row r="2211" spans="1:14" hidden="1" x14ac:dyDescent="0.35">
      <c r="A2211" s="7">
        <v>40101053</v>
      </c>
      <c r="B2211" s="7" t="s">
        <v>6690</v>
      </c>
      <c r="C2211" s="7" t="s">
        <v>4445</v>
      </c>
      <c r="D2211" s="7" t="s">
        <v>4462</v>
      </c>
      <c r="E2211" s="7" t="s">
        <v>0</v>
      </c>
      <c r="F2211" s="7" t="s">
        <v>0</v>
      </c>
      <c r="G2211" s="7">
        <v>13.91</v>
      </c>
      <c r="H2211" s="7">
        <v>0</v>
      </c>
      <c r="I2211" s="7">
        <v>0</v>
      </c>
      <c r="J2211" s="7">
        <v>13.91</v>
      </c>
      <c r="K2211" s="7" t="s">
        <v>0</v>
      </c>
      <c r="L2211" s="7">
        <v>1</v>
      </c>
      <c r="M2211" s="7" t="s">
        <v>4505</v>
      </c>
      <c r="N2211" s="7"/>
    </row>
    <row r="2212" spans="1:14" hidden="1" x14ac:dyDescent="0.35">
      <c r="A2212" s="7">
        <v>40102025</v>
      </c>
      <c r="B2212" s="7" t="s">
        <v>6691</v>
      </c>
      <c r="C2212" s="7" t="s">
        <v>4445</v>
      </c>
      <c r="D2212" s="7" t="s">
        <v>4462</v>
      </c>
      <c r="E2212" s="7" t="s">
        <v>0</v>
      </c>
      <c r="F2212" s="7" t="s">
        <v>0</v>
      </c>
      <c r="G2212" s="7">
        <v>58.94</v>
      </c>
      <c r="H2212" s="7">
        <v>106.56</v>
      </c>
      <c r="I2212" s="7">
        <v>0</v>
      </c>
      <c r="J2212" s="7">
        <v>165.5</v>
      </c>
      <c r="K2212" s="7" t="s">
        <v>0</v>
      </c>
      <c r="L2212" s="7">
        <v>1</v>
      </c>
      <c r="M2212" s="7" t="s">
        <v>6692</v>
      </c>
      <c r="N2212" s="7"/>
    </row>
    <row r="2213" spans="1:14" hidden="1" x14ac:dyDescent="0.35">
      <c r="A2213" s="7">
        <v>40102068</v>
      </c>
      <c r="B2213" s="7" t="s">
        <v>6693</v>
      </c>
      <c r="C2213" s="7" t="s">
        <v>4445</v>
      </c>
      <c r="D2213" s="7" t="s">
        <v>4462</v>
      </c>
      <c r="E2213" s="7" t="s">
        <v>0</v>
      </c>
      <c r="F2213" s="7" t="s">
        <v>0</v>
      </c>
      <c r="G2213" s="7">
        <v>24</v>
      </c>
      <c r="H2213" s="7">
        <v>110.09</v>
      </c>
      <c r="I2213" s="7">
        <v>0</v>
      </c>
      <c r="J2213" s="7">
        <v>134.09</v>
      </c>
      <c r="K2213" s="7" t="s">
        <v>0</v>
      </c>
      <c r="L2213" s="7">
        <v>1</v>
      </c>
      <c r="M2213" s="7" t="s">
        <v>6692</v>
      </c>
      <c r="N2213" s="7"/>
    </row>
    <row r="2214" spans="1:14" hidden="1" x14ac:dyDescent="0.35">
      <c r="A2214" s="7">
        <v>40102092</v>
      </c>
      <c r="B2214" s="7" t="s">
        <v>6694</v>
      </c>
      <c r="C2214" s="7" t="s">
        <v>4445</v>
      </c>
      <c r="D2214" s="7" t="s">
        <v>4462</v>
      </c>
      <c r="E2214" s="7" t="s">
        <v>0</v>
      </c>
      <c r="F2214" s="7" t="s">
        <v>0</v>
      </c>
      <c r="G2214" s="7">
        <v>41</v>
      </c>
      <c r="H2214" s="7">
        <v>163.31</v>
      </c>
      <c r="I2214" s="7">
        <v>0</v>
      </c>
      <c r="J2214" s="7">
        <v>204.31</v>
      </c>
      <c r="K2214" s="7" t="s">
        <v>0</v>
      </c>
      <c r="L2214" s="7">
        <v>1</v>
      </c>
      <c r="M2214" s="7" t="s">
        <v>6692</v>
      </c>
      <c r="N2214" s="7"/>
    </row>
    <row r="2215" spans="1:14" hidden="1" x14ac:dyDescent="0.35">
      <c r="A2215" s="7">
        <v>40103021</v>
      </c>
      <c r="B2215" s="7" t="s">
        <v>6695</v>
      </c>
      <c r="C2215" s="7" t="s">
        <v>4445</v>
      </c>
      <c r="D2215" s="7" t="s">
        <v>4462</v>
      </c>
      <c r="E2215" s="7" t="s">
        <v>0</v>
      </c>
      <c r="F2215" s="7" t="s">
        <v>0</v>
      </c>
      <c r="G2215" s="7">
        <v>120</v>
      </c>
      <c r="H2215" s="7">
        <v>0</v>
      </c>
      <c r="I2215" s="7">
        <v>0</v>
      </c>
      <c r="J2215" s="7">
        <v>120</v>
      </c>
      <c r="K2215" s="7" t="s">
        <v>0</v>
      </c>
      <c r="L2215" s="7">
        <v>1</v>
      </c>
      <c r="M2215" s="7" t="s">
        <v>4515</v>
      </c>
      <c r="N2215" s="7"/>
    </row>
    <row r="2216" spans="1:14" hidden="1" x14ac:dyDescent="0.35">
      <c r="A2216" s="7">
        <v>40103072</v>
      </c>
      <c r="B2216" s="7" t="s">
        <v>6696</v>
      </c>
      <c r="C2216" s="7" t="s">
        <v>4445</v>
      </c>
      <c r="D2216" s="7" t="s">
        <v>4462</v>
      </c>
      <c r="E2216" s="7" t="s">
        <v>0</v>
      </c>
      <c r="F2216" s="7" t="s">
        <v>0</v>
      </c>
      <c r="G2216" s="7">
        <v>21.6</v>
      </c>
      <c r="H2216" s="7">
        <v>0</v>
      </c>
      <c r="I2216" s="7">
        <v>0</v>
      </c>
      <c r="J2216" s="7">
        <v>21.6</v>
      </c>
      <c r="K2216" s="7" t="s">
        <v>0</v>
      </c>
      <c r="L2216" s="7">
        <v>1</v>
      </c>
      <c r="M2216" s="7" t="s">
        <v>4554</v>
      </c>
      <c r="N2216" s="7"/>
    </row>
    <row r="2217" spans="1:14" ht="26" hidden="1" x14ac:dyDescent="0.35">
      <c r="A2217" s="7">
        <v>40103080</v>
      </c>
      <c r="B2217" s="7" t="s">
        <v>6697</v>
      </c>
      <c r="C2217" s="7" t="s">
        <v>4445</v>
      </c>
      <c r="D2217" s="7" t="s">
        <v>4462</v>
      </c>
      <c r="E2217" s="7" t="s">
        <v>0</v>
      </c>
      <c r="F2217" s="7" t="s">
        <v>0</v>
      </c>
      <c r="G2217" s="7">
        <v>33.6</v>
      </c>
      <c r="H2217" s="7">
        <v>0</v>
      </c>
      <c r="I2217" s="7">
        <v>0</v>
      </c>
      <c r="J2217" s="7">
        <v>33.6</v>
      </c>
      <c r="K2217" s="7" t="s">
        <v>0</v>
      </c>
      <c r="L2217" s="7">
        <v>1</v>
      </c>
      <c r="M2217" s="7" t="s">
        <v>4554</v>
      </c>
      <c r="N2217" s="7"/>
    </row>
    <row r="2218" spans="1:14" hidden="1" x14ac:dyDescent="0.35">
      <c r="A2218" s="7">
        <v>40103099</v>
      </c>
      <c r="B2218" s="7" t="s">
        <v>6698</v>
      </c>
      <c r="C2218" s="7" t="s">
        <v>4445</v>
      </c>
      <c r="D2218" s="7" t="s">
        <v>4462</v>
      </c>
      <c r="E2218" s="7" t="s">
        <v>0</v>
      </c>
      <c r="F2218" s="7" t="s">
        <v>0</v>
      </c>
      <c r="G2218" s="7">
        <v>9.6</v>
      </c>
      <c r="H2218" s="7">
        <v>0</v>
      </c>
      <c r="I2218" s="7">
        <v>0</v>
      </c>
      <c r="J2218" s="7">
        <v>9.6</v>
      </c>
      <c r="K2218" s="7" t="s">
        <v>0</v>
      </c>
      <c r="L2218" s="7">
        <v>1</v>
      </c>
      <c r="M2218" s="7" t="s">
        <v>4554</v>
      </c>
      <c r="N2218" s="7"/>
    </row>
    <row r="2219" spans="1:14" hidden="1" x14ac:dyDescent="0.35">
      <c r="A2219" s="7">
        <v>40103102</v>
      </c>
      <c r="B2219" s="7" t="s">
        <v>6699</v>
      </c>
      <c r="C2219" s="7" t="s">
        <v>4445</v>
      </c>
      <c r="D2219" s="7" t="s">
        <v>4462</v>
      </c>
      <c r="E2219" s="7" t="s">
        <v>0</v>
      </c>
      <c r="F2219" s="7" t="s">
        <v>0</v>
      </c>
      <c r="G2219" s="7">
        <v>9.6</v>
      </c>
      <c r="H2219" s="7">
        <v>0</v>
      </c>
      <c r="I2219" s="7">
        <v>0</v>
      </c>
      <c r="J2219" s="7">
        <v>9.6</v>
      </c>
      <c r="K2219" s="7" t="s">
        <v>0</v>
      </c>
      <c r="L2219" s="7">
        <v>1</v>
      </c>
      <c r="M2219" s="7" t="s">
        <v>4554</v>
      </c>
      <c r="N2219" s="7"/>
    </row>
    <row r="2220" spans="1:14" hidden="1" x14ac:dyDescent="0.35">
      <c r="A2220" s="7">
        <v>40103137</v>
      </c>
      <c r="B2220" s="7" t="s">
        <v>6700</v>
      </c>
      <c r="C2220" s="7" t="s">
        <v>4445</v>
      </c>
      <c r="D2220" s="7" t="s">
        <v>4462</v>
      </c>
      <c r="E2220" s="7" t="s">
        <v>0</v>
      </c>
      <c r="F2220" s="7" t="s">
        <v>0</v>
      </c>
      <c r="G2220" s="7">
        <v>30</v>
      </c>
      <c r="H2220" s="7">
        <v>0</v>
      </c>
      <c r="I2220" s="7">
        <v>0</v>
      </c>
      <c r="J2220" s="7">
        <v>30</v>
      </c>
      <c r="K2220" s="7" t="s">
        <v>0</v>
      </c>
      <c r="L2220" s="7">
        <v>1</v>
      </c>
      <c r="M2220" s="7" t="s">
        <v>4515</v>
      </c>
      <c r="N2220" s="7"/>
    </row>
    <row r="2221" spans="1:14" ht="26" hidden="1" x14ac:dyDescent="0.35">
      <c r="A2221" s="7">
        <v>40103196</v>
      </c>
      <c r="B2221" s="7" t="s">
        <v>6701</v>
      </c>
      <c r="C2221" s="7" t="s">
        <v>4445</v>
      </c>
      <c r="D2221" s="7" t="s">
        <v>4462</v>
      </c>
      <c r="E2221" s="7" t="s">
        <v>0</v>
      </c>
      <c r="F2221" s="7" t="s">
        <v>0</v>
      </c>
      <c r="G2221" s="7">
        <v>139.94999999999999</v>
      </c>
      <c r="H2221" s="7">
        <v>0</v>
      </c>
      <c r="I2221" s="7">
        <v>0</v>
      </c>
      <c r="J2221" s="7">
        <v>139.94999999999999</v>
      </c>
      <c r="K2221" s="7" t="s">
        <v>0</v>
      </c>
      <c r="L2221" s="7">
        <v>1</v>
      </c>
      <c r="M2221" s="7" t="s">
        <v>6702</v>
      </c>
      <c r="N2221" s="7"/>
    </row>
    <row r="2222" spans="1:14" ht="26" hidden="1" x14ac:dyDescent="0.35">
      <c r="A2222" s="7">
        <v>40103200</v>
      </c>
      <c r="B2222" s="7" t="s">
        <v>6703</v>
      </c>
      <c r="C2222" s="7" t="s">
        <v>4445</v>
      </c>
      <c r="D2222" s="7" t="s">
        <v>4452</v>
      </c>
      <c r="E2222" s="7" t="s">
        <v>0</v>
      </c>
      <c r="F2222" s="7" t="s">
        <v>0</v>
      </c>
      <c r="G2222" s="7">
        <v>57.6</v>
      </c>
      <c r="H2222" s="7">
        <v>0</v>
      </c>
      <c r="I2222" s="7">
        <v>0</v>
      </c>
      <c r="J2222" s="7">
        <v>57.6</v>
      </c>
      <c r="K2222" s="7" t="s">
        <v>0</v>
      </c>
      <c r="L2222" s="7">
        <v>1</v>
      </c>
      <c r="M2222" s="7" t="s">
        <v>6702</v>
      </c>
      <c r="N2222" s="7"/>
    </row>
    <row r="2223" spans="1:14" ht="26" hidden="1" x14ac:dyDescent="0.35">
      <c r="A2223" s="7">
        <v>40103218</v>
      </c>
      <c r="B2223" s="7" t="s">
        <v>6704</v>
      </c>
      <c r="C2223" s="7" t="s">
        <v>4445</v>
      </c>
      <c r="D2223" s="7" t="s">
        <v>4462</v>
      </c>
      <c r="E2223" s="7" t="s">
        <v>0</v>
      </c>
      <c r="F2223" s="7" t="s">
        <v>0</v>
      </c>
      <c r="G2223" s="7">
        <v>28.05</v>
      </c>
      <c r="H2223" s="7">
        <v>0</v>
      </c>
      <c r="I2223" s="7">
        <v>0</v>
      </c>
      <c r="J2223" s="7">
        <v>28.05</v>
      </c>
      <c r="K2223" s="7" t="s">
        <v>0</v>
      </c>
      <c r="L2223" s="7">
        <v>1</v>
      </c>
      <c r="M2223" s="7" t="s">
        <v>6702</v>
      </c>
      <c r="N2223" s="7"/>
    </row>
    <row r="2224" spans="1:14" ht="26" hidden="1" x14ac:dyDescent="0.35">
      <c r="A2224" s="7">
        <v>40103234</v>
      </c>
      <c r="B2224" s="7" t="s">
        <v>6705</v>
      </c>
      <c r="C2224" s="7" t="s">
        <v>4445</v>
      </c>
      <c r="D2224" s="7" t="s">
        <v>4462</v>
      </c>
      <c r="E2224" s="7" t="s">
        <v>0</v>
      </c>
      <c r="F2224" s="7" t="s">
        <v>0</v>
      </c>
      <c r="G2224" s="7">
        <v>48</v>
      </c>
      <c r="H2224" s="7">
        <v>0</v>
      </c>
      <c r="I2224" s="7">
        <v>0</v>
      </c>
      <c r="J2224" s="7">
        <v>48</v>
      </c>
      <c r="K2224" s="7" t="s">
        <v>0</v>
      </c>
      <c r="L2224" s="7">
        <v>1</v>
      </c>
      <c r="M2224" s="7" t="s">
        <v>6702</v>
      </c>
      <c r="N2224" s="7"/>
    </row>
    <row r="2225" spans="1:14" hidden="1" x14ac:dyDescent="0.35">
      <c r="A2225" s="7">
        <v>40103242</v>
      </c>
      <c r="B2225" s="7" t="s">
        <v>6706</v>
      </c>
      <c r="C2225" s="7" t="s">
        <v>4445</v>
      </c>
      <c r="D2225" s="7" t="s">
        <v>4446</v>
      </c>
      <c r="E2225" s="7" t="s">
        <v>0</v>
      </c>
      <c r="F2225" s="7" t="s">
        <v>0</v>
      </c>
      <c r="G2225" s="7">
        <v>34.56</v>
      </c>
      <c r="H2225" s="7">
        <v>0</v>
      </c>
      <c r="I2225" s="7">
        <v>0</v>
      </c>
      <c r="J2225" s="7">
        <v>34.56</v>
      </c>
      <c r="K2225" s="7" t="s">
        <v>0</v>
      </c>
      <c r="L2225" s="7">
        <v>1</v>
      </c>
      <c r="M2225" s="7" t="s">
        <v>4515</v>
      </c>
      <c r="N2225" s="7"/>
    </row>
    <row r="2226" spans="1:14" hidden="1" x14ac:dyDescent="0.35">
      <c r="A2226" s="7">
        <v>40103250</v>
      </c>
      <c r="B2226" s="7" t="s">
        <v>6707</v>
      </c>
      <c r="C2226" s="7" t="s">
        <v>4445</v>
      </c>
      <c r="D2226" s="7" t="s">
        <v>4446</v>
      </c>
      <c r="E2226" s="7" t="s">
        <v>0</v>
      </c>
      <c r="F2226" s="7" t="s">
        <v>0</v>
      </c>
      <c r="G2226" s="7">
        <v>34.56</v>
      </c>
      <c r="H2226" s="7">
        <v>0</v>
      </c>
      <c r="I2226" s="7">
        <v>0</v>
      </c>
      <c r="J2226" s="7">
        <v>34.56</v>
      </c>
      <c r="K2226" s="7" t="s">
        <v>0</v>
      </c>
      <c r="L2226" s="7">
        <v>1</v>
      </c>
      <c r="M2226" s="7" t="s">
        <v>4515</v>
      </c>
      <c r="N2226" s="7"/>
    </row>
    <row r="2227" spans="1:14" hidden="1" x14ac:dyDescent="0.35">
      <c r="A2227" s="7">
        <v>40103269</v>
      </c>
      <c r="B2227" s="7" t="s">
        <v>6708</v>
      </c>
      <c r="C2227" s="7" t="s">
        <v>4445</v>
      </c>
      <c r="D2227" s="7" t="s">
        <v>4446</v>
      </c>
      <c r="E2227" s="7" t="s">
        <v>0</v>
      </c>
      <c r="F2227" s="7" t="s">
        <v>0</v>
      </c>
      <c r="G2227" s="7">
        <v>70.08</v>
      </c>
      <c r="H2227" s="7">
        <v>0</v>
      </c>
      <c r="I2227" s="7">
        <v>0</v>
      </c>
      <c r="J2227" s="7">
        <v>70.08</v>
      </c>
      <c r="K2227" s="7" t="s">
        <v>0</v>
      </c>
      <c r="L2227" s="7">
        <v>1</v>
      </c>
      <c r="M2227" s="7" t="s">
        <v>4554</v>
      </c>
      <c r="N2227" s="7"/>
    </row>
    <row r="2228" spans="1:14" ht="26" hidden="1" x14ac:dyDescent="0.35">
      <c r="A2228" s="7">
        <v>40103277</v>
      </c>
      <c r="B2228" s="7" t="s">
        <v>6709</v>
      </c>
      <c r="C2228" s="7" t="s">
        <v>4445</v>
      </c>
      <c r="D2228" s="7" t="s">
        <v>4446</v>
      </c>
      <c r="E2228" s="7" t="s">
        <v>0</v>
      </c>
      <c r="F2228" s="7" t="s">
        <v>0</v>
      </c>
      <c r="G2228" s="7">
        <v>92.3</v>
      </c>
      <c r="H2228" s="7">
        <v>0</v>
      </c>
      <c r="I2228" s="7">
        <v>0</v>
      </c>
      <c r="J2228" s="7">
        <v>92.3</v>
      </c>
      <c r="K2228" s="7" t="s">
        <v>0</v>
      </c>
      <c r="L2228" s="7">
        <v>1</v>
      </c>
      <c r="M2228" s="7" t="s">
        <v>6702</v>
      </c>
      <c r="N2228" s="7"/>
    </row>
    <row r="2229" spans="1:14" ht="26" hidden="1" x14ac:dyDescent="0.35">
      <c r="A2229" s="7">
        <v>40103285</v>
      </c>
      <c r="B2229" s="7" t="s">
        <v>6710</v>
      </c>
      <c r="C2229" s="7" t="s">
        <v>4445</v>
      </c>
      <c r="D2229" s="7" t="s">
        <v>4446</v>
      </c>
      <c r="E2229" s="7" t="s">
        <v>0</v>
      </c>
      <c r="F2229" s="7" t="s">
        <v>0</v>
      </c>
      <c r="G2229" s="7">
        <v>35</v>
      </c>
      <c r="H2229" s="7">
        <v>0</v>
      </c>
      <c r="I2229" s="7">
        <v>0</v>
      </c>
      <c r="J2229" s="7">
        <v>35</v>
      </c>
      <c r="K2229" s="7" t="s">
        <v>0</v>
      </c>
      <c r="L2229" s="7">
        <v>1</v>
      </c>
      <c r="M2229" s="7" t="s">
        <v>6702</v>
      </c>
      <c r="N2229" s="7"/>
    </row>
    <row r="2230" spans="1:14" ht="26" hidden="1" x14ac:dyDescent="0.35">
      <c r="A2230" s="7">
        <v>40103307</v>
      </c>
      <c r="B2230" s="7" t="s">
        <v>6711</v>
      </c>
      <c r="C2230" s="7" t="s">
        <v>4445</v>
      </c>
      <c r="D2230" s="7" t="s">
        <v>4446</v>
      </c>
      <c r="E2230" s="7" t="s">
        <v>0</v>
      </c>
      <c r="F2230" s="7" t="s">
        <v>0</v>
      </c>
      <c r="G2230" s="7">
        <v>188.1</v>
      </c>
      <c r="H2230" s="7">
        <v>0</v>
      </c>
      <c r="I2230" s="7">
        <v>0</v>
      </c>
      <c r="J2230" s="7">
        <v>188.1</v>
      </c>
      <c r="K2230" s="7" t="s">
        <v>0</v>
      </c>
      <c r="L2230" s="7">
        <v>1</v>
      </c>
      <c r="M2230" s="7" t="s">
        <v>6702</v>
      </c>
      <c r="N2230" s="7"/>
    </row>
    <row r="2231" spans="1:14" ht="26" hidden="1" x14ac:dyDescent="0.35">
      <c r="A2231" s="7">
        <v>40103315</v>
      </c>
      <c r="B2231" s="7" t="s">
        <v>6712</v>
      </c>
      <c r="C2231" s="7" t="s">
        <v>4445</v>
      </c>
      <c r="D2231" s="7" t="s">
        <v>4446</v>
      </c>
      <c r="E2231" s="7" t="s">
        <v>0</v>
      </c>
      <c r="F2231" s="7" t="s">
        <v>0</v>
      </c>
      <c r="G2231" s="7">
        <v>213.72</v>
      </c>
      <c r="H2231" s="7">
        <v>0</v>
      </c>
      <c r="I2231" s="7">
        <v>0</v>
      </c>
      <c r="J2231" s="7">
        <v>213.72</v>
      </c>
      <c r="K2231" s="7" t="s">
        <v>0</v>
      </c>
      <c r="L2231" s="7">
        <v>1</v>
      </c>
      <c r="M2231" s="7" t="s">
        <v>6702</v>
      </c>
      <c r="N2231" s="7"/>
    </row>
    <row r="2232" spans="1:14" ht="26" hidden="1" x14ac:dyDescent="0.35">
      <c r="A2232" s="7">
        <v>40103323</v>
      </c>
      <c r="B2232" s="7" t="s">
        <v>6713</v>
      </c>
      <c r="C2232" s="7" t="s">
        <v>4445</v>
      </c>
      <c r="D2232" s="7" t="s">
        <v>4446</v>
      </c>
      <c r="E2232" s="7" t="s">
        <v>0</v>
      </c>
      <c r="F2232" s="7" t="s">
        <v>0</v>
      </c>
      <c r="G2232" s="7">
        <v>213.72</v>
      </c>
      <c r="H2232" s="7">
        <v>0</v>
      </c>
      <c r="I2232" s="7">
        <v>0</v>
      </c>
      <c r="J2232" s="7">
        <v>213.72</v>
      </c>
      <c r="K2232" s="7" t="s">
        <v>0</v>
      </c>
      <c r="L2232" s="7">
        <v>1</v>
      </c>
      <c r="M2232" s="7" t="s">
        <v>6702</v>
      </c>
      <c r="N2232" s="7"/>
    </row>
    <row r="2233" spans="1:14" ht="26" hidden="1" x14ac:dyDescent="0.35">
      <c r="A2233" s="7">
        <v>40103331</v>
      </c>
      <c r="B2233" s="7" t="s">
        <v>6714</v>
      </c>
      <c r="C2233" s="7" t="s">
        <v>4445</v>
      </c>
      <c r="D2233" s="7" t="s">
        <v>4446</v>
      </c>
      <c r="E2233" s="7" t="s">
        <v>0</v>
      </c>
      <c r="F2233" s="7" t="s">
        <v>0</v>
      </c>
      <c r="G2233" s="7">
        <v>306.74</v>
      </c>
      <c r="H2233" s="7">
        <v>0</v>
      </c>
      <c r="I2233" s="7">
        <v>0</v>
      </c>
      <c r="J2233" s="7">
        <v>306.74</v>
      </c>
      <c r="K2233" s="7" t="s">
        <v>0</v>
      </c>
      <c r="L2233" s="7">
        <v>1</v>
      </c>
      <c r="M2233" s="7" t="s">
        <v>6702</v>
      </c>
      <c r="N2233" s="7"/>
    </row>
    <row r="2234" spans="1:14" ht="26" hidden="1" x14ac:dyDescent="0.35">
      <c r="A2234" s="7">
        <v>40103340</v>
      </c>
      <c r="B2234" s="7" t="s">
        <v>6715</v>
      </c>
      <c r="C2234" s="7" t="s">
        <v>4445</v>
      </c>
      <c r="D2234" s="7" t="s">
        <v>4446</v>
      </c>
      <c r="E2234" s="7" t="s">
        <v>0</v>
      </c>
      <c r="F2234" s="7" t="s">
        <v>0</v>
      </c>
      <c r="G2234" s="7">
        <v>29.48</v>
      </c>
      <c r="H2234" s="7">
        <v>0</v>
      </c>
      <c r="I2234" s="7">
        <v>0</v>
      </c>
      <c r="J2234" s="7">
        <v>29.48</v>
      </c>
      <c r="K2234" s="7" t="s">
        <v>0</v>
      </c>
      <c r="L2234" s="7">
        <v>1</v>
      </c>
      <c r="M2234" s="7" t="s">
        <v>6702</v>
      </c>
      <c r="N2234" s="7"/>
    </row>
    <row r="2235" spans="1:14" ht="26" hidden="1" x14ac:dyDescent="0.35">
      <c r="A2235" s="7">
        <v>40103358</v>
      </c>
      <c r="B2235" s="7" t="s">
        <v>6716</v>
      </c>
      <c r="C2235" s="7" t="s">
        <v>4445</v>
      </c>
      <c r="D2235" s="7" t="s">
        <v>4446</v>
      </c>
      <c r="E2235" s="7" t="s">
        <v>0</v>
      </c>
      <c r="F2235" s="7" t="s">
        <v>0</v>
      </c>
      <c r="G2235" s="7">
        <v>83.25</v>
      </c>
      <c r="H2235" s="7">
        <v>0</v>
      </c>
      <c r="I2235" s="7">
        <v>0</v>
      </c>
      <c r="J2235" s="7">
        <v>83.25</v>
      </c>
      <c r="K2235" s="7" t="s">
        <v>0</v>
      </c>
      <c r="L2235" s="7">
        <v>1</v>
      </c>
      <c r="M2235" s="7" t="s">
        <v>6702</v>
      </c>
      <c r="N2235" s="7"/>
    </row>
    <row r="2236" spans="1:14" ht="26" hidden="1" x14ac:dyDescent="0.35">
      <c r="A2236" s="7">
        <v>40103366</v>
      </c>
      <c r="B2236" s="7" t="s">
        <v>6717</v>
      </c>
      <c r="C2236" s="7" t="s">
        <v>4445</v>
      </c>
      <c r="D2236" s="7" t="s">
        <v>4446</v>
      </c>
      <c r="E2236" s="7" t="s">
        <v>0</v>
      </c>
      <c r="F2236" s="7" t="s">
        <v>0</v>
      </c>
      <c r="G2236" s="7">
        <v>145.75</v>
      </c>
      <c r="H2236" s="7">
        <v>0</v>
      </c>
      <c r="I2236" s="7">
        <v>0</v>
      </c>
      <c r="J2236" s="7">
        <v>145.75</v>
      </c>
      <c r="K2236" s="7" t="s">
        <v>0</v>
      </c>
      <c r="L2236" s="7">
        <v>1</v>
      </c>
      <c r="M2236" s="7" t="s">
        <v>6702</v>
      </c>
      <c r="N2236" s="7"/>
    </row>
    <row r="2237" spans="1:14" ht="26" hidden="1" x14ac:dyDescent="0.35">
      <c r="A2237" s="7">
        <v>40103374</v>
      </c>
      <c r="B2237" s="7" t="s">
        <v>6718</v>
      </c>
      <c r="C2237" s="7" t="s">
        <v>4445</v>
      </c>
      <c r="D2237" s="7" t="s">
        <v>4446</v>
      </c>
      <c r="E2237" s="7" t="s">
        <v>0</v>
      </c>
      <c r="F2237" s="7" t="s">
        <v>0</v>
      </c>
      <c r="G2237" s="7">
        <v>52.72</v>
      </c>
      <c r="H2237" s="7">
        <v>0</v>
      </c>
      <c r="I2237" s="7">
        <v>0</v>
      </c>
      <c r="J2237" s="7">
        <v>52.72</v>
      </c>
      <c r="K2237" s="7" t="s">
        <v>0</v>
      </c>
      <c r="L2237" s="7">
        <v>1</v>
      </c>
      <c r="M2237" s="7" t="s">
        <v>6702</v>
      </c>
      <c r="N2237" s="7"/>
    </row>
    <row r="2238" spans="1:14" ht="26" hidden="1" x14ac:dyDescent="0.35">
      <c r="A2238" s="7">
        <v>40103382</v>
      </c>
      <c r="B2238" s="7" t="s">
        <v>6719</v>
      </c>
      <c r="C2238" s="7" t="s">
        <v>4445</v>
      </c>
      <c r="D2238" s="7" t="s">
        <v>4446</v>
      </c>
      <c r="E2238" s="7" t="s">
        <v>0</v>
      </c>
      <c r="F2238" s="7" t="s">
        <v>0</v>
      </c>
      <c r="G2238" s="7">
        <v>98.29</v>
      </c>
      <c r="H2238" s="7">
        <v>0</v>
      </c>
      <c r="I2238" s="7">
        <v>0</v>
      </c>
      <c r="J2238" s="7">
        <v>98.29</v>
      </c>
      <c r="K2238" s="7" t="s">
        <v>0</v>
      </c>
      <c r="L2238" s="7">
        <v>1</v>
      </c>
      <c r="M2238" s="7" t="s">
        <v>6702</v>
      </c>
      <c r="N2238" s="7"/>
    </row>
    <row r="2239" spans="1:14" ht="26" hidden="1" x14ac:dyDescent="0.35">
      <c r="A2239" s="7">
        <v>40103390</v>
      </c>
      <c r="B2239" s="7" t="s">
        <v>6720</v>
      </c>
      <c r="C2239" s="7" t="s">
        <v>4445</v>
      </c>
      <c r="D2239" s="7" t="s">
        <v>4446</v>
      </c>
      <c r="E2239" s="7" t="s">
        <v>0</v>
      </c>
      <c r="F2239" s="7" t="s">
        <v>0</v>
      </c>
      <c r="G2239" s="7">
        <v>140</v>
      </c>
      <c r="H2239" s="7">
        <v>0</v>
      </c>
      <c r="I2239" s="7">
        <v>0</v>
      </c>
      <c r="J2239" s="7">
        <v>140</v>
      </c>
      <c r="K2239" s="7" t="s">
        <v>0</v>
      </c>
      <c r="L2239" s="7">
        <v>1</v>
      </c>
      <c r="M2239" s="7" t="s">
        <v>6702</v>
      </c>
      <c r="N2239" s="7"/>
    </row>
    <row r="2240" spans="1:14" hidden="1" x14ac:dyDescent="0.35">
      <c r="A2240" s="7">
        <v>40103404</v>
      </c>
      <c r="B2240" s="7" t="s">
        <v>6721</v>
      </c>
      <c r="C2240" s="7" t="s">
        <v>4445</v>
      </c>
      <c r="D2240" s="7" t="s">
        <v>4446</v>
      </c>
      <c r="E2240" s="7" t="s">
        <v>0</v>
      </c>
      <c r="F2240" s="7" t="s">
        <v>0</v>
      </c>
      <c r="G2240" s="7">
        <v>43</v>
      </c>
      <c r="H2240" s="7">
        <v>0</v>
      </c>
      <c r="I2240" s="7">
        <v>0</v>
      </c>
      <c r="J2240" s="7">
        <v>43</v>
      </c>
      <c r="K2240" s="7" t="s">
        <v>0</v>
      </c>
      <c r="L2240" s="7">
        <v>1</v>
      </c>
      <c r="M2240" s="7" t="s">
        <v>4554</v>
      </c>
      <c r="N2240" s="7"/>
    </row>
    <row r="2241" spans="1:14" ht="26" hidden="1" x14ac:dyDescent="0.35">
      <c r="A2241" s="7">
        <v>40103412</v>
      </c>
      <c r="B2241" s="7" t="s">
        <v>6722</v>
      </c>
      <c r="C2241" s="7" t="s">
        <v>4445</v>
      </c>
      <c r="D2241" s="7" t="s">
        <v>4446</v>
      </c>
      <c r="E2241" s="7" t="s">
        <v>0</v>
      </c>
      <c r="F2241" s="7" t="s">
        <v>0</v>
      </c>
      <c r="G2241" s="7">
        <v>7.2</v>
      </c>
      <c r="H2241" s="7">
        <v>0</v>
      </c>
      <c r="I2241" s="7">
        <v>0</v>
      </c>
      <c r="J2241" s="7">
        <v>7.2</v>
      </c>
      <c r="K2241" s="7" t="s">
        <v>0</v>
      </c>
      <c r="L2241" s="7">
        <v>1</v>
      </c>
      <c r="M2241" s="7" t="s">
        <v>6702</v>
      </c>
      <c r="N2241" s="7"/>
    </row>
    <row r="2242" spans="1:14" hidden="1" x14ac:dyDescent="0.35">
      <c r="A2242" s="7">
        <v>40103439</v>
      </c>
      <c r="B2242" s="7" t="s">
        <v>6723</v>
      </c>
      <c r="C2242" s="7" t="s">
        <v>4445</v>
      </c>
      <c r="D2242" s="7" t="s">
        <v>4446</v>
      </c>
      <c r="E2242" s="7" t="s">
        <v>0</v>
      </c>
      <c r="F2242" s="7" t="s">
        <v>0</v>
      </c>
      <c r="G2242" s="7">
        <v>21.6</v>
      </c>
      <c r="H2242" s="7">
        <v>0</v>
      </c>
      <c r="I2242" s="7">
        <v>0</v>
      </c>
      <c r="J2242" s="7">
        <v>21.6</v>
      </c>
      <c r="K2242" s="7" t="s">
        <v>0</v>
      </c>
      <c r="L2242" s="7">
        <v>1</v>
      </c>
      <c r="M2242" s="7" t="s">
        <v>4554</v>
      </c>
      <c r="N2242" s="7"/>
    </row>
    <row r="2243" spans="1:14" hidden="1" x14ac:dyDescent="0.35">
      <c r="A2243" s="7">
        <v>40103447</v>
      </c>
      <c r="B2243" s="7" t="s">
        <v>6724</v>
      </c>
      <c r="C2243" s="7" t="s">
        <v>4445</v>
      </c>
      <c r="D2243" s="7" t="s">
        <v>4446</v>
      </c>
      <c r="E2243" s="7" t="s">
        <v>0</v>
      </c>
      <c r="F2243" s="7" t="s">
        <v>0</v>
      </c>
      <c r="G2243" s="7">
        <v>5.08</v>
      </c>
      <c r="H2243" s="7">
        <v>0</v>
      </c>
      <c r="I2243" s="7">
        <v>0</v>
      </c>
      <c r="J2243" s="7">
        <v>5.08</v>
      </c>
      <c r="K2243" s="7" t="s">
        <v>0</v>
      </c>
      <c r="L2243" s="7">
        <v>1</v>
      </c>
      <c r="M2243" s="7" t="s">
        <v>4554</v>
      </c>
      <c r="N2243" s="7"/>
    </row>
    <row r="2244" spans="1:14" hidden="1" x14ac:dyDescent="0.35">
      <c r="A2244" s="7">
        <v>40103455</v>
      </c>
      <c r="B2244" s="7" t="s">
        <v>6725</v>
      </c>
      <c r="C2244" s="7" t="s">
        <v>4445</v>
      </c>
      <c r="D2244" s="7" t="s">
        <v>4462</v>
      </c>
      <c r="E2244" s="7" t="s">
        <v>0</v>
      </c>
      <c r="F2244" s="7" t="s">
        <v>0</v>
      </c>
      <c r="G2244" s="7">
        <v>30</v>
      </c>
      <c r="H2244" s="7">
        <v>0</v>
      </c>
      <c r="I2244" s="7">
        <v>0</v>
      </c>
      <c r="J2244" s="7">
        <v>30</v>
      </c>
      <c r="K2244" s="7" t="s">
        <v>0</v>
      </c>
      <c r="L2244" s="7">
        <v>1</v>
      </c>
      <c r="M2244" s="7" t="s">
        <v>4554</v>
      </c>
      <c r="N2244" s="7"/>
    </row>
    <row r="2245" spans="1:14" hidden="1" x14ac:dyDescent="0.35">
      <c r="A2245" s="7">
        <v>40103463</v>
      </c>
      <c r="B2245" s="7" t="s">
        <v>6726</v>
      </c>
      <c r="C2245" s="7" t="s">
        <v>4445</v>
      </c>
      <c r="D2245" s="7" t="s">
        <v>4462</v>
      </c>
      <c r="E2245" s="7" t="s">
        <v>0</v>
      </c>
      <c r="F2245" s="7" t="s">
        <v>0</v>
      </c>
      <c r="G2245" s="7">
        <v>30</v>
      </c>
      <c r="H2245" s="7">
        <v>0</v>
      </c>
      <c r="I2245" s="7">
        <v>0</v>
      </c>
      <c r="J2245" s="7">
        <v>30</v>
      </c>
      <c r="K2245" s="7" t="s">
        <v>0</v>
      </c>
      <c r="L2245" s="7">
        <v>1</v>
      </c>
      <c r="M2245" s="7" t="s">
        <v>4554</v>
      </c>
      <c r="N2245" s="7"/>
    </row>
    <row r="2246" spans="1:14" hidden="1" x14ac:dyDescent="0.35">
      <c r="A2246" s="7">
        <v>40103480</v>
      </c>
      <c r="B2246" s="7" t="s">
        <v>6727</v>
      </c>
      <c r="C2246" s="7" t="s">
        <v>4445</v>
      </c>
      <c r="D2246" s="7" t="s">
        <v>4446</v>
      </c>
      <c r="E2246" s="7" t="s">
        <v>0</v>
      </c>
      <c r="F2246" s="7" t="s">
        <v>0</v>
      </c>
      <c r="G2246" s="7">
        <v>24.03</v>
      </c>
      <c r="H2246" s="7">
        <v>0</v>
      </c>
      <c r="I2246" s="7">
        <v>0</v>
      </c>
      <c r="J2246" s="7">
        <v>24.03</v>
      </c>
      <c r="K2246" s="7" t="s">
        <v>0</v>
      </c>
      <c r="L2246" s="7">
        <v>1</v>
      </c>
      <c r="M2246" s="7" t="s">
        <v>4554</v>
      </c>
      <c r="N2246" s="7"/>
    </row>
    <row r="2247" spans="1:14" hidden="1" x14ac:dyDescent="0.35">
      <c r="A2247" s="7">
        <v>40103498</v>
      </c>
      <c r="B2247" s="7" t="s">
        <v>6728</v>
      </c>
      <c r="C2247" s="7" t="s">
        <v>4445</v>
      </c>
      <c r="D2247" s="7" t="s">
        <v>4446</v>
      </c>
      <c r="E2247" s="7" t="s">
        <v>0</v>
      </c>
      <c r="F2247" s="7" t="s">
        <v>0</v>
      </c>
      <c r="G2247" s="7">
        <v>136.03</v>
      </c>
      <c r="H2247" s="7">
        <v>0</v>
      </c>
      <c r="I2247" s="7">
        <v>0</v>
      </c>
      <c r="J2247" s="7">
        <v>136.03</v>
      </c>
      <c r="K2247" s="7" t="s">
        <v>0</v>
      </c>
      <c r="L2247" s="7">
        <v>1</v>
      </c>
      <c r="M2247" s="7" t="s">
        <v>4554</v>
      </c>
      <c r="N2247" s="7"/>
    </row>
    <row r="2248" spans="1:14" hidden="1" x14ac:dyDescent="0.35">
      <c r="A2248" s="7">
        <v>40103501</v>
      </c>
      <c r="B2248" s="7" t="s">
        <v>6729</v>
      </c>
      <c r="C2248" s="7" t="s">
        <v>4445</v>
      </c>
      <c r="D2248" s="7" t="s">
        <v>4446</v>
      </c>
      <c r="E2248" s="7" t="s">
        <v>0</v>
      </c>
      <c r="F2248" s="7" t="s">
        <v>0</v>
      </c>
      <c r="G2248" s="7">
        <v>7.51</v>
      </c>
      <c r="H2248" s="7">
        <v>0</v>
      </c>
      <c r="I2248" s="7">
        <v>0</v>
      </c>
      <c r="J2248" s="7">
        <v>7.51</v>
      </c>
      <c r="K2248" s="7" t="s">
        <v>0</v>
      </c>
      <c r="L2248" s="7">
        <v>1</v>
      </c>
      <c r="M2248" s="7" t="s">
        <v>4554</v>
      </c>
      <c r="N2248" s="7"/>
    </row>
    <row r="2249" spans="1:14" ht="26" hidden="1" x14ac:dyDescent="0.35">
      <c r="A2249" s="7">
        <v>40103510</v>
      </c>
      <c r="B2249" s="7" t="s">
        <v>6730</v>
      </c>
      <c r="C2249" s="7" t="s">
        <v>4445</v>
      </c>
      <c r="D2249" s="7" t="s">
        <v>4446</v>
      </c>
      <c r="E2249" s="7" t="s">
        <v>0</v>
      </c>
      <c r="F2249" s="7" t="s">
        <v>0</v>
      </c>
      <c r="G2249" s="7">
        <v>86.25</v>
      </c>
      <c r="H2249" s="7">
        <v>0</v>
      </c>
      <c r="I2249" s="7">
        <v>0</v>
      </c>
      <c r="J2249" s="7">
        <v>86.25</v>
      </c>
      <c r="K2249" s="7" t="s">
        <v>0</v>
      </c>
      <c r="L2249" s="7">
        <v>1</v>
      </c>
      <c r="M2249" s="7" t="s">
        <v>6702</v>
      </c>
      <c r="N2249" s="7"/>
    </row>
    <row r="2250" spans="1:14" ht="26" hidden="1" x14ac:dyDescent="0.35">
      <c r="A2250" s="7">
        <v>40103528</v>
      </c>
      <c r="B2250" s="7" t="s">
        <v>6731</v>
      </c>
      <c r="C2250" s="7" t="s">
        <v>4445</v>
      </c>
      <c r="D2250" s="7" t="s">
        <v>4446</v>
      </c>
      <c r="E2250" s="7" t="s">
        <v>0</v>
      </c>
      <c r="F2250" s="7" t="s">
        <v>0</v>
      </c>
      <c r="G2250" s="7">
        <v>311.92</v>
      </c>
      <c r="H2250" s="7">
        <v>0</v>
      </c>
      <c r="I2250" s="7">
        <v>0</v>
      </c>
      <c r="J2250" s="7">
        <v>311.92</v>
      </c>
      <c r="K2250" s="7" t="s">
        <v>0</v>
      </c>
      <c r="L2250" s="7">
        <v>1</v>
      </c>
      <c r="M2250" s="7" t="s">
        <v>6702</v>
      </c>
      <c r="N2250" s="7"/>
    </row>
    <row r="2251" spans="1:14" ht="26" hidden="1" x14ac:dyDescent="0.35">
      <c r="A2251" s="7">
        <v>40103536</v>
      </c>
      <c r="B2251" s="7" t="s">
        <v>6732</v>
      </c>
      <c r="C2251" s="7" t="s">
        <v>4445</v>
      </c>
      <c r="D2251" s="7" t="s">
        <v>4446</v>
      </c>
      <c r="E2251" s="7" t="s">
        <v>0</v>
      </c>
      <c r="F2251" s="7" t="s">
        <v>132</v>
      </c>
      <c r="G2251" s="7">
        <v>244</v>
      </c>
      <c r="H2251" s="7">
        <v>0</v>
      </c>
      <c r="I2251" s="7">
        <v>0</v>
      </c>
      <c r="J2251" s="7">
        <v>244</v>
      </c>
      <c r="K2251" s="7" t="s">
        <v>0</v>
      </c>
      <c r="L2251" s="7">
        <v>1</v>
      </c>
      <c r="M2251" s="7" t="s">
        <v>6702</v>
      </c>
      <c r="N2251" s="7"/>
    </row>
    <row r="2252" spans="1:14" ht="26" hidden="1" x14ac:dyDescent="0.35">
      <c r="A2252" s="7">
        <v>40103544</v>
      </c>
      <c r="B2252" s="7" t="s">
        <v>6733</v>
      </c>
      <c r="C2252" s="7" t="s">
        <v>4445</v>
      </c>
      <c r="D2252" s="7" t="s">
        <v>4446</v>
      </c>
      <c r="E2252" s="7" t="s">
        <v>0</v>
      </c>
      <c r="F2252" s="7" t="s">
        <v>132</v>
      </c>
      <c r="G2252" s="7">
        <v>255.5</v>
      </c>
      <c r="H2252" s="7">
        <v>0</v>
      </c>
      <c r="I2252" s="7">
        <v>0</v>
      </c>
      <c r="J2252" s="7">
        <v>255.5</v>
      </c>
      <c r="K2252" s="7" t="s">
        <v>0</v>
      </c>
      <c r="L2252" s="7">
        <v>1</v>
      </c>
      <c r="M2252" s="7" t="s">
        <v>6702</v>
      </c>
      <c r="N2252" s="7"/>
    </row>
    <row r="2253" spans="1:14" ht="26" hidden="1" x14ac:dyDescent="0.35">
      <c r="A2253" s="7">
        <v>40103560</v>
      </c>
      <c r="B2253" s="7" t="s">
        <v>6734</v>
      </c>
      <c r="C2253" s="7" t="s">
        <v>4445</v>
      </c>
      <c r="D2253" s="7" t="s">
        <v>4446</v>
      </c>
      <c r="E2253" s="7" t="s">
        <v>0</v>
      </c>
      <c r="F2253" s="7" t="s">
        <v>0</v>
      </c>
      <c r="G2253" s="7">
        <v>192</v>
      </c>
      <c r="H2253" s="7">
        <v>0</v>
      </c>
      <c r="I2253" s="7">
        <v>0</v>
      </c>
      <c r="J2253" s="7">
        <v>192</v>
      </c>
      <c r="K2253" s="7" t="s">
        <v>0</v>
      </c>
      <c r="L2253" s="7">
        <v>1</v>
      </c>
      <c r="M2253" s="7" t="s">
        <v>6702</v>
      </c>
      <c r="N2253" s="7"/>
    </row>
    <row r="2254" spans="1:14" ht="26" hidden="1" x14ac:dyDescent="0.35">
      <c r="A2254" s="7">
        <v>40103579</v>
      </c>
      <c r="B2254" s="7" t="s">
        <v>6735</v>
      </c>
      <c r="C2254" s="7" t="s">
        <v>4445</v>
      </c>
      <c r="D2254" s="7" t="s">
        <v>4446</v>
      </c>
      <c r="E2254" s="7" t="s">
        <v>0</v>
      </c>
      <c r="F2254" s="7" t="s">
        <v>0</v>
      </c>
      <c r="G2254" s="7">
        <v>96</v>
      </c>
      <c r="H2254" s="7">
        <v>0</v>
      </c>
      <c r="I2254" s="7">
        <v>0</v>
      </c>
      <c r="J2254" s="7">
        <v>96</v>
      </c>
      <c r="K2254" s="7" t="s">
        <v>0</v>
      </c>
      <c r="L2254" s="7">
        <v>1</v>
      </c>
      <c r="M2254" s="7" t="s">
        <v>6702</v>
      </c>
      <c r="N2254" s="7"/>
    </row>
    <row r="2255" spans="1:14" ht="26" hidden="1" x14ac:dyDescent="0.35">
      <c r="A2255" s="7">
        <v>40103587</v>
      </c>
      <c r="B2255" s="7" t="s">
        <v>6736</v>
      </c>
      <c r="C2255" s="7" t="s">
        <v>4445</v>
      </c>
      <c r="D2255" s="7" t="s">
        <v>4446</v>
      </c>
      <c r="E2255" s="7" t="s">
        <v>0</v>
      </c>
      <c r="F2255" s="7" t="s">
        <v>0</v>
      </c>
      <c r="G2255" s="7">
        <v>173.95</v>
      </c>
      <c r="H2255" s="7">
        <v>0</v>
      </c>
      <c r="I2255" s="7">
        <v>0</v>
      </c>
      <c r="J2255" s="7">
        <v>173.95</v>
      </c>
      <c r="K2255" s="7" t="s">
        <v>0</v>
      </c>
      <c r="L2255" s="7">
        <v>1</v>
      </c>
      <c r="M2255" s="7" t="s">
        <v>6702</v>
      </c>
      <c r="N2255" s="7"/>
    </row>
    <row r="2256" spans="1:14" ht="26" hidden="1" x14ac:dyDescent="0.35">
      <c r="A2256" s="7">
        <v>40103595</v>
      </c>
      <c r="B2256" s="7" t="s">
        <v>6737</v>
      </c>
      <c r="C2256" s="7" t="s">
        <v>4445</v>
      </c>
      <c r="D2256" s="7" t="s">
        <v>4446</v>
      </c>
      <c r="E2256" s="7" t="s">
        <v>0</v>
      </c>
      <c r="F2256" s="7" t="s">
        <v>0</v>
      </c>
      <c r="G2256" s="7">
        <v>60</v>
      </c>
      <c r="H2256" s="7">
        <v>0</v>
      </c>
      <c r="I2256" s="7">
        <v>0</v>
      </c>
      <c r="J2256" s="7">
        <v>60</v>
      </c>
      <c r="K2256" s="7" t="s">
        <v>0</v>
      </c>
      <c r="L2256" s="7">
        <v>1</v>
      </c>
      <c r="M2256" s="7" t="s">
        <v>6702</v>
      </c>
      <c r="N2256" s="7"/>
    </row>
    <row r="2257" spans="1:14" ht="26" hidden="1" x14ac:dyDescent="0.35">
      <c r="A2257" s="7">
        <v>40103609</v>
      </c>
      <c r="B2257" s="7" t="s">
        <v>6738</v>
      </c>
      <c r="C2257" s="7" t="s">
        <v>4445</v>
      </c>
      <c r="D2257" s="7" t="s">
        <v>4446</v>
      </c>
      <c r="E2257" s="7" t="s">
        <v>0</v>
      </c>
      <c r="F2257" s="7" t="s">
        <v>0</v>
      </c>
      <c r="G2257" s="7">
        <v>111.87</v>
      </c>
      <c r="H2257" s="7">
        <v>0</v>
      </c>
      <c r="I2257" s="7">
        <v>0</v>
      </c>
      <c r="J2257" s="7">
        <v>111.87</v>
      </c>
      <c r="K2257" s="7" t="s">
        <v>0</v>
      </c>
      <c r="L2257" s="7">
        <v>1</v>
      </c>
      <c r="M2257" s="7" t="s">
        <v>6702</v>
      </c>
      <c r="N2257" s="7"/>
    </row>
    <row r="2258" spans="1:14" ht="26" hidden="1" x14ac:dyDescent="0.35">
      <c r="A2258" s="7">
        <v>40103617</v>
      </c>
      <c r="B2258" s="7" t="s">
        <v>6739</v>
      </c>
      <c r="C2258" s="7" t="s">
        <v>4445</v>
      </c>
      <c r="D2258" s="7" t="s">
        <v>4446</v>
      </c>
      <c r="E2258" s="7" t="s">
        <v>0</v>
      </c>
      <c r="F2258" s="7" t="s">
        <v>0</v>
      </c>
      <c r="G2258" s="7">
        <v>120</v>
      </c>
      <c r="H2258" s="7">
        <v>0</v>
      </c>
      <c r="I2258" s="7">
        <v>0</v>
      </c>
      <c r="J2258" s="7">
        <v>120</v>
      </c>
      <c r="K2258" s="7" t="s">
        <v>0</v>
      </c>
      <c r="L2258" s="7">
        <v>1</v>
      </c>
      <c r="M2258" s="7" t="s">
        <v>6702</v>
      </c>
      <c r="N2258" s="7"/>
    </row>
    <row r="2259" spans="1:14" ht="26" hidden="1" x14ac:dyDescent="0.35">
      <c r="A2259" s="7">
        <v>40103625</v>
      </c>
      <c r="B2259" s="7" t="s">
        <v>6740</v>
      </c>
      <c r="C2259" s="7" t="s">
        <v>4445</v>
      </c>
      <c r="D2259" s="7" t="s">
        <v>4446</v>
      </c>
      <c r="E2259" s="7" t="s">
        <v>0</v>
      </c>
      <c r="F2259" s="7" t="s">
        <v>0</v>
      </c>
      <c r="G2259" s="7">
        <v>120</v>
      </c>
      <c r="H2259" s="7">
        <v>0</v>
      </c>
      <c r="I2259" s="7">
        <v>0</v>
      </c>
      <c r="J2259" s="7">
        <v>120</v>
      </c>
      <c r="K2259" s="7" t="s">
        <v>0</v>
      </c>
      <c r="L2259" s="7">
        <v>1</v>
      </c>
      <c r="M2259" s="7" t="s">
        <v>6702</v>
      </c>
      <c r="N2259" s="7"/>
    </row>
    <row r="2260" spans="1:14" ht="26" hidden="1" x14ac:dyDescent="0.35">
      <c r="A2260" s="7">
        <v>40103633</v>
      </c>
      <c r="B2260" s="7" t="s">
        <v>6741</v>
      </c>
      <c r="C2260" s="7" t="s">
        <v>4445</v>
      </c>
      <c r="D2260" s="7" t="s">
        <v>4446</v>
      </c>
      <c r="E2260" s="7" t="s">
        <v>0</v>
      </c>
      <c r="F2260" s="7" t="s">
        <v>0</v>
      </c>
      <c r="G2260" s="7">
        <v>120</v>
      </c>
      <c r="H2260" s="7">
        <v>0</v>
      </c>
      <c r="I2260" s="7">
        <v>0</v>
      </c>
      <c r="J2260" s="7">
        <v>120</v>
      </c>
      <c r="K2260" s="7" t="s">
        <v>0</v>
      </c>
      <c r="L2260" s="7">
        <v>1</v>
      </c>
      <c r="M2260" s="7" t="s">
        <v>6702</v>
      </c>
      <c r="N2260" s="7"/>
    </row>
    <row r="2261" spans="1:14" ht="26" hidden="1" x14ac:dyDescent="0.35">
      <c r="A2261" s="7">
        <v>40103668</v>
      </c>
      <c r="B2261" s="7" t="s">
        <v>6742</v>
      </c>
      <c r="C2261" s="7" t="s">
        <v>4445</v>
      </c>
      <c r="D2261" s="7" t="s">
        <v>4446</v>
      </c>
      <c r="E2261" s="7" t="s">
        <v>0</v>
      </c>
      <c r="F2261" s="7" t="s">
        <v>0</v>
      </c>
      <c r="G2261" s="7">
        <v>40.08</v>
      </c>
      <c r="H2261" s="7">
        <v>0</v>
      </c>
      <c r="I2261" s="7">
        <v>0</v>
      </c>
      <c r="J2261" s="7">
        <v>40.08</v>
      </c>
      <c r="K2261" s="7" t="s">
        <v>0</v>
      </c>
      <c r="L2261" s="7">
        <v>1</v>
      </c>
      <c r="M2261" s="7" t="s">
        <v>6702</v>
      </c>
      <c r="N2261" s="7"/>
    </row>
    <row r="2262" spans="1:14" ht="26" hidden="1" x14ac:dyDescent="0.35">
      <c r="A2262" s="7">
        <v>40103676</v>
      </c>
      <c r="B2262" s="7" t="s">
        <v>6743</v>
      </c>
      <c r="C2262" s="7" t="s">
        <v>4445</v>
      </c>
      <c r="D2262" s="7" t="s">
        <v>4446</v>
      </c>
      <c r="E2262" s="7" t="s">
        <v>0</v>
      </c>
      <c r="F2262" s="7" t="s">
        <v>0</v>
      </c>
      <c r="G2262" s="7">
        <v>9.6</v>
      </c>
      <c r="H2262" s="7">
        <v>0</v>
      </c>
      <c r="I2262" s="7">
        <v>0</v>
      </c>
      <c r="J2262" s="7">
        <v>9.6</v>
      </c>
      <c r="K2262" s="7" t="s">
        <v>0</v>
      </c>
      <c r="L2262" s="7">
        <v>1</v>
      </c>
      <c r="M2262" s="7" t="s">
        <v>6702</v>
      </c>
      <c r="N2262" s="7"/>
    </row>
    <row r="2263" spans="1:14" ht="26" hidden="1" x14ac:dyDescent="0.35">
      <c r="A2263" s="7">
        <v>40103730</v>
      </c>
      <c r="B2263" s="7" t="s">
        <v>6744</v>
      </c>
      <c r="C2263" s="7" t="s">
        <v>4445</v>
      </c>
      <c r="D2263" s="7" t="s">
        <v>4446</v>
      </c>
      <c r="E2263" s="7" t="s">
        <v>0</v>
      </c>
      <c r="F2263" s="7" t="s">
        <v>0</v>
      </c>
      <c r="G2263" s="7">
        <v>71.180000000000007</v>
      </c>
      <c r="H2263" s="7">
        <v>0</v>
      </c>
      <c r="I2263" s="7">
        <v>0</v>
      </c>
      <c r="J2263" s="7">
        <v>71.180000000000007</v>
      </c>
      <c r="K2263" s="7" t="s">
        <v>0</v>
      </c>
      <c r="L2263" s="7">
        <v>1</v>
      </c>
      <c r="M2263" s="7" t="s">
        <v>6702</v>
      </c>
      <c r="N2263" s="7"/>
    </row>
    <row r="2264" spans="1:14" ht="26" hidden="1" x14ac:dyDescent="0.35">
      <c r="A2264" s="7">
        <v>40103757</v>
      </c>
      <c r="B2264" s="7" t="s">
        <v>6745</v>
      </c>
      <c r="C2264" s="7" t="s">
        <v>4457</v>
      </c>
      <c r="D2264" s="7" t="s">
        <v>4452</v>
      </c>
      <c r="E2264" s="7" t="s">
        <v>0</v>
      </c>
      <c r="F2264" s="7" t="s">
        <v>132</v>
      </c>
      <c r="G2264" s="7">
        <v>555.57000000000005</v>
      </c>
      <c r="H2264" s="7">
        <v>501.76</v>
      </c>
      <c r="I2264" s="7">
        <v>47.69</v>
      </c>
      <c r="J2264" s="7">
        <v>1105.02</v>
      </c>
      <c r="K2264" s="7" t="s">
        <v>0</v>
      </c>
      <c r="L2264" s="7">
        <v>1</v>
      </c>
      <c r="M2264" s="7" t="s">
        <v>6702</v>
      </c>
      <c r="N2264" s="7"/>
    </row>
    <row r="2265" spans="1:14" hidden="1" x14ac:dyDescent="0.35">
      <c r="A2265" s="7">
        <v>40103889</v>
      </c>
      <c r="B2265" s="7" t="s">
        <v>6746</v>
      </c>
      <c r="C2265" s="7" t="s">
        <v>4445</v>
      </c>
      <c r="D2265" s="7" t="s">
        <v>4446</v>
      </c>
      <c r="E2265" s="7" t="s">
        <v>0</v>
      </c>
      <c r="F2265" s="7" t="s">
        <v>0</v>
      </c>
      <c r="G2265" s="7">
        <v>108.96</v>
      </c>
      <c r="H2265" s="7">
        <v>0</v>
      </c>
      <c r="I2265" s="7">
        <v>0</v>
      </c>
      <c r="J2265" s="7">
        <v>108.96</v>
      </c>
      <c r="K2265" s="7" t="s">
        <v>0</v>
      </c>
      <c r="L2265" s="7">
        <v>1</v>
      </c>
      <c r="M2265" s="7" t="s">
        <v>4554</v>
      </c>
      <c r="N2265" s="7"/>
    </row>
    <row r="2266" spans="1:14" hidden="1" x14ac:dyDescent="0.35">
      <c r="A2266" s="7">
        <v>40103897</v>
      </c>
      <c r="B2266" s="7" t="s">
        <v>6747</v>
      </c>
      <c r="C2266" s="7" t="s">
        <v>4445</v>
      </c>
      <c r="D2266" s="7" t="s">
        <v>4446</v>
      </c>
      <c r="E2266" s="7" t="s">
        <v>0</v>
      </c>
      <c r="F2266" s="7" t="s">
        <v>0</v>
      </c>
      <c r="G2266" s="7">
        <v>145.44</v>
      </c>
      <c r="H2266" s="7">
        <v>0</v>
      </c>
      <c r="I2266" s="7">
        <v>0</v>
      </c>
      <c r="J2266" s="7">
        <v>145.44</v>
      </c>
      <c r="K2266" s="7" t="s">
        <v>0</v>
      </c>
      <c r="L2266" s="7">
        <v>1</v>
      </c>
      <c r="M2266" s="7" t="s">
        <v>4554</v>
      </c>
      <c r="N2266" s="7"/>
    </row>
    <row r="2267" spans="1:14" hidden="1" x14ac:dyDescent="0.35">
      <c r="A2267" s="7">
        <v>41301463</v>
      </c>
      <c r="B2267" s="7" t="s">
        <v>6748</v>
      </c>
      <c r="C2267" s="7" t="s">
        <v>4445</v>
      </c>
      <c r="D2267" s="7" t="s">
        <v>4446</v>
      </c>
      <c r="E2267" s="7" t="s">
        <v>0</v>
      </c>
      <c r="F2267" s="7" t="s">
        <v>0</v>
      </c>
      <c r="G2267" s="7">
        <v>30</v>
      </c>
      <c r="H2267" s="7">
        <v>0</v>
      </c>
      <c r="I2267" s="7">
        <v>0</v>
      </c>
      <c r="J2267" s="7">
        <v>30</v>
      </c>
      <c r="K2267" s="7" t="s">
        <v>0</v>
      </c>
      <c r="L2267" s="7">
        <v>0</v>
      </c>
      <c r="M2267" s="7" t="s">
        <v>4554</v>
      </c>
      <c r="N2267" s="7"/>
    </row>
    <row r="2268" spans="1:14" ht="26" hidden="1" x14ac:dyDescent="0.35">
      <c r="A2268" s="7">
        <v>40104010</v>
      </c>
      <c r="B2268" s="7" t="s">
        <v>6749</v>
      </c>
      <c r="C2268" s="7" t="s">
        <v>4445</v>
      </c>
      <c r="D2268" s="7" t="s">
        <v>4446</v>
      </c>
      <c r="E2268" s="7" t="s">
        <v>0</v>
      </c>
      <c r="F2268" s="7" t="s">
        <v>0</v>
      </c>
      <c r="G2268" s="7">
        <v>48.77</v>
      </c>
      <c r="H2268" s="7">
        <v>0</v>
      </c>
      <c r="I2268" s="7">
        <v>0</v>
      </c>
      <c r="J2268" s="7">
        <v>48.77</v>
      </c>
      <c r="K2268" s="7" t="s">
        <v>0</v>
      </c>
      <c r="L2268" s="7">
        <v>1</v>
      </c>
      <c r="M2268" s="7" t="s">
        <v>4511</v>
      </c>
      <c r="N2268" s="7"/>
    </row>
    <row r="2269" spans="1:14" hidden="1" x14ac:dyDescent="0.35">
      <c r="A2269" s="7">
        <v>40104028</v>
      </c>
      <c r="B2269" s="7" t="s">
        <v>6750</v>
      </c>
      <c r="C2269" s="7" t="s">
        <v>4445</v>
      </c>
      <c r="D2269" s="7" t="s">
        <v>4446</v>
      </c>
      <c r="E2269" s="7" t="s">
        <v>0</v>
      </c>
      <c r="F2269" s="7" t="s">
        <v>0</v>
      </c>
      <c r="G2269" s="7">
        <v>7.2</v>
      </c>
      <c r="H2269" s="7">
        <v>0</v>
      </c>
      <c r="I2269" s="7">
        <v>0</v>
      </c>
      <c r="J2269" s="7">
        <v>7.2</v>
      </c>
      <c r="K2269" s="7" t="s">
        <v>0</v>
      </c>
      <c r="L2269" s="7">
        <v>1</v>
      </c>
      <c r="M2269" s="7" t="s">
        <v>4511</v>
      </c>
      <c r="N2269" s="7"/>
    </row>
    <row r="2270" spans="1:14" hidden="1" x14ac:dyDescent="0.35">
      <c r="A2270" s="7">
        <v>40104036</v>
      </c>
      <c r="B2270" s="7" t="s">
        <v>6751</v>
      </c>
      <c r="C2270" s="7" t="s">
        <v>4445</v>
      </c>
      <c r="D2270" s="7" t="s">
        <v>4446</v>
      </c>
      <c r="E2270" s="7" t="s">
        <v>0</v>
      </c>
      <c r="F2270" s="7" t="s">
        <v>0</v>
      </c>
      <c r="G2270" s="7">
        <v>13.41</v>
      </c>
      <c r="H2270" s="7">
        <v>0</v>
      </c>
      <c r="I2270" s="7">
        <v>0</v>
      </c>
      <c r="J2270" s="7">
        <v>13.41</v>
      </c>
      <c r="K2270" s="7" t="s">
        <v>0</v>
      </c>
      <c r="L2270" s="7">
        <v>1</v>
      </c>
      <c r="M2270" s="7" t="s">
        <v>4511</v>
      </c>
      <c r="N2270" s="7"/>
    </row>
    <row r="2271" spans="1:14" hidden="1" x14ac:dyDescent="0.35">
      <c r="A2271" s="7">
        <v>40104045</v>
      </c>
      <c r="B2271" s="7" t="s">
        <v>6752</v>
      </c>
      <c r="C2271" s="7" t="s">
        <v>4445</v>
      </c>
      <c r="D2271" s="7" t="s">
        <v>4446</v>
      </c>
      <c r="E2271" s="7" t="s">
        <v>0</v>
      </c>
      <c r="F2271" s="7" t="s">
        <v>0</v>
      </c>
      <c r="G2271" s="7">
        <v>5.4</v>
      </c>
      <c r="H2271" s="7">
        <v>0</v>
      </c>
      <c r="I2271" s="7">
        <v>0</v>
      </c>
      <c r="J2271" s="7">
        <v>5.4</v>
      </c>
      <c r="K2271" s="7" t="s">
        <v>0</v>
      </c>
      <c r="L2271" s="7">
        <v>1</v>
      </c>
      <c r="M2271" s="7" t="s">
        <v>4511</v>
      </c>
      <c r="N2271" s="7"/>
    </row>
    <row r="2272" spans="1:14" hidden="1" x14ac:dyDescent="0.35">
      <c r="A2272" s="7">
        <v>40105016</v>
      </c>
      <c r="B2272" s="7" t="s">
        <v>6753</v>
      </c>
      <c r="C2272" s="7" t="s">
        <v>4445</v>
      </c>
      <c r="D2272" s="7" t="s">
        <v>4446</v>
      </c>
      <c r="E2272" s="7" t="s">
        <v>0</v>
      </c>
      <c r="F2272" s="7" t="s">
        <v>0</v>
      </c>
      <c r="G2272" s="7">
        <v>12</v>
      </c>
      <c r="H2272" s="7">
        <v>0</v>
      </c>
      <c r="I2272" s="7">
        <v>0</v>
      </c>
      <c r="J2272" s="7">
        <v>12</v>
      </c>
      <c r="K2272" s="7" t="s">
        <v>0</v>
      </c>
      <c r="L2272" s="7">
        <v>1</v>
      </c>
      <c r="M2272" s="7" t="s">
        <v>4568</v>
      </c>
      <c r="N2272" s="7"/>
    </row>
    <row r="2273" spans="1:14" hidden="1" x14ac:dyDescent="0.35">
      <c r="A2273" s="7">
        <v>40105024</v>
      </c>
      <c r="B2273" s="7" t="s">
        <v>6754</v>
      </c>
      <c r="C2273" s="7" t="s">
        <v>4445</v>
      </c>
      <c r="D2273" s="7" t="s">
        <v>4446</v>
      </c>
      <c r="E2273" s="7" t="s">
        <v>0</v>
      </c>
      <c r="F2273" s="7" t="s">
        <v>0</v>
      </c>
      <c r="G2273" s="7">
        <v>19.2</v>
      </c>
      <c r="H2273" s="7">
        <v>0</v>
      </c>
      <c r="I2273" s="7">
        <v>0</v>
      </c>
      <c r="J2273" s="7">
        <v>19.2</v>
      </c>
      <c r="K2273" s="7" t="s">
        <v>0</v>
      </c>
      <c r="L2273" s="7">
        <v>1</v>
      </c>
      <c r="M2273" s="7" t="s">
        <v>4568</v>
      </c>
      <c r="N2273" s="7"/>
    </row>
    <row r="2274" spans="1:14" hidden="1" x14ac:dyDescent="0.35">
      <c r="A2274" s="7">
        <v>40105032</v>
      </c>
      <c r="B2274" s="7" t="s">
        <v>6755</v>
      </c>
      <c r="C2274" s="7" t="s">
        <v>4445</v>
      </c>
      <c r="D2274" s="7" t="s">
        <v>4446</v>
      </c>
      <c r="E2274" s="7" t="s">
        <v>0</v>
      </c>
      <c r="F2274" s="7" t="s">
        <v>0</v>
      </c>
      <c r="G2274" s="7">
        <v>19.2</v>
      </c>
      <c r="H2274" s="7">
        <v>0</v>
      </c>
      <c r="I2274" s="7">
        <v>0</v>
      </c>
      <c r="J2274" s="7">
        <v>19.2</v>
      </c>
      <c r="K2274" s="7" t="s">
        <v>0</v>
      </c>
      <c r="L2274" s="7">
        <v>1</v>
      </c>
      <c r="M2274" s="7" t="s">
        <v>4568</v>
      </c>
      <c r="N2274" s="7"/>
    </row>
    <row r="2275" spans="1:14" hidden="1" x14ac:dyDescent="0.35">
      <c r="A2275" s="7">
        <v>40105040</v>
      </c>
      <c r="B2275" s="7" t="s">
        <v>6756</v>
      </c>
      <c r="C2275" s="7" t="s">
        <v>4445</v>
      </c>
      <c r="D2275" s="7" t="s">
        <v>4446</v>
      </c>
      <c r="E2275" s="7" t="s">
        <v>0</v>
      </c>
      <c r="F2275" s="7" t="s">
        <v>0</v>
      </c>
      <c r="G2275" s="7">
        <v>35</v>
      </c>
      <c r="H2275" s="7">
        <v>0</v>
      </c>
      <c r="I2275" s="7">
        <v>0</v>
      </c>
      <c r="J2275" s="7">
        <v>35</v>
      </c>
      <c r="K2275" s="7" t="s">
        <v>0</v>
      </c>
      <c r="L2275" s="7">
        <v>1</v>
      </c>
      <c r="M2275" s="7" t="s">
        <v>4568</v>
      </c>
      <c r="N2275" s="7"/>
    </row>
    <row r="2276" spans="1:14" hidden="1" x14ac:dyDescent="0.35">
      <c r="A2276" s="7">
        <v>40105059</v>
      </c>
      <c r="B2276" s="7" t="s">
        <v>6757</v>
      </c>
      <c r="C2276" s="7" t="s">
        <v>4445</v>
      </c>
      <c r="D2276" s="7" t="s">
        <v>4446</v>
      </c>
      <c r="E2276" s="7" t="s">
        <v>0</v>
      </c>
      <c r="F2276" s="7" t="s">
        <v>0</v>
      </c>
      <c r="G2276" s="7">
        <v>2.06</v>
      </c>
      <c r="H2276" s="7">
        <v>0</v>
      </c>
      <c r="I2276" s="7">
        <v>0</v>
      </c>
      <c r="J2276" s="7">
        <v>2.06</v>
      </c>
      <c r="K2276" s="7" t="s">
        <v>0</v>
      </c>
      <c r="L2276" s="7">
        <v>1</v>
      </c>
      <c r="M2276" s="7" t="s">
        <v>4530</v>
      </c>
      <c r="N2276" s="7"/>
    </row>
    <row r="2277" spans="1:14" hidden="1" x14ac:dyDescent="0.35">
      <c r="A2277" s="7">
        <v>40105067</v>
      </c>
      <c r="B2277" s="7" t="s">
        <v>6758</v>
      </c>
      <c r="C2277" s="7" t="s">
        <v>4445</v>
      </c>
      <c r="D2277" s="7" t="s">
        <v>4446</v>
      </c>
      <c r="E2277" s="7" t="s">
        <v>0</v>
      </c>
      <c r="F2277" s="7" t="s">
        <v>0</v>
      </c>
      <c r="G2277" s="7">
        <v>12</v>
      </c>
      <c r="H2277" s="7">
        <v>0</v>
      </c>
      <c r="I2277" s="7">
        <v>0</v>
      </c>
      <c r="J2277" s="7">
        <v>12</v>
      </c>
      <c r="K2277" s="7" t="s">
        <v>0</v>
      </c>
      <c r="L2277" s="7">
        <v>1</v>
      </c>
      <c r="M2277" s="7" t="s">
        <v>4530</v>
      </c>
      <c r="N2277" s="7"/>
    </row>
    <row r="2278" spans="1:14" hidden="1" x14ac:dyDescent="0.35">
      <c r="A2278" s="7">
        <v>40105075</v>
      </c>
      <c r="B2278" s="7" t="s">
        <v>6759</v>
      </c>
      <c r="C2278" s="7" t="s">
        <v>4445</v>
      </c>
      <c r="D2278" s="7" t="s">
        <v>4446</v>
      </c>
      <c r="E2278" s="7" t="s">
        <v>0</v>
      </c>
      <c r="F2278" s="7" t="s">
        <v>0</v>
      </c>
      <c r="G2278" s="7">
        <v>57.07</v>
      </c>
      <c r="H2278" s="7">
        <v>0</v>
      </c>
      <c r="I2278" s="7">
        <v>0</v>
      </c>
      <c r="J2278" s="7">
        <v>57.07</v>
      </c>
      <c r="K2278" s="7" t="s">
        <v>0</v>
      </c>
      <c r="L2278" s="7">
        <v>1</v>
      </c>
      <c r="M2278" s="7" t="s">
        <v>4568</v>
      </c>
      <c r="N2278" s="7"/>
    </row>
    <row r="2279" spans="1:14" hidden="1" x14ac:dyDescent="0.35">
      <c r="A2279" s="7">
        <v>40105083</v>
      </c>
      <c r="B2279" s="7" t="s">
        <v>6760</v>
      </c>
      <c r="C2279" s="7" t="s">
        <v>4445</v>
      </c>
      <c r="D2279" s="7" t="s">
        <v>4446</v>
      </c>
      <c r="E2279" s="7" t="s">
        <v>0</v>
      </c>
      <c r="F2279" s="7" t="s">
        <v>0</v>
      </c>
      <c r="G2279" s="7">
        <v>44.63</v>
      </c>
      <c r="H2279" s="7">
        <v>0</v>
      </c>
      <c r="I2279" s="7">
        <v>0</v>
      </c>
      <c r="J2279" s="7">
        <v>44.63</v>
      </c>
      <c r="K2279" s="7" t="s">
        <v>0</v>
      </c>
      <c r="L2279" s="7">
        <v>1</v>
      </c>
      <c r="M2279" s="7" t="s">
        <v>6761</v>
      </c>
      <c r="N2279" s="7"/>
    </row>
    <row r="2280" spans="1:14" hidden="1" x14ac:dyDescent="0.35">
      <c r="A2280" s="7">
        <v>40105091</v>
      </c>
      <c r="B2280" s="7" t="s">
        <v>6762</v>
      </c>
      <c r="C2280" s="7" t="s">
        <v>4445</v>
      </c>
      <c r="D2280" s="7" t="s">
        <v>4446</v>
      </c>
      <c r="E2280" s="7" t="s">
        <v>0</v>
      </c>
      <c r="F2280" s="7" t="s">
        <v>0</v>
      </c>
      <c r="G2280" s="7">
        <v>44.63</v>
      </c>
      <c r="H2280" s="7">
        <v>0</v>
      </c>
      <c r="I2280" s="7">
        <v>0</v>
      </c>
      <c r="J2280" s="7">
        <v>44.63</v>
      </c>
      <c r="K2280" s="7" t="s">
        <v>0</v>
      </c>
      <c r="L2280" s="7">
        <v>1</v>
      </c>
      <c r="M2280" s="7" t="s">
        <v>6761</v>
      </c>
      <c r="N2280" s="7"/>
    </row>
    <row r="2281" spans="1:14" hidden="1" x14ac:dyDescent="0.35">
      <c r="A2281" s="7">
        <v>40201015</v>
      </c>
      <c r="B2281" s="7" t="s">
        <v>6763</v>
      </c>
      <c r="C2281" s="7" t="s">
        <v>4445</v>
      </c>
      <c r="D2281" s="7" t="s">
        <v>4446</v>
      </c>
      <c r="E2281" s="7" t="s">
        <v>0</v>
      </c>
      <c r="F2281" s="7" t="s">
        <v>0</v>
      </c>
      <c r="G2281" s="7">
        <v>0</v>
      </c>
      <c r="H2281" s="7">
        <v>8</v>
      </c>
      <c r="I2281" s="7">
        <v>0</v>
      </c>
      <c r="J2281" s="7">
        <v>8</v>
      </c>
      <c r="K2281" s="7" t="s">
        <v>0</v>
      </c>
      <c r="L2281" s="7">
        <v>1</v>
      </c>
      <c r="M2281" s="7" t="s">
        <v>4537</v>
      </c>
      <c r="N2281" s="7"/>
    </row>
    <row r="2282" spans="1:14" hidden="1" x14ac:dyDescent="0.35">
      <c r="A2282" s="7">
        <v>40201031</v>
      </c>
      <c r="B2282" s="7" t="s">
        <v>6764</v>
      </c>
      <c r="C2282" s="7" t="s">
        <v>4445</v>
      </c>
      <c r="D2282" s="7" t="s">
        <v>4462</v>
      </c>
      <c r="E2282" s="7" t="s">
        <v>0</v>
      </c>
      <c r="F2282" s="7" t="s">
        <v>0</v>
      </c>
      <c r="G2282" s="7">
        <v>59.76</v>
      </c>
      <c r="H2282" s="7">
        <v>132.80000000000001</v>
      </c>
      <c r="I2282" s="7">
        <v>0</v>
      </c>
      <c r="J2282" s="7">
        <v>192.56</v>
      </c>
      <c r="K2282" s="7" t="s">
        <v>132</v>
      </c>
      <c r="L2282" s="7">
        <v>1</v>
      </c>
      <c r="M2282" s="7" t="s">
        <v>6761</v>
      </c>
      <c r="N2282" s="7"/>
    </row>
    <row r="2283" spans="1:14" hidden="1" x14ac:dyDescent="0.35">
      <c r="A2283" s="7">
        <v>40201040</v>
      </c>
      <c r="B2283" s="7" t="s">
        <v>6765</v>
      </c>
      <c r="C2283" s="7" t="s">
        <v>4445</v>
      </c>
      <c r="D2283" s="7" t="s">
        <v>4462</v>
      </c>
      <c r="E2283" s="7" t="s">
        <v>0</v>
      </c>
      <c r="F2283" s="7" t="s">
        <v>0</v>
      </c>
      <c r="G2283" s="7">
        <v>59.76</v>
      </c>
      <c r="H2283" s="7">
        <v>132.80000000000001</v>
      </c>
      <c r="I2283" s="7">
        <v>0</v>
      </c>
      <c r="J2283" s="7">
        <v>192.56</v>
      </c>
      <c r="K2283" s="7" t="s">
        <v>0</v>
      </c>
      <c r="L2283" s="7">
        <v>1</v>
      </c>
      <c r="M2283" s="7" t="s">
        <v>6761</v>
      </c>
      <c r="N2283" s="7"/>
    </row>
    <row r="2284" spans="1:14" hidden="1" x14ac:dyDescent="0.35">
      <c r="A2284" s="7">
        <v>40201058</v>
      </c>
      <c r="B2284" s="7" t="s">
        <v>6766</v>
      </c>
      <c r="C2284" s="7" t="s">
        <v>4445</v>
      </c>
      <c r="D2284" s="7" t="s">
        <v>4462</v>
      </c>
      <c r="E2284" s="7" t="s">
        <v>0</v>
      </c>
      <c r="F2284" s="7" t="s">
        <v>0</v>
      </c>
      <c r="G2284" s="7">
        <v>30.26</v>
      </c>
      <c r="H2284" s="7">
        <v>118.4</v>
      </c>
      <c r="I2284" s="7">
        <v>0</v>
      </c>
      <c r="J2284" s="7">
        <v>148.66</v>
      </c>
      <c r="K2284" s="7" t="s">
        <v>0</v>
      </c>
      <c r="L2284" s="7">
        <v>1</v>
      </c>
      <c r="M2284" s="7" t="s">
        <v>6761</v>
      </c>
      <c r="N2284" s="7"/>
    </row>
    <row r="2285" spans="1:14" hidden="1" x14ac:dyDescent="0.35">
      <c r="A2285" s="7">
        <v>40201066</v>
      </c>
      <c r="B2285" s="7" t="s">
        <v>6767</v>
      </c>
      <c r="C2285" s="7" t="s">
        <v>4445</v>
      </c>
      <c r="D2285" s="7" t="s">
        <v>4462</v>
      </c>
      <c r="E2285" s="7" t="s">
        <v>0</v>
      </c>
      <c r="F2285" s="7" t="s">
        <v>0</v>
      </c>
      <c r="G2285" s="7">
        <v>42.8</v>
      </c>
      <c r="H2285" s="7">
        <v>35.5</v>
      </c>
      <c r="I2285" s="7">
        <v>0</v>
      </c>
      <c r="J2285" s="7">
        <v>78.3</v>
      </c>
      <c r="K2285" s="7" t="s">
        <v>0</v>
      </c>
      <c r="L2285" s="7">
        <v>1</v>
      </c>
      <c r="M2285" s="7" t="s">
        <v>4544</v>
      </c>
      <c r="N2285" s="7"/>
    </row>
    <row r="2286" spans="1:14" ht="26" hidden="1" x14ac:dyDescent="0.35">
      <c r="A2286" s="7">
        <v>40201074</v>
      </c>
      <c r="B2286" s="7" t="s">
        <v>6768</v>
      </c>
      <c r="C2286" s="7" t="s">
        <v>4445</v>
      </c>
      <c r="D2286" s="7" t="s">
        <v>4462</v>
      </c>
      <c r="E2286" s="7" t="s">
        <v>0</v>
      </c>
      <c r="F2286" s="7" t="s">
        <v>0</v>
      </c>
      <c r="G2286" s="7">
        <v>693.95</v>
      </c>
      <c r="H2286" s="7">
        <v>300</v>
      </c>
      <c r="I2286" s="7">
        <v>0</v>
      </c>
      <c r="J2286" s="7">
        <v>993.95</v>
      </c>
      <c r="K2286" s="7" t="s">
        <v>132</v>
      </c>
      <c r="L2286" s="7">
        <v>1</v>
      </c>
      <c r="M2286" s="7" t="s">
        <v>6692</v>
      </c>
      <c r="N2286" s="7"/>
    </row>
    <row r="2287" spans="1:14" hidden="1" x14ac:dyDescent="0.35">
      <c r="A2287" s="7">
        <v>40201082</v>
      </c>
      <c r="B2287" s="7" t="s">
        <v>6769</v>
      </c>
      <c r="C2287" s="7" t="s">
        <v>4445</v>
      </c>
      <c r="D2287" s="7" t="s">
        <v>4462</v>
      </c>
      <c r="E2287" s="7" t="s">
        <v>0</v>
      </c>
      <c r="F2287" s="7" t="s">
        <v>0</v>
      </c>
      <c r="G2287" s="7">
        <v>127.72</v>
      </c>
      <c r="H2287" s="7">
        <v>191.08</v>
      </c>
      <c r="I2287" s="7">
        <v>0</v>
      </c>
      <c r="J2287" s="7">
        <v>318.8</v>
      </c>
      <c r="K2287" s="7" t="s">
        <v>0</v>
      </c>
      <c r="L2287" s="7">
        <v>1</v>
      </c>
      <c r="M2287" s="7" t="s">
        <v>6692</v>
      </c>
      <c r="N2287" s="7"/>
    </row>
    <row r="2288" spans="1:14" hidden="1" x14ac:dyDescent="0.35">
      <c r="A2288" s="7">
        <v>40201090</v>
      </c>
      <c r="B2288" s="7" t="s">
        <v>6770</v>
      </c>
      <c r="C2288" s="7" t="s">
        <v>4445</v>
      </c>
      <c r="D2288" s="7" t="s">
        <v>4462</v>
      </c>
      <c r="E2288" s="7" t="s">
        <v>0</v>
      </c>
      <c r="F2288" s="7" t="s">
        <v>0</v>
      </c>
      <c r="G2288" s="7">
        <v>218.62</v>
      </c>
      <c r="H2288" s="7">
        <v>231.57</v>
      </c>
      <c r="I2288" s="7">
        <v>0</v>
      </c>
      <c r="J2288" s="7">
        <v>450.19</v>
      </c>
      <c r="K2288" s="7" t="s">
        <v>0</v>
      </c>
      <c r="L2288" s="7">
        <v>1</v>
      </c>
      <c r="M2288" s="7" t="s">
        <v>6692</v>
      </c>
      <c r="N2288" s="7"/>
    </row>
    <row r="2289" spans="1:14" hidden="1" x14ac:dyDescent="0.35">
      <c r="A2289" s="7">
        <v>40201104</v>
      </c>
      <c r="B2289" s="7" t="s">
        <v>6771</v>
      </c>
      <c r="C2289" s="7" t="s">
        <v>4445</v>
      </c>
      <c r="D2289" s="7" t="s">
        <v>4462</v>
      </c>
      <c r="E2289" s="7" t="s">
        <v>0</v>
      </c>
      <c r="F2289" s="7" t="s">
        <v>132</v>
      </c>
      <c r="G2289" s="7">
        <v>1500</v>
      </c>
      <c r="H2289" s="7">
        <v>0</v>
      </c>
      <c r="I2289" s="7">
        <v>0</v>
      </c>
      <c r="J2289" s="7">
        <v>1500</v>
      </c>
      <c r="K2289" s="7" t="s">
        <v>0</v>
      </c>
      <c r="L2289" s="7">
        <v>1</v>
      </c>
      <c r="M2289" s="7" t="s">
        <v>6692</v>
      </c>
      <c r="N2289" s="7"/>
    </row>
    <row r="2290" spans="1:14" hidden="1" x14ac:dyDescent="0.35">
      <c r="A2290" s="7">
        <v>40201112</v>
      </c>
      <c r="B2290" s="7" t="s">
        <v>6772</v>
      </c>
      <c r="C2290" s="7" t="s">
        <v>4445</v>
      </c>
      <c r="D2290" s="7" t="s">
        <v>4462</v>
      </c>
      <c r="E2290" s="7" t="s">
        <v>0</v>
      </c>
      <c r="F2290" s="7" t="s">
        <v>132</v>
      </c>
      <c r="G2290" s="7">
        <v>1500</v>
      </c>
      <c r="H2290" s="7">
        <v>0</v>
      </c>
      <c r="I2290" s="7">
        <v>0</v>
      </c>
      <c r="J2290" s="7">
        <v>1500</v>
      </c>
      <c r="K2290" s="7" t="s">
        <v>0</v>
      </c>
      <c r="L2290" s="7">
        <v>1</v>
      </c>
      <c r="M2290" s="7" t="s">
        <v>6692</v>
      </c>
      <c r="N2290" s="7"/>
    </row>
    <row r="2291" spans="1:14" hidden="1" x14ac:dyDescent="0.35">
      <c r="A2291" s="7">
        <v>40201120</v>
      </c>
      <c r="B2291" s="7" t="s">
        <v>6773</v>
      </c>
      <c r="C2291" s="7" t="s">
        <v>4445</v>
      </c>
      <c r="D2291" s="7" t="s">
        <v>4462</v>
      </c>
      <c r="E2291" s="7" t="s">
        <v>0</v>
      </c>
      <c r="F2291" s="7" t="s">
        <v>0</v>
      </c>
      <c r="G2291" s="7">
        <v>57.2</v>
      </c>
      <c r="H2291" s="7">
        <v>94.35</v>
      </c>
      <c r="I2291" s="7">
        <v>0</v>
      </c>
      <c r="J2291" s="7">
        <v>151.55000000000001</v>
      </c>
      <c r="K2291" s="7" t="s">
        <v>0</v>
      </c>
      <c r="L2291" s="7">
        <v>1</v>
      </c>
      <c r="M2291" s="7" t="s">
        <v>6692</v>
      </c>
      <c r="N2291" s="7"/>
    </row>
    <row r="2292" spans="1:14" hidden="1" x14ac:dyDescent="0.35">
      <c r="A2292" s="7">
        <v>40201139</v>
      </c>
      <c r="B2292" s="7" t="s">
        <v>6774</v>
      </c>
      <c r="C2292" s="7" t="s">
        <v>4445</v>
      </c>
      <c r="D2292" s="7" t="s">
        <v>4462</v>
      </c>
      <c r="E2292" s="7" t="s">
        <v>0</v>
      </c>
      <c r="F2292" s="7" t="s">
        <v>0</v>
      </c>
      <c r="G2292" s="7">
        <v>199.01</v>
      </c>
      <c r="H2292" s="7">
        <v>117.73</v>
      </c>
      <c r="I2292" s="7">
        <v>0</v>
      </c>
      <c r="J2292" s="7">
        <v>316.74</v>
      </c>
      <c r="K2292" s="7" t="s">
        <v>0</v>
      </c>
      <c r="L2292" s="7">
        <v>1</v>
      </c>
      <c r="M2292" s="7" t="s">
        <v>6692</v>
      </c>
      <c r="N2292" s="7"/>
    </row>
    <row r="2293" spans="1:14" hidden="1" x14ac:dyDescent="0.35">
      <c r="A2293" s="7">
        <v>40201163</v>
      </c>
      <c r="B2293" s="7" t="s">
        <v>6775</v>
      </c>
      <c r="C2293" s="7" t="s">
        <v>4457</v>
      </c>
      <c r="D2293" s="7" t="s">
        <v>4452</v>
      </c>
      <c r="E2293" s="7" t="s">
        <v>0</v>
      </c>
      <c r="F2293" s="7" t="s">
        <v>132</v>
      </c>
      <c r="G2293" s="7">
        <v>610.4</v>
      </c>
      <c r="H2293" s="7">
        <v>114</v>
      </c>
      <c r="I2293" s="7">
        <v>0</v>
      </c>
      <c r="J2293" s="7">
        <v>724.4</v>
      </c>
      <c r="K2293" s="7" t="s">
        <v>132</v>
      </c>
      <c r="L2293" s="7">
        <v>1</v>
      </c>
      <c r="M2293" s="7" t="s">
        <v>6692</v>
      </c>
      <c r="N2293" s="7"/>
    </row>
    <row r="2294" spans="1:14" hidden="1" x14ac:dyDescent="0.35">
      <c r="A2294" s="7">
        <v>40201171</v>
      </c>
      <c r="B2294" s="7" t="s">
        <v>6776</v>
      </c>
      <c r="C2294" s="7" t="s">
        <v>4445</v>
      </c>
      <c r="D2294" s="7" t="s">
        <v>4462</v>
      </c>
      <c r="E2294" s="7" t="s">
        <v>0</v>
      </c>
      <c r="F2294" s="7" t="s">
        <v>0</v>
      </c>
      <c r="G2294" s="7">
        <v>57.18</v>
      </c>
      <c r="H2294" s="7">
        <v>51.2</v>
      </c>
      <c r="I2294" s="7">
        <v>0</v>
      </c>
      <c r="J2294" s="7">
        <v>108.38</v>
      </c>
      <c r="K2294" s="7" t="s">
        <v>0</v>
      </c>
      <c r="L2294" s="7">
        <v>1</v>
      </c>
      <c r="M2294" s="7" t="s">
        <v>6692</v>
      </c>
      <c r="N2294" s="7"/>
    </row>
    <row r="2295" spans="1:14" hidden="1" x14ac:dyDescent="0.35">
      <c r="A2295" s="7">
        <v>40201180</v>
      </c>
      <c r="B2295" s="7" t="s">
        <v>6777</v>
      </c>
      <c r="C2295" s="7" t="s">
        <v>4445</v>
      </c>
      <c r="D2295" s="7" t="s">
        <v>4462</v>
      </c>
      <c r="E2295" s="7" t="s">
        <v>0</v>
      </c>
      <c r="F2295" s="7" t="s">
        <v>0</v>
      </c>
      <c r="G2295" s="7">
        <v>0</v>
      </c>
      <c r="H2295" s="7">
        <v>28.8</v>
      </c>
      <c r="I2295" s="7">
        <v>0</v>
      </c>
      <c r="J2295" s="7">
        <v>28.8</v>
      </c>
      <c r="K2295" s="7" t="s">
        <v>0</v>
      </c>
      <c r="L2295" s="7">
        <v>1</v>
      </c>
      <c r="M2295" s="7" t="s">
        <v>6692</v>
      </c>
      <c r="N2295" s="7"/>
    </row>
    <row r="2296" spans="1:14" hidden="1" x14ac:dyDescent="0.35">
      <c r="A2296" s="7">
        <v>40201198</v>
      </c>
      <c r="B2296" s="7" t="s">
        <v>6778</v>
      </c>
      <c r="C2296" s="7" t="s">
        <v>4445</v>
      </c>
      <c r="D2296" s="7" t="s">
        <v>4462</v>
      </c>
      <c r="E2296" s="7" t="s">
        <v>0</v>
      </c>
      <c r="F2296" s="7" t="s">
        <v>0</v>
      </c>
      <c r="G2296" s="7">
        <v>20.56</v>
      </c>
      <c r="H2296" s="7">
        <v>74.12</v>
      </c>
      <c r="I2296" s="7">
        <v>0</v>
      </c>
      <c r="J2296" s="7">
        <v>94.68</v>
      </c>
      <c r="K2296" s="7" t="s">
        <v>0</v>
      </c>
      <c r="L2296" s="7">
        <v>1</v>
      </c>
      <c r="M2296" s="7" t="s">
        <v>4554</v>
      </c>
      <c r="N2296" s="7"/>
    </row>
    <row r="2297" spans="1:14" hidden="1" x14ac:dyDescent="0.35">
      <c r="A2297" s="7">
        <v>40201201</v>
      </c>
      <c r="B2297" s="7" t="s">
        <v>6779</v>
      </c>
      <c r="C2297" s="7" t="s">
        <v>4445</v>
      </c>
      <c r="D2297" s="7" t="s">
        <v>4462</v>
      </c>
      <c r="E2297" s="7" t="s">
        <v>0</v>
      </c>
      <c r="F2297" s="7" t="s">
        <v>0</v>
      </c>
      <c r="G2297" s="7">
        <v>20.56</v>
      </c>
      <c r="H2297" s="7">
        <v>67.41</v>
      </c>
      <c r="I2297" s="7">
        <v>0</v>
      </c>
      <c r="J2297" s="7">
        <v>87.97</v>
      </c>
      <c r="K2297" s="7" t="s">
        <v>0</v>
      </c>
      <c r="L2297" s="7">
        <v>1</v>
      </c>
      <c r="M2297" s="7" t="s">
        <v>4554</v>
      </c>
      <c r="N2297" s="7"/>
    </row>
    <row r="2298" spans="1:14" hidden="1" x14ac:dyDescent="0.35">
      <c r="A2298" s="7">
        <v>40201210</v>
      </c>
      <c r="B2298" s="7" t="s">
        <v>6780</v>
      </c>
      <c r="C2298" s="7" t="s">
        <v>4445</v>
      </c>
      <c r="D2298" s="7" t="s">
        <v>4462</v>
      </c>
      <c r="E2298" s="7" t="s">
        <v>0</v>
      </c>
      <c r="F2298" s="7" t="s">
        <v>0</v>
      </c>
      <c r="G2298" s="7">
        <v>17.93</v>
      </c>
      <c r="H2298" s="7">
        <v>76.3</v>
      </c>
      <c r="I2298" s="7">
        <v>0</v>
      </c>
      <c r="J2298" s="7">
        <v>94.23</v>
      </c>
      <c r="K2298" s="7" t="s">
        <v>0</v>
      </c>
      <c r="L2298" s="7">
        <v>1</v>
      </c>
      <c r="M2298" s="7" t="s">
        <v>4554</v>
      </c>
      <c r="N2298" s="7"/>
    </row>
    <row r="2299" spans="1:14" hidden="1" x14ac:dyDescent="0.35">
      <c r="A2299" s="7">
        <v>40201228</v>
      </c>
      <c r="B2299" s="7" t="s">
        <v>6781</v>
      </c>
      <c r="C2299" s="7" t="s">
        <v>4445</v>
      </c>
      <c r="D2299" s="7" t="s">
        <v>4462</v>
      </c>
      <c r="E2299" s="7" t="s">
        <v>0</v>
      </c>
      <c r="F2299" s="7" t="s">
        <v>0</v>
      </c>
      <c r="G2299" s="7">
        <v>17.93</v>
      </c>
      <c r="H2299" s="7">
        <v>68.78</v>
      </c>
      <c r="I2299" s="7">
        <v>0</v>
      </c>
      <c r="J2299" s="7">
        <v>86.71</v>
      </c>
      <c r="K2299" s="7" t="s">
        <v>0</v>
      </c>
      <c r="L2299" s="7">
        <v>1</v>
      </c>
      <c r="M2299" s="7" t="s">
        <v>4554</v>
      </c>
      <c r="N2299" s="7"/>
    </row>
    <row r="2300" spans="1:14" hidden="1" x14ac:dyDescent="0.35">
      <c r="A2300" s="7">
        <v>40201236</v>
      </c>
      <c r="B2300" s="7" t="s">
        <v>6782</v>
      </c>
      <c r="C2300" s="7" t="s">
        <v>4445</v>
      </c>
      <c r="D2300" s="7" t="s">
        <v>4462</v>
      </c>
      <c r="E2300" s="7" t="s">
        <v>0</v>
      </c>
      <c r="F2300" s="7" t="s">
        <v>0</v>
      </c>
      <c r="G2300" s="7">
        <v>46.51</v>
      </c>
      <c r="H2300" s="7">
        <v>96.11</v>
      </c>
      <c r="I2300" s="7">
        <v>0</v>
      </c>
      <c r="J2300" s="7">
        <v>142.62</v>
      </c>
      <c r="K2300" s="7" t="s">
        <v>0</v>
      </c>
      <c r="L2300" s="7">
        <v>1</v>
      </c>
      <c r="M2300" s="7" t="s">
        <v>4554</v>
      </c>
      <c r="N2300" s="7"/>
    </row>
    <row r="2301" spans="1:14" hidden="1" x14ac:dyDescent="0.35">
      <c r="A2301" s="7">
        <v>40201244</v>
      </c>
      <c r="B2301" s="7" t="s">
        <v>6783</v>
      </c>
      <c r="C2301" s="7" t="s">
        <v>4445</v>
      </c>
      <c r="D2301" s="7" t="s">
        <v>4462</v>
      </c>
      <c r="E2301" s="7" t="s">
        <v>0</v>
      </c>
      <c r="F2301" s="7" t="s">
        <v>0</v>
      </c>
      <c r="G2301" s="7">
        <v>46.51</v>
      </c>
      <c r="H2301" s="7">
        <v>90.15</v>
      </c>
      <c r="I2301" s="7">
        <v>0</v>
      </c>
      <c r="J2301" s="7">
        <v>136.66</v>
      </c>
      <c r="K2301" s="7" t="s">
        <v>0</v>
      </c>
      <c r="L2301" s="7">
        <v>1</v>
      </c>
      <c r="M2301" s="7" t="s">
        <v>4554</v>
      </c>
      <c r="N2301" s="7"/>
    </row>
    <row r="2302" spans="1:14" hidden="1" x14ac:dyDescent="0.35">
      <c r="A2302" s="7">
        <v>40201252</v>
      </c>
      <c r="B2302" s="7" t="s">
        <v>6784</v>
      </c>
      <c r="C2302" s="7" t="s">
        <v>4445</v>
      </c>
      <c r="D2302" s="7" t="s">
        <v>4462</v>
      </c>
      <c r="E2302" s="7" t="s">
        <v>0</v>
      </c>
      <c r="F2302" s="7" t="s">
        <v>0</v>
      </c>
      <c r="G2302" s="7">
        <v>24.2</v>
      </c>
      <c r="H2302" s="7">
        <v>72.540000000000006</v>
      </c>
      <c r="I2302" s="7">
        <v>0</v>
      </c>
      <c r="J2302" s="7">
        <v>96.74</v>
      </c>
      <c r="K2302" s="7" t="s">
        <v>0</v>
      </c>
      <c r="L2302" s="7">
        <v>1</v>
      </c>
      <c r="M2302" s="7" t="s">
        <v>4554</v>
      </c>
      <c r="N2302" s="7"/>
    </row>
    <row r="2303" spans="1:14" hidden="1" x14ac:dyDescent="0.35">
      <c r="A2303" s="7">
        <v>40201260</v>
      </c>
      <c r="B2303" s="7" t="s">
        <v>6785</v>
      </c>
      <c r="C2303" s="7" t="s">
        <v>4445</v>
      </c>
      <c r="D2303" s="7" t="s">
        <v>4462</v>
      </c>
      <c r="E2303" s="7" t="s">
        <v>0</v>
      </c>
      <c r="F2303" s="7" t="s">
        <v>0</v>
      </c>
      <c r="G2303" s="7">
        <v>24.2</v>
      </c>
      <c r="H2303" s="7">
        <v>66.42</v>
      </c>
      <c r="I2303" s="7">
        <v>0</v>
      </c>
      <c r="J2303" s="7">
        <v>90.62</v>
      </c>
      <c r="K2303" s="7" t="s">
        <v>0</v>
      </c>
      <c r="L2303" s="7">
        <v>1</v>
      </c>
      <c r="M2303" s="7" t="s">
        <v>4554</v>
      </c>
      <c r="N2303" s="7"/>
    </row>
    <row r="2304" spans="1:14" hidden="1" x14ac:dyDescent="0.35">
      <c r="A2304" s="7">
        <v>40201279</v>
      </c>
      <c r="B2304" s="7" t="s">
        <v>6786</v>
      </c>
      <c r="C2304" s="7" t="s">
        <v>4445</v>
      </c>
      <c r="D2304" s="7" t="s">
        <v>4462</v>
      </c>
      <c r="E2304" s="7" t="s">
        <v>0</v>
      </c>
      <c r="F2304" s="7" t="s">
        <v>0</v>
      </c>
      <c r="G2304" s="7">
        <v>228.59</v>
      </c>
      <c r="H2304" s="7">
        <v>159.94</v>
      </c>
      <c r="I2304" s="7">
        <v>0</v>
      </c>
      <c r="J2304" s="7">
        <v>388.53</v>
      </c>
      <c r="K2304" s="7" t="s">
        <v>0</v>
      </c>
      <c r="L2304" s="7">
        <v>1</v>
      </c>
      <c r="M2304" s="7" t="s">
        <v>4544</v>
      </c>
      <c r="N2304" s="7"/>
    </row>
    <row r="2305" spans="1:14" hidden="1" x14ac:dyDescent="0.35">
      <c r="A2305" s="7">
        <v>40202674</v>
      </c>
      <c r="B2305" s="7" t="s">
        <v>6787</v>
      </c>
      <c r="C2305" s="7" t="s">
        <v>4445</v>
      </c>
      <c r="D2305" s="7" t="s">
        <v>4462</v>
      </c>
      <c r="E2305" s="7" t="s">
        <v>0</v>
      </c>
      <c r="F2305" s="7" t="s">
        <v>0</v>
      </c>
      <c r="G2305" s="7">
        <v>218.62</v>
      </c>
      <c r="H2305" s="7">
        <v>256.91000000000003</v>
      </c>
      <c r="I2305" s="7">
        <v>0</v>
      </c>
      <c r="J2305" s="7">
        <v>475.53</v>
      </c>
      <c r="K2305" s="7" t="s">
        <v>0</v>
      </c>
      <c r="L2305" s="7">
        <v>1</v>
      </c>
      <c r="M2305" s="7" t="s">
        <v>6692</v>
      </c>
      <c r="N2305" s="7"/>
    </row>
    <row r="2306" spans="1:14" hidden="1" x14ac:dyDescent="0.35">
      <c r="A2306" s="7">
        <v>40202747</v>
      </c>
      <c r="B2306" s="7" t="s">
        <v>6788</v>
      </c>
      <c r="C2306" s="7" t="s">
        <v>4445</v>
      </c>
      <c r="D2306" s="7" t="s">
        <v>4462</v>
      </c>
      <c r="E2306" s="7" t="s">
        <v>0</v>
      </c>
      <c r="F2306" s="7" t="s">
        <v>0</v>
      </c>
      <c r="G2306" s="7">
        <v>201.95</v>
      </c>
      <c r="H2306" s="7">
        <v>94.35</v>
      </c>
      <c r="I2306" s="7">
        <v>0</v>
      </c>
      <c r="J2306" s="7">
        <v>296.3</v>
      </c>
      <c r="K2306" s="7" t="s">
        <v>0</v>
      </c>
      <c r="L2306" s="7">
        <v>1</v>
      </c>
      <c r="M2306" s="7" t="s">
        <v>6692</v>
      </c>
      <c r="N2306" s="7"/>
    </row>
    <row r="2307" spans="1:14" hidden="1" x14ac:dyDescent="0.35">
      <c r="A2307" s="7">
        <v>40202038</v>
      </c>
      <c r="B2307" s="7" t="s">
        <v>6789</v>
      </c>
      <c r="C2307" s="7" t="s">
        <v>4445</v>
      </c>
      <c r="D2307" s="7" t="s">
        <v>4462</v>
      </c>
      <c r="E2307" s="7" t="s">
        <v>0</v>
      </c>
      <c r="F2307" s="7" t="s">
        <v>0</v>
      </c>
      <c r="G2307" s="7">
        <v>87.31</v>
      </c>
      <c r="H2307" s="7">
        <v>94.35</v>
      </c>
      <c r="I2307" s="7">
        <v>0</v>
      </c>
      <c r="J2307" s="7">
        <v>181.66</v>
      </c>
      <c r="K2307" s="7" t="s">
        <v>0</v>
      </c>
      <c r="L2307" s="7">
        <v>1</v>
      </c>
      <c r="M2307" s="7" t="s">
        <v>6692</v>
      </c>
      <c r="N2307" s="7"/>
    </row>
    <row r="2308" spans="1:14" ht="26" hidden="1" x14ac:dyDescent="0.35">
      <c r="A2308" s="7">
        <v>40202054</v>
      </c>
      <c r="B2308" s="7" t="s">
        <v>6790</v>
      </c>
      <c r="C2308" s="7" t="s">
        <v>4445</v>
      </c>
      <c r="D2308" s="7" t="s">
        <v>4462</v>
      </c>
      <c r="E2308" s="7" t="s">
        <v>0</v>
      </c>
      <c r="F2308" s="7" t="s">
        <v>0</v>
      </c>
      <c r="G2308" s="7">
        <v>120.88</v>
      </c>
      <c r="H2308" s="7">
        <v>118.4</v>
      </c>
      <c r="I2308" s="7">
        <v>0</v>
      </c>
      <c r="J2308" s="7">
        <v>239.28</v>
      </c>
      <c r="K2308" s="7" t="s">
        <v>132</v>
      </c>
      <c r="L2308" s="7">
        <v>1</v>
      </c>
      <c r="M2308" s="7" t="s">
        <v>6761</v>
      </c>
      <c r="N2308" s="7"/>
    </row>
    <row r="2309" spans="1:14" hidden="1" x14ac:dyDescent="0.35">
      <c r="A2309" s="7">
        <v>40202062</v>
      </c>
      <c r="B2309" s="7" t="s">
        <v>6791</v>
      </c>
      <c r="C2309" s="7" t="s">
        <v>4445</v>
      </c>
      <c r="D2309" s="7" t="s">
        <v>4462</v>
      </c>
      <c r="E2309" s="7" t="s">
        <v>0</v>
      </c>
      <c r="F2309" s="7" t="s">
        <v>0</v>
      </c>
      <c r="G2309" s="7">
        <v>130</v>
      </c>
      <c r="H2309" s="7">
        <v>300</v>
      </c>
      <c r="I2309" s="7">
        <v>0</v>
      </c>
      <c r="J2309" s="7">
        <v>430</v>
      </c>
      <c r="K2309" s="7" t="s">
        <v>132</v>
      </c>
      <c r="L2309" s="7">
        <v>1</v>
      </c>
      <c r="M2309" s="7" t="s">
        <v>6692</v>
      </c>
      <c r="N2309" s="7"/>
    </row>
    <row r="2310" spans="1:14" hidden="1" x14ac:dyDescent="0.35">
      <c r="A2310" s="7">
        <v>40202070</v>
      </c>
      <c r="B2310" s="7" t="s">
        <v>6792</v>
      </c>
      <c r="C2310" s="7" t="s">
        <v>4445</v>
      </c>
      <c r="D2310" s="7" t="s">
        <v>4462</v>
      </c>
      <c r="E2310" s="7" t="s">
        <v>0</v>
      </c>
      <c r="F2310" s="7" t="s">
        <v>0</v>
      </c>
      <c r="G2310" s="7">
        <v>365.43</v>
      </c>
      <c r="H2310" s="7">
        <v>273</v>
      </c>
      <c r="I2310" s="7">
        <v>0</v>
      </c>
      <c r="J2310" s="7">
        <v>638.42999999999995</v>
      </c>
      <c r="K2310" s="7" t="s">
        <v>132</v>
      </c>
      <c r="L2310" s="7">
        <v>1</v>
      </c>
      <c r="M2310" s="7" t="s">
        <v>6692</v>
      </c>
      <c r="N2310" s="7"/>
    </row>
    <row r="2311" spans="1:14" hidden="1" x14ac:dyDescent="0.35">
      <c r="A2311" s="7">
        <v>40202089</v>
      </c>
      <c r="B2311" s="7" t="s">
        <v>6793</v>
      </c>
      <c r="C2311" s="7" t="s">
        <v>4445</v>
      </c>
      <c r="D2311" s="7" t="s">
        <v>4462</v>
      </c>
      <c r="E2311" s="7" t="s">
        <v>0</v>
      </c>
      <c r="F2311" s="7" t="s">
        <v>0</v>
      </c>
      <c r="G2311" s="7">
        <v>62</v>
      </c>
      <c r="H2311" s="7">
        <v>86</v>
      </c>
      <c r="I2311" s="7">
        <v>0</v>
      </c>
      <c r="J2311" s="7">
        <v>148</v>
      </c>
      <c r="K2311" s="7" t="s">
        <v>132</v>
      </c>
      <c r="L2311" s="7">
        <v>1</v>
      </c>
      <c r="M2311" s="7" t="s">
        <v>6692</v>
      </c>
      <c r="N2311" s="7"/>
    </row>
    <row r="2312" spans="1:14" hidden="1" x14ac:dyDescent="0.35">
      <c r="A2312" s="7">
        <v>40202097</v>
      </c>
      <c r="B2312" s="7" t="s">
        <v>6794</v>
      </c>
      <c r="C2312" s="7" t="s">
        <v>4445</v>
      </c>
      <c r="D2312" s="7" t="s">
        <v>4462</v>
      </c>
      <c r="E2312" s="7" t="s">
        <v>0</v>
      </c>
      <c r="F2312" s="7" t="s">
        <v>0</v>
      </c>
      <c r="G2312" s="7">
        <v>62</v>
      </c>
      <c r="H2312" s="7">
        <v>100</v>
      </c>
      <c r="I2312" s="7">
        <v>0</v>
      </c>
      <c r="J2312" s="7">
        <v>162</v>
      </c>
      <c r="K2312" s="7" t="s">
        <v>132</v>
      </c>
      <c r="L2312" s="7">
        <v>1</v>
      </c>
      <c r="M2312" s="7" t="s">
        <v>6692</v>
      </c>
      <c r="N2312" s="7"/>
    </row>
    <row r="2313" spans="1:14" hidden="1" x14ac:dyDescent="0.35">
      <c r="A2313" s="7">
        <v>40202119</v>
      </c>
      <c r="B2313" s="7" t="s">
        <v>6795</v>
      </c>
      <c r="C2313" s="7" t="s">
        <v>4445</v>
      </c>
      <c r="D2313" s="7" t="s">
        <v>4462</v>
      </c>
      <c r="E2313" s="7" t="s">
        <v>0</v>
      </c>
      <c r="F2313" s="7" t="s">
        <v>132</v>
      </c>
      <c r="G2313" s="7">
        <v>365.43</v>
      </c>
      <c r="H2313" s="7">
        <v>273</v>
      </c>
      <c r="I2313" s="7">
        <v>0</v>
      </c>
      <c r="J2313" s="7">
        <v>638.42999999999995</v>
      </c>
      <c r="K2313" s="7" t="s">
        <v>132</v>
      </c>
      <c r="L2313" s="7">
        <v>1</v>
      </c>
      <c r="M2313" s="7" t="s">
        <v>6692</v>
      </c>
      <c r="N2313" s="7"/>
    </row>
    <row r="2314" spans="1:14" hidden="1" x14ac:dyDescent="0.35">
      <c r="A2314" s="7">
        <v>40202135</v>
      </c>
      <c r="B2314" s="7" t="s">
        <v>6796</v>
      </c>
      <c r="C2314" s="7" t="s">
        <v>4445</v>
      </c>
      <c r="D2314" s="7" t="s">
        <v>4462</v>
      </c>
      <c r="E2314" s="7" t="s">
        <v>0</v>
      </c>
      <c r="F2314" s="7" t="s">
        <v>0</v>
      </c>
      <c r="G2314" s="7">
        <v>230.42</v>
      </c>
      <c r="H2314" s="7">
        <v>323.14</v>
      </c>
      <c r="I2314" s="7">
        <v>0</v>
      </c>
      <c r="J2314" s="7">
        <v>553.55999999999995</v>
      </c>
      <c r="K2314" s="7" t="s">
        <v>0</v>
      </c>
      <c r="L2314" s="7">
        <v>1</v>
      </c>
      <c r="M2314" s="7" t="s">
        <v>6692</v>
      </c>
      <c r="N2314" s="7"/>
    </row>
    <row r="2315" spans="1:14" hidden="1" x14ac:dyDescent="0.35">
      <c r="A2315" s="7">
        <v>40202143</v>
      </c>
      <c r="B2315" s="7" t="s">
        <v>6797</v>
      </c>
      <c r="C2315" s="7" t="s">
        <v>4445</v>
      </c>
      <c r="D2315" s="7" t="s">
        <v>4462</v>
      </c>
      <c r="E2315" s="7" t="s">
        <v>0</v>
      </c>
      <c r="F2315" s="7" t="s">
        <v>0</v>
      </c>
      <c r="G2315" s="7">
        <v>115.56</v>
      </c>
      <c r="H2315" s="7">
        <v>202</v>
      </c>
      <c r="I2315" s="7">
        <v>0</v>
      </c>
      <c r="J2315" s="7">
        <v>317.56</v>
      </c>
      <c r="K2315" s="7" t="s">
        <v>132</v>
      </c>
      <c r="L2315" s="7">
        <v>0</v>
      </c>
      <c r="M2315" s="7" t="s">
        <v>6692</v>
      </c>
      <c r="N2315" s="7"/>
    </row>
    <row r="2316" spans="1:14" hidden="1" x14ac:dyDescent="0.35">
      <c r="A2316" s="7">
        <v>40202178</v>
      </c>
      <c r="B2316" s="7" t="s">
        <v>6798</v>
      </c>
      <c r="C2316" s="7" t="s">
        <v>4445</v>
      </c>
      <c r="D2316" s="7" t="s">
        <v>4446</v>
      </c>
      <c r="E2316" s="7" t="s">
        <v>0</v>
      </c>
      <c r="F2316" s="7" t="s">
        <v>0</v>
      </c>
      <c r="G2316" s="7">
        <v>85.38</v>
      </c>
      <c r="H2316" s="7">
        <v>120</v>
      </c>
      <c r="I2316" s="7">
        <v>0</v>
      </c>
      <c r="J2316" s="7">
        <v>205.38</v>
      </c>
      <c r="K2316" s="7" t="s">
        <v>0</v>
      </c>
      <c r="L2316" s="7">
        <v>1</v>
      </c>
      <c r="M2316" s="7" t="s">
        <v>6692</v>
      </c>
      <c r="N2316" s="7"/>
    </row>
    <row r="2317" spans="1:14" hidden="1" x14ac:dyDescent="0.35">
      <c r="A2317" s="7">
        <v>40202186</v>
      </c>
      <c r="B2317" s="7" t="s">
        <v>6799</v>
      </c>
      <c r="C2317" s="7" t="s">
        <v>4445</v>
      </c>
      <c r="D2317" s="7" t="s">
        <v>4446</v>
      </c>
      <c r="E2317" s="7" t="s">
        <v>0</v>
      </c>
      <c r="F2317" s="7" t="s">
        <v>0</v>
      </c>
      <c r="G2317" s="7">
        <v>154.38999999999999</v>
      </c>
      <c r="H2317" s="7">
        <v>124.18</v>
      </c>
      <c r="I2317" s="7">
        <v>0</v>
      </c>
      <c r="J2317" s="7">
        <v>278.57</v>
      </c>
      <c r="K2317" s="7" t="s">
        <v>0</v>
      </c>
      <c r="L2317" s="7">
        <v>0</v>
      </c>
      <c r="M2317" s="7" t="s">
        <v>6692</v>
      </c>
      <c r="N2317" s="7"/>
    </row>
    <row r="2318" spans="1:14" hidden="1" x14ac:dyDescent="0.35">
      <c r="A2318" s="7">
        <v>40202208</v>
      </c>
      <c r="B2318" s="7" t="s">
        <v>6800</v>
      </c>
      <c r="C2318" s="7" t="s">
        <v>4445</v>
      </c>
      <c r="D2318" s="7" t="s">
        <v>4462</v>
      </c>
      <c r="E2318" s="7" t="s">
        <v>0</v>
      </c>
      <c r="F2318" s="7" t="s">
        <v>0</v>
      </c>
      <c r="G2318" s="7">
        <v>80</v>
      </c>
      <c r="H2318" s="7">
        <v>179.07</v>
      </c>
      <c r="I2318" s="7">
        <v>0</v>
      </c>
      <c r="J2318" s="7">
        <v>259.07</v>
      </c>
      <c r="K2318" s="7" t="s">
        <v>0</v>
      </c>
      <c r="L2318" s="7">
        <v>1</v>
      </c>
      <c r="M2318" s="7" t="s">
        <v>6692</v>
      </c>
      <c r="N2318" s="7"/>
    </row>
    <row r="2319" spans="1:14" hidden="1" x14ac:dyDescent="0.35">
      <c r="A2319" s="7">
        <v>40202216</v>
      </c>
      <c r="B2319" s="7" t="s">
        <v>6801</v>
      </c>
      <c r="C2319" s="7" t="s">
        <v>4457</v>
      </c>
      <c r="D2319" s="7" t="s">
        <v>4462</v>
      </c>
      <c r="E2319" s="7" t="s">
        <v>0</v>
      </c>
      <c r="F2319" s="7" t="s">
        <v>132</v>
      </c>
      <c r="G2319" s="7">
        <v>349.23</v>
      </c>
      <c r="H2319" s="7">
        <v>114</v>
      </c>
      <c r="I2319" s="7">
        <v>0</v>
      </c>
      <c r="J2319" s="7">
        <v>463.23</v>
      </c>
      <c r="K2319" s="7" t="s">
        <v>132</v>
      </c>
      <c r="L2319" s="7">
        <v>1</v>
      </c>
      <c r="M2319" s="7" t="s">
        <v>6692</v>
      </c>
      <c r="N2319" s="7"/>
    </row>
    <row r="2320" spans="1:14" hidden="1" x14ac:dyDescent="0.35">
      <c r="A2320" s="7">
        <v>40202240</v>
      </c>
      <c r="B2320" s="7" t="s">
        <v>6802</v>
      </c>
      <c r="C2320" s="7" t="s">
        <v>4445</v>
      </c>
      <c r="D2320" s="7" t="s">
        <v>4462</v>
      </c>
      <c r="E2320" s="7" t="s">
        <v>0</v>
      </c>
      <c r="F2320" s="7" t="s">
        <v>132</v>
      </c>
      <c r="G2320" s="7">
        <v>3000</v>
      </c>
      <c r="H2320" s="7">
        <v>0</v>
      </c>
      <c r="I2320" s="7">
        <v>0</v>
      </c>
      <c r="J2320" s="7">
        <v>3000</v>
      </c>
      <c r="K2320" s="7" t="s">
        <v>0</v>
      </c>
      <c r="L2320" s="7">
        <v>1</v>
      </c>
      <c r="M2320" s="7" t="s">
        <v>6692</v>
      </c>
      <c r="N2320" s="7"/>
    </row>
    <row r="2321" spans="1:14" hidden="1" x14ac:dyDescent="0.35">
      <c r="A2321" s="7">
        <v>40202259</v>
      </c>
      <c r="B2321" s="7" t="s">
        <v>6803</v>
      </c>
      <c r="C2321" s="7" t="s">
        <v>4445</v>
      </c>
      <c r="D2321" s="7" t="s">
        <v>4462</v>
      </c>
      <c r="E2321" s="7" t="s">
        <v>0</v>
      </c>
      <c r="F2321" s="7" t="s">
        <v>0</v>
      </c>
      <c r="G2321" s="7">
        <v>100</v>
      </c>
      <c r="H2321" s="7">
        <v>113.06</v>
      </c>
      <c r="I2321" s="7">
        <v>0</v>
      </c>
      <c r="J2321" s="7">
        <v>213.06</v>
      </c>
      <c r="K2321" s="7" t="s">
        <v>0</v>
      </c>
      <c r="L2321" s="7">
        <v>1</v>
      </c>
      <c r="M2321" s="7" t="s">
        <v>6692</v>
      </c>
      <c r="N2321" s="7"/>
    </row>
    <row r="2322" spans="1:14" hidden="1" x14ac:dyDescent="0.35">
      <c r="A2322" s="7">
        <v>40202267</v>
      </c>
      <c r="B2322" s="7" t="s">
        <v>6804</v>
      </c>
      <c r="C2322" s="7" t="s">
        <v>4445</v>
      </c>
      <c r="D2322" s="7" t="s">
        <v>4462</v>
      </c>
      <c r="E2322" s="7" t="s">
        <v>0</v>
      </c>
      <c r="F2322" s="7" t="s">
        <v>0</v>
      </c>
      <c r="G2322" s="7">
        <v>80</v>
      </c>
      <c r="H2322" s="7">
        <v>125</v>
      </c>
      <c r="I2322" s="7">
        <v>0</v>
      </c>
      <c r="J2322" s="7">
        <v>205</v>
      </c>
      <c r="K2322" s="7" t="s">
        <v>132</v>
      </c>
      <c r="L2322" s="7">
        <v>1</v>
      </c>
      <c r="M2322" s="7" t="s">
        <v>6692</v>
      </c>
      <c r="N2322" s="7"/>
    </row>
    <row r="2323" spans="1:14" hidden="1" x14ac:dyDescent="0.35">
      <c r="A2323" s="7">
        <v>40202275</v>
      </c>
      <c r="B2323" s="7" t="s">
        <v>6805</v>
      </c>
      <c r="C2323" s="7" t="s">
        <v>4457</v>
      </c>
      <c r="D2323" s="7" t="s">
        <v>4462</v>
      </c>
      <c r="E2323" s="7" t="s">
        <v>0</v>
      </c>
      <c r="F2323" s="7" t="s">
        <v>0</v>
      </c>
      <c r="G2323" s="7">
        <v>349.23</v>
      </c>
      <c r="H2323" s="7">
        <v>114</v>
      </c>
      <c r="I2323" s="7">
        <v>0</v>
      </c>
      <c r="J2323" s="7">
        <v>463.23</v>
      </c>
      <c r="K2323" s="7" t="s">
        <v>132</v>
      </c>
      <c r="L2323" s="7">
        <v>1</v>
      </c>
      <c r="M2323" s="7" t="s">
        <v>6692</v>
      </c>
      <c r="N2323" s="7"/>
    </row>
    <row r="2324" spans="1:14" hidden="1" x14ac:dyDescent="0.35">
      <c r="A2324" s="7">
        <v>40202283</v>
      </c>
      <c r="B2324" s="7" t="s">
        <v>6806</v>
      </c>
      <c r="C2324" s="7" t="s">
        <v>4445</v>
      </c>
      <c r="D2324" s="7" t="s">
        <v>4462</v>
      </c>
      <c r="E2324" s="7" t="s">
        <v>0</v>
      </c>
      <c r="F2324" s="7" t="s">
        <v>0</v>
      </c>
      <c r="G2324" s="7">
        <v>248.12</v>
      </c>
      <c r="H2324" s="7">
        <v>398.88</v>
      </c>
      <c r="I2324" s="7">
        <v>0</v>
      </c>
      <c r="J2324" s="7">
        <v>647</v>
      </c>
      <c r="K2324" s="7" t="s">
        <v>132</v>
      </c>
      <c r="L2324" s="7">
        <v>1</v>
      </c>
      <c r="M2324" s="7" t="s">
        <v>6692</v>
      </c>
      <c r="N2324" s="7"/>
    </row>
    <row r="2325" spans="1:14" ht="26" hidden="1" x14ac:dyDescent="0.35">
      <c r="A2325" s="7">
        <v>40202292</v>
      </c>
      <c r="B2325" s="7" t="s">
        <v>6807</v>
      </c>
      <c r="C2325" s="7" t="s">
        <v>4445</v>
      </c>
      <c r="D2325" s="7" t="s">
        <v>4462</v>
      </c>
      <c r="E2325" s="7" t="s">
        <v>0</v>
      </c>
      <c r="F2325" s="7" t="s">
        <v>0</v>
      </c>
      <c r="G2325" s="7">
        <v>70</v>
      </c>
      <c r="H2325" s="7">
        <v>152</v>
      </c>
      <c r="I2325" s="7">
        <v>0</v>
      </c>
      <c r="J2325" s="7">
        <v>222</v>
      </c>
      <c r="K2325" s="7" t="s">
        <v>132</v>
      </c>
      <c r="L2325" s="7">
        <v>1</v>
      </c>
      <c r="M2325" s="7" t="s">
        <v>6692</v>
      </c>
      <c r="N2325" s="7"/>
    </row>
    <row r="2326" spans="1:14" hidden="1" x14ac:dyDescent="0.35">
      <c r="A2326" s="7">
        <v>40202313</v>
      </c>
      <c r="B2326" s="7" t="s">
        <v>6808</v>
      </c>
      <c r="C2326" s="7" t="s">
        <v>4445</v>
      </c>
      <c r="D2326" s="7" t="s">
        <v>4462</v>
      </c>
      <c r="E2326" s="7" t="s">
        <v>0</v>
      </c>
      <c r="F2326" s="7" t="s">
        <v>0</v>
      </c>
      <c r="G2326" s="7">
        <v>91</v>
      </c>
      <c r="H2326" s="7">
        <v>180</v>
      </c>
      <c r="I2326" s="7">
        <v>0</v>
      </c>
      <c r="J2326" s="7">
        <v>271</v>
      </c>
      <c r="K2326" s="7" t="s">
        <v>132</v>
      </c>
      <c r="L2326" s="7">
        <v>1</v>
      </c>
      <c r="M2326" s="7" t="s">
        <v>6692</v>
      </c>
      <c r="N2326" s="7"/>
    </row>
    <row r="2327" spans="1:14" hidden="1" x14ac:dyDescent="0.35">
      <c r="A2327" s="7">
        <v>40202321</v>
      </c>
      <c r="B2327" s="7" t="s">
        <v>6809</v>
      </c>
      <c r="C2327" s="7" t="s">
        <v>4457</v>
      </c>
      <c r="D2327" s="7" t="s">
        <v>4452</v>
      </c>
      <c r="E2327" s="7" t="s">
        <v>0</v>
      </c>
      <c r="F2327" s="7" t="s">
        <v>132</v>
      </c>
      <c r="G2327" s="7">
        <v>349.23</v>
      </c>
      <c r="H2327" s="7">
        <v>114</v>
      </c>
      <c r="I2327" s="7">
        <v>0</v>
      </c>
      <c r="J2327" s="7">
        <v>463.23</v>
      </c>
      <c r="K2327" s="7" t="s">
        <v>132</v>
      </c>
      <c r="L2327" s="7">
        <v>1</v>
      </c>
      <c r="M2327" s="7" t="s">
        <v>6692</v>
      </c>
      <c r="N2327" s="7"/>
    </row>
    <row r="2328" spans="1:14" hidden="1" x14ac:dyDescent="0.35">
      <c r="A2328" s="7">
        <v>40202348</v>
      </c>
      <c r="B2328" s="7" t="s">
        <v>6810</v>
      </c>
      <c r="C2328" s="7" t="s">
        <v>4445</v>
      </c>
      <c r="D2328" s="7" t="s">
        <v>4462</v>
      </c>
      <c r="E2328" s="7" t="s">
        <v>0</v>
      </c>
      <c r="F2328" s="7" t="s">
        <v>132</v>
      </c>
      <c r="G2328" s="7">
        <v>38</v>
      </c>
      <c r="H2328" s="7">
        <v>125</v>
      </c>
      <c r="I2328" s="7">
        <v>0</v>
      </c>
      <c r="J2328" s="7">
        <v>163</v>
      </c>
      <c r="K2328" s="7" t="s">
        <v>0</v>
      </c>
      <c r="L2328" s="7">
        <v>1</v>
      </c>
      <c r="M2328" s="7" t="s">
        <v>6692</v>
      </c>
      <c r="N2328" s="7"/>
    </row>
    <row r="2329" spans="1:14" hidden="1" x14ac:dyDescent="0.35">
      <c r="A2329" s="7">
        <v>40202356</v>
      </c>
      <c r="B2329" s="7" t="s">
        <v>6811</v>
      </c>
      <c r="C2329" s="7" t="s">
        <v>4445</v>
      </c>
      <c r="D2329" s="7" t="s">
        <v>4462</v>
      </c>
      <c r="E2329" s="7" t="s">
        <v>0</v>
      </c>
      <c r="F2329" s="7" t="s">
        <v>0</v>
      </c>
      <c r="G2329" s="7">
        <v>122</v>
      </c>
      <c r="H2329" s="7">
        <v>264.95999999999998</v>
      </c>
      <c r="I2329" s="7">
        <v>0</v>
      </c>
      <c r="J2329" s="7">
        <v>386.96</v>
      </c>
      <c r="K2329" s="7" t="s">
        <v>0</v>
      </c>
      <c r="L2329" s="7">
        <v>1</v>
      </c>
      <c r="M2329" s="7" t="s">
        <v>6692</v>
      </c>
      <c r="N2329" s="7"/>
    </row>
    <row r="2330" spans="1:14" hidden="1" x14ac:dyDescent="0.35">
      <c r="A2330" s="7">
        <v>40202364</v>
      </c>
      <c r="B2330" s="7" t="s">
        <v>6812</v>
      </c>
      <c r="C2330" s="7" t="s">
        <v>4445</v>
      </c>
      <c r="D2330" s="7" t="s">
        <v>4462</v>
      </c>
      <c r="E2330" s="7" t="s">
        <v>0</v>
      </c>
      <c r="F2330" s="7" t="s">
        <v>0</v>
      </c>
      <c r="G2330" s="7">
        <v>73.38</v>
      </c>
      <c r="H2330" s="7">
        <v>100</v>
      </c>
      <c r="I2330" s="7">
        <v>0</v>
      </c>
      <c r="J2330" s="7">
        <v>173.38</v>
      </c>
      <c r="K2330" s="7" t="s">
        <v>132</v>
      </c>
      <c r="L2330" s="7">
        <v>1</v>
      </c>
      <c r="M2330" s="7" t="s">
        <v>6761</v>
      </c>
      <c r="N2330" s="7"/>
    </row>
    <row r="2331" spans="1:14" ht="26" hidden="1" x14ac:dyDescent="0.35">
      <c r="A2331" s="7">
        <v>40202372</v>
      </c>
      <c r="B2331" s="7" t="s">
        <v>6813</v>
      </c>
      <c r="C2331" s="7" t="s">
        <v>4445</v>
      </c>
      <c r="D2331" s="7" t="s">
        <v>4462</v>
      </c>
      <c r="E2331" s="7" t="s">
        <v>0</v>
      </c>
      <c r="F2331" s="7" t="s">
        <v>0</v>
      </c>
      <c r="G2331" s="7">
        <v>0</v>
      </c>
      <c r="H2331" s="7">
        <v>82.33</v>
      </c>
      <c r="I2331" s="7">
        <v>0</v>
      </c>
      <c r="J2331" s="7">
        <v>82.33</v>
      </c>
      <c r="K2331" s="7" t="s">
        <v>0</v>
      </c>
      <c r="L2331" s="7">
        <v>1</v>
      </c>
      <c r="M2331" s="7" t="s">
        <v>6761</v>
      </c>
      <c r="N2331" s="7"/>
    </row>
    <row r="2332" spans="1:14" hidden="1" x14ac:dyDescent="0.35">
      <c r="A2332" s="7">
        <v>40202380</v>
      </c>
      <c r="B2332" s="7" t="s">
        <v>6814</v>
      </c>
      <c r="C2332" s="7" t="s">
        <v>4445</v>
      </c>
      <c r="D2332" s="7" t="s">
        <v>4462</v>
      </c>
      <c r="E2332" s="7" t="s">
        <v>0</v>
      </c>
      <c r="F2332" s="7" t="s">
        <v>0</v>
      </c>
      <c r="G2332" s="7">
        <v>68.38</v>
      </c>
      <c r="H2332" s="7">
        <v>82.33</v>
      </c>
      <c r="I2332" s="7">
        <v>0</v>
      </c>
      <c r="J2332" s="7">
        <v>150.71</v>
      </c>
      <c r="K2332" s="7" t="s">
        <v>0</v>
      </c>
      <c r="L2332" s="7">
        <v>1</v>
      </c>
      <c r="M2332" s="7" t="s">
        <v>6761</v>
      </c>
      <c r="N2332" s="7"/>
    </row>
    <row r="2333" spans="1:14" hidden="1" x14ac:dyDescent="0.35">
      <c r="A2333" s="7">
        <v>40202399</v>
      </c>
      <c r="B2333" s="7" t="s">
        <v>6815</v>
      </c>
      <c r="C2333" s="7" t="s">
        <v>4445</v>
      </c>
      <c r="D2333" s="7" t="s">
        <v>4462</v>
      </c>
      <c r="E2333" s="7" t="s">
        <v>0</v>
      </c>
      <c r="F2333" s="7" t="s">
        <v>0</v>
      </c>
      <c r="G2333" s="7">
        <v>68.38</v>
      </c>
      <c r="H2333" s="7">
        <v>92</v>
      </c>
      <c r="I2333" s="7">
        <v>0</v>
      </c>
      <c r="J2333" s="7">
        <v>160.38</v>
      </c>
      <c r="K2333" s="7" t="s">
        <v>132</v>
      </c>
      <c r="L2333" s="7">
        <v>1</v>
      </c>
      <c r="M2333" s="7" t="s">
        <v>6761</v>
      </c>
      <c r="N2333" s="7"/>
    </row>
    <row r="2334" spans="1:14" ht="26" hidden="1" x14ac:dyDescent="0.35">
      <c r="A2334" s="7">
        <v>40202410</v>
      </c>
      <c r="B2334" s="7" t="s">
        <v>6816</v>
      </c>
      <c r="C2334" s="7" t="s">
        <v>4445</v>
      </c>
      <c r="D2334" s="7" t="s">
        <v>4462</v>
      </c>
      <c r="E2334" s="7" t="s">
        <v>0</v>
      </c>
      <c r="F2334" s="7" t="s">
        <v>0</v>
      </c>
      <c r="G2334" s="7">
        <v>0</v>
      </c>
      <c r="H2334" s="7">
        <v>70.930000000000007</v>
      </c>
      <c r="I2334" s="7">
        <v>0</v>
      </c>
      <c r="J2334" s="7">
        <v>70.930000000000007</v>
      </c>
      <c r="K2334" s="7" t="s">
        <v>0</v>
      </c>
      <c r="L2334" s="7">
        <v>1</v>
      </c>
      <c r="M2334" s="7" t="s">
        <v>6761</v>
      </c>
      <c r="N2334" s="7"/>
    </row>
    <row r="2335" spans="1:14" hidden="1" x14ac:dyDescent="0.35">
      <c r="A2335" s="7">
        <v>40202429</v>
      </c>
      <c r="B2335" s="7" t="s">
        <v>6817</v>
      </c>
      <c r="C2335" s="7" t="s">
        <v>4445</v>
      </c>
      <c r="D2335" s="7" t="s">
        <v>4462</v>
      </c>
      <c r="E2335" s="7" t="s">
        <v>0</v>
      </c>
      <c r="F2335" s="7" t="s">
        <v>0</v>
      </c>
      <c r="G2335" s="7">
        <v>0</v>
      </c>
      <c r="H2335" s="7">
        <v>70.930000000000007</v>
      </c>
      <c r="I2335" s="7">
        <v>0</v>
      </c>
      <c r="J2335" s="7">
        <v>70.930000000000007</v>
      </c>
      <c r="K2335" s="7" t="s">
        <v>0</v>
      </c>
      <c r="L2335" s="7">
        <v>1</v>
      </c>
      <c r="M2335" s="7" t="s">
        <v>6761</v>
      </c>
      <c r="N2335" s="7"/>
    </row>
    <row r="2336" spans="1:14" ht="26" hidden="1" x14ac:dyDescent="0.35">
      <c r="A2336" s="7">
        <v>40202437</v>
      </c>
      <c r="B2336" s="7" t="s">
        <v>6818</v>
      </c>
      <c r="C2336" s="7" t="s">
        <v>4445</v>
      </c>
      <c r="D2336" s="7" t="s">
        <v>4462</v>
      </c>
      <c r="E2336" s="7" t="s">
        <v>0</v>
      </c>
      <c r="F2336" s="7" t="s">
        <v>0</v>
      </c>
      <c r="G2336" s="7">
        <v>0</v>
      </c>
      <c r="H2336" s="7">
        <v>52.8</v>
      </c>
      <c r="I2336" s="7">
        <v>0</v>
      </c>
      <c r="J2336" s="7">
        <v>52.8</v>
      </c>
      <c r="K2336" s="7" t="s">
        <v>0</v>
      </c>
      <c r="L2336" s="7">
        <v>1</v>
      </c>
      <c r="M2336" s="7" t="s">
        <v>6761</v>
      </c>
      <c r="N2336" s="7"/>
    </row>
    <row r="2337" spans="1:14" hidden="1" x14ac:dyDescent="0.35">
      <c r="A2337" s="7">
        <v>40202453</v>
      </c>
      <c r="B2337" s="7" t="s">
        <v>6819</v>
      </c>
      <c r="C2337" s="7" t="s">
        <v>4445</v>
      </c>
      <c r="D2337" s="7" t="s">
        <v>4462</v>
      </c>
      <c r="E2337" s="7" t="s">
        <v>0</v>
      </c>
      <c r="F2337" s="7" t="s">
        <v>0</v>
      </c>
      <c r="G2337" s="7">
        <v>86</v>
      </c>
      <c r="H2337" s="7">
        <v>150</v>
      </c>
      <c r="I2337" s="7">
        <v>0</v>
      </c>
      <c r="J2337" s="7">
        <v>236</v>
      </c>
      <c r="K2337" s="7" t="s">
        <v>0</v>
      </c>
      <c r="L2337" s="7">
        <v>1</v>
      </c>
      <c r="M2337" s="7" t="s">
        <v>6692</v>
      </c>
      <c r="N2337" s="7"/>
    </row>
    <row r="2338" spans="1:14" hidden="1" x14ac:dyDescent="0.35">
      <c r="A2338" s="7">
        <v>40202461</v>
      </c>
      <c r="B2338" s="7" t="s">
        <v>6820</v>
      </c>
      <c r="C2338" s="7" t="s">
        <v>4457</v>
      </c>
      <c r="D2338" s="7" t="s">
        <v>4452</v>
      </c>
      <c r="E2338" s="7" t="s">
        <v>0</v>
      </c>
      <c r="F2338" s="7" t="s">
        <v>132</v>
      </c>
      <c r="G2338" s="7">
        <v>349.23</v>
      </c>
      <c r="H2338" s="7">
        <v>114</v>
      </c>
      <c r="I2338" s="7">
        <v>0</v>
      </c>
      <c r="J2338" s="7">
        <v>463.23</v>
      </c>
      <c r="K2338" s="7" t="s">
        <v>132</v>
      </c>
      <c r="L2338" s="7">
        <v>1</v>
      </c>
      <c r="M2338" s="7" t="s">
        <v>6692</v>
      </c>
      <c r="N2338" s="7"/>
    </row>
    <row r="2339" spans="1:14" hidden="1" x14ac:dyDescent="0.35">
      <c r="A2339" s="7">
        <v>40202470</v>
      </c>
      <c r="B2339" s="7" t="s">
        <v>6821</v>
      </c>
      <c r="C2339" s="7" t="s">
        <v>4445</v>
      </c>
      <c r="D2339" s="7" t="s">
        <v>4462</v>
      </c>
      <c r="E2339" s="7" t="s">
        <v>0</v>
      </c>
      <c r="F2339" s="7" t="s">
        <v>0</v>
      </c>
      <c r="G2339" s="7">
        <v>154.61000000000001</v>
      </c>
      <c r="H2339" s="7">
        <v>233.22</v>
      </c>
      <c r="I2339" s="7">
        <v>0</v>
      </c>
      <c r="J2339" s="7">
        <v>387.83</v>
      </c>
      <c r="K2339" s="7" t="s">
        <v>0</v>
      </c>
      <c r="L2339" s="7">
        <v>1</v>
      </c>
      <c r="M2339" s="7" t="s">
        <v>6692</v>
      </c>
      <c r="N2339" s="7"/>
    </row>
    <row r="2340" spans="1:14" ht="26" hidden="1" x14ac:dyDescent="0.35">
      <c r="A2340" s="7">
        <v>40202518</v>
      </c>
      <c r="B2340" s="7" t="s">
        <v>6822</v>
      </c>
      <c r="C2340" s="7" t="s">
        <v>4457</v>
      </c>
      <c r="D2340" s="7" t="s">
        <v>4452</v>
      </c>
      <c r="E2340" s="7" t="s">
        <v>0</v>
      </c>
      <c r="F2340" s="7" t="s">
        <v>132</v>
      </c>
      <c r="G2340" s="7">
        <v>693.95</v>
      </c>
      <c r="H2340" s="7">
        <v>412.75</v>
      </c>
      <c r="I2340" s="7">
        <v>0</v>
      </c>
      <c r="J2340" s="7">
        <v>1106.7</v>
      </c>
      <c r="K2340" s="7" t="s">
        <v>132</v>
      </c>
      <c r="L2340" s="7">
        <v>1</v>
      </c>
      <c r="M2340" s="7" t="s">
        <v>6692</v>
      </c>
      <c r="N2340" s="7"/>
    </row>
    <row r="2341" spans="1:14" ht="38.5" hidden="1" x14ac:dyDescent="0.35">
      <c r="A2341" s="7">
        <v>40202519</v>
      </c>
      <c r="B2341" s="7" t="s">
        <v>6823</v>
      </c>
      <c r="C2341" s="7" t="s">
        <v>4457</v>
      </c>
      <c r="D2341" s="7" t="s">
        <v>4452</v>
      </c>
      <c r="E2341" s="7" t="s">
        <v>0</v>
      </c>
      <c r="F2341" s="7" t="s">
        <v>132</v>
      </c>
      <c r="G2341" s="7">
        <v>693.95</v>
      </c>
      <c r="H2341" s="7">
        <v>440</v>
      </c>
      <c r="I2341" s="7">
        <v>0</v>
      </c>
      <c r="J2341" s="7">
        <v>1133.95</v>
      </c>
      <c r="K2341" s="7" t="s">
        <v>132</v>
      </c>
      <c r="L2341" s="7">
        <v>1</v>
      </c>
      <c r="M2341" s="7" t="s">
        <v>6692</v>
      </c>
      <c r="N2341" s="7"/>
    </row>
    <row r="2342" spans="1:14" hidden="1" x14ac:dyDescent="0.35">
      <c r="A2342" s="7">
        <v>40202535</v>
      </c>
      <c r="B2342" s="7" t="s">
        <v>6824</v>
      </c>
      <c r="C2342" s="7" t="s">
        <v>4445</v>
      </c>
      <c r="D2342" s="7" t="s">
        <v>4462</v>
      </c>
      <c r="E2342" s="7" t="s">
        <v>0</v>
      </c>
      <c r="F2342" s="7" t="s">
        <v>0</v>
      </c>
      <c r="G2342" s="7">
        <v>35</v>
      </c>
      <c r="H2342" s="7">
        <v>81.599999999999994</v>
      </c>
      <c r="I2342" s="7">
        <v>0</v>
      </c>
      <c r="J2342" s="7">
        <v>116.6</v>
      </c>
      <c r="K2342" s="7" t="s">
        <v>0</v>
      </c>
      <c r="L2342" s="7">
        <v>1</v>
      </c>
      <c r="M2342" s="7" t="s">
        <v>6692</v>
      </c>
      <c r="N2342" s="7"/>
    </row>
    <row r="2343" spans="1:14" hidden="1" x14ac:dyDescent="0.35">
      <c r="A2343" s="7">
        <v>40202542</v>
      </c>
      <c r="B2343" s="7" t="s">
        <v>6825</v>
      </c>
      <c r="C2343" s="7" t="s">
        <v>4445</v>
      </c>
      <c r="D2343" s="7" t="s">
        <v>4462</v>
      </c>
      <c r="E2343" s="7" t="s">
        <v>0</v>
      </c>
      <c r="F2343" s="7" t="s">
        <v>0</v>
      </c>
      <c r="G2343" s="7">
        <v>84.78</v>
      </c>
      <c r="H2343" s="7">
        <v>200</v>
      </c>
      <c r="I2343" s="7">
        <v>0</v>
      </c>
      <c r="J2343" s="7">
        <v>284.77999999999997</v>
      </c>
      <c r="K2343" s="7" t="s">
        <v>0</v>
      </c>
      <c r="L2343" s="7">
        <v>1</v>
      </c>
      <c r="M2343" s="7" t="s">
        <v>6692</v>
      </c>
      <c r="N2343" s="7"/>
    </row>
    <row r="2344" spans="1:14" hidden="1" x14ac:dyDescent="0.35">
      <c r="A2344" s="7">
        <v>40202550</v>
      </c>
      <c r="B2344" s="7" t="s">
        <v>6826</v>
      </c>
      <c r="C2344" s="7" t="s">
        <v>4445</v>
      </c>
      <c r="D2344" s="7" t="s">
        <v>4462</v>
      </c>
      <c r="E2344" s="7" t="s">
        <v>0</v>
      </c>
      <c r="F2344" s="7" t="s">
        <v>0</v>
      </c>
      <c r="G2344" s="7">
        <v>73.5</v>
      </c>
      <c r="H2344" s="7">
        <v>120</v>
      </c>
      <c r="I2344" s="7">
        <v>0</v>
      </c>
      <c r="J2344" s="7">
        <v>193.5</v>
      </c>
      <c r="K2344" s="7" t="s">
        <v>0</v>
      </c>
      <c r="L2344" s="7">
        <v>1</v>
      </c>
      <c r="M2344" s="7" t="s">
        <v>6692</v>
      </c>
      <c r="N2344" s="7"/>
    </row>
    <row r="2345" spans="1:14" hidden="1" x14ac:dyDescent="0.35">
      <c r="A2345" s="7">
        <v>40202569</v>
      </c>
      <c r="B2345" s="7" t="s">
        <v>6827</v>
      </c>
      <c r="C2345" s="7" t="s">
        <v>4445</v>
      </c>
      <c r="D2345" s="7" t="s">
        <v>4462</v>
      </c>
      <c r="E2345" s="7" t="s">
        <v>0</v>
      </c>
      <c r="F2345" s="7" t="s">
        <v>0</v>
      </c>
      <c r="G2345" s="7">
        <v>85</v>
      </c>
      <c r="H2345" s="7">
        <v>110.63</v>
      </c>
      <c r="I2345" s="7">
        <v>0</v>
      </c>
      <c r="J2345" s="7">
        <v>195.63</v>
      </c>
      <c r="K2345" s="7" t="s">
        <v>0</v>
      </c>
      <c r="L2345" s="7">
        <v>1</v>
      </c>
      <c r="M2345" s="7" t="s">
        <v>6692</v>
      </c>
      <c r="N2345" s="7"/>
    </row>
    <row r="2346" spans="1:14" hidden="1" x14ac:dyDescent="0.35">
      <c r="A2346" s="7">
        <v>40202577</v>
      </c>
      <c r="B2346" s="7" t="s">
        <v>6828</v>
      </c>
      <c r="C2346" s="7" t="s">
        <v>4445</v>
      </c>
      <c r="D2346" s="7" t="s">
        <v>4462</v>
      </c>
      <c r="E2346" s="7" t="s">
        <v>0</v>
      </c>
      <c r="F2346" s="7" t="s">
        <v>0</v>
      </c>
      <c r="G2346" s="7">
        <v>61.17</v>
      </c>
      <c r="H2346" s="7">
        <v>110.63</v>
      </c>
      <c r="I2346" s="7">
        <v>0</v>
      </c>
      <c r="J2346" s="7">
        <v>171.8</v>
      </c>
      <c r="K2346" s="7" t="s">
        <v>0</v>
      </c>
      <c r="L2346" s="7">
        <v>0</v>
      </c>
      <c r="M2346" s="7" t="s">
        <v>6692</v>
      </c>
      <c r="N2346" s="7"/>
    </row>
    <row r="2347" spans="1:14" hidden="1" x14ac:dyDescent="0.35">
      <c r="A2347" s="7">
        <v>40202607</v>
      </c>
      <c r="B2347" s="7" t="s">
        <v>6829</v>
      </c>
      <c r="C2347" s="7" t="s">
        <v>4445</v>
      </c>
      <c r="D2347" s="7" t="s">
        <v>4462</v>
      </c>
      <c r="E2347" s="7" t="s">
        <v>0</v>
      </c>
      <c r="F2347" s="7" t="s">
        <v>0</v>
      </c>
      <c r="G2347" s="7">
        <v>88.25</v>
      </c>
      <c r="H2347" s="7">
        <v>51.46</v>
      </c>
      <c r="I2347" s="7">
        <v>0</v>
      </c>
      <c r="J2347" s="7">
        <v>139.71</v>
      </c>
      <c r="K2347" s="7" t="s">
        <v>0</v>
      </c>
      <c r="L2347" s="7">
        <v>1</v>
      </c>
      <c r="M2347" s="7" t="s">
        <v>6692</v>
      </c>
      <c r="N2347" s="7"/>
    </row>
    <row r="2348" spans="1:14" hidden="1" x14ac:dyDescent="0.35">
      <c r="A2348" s="7">
        <v>40202615</v>
      </c>
      <c r="B2348" s="7" t="s">
        <v>6830</v>
      </c>
      <c r="C2348" s="7" t="s">
        <v>4445</v>
      </c>
      <c r="D2348" s="7" t="s">
        <v>4462</v>
      </c>
      <c r="E2348" s="7" t="s">
        <v>0</v>
      </c>
      <c r="F2348" s="7" t="s">
        <v>0</v>
      </c>
      <c r="G2348" s="7">
        <v>88.74</v>
      </c>
      <c r="H2348" s="7">
        <v>96.1</v>
      </c>
      <c r="I2348" s="7">
        <v>0</v>
      </c>
      <c r="J2348" s="7">
        <v>184.84</v>
      </c>
      <c r="K2348" s="7" t="s">
        <v>0</v>
      </c>
      <c r="L2348" s="7">
        <v>1</v>
      </c>
      <c r="M2348" s="7" t="s">
        <v>6692</v>
      </c>
      <c r="N2348" s="7"/>
    </row>
    <row r="2349" spans="1:14" hidden="1" x14ac:dyDescent="0.35">
      <c r="A2349" s="7">
        <v>40202631</v>
      </c>
      <c r="B2349" s="7" t="s">
        <v>6831</v>
      </c>
      <c r="C2349" s="7" t="s">
        <v>4445</v>
      </c>
      <c r="D2349" s="7" t="s">
        <v>4462</v>
      </c>
      <c r="E2349" s="7" t="s">
        <v>0</v>
      </c>
      <c r="F2349" s="7" t="s">
        <v>0</v>
      </c>
      <c r="G2349" s="7">
        <v>82.7</v>
      </c>
      <c r="H2349" s="7">
        <v>182.15</v>
      </c>
      <c r="I2349" s="7">
        <v>0</v>
      </c>
      <c r="J2349" s="7">
        <v>264.85000000000002</v>
      </c>
      <c r="K2349" s="7" t="s">
        <v>0</v>
      </c>
      <c r="L2349" s="7">
        <v>1</v>
      </c>
      <c r="M2349" s="7" t="s">
        <v>6761</v>
      </c>
      <c r="N2349" s="7"/>
    </row>
    <row r="2350" spans="1:14" hidden="1" x14ac:dyDescent="0.35">
      <c r="A2350" s="7">
        <v>40202712</v>
      </c>
      <c r="B2350" s="7" t="s">
        <v>6832</v>
      </c>
      <c r="C2350" s="7" t="s">
        <v>4445</v>
      </c>
      <c r="D2350" s="7" t="s">
        <v>4462</v>
      </c>
      <c r="E2350" s="7" t="s">
        <v>0</v>
      </c>
      <c r="F2350" s="7" t="s">
        <v>0</v>
      </c>
      <c r="G2350" s="7">
        <v>164.61</v>
      </c>
      <c r="H2350" s="7">
        <v>373.15</v>
      </c>
      <c r="I2350" s="7">
        <v>0</v>
      </c>
      <c r="J2350" s="7">
        <v>537.76</v>
      </c>
      <c r="K2350" s="7" t="s">
        <v>0</v>
      </c>
      <c r="L2350" s="7">
        <v>1</v>
      </c>
      <c r="M2350" s="7" t="s">
        <v>6692</v>
      </c>
      <c r="N2350" s="7"/>
    </row>
    <row r="2351" spans="1:14" hidden="1" x14ac:dyDescent="0.35">
      <c r="A2351" s="7">
        <v>40301010</v>
      </c>
      <c r="B2351" s="7" t="s">
        <v>6833</v>
      </c>
      <c r="C2351" s="7" t="s">
        <v>4445</v>
      </c>
      <c r="D2351" s="7" t="s">
        <v>4446</v>
      </c>
      <c r="E2351" s="7" t="s">
        <v>0</v>
      </c>
      <c r="F2351" s="7" t="s">
        <v>0</v>
      </c>
      <c r="G2351" s="7">
        <v>3.32</v>
      </c>
      <c r="H2351" s="7">
        <v>0</v>
      </c>
      <c r="I2351" s="7">
        <v>0</v>
      </c>
      <c r="J2351" s="7">
        <v>3.32</v>
      </c>
      <c r="K2351" s="7" t="s">
        <v>0</v>
      </c>
      <c r="L2351" s="7">
        <v>1</v>
      </c>
      <c r="M2351" s="7" t="s">
        <v>6834</v>
      </c>
      <c r="N2351" s="7"/>
    </row>
    <row r="2352" spans="1:14" hidden="1" x14ac:dyDescent="0.35">
      <c r="A2352" s="7">
        <v>40301028</v>
      </c>
      <c r="B2352" s="7" t="s">
        <v>6835</v>
      </c>
      <c r="C2352" s="7" t="s">
        <v>4445</v>
      </c>
      <c r="D2352" s="7" t="s">
        <v>4446</v>
      </c>
      <c r="E2352" s="7" t="s">
        <v>0</v>
      </c>
      <c r="F2352" s="7" t="s">
        <v>0</v>
      </c>
      <c r="G2352" s="7">
        <v>4.32</v>
      </c>
      <c r="H2352" s="7">
        <v>0</v>
      </c>
      <c r="I2352" s="7">
        <v>0</v>
      </c>
      <c r="J2352" s="7">
        <v>4.32</v>
      </c>
      <c r="K2352" s="7" t="s">
        <v>0</v>
      </c>
      <c r="L2352" s="7">
        <v>1</v>
      </c>
      <c r="M2352" s="7" t="s">
        <v>6834</v>
      </c>
      <c r="N2352" s="7"/>
    </row>
    <row r="2353" spans="1:14" hidden="1" x14ac:dyDescent="0.35">
      <c r="A2353" s="7">
        <v>40301036</v>
      </c>
      <c r="B2353" s="7" t="s">
        <v>6836</v>
      </c>
      <c r="C2353" s="7" t="s">
        <v>4445</v>
      </c>
      <c r="D2353" s="7" t="s">
        <v>4446</v>
      </c>
      <c r="E2353" s="7" t="s">
        <v>0</v>
      </c>
      <c r="F2353" s="7" t="s">
        <v>0</v>
      </c>
      <c r="G2353" s="7">
        <v>12.15</v>
      </c>
      <c r="H2353" s="7">
        <v>0</v>
      </c>
      <c r="I2353" s="7">
        <v>0</v>
      </c>
      <c r="J2353" s="7">
        <v>12.15</v>
      </c>
      <c r="K2353" s="7" t="s">
        <v>0</v>
      </c>
      <c r="L2353" s="7">
        <v>1</v>
      </c>
      <c r="M2353" s="7" t="s">
        <v>6834</v>
      </c>
      <c r="N2353" s="7"/>
    </row>
    <row r="2354" spans="1:14" hidden="1" x14ac:dyDescent="0.35">
      <c r="A2354" s="7">
        <v>40301044</v>
      </c>
      <c r="B2354" s="7" t="s">
        <v>6837</v>
      </c>
      <c r="C2354" s="7" t="s">
        <v>4445</v>
      </c>
      <c r="D2354" s="7" t="s">
        <v>4446</v>
      </c>
      <c r="E2354" s="7" t="s">
        <v>0</v>
      </c>
      <c r="F2354" s="7" t="s">
        <v>0</v>
      </c>
      <c r="G2354" s="7">
        <v>4.32</v>
      </c>
      <c r="H2354" s="7">
        <v>0</v>
      </c>
      <c r="I2354" s="7">
        <v>0</v>
      </c>
      <c r="J2354" s="7">
        <v>4.32</v>
      </c>
      <c r="K2354" s="7" t="s">
        <v>0</v>
      </c>
      <c r="L2354" s="7">
        <v>1</v>
      </c>
      <c r="M2354" s="7" t="s">
        <v>6834</v>
      </c>
      <c r="N2354" s="7"/>
    </row>
    <row r="2355" spans="1:14" hidden="1" x14ac:dyDescent="0.35">
      <c r="A2355" s="7">
        <v>40301060</v>
      </c>
      <c r="B2355" s="7" t="s">
        <v>6838</v>
      </c>
      <c r="C2355" s="7" t="s">
        <v>4445</v>
      </c>
      <c r="D2355" s="7" t="s">
        <v>4446</v>
      </c>
      <c r="E2355" s="7" t="s">
        <v>0</v>
      </c>
      <c r="F2355" s="7" t="s">
        <v>0</v>
      </c>
      <c r="G2355" s="7">
        <v>3.02</v>
      </c>
      <c r="H2355" s="7">
        <v>0</v>
      </c>
      <c r="I2355" s="7">
        <v>0</v>
      </c>
      <c r="J2355" s="7">
        <v>3.02</v>
      </c>
      <c r="K2355" s="7" t="s">
        <v>0</v>
      </c>
      <c r="L2355" s="7">
        <v>1</v>
      </c>
      <c r="M2355" s="7" t="s">
        <v>6834</v>
      </c>
      <c r="N2355" s="7"/>
    </row>
    <row r="2356" spans="1:14" hidden="1" x14ac:dyDescent="0.35">
      <c r="A2356" s="7">
        <v>40301087</v>
      </c>
      <c r="B2356" s="7" t="s">
        <v>6839</v>
      </c>
      <c r="C2356" s="7" t="s">
        <v>4445</v>
      </c>
      <c r="D2356" s="7" t="s">
        <v>4446</v>
      </c>
      <c r="E2356" s="7" t="s">
        <v>0</v>
      </c>
      <c r="F2356" s="7" t="s">
        <v>0</v>
      </c>
      <c r="G2356" s="7">
        <v>15.7</v>
      </c>
      <c r="H2356" s="7">
        <v>0</v>
      </c>
      <c r="I2356" s="7">
        <v>0</v>
      </c>
      <c r="J2356" s="7">
        <v>15.7</v>
      </c>
      <c r="K2356" s="7" t="s">
        <v>0</v>
      </c>
      <c r="L2356" s="7">
        <v>1</v>
      </c>
      <c r="M2356" s="7" t="s">
        <v>6834</v>
      </c>
      <c r="N2356" s="7"/>
    </row>
    <row r="2357" spans="1:14" hidden="1" x14ac:dyDescent="0.35">
      <c r="A2357" s="7">
        <v>40301109</v>
      </c>
      <c r="B2357" s="7" t="s">
        <v>6840</v>
      </c>
      <c r="C2357" s="7" t="s">
        <v>4445</v>
      </c>
      <c r="D2357" s="7" t="s">
        <v>4446</v>
      </c>
      <c r="E2357" s="7" t="s">
        <v>0</v>
      </c>
      <c r="F2357" s="7" t="s">
        <v>0</v>
      </c>
      <c r="G2357" s="7">
        <v>4.8</v>
      </c>
      <c r="H2357" s="7">
        <v>0</v>
      </c>
      <c r="I2357" s="7">
        <v>0</v>
      </c>
      <c r="J2357" s="7">
        <v>4.8</v>
      </c>
      <c r="K2357" s="7" t="s">
        <v>0</v>
      </c>
      <c r="L2357" s="7">
        <v>1</v>
      </c>
      <c r="M2357" s="7" t="s">
        <v>6834</v>
      </c>
      <c r="N2357" s="7"/>
    </row>
    <row r="2358" spans="1:14" hidden="1" x14ac:dyDescent="0.35">
      <c r="A2358" s="7">
        <v>40301117</v>
      </c>
      <c r="B2358" s="7" t="s">
        <v>6841</v>
      </c>
      <c r="C2358" s="7" t="s">
        <v>4445</v>
      </c>
      <c r="D2358" s="7" t="s">
        <v>4446</v>
      </c>
      <c r="E2358" s="7" t="s">
        <v>0</v>
      </c>
      <c r="F2358" s="7" t="s">
        <v>0</v>
      </c>
      <c r="G2358" s="7">
        <v>18</v>
      </c>
      <c r="H2358" s="7">
        <v>0</v>
      </c>
      <c r="I2358" s="7">
        <v>0</v>
      </c>
      <c r="J2358" s="7">
        <v>18</v>
      </c>
      <c r="K2358" s="7" t="s">
        <v>0</v>
      </c>
      <c r="L2358" s="7">
        <v>1</v>
      </c>
      <c r="M2358" s="7" t="s">
        <v>6834</v>
      </c>
      <c r="N2358" s="7"/>
    </row>
    <row r="2359" spans="1:14" hidden="1" x14ac:dyDescent="0.35">
      <c r="A2359" s="7">
        <v>40301125</v>
      </c>
      <c r="B2359" s="7" t="s">
        <v>6842</v>
      </c>
      <c r="C2359" s="7" t="s">
        <v>4445</v>
      </c>
      <c r="D2359" s="7" t="s">
        <v>4446</v>
      </c>
      <c r="E2359" s="7" t="s">
        <v>0</v>
      </c>
      <c r="F2359" s="7" t="s">
        <v>0</v>
      </c>
      <c r="G2359" s="7">
        <v>6.69</v>
      </c>
      <c r="H2359" s="7">
        <v>0</v>
      </c>
      <c r="I2359" s="7">
        <v>0</v>
      </c>
      <c r="J2359" s="7">
        <v>6.69</v>
      </c>
      <c r="K2359" s="7" t="s">
        <v>0</v>
      </c>
      <c r="L2359" s="7">
        <v>1</v>
      </c>
      <c r="M2359" s="7" t="s">
        <v>6834</v>
      </c>
      <c r="N2359" s="7"/>
    </row>
    <row r="2360" spans="1:14" hidden="1" x14ac:dyDescent="0.35">
      <c r="A2360" s="7">
        <v>40301133</v>
      </c>
      <c r="B2360" s="7" t="s">
        <v>6843</v>
      </c>
      <c r="C2360" s="7" t="s">
        <v>4445</v>
      </c>
      <c r="D2360" s="7" t="s">
        <v>4446</v>
      </c>
      <c r="E2360" s="7" t="s">
        <v>0</v>
      </c>
      <c r="F2360" s="7" t="s">
        <v>0</v>
      </c>
      <c r="G2360" s="7">
        <v>4.8</v>
      </c>
      <c r="H2360" s="7">
        <v>0</v>
      </c>
      <c r="I2360" s="7">
        <v>0</v>
      </c>
      <c r="J2360" s="7">
        <v>4.8</v>
      </c>
      <c r="K2360" s="7" t="s">
        <v>0</v>
      </c>
      <c r="L2360" s="7">
        <v>1</v>
      </c>
      <c r="M2360" s="7" t="s">
        <v>6834</v>
      </c>
      <c r="N2360" s="7"/>
    </row>
    <row r="2361" spans="1:14" hidden="1" x14ac:dyDescent="0.35">
      <c r="A2361" s="7">
        <v>40301141</v>
      </c>
      <c r="B2361" s="7" t="s">
        <v>6844</v>
      </c>
      <c r="C2361" s="7" t="s">
        <v>4445</v>
      </c>
      <c r="D2361" s="7" t="s">
        <v>4446</v>
      </c>
      <c r="E2361" s="7" t="s">
        <v>0</v>
      </c>
      <c r="F2361" s="7" t="s">
        <v>0</v>
      </c>
      <c r="G2361" s="7">
        <v>4.8</v>
      </c>
      <c r="H2361" s="7">
        <v>0</v>
      </c>
      <c r="I2361" s="7">
        <v>0</v>
      </c>
      <c r="J2361" s="7">
        <v>4.8</v>
      </c>
      <c r="K2361" s="7" t="s">
        <v>0</v>
      </c>
      <c r="L2361" s="7">
        <v>1</v>
      </c>
      <c r="M2361" s="7" t="s">
        <v>6834</v>
      </c>
      <c r="N2361" s="7"/>
    </row>
    <row r="2362" spans="1:14" hidden="1" x14ac:dyDescent="0.35">
      <c r="A2362" s="7">
        <v>40301150</v>
      </c>
      <c r="B2362" s="7" t="s">
        <v>6845</v>
      </c>
      <c r="C2362" s="7" t="s">
        <v>4445</v>
      </c>
      <c r="D2362" s="7" t="s">
        <v>4446</v>
      </c>
      <c r="E2362" s="7" t="s">
        <v>0</v>
      </c>
      <c r="F2362" s="7" t="s">
        <v>0</v>
      </c>
      <c r="G2362" s="7">
        <v>2.5499999999999998</v>
      </c>
      <c r="H2362" s="7">
        <v>0</v>
      </c>
      <c r="I2362" s="7">
        <v>0</v>
      </c>
      <c r="J2362" s="7">
        <v>2.5499999999999998</v>
      </c>
      <c r="K2362" s="7" t="s">
        <v>0</v>
      </c>
      <c r="L2362" s="7">
        <v>1</v>
      </c>
      <c r="M2362" s="7" t="s">
        <v>6834</v>
      </c>
      <c r="N2362" s="7"/>
    </row>
    <row r="2363" spans="1:14" hidden="1" x14ac:dyDescent="0.35">
      <c r="A2363" s="7">
        <v>40301168</v>
      </c>
      <c r="B2363" s="7" t="s">
        <v>6846</v>
      </c>
      <c r="C2363" s="7" t="s">
        <v>4445</v>
      </c>
      <c r="D2363" s="7" t="s">
        <v>4446</v>
      </c>
      <c r="E2363" s="7" t="s">
        <v>0</v>
      </c>
      <c r="F2363" s="7" t="s">
        <v>0</v>
      </c>
      <c r="G2363" s="7">
        <v>18</v>
      </c>
      <c r="H2363" s="7">
        <v>0</v>
      </c>
      <c r="I2363" s="7">
        <v>0</v>
      </c>
      <c r="J2363" s="7">
        <v>18</v>
      </c>
      <c r="K2363" s="7" t="s">
        <v>0</v>
      </c>
      <c r="L2363" s="7">
        <v>1</v>
      </c>
      <c r="M2363" s="7" t="s">
        <v>6834</v>
      </c>
      <c r="N2363" s="7"/>
    </row>
    <row r="2364" spans="1:14" hidden="1" x14ac:dyDescent="0.35">
      <c r="A2364" s="7">
        <v>40301184</v>
      </c>
      <c r="B2364" s="7" t="s">
        <v>6847</v>
      </c>
      <c r="C2364" s="7" t="s">
        <v>4445</v>
      </c>
      <c r="D2364" s="7" t="s">
        <v>4446</v>
      </c>
      <c r="E2364" s="7" t="s">
        <v>0</v>
      </c>
      <c r="F2364" s="7" t="s">
        <v>0</v>
      </c>
      <c r="G2364" s="7">
        <v>3.24</v>
      </c>
      <c r="H2364" s="7">
        <v>0</v>
      </c>
      <c r="I2364" s="7">
        <v>0</v>
      </c>
      <c r="J2364" s="7">
        <v>3.24</v>
      </c>
      <c r="K2364" s="7" t="s">
        <v>0</v>
      </c>
      <c r="L2364" s="7">
        <v>1</v>
      </c>
      <c r="M2364" s="7" t="s">
        <v>6834</v>
      </c>
      <c r="N2364" s="7"/>
    </row>
    <row r="2365" spans="1:14" hidden="1" x14ac:dyDescent="0.35">
      <c r="A2365" s="7">
        <v>40301192</v>
      </c>
      <c r="B2365" s="7" t="s">
        <v>6848</v>
      </c>
      <c r="C2365" s="7" t="s">
        <v>4445</v>
      </c>
      <c r="D2365" s="7" t="s">
        <v>4446</v>
      </c>
      <c r="E2365" s="7" t="s">
        <v>0</v>
      </c>
      <c r="F2365" s="7" t="s">
        <v>0</v>
      </c>
      <c r="G2365" s="7">
        <v>201.94</v>
      </c>
      <c r="H2365" s="7">
        <v>0</v>
      </c>
      <c r="I2365" s="7">
        <v>0</v>
      </c>
      <c r="J2365" s="7">
        <v>201.94</v>
      </c>
      <c r="K2365" s="7" t="s">
        <v>0</v>
      </c>
      <c r="L2365" s="7">
        <v>1</v>
      </c>
      <c r="M2365" s="7" t="s">
        <v>6834</v>
      </c>
      <c r="N2365" s="7"/>
    </row>
    <row r="2366" spans="1:14" hidden="1" x14ac:dyDescent="0.35">
      <c r="A2366" s="7">
        <v>40301206</v>
      </c>
      <c r="B2366" s="7" t="s">
        <v>6849</v>
      </c>
      <c r="C2366" s="7" t="s">
        <v>4445</v>
      </c>
      <c r="D2366" s="7" t="s">
        <v>4446</v>
      </c>
      <c r="E2366" s="7" t="s">
        <v>0</v>
      </c>
      <c r="F2366" s="7" t="s">
        <v>0</v>
      </c>
      <c r="G2366" s="7">
        <v>157.80000000000001</v>
      </c>
      <c r="H2366" s="7">
        <v>0</v>
      </c>
      <c r="I2366" s="7">
        <v>0</v>
      </c>
      <c r="J2366" s="7">
        <v>157.80000000000001</v>
      </c>
      <c r="K2366" s="7" t="s">
        <v>0</v>
      </c>
      <c r="L2366" s="7">
        <v>1</v>
      </c>
      <c r="M2366" s="7" t="s">
        <v>6834</v>
      </c>
      <c r="N2366" s="7"/>
    </row>
    <row r="2367" spans="1:14" hidden="1" x14ac:dyDescent="0.35">
      <c r="A2367" s="7">
        <v>40301214</v>
      </c>
      <c r="B2367" s="7" t="s">
        <v>6850</v>
      </c>
      <c r="C2367" s="7" t="s">
        <v>4445</v>
      </c>
      <c r="D2367" s="7" t="s">
        <v>4446</v>
      </c>
      <c r="E2367" s="7" t="s">
        <v>0</v>
      </c>
      <c r="F2367" s="7" t="s">
        <v>0</v>
      </c>
      <c r="G2367" s="7">
        <v>241.07</v>
      </c>
      <c r="H2367" s="7">
        <v>0</v>
      </c>
      <c r="I2367" s="7">
        <v>0</v>
      </c>
      <c r="J2367" s="7">
        <v>241.07</v>
      </c>
      <c r="K2367" s="7" t="s">
        <v>0</v>
      </c>
      <c r="L2367" s="7">
        <v>1</v>
      </c>
      <c r="M2367" s="7" t="s">
        <v>6834</v>
      </c>
      <c r="N2367" s="7"/>
    </row>
    <row r="2368" spans="1:14" hidden="1" x14ac:dyDescent="0.35">
      <c r="A2368" s="7">
        <v>40301222</v>
      </c>
      <c r="B2368" s="7" t="s">
        <v>6851</v>
      </c>
      <c r="C2368" s="7" t="s">
        <v>4445</v>
      </c>
      <c r="D2368" s="7" t="s">
        <v>4446</v>
      </c>
      <c r="E2368" s="7" t="s">
        <v>0</v>
      </c>
      <c r="F2368" s="7" t="s">
        <v>0</v>
      </c>
      <c r="G2368" s="7">
        <v>2.04</v>
      </c>
      <c r="H2368" s="7">
        <v>0</v>
      </c>
      <c r="I2368" s="7">
        <v>0</v>
      </c>
      <c r="J2368" s="7">
        <v>2.04</v>
      </c>
      <c r="K2368" s="7" t="s">
        <v>0</v>
      </c>
      <c r="L2368" s="7">
        <v>1</v>
      </c>
      <c r="M2368" s="7" t="s">
        <v>6834</v>
      </c>
      <c r="N2368" s="7"/>
    </row>
    <row r="2369" spans="1:14" hidden="1" x14ac:dyDescent="0.35">
      <c r="A2369" s="7">
        <v>40301230</v>
      </c>
      <c r="B2369" s="7" t="s">
        <v>6852</v>
      </c>
      <c r="C2369" s="7" t="s">
        <v>4445</v>
      </c>
      <c r="D2369" s="7" t="s">
        <v>4446</v>
      </c>
      <c r="E2369" s="7" t="s">
        <v>0</v>
      </c>
      <c r="F2369" s="7" t="s">
        <v>0</v>
      </c>
      <c r="G2369" s="7">
        <v>4.8</v>
      </c>
      <c r="H2369" s="7">
        <v>0</v>
      </c>
      <c r="I2369" s="7">
        <v>0</v>
      </c>
      <c r="J2369" s="7">
        <v>4.8</v>
      </c>
      <c r="K2369" s="7" t="s">
        <v>0</v>
      </c>
      <c r="L2369" s="7">
        <v>1</v>
      </c>
      <c r="M2369" s="7" t="s">
        <v>6834</v>
      </c>
      <c r="N2369" s="7"/>
    </row>
    <row r="2370" spans="1:14" hidden="1" x14ac:dyDescent="0.35">
      <c r="A2370" s="7">
        <v>40301249</v>
      </c>
      <c r="B2370" s="7" t="s">
        <v>6853</v>
      </c>
      <c r="C2370" s="7" t="s">
        <v>4445</v>
      </c>
      <c r="D2370" s="7" t="s">
        <v>4446</v>
      </c>
      <c r="E2370" s="7" t="s">
        <v>0</v>
      </c>
      <c r="F2370" s="7" t="s">
        <v>0</v>
      </c>
      <c r="G2370" s="7">
        <v>6</v>
      </c>
      <c r="H2370" s="7">
        <v>0</v>
      </c>
      <c r="I2370" s="7">
        <v>0</v>
      </c>
      <c r="J2370" s="7">
        <v>6</v>
      </c>
      <c r="K2370" s="7" t="s">
        <v>0</v>
      </c>
      <c r="L2370" s="7">
        <v>1</v>
      </c>
      <c r="M2370" s="7" t="s">
        <v>6834</v>
      </c>
      <c r="N2370" s="7"/>
    </row>
    <row r="2371" spans="1:14" hidden="1" x14ac:dyDescent="0.35">
      <c r="A2371" s="7">
        <v>40301257</v>
      </c>
      <c r="B2371" s="7" t="s">
        <v>6854</v>
      </c>
      <c r="C2371" s="7" t="s">
        <v>4445</v>
      </c>
      <c r="D2371" s="7" t="s">
        <v>4446</v>
      </c>
      <c r="E2371" s="7" t="s">
        <v>0</v>
      </c>
      <c r="F2371" s="7" t="s">
        <v>0</v>
      </c>
      <c r="G2371" s="7">
        <v>6</v>
      </c>
      <c r="H2371" s="7">
        <v>0</v>
      </c>
      <c r="I2371" s="7">
        <v>0</v>
      </c>
      <c r="J2371" s="7">
        <v>6</v>
      </c>
      <c r="K2371" s="7" t="s">
        <v>0</v>
      </c>
      <c r="L2371" s="7">
        <v>1</v>
      </c>
      <c r="M2371" s="7" t="s">
        <v>6834</v>
      </c>
      <c r="N2371" s="7"/>
    </row>
    <row r="2372" spans="1:14" hidden="1" x14ac:dyDescent="0.35">
      <c r="A2372" s="7">
        <v>40301265</v>
      </c>
      <c r="B2372" s="7" t="s">
        <v>6855</v>
      </c>
      <c r="C2372" s="7" t="s">
        <v>4445</v>
      </c>
      <c r="D2372" s="7" t="s">
        <v>4446</v>
      </c>
      <c r="E2372" s="7" t="s">
        <v>0</v>
      </c>
      <c r="F2372" s="7" t="s">
        <v>0</v>
      </c>
      <c r="G2372" s="7">
        <v>6</v>
      </c>
      <c r="H2372" s="7">
        <v>0</v>
      </c>
      <c r="I2372" s="7">
        <v>0</v>
      </c>
      <c r="J2372" s="7">
        <v>6</v>
      </c>
      <c r="K2372" s="7" t="s">
        <v>0</v>
      </c>
      <c r="L2372" s="7">
        <v>1</v>
      </c>
      <c r="M2372" s="7" t="s">
        <v>6834</v>
      </c>
      <c r="N2372" s="7"/>
    </row>
    <row r="2373" spans="1:14" hidden="1" x14ac:dyDescent="0.35">
      <c r="A2373" s="7">
        <v>40301273</v>
      </c>
      <c r="B2373" s="7" t="s">
        <v>6856</v>
      </c>
      <c r="C2373" s="7" t="s">
        <v>4445</v>
      </c>
      <c r="D2373" s="7" t="s">
        <v>4446</v>
      </c>
      <c r="E2373" s="7" t="s">
        <v>0</v>
      </c>
      <c r="F2373" s="7" t="s">
        <v>0</v>
      </c>
      <c r="G2373" s="7">
        <v>22.5</v>
      </c>
      <c r="H2373" s="7">
        <v>0</v>
      </c>
      <c r="I2373" s="7">
        <v>0</v>
      </c>
      <c r="J2373" s="7">
        <v>22.5</v>
      </c>
      <c r="K2373" s="7" t="s">
        <v>0</v>
      </c>
      <c r="L2373" s="7">
        <v>1</v>
      </c>
      <c r="M2373" s="7" t="s">
        <v>6834</v>
      </c>
      <c r="N2373" s="7"/>
    </row>
    <row r="2374" spans="1:14" hidden="1" x14ac:dyDescent="0.35">
      <c r="A2374" s="7">
        <v>40301281</v>
      </c>
      <c r="B2374" s="7" t="s">
        <v>6857</v>
      </c>
      <c r="C2374" s="7" t="s">
        <v>4445</v>
      </c>
      <c r="D2374" s="7" t="s">
        <v>4446</v>
      </c>
      <c r="E2374" s="7" t="s">
        <v>0</v>
      </c>
      <c r="F2374" s="7" t="s">
        <v>0</v>
      </c>
      <c r="G2374" s="7">
        <v>3.36</v>
      </c>
      <c r="H2374" s="7">
        <v>0</v>
      </c>
      <c r="I2374" s="7">
        <v>0</v>
      </c>
      <c r="J2374" s="7">
        <v>3.36</v>
      </c>
      <c r="K2374" s="7" t="s">
        <v>0</v>
      </c>
      <c r="L2374" s="7">
        <v>1</v>
      </c>
      <c r="M2374" s="7" t="s">
        <v>6834</v>
      </c>
      <c r="N2374" s="7"/>
    </row>
    <row r="2375" spans="1:14" hidden="1" x14ac:dyDescent="0.35">
      <c r="A2375" s="7">
        <v>40301290</v>
      </c>
      <c r="B2375" s="7" t="s">
        <v>6858</v>
      </c>
      <c r="C2375" s="7" t="s">
        <v>4445</v>
      </c>
      <c r="D2375" s="7" t="s">
        <v>4446</v>
      </c>
      <c r="E2375" s="7" t="s">
        <v>0</v>
      </c>
      <c r="F2375" s="7" t="s">
        <v>0</v>
      </c>
      <c r="G2375" s="7">
        <v>6.63</v>
      </c>
      <c r="H2375" s="7">
        <v>0</v>
      </c>
      <c r="I2375" s="7">
        <v>0</v>
      </c>
      <c r="J2375" s="7">
        <v>6.63</v>
      </c>
      <c r="K2375" s="7" t="s">
        <v>0</v>
      </c>
      <c r="L2375" s="7">
        <v>1</v>
      </c>
      <c r="M2375" s="7" t="s">
        <v>6834</v>
      </c>
      <c r="N2375" s="7"/>
    </row>
    <row r="2376" spans="1:14" hidden="1" x14ac:dyDescent="0.35">
      <c r="A2376" s="7">
        <v>40301303</v>
      </c>
      <c r="B2376" s="7" t="s">
        <v>6859</v>
      </c>
      <c r="C2376" s="7" t="s">
        <v>4445</v>
      </c>
      <c r="D2376" s="7" t="s">
        <v>4446</v>
      </c>
      <c r="E2376" s="7" t="s">
        <v>0</v>
      </c>
      <c r="F2376" s="7" t="s">
        <v>0</v>
      </c>
      <c r="G2376" s="7">
        <v>39.5</v>
      </c>
      <c r="H2376" s="7">
        <v>0</v>
      </c>
      <c r="I2376" s="7">
        <v>0</v>
      </c>
      <c r="J2376" s="7">
        <v>39.5</v>
      </c>
      <c r="K2376" s="7" t="s">
        <v>0</v>
      </c>
      <c r="L2376" s="7">
        <v>1</v>
      </c>
      <c r="M2376" s="7" t="s">
        <v>6834</v>
      </c>
      <c r="N2376" s="7"/>
    </row>
    <row r="2377" spans="1:14" hidden="1" x14ac:dyDescent="0.35">
      <c r="A2377" s="7">
        <v>40301311</v>
      </c>
      <c r="B2377" s="7" t="s">
        <v>6860</v>
      </c>
      <c r="C2377" s="7" t="s">
        <v>4445</v>
      </c>
      <c r="D2377" s="7" t="s">
        <v>4446</v>
      </c>
      <c r="E2377" s="7" t="s">
        <v>0</v>
      </c>
      <c r="F2377" s="7" t="s">
        <v>0</v>
      </c>
      <c r="G2377" s="7">
        <v>13.5</v>
      </c>
      <c r="H2377" s="7">
        <v>0</v>
      </c>
      <c r="I2377" s="7">
        <v>0</v>
      </c>
      <c r="J2377" s="7">
        <v>13.5</v>
      </c>
      <c r="K2377" s="7" t="s">
        <v>0</v>
      </c>
      <c r="L2377" s="7">
        <v>1</v>
      </c>
      <c r="M2377" s="7" t="s">
        <v>6834</v>
      </c>
      <c r="N2377" s="7"/>
    </row>
    <row r="2378" spans="1:14" hidden="1" x14ac:dyDescent="0.35">
      <c r="A2378" s="7">
        <v>40301320</v>
      </c>
      <c r="B2378" s="7" t="s">
        <v>6861</v>
      </c>
      <c r="C2378" s="7" t="s">
        <v>4445</v>
      </c>
      <c r="D2378" s="7" t="s">
        <v>4446</v>
      </c>
      <c r="E2378" s="7" t="s">
        <v>0</v>
      </c>
      <c r="F2378" s="7" t="s">
        <v>0</v>
      </c>
      <c r="G2378" s="7">
        <v>4.8</v>
      </c>
      <c r="H2378" s="7">
        <v>0</v>
      </c>
      <c r="I2378" s="7">
        <v>0</v>
      </c>
      <c r="J2378" s="7">
        <v>4.8</v>
      </c>
      <c r="K2378" s="7" t="s">
        <v>0</v>
      </c>
      <c r="L2378" s="7">
        <v>1</v>
      </c>
      <c r="M2378" s="7" t="s">
        <v>6834</v>
      </c>
      <c r="N2378" s="7"/>
    </row>
    <row r="2379" spans="1:14" hidden="1" x14ac:dyDescent="0.35">
      <c r="A2379" s="7">
        <v>40301346</v>
      </c>
      <c r="B2379" s="7" t="s">
        <v>6862</v>
      </c>
      <c r="C2379" s="7" t="s">
        <v>4445</v>
      </c>
      <c r="D2379" s="7" t="s">
        <v>4446</v>
      </c>
      <c r="E2379" s="7" t="s">
        <v>0</v>
      </c>
      <c r="F2379" s="7" t="s">
        <v>0</v>
      </c>
      <c r="G2379" s="7">
        <v>13.9</v>
      </c>
      <c r="H2379" s="7">
        <v>0</v>
      </c>
      <c r="I2379" s="7">
        <v>0</v>
      </c>
      <c r="J2379" s="7">
        <v>13.9</v>
      </c>
      <c r="K2379" s="7" t="s">
        <v>0</v>
      </c>
      <c r="L2379" s="7">
        <v>1</v>
      </c>
      <c r="M2379" s="7" t="s">
        <v>6834</v>
      </c>
      <c r="N2379" s="7"/>
    </row>
    <row r="2380" spans="1:14" hidden="1" x14ac:dyDescent="0.35">
      <c r="A2380" s="7">
        <v>40301354</v>
      </c>
      <c r="B2380" s="7" t="s">
        <v>6863</v>
      </c>
      <c r="C2380" s="7" t="s">
        <v>4445</v>
      </c>
      <c r="D2380" s="7" t="s">
        <v>4446</v>
      </c>
      <c r="E2380" s="7" t="s">
        <v>0</v>
      </c>
      <c r="F2380" s="7" t="s">
        <v>0</v>
      </c>
      <c r="G2380" s="7">
        <v>9.6999999999999993</v>
      </c>
      <c r="H2380" s="7">
        <v>0</v>
      </c>
      <c r="I2380" s="7">
        <v>0</v>
      </c>
      <c r="J2380" s="7">
        <v>9.6999999999999993</v>
      </c>
      <c r="K2380" s="7" t="s">
        <v>0</v>
      </c>
      <c r="L2380" s="7">
        <v>1</v>
      </c>
      <c r="M2380" s="7" t="s">
        <v>6834</v>
      </c>
      <c r="N2380" s="7"/>
    </row>
    <row r="2381" spans="1:14" hidden="1" x14ac:dyDescent="0.35">
      <c r="A2381" s="7">
        <v>40301362</v>
      </c>
      <c r="B2381" s="7" t="s">
        <v>6864</v>
      </c>
      <c r="C2381" s="7" t="s">
        <v>4445</v>
      </c>
      <c r="D2381" s="7" t="s">
        <v>4446</v>
      </c>
      <c r="E2381" s="7" t="s">
        <v>0</v>
      </c>
      <c r="F2381" s="7" t="s">
        <v>0</v>
      </c>
      <c r="G2381" s="7">
        <v>9.6999999999999993</v>
      </c>
      <c r="H2381" s="7">
        <v>0</v>
      </c>
      <c r="I2381" s="7">
        <v>0</v>
      </c>
      <c r="J2381" s="7">
        <v>9.6999999999999993</v>
      </c>
      <c r="K2381" s="7" t="s">
        <v>0</v>
      </c>
      <c r="L2381" s="7">
        <v>1</v>
      </c>
      <c r="M2381" s="7" t="s">
        <v>6834</v>
      </c>
      <c r="N2381" s="7"/>
    </row>
    <row r="2382" spans="1:14" hidden="1" x14ac:dyDescent="0.35">
      <c r="A2382" s="7">
        <v>40301370</v>
      </c>
      <c r="B2382" s="7" t="s">
        <v>6865</v>
      </c>
      <c r="C2382" s="7" t="s">
        <v>4445</v>
      </c>
      <c r="D2382" s="7" t="s">
        <v>4446</v>
      </c>
      <c r="E2382" s="7" t="s">
        <v>0</v>
      </c>
      <c r="F2382" s="7" t="s">
        <v>0</v>
      </c>
      <c r="G2382" s="7">
        <v>15.7</v>
      </c>
      <c r="H2382" s="7">
        <v>0</v>
      </c>
      <c r="I2382" s="7">
        <v>0</v>
      </c>
      <c r="J2382" s="7">
        <v>15.7</v>
      </c>
      <c r="K2382" s="7" t="s">
        <v>0</v>
      </c>
      <c r="L2382" s="7">
        <v>1</v>
      </c>
      <c r="M2382" s="7" t="s">
        <v>6834</v>
      </c>
      <c r="N2382" s="7"/>
    </row>
    <row r="2383" spans="1:14" hidden="1" x14ac:dyDescent="0.35">
      <c r="A2383" s="7">
        <v>40301389</v>
      </c>
      <c r="B2383" s="7" t="s">
        <v>6866</v>
      </c>
      <c r="C2383" s="7" t="s">
        <v>4445</v>
      </c>
      <c r="D2383" s="7" t="s">
        <v>4446</v>
      </c>
      <c r="E2383" s="7" t="s">
        <v>0</v>
      </c>
      <c r="F2383" s="7" t="s">
        <v>0</v>
      </c>
      <c r="G2383" s="7">
        <v>4.08</v>
      </c>
      <c r="H2383" s="7">
        <v>0</v>
      </c>
      <c r="I2383" s="7">
        <v>0</v>
      </c>
      <c r="J2383" s="7">
        <v>4.08</v>
      </c>
      <c r="K2383" s="7" t="s">
        <v>0</v>
      </c>
      <c r="L2383" s="7">
        <v>1</v>
      </c>
      <c r="M2383" s="7" t="s">
        <v>6834</v>
      </c>
      <c r="N2383" s="7"/>
    </row>
    <row r="2384" spans="1:14" hidden="1" x14ac:dyDescent="0.35">
      <c r="A2384" s="7">
        <v>40301397</v>
      </c>
      <c r="B2384" s="7" t="s">
        <v>6867</v>
      </c>
      <c r="C2384" s="7" t="s">
        <v>4445</v>
      </c>
      <c r="D2384" s="7" t="s">
        <v>4446</v>
      </c>
      <c r="E2384" s="7" t="s">
        <v>0</v>
      </c>
      <c r="F2384" s="7" t="s">
        <v>0</v>
      </c>
      <c r="G2384" s="7">
        <v>2.95</v>
      </c>
      <c r="H2384" s="7">
        <v>0</v>
      </c>
      <c r="I2384" s="7">
        <v>0</v>
      </c>
      <c r="J2384" s="7">
        <v>2.95</v>
      </c>
      <c r="K2384" s="7" t="s">
        <v>0</v>
      </c>
      <c r="L2384" s="7">
        <v>1</v>
      </c>
      <c r="M2384" s="7" t="s">
        <v>6834</v>
      </c>
      <c r="N2384" s="7"/>
    </row>
    <row r="2385" spans="1:14" hidden="1" x14ac:dyDescent="0.35">
      <c r="A2385" s="7">
        <v>40301400</v>
      </c>
      <c r="B2385" s="7" t="s">
        <v>6868</v>
      </c>
      <c r="C2385" s="7" t="s">
        <v>4445</v>
      </c>
      <c r="D2385" s="7" t="s">
        <v>4446</v>
      </c>
      <c r="E2385" s="7" t="s">
        <v>0</v>
      </c>
      <c r="F2385" s="7" t="s">
        <v>0</v>
      </c>
      <c r="G2385" s="7">
        <v>2.5499999999999998</v>
      </c>
      <c r="H2385" s="7">
        <v>0</v>
      </c>
      <c r="I2385" s="7">
        <v>0</v>
      </c>
      <c r="J2385" s="7">
        <v>2.5499999999999998</v>
      </c>
      <c r="K2385" s="7" t="s">
        <v>0</v>
      </c>
      <c r="L2385" s="7">
        <v>1</v>
      </c>
      <c r="M2385" s="7" t="s">
        <v>6834</v>
      </c>
      <c r="N2385" s="7"/>
    </row>
    <row r="2386" spans="1:14" hidden="1" x14ac:dyDescent="0.35">
      <c r="A2386" s="7">
        <v>40301419</v>
      </c>
      <c r="B2386" s="7" t="s">
        <v>6869</v>
      </c>
      <c r="C2386" s="7" t="s">
        <v>4445</v>
      </c>
      <c r="D2386" s="7" t="s">
        <v>4446</v>
      </c>
      <c r="E2386" s="7" t="s">
        <v>0</v>
      </c>
      <c r="F2386" s="7" t="s">
        <v>0</v>
      </c>
      <c r="G2386" s="7">
        <v>4.8</v>
      </c>
      <c r="H2386" s="7">
        <v>0</v>
      </c>
      <c r="I2386" s="7">
        <v>0</v>
      </c>
      <c r="J2386" s="7">
        <v>4.8</v>
      </c>
      <c r="K2386" s="7" t="s">
        <v>0</v>
      </c>
      <c r="L2386" s="7">
        <v>1</v>
      </c>
      <c r="M2386" s="7" t="s">
        <v>6834</v>
      </c>
      <c r="N2386" s="7"/>
    </row>
    <row r="2387" spans="1:14" hidden="1" x14ac:dyDescent="0.35">
      <c r="A2387" s="7">
        <v>40301427</v>
      </c>
      <c r="B2387" s="7" t="s">
        <v>6870</v>
      </c>
      <c r="C2387" s="7" t="s">
        <v>4445</v>
      </c>
      <c r="D2387" s="7" t="s">
        <v>4446</v>
      </c>
      <c r="E2387" s="7" t="s">
        <v>0</v>
      </c>
      <c r="F2387" s="7" t="s">
        <v>0</v>
      </c>
      <c r="G2387" s="7">
        <v>3.02</v>
      </c>
      <c r="H2387" s="7">
        <v>0</v>
      </c>
      <c r="I2387" s="7">
        <v>0</v>
      </c>
      <c r="J2387" s="7">
        <v>3.02</v>
      </c>
      <c r="K2387" s="7" t="s">
        <v>0</v>
      </c>
      <c r="L2387" s="7">
        <v>1</v>
      </c>
      <c r="M2387" s="7" t="s">
        <v>6834</v>
      </c>
      <c r="N2387" s="7"/>
    </row>
    <row r="2388" spans="1:14" hidden="1" x14ac:dyDescent="0.35">
      <c r="A2388" s="7">
        <v>40301435</v>
      </c>
      <c r="B2388" s="7" t="s">
        <v>6871</v>
      </c>
      <c r="C2388" s="7" t="s">
        <v>4445</v>
      </c>
      <c r="D2388" s="7" t="s">
        <v>4446</v>
      </c>
      <c r="E2388" s="7" t="s">
        <v>0</v>
      </c>
      <c r="F2388" s="7" t="s">
        <v>0</v>
      </c>
      <c r="G2388" s="7">
        <v>18</v>
      </c>
      <c r="H2388" s="7">
        <v>0</v>
      </c>
      <c r="I2388" s="7">
        <v>0</v>
      </c>
      <c r="J2388" s="7">
        <v>18</v>
      </c>
      <c r="K2388" s="7" t="s">
        <v>0</v>
      </c>
      <c r="L2388" s="7">
        <v>1</v>
      </c>
      <c r="M2388" s="7" t="s">
        <v>6834</v>
      </c>
      <c r="N2388" s="7"/>
    </row>
    <row r="2389" spans="1:14" hidden="1" x14ac:dyDescent="0.35">
      <c r="A2389" s="7">
        <v>40301443</v>
      </c>
      <c r="B2389" s="7" t="s">
        <v>6872</v>
      </c>
      <c r="C2389" s="7" t="s">
        <v>4445</v>
      </c>
      <c r="D2389" s="7" t="s">
        <v>4446</v>
      </c>
      <c r="E2389" s="7" t="s">
        <v>0</v>
      </c>
      <c r="F2389" s="7" t="s">
        <v>0</v>
      </c>
      <c r="G2389" s="7">
        <v>30.58</v>
      </c>
      <c r="H2389" s="7">
        <v>0</v>
      </c>
      <c r="I2389" s="7">
        <v>0</v>
      </c>
      <c r="J2389" s="7">
        <v>30.58</v>
      </c>
      <c r="K2389" s="7" t="s">
        <v>0</v>
      </c>
      <c r="L2389" s="7">
        <v>1</v>
      </c>
      <c r="M2389" s="7" t="s">
        <v>6834</v>
      </c>
      <c r="N2389" s="7"/>
    </row>
    <row r="2390" spans="1:14" hidden="1" x14ac:dyDescent="0.35">
      <c r="A2390" s="7">
        <v>40301451</v>
      </c>
      <c r="B2390" s="7" t="s">
        <v>6873</v>
      </c>
      <c r="C2390" s="7" t="s">
        <v>4445</v>
      </c>
      <c r="D2390" s="7" t="s">
        <v>4446</v>
      </c>
      <c r="E2390" s="7" t="s">
        <v>0</v>
      </c>
      <c r="F2390" s="7" t="s">
        <v>0</v>
      </c>
      <c r="G2390" s="7">
        <v>221.4</v>
      </c>
      <c r="H2390" s="7">
        <v>0</v>
      </c>
      <c r="I2390" s="7">
        <v>0</v>
      </c>
      <c r="J2390" s="7">
        <v>221.4</v>
      </c>
      <c r="K2390" s="7" t="s">
        <v>0</v>
      </c>
      <c r="L2390" s="7">
        <v>1</v>
      </c>
      <c r="M2390" s="7" t="s">
        <v>6834</v>
      </c>
      <c r="N2390" s="7"/>
    </row>
    <row r="2391" spans="1:14" hidden="1" x14ac:dyDescent="0.35">
      <c r="A2391" s="7">
        <v>40301460</v>
      </c>
      <c r="B2391" s="7" t="s">
        <v>6874</v>
      </c>
      <c r="C2391" s="7" t="s">
        <v>4445</v>
      </c>
      <c r="D2391" s="7" t="s">
        <v>4446</v>
      </c>
      <c r="E2391" s="7" t="s">
        <v>0</v>
      </c>
      <c r="F2391" s="7" t="s">
        <v>0</v>
      </c>
      <c r="G2391" s="7">
        <v>3</v>
      </c>
      <c r="H2391" s="7">
        <v>0</v>
      </c>
      <c r="I2391" s="7">
        <v>0</v>
      </c>
      <c r="J2391" s="7">
        <v>3</v>
      </c>
      <c r="K2391" s="7" t="s">
        <v>0</v>
      </c>
      <c r="L2391" s="7">
        <v>1</v>
      </c>
      <c r="M2391" s="7" t="s">
        <v>6834</v>
      </c>
      <c r="N2391" s="7"/>
    </row>
    <row r="2392" spans="1:14" hidden="1" x14ac:dyDescent="0.35">
      <c r="A2392" s="7">
        <v>40301478</v>
      </c>
      <c r="B2392" s="7" t="s">
        <v>6875</v>
      </c>
      <c r="C2392" s="7" t="s">
        <v>4445</v>
      </c>
      <c r="D2392" s="7" t="s">
        <v>4446</v>
      </c>
      <c r="E2392" s="7" t="s">
        <v>0</v>
      </c>
      <c r="F2392" s="7" t="s">
        <v>0</v>
      </c>
      <c r="G2392" s="7">
        <v>6</v>
      </c>
      <c r="H2392" s="7">
        <v>0</v>
      </c>
      <c r="I2392" s="7">
        <v>0</v>
      </c>
      <c r="J2392" s="7">
        <v>6</v>
      </c>
      <c r="K2392" s="7" t="s">
        <v>0</v>
      </c>
      <c r="L2392" s="7">
        <v>1</v>
      </c>
      <c r="M2392" s="7" t="s">
        <v>6834</v>
      </c>
      <c r="N2392" s="7"/>
    </row>
    <row r="2393" spans="1:14" hidden="1" x14ac:dyDescent="0.35">
      <c r="A2393" s="7">
        <v>40301486</v>
      </c>
      <c r="B2393" s="7" t="s">
        <v>6876</v>
      </c>
      <c r="C2393" s="7" t="s">
        <v>4445</v>
      </c>
      <c r="D2393" s="7" t="s">
        <v>4446</v>
      </c>
      <c r="E2393" s="7" t="s">
        <v>0</v>
      </c>
      <c r="F2393" s="7" t="s">
        <v>0</v>
      </c>
      <c r="G2393" s="7">
        <v>58.61</v>
      </c>
      <c r="H2393" s="7">
        <v>0</v>
      </c>
      <c r="I2393" s="7">
        <v>0</v>
      </c>
      <c r="J2393" s="7">
        <v>58.61</v>
      </c>
      <c r="K2393" s="7" t="s">
        <v>0</v>
      </c>
      <c r="L2393" s="7">
        <v>1</v>
      </c>
      <c r="M2393" s="7" t="s">
        <v>6834</v>
      </c>
      <c r="N2393" s="7"/>
    </row>
    <row r="2394" spans="1:14" hidden="1" x14ac:dyDescent="0.35">
      <c r="A2394" s="7">
        <v>40301494</v>
      </c>
      <c r="B2394" s="7" t="s">
        <v>6877</v>
      </c>
      <c r="C2394" s="7" t="s">
        <v>4445</v>
      </c>
      <c r="D2394" s="7" t="s">
        <v>4446</v>
      </c>
      <c r="E2394" s="7" t="s">
        <v>0</v>
      </c>
      <c r="F2394" s="7" t="s">
        <v>0</v>
      </c>
      <c r="G2394" s="7">
        <v>3.95</v>
      </c>
      <c r="H2394" s="7">
        <v>0</v>
      </c>
      <c r="I2394" s="7">
        <v>0</v>
      </c>
      <c r="J2394" s="7">
        <v>3.95</v>
      </c>
      <c r="K2394" s="7" t="s">
        <v>0</v>
      </c>
      <c r="L2394" s="7">
        <v>1</v>
      </c>
      <c r="M2394" s="7" t="s">
        <v>6834</v>
      </c>
      <c r="N2394" s="7"/>
    </row>
    <row r="2395" spans="1:14" hidden="1" x14ac:dyDescent="0.35">
      <c r="A2395" s="7">
        <v>40301508</v>
      </c>
      <c r="B2395" s="7" t="s">
        <v>6878</v>
      </c>
      <c r="C2395" s="7" t="s">
        <v>4445</v>
      </c>
      <c r="D2395" s="7" t="s">
        <v>4446</v>
      </c>
      <c r="E2395" s="7" t="s">
        <v>0</v>
      </c>
      <c r="F2395" s="7" t="s">
        <v>0</v>
      </c>
      <c r="G2395" s="7">
        <v>3.95</v>
      </c>
      <c r="H2395" s="7">
        <v>0</v>
      </c>
      <c r="I2395" s="7">
        <v>0</v>
      </c>
      <c r="J2395" s="7">
        <v>3.95</v>
      </c>
      <c r="K2395" s="7" t="s">
        <v>0</v>
      </c>
      <c r="L2395" s="7">
        <v>1</v>
      </c>
      <c r="M2395" s="7" t="s">
        <v>6834</v>
      </c>
      <c r="N2395" s="7"/>
    </row>
    <row r="2396" spans="1:14" hidden="1" x14ac:dyDescent="0.35">
      <c r="A2396" s="7">
        <v>40301516</v>
      </c>
      <c r="B2396" s="7" t="s">
        <v>6879</v>
      </c>
      <c r="C2396" s="7" t="s">
        <v>4445</v>
      </c>
      <c r="D2396" s="7" t="s">
        <v>4446</v>
      </c>
      <c r="E2396" s="7" t="s">
        <v>0</v>
      </c>
      <c r="F2396" s="7" t="s">
        <v>0</v>
      </c>
      <c r="G2396" s="7">
        <v>3.95</v>
      </c>
      <c r="H2396" s="7">
        <v>0</v>
      </c>
      <c r="I2396" s="7">
        <v>0</v>
      </c>
      <c r="J2396" s="7">
        <v>3.95</v>
      </c>
      <c r="K2396" s="7" t="s">
        <v>0</v>
      </c>
      <c r="L2396" s="7">
        <v>1</v>
      </c>
      <c r="M2396" s="7" t="s">
        <v>6834</v>
      </c>
      <c r="N2396" s="7"/>
    </row>
    <row r="2397" spans="1:14" hidden="1" x14ac:dyDescent="0.35">
      <c r="A2397" s="7">
        <v>40301524</v>
      </c>
      <c r="B2397" s="7" t="s">
        <v>6880</v>
      </c>
      <c r="C2397" s="7" t="s">
        <v>4445</v>
      </c>
      <c r="D2397" s="7" t="s">
        <v>4446</v>
      </c>
      <c r="E2397" s="7" t="s">
        <v>0</v>
      </c>
      <c r="F2397" s="7" t="s">
        <v>0</v>
      </c>
      <c r="G2397" s="7">
        <v>3.95</v>
      </c>
      <c r="H2397" s="7">
        <v>0</v>
      </c>
      <c r="I2397" s="7">
        <v>0</v>
      </c>
      <c r="J2397" s="7">
        <v>3.95</v>
      </c>
      <c r="K2397" s="7" t="s">
        <v>0</v>
      </c>
      <c r="L2397" s="7">
        <v>1</v>
      </c>
      <c r="M2397" s="7" t="s">
        <v>6834</v>
      </c>
      <c r="N2397" s="7"/>
    </row>
    <row r="2398" spans="1:14" hidden="1" x14ac:dyDescent="0.35">
      <c r="A2398" s="7">
        <v>40301540</v>
      </c>
      <c r="B2398" s="7" t="s">
        <v>6881</v>
      </c>
      <c r="C2398" s="7" t="s">
        <v>4445</v>
      </c>
      <c r="D2398" s="7" t="s">
        <v>4446</v>
      </c>
      <c r="E2398" s="7" t="s">
        <v>0</v>
      </c>
      <c r="F2398" s="7" t="s">
        <v>0</v>
      </c>
      <c r="G2398" s="7">
        <v>12.15</v>
      </c>
      <c r="H2398" s="7">
        <v>0</v>
      </c>
      <c r="I2398" s="7">
        <v>0</v>
      </c>
      <c r="J2398" s="7">
        <v>12.15</v>
      </c>
      <c r="K2398" s="7" t="s">
        <v>0</v>
      </c>
      <c r="L2398" s="7">
        <v>1</v>
      </c>
      <c r="M2398" s="7" t="s">
        <v>6834</v>
      </c>
      <c r="N2398" s="7"/>
    </row>
    <row r="2399" spans="1:14" hidden="1" x14ac:dyDescent="0.35">
      <c r="A2399" s="7">
        <v>40301559</v>
      </c>
      <c r="B2399" s="7" t="s">
        <v>6882</v>
      </c>
      <c r="C2399" s="7" t="s">
        <v>4445</v>
      </c>
      <c r="D2399" s="7" t="s">
        <v>4446</v>
      </c>
      <c r="E2399" s="7" t="s">
        <v>0</v>
      </c>
      <c r="F2399" s="7" t="s">
        <v>0</v>
      </c>
      <c r="G2399" s="7">
        <v>2.5499999999999998</v>
      </c>
      <c r="H2399" s="7">
        <v>0</v>
      </c>
      <c r="I2399" s="7">
        <v>0</v>
      </c>
      <c r="J2399" s="7">
        <v>2.5499999999999998</v>
      </c>
      <c r="K2399" s="7" t="s">
        <v>0</v>
      </c>
      <c r="L2399" s="7">
        <v>1</v>
      </c>
      <c r="M2399" s="7" t="s">
        <v>6834</v>
      </c>
      <c r="N2399" s="7"/>
    </row>
    <row r="2400" spans="1:14" hidden="1" x14ac:dyDescent="0.35">
      <c r="A2400" s="7">
        <v>40301567</v>
      </c>
      <c r="B2400" s="7" t="s">
        <v>6883</v>
      </c>
      <c r="C2400" s="7" t="s">
        <v>4445</v>
      </c>
      <c r="D2400" s="7" t="s">
        <v>4446</v>
      </c>
      <c r="E2400" s="7" t="s">
        <v>0</v>
      </c>
      <c r="F2400" s="7" t="s">
        <v>0</v>
      </c>
      <c r="G2400" s="7">
        <v>6.99</v>
      </c>
      <c r="H2400" s="7">
        <v>0</v>
      </c>
      <c r="I2400" s="7">
        <v>0</v>
      </c>
      <c r="J2400" s="7">
        <v>6.99</v>
      </c>
      <c r="K2400" s="7" t="s">
        <v>0</v>
      </c>
      <c r="L2400" s="7">
        <v>1</v>
      </c>
      <c r="M2400" s="7" t="s">
        <v>6834</v>
      </c>
      <c r="N2400" s="7"/>
    </row>
    <row r="2401" spans="1:14" hidden="1" x14ac:dyDescent="0.35">
      <c r="A2401" s="7">
        <v>40301583</v>
      </c>
      <c r="B2401" s="7" t="s">
        <v>6884</v>
      </c>
      <c r="C2401" s="7" t="s">
        <v>4445</v>
      </c>
      <c r="D2401" s="7" t="s">
        <v>4446</v>
      </c>
      <c r="E2401" s="7" t="s">
        <v>0</v>
      </c>
      <c r="F2401" s="7" t="s">
        <v>0</v>
      </c>
      <c r="G2401" s="7">
        <v>4.8</v>
      </c>
      <c r="H2401" s="7">
        <v>0</v>
      </c>
      <c r="I2401" s="7">
        <v>0</v>
      </c>
      <c r="J2401" s="7">
        <v>4.8</v>
      </c>
      <c r="K2401" s="7" t="s">
        <v>0</v>
      </c>
      <c r="L2401" s="7">
        <v>1</v>
      </c>
      <c r="M2401" s="7" t="s">
        <v>6834</v>
      </c>
      <c r="N2401" s="7"/>
    </row>
    <row r="2402" spans="1:14" hidden="1" x14ac:dyDescent="0.35">
      <c r="A2402" s="7">
        <v>40301591</v>
      </c>
      <c r="B2402" s="7" t="s">
        <v>6885</v>
      </c>
      <c r="C2402" s="7" t="s">
        <v>4445</v>
      </c>
      <c r="D2402" s="7" t="s">
        <v>4446</v>
      </c>
      <c r="E2402" s="7" t="s">
        <v>0</v>
      </c>
      <c r="F2402" s="7" t="s">
        <v>0</v>
      </c>
      <c r="G2402" s="7">
        <v>3.95</v>
      </c>
      <c r="H2402" s="7">
        <v>0</v>
      </c>
      <c r="I2402" s="7">
        <v>0</v>
      </c>
      <c r="J2402" s="7">
        <v>3.95</v>
      </c>
      <c r="K2402" s="7" t="s">
        <v>0</v>
      </c>
      <c r="L2402" s="7">
        <v>1</v>
      </c>
      <c r="M2402" s="7" t="s">
        <v>6834</v>
      </c>
      <c r="N2402" s="7"/>
    </row>
    <row r="2403" spans="1:14" hidden="1" x14ac:dyDescent="0.35">
      <c r="A2403" s="7">
        <v>40301605</v>
      </c>
      <c r="B2403" s="7" t="s">
        <v>6886</v>
      </c>
      <c r="C2403" s="7" t="s">
        <v>4445</v>
      </c>
      <c r="D2403" s="7" t="s">
        <v>4446</v>
      </c>
      <c r="E2403" s="7" t="s">
        <v>0</v>
      </c>
      <c r="F2403" s="7" t="s">
        <v>0</v>
      </c>
      <c r="G2403" s="7">
        <v>2.65</v>
      </c>
      <c r="H2403" s="7">
        <v>0</v>
      </c>
      <c r="I2403" s="7">
        <v>0</v>
      </c>
      <c r="J2403" s="7">
        <v>2.65</v>
      </c>
      <c r="K2403" s="7" t="s">
        <v>0</v>
      </c>
      <c r="L2403" s="7">
        <v>1</v>
      </c>
      <c r="M2403" s="7" t="s">
        <v>6834</v>
      </c>
      <c r="N2403" s="7"/>
    </row>
    <row r="2404" spans="1:14" hidden="1" x14ac:dyDescent="0.35">
      <c r="A2404" s="7">
        <v>40301621</v>
      </c>
      <c r="B2404" s="7" t="s">
        <v>6887</v>
      </c>
      <c r="C2404" s="7" t="s">
        <v>4445</v>
      </c>
      <c r="D2404" s="7" t="s">
        <v>4446</v>
      </c>
      <c r="E2404" s="7" t="s">
        <v>0</v>
      </c>
      <c r="F2404" s="7" t="s">
        <v>0</v>
      </c>
      <c r="G2404" s="7">
        <v>3</v>
      </c>
      <c r="H2404" s="7">
        <v>0</v>
      </c>
      <c r="I2404" s="7">
        <v>0</v>
      </c>
      <c r="J2404" s="7">
        <v>3</v>
      </c>
      <c r="K2404" s="7" t="s">
        <v>0</v>
      </c>
      <c r="L2404" s="7">
        <v>1</v>
      </c>
      <c r="M2404" s="7" t="s">
        <v>6834</v>
      </c>
      <c r="N2404" s="7"/>
    </row>
    <row r="2405" spans="1:14" hidden="1" x14ac:dyDescent="0.35">
      <c r="A2405" s="7">
        <v>40301630</v>
      </c>
      <c r="B2405" s="7" t="s">
        <v>6888</v>
      </c>
      <c r="C2405" s="7" t="s">
        <v>4445</v>
      </c>
      <c r="D2405" s="7" t="s">
        <v>4446</v>
      </c>
      <c r="E2405" s="7" t="s">
        <v>0</v>
      </c>
      <c r="F2405" s="7" t="s">
        <v>0</v>
      </c>
      <c r="G2405" s="7">
        <v>2.65</v>
      </c>
      <c r="H2405" s="7">
        <v>0</v>
      </c>
      <c r="I2405" s="7">
        <v>0</v>
      </c>
      <c r="J2405" s="7">
        <v>2.65</v>
      </c>
      <c r="K2405" s="7" t="s">
        <v>0</v>
      </c>
      <c r="L2405" s="7">
        <v>1</v>
      </c>
      <c r="M2405" s="7" t="s">
        <v>6834</v>
      </c>
      <c r="N2405" s="7"/>
    </row>
    <row r="2406" spans="1:14" hidden="1" x14ac:dyDescent="0.35">
      <c r="A2406" s="7">
        <v>40301648</v>
      </c>
      <c r="B2406" s="7" t="s">
        <v>6889</v>
      </c>
      <c r="C2406" s="7" t="s">
        <v>4445</v>
      </c>
      <c r="D2406" s="7" t="s">
        <v>4446</v>
      </c>
      <c r="E2406" s="7" t="s">
        <v>0</v>
      </c>
      <c r="F2406" s="7" t="s">
        <v>0</v>
      </c>
      <c r="G2406" s="7">
        <v>7.5</v>
      </c>
      <c r="H2406" s="7">
        <v>0</v>
      </c>
      <c r="I2406" s="7">
        <v>0</v>
      </c>
      <c r="J2406" s="7">
        <v>7.5</v>
      </c>
      <c r="K2406" s="7" t="s">
        <v>0</v>
      </c>
      <c r="L2406" s="7">
        <v>1</v>
      </c>
      <c r="M2406" s="7" t="s">
        <v>6834</v>
      </c>
      <c r="N2406" s="7"/>
    </row>
    <row r="2407" spans="1:14" hidden="1" x14ac:dyDescent="0.35">
      <c r="A2407" s="7">
        <v>40301656</v>
      </c>
      <c r="B2407" s="7" t="s">
        <v>6890</v>
      </c>
      <c r="C2407" s="7" t="s">
        <v>4445</v>
      </c>
      <c r="D2407" s="7" t="s">
        <v>4446</v>
      </c>
      <c r="E2407" s="7" t="s">
        <v>0</v>
      </c>
      <c r="F2407" s="7" t="s">
        <v>0</v>
      </c>
      <c r="G2407" s="7">
        <v>17.27</v>
      </c>
      <c r="H2407" s="7">
        <v>0</v>
      </c>
      <c r="I2407" s="7">
        <v>0</v>
      </c>
      <c r="J2407" s="7">
        <v>17.27</v>
      </c>
      <c r="K2407" s="7" t="s">
        <v>0</v>
      </c>
      <c r="L2407" s="7">
        <v>1</v>
      </c>
      <c r="M2407" s="7" t="s">
        <v>6834</v>
      </c>
      <c r="N2407" s="7"/>
    </row>
    <row r="2408" spans="1:14" hidden="1" x14ac:dyDescent="0.35">
      <c r="A2408" s="7">
        <v>40301664</v>
      </c>
      <c r="B2408" s="7" t="s">
        <v>6891</v>
      </c>
      <c r="C2408" s="7" t="s">
        <v>4445</v>
      </c>
      <c r="D2408" s="7" t="s">
        <v>4446</v>
      </c>
      <c r="E2408" s="7" t="s">
        <v>0</v>
      </c>
      <c r="F2408" s="7" t="s">
        <v>0</v>
      </c>
      <c r="G2408" s="7">
        <v>15</v>
      </c>
      <c r="H2408" s="7">
        <v>0</v>
      </c>
      <c r="I2408" s="7">
        <v>0</v>
      </c>
      <c r="J2408" s="7">
        <v>15</v>
      </c>
      <c r="K2408" s="7" t="s">
        <v>0</v>
      </c>
      <c r="L2408" s="7">
        <v>1</v>
      </c>
      <c r="M2408" s="7" t="s">
        <v>6834</v>
      </c>
      <c r="N2408" s="7"/>
    </row>
    <row r="2409" spans="1:14" hidden="1" x14ac:dyDescent="0.35">
      <c r="A2409" s="7">
        <v>40301672</v>
      </c>
      <c r="B2409" s="7" t="s">
        <v>6892</v>
      </c>
      <c r="C2409" s="7" t="s">
        <v>4445</v>
      </c>
      <c r="D2409" s="7" t="s">
        <v>4446</v>
      </c>
      <c r="E2409" s="7" t="s">
        <v>0</v>
      </c>
      <c r="F2409" s="7" t="s">
        <v>0</v>
      </c>
      <c r="G2409" s="7">
        <v>19.95</v>
      </c>
      <c r="H2409" s="7">
        <v>0</v>
      </c>
      <c r="I2409" s="7">
        <v>0</v>
      </c>
      <c r="J2409" s="7">
        <v>19.95</v>
      </c>
      <c r="K2409" s="7" t="s">
        <v>0</v>
      </c>
      <c r="L2409" s="7">
        <v>1</v>
      </c>
      <c r="M2409" s="7" t="s">
        <v>6834</v>
      </c>
      <c r="N2409" s="7"/>
    </row>
    <row r="2410" spans="1:14" hidden="1" x14ac:dyDescent="0.35">
      <c r="A2410" s="7">
        <v>40301680</v>
      </c>
      <c r="B2410" s="7" t="s">
        <v>6893</v>
      </c>
      <c r="C2410" s="7" t="s">
        <v>4445</v>
      </c>
      <c r="D2410" s="7" t="s">
        <v>4446</v>
      </c>
      <c r="E2410" s="7" t="s">
        <v>0</v>
      </c>
      <c r="F2410" s="7" t="s">
        <v>0</v>
      </c>
      <c r="G2410" s="7">
        <v>9.75</v>
      </c>
      <c r="H2410" s="7">
        <v>0</v>
      </c>
      <c r="I2410" s="7">
        <v>0</v>
      </c>
      <c r="J2410" s="7">
        <v>9.75</v>
      </c>
      <c r="K2410" s="7" t="s">
        <v>0</v>
      </c>
      <c r="L2410" s="7">
        <v>1</v>
      </c>
      <c r="M2410" s="7" t="s">
        <v>6834</v>
      </c>
      <c r="N2410" s="7"/>
    </row>
    <row r="2411" spans="1:14" ht="26" hidden="1" x14ac:dyDescent="0.35">
      <c r="A2411" s="7">
        <v>40301682</v>
      </c>
      <c r="B2411" s="7" t="s">
        <v>6894</v>
      </c>
      <c r="C2411" s="7" t="s">
        <v>4445</v>
      </c>
      <c r="D2411" s="7" t="s">
        <v>4446</v>
      </c>
      <c r="E2411" s="7" t="s">
        <v>0</v>
      </c>
      <c r="F2411" s="7" t="s">
        <v>0</v>
      </c>
      <c r="G2411" s="7">
        <v>11.25</v>
      </c>
      <c r="H2411" s="7">
        <v>0</v>
      </c>
      <c r="I2411" s="7">
        <v>0</v>
      </c>
      <c r="J2411" s="7">
        <v>11.25</v>
      </c>
      <c r="K2411" s="7" t="s">
        <v>0</v>
      </c>
      <c r="L2411" s="7">
        <v>1</v>
      </c>
      <c r="M2411" s="7" t="s">
        <v>6834</v>
      </c>
      <c r="N2411" s="7"/>
    </row>
    <row r="2412" spans="1:14" hidden="1" x14ac:dyDescent="0.35">
      <c r="A2412" s="7">
        <v>40301699</v>
      </c>
      <c r="B2412" s="7" t="s">
        <v>6895</v>
      </c>
      <c r="C2412" s="7" t="s">
        <v>4445</v>
      </c>
      <c r="D2412" s="7" t="s">
        <v>4446</v>
      </c>
      <c r="E2412" s="7" t="s">
        <v>0</v>
      </c>
      <c r="F2412" s="7" t="s">
        <v>0</v>
      </c>
      <c r="G2412" s="7">
        <v>4.8</v>
      </c>
      <c r="H2412" s="7">
        <v>0</v>
      </c>
      <c r="I2412" s="7">
        <v>0</v>
      </c>
      <c r="J2412" s="7">
        <v>4.8</v>
      </c>
      <c r="K2412" s="7" t="s">
        <v>0</v>
      </c>
      <c r="L2412" s="7">
        <v>1</v>
      </c>
      <c r="M2412" s="7" t="s">
        <v>6834</v>
      </c>
      <c r="N2412" s="7"/>
    </row>
    <row r="2413" spans="1:14" hidden="1" x14ac:dyDescent="0.35">
      <c r="A2413" s="7">
        <v>40301702</v>
      </c>
      <c r="B2413" s="7" t="s">
        <v>6896</v>
      </c>
      <c r="C2413" s="7" t="s">
        <v>4445</v>
      </c>
      <c r="D2413" s="7" t="s">
        <v>4446</v>
      </c>
      <c r="E2413" s="7" t="s">
        <v>0</v>
      </c>
      <c r="F2413" s="7" t="s">
        <v>0</v>
      </c>
      <c r="G2413" s="7">
        <v>4.8</v>
      </c>
      <c r="H2413" s="7">
        <v>0</v>
      </c>
      <c r="I2413" s="7">
        <v>0</v>
      </c>
      <c r="J2413" s="7">
        <v>4.8</v>
      </c>
      <c r="K2413" s="7" t="s">
        <v>0</v>
      </c>
      <c r="L2413" s="7">
        <v>1</v>
      </c>
      <c r="M2413" s="7" t="s">
        <v>6834</v>
      </c>
      <c r="N2413" s="7"/>
    </row>
    <row r="2414" spans="1:14" hidden="1" x14ac:dyDescent="0.35">
      <c r="A2414" s="7">
        <v>40301729</v>
      </c>
      <c r="B2414" s="7" t="s">
        <v>6897</v>
      </c>
      <c r="C2414" s="7" t="s">
        <v>4445</v>
      </c>
      <c r="D2414" s="7" t="s">
        <v>4446</v>
      </c>
      <c r="E2414" s="7" t="s">
        <v>0</v>
      </c>
      <c r="F2414" s="7" t="s">
        <v>0</v>
      </c>
      <c r="G2414" s="7">
        <v>4.8</v>
      </c>
      <c r="H2414" s="7">
        <v>0</v>
      </c>
      <c r="I2414" s="7">
        <v>0</v>
      </c>
      <c r="J2414" s="7">
        <v>4.8</v>
      </c>
      <c r="K2414" s="7" t="s">
        <v>0</v>
      </c>
      <c r="L2414" s="7">
        <v>1</v>
      </c>
      <c r="M2414" s="7" t="s">
        <v>6834</v>
      </c>
      <c r="N2414" s="7"/>
    </row>
    <row r="2415" spans="1:14" hidden="1" x14ac:dyDescent="0.35">
      <c r="A2415" s="7">
        <v>40301737</v>
      </c>
      <c r="B2415" s="7" t="s">
        <v>6898</v>
      </c>
      <c r="C2415" s="7" t="s">
        <v>4445</v>
      </c>
      <c r="D2415" s="7" t="s">
        <v>4446</v>
      </c>
      <c r="E2415" s="7" t="s">
        <v>0</v>
      </c>
      <c r="F2415" s="7" t="s">
        <v>0</v>
      </c>
      <c r="G2415" s="7">
        <v>12.15</v>
      </c>
      <c r="H2415" s="7">
        <v>0</v>
      </c>
      <c r="I2415" s="7">
        <v>0</v>
      </c>
      <c r="J2415" s="7">
        <v>12.15</v>
      </c>
      <c r="K2415" s="7" t="s">
        <v>0</v>
      </c>
      <c r="L2415" s="7">
        <v>1</v>
      </c>
      <c r="M2415" s="7" t="s">
        <v>6834</v>
      </c>
      <c r="N2415" s="7"/>
    </row>
    <row r="2416" spans="1:14" hidden="1" x14ac:dyDescent="0.35">
      <c r="A2416" s="7">
        <v>40301745</v>
      </c>
      <c r="B2416" s="7" t="s">
        <v>6899</v>
      </c>
      <c r="C2416" s="7" t="s">
        <v>4445</v>
      </c>
      <c r="D2416" s="7" t="s">
        <v>4446</v>
      </c>
      <c r="E2416" s="7" t="s">
        <v>0</v>
      </c>
      <c r="F2416" s="7" t="s">
        <v>0</v>
      </c>
      <c r="G2416" s="7">
        <v>22.5</v>
      </c>
      <c r="H2416" s="7">
        <v>0</v>
      </c>
      <c r="I2416" s="7">
        <v>0</v>
      </c>
      <c r="J2416" s="7">
        <v>22.5</v>
      </c>
      <c r="K2416" s="7" t="s">
        <v>0</v>
      </c>
      <c r="L2416" s="7">
        <v>1</v>
      </c>
      <c r="M2416" s="7" t="s">
        <v>6834</v>
      </c>
      <c r="N2416" s="7"/>
    </row>
    <row r="2417" spans="1:14" hidden="1" x14ac:dyDescent="0.35">
      <c r="A2417" s="7">
        <v>40301753</v>
      </c>
      <c r="B2417" s="7" t="s">
        <v>6900</v>
      </c>
      <c r="C2417" s="7" t="s">
        <v>4445</v>
      </c>
      <c r="D2417" s="7" t="s">
        <v>4446</v>
      </c>
      <c r="E2417" s="7" t="s">
        <v>0</v>
      </c>
      <c r="F2417" s="7" t="s">
        <v>0</v>
      </c>
      <c r="G2417" s="7">
        <v>15.65</v>
      </c>
      <c r="H2417" s="7">
        <v>0</v>
      </c>
      <c r="I2417" s="7">
        <v>0</v>
      </c>
      <c r="J2417" s="7">
        <v>15.65</v>
      </c>
      <c r="K2417" s="7" t="s">
        <v>0</v>
      </c>
      <c r="L2417" s="7">
        <v>1</v>
      </c>
      <c r="M2417" s="7" t="s">
        <v>6834</v>
      </c>
      <c r="N2417" s="7"/>
    </row>
    <row r="2418" spans="1:14" hidden="1" x14ac:dyDescent="0.35">
      <c r="A2418" s="7">
        <v>40301761</v>
      </c>
      <c r="B2418" s="7" t="s">
        <v>6901</v>
      </c>
      <c r="C2418" s="7" t="s">
        <v>4445</v>
      </c>
      <c r="D2418" s="7" t="s">
        <v>4446</v>
      </c>
      <c r="E2418" s="7" t="s">
        <v>0</v>
      </c>
      <c r="F2418" s="7" t="s">
        <v>0</v>
      </c>
      <c r="G2418" s="7">
        <v>6</v>
      </c>
      <c r="H2418" s="7">
        <v>0</v>
      </c>
      <c r="I2418" s="7">
        <v>0</v>
      </c>
      <c r="J2418" s="7">
        <v>6</v>
      </c>
      <c r="K2418" s="7" t="s">
        <v>0</v>
      </c>
      <c r="L2418" s="7">
        <v>1</v>
      </c>
      <c r="M2418" s="7" t="s">
        <v>6834</v>
      </c>
      <c r="N2418" s="7"/>
    </row>
    <row r="2419" spans="1:14" hidden="1" x14ac:dyDescent="0.35">
      <c r="A2419" s="7">
        <v>40301770</v>
      </c>
      <c r="B2419" s="7" t="s">
        <v>6902</v>
      </c>
      <c r="C2419" s="7" t="s">
        <v>4445</v>
      </c>
      <c r="D2419" s="7" t="s">
        <v>4446</v>
      </c>
      <c r="E2419" s="7" t="s">
        <v>0</v>
      </c>
      <c r="F2419" s="7" t="s">
        <v>0</v>
      </c>
      <c r="G2419" s="7">
        <v>6</v>
      </c>
      <c r="H2419" s="7">
        <v>0</v>
      </c>
      <c r="I2419" s="7">
        <v>0</v>
      </c>
      <c r="J2419" s="7">
        <v>6</v>
      </c>
      <c r="K2419" s="7" t="s">
        <v>0</v>
      </c>
      <c r="L2419" s="7">
        <v>1</v>
      </c>
      <c r="M2419" s="7" t="s">
        <v>6834</v>
      </c>
      <c r="N2419" s="7"/>
    </row>
    <row r="2420" spans="1:14" hidden="1" x14ac:dyDescent="0.35">
      <c r="A2420" s="7">
        <v>40301788</v>
      </c>
      <c r="B2420" s="7" t="s">
        <v>6903</v>
      </c>
      <c r="C2420" s="7" t="s">
        <v>4445</v>
      </c>
      <c r="D2420" s="7" t="s">
        <v>4446</v>
      </c>
      <c r="E2420" s="7" t="s">
        <v>0</v>
      </c>
      <c r="F2420" s="7" t="s">
        <v>0</v>
      </c>
      <c r="G2420" s="7">
        <v>6</v>
      </c>
      <c r="H2420" s="7">
        <v>0</v>
      </c>
      <c r="I2420" s="7">
        <v>0</v>
      </c>
      <c r="J2420" s="7">
        <v>6</v>
      </c>
      <c r="K2420" s="7" t="s">
        <v>0</v>
      </c>
      <c r="L2420" s="7">
        <v>1</v>
      </c>
      <c r="M2420" s="7" t="s">
        <v>6834</v>
      </c>
      <c r="N2420" s="7"/>
    </row>
    <row r="2421" spans="1:14" hidden="1" x14ac:dyDescent="0.35">
      <c r="A2421" s="7">
        <v>40301796</v>
      </c>
      <c r="B2421" s="7" t="s">
        <v>6904</v>
      </c>
      <c r="C2421" s="7" t="s">
        <v>4445</v>
      </c>
      <c r="D2421" s="7" t="s">
        <v>4446</v>
      </c>
      <c r="E2421" s="7" t="s">
        <v>0</v>
      </c>
      <c r="F2421" s="7" t="s">
        <v>0</v>
      </c>
      <c r="G2421" s="7">
        <v>36.5</v>
      </c>
      <c r="H2421" s="7">
        <v>0</v>
      </c>
      <c r="I2421" s="7">
        <v>0</v>
      </c>
      <c r="J2421" s="7">
        <v>36.5</v>
      </c>
      <c r="K2421" s="7" t="s">
        <v>0</v>
      </c>
      <c r="L2421" s="7">
        <v>1</v>
      </c>
      <c r="M2421" s="7" t="s">
        <v>6834</v>
      </c>
      <c r="N2421" s="7"/>
    </row>
    <row r="2422" spans="1:14" hidden="1" x14ac:dyDescent="0.35">
      <c r="A2422" s="7">
        <v>40301800</v>
      </c>
      <c r="B2422" s="7" t="s">
        <v>6905</v>
      </c>
      <c r="C2422" s="7" t="s">
        <v>4445</v>
      </c>
      <c r="D2422" s="7" t="s">
        <v>4446</v>
      </c>
      <c r="E2422" s="7" t="s">
        <v>0</v>
      </c>
      <c r="F2422" s="7" t="s">
        <v>0</v>
      </c>
      <c r="G2422" s="7">
        <v>22.5</v>
      </c>
      <c r="H2422" s="7">
        <v>0</v>
      </c>
      <c r="I2422" s="7">
        <v>0</v>
      </c>
      <c r="J2422" s="7">
        <v>22.5</v>
      </c>
      <c r="K2422" s="7" t="s">
        <v>0</v>
      </c>
      <c r="L2422" s="7">
        <v>1</v>
      </c>
      <c r="M2422" s="7" t="s">
        <v>6834</v>
      </c>
      <c r="N2422" s="7"/>
    </row>
    <row r="2423" spans="1:14" hidden="1" x14ac:dyDescent="0.35">
      <c r="A2423" s="7">
        <v>40301818</v>
      </c>
      <c r="B2423" s="7" t="s">
        <v>6906</v>
      </c>
      <c r="C2423" s="7" t="s">
        <v>4445</v>
      </c>
      <c r="D2423" s="7" t="s">
        <v>4446</v>
      </c>
      <c r="E2423" s="7" t="s">
        <v>0</v>
      </c>
      <c r="F2423" s="7" t="s">
        <v>0</v>
      </c>
      <c r="G2423" s="7">
        <v>8.4</v>
      </c>
      <c r="H2423" s="7">
        <v>0</v>
      </c>
      <c r="I2423" s="7">
        <v>0</v>
      </c>
      <c r="J2423" s="7">
        <v>8.4</v>
      </c>
      <c r="K2423" s="7" t="s">
        <v>0</v>
      </c>
      <c r="L2423" s="7">
        <v>1</v>
      </c>
      <c r="M2423" s="7" t="s">
        <v>6834</v>
      </c>
      <c r="N2423" s="7"/>
    </row>
    <row r="2424" spans="1:14" hidden="1" x14ac:dyDescent="0.35">
      <c r="A2424" s="7">
        <v>40301826</v>
      </c>
      <c r="B2424" s="7" t="s">
        <v>6907</v>
      </c>
      <c r="C2424" s="7" t="s">
        <v>4445</v>
      </c>
      <c r="D2424" s="7" t="s">
        <v>4446</v>
      </c>
      <c r="E2424" s="7" t="s">
        <v>0</v>
      </c>
      <c r="F2424" s="7" t="s">
        <v>0</v>
      </c>
      <c r="G2424" s="7">
        <v>22.5</v>
      </c>
      <c r="H2424" s="7">
        <v>0</v>
      </c>
      <c r="I2424" s="7">
        <v>0</v>
      </c>
      <c r="J2424" s="7">
        <v>22.5</v>
      </c>
      <c r="K2424" s="7" t="s">
        <v>0</v>
      </c>
      <c r="L2424" s="7">
        <v>1</v>
      </c>
      <c r="M2424" s="7" t="s">
        <v>6834</v>
      </c>
      <c r="N2424" s="7"/>
    </row>
    <row r="2425" spans="1:14" hidden="1" x14ac:dyDescent="0.35">
      <c r="A2425" s="7">
        <v>40301834</v>
      </c>
      <c r="B2425" s="7" t="s">
        <v>6908</v>
      </c>
      <c r="C2425" s="7" t="s">
        <v>4445</v>
      </c>
      <c r="D2425" s="7" t="s">
        <v>4446</v>
      </c>
      <c r="E2425" s="7" t="s">
        <v>0</v>
      </c>
      <c r="F2425" s="7" t="s">
        <v>0</v>
      </c>
      <c r="G2425" s="7">
        <v>22.5</v>
      </c>
      <c r="H2425" s="7">
        <v>0</v>
      </c>
      <c r="I2425" s="7">
        <v>0</v>
      </c>
      <c r="J2425" s="7">
        <v>22.5</v>
      </c>
      <c r="K2425" s="7" t="s">
        <v>0</v>
      </c>
      <c r="L2425" s="7">
        <v>1</v>
      </c>
      <c r="M2425" s="7" t="s">
        <v>6834</v>
      </c>
      <c r="N2425" s="7"/>
    </row>
    <row r="2426" spans="1:14" hidden="1" x14ac:dyDescent="0.35">
      <c r="A2426" s="7">
        <v>40301842</v>
      </c>
      <c r="B2426" s="7" t="s">
        <v>6909</v>
      </c>
      <c r="C2426" s="7" t="s">
        <v>4445</v>
      </c>
      <c r="D2426" s="7" t="s">
        <v>4446</v>
      </c>
      <c r="E2426" s="7" t="s">
        <v>0</v>
      </c>
      <c r="F2426" s="7" t="s">
        <v>0</v>
      </c>
      <c r="G2426" s="7">
        <v>3.51</v>
      </c>
      <c r="H2426" s="7">
        <v>0</v>
      </c>
      <c r="I2426" s="7">
        <v>0</v>
      </c>
      <c r="J2426" s="7">
        <v>3.51</v>
      </c>
      <c r="K2426" s="7" t="s">
        <v>0</v>
      </c>
      <c r="L2426" s="7">
        <v>1</v>
      </c>
      <c r="M2426" s="7" t="s">
        <v>6834</v>
      </c>
      <c r="N2426" s="7"/>
    </row>
    <row r="2427" spans="1:14" hidden="1" x14ac:dyDescent="0.35">
      <c r="A2427" s="7">
        <v>40301850</v>
      </c>
      <c r="B2427" s="7" t="s">
        <v>6910</v>
      </c>
      <c r="C2427" s="7" t="s">
        <v>4445</v>
      </c>
      <c r="D2427" s="7" t="s">
        <v>4446</v>
      </c>
      <c r="E2427" s="7" t="s">
        <v>0</v>
      </c>
      <c r="F2427" s="7" t="s">
        <v>0</v>
      </c>
      <c r="G2427" s="7">
        <v>4.8</v>
      </c>
      <c r="H2427" s="7">
        <v>0</v>
      </c>
      <c r="I2427" s="7">
        <v>0</v>
      </c>
      <c r="J2427" s="7">
        <v>4.8</v>
      </c>
      <c r="K2427" s="7" t="s">
        <v>0</v>
      </c>
      <c r="L2427" s="7">
        <v>1</v>
      </c>
      <c r="M2427" s="7" t="s">
        <v>6834</v>
      </c>
      <c r="N2427" s="7"/>
    </row>
    <row r="2428" spans="1:14" hidden="1" x14ac:dyDescent="0.35">
      <c r="A2428" s="7">
        <v>40301869</v>
      </c>
      <c r="B2428" s="7" t="s">
        <v>6911</v>
      </c>
      <c r="C2428" s="7" t="s">
        <v>4445</v>
      </c>
      <c r="D2428" s="7" t="s">
        <v>4446</v>
      </c>
      <c r="E2428" s="7" t="s">
        <v>0</v>
      </c>
      <c r="F2428" s="7" t="s">
        <v>0</v>
      </c>
      <c r="G2428" s="7">
        <v>8.2100000000000009</v>
      </c>
      <c r="H2428" s="7">
        <v>0</v>
      </c>
      <c r="I2428" s="7">
        <v>0</v>
      </c>
      <c r="J2428" s="7">
        <v>8.2100000000000009</v>
      </c>
      <c r="K2428" s="7" t="s">
        <v>0</v>
      </c>
      <c r="L2428" s="7">
        <v>1</v>
      </c>
      <c r="M2428" s="7" t="s">
        <v>6834</v>
      </c>
      <c r="N2428" s="7"/>
    </row>
    <row r="2429" spans="1:14" hidden="1" x14ac:dyDescent="0.35">
      <c r="A2429" s="7">
        <v>40301877</v>
      </c>
      <c r="B2429" s="7" t="s">
        <v>6912</v>
      </c>
      <c r="C2429" s="7" t="s">
        <v>4445</v>
      </c>
      <c r="D2429" s="7" t="s">
        <v>4446</v>
      </c>
      <c r="E2429" s="7" t="s">
        <v>0</v>
      </c>
      <c r="F2429" s="7" t="s">
        <v>0</v>
      </c>
      <c r="G2429" s="7">
        <v>2.7</v>
      </c>
      <c r="H2429" s="7">
        <v>0</v>
      </c>
      <c r="I2429" s="7">
        <v>0</v>
      </c>
      <c r="J2429" s="7">
        <v>2.7</v>
      </c>
      <c r="K2429" s="7" t="s">
        <v>0</v>
      </c>
      <c r="L2429" s="7">
        <v>1</v>
      </c>
      <c r="M2429" s="7" t="s">
        <v>6834</v>
      </c>
      <c r="N2429" s="7"/>
    </row>
    <row r="2430" spans="1:14" hidden="1" x14ac:dyDescent="0.35">
      <c r="A2430" s="7">
        <v>40301885</v>
      </c>
      <c r="B2430" s="7" t="s">
        <v>6913</v>
      </c>
      <c r="C2430" s="7" t="s">
        <v>4445</v>
      </c>
      <c r="D2430" s="7" t="s">
        <v>4446</v>
      </c>
      <c r="E2430" s="7" t="s">
        <v>0</v>
      </c>
      <c r="F2430" s="7" t="s">
        <v>0</v>
      </c>
      <c r="G2430" s="7">
        <v>3.63</v>
      </c>
      <c r="H2430" s="7">
        <v>0</v>
      </c>
      <c r="I2430" s="7">
        <v>0</v>
      </c>
      <c r="J2430" s="7">
        <v>3.63</v>
      </c>
      <c r="K2430" s="7" t="s">
        <v>0</v>
      </c>
      <c r="L2430" s="7">
        <v>1</v>
      </c>
      <c r="M2430" s="7" t="s">
        <v>6834</v>
      </c>
      <c r="N2430" s="7"/>
    </row>
    <row r="2431" spans="1:14" hidden="1" x14ac:dyDescent="0.35">
      <c r="A2431" s="7">
        <v>40301893</v>
      </c>
      <c r="B2431" s="7" t="s">
        <v>6914</v>
      </c>
      <c r="C2431" s="7" t="s">
        <v>4445</v>
      </c>
      <c r="D2431" s="7" t="s">
        <v>4446</v>
      </c>
      <c r="E2431" s="7" t="s">
        <v>0</v>
      </c>
      <c r="F2431" s="7" t="s">
        <v>0</v>
      </c>
      <c r="G2431" s="7">
        <v>11.88</v>
      </c>
      <c r="H2431" s="7">
        <v>0</v>
      </c>
      <c r="I2431" s="7">
        <v>0</v>
      </c>
      <c r="J2431" s="7">
        <v>11.88</v>
      </c>
      <c r="K2431" s="7" t="s">
        <v>0</v>
      </c>
      <c r="L2431" s="7">
        <v>1</v>
      </c>
      <c r="M2431" s="7" t="s">
        <v>6834</v>
      </c>
      <c r="N2431" s="7"/>
    </row>
    <row r="2432" spans="1:14" hidden="1" x14ac:dyDescent="0.35">
      <c r="A2432" s="7">
        <v>40301907</v>
      </c>
      <c r="B2432" s="7" t="s">
        <v>6915</v>
      </c>
      <c r="C2432" s="7" t="s">
        <v>4445</v>
      </c>
      <c r="D2432" s="7" t="s">
        <v>4446</v>
      </c>
      <c r="E2432" s="7" t="s">
        <v>0</v>
      </c>
      <c r="F2432" s="7" t="s">
        <v>0</v>
      </c>
      <c r="G2432" s="7">
        <v>24.3</v>
      </c>
      <c r="H2432" s="7">
        <v>0</v>
      </c>
      <c r="I2432" s="7">
        <v>0</v>
      </c>
      <c r="J2432" s="7">
        <v>24.3</v>
      </c>
      <c r="K2432" s="7" t="s">
        <v>0</v>
      </c>
      <c r="L2432" s="7">
        <v>1</v>
      </c>
      <c r="M2432" s="7" t="s">
        <v>6834</v>
      </c>
      <c r="N2432" s="7"/>
    </row>
    <row r="2433" spans="1:14" hidden="1" x14ac:dyDescent="0.35">
      <c r="A2433" s="7">
        <v>40301915</v>
      </c>
      <c r="B2433" s="7" t="s">
        <v>6916</v>
      </c>
      <c r="C2433" s="7" t="s">
        <v>4445</v>
      </c>
      <c r="D2433" s="7" t="s">
        <v>4446</v>
      </c>
      <c r="E2433" s="7" t="s">
        <v>0</v>
      </c>
      <c r="F2433" s="7" t="s">
        <v>0</v>
      </c>
      <c r="G2433" s="7">
        <v>3</v>
      </c>
      <c r="H2433" s="7">
        <v>0</v>
      </c>
      <c r="I2433" s="7">
        <v>0</v>
      </c>
      <c r="J2433" s="7">
        <v>3</v>
      </c>
      <c r="K2433" s="7" t="s">
        <v>0</v>
      </c>
      <c r="L2433" s="7">
        <v>1</v>
      </c>
      <c r="M2433" s="7" t="s">
        <v>6834</v>
      </c>
      <c r="N2433" s="7"/>
    </row>
    <row r="2434" spans="1:14" hidden="1" x14ac:dyDescent="0.35">
      <c r="A2434" s="7">
        <v>40301923</v>
      </c>
      <c r="B2434" s="7" t="s">
        <v>6917</v>
      </c>
      <c r="C2434" s="7" t="s">
        <v>4445</v>
      </c>
      <c r="D2434" s="7" t="s">
        <v>4446</v>
      </c>
      <c r="E2434" s="7" t="s">
        <v>0</v>
      </c>
      <c r="F2434" s="7" t="s">
        <v>0</v>
      </c>
      <c r="G2434" s="7">
        <v>2.5499999999999998</v>
      </c>
      <c r="H2434" s="7">
        <v>0</v>
      </c>
      <c r="I2434" s="7">
        <v>0</v>
      </c>
      <c r="J2434" s="7">
        <v>2.5499999999999998</v>
      </c>
      <c r="K2434" s="7" t="s">
        <v>0</v>
      </c>
      <c r="L2434" s="7">
        <v>1</v>
      </c>
      <c r="M2434" s="7" t="s">
        <v>6834</v>
      </c>
      <c r="N2434" s="7"/>
    </row>
    <row r="2435" spans="1:14" hidden="1" x14ac:dyDescent="0.35">
      <c r="A2435" s="7">
        <v>40301931</v>
      </c>
      <c r="B2435" s="7" t="s">
        <v>6918</v>
      </c>
      <c r="C2435" s="7" t="s">
        <v>4445</v>
      </c>
      <c r="D2435" s="7" t="s">
        <v>4446</v>
      </c>
      <c r="E2435" s="7" t="s">
        <v>0</v>
      </c>
      <c r="F2435" s="7" t="s">
        <v>0</v>
      </c>
      <c r="G2435" s="7">
        <v>2.5499999999999998</v>
      </c>
      <c r="H2435" s="7">
        <v>0</v>
      </c>
      <c r="I2435" s="7">
        <v>0</v>
      </c>
      <c r="J2435" s="7">
        <v>2.5499999999999998</v>
      </c>
      <c r="K2435" s="7" t="s">
        <v>0</v>
      </c>
      <c r="L2435" s="7">
        <v>1</v>
      </c>
      <c r="M2435" s="7" t="s">
        <v>6834</v>
      </c>
      <c r="N2435" s="7"/>
    </row>
    <row r="2436" spans="1:14" hidden="1" x14ac:dyDescent="0.35">
      <c r="A2436" s="7">
        <v>40301940</v>
      </c>
      <c r="B2436" s="7" t="s">
        <v>6919</v>
      </c>
      <c r="C2436" s="7" t="s">
        <v>4445</v>
      </c>
      <c r="D2436" s="7" t="s">
        <v>4446</v>
      </c>
      <c r="E2436" s="7" t="s">
        <v>0</v>
      </c>
      <c r="F2436" s="7" t="s">
        <v>0</v>
      </c>
      <c r="G2436" s="7">
        <v>3</v>
      </c>
      <c r="H2436" s="7">
        <v>0</v>
      </c>
      <c r="I2436" s="7">
        <v>0</v>
      </c>
      <c r="J2436" s="7">
        <v>3</v>
      </c>
      <c r="K2436" s="7" t="s">
        <v>0</v>
      </c>
      <c r="L2436" s="7">
        <v>1</v>
      </c>
      <c r="M2436" s="7" t="s">
        <v>6834</v>
      </c>
      <c r="N2436" s="7"/>
    </row>
    <row r="2437" spans="1:14" hidden="1" x14ac:dyDescent="0.35">
      <c r="A2437" s="7">
        <v>40301958</v>
      </c>
      <c r="B2437" s="7" t="s">
        <v>6920</v>
      </c>
      <c r="C2437" s="7" t="s">
        <v>4445</v>
      </c>
      <c r="D2437" s="7" t="s">
        <v>4446</v>
      </c>
      <c r="E2437" s="7" t="s">
        <v>0</v>
      </c>
      <c r="F2437" s="7" t="s">
        <v>0</v>
      </c>
      <c r="G2437" s="7">
        <v>6.75</v>
      </c>
      <c r="H2437" s="7">
        <v>0</v>
      </c>
      <c r="I2437" s="7">
        <v>0</v>
      </c>
      <c r="J2437" s="7">
        <v>6.75</v>
      </c>
      <c r="K2437" s="7" t="s">
        <v>0</v>
      </c>
      <c r="L2437" s="7">
        <v>1</v>
      </c>
      <c r="M2437" s="7" t="s">
        <v>6834</v>
      </c>
      <c r="N2437" s="7"/>
    </row>
    <row r="2438" spans="1:14" hidden="1" x14ac:dyDescent="0.35">
      <c r="A2438" s="7">
        <v>40301966</v>
      </c>
      <c r="B2438" s="7" t="s">
        <v>6921</v>
      </c>
      <c r="C2438" s="7" t="s">
        <v>4445</v>
      </c>
      <c r="D2438" s="7" t="s">
        <v>4446</v>
      </c>
      <c r="E2438" s="7" t="s">
        <v>0</v>
      </c>
      <c r="F2438" s="7" t="s">
        <v>0</v>
      </c>
      <c r="G2438" s="7">
        <v>3.35</v>
      </c>
      <c r="H2438" s="7">
        <v>0</v>
      </c>
      <c r="I2438" s="7">
        <v>0</v>
      </c>
      <c r="J2438" s="7">
        <v>3.35</v>
      </c>
      <c r="K2438" s="7" t="s">
        <v>0</v>
      </c>
      <c r="L2438" s="7">
        <v>1</v>
      </c>
      <c r="M2438" s="7" t="s">
        <v>6834</v>
      </c>
      <c r="N2438" s="7"/>
    </row>
    <row r="2439" spans="1:14" hidden="1" x14ac:dyDescent="0.35">
      <c r="A2439" s="7">
        <v>40301974</v>
      </c>
      <c r="B2439" s="7" t="s">
        <v>6922</v>
      </c>
      <c r="C2439" s="7" t="s">
        <v>4445</v>
      </c>
      <c r="D2439" s="7" t="s">
        <v>4446</v>
      </c>
      <c r="E2439" s="7" t="s">
        <v>0</v>
      </c>
      <c r="F2439" s="7" t="s">
        <v>0</v>
      </c>
      <c r="G2439" s="7">
        <v>7.2</v>
      </c>
      <c r="H2439" s="7">
        <v>0</v>
      </c>
      <c r="I2439" s="7">
        <v>0</v>
      </c>
      <c r="J2439" s="7">
        <v>7.2</v>
      </c>
      <c r="K2439" s="7" t="s">
        <v>0</v>
      </c>
      <c r="L2439" s="7">
        <v>1</v>
      </c>
      <c r="M2439" s="7" t="s">
        <v>6834</v>
      </c>
      <c r="N2439" s="7"/>
    </row>
    <row r="2440" spans="1:14" hidden="1" x14ac:dyDescent="0.35">
      <c r="A2440" s="7">
        <v>40301982</v>
      </c>
      <c r="B2440" s="7" t="s">
        <v>6923</v>
      </c>
      <c r="C2440" s="7" t="s">
        <v>4445</v>
      </c>
      <c r="D2440" s="7" t="s">
        <v>4446</v>
      </c>
      <c r="E2440" s="7" t="s">
        <v>0</v>
      </c>
      <c r="F2440" s="7" t="s">
        <v>0</v>
      </c>
      <c r="G2440" s="7">
        <v>30.97</v>
      </c>
      <c r="H2440" s="7">
        <v>0</v>
      </c>
      <c r="I2440" s="7">
        <v>0</v>
      </c>
      <c r="J2440" s="7">
        <v>30.97</v>
      </c>
      <c r="K2440" s="7" t="s">
        <v>0</v>
      </c>
      <c r="L2440" s="7">
        <v>1</v>
      </c>
      <c r="M2440" s="7" t="s">
        <v>6834</v>
      </c>
      <c r="N2440" s="7"/>
    </row>
    <row r="2441" spans="1:14" hidden="1" x14ac:dyDescent="0.35">
      <c r="A2441" s="7">
        <v>40301990</v>
      </c>
      <c r="B2441" s="7" t="s">
        <v>6924</v>
      </c>
      <c r="C2441" s="7" t="s">
        <v>4445</v>
      </c>
      <c r="D2441" s="7" t="s">
        <v>4446</v>
      </c>
      <c r="E2441" s="7" t="s">
        <v>0</v>
      </c>
      <c r="F2441" s="7" t="s">
        <v>0</v>
      </c>
      <c r="G2441" s="7">
        <v>3.6</v>
      </c>
      <c r="H2441" s="7">
        <v>0</v>
      </c>
      <c r="I2441" s="7">
        <v>0</v>
      </c>
      <c r="J2441" s="7">
        <v>3.6</v>
      </c>
      <c r="K2441" s="7" t="s">
        <v>0</v>
      </c>
      <c r="L2441" s="7">
        <v>1</v>
      </c>
      <c r="M2441" s="7" t="s">
        <v>6834</v>
      </c>
      <c r="N2441" s="7"/>
    </row>
    <row r="2442" spans="1:14" hidden="1" x14ac:dyDescent="0.35">
      <c r="A2442" s="7">
        <v>40302016</v>
      </c>
      <c r="B2442" s="7" t="s">
        <v>6925</v>
      </c>
      <c r="C2442" s="7" t="s">
        <v>4445</v>
      </c>
      <c r="D2442" s="7" t="s">
        <v>4446</v>
      </c>
      <c r="E2442" s="7" t="s">
        <v>0</v>
      </c>
      <c r="F2442" s="7" t="s">
        <v>0</v>
      </c>
      <c r="G2442" s="7">
        <v>15.7</v>
      </c>
      <c r="H2442" s="7">
        <v>0</v>
      </c>
      <c r="I2442" s="7">
        <v>0</v>
      </c>
      <c r="J2442" s="7">
        <v>15.7</v>
      </c>
      <c r="K2442" s="7" t="s">
        <v>0</v>
      </c>
      <c r="L2442" s="7">
        <v>1</v>
      </c>
      <c r="M2442" s="7" t="s">
        <v>6834</v>
      </c>
      <c r="N2442" s="7"/>
    </row>
    <row r="2443" spans="1:14" ht="26" hidden="1" x14ac:dyDescent="0.35">
      <c r="A2443" s="7">
        <v>40302024</v>
      </c>
      <c r="B2443" s="7" t="s">
        <v>6926</v>
      </c>
      <c r="C2443" s="7" t="s">
        <v>4445</v>
      </c>
      <c r="D2443" s="7" t="s">
        <v>4446</v>
      </c>
      <c r="E2443" s="7" t="s">
        <v>0</v>
      </c>
      <c r="F2443" s="7" t="s">
        <v>0</v>
      </c>
      <c r="G2443" s="7">
        <v>15.9</v>
      </c>
      <c r="H2443" s="7">
        <v>0</v>
      </c>
      <c r="I2443" s="7">
        <v>0</v>
      </c>
      <c r="J2443" s="7">
        <v>15.9</v>
      </c>
      <c r="K2443" s="7" t="s">
        <v>0</v>
      </c>
      <c r="L2443" s="7">
        <v>1</v>
      </c>
      <c r="M2443" s="7" t="s">
        <v>6834</v>
      </c>
      <c r="N2443" s="7"/>
    </row>
    <row r="2444" spans="1:14" hidden="1" x14ac:dyDescent="0.35">
      <c r="A2444" s="7">
        <v>40302032</v>
      </c>
      <c r="B2444" s="7" t="s">
        <v>6927</v>
      </c>
      <c r="C2444" s="7" t="s">
        <v>4445</v>
      </c>
      <c r="D2444" s="7" t="s">
        <v>4446</v>
      </c>
      <c r="E2444" s="7" t="s">
        <v>0</v>
      </c>
      <c r="F2444" s="7" t="s">
        <v>0</v>
      </c>
      <c r="G2444" s="7">
        <v>4.5</v>
      </c>
      <c r="H2444" s="7">
        <v>0</v>
      </c>
      <c r="I2444" s="7">
        <v>0</v>
      </c>
      <c r="J2444" s="7">
        <v>4.5</v>
      </c>
      <c r="K2444" s="7" t="s">
        <v>0</v>
      </c>
      <c r="L2444" s="7">
        <v>1</v>
      </c>
      <c r="M2444" s="7" t="s">
        <v>6834</v>
      </c>
      <c r="N2444" s="7"/>
    </row>
    <row r="2445" spans="1:14" hidden="1" x14ac:dyDescent="0.35">
      <c r="A2445" s="7">
        <v>40302040</v>
      </c>
      <c r="B2445" s="7" t="s">
        <v>6928</v>
      </c>
      <c r="C2445" s="7" t="s">
        <v>4445</v>
      </c>
      <c r="D2445" s="7" t="s">
        <v>4446</v>
      </c>
      <c r="E2445" s="7" t="s">
        <v>0</v>
      </c>
      <c r="F2445" s="7" t="s">
        <v>0</v>
      </c>
      <c r="G2445" s="7">
        <v>2.65</v>
      </c>
      <c r="H2445" s="7">
        <v>0</v>
      </c>
      <c r="I2445" s="7">
        <v>0</v>
      </c>
      <c r="J2445" s="7">
        <v>2.65</v>
      </c>
      <c r="K2445" s="7" t="s">
        <v>0</v>
      </c>
      <c r="L2445" s="7">
        <v>1</v>
      </c>
      <c r="M2445" s="7" t="s">
        <v>6834</v>
      </c>
      <c r="N2445" s="7"/>
    </row>
    <row r="2446" spans="1:14" hidden="1" x14ac:dyDescent="0.35">
      <c r="A2446" s="7">
        <v>40302059</v>
      </c>
      <c r="B2446" s="7" t="s">
        <v>6929</v>
      </c>
      <c r="C2446" s="7" t="s">
        <v>4445</v>
      </c>
      <c r="D2446" s="7" t="s">
        <v>4446</v>
      </c>
      <c r="E2446" s="7" t="s">
        <v>0</v>
      </c>
      <c r="F2446" s="7" t="s">
        <v>0</v>
      </c>
      <c r="G2446" s="7">
        <v>4.8</v>
      </c>
      <c r="H2446" s="7">
        <v>0</v>
      </c>
      <c r="I2446" s="7">
        <v>0</v>
      </c>
      <c r="J2446" s="7">
        <v>4.8</v>
      </c>
      <c r="K2446" s="7" t="s">
        <v>0</v>
      </c>
      <c r="L2446" s="7">
        <v>1</v>
      </c>
      <c r="M2446" s="7" t="s">
        <v>6834</v>
      </c>
      <c r="N2446" s="7"/>
    </row>
    <row r="2447" spans="1:14" hidden="1" x14ac:dyDescent="0.35">
      <c r="A2447" s="7">
        <v>40302067</v>
      </c>
      <c r="B2447" s="7" t="s">
        <v>6930</v>
      </c>
      <c r="C2447" s="7" t="s">
        <v>4445</v>
      </c>
      <c r="D2447" s="7" t="s">
        <v>4446</v>
      </c>
      <c r="E2447" s="7" t="s">
        <v>0</v>
      </c>
      <c r="F2447" s="7" t="s">
        <v>0</v>
      </c>
      <c r="G2447" s="7">
        <v>6</v>
      </c>
      <c r="H2447" s="7">
        <v>0</v>
      </c>
      <c r="I2447" s="7">
        <v>0</v>
      </c>
      <c r="J2447" s="7">
        <v>6</v>
      </c>
      <c r="K2447" s="7" t="s">
        <v>0</v>
      </c>
      <c r="L2447" s="7">
        <v>1</v>
      </c>
      <c r="M2447" s="7" t="s">
        <v>6834</v>
      </c>
      <c r="N2447" s="7"/>
    </row>
    <row r="2448" spans="1:14" hidden="1" x14ac:dyDescent="0.35">
      <c r="A2448" s="7">
        <v>40302075</v>
      </c>
      <c r="B2448" s="7" t="s">
        <v>6931</v>
      </c>
      <c r="C2448" s="7" t="s">
        <v>4445</v>
      </c>
      <c r="D2448" s="7" t="s">
        <v>4446</v>
      </c>
      <c r="E2448" s="7" t="s">
        <v>0</v>
      </c>
      <c r="F2448" s="7" t="s">
        <v>0</v>
      </c>
      <c r="G2448" s="7">
        <v>7.9</v>
      </c>
      <c r="H2448" s="7">
        <v>0</v>
      </c>
      <c r="I2448" s="7">
        <v>0</v>
      </c>
      <c r="J2448" s="7">
        <v>7.9</v>
      </c>
      <c r="K2448" s="7" t="s">
        <v>0</v>
      </c>
      <c r="L2448" s="7">
        <v>1</v>
      </c>
      <c r="M2448" s="7" t="s">
        <v>6834</v>
      </c>
      <c r="N2448" s="7"/>
    </row>
    <row r="2449" spans="1:14" hidden="1" x14ac:dyDescent="0.35">
      <c r="A2449" s="7">
        <v>40302083</v>
      </c>
      <c r="B2449" s="7" t="s">
        <v>6932</v>
      </c>
      <c r="C2449" s="7" t="s">
        <v>4445</v>
      </c>
      <c r="D2449" s="7" t="s">
        <v>4446</v>
      </c>
      <c r="E2449" s="7" t="s">
        <v>0</v>
      </c>
      <c r="F2449" s="7" t="s">
        <v>0</v>
      </c>
      <c r="G2449" s="7">
        <v>3.6</v>
      </c>
      <c r="H2449" s="7">
        <v>0</v>
      </c>
      <c r="I2449" s="7">
        <v>0</v>
      </c>
      <c r="J2449" s="7">
        <v>3.6</v>
      </c>
      <c r="K2449" s="7" t="s">
        <v>0</v>
      </c>
      <c r="L2449" s="7">
        <v>1</v>
      </c>
      <c r="M2449" s="7" t="s">
        <v>6834</v>
      </c>
      <c r="N2449" s="7"/>
    </row>
    <row r="2450" spans="1:14" hidden="1" x14ac:dyDescent="0.35">
      <c r="A2450" s="7">
        <v>40302091</v>
      </c>
      <c r="B2450" s="7" t="s">
        <v>6933</v>
      </c>
      <c r="C2450" s="7" t="s">
        <v>4445</v>
      </c>
      <c r="D2450" s="7" t="s">
        <v>4446</v>
      </c>
      <c r="E2450" s="7" t="s">
        <v>0</v>
      </c>
      <c r="F2450" s="7" t="s">
        <v>0</v>
      </c>
      <c r="G2450" s="7">
        <v>102.5</v>
      </c>
      <c r="H2450" s="7">
        <v>0</v>
      </c>
      <c r="I2450" s="7">
        <v>0</v>
      </c>
      <c r="J2450" s="7">
        <v>102.5</v>
      </c>
      <c r="K2450" s="7" t="s">
        <v>0</v>
      </c>
      <c r="L2450" s="7">
        <v>1</v>
      </c>
      <c r="M2450" s="7" t="s">
        <v>6834</v>
      </c>
      <c r="N2450" s="7"/>
    </row>
    <row r="2451" spans="1:14" hidden="1" x14ac:dyDescent="0.35">
      <c r="A2451" s="7">
        <v>40302105</v>
      </c>
      <c r="B2451" s="7" t="s">
        <v>6934</v>
      </c>
      <c r="C2451" s="7" t="s">
        <v>4445</v>
      </c>
      <c r="D2451" s="7" t="s">
        <v>4446</v>
      </c>
      <c r="E2451" s="7" t="s">
        <v>0</v>
      </c>
      <c r="F2451" s="7" t="s">
        <v>0</v>
      </c>
      <c r="G2451" s="7">
        <v>6.35</v>
      </c>
      <c r="H2451" s="7">
        <v>0</v>
      </c>
      <c r="I2451" s="7">
        <v>0</v>
      </c>
      <c r="J2451" s="7">
        <v>6.35</v>
      </c>
      <c r="K2451" s="7" t="s">
        <v>0</v>
      </c>
      <c r="L2451" s="7">
        <v>1</v>
      </c>
      <c r="M2451" s="7" t="s">
        <v>6834</v>
      </c>
      <c r="N2451" s="7"/>
    </row>
    <row r="2452" spans="1:14" hidden="1" x14ac:dyDescent="0.35">
      <c r="A2452" s="7">
        <v>40302113</v>
      </c>
      <c r="B2452" s="7" t="s">
        <v>6935</v>
      </c>
      <c r="C2452" s="7" t="s">
        <v>4445</v>
      </c>
      <c r="D2452" s="7" t="s">
        <v>4446</v>
      </c>
      <c r="E2452" s="7" t="s">
        <v>0</v>
      </c>
      <c r="F2452" s="7" t="s">
        <v>0</v>
      </c>
      <c r="G2452" s="7">
        <v>32.5</v>
      </c>
      <c r="H2452" s="7">
        <v>0</v>
      </c>
      <c r="I2452" s="7">
        <v>0</v>
      </c>
      <c r="J2452" s="7">
        <v>32.5</v>
      </c>
      <c r="K2452" s="7" t="s">
        <v>0</v>
      </c>
      <c r="L2452" s="7">
        <v>1</v>
      </c>
      <c r="M2452" s="7" t="s">
        <v>6834</v>
      </c>
      <c r="N2452" s="7"/>
    </row>
    <row r="2453" spans="1:14" hidden="1" x14ac:dyDescent="0.35">
      <c r="A2453" s="7">
        <v>40302121</v>
      </c>
      <c r="B2453" s="7" t="s">
        <v>6936</v>
      </c>
      <c r="C2453" s="7" t="s">
        <v>4445</v>
      </c>
      <c r="D2453" s="7" t="s">
        <v>4446</v>
      </c>
      <c r="E2453" s="7" t="s">
        <v>0</v>
      </c>
      <c r="F2453" s="7" t="s">
        <v>0</v>
      </c>
      <c r="G2453" s="7">
        <v>15.46</v>
      </c>
      <c r="H2453" s="7">
        <v>0</v>
      </c>
      <c r="I2453" s="7">
        <v>0</v>
      </c>
      <c r="J2453" s="7">
        <v>15.46</v>
      </c>
      <c r="K2453" s="7" t="s">
        <v>0</v>
      </c>
      <c r="L2453" s="7">
        <v>1</v>
      </c>
      <c r="M2453" s="7" t="s">
        <v>6834</v>
      </c>
      <c r="N2453" s="7"/>
    </row>
    <row r="2454" spans="1:14" hidden="1" x14ac:dyDescent="0.35">
      <c r="A2454" s="7">
        <v>40302130</v>
      </c>
      <c r="B2454" s="7" t="s">
        <v>6937</v>
      </c>
      <c r="C2454" s="7" t="s">
        <v>4445</v>
      </c>
      <c r="D2454" s="7" t="s">
        <v>4446</v>
      </c>
      <c r="E2454" s="7" t="s">
        <v>0</v>
      </c>
      <c r="F2454" s="7" t="s">
        <v>0</v>
      </c>
      <c r="G2454" s="7">
        <v>21.6</v>
      </c>
      <c r="H2454" s="7">
        <v>0</v>
      </c>
      <c r="I2454" s="7">
        <v>0</v>
      </c>
      <c r="J2454" s="7">
        <v>21.6</v>
      </c>
      <c r="K2454" s="7" t="s">
        <v>0</v>
      </c>
      <c r="L2454" s="7">
        <v>1</v>
      </c>
      <c r="M2454" s="7" t="s">
        <v>6834</v>
      </c>
      <c r="N2454" s="7"/>
    </row>
    <row r="2455" spans="1:14" hidden="1" x14ac:dyDescent="0.35">
      <c r="A2455" s="7">
        <v>40302156</v>
      </c>
      <c r="B2455" s="7" t="s">
        <v>6938</v>
      </c>
      <c r="C2455" s="7" t="s">
        <v>4445</v>
      </c>
      <c r="D2455" s="7" t="s">
        <v>4446</v>
      </c>
      <c r="E2455" s="7" t="s">
        <v>0</v>
      </c>
      <c r="F2455" s="7" t="s">
        <v>0</v>
      </c>
      <c r="G2455" s="7">
        <v>19.45</v>
      </c>
      <c r="H2455" s="7">
        <v>0</v>
      </c>
      <c r="I2455" s="7">
        <v>0</v>
      </c>
      <c r="J2455" s="7">
        <v>19.45</v>
      </c>
      <c r="K2455" s="7" t="s">
        <v>0</v>
      </c>
      <c r="L2455" s="7">
        <v>1</v>
      </c>
      <c r="M2455" s="7" t="s">
        <v>6834</v>
      </c>
      <c r="N2455" s="7"/>
    </row>
    <row r="2456" spans="1:14" hidden="1" x14ac:dyDescent="0.35">
      <c r="A2456" s="7">
        <v>40302164</v>
      </c>
      <c r="B2456" s="7" t="s">
        <v>6939</v>
      </c>
      <c r="C2456" s="7" t="s">
        <v>4445</v>
      </c>
      <c r="D2456" s="7" t="s">
        <v>4446</v>
      </c>
      <c r="E2456" s="7" t="s">
        <v>0</v>
      </c>
      <c r="F2456" s="7" t="s">
        <v>0</v>
      </c>
      <c r="G2456" s="7">
        <v>16.05</v>
      </c>
      <c r="H2456" s="7">
        <v>0</v>
      </c>
      <c r="I2456" s="7">
        <v>0</v>
      </c>
      <c r="J2456" s="7">
        <v>16.05</v>
      </c>
      <c r="K2456" s="7" t="s">
        <v>0</v>
      </c>
      <c r="L2456" s="7">
        <v>1</v>
      </c>
      <c r="M2456" s="7" t="s">
        <v>6834</v>
      </c>
      <c r="N2456" s="7"/>
    </row>
    <row r="2457" spans="1:14" hidden="1" x14ac:dyDescent="0.35">
      <c r="A2457" s="7">
        <v>40302180</v>
      </c>
      <c r="B2457" s="7" t="s">
        <v>6940</v>
      </c>
      <c r="C2457" s="7" t="s">
        <v>4445</v>
      </c>
      <c r="D2457" s="7" t="s">
        <v>4446</v>
      </c>
      <c r="E2457" s="7" t="s">
        <v>0</v>
      </c>
      <c r="F2457" s="7" t="s">
        <v>0</v>
      </c>
      <c r="G2457" s="7">
        <v>25.2</v>
      </c>
      <c r="H2457" s="7">
        <v>0</v>
      </c>
      <c r="I2457" s="7">
        <v>0</v>
      </c>
      <c r="J2457" s="7">
        <v>25.2</v>
      </c>
      <c r="K2457" s="7" t="s">
        <v>0</v>
      </c>
      <c r="L2457" s="7">
        <v>1</v>
      </c>
      <c r="M2457" s="7" t="s">
        <v>6834</v>
      </c>
      <c r="N2457" s="7"/>
    </row>
    <row r="2458" spans="1:14" hidden="1" x14ac:dyDescent="0.35">
      <c r="A2458" s="7">
        <v>40302199</v>
      </c>
      <c r="B2458" s="7" t="s">
        <v>6941</v>
      </c>
      <c r="C2458" s="7" t="s">
        <v>4445</v>
      </c>
      <c r="D2458" s="7" t="s">
        <v>4446</v>
      </c>
      <c r="E2458" s="7" t="s">
        <v>0</v>
      </c>
      <c r="F2458" s="7" t="s">
        <v>0</v>
      </c>
      <c r="G2458" s="7">
        <v>2.95</v>
      </c>
      <c r="H2458" s="7">
        <v>0</v>
      </c>
      <c r="I2458" s="7">
        <v>0</v>
      </c>
      <c r="J2458" s="7">
        <v>2.95</v>
      </c>
      <c r="K2458" s="7" t="s">
        <v>0</v>
      </c>
      <c r="L2458" s="7">
        <v>1</v>
      </c>
      <c r="M2458" s="7" t="s">
        <v>6834</v>
      </c>
      <c r="N2458" s="7"/>
    </row>
    <row r="2459" spans="1:14" hidden="1" x14ac:dyDescent="0.35">
      <c r="A2459" s="7">
        <v>40302229</v>
      </c>
      <c r="B2459" s="7" t="s">
        <v>6942</v>
      </c>
      <c r="C2459" s="7" t="s">
        <v>4445</v>
      </c>
      <c r="D2459" s="7" t="s">
        <v>4446</v>
      </c>
      <c r="E2459" s="7" t="s">
        <v>0</v>
      </c>
      <c r="F2459" s="7" t="s">
        <v>0</v>
      </c>
      <c r="G2459" s="7">
        <v>3.6</v>
      </c>
      <c r="H2459" s="7">
        <v>0</v>
      </c>
      <c r="I2459" s="7">
        <v>0</v>
      </c>
      <c r="J2459" s="7">
        <v>3.6</v>
      </c>
      <c r="K2459" s="7" t="s">
        <v>0</v>
      </c>
      <c r="L2459" s="7">
        <v>1</v>
      </c>
      <c r="M2459" s="7" t="s">
        <v>6834</v>
      </c>
      <c r="N2459" s="7"/>
    </row>
    <row r="2460" spans="1:14" hidden="1" x14ac:dyDescent="0.35">
      <c r="A2460" s="7">
        <v>40302230</v>
      </c>
      <c r="B2460" s="7" t="s">
        <v>6943</v>
      </c>
      <c r="C2460" s="7" t="s">
        <v>4445</v>
      </c>
      <c r="D2460" s="7" t="s">
        <v>4446</v>
      </c>
      <c r="E2460" s="7" t="s">
        <v>0</v>
      </c>
      <c r="F2460" s="7" t="s">
        <v>0</v>
      </c>
      <c r="G2460" s="7">
        <v>3.89</v>
      </c>
      <c r="H2460" s="7">
        <v>0</v>
      </c>
      <c r="I2460" s="7">
        <v>0</v>
      </c>
      <c r="J2460" s="7">
        <v>3.89</v>
      </c>
      <c r="K2460" s="7" t="s">
        <v>0</v>
      </c>
      <c r="L2460" s="7">
        <v>1</v>
      </c>
      <c r="M2460" s="7" t="s">
        <v>6834</v>
      </c>
      <c r="N2460" s="7"/>
    </row>
    <row r="2461" spans="1:14" hidden="1" x14ac:dyDescent="0.35">
      <c r="A2461" s="7">
        <v>40302237</v>
      </c>
      <c r="B2461" s="7" t="s">
        <v>6944</v>
      </c>
      <c r="C2461" s="7" t="s">
        <v>4445</v>
      </c>
      <c r="D2461" s="7" t="s">
        <v>4446</v>
      </c>
      <c r="E2461" s="7" t="s">
        <v>0</v>
      </c>
      <c r="F2461" s="7" t="s">
        <v>0</v>
      </c>
      <c r="G2461" s="7">
        <v>2.5499999999999998</v>
      </c>
      <c r="H2461" s="7">
        <v>0</v>
      </c>
      <c r="I2461" s="7">
        <v>0</v>
      </c>
      <c r="J2461" s="7">
        <v>2.5499999999999998</v>
      </c>
      <c r="K2461" s="7" t="s">
        <v>0</v>
      </c>
      <c r="L2461" s="7">
        <v>1</v>
      </c>
      <c r="M2461" s="7" t="s">
        <v>6834</v>
      </c>
      <c r="N2461" s="7"/>
    </row>
    <row r="2462" spans="1:14" hidden="1" x14ac:dyDescent="0.35">
      <c r="A2462" s="7">
        <v>40302245</v>
      </c>
      <c r="B2462" s="7" t="s">
        <v>6945</v>
      </c>
      <c r="C2462" s="7" t="s">
        <v>4445</v>
      </c>
      <c r="D2462" s="7" t="s">
        <v>4446</v>
      </c>
      <c r="E2462" s="7" t="s">
        <v>0</v>
      </c>
      <c r="F2462" s="7" t="s">
        <v>0</v>
      </c>
      <c r="G2462" s="7">
        <v>12.15</v>
      </c>
      <c r="H2462" s="7">
        <v>0</v>
      </c>
      <c r="I2462" s="7">
        <v>0</v>
      </c>
      <c r="J2462" s="7">
        <v>12.15</v>
      </c>
      <c r="K2462" s="7" t="s">
        <v>0</v>
      </c>
      <c r="L2462" s="7">
        <v>1</v>
      </c>
      <c r="M2462" s="7" t="s">
        <v>6834</v>
      </c>
      <c r="N2462" s="7"/>
    </row>
    <row r="2463" spans="1:14" hidden="1" x14ac:dyDescent="0.35">
      <c r="A2463" s="7">
        <v>40302270</v>
      </c>
      <c r="B2463" s="7" t="s">
        <v>6946</v>
      </c>
      <c r="C2463" s="7" t="s">
        <v>4445</v>
      </c>
      <c r="D2463" s="7" t="s">
        <v>4446</v>
      </c>
      <c r="E2463" s="7" t="s">
        <v>0</v>
      </c>
      <c r="F2463" s="7" t="s">
        <v>0</v>
      </c>
      <c r="G2463" s="7">
        <v>3.7</v>
      </c>
      <c r="H2463" s="7">
        <v>0</v>
      </c>
      <c r="I2463" s="7">
        <v>0</v>
      </c>
      <c r="J2463" s="7">
        <v>3.7</v>
      </c>
      <c r="K2463" s="7" t="s">
        <v>0</v>
      </c>
      <c r="L2463" s="7">
        <v>1</v>
      </c>
      <c r="M2463" s="7" t="s">
        <v>6834</v>
      </c>
      <c r="N2463" s="7"/>
    </row>
    <row r="2464" spans="1:14" hidden="1" x14ac:dyDescent="0.35">
      <c r="A2464" s="7">
        <v>40302288</v>
      </c>
      <c r="B2464" s="7" t="s">
        <v>6947</v>
      </c>
      <c r="C2464" s="7" t="s">
        <v>4445</v>
      </c>
      <c r="D2464" s="7" t="s">
        <v>4446</v>
      </c>
      <c r="E2464" s="7" t="s">
        <v>0</v>
      </c>
      <c r="F2464" s="7" t="s">
        <v>0</v>
      </c>
      <c r="G2464" s="7">
        <v>19.2</v>
      </c>
      <c r="H2464" s="7">
        <v>0</v>
      </c>
      <c r="I2464" s="7">
        <v>0</v>
      </c>
      <c r="J2464" s="7">
        <v>19.2</v>
      </c>
      <c r="K2464" s="7" t="s">
        <v>0</v>
      </c>
      <c r="L2464" s="7">
        <v>1</v>
      </c>
      <c r="M2464" s="7" t="s">
        <v>6834</v>
      </c>
      <c r="N2464" s="7"/>
    </row>
    <row r="2465" spans="1:14" hidden="1" x14ac:dyDescent="0.35">
      <c r="A2465" s="7">
        <v>40302298</v>
      </c>
      <c r="B2465" s="7" t="s">
        <v>6948</v>
      </c>
      <c r="C2465" s="7" t="s">
        <v>4445</v>
      </c>
      <c r="D2465" s="7" t="s">
        <v>4446</v>
      </c>
      <c r="E2465" s="7" t="s">
        <v>0</v>
      </c>
      <c r="F2465" s="7" t="s">
        <v>0</v>
      </c>
      <c r="G2465" s="7">
        <v>46.57</v>
      </c>
      <c r="H2465" s="7">
        <v>0</v>
      </c>
      <c r="I2465" s="7">
        <v>0</v>
      </c>
      <c r="J2465" s="7">
        <v>46.57</v>
      </c>
      <c r="K2465" s="7" t="s">
        <v>0</v>
      </c>
      <c r="L2465" s="7">
        <v>1</v>
      </c>
      <c r="M2465" s="7" t="s">
        <v>6834</v>
      </c>
      <c r="N2465" s="7"/>
    </row>
    <row r="2466" spans="1:14" hidden="1" x14ac:dyDescent="0.35">
      <c r="A2466" s="7">
        <v>40302318</v>
      </c>
      <c r="B2466" s="7" t="s">
        <v>6949</v>
      </c>
      <c r="C2466" s="7" t="s">
        <v>4445</v>
      </c>
      <c r="D2466" s="7" t="s">
        <v>4446</v>
      </c>
      <c r="E2466" s="7" t="s">
        <v>0</v>
      </c>
      <c r="F2466" s="7" t="s">
        <v>0</v>
      </c>
      <c r="G2466" s="7">
        <v>2.5499999999999998</v>
      </c>
      <c r="H2466" s="7">
        <v>0</v>
      </c>
      <c r="I2466" s="7">
        <v>0</v>
      </c>
      <c r="J2466" s="7">
        <v>2.5499999999999998</v>
      </c>
      <c r="K2466" s="7" t="s">
        <v>0</v>
      </c>
      <c r="L2466" s="7">
        <v>1</v>
      </c>
      <c r="M2466" s="7" t="s">
        <v>6834</v>
      </c>
      <c r="N2466" s="7"/>
    </row>
    <row r="2467" spans="1:14" hidden="1" x14ac:dyDescent="0.35">
      <c r="A2467" s="7">
        <v>40302326</v>
      </c>
      <c r="B2467" s="7" t="s">
        <v>6950</v>
      </c>
      <c r="C2467" s="7" t="s">
        <v>4445</v>
      </c>
      <c r="D2467" s="7" t="s">
        <v>4446</v>
      </c>
      <c r="E2467" s="7" t="s">
        <v>0</v>
      </c>
      <c r="F2467" s="7" t="s">
        <v>0</v>
      </c>
      <c r="G2467" s="7">
        <v>12.15</v>
      </c>
      <c r="H2467" s="7">
        <v>0</v>
      </c>
      <c r="I2467" s="7">
        <v>0</v>
      </c>
      <c r="J2467" s="7">
        <v>12.15</v>
      </c>
      <c r="K2467" s="7" t="s">
        <v>0</v>
      </c>
      <c r="L2467" s="7">
        <v>1</v>
      </c>
      <c r="M2467" s="7" t="s">
        <v>6834</v>
      </c>
      <c r="N2467" s="7"/>
    </row>
    <row r="2468" spans="1:14" hidden="1" x14ac:dyDescent="0.35">
      <c r="A2468" s="7">
        <v>40302334</v>
      </c>
      <c r="B2468" s="7" t="s">
        <v>6951</v>
      </c>
      <c r="C2468" s="7" t="s">
        <v>4445</v>
      </c>
      <c r="D2468" s="7" t="s">
        <v>4446</v>
      </c>
      <c r="E2468" s="7" t="s">
        <v>0</v>
      </c>
      <c r="F2468" s="7" t="s">
        <v>0</v>
      </c>
      <c r="G2468" s="7">
        <v>25.81</v>
      </c>
      <c r="H2468" s="7">
        <v>0</v>
      </c>
      <c r="I2468" s="7">
        <v>0</v>
      </c>
      <c r="J2468" s="7">
        <v>25.81</v>
      </c>
      <c r="K2468" s="7" t="s">
        <v>0</v>
      </c>
      <c r="L2468" s="7">
        <v>1</v>
      </c>
      <c r="M2468" s="7" t="s">
        <v>6834</v>
      </c>
      <c r="N2468" s="7"/>
    </row>
    <row r="2469" spans="1:14" hidden="1" x14ac:dyDescent="0.35">
      <c r="A2469" s="7">
        <v>40302342</v>
      </c>
      <c r="B2469" s="7" t="s">
        <v>6952</v>
      </c>
      <c r="C2469" s="7" t="s">
        <v>4445</v>
      </c>
      <c r="D2469" s="7" t="s">
        <v>4446</v>
      </c>
      <c r="E2469" s="7" t="s">
        <v>0</v>
      </c>
      <c r="F2469" s="7" t="s">
        <v>0</v>
      </c>
      <c r="G2469" s="7">
        <v>25.2</v>
      </c>
      <c r="H2469" s="7">
        <v>0</v>
      </c>
      <c r="I2469" s="7">
        <v>0</v>
      </c>
      <c r="J2469" s="7">
        <v>25.2</v>
      </c>
      <c r="K2469" s="7" t="s">
        <v>0</v>
      </c>
      <c r="L2469" s="7">
        <v>1</v>
      </c>
      <c r="M2469" s="7" t="s">
        <v>6834</v>
      </c>
      <c r="N2469" s="7"/>
    </row>
    <row r="2470" spans="1:14" hidden="1" x14ac:dyDescent="0.35">
      <c r="A2470" s="7">
        <v>40302350</v>
      </c>
      <c r="B2470" s="7" t="s">
        <v>6953</v>
      </c>
      <c r="C2470" s="7" t="s">
        <v>4445</v>
      </c>
      <c r="D2470" s="7" t="s">
        <v>4446</v>
      </c>
      <c r="E2470" s="7" t="s">
        <v>0</v>
      </c>
      <c r="F2470" s="7" t="s">
        <v>0</v>
      </c>
      <c r="G2470" s="7">
        <v>25.2</v>
      </c>
      <c r="H2470" s="7">
        <v>0</v>
      </c>
      <c r="I2470" s="7">
        <v>0</v>
      </c>
      <c r="J2470" s="7">
        <v>25.2</v>
      </c>
      <c r="K2470" s="7" t="s">
        <v>0</v>
      </c>
      <c r="L2470" s="7">
        <v>1</v>
      </c>
      <c r="M2470" s="7" t="s">
        <v>6834</v>
      </c>
      <c r="N2470" s="7"/>
    </row>
    <row r="2471" spans="1:14" hidden="1" x14ac:dyDescent="0.35">
      <c r="A2471" s="7">
        <v>40302377</v>
      </c>
      <c r="B2471" s="7" t="s">
        <v>6954</v>
      </c>
      <c r="C2471" s="7" t="s">
        <v>4445</v>
      </c>
      <c r="D2471" s="7" t="s">
        <v>4446</v>
      </c>
      <c r="E2471" s="7" t="s">
        <v>0</v>
      </c>
      <c r="F2471" s="7" t="s">
        <v>0</v>
      </c>
      <c r="G2471" s="7">
        <v>2.65</v>
      </c>
      <c r="H2471" s="7">
        <v>0</v>
      </c>
      <c r="I2471" s="7">
        <v>0</v>
      </c>
      <c r="J2471" s="7">
        <v>2.65</v>
      </c>
      <c r="K2471" s="7" t="s">
        <v>0</v>
      </c>
      <c r="L2471" s="7">
        <v>1</v>
      </c>
      <c r="M2471" s="7" t="s">
        <v>6834</v>
      </c>
      <c r="N2471" s="7"/>
    </row>
    <row r="2472" spans="1:14" hidden="1" x14ac:dyDescent="0.35">
      <c r="A2472" s="7">
        <v>40302385</v>
      </c>
      <c r="B2472" s="7" t="s">
        <v>6955</v>
      </c>
      <c r="C2472" s="7" t="s">
        <v>4445</v>
      </c>
      <c r="D2472" s="7" t="s">
        <v>4446</v>
      </c>
      <c r="E2472" s="7" t="s">
        <v>0</v>
      </c>
      <c r="F2472" s="7" t="s">
        <v>0</v>
      </c>
      <c r="G2472" s="7">
        <v>3.1</v>
      </c>
      <c r="H2472" s="7">
        <v>0</v>
      </c>
      <c r="I2472" s="7">
        <v>0</v>
      </c>
      <c r="J2472" s="7">
        <v>3.1</v>
      </c>
      <c r="K2472" s="7" t="s">
        <v>0</v>
      </c>
      <c r="L2472" s="7">
        <v>1</v>
      </c>
      <c r="M2472" s="7" t="s">
        <v>6834</v>
      </c>
      <c r="N2472" s="7"/>
    </row>
    <row r="2473" spans="1:14" hidden="1" x14ac:dyDescent="0.35">
      <c r="A2473" s="7">
        <v>40302393</v>
      </c>
      <c r="B2473" s="7" t="s">
        <v>6956</v>
      </c>
      <c r="C2473" s="7" t="s">
        <v>4445</v>
      </c>
      <c r="D2473" s="7" t="s">
        <v>4446</v>
      </c>
      <c r="E2473" s="7" t="s">
        <v>0</v>
      </c>
      <c r="F2473" s="7" t="s">
        <v>0</v>
      </c>
      <c r="G2473" s="7">
        <v>2.13</v>
      </c>
      <c r="H2473" s="7">
        <v>0</v>
      </c>
      <c r="I2473" s="7">
        <v>0</v>
      </c>
      <c r="J2473" s="7">
        <v>2.13</v>
      </c>
      <c r="K2473" s="7" t="s">
        <v>0</v>
      </c>
      <c r="L2473" s="7">
        <v>1</v>
      </c>
      <c r="M2473" s="7" t="s">
        <v>6834</v>
      </c>
      <c r="N2473" s="7"/>
    </row>
    <row r="2474" spans="1:14" hidden="1" x14ac:dyDescent="0.35">
      <c r="A2474" s="7">
        <v>40302407</v>
      </c>
      <c r="B2474" s="7" t="s">
        <v>6957</v>
      </c>
      <c r="C2474" s="7" t="s">
        <v>4445</v>
      </c>
      <c r="D2474" s="7" t="s">
        <v>4446</v>
      </c>
      <c r="E2474" s="7" t="s">
        <v>0</v>
      </c>
      <c r="F2474" s="7" t="s">
        <v>0</v>
      </c>
      <c r="G2474" s="7">
        <v>2.5499999999999998</v>
      </c>
      <c r="H2474" s="7">
        <v>0</v>
      </c>
      <c r="I2474" s="7">
        <v>0</v>
      </c>
      <c r="J2474" s="7">
        <v>2.5499999999999998</v>
      </c>
      <c r="K2474" s="7" t="s">
        <v>0</v>
      </c>
      <c r="L2474" s="7">
        <v>1</v>
      </c>
      <c r="M2474" s="7" t="s">
        <v>6834</v>
      </c>
      <c r="N2474" s="7"/>
    </row>
    <row r="2475" spans="1:14" hidden="1" x14ac:dyDescent="0.35">
      <c r="A2475" s="7">
        <v>40302415</v>
      </c>
      <c r="B2475" s="7" t="s">
        <v>6958</v>
      </c>
      <c r="C2475" s="7" t="s">
        <v>4445</v>
      </c>
      <c r="D2475" s="7" t="s">
        <v>4446</v>
      </c>
      <c r="E2475" s="7" t="s">
        <v>0</v>
      </c>
      <c r="F2475" s="7" t="s">
        <v>0</v>
      </c>
      <c r="G2475" s="7">
        <v>16.05</v>
      </c>
      <c r="H2475" s="7">
        <v>0</v>
      </c>
      <c r="I2475" s="7">
        <v>0</v>
      </c>
      <c r="J2475" s="7">
        <v>16.05</v>
      </c>
      <c r="K2475" s="7" t="s">
        <v>0</v>
      </c>
      <c r="L2475" s="7">
        <v>1</v>
      </c>
      <c r="M2475" s="7" t="s">
        <v>6834</v>
      </c>
      <c r="N2475" s="7"/>
    </row>
    <row r="2476" spans="1:14" hidden="1" x14ac:dyDescent="0.35">
      <c r="A2476" s="7">
        <v>40302423</v>
      </c>
      <c r="B2476" s="7" t="s">
        <v>6959</v>
      </c>
      <c r="C2476" s="7" t="s">
        <v>4445</v>
      </c>
      <c r="D2476" s="7" t="s">
        <v>4446</v>
      </c>
      <c r="E2476" s="7" t="s">
        <v>0</v>
      </c>
      <c r="F2476" s="7" t="s">
        <v>0</v>
      </c>
      <c r="G2476" s="7">
        <v>2.5499999999999998</v>
      </c>
      <c r="H2476" s="7">
        <v>0</v>
      </c>
      <c r="I2476" s="7">
        <v>0</v>
      </c>
      <c r="J2476" s="7">
        <v>2.5499999999999998</v>
      </c>
      <c r="K2476" s="7" t="s">
        <v>0</v>
      </c>
      <c r="L2476" s="7">
        <v>1</v>
      </c>
      <c r="M2476" s="7" t="s">
        <v>6834</v>
      </c>
      <c r="N2476" s="7"/>
    </row>
    <row r="2477" spans="1:14" hidden="1" x14ac:dyDescent="0.35">
      <c r="A2477" s="7">
        <v>40302431</v>
      </c>
      <c r="B2477" s="7" t="s">
        <v>6960</v>
      </c>
      <c r="C2477" s="7" t="s">
        <v>4445</v>
      </c>
      <c r="D2477" s="7" t="s">
        <v>4446</v>
      </c>
      <c r="E2477" s="7" t="s">
        <v>0</v>
      </c>
      <c r="F2477" s="7" t="s">
        <v>0</v>
      </c>
      <c r="G2477" s="7">
        <v>150.07</v>
      </c>
      <c r="H2477" s="7">
        <v>0</v>
      </c>
      <c r="I2477" s="7">
        <v>0</v>
      </c>
      <c r="J2477" s="7">
        <v>150.07</v>
      </c>
      <c r="K2477" s="7" t="s">
        <v>0</v>
      </c>
      <c r="L2477" s="7">
        <v>1</v>
      </c>
      <c r="M2477" s="7" t="s">
        <v>6834</v>
      </c>
      <c r="N2477" s="7"/>
    </row>
    <row r="2478" spans="1:14" hidden="1" x14ac:dyDescent="0.35">
      <c r="A2478" s="7">
        <v>40302458</v>
      </c>
      <c r="B2478" s="7" t="s">
        <v>6961</v>
      </c>
      <c r="C2478" s="7" t="s">
        <v>4445</v>
      </c>
      <c r="D2478" s="7" t="s">
        <v>4446</v>
      </c>
      <c r="E2478" s="7" t="s">
        <v>0</v>
      </c>
      <c r="F2478" s="7" t="s">
        <v>0</v>
      </c>
      <c r="G2478" s="7">
        <v>103.15</v>
      </c>
      <c r="H2478" s="7">
        <v>0</v>
      </c>
      <c r="I2478" s="7">
        <v>0</v>
      </c>
      <c r="J2478" s="7">
        <v>103.15</v>
      </c>
      <c r="K2478" s="7" t="s">
        <v>0</v>
      </c>
      <c r="L2478" s="7">
        <v>1</v>
      </c>
      <c r="M2478" s="7" t="s">
        <v>6834</v>
      </c>
      <c r="N2478" s="7"/>
    </row>
    <row r="2479" spans="1:14" hidden="1" x14ac:dyDescent="0.35">
      <c r="A2479" s="7">
        <v>40302474</v>
      </c>
      <c r="B2479" s="7" t="s">
        <v>6962</v>
      </c>
      <c r="C2479" s="7" t="s">
        <v>4445</v>
      </c>
      <c r="D2479" s="7" t="s">
        <v>4446</v>
      </c>
      <c r="E2479" s="7" t="s">
        <v>0</v>
      </c>
      <c r="F2479" s="7" t="s">
        <v>0</v>
      </c>
      <c r="G2479" s="7">
        <v>24.3</v>
      </c>
      <c r="H2479" s="7">
        <v>0</v>
      </c>
      <c r="I2479" s="7">
        <v>0</v>
      </c>
      <c r="J2479" s="7">
        <v>24.3</v>
      </c>
      <c r="K2479" s="7" t="s">
        <v>0</v>
      </c>
      <c r="L2479" s="7">
        <v>1</v>
      </c>
      <c r="M2479" s="7" t="s">
        <v>6834</v>
      </c>
      <c r="N2479" s="7"/>
    </row>
    <row r="2480" spans="1:14" ht="26" hidden="1" x14ac:dyDescent="0.35">
      <c r="A2480" s="7">
        <v>40302482</v>
      </c>
      <c r="B2480" s="7" t="s">
        <v>6963</v>
      </c>
      <c r="C2480" s="7" t="s">
        <v>4445</v>
      </c>
      <c r="D2480" s="7" t="s">
        <v>4446</v>
      </c>
      <c r="E2480" s="7" t="s">
        <v>0</v>
      </c>
      <c r="F2480" s="7" t="s">
        <v>0</v>
      </c>
      <c r="G2480" s="7">
        <v>19.440000000000001</v>
      </c>
      <c r="H2480" s="7">
        <v>0</v>
      </c>
      <c r="I2480" s="7">
        <v>0</v>
      </c>
      <c r="J2480" s="7">
        <v>19.440000000000001</v>
      </c>
      <c r="K2480" s="7" t="s">
        <v>0</v>
      </c>
      <c r="L2480" s="7">
        <v>1</v>
      </c>
      <c r="M2480" s="7" t="s">
        <v>6834</v>
      </c>
      <c r="N2480" s="7"/>
    </row>
    <row r="2481" spans="1:14" hidden="1" x14ac:dyDescent="0.35">
      <c r="A2481" s="7">
        <v>40302490</v>
      </c>
      <c r="B2481" s="7" t="s">
        <v>6964</v>
      </c>
      <c r="C2481" s="7" t="s">
        <v>4445</v>
      </c>
      <c r="D2481" s="7" t="s">
        <v>4446</v>
      </c>
      <c r="E2481" s="7" t="s">
        <v>0</v>
      </c>
      <c r="F2481" s="7" t="s">
        <v>0</v>
      </c>
      <c r="G2481" s="7">
        <v>12.62</v>
      </c>
      <c r="H2481" s="7">
        <v>0</v>
      </c>
      <c r="I2481" s="7">
        <v>0</v>
      </c>
      <c r="J2481" s="7">
        <v>12.62</v>
      </c>
      <c r="K2481" s="7" t="s">
        <v>0</v>
      </c>
      <c r="L2481" s="7">
        <v>1</v>
      </c>
      <c r="M2481" s="7" t="s">
        <v>6834</v>
      </c>
      <c r="N2481" s="7"/>
    </row>
    <row r="2482" spans="1:14" hidden="1" x14ac:dyDescent="0.35">
      <c r="A2482" s="7">
        <v>40302504</v>
      </c>
      <c r="B2482" s="7" t="s">
        <v>6965</v>
      </c>
      <c r="C2482" s="7" t="s">
        <v>4445</v>
      </c>
      <c r="D2482" s="7" t="s">
        <v>4446</v>
      </c>
      <c r="E2482" s="7" t="s">
        <v>0</v>
      </c>
      <c r="F2482" s="7" t="s">
        <v>0</v>
      </c>
      <c r="G2482" s="7">
        <v>3.36</v>
      </c>
      <c r="H2482" s="7">
        <v>0</v>
      </c>
      <c r="I2482" s="7">
        <v>0</v>
      </c>
      <c r="J2482" s="7">
        <v>3.36</v>
      </c>
      <c r="K2482" s="7" t="s">
        <v>0</v>
      </c>
      <c r="L2482" s="7">
        <v>1</v>
      </c>
      <c r="M2482" s="7" t="s">
        <v>6834</v>
      </c>
      <c r="N2482" s="7"/>
    </row>
    <row r="2483" spans="1:14" hidden="1" x14ac:dyDescent="0.35">
      <c r="A2483" s="7">
        <v>40302512</v>
      </c>
      <c r="B2483" s="7" t="s">
        <v>6966</v>
      </c>
      <c r="C2483" s="7" t="s">
        <v>4445</v>
      </c>
      <c r="D2483" s="7" t="s">
        <v>4446</v>
      </c>
      <c r="E2483" s="7" t="s">
        <v>0</v>
      </c>
      <c r="F2483" s="7" t="s">
        <v>0</v>
      </c>
      <c r="G2483" s="7">
        <v>3.36</v>
      </c>
      <c r="H2483" s="7">
        <v>0</v>
      </c>
      <c r="I2483" s="7">
        <v>0</v>
      </c>
      <c r="J2483" s="7">
        <v>3.36</v>
      </c>
      <c r="K2483" s="7" t="s">
        <v>0</v>
      </c>
      <c r="L2483" s="7">
        <v>1</v>
      </c>
      <c r="M2483" s="7" t="s">
        <v>6834</v>
      </c>
      <c r="N2483" s="7"/>
    </row>
    <row r="2484" spans="1:14" hidden="1" x14ac:dyDescent="0.35">
      <c r="A2484" s="7">
        <v>40302520</v>
      </c>
      <c r="B2484" s="7" t="s">
        <v>6967</v>
      </c>
      <c r="C2484" s="7" t="s">
        <v>4445</v>
      </c>
      <c r="D2484" s="7" t="s">
        <v>4446</v>
      </c>
      <c r="E2484" s="7" t="s">
        <v>0</v>
      </c>
      <c r="F2484" s="7" t="s">
        <v>0</v>
      </c>
      <c r="G2484" s="7">
        <v>7.2</v>
      </c>
      <c r="H2484" s="7">
        <v>0</v>
      </c>
      <c r="I2484" s="7">
        <v>0</v>
      </c>
      <c r="J2484" s="7">
        <v>7.2</v>
      </c>
      <c r="K2484" s="7" t="s">
        <v>0</v>
      </c>
      <c r="L2484" s="7">
        <v>1</v>
      </c>
      <c r="M2484" s="7" t="s">
        <v>6834</v>
      </c>
      <c r="N2484" s="7"/>
    </row>
    <row r="2485" spans="1:14" hidden="1" x14ac:dyDescent="0.35">
      <c r="A2485" s="7">
        <v>40302539</v>
      </c>
      <c r="B2485" s="7" t="s">
        <v>6968</v>
      </c>
      <c r="C2485" s="7" t="s">
        <v>4445</v>
      </c>
      <c r="D2485" s="7" t="s">
        <v>4446</v>
      </c>
      <c r="E2485" s="7" t="s">
        <v>0</v>
      </c>
      <c r="F2485" s="7" t="s">
        <v>0</v>
      </c>
      <c r="G2485" s="7">
        <v>25.72</v>
      </c>
      <c r="H2485" s="7">
        <v>0</v>
      </c>
      <c r="I2485" s="7">
        <v>0</v>
      </c>
      <c r="J2485" s="7">
        <v>25.72</v>
      </c>
      <c r="K2485" s="7" t="s">
        <v>0</v>
      </c>
      <c r="L2485" s="7">
        <v>1</v>
      </c>
      <c r="M2485" s="7" t="s">
        <v>6834</v>
      </c>
      <c r="N2485" s="7"/>
    </row>
    <row r="2486" spans="1:14" hidden="1" x14ac:dyDescent="0.35">
      <c r="A2486" s="7">
        <v>40302547</v>
      </c>
      <c r="B2486" s="7" t="s">
        <v>6969</v>
      </c>
      <c r="C2486" s="7" t="s">
        <v>4445</v>
      </c>
      <c r="D2486" s="7" t="s">
        <v>4446</v>
      </c>
      <c r="E2486" s="7" t="s">
        <v>0</v>
      </c>
      <c r="F2486" s="7" t="s">
        <v>0</v>
      </c>
      <c r="G2486" s="7">
        <v>3.6</v>
      </c>
      <c r="H2486" s="7">
        <v>0</v>
      </c>
      <c r="I2486" s="7">
        <v>0</v>
      </c>
      <c r="J2486" s="7">
        <v>3.6</v>
      </c>
      <c r="K2486" s="7" t="s">
        <v>0</v>
      </c>
      <c r="L2486" s="7">
        <v>1</v>
      </c>
      <c r="M2486" s="7" t="s">
        <v>6834</v>
      </c>
      <c r="N2486" s="7"/>
    </row>
    <row r="2487" spans="1:14" hidden="1" x14ac:dyDescent="0.35">
      <c r="A2487" s="7">
        <v>40302555</v>
      </c>
      <c r="B2487" s="7" t="s">
        <v>6970</v>
      </c>
      <c r="C2487" s="7" t="s">
        <v>4445</v>
      </c>
      <c r="D2487" s="7" t="s">
        <v>4446</v>
      </c>
      <c r="E2487" s="7" t="s">
        <v>0</v>
      </c>
      <c r="F2487" s="7" t="s">
        <v>0</v>
      </c>
      <c r="G2487" s="7">
        <v>2.13</v>
      </c>
      <c r="H2487" s="7">
        <v>0</v>
      </c>
      <c r="I2487" s="7">
        <v>0</v>
      </c>
      <c r="J2487" s="7">
        <v>2.13</v>
      </c>
      <c r="K2487" s="7" t="s">
        <v>0</v>
      </c>
      <c r="L2487" s="7">
        <v>1</v>
      </c>
      <c r="M2487" s="7" t="s">
        <v>6834</v>
      </c>
      <c r="N2487" s="7"/>
    </row>
    <row r="2488" spans="1:14" hidden="1" x14ac:dyDescent="0.35">
      <c r="A2488" s="7">
        <v>40302563</v>
      </c>
      <c r="B2488" s="7" t="s">
        <v>6971</v>
      </c>
      <c r="C2488" s="7" t="s">
        <v>4445</v>
      </c>
      <c r="D2488" s="7" t="s">
        <v>4446</v>
      </c>
      <c r="E2488" s="7" t="s">
        <v>0</v>
      </c>
      <c r="F2488" s="7" t="s">
        <v>0</v>
      </c>
      <c r="G2488" s="7">
        <v>13.9</v>
      </c>
      <c r="H2488" s="7">
        <v>0</v>
      </c>
      <c r="I2488" s="7">
        <v>0</v>
      </c>
      <c r="J2488" s="7">
        <v>13.9</v>
      </c>
      <c r="K2488" s="7" t="s">
        <v>0</v>
      </c>
      <c r="L2488" s="7">
        <v>1</v>
      </c>
      <c r="M2488" s="7" t="s">
        <v>6834</v>
      </c>
      <c r="N2488" s="7"/>
    </row>
    <row r="2489" spans="1:14" hidden="1" x14ac:dyDescent="0.35">
      <c r="A2489" s="7">
        <v>40302571</v>
      </c>
      <c r="B2489" s="7" t="s">
        <v>6972</v>
      </c>
      <c r="C2489" s="7" t="s">
        <v>4445</v>
      </c>
      <c r="D2489" s="7" t="s">
        <v>4446</v>
      </c>
      <c r="E2489" s="7" t="s">
        <v>0</v>
      </c>
      <c r="F2489" s="7" t="s">
        <v>0</v>
      </c>
      <c r="G2489" s="7">
        <v>30.3</v>
      </c>
      <c r="H2489" s="7">
        <v>0</v>
      </c>
      <c r="I2489" s="7">
        <v>0</v>
      </c>
      <c r="J2489" s="7">
        <v>30.3</v>
      </c>
      <c r="K2489" s="7" t="s">
        <v>0</v>
      </c>
      <c r="L2489" s="7">
        <v>1</v>
      </c>
      <c r="M2489" s="7" t="s">
        <v>6834</v>
      </c>
      <c r="N2489" s="7"/>
    </row>
    <row r="2490" spans="1:14" hidden="1" x14ac:dyDescent="0.35">
      <c r="A2490" s="7">
        <v>40302580</v>
      </c>
      <c r="B2490" s="7" t="s">
        <v>6973</v>
      </c>
      <c r="C2490" s="7" t="s">
        <v>4445</v>
      </c>
      <c r="D2490" s="7" t="s">
        <v>4446</v>
      </c>
      <c r="E2490" s="7" t="s">
        <v>0</v>
      </c>
      <c r="F2490" s="7" t="s">
        <v>0</v>
      </c>
      <c r="G2490" s="7">
        <v>2.5499999999999998</v>
      </c>
      <c r="H2490" s="7">
        <v>0</v>
      </c>
      <c r="I2490" s="7">
        <v>0</v>
      </c>
      <c r="J2490" s="7">
        <v>2.5499999999999998</v>
      </c>
      <c r="K2490" s="7" t="s">
        <v>0</v>
      </c>
      <c r="L2490" s="7">
        <v>1</v>
      </c>
      <c r="M2490" s="7" t="s">
        <v>6834</v>
      </c>
      <c r="N2490" s="7"/>
    </row>
    <row r="2491" spans="1:14" hidden="1" x14ac:dyDescent="0.35">
      <c r="A2491" s="7">
        <v>40302598</v>
      </c>
      <c r="B2491" s="7" t="s">
        <v>6974</v>
      </c>
      <c r="C2491" s="7" t="s">
        <v>4445</v>
      </c>
      <c r="D2491" s="7" t="s">
        <v>4446</v>
      </c>
      <c r="E2491" s="7" t="s">
        <v>0</v>
      </c>
      <c r="F2491" s="7" t="s">
        <v>0</v>
      </c>
      <c r="G2491" s="7">
        <v>2.16</v>
      </c>
      <c r="H2491" s="7">
        <v>0</v>
      </c>
      <c r="I2491" s="7">
        <v>0</v>
      </c>
      <c r="J2491" s="7">
        <v>2.16</v>
      </c>
      <c r="K2491" s="7" t="s">
        <v>0</v>
      </c>
      <c r="L2491" s="7">
        <v>1</v>
      </c>
      <c r="M2491" s="7" t="s">
        <v>6834</v>
      </c>
      <c r="N2491" s="7"/>
    </row>
    <row r="2492" spans="1:14" hidden="1" x14ac:dyDescent="0.35">
      <c r="A2492" s="7">
        <v>40302601</v>
      </c>
      <c r="B2492" s="7" t="s">
        <v>6975</v>
      </c>
      <c r="C2492" s="7" t="s">
        <v>4445</v>
      </c>
      <c r="D2492" s="7" t="s">
        <v>4446</v>
      </c>
      <c r="E2492" s="7" t="s">
        <v>0</v>
      </c>
      <c r="F2492" s="7" t="s">
        <v>0</v>
      </c>
      <c r="G2492" s="7">
        <v>15.34</v>
      </c>
      <c r="H2492" s="7">
        <v>0</v>
      </c>
      <c r="I2492" s="7">
        <v>0</v>
      </c>
      <c r="J2492" s="7">
        <v>15.34</v>
      </c>
      <c r="K2492" s="7" t="s">
        <v>0</v>
      </c>
      <c r="L2492" s="7">
        <v>1</v>
      </c>
      <c r="M2492" s="7" t="s">
        <v>6834</v>
      </c>
      <c r="N2492" s="7"/>
    </row>
    <row r="2493" spans="1:14" hidden="1" x14ac:dyDescent="0.35">
      <c r="A2493" s="7">
        <v>40302610</v>
      </c>
      <c r="B2493" s="7" t="s">
        <v>6976</v>
      </c>
      <c r="C2493" s="7" t="s">
        <v>4445</v>
      </c>
      <c r="D2493" s="7" t="s">
        <v>4446</v>
      </c>
      <c r="E2493" s="7" t="s">
        <v>0</v>
      </c>
      <c r="F2493" s="7" t="s">
        <v>0</v>
      </c>
      <c r="G2493" s="7">
        <v>14.93</v>
      </c>
      <c r="H2493" s="7">
        <v>0</v>
      </c>
      <c r="I2493" s="7">
        <v>0</v>
      </c>
      <c r="J2493" s="7">
        <v>14.93</v>
      </c>
      <c r="K2493" s="7" t="s">
        <v>0</v>
      </c>
      <c r="L2493" s="7">
        <v>1</v>
      </c>
      <c r="M2493" s="7" t="s">
        <v>6834</v>
      </c>
      <c r="N2493" s="7"/>
    </row>
    <row r="2494" spans="1:14" hidden="1" x14ac:dyDescent="0.35">
      <c r="A2494" s="7">
        <v>40302628</v>
      </c>
      <c r="B2494" s="7" t="s">
        <v>6977</v>
      </c>
      <c r="C2494" s="7" t="s">
        <v>4445</v>
      </c>
      <c r="D2494" s="7" t="s">
        <v>4446</v>
      </c>
      <c r="E2494" s="7" t="s">
        <v>0</v>
      </c>
      <c r="F2494" s="7" t="s">
        <v>0</v>
      </c>
      <c r="G2494" s="7">
        <v>19.2</v>
      </c>
      <c r="H2494" s="7">
        <v>0</v>
      </c>
      <c r="I2494" s="7">
        <v>0</v>
      </c>
      <c r="J2494" s="7">
        <v>19.2</v>
      </c>
      <c r="K2494" s="7" t="s">
        <v>0</v>
      </c>
      <c r="L2494" s="7">
        <v>1</v>
      </c>
      <c r="M2494" s="7" t="s">
        <v>6834</v>
      </c>
      <c r="N2494" s="7"/>
    </row>
    <row r="2495" spans="1:14" hidden="1" x14ac:dyDescent="0.35">
      <c r="A2495" s="7">
        <v>40302636</v>
      </c>
      <c r="B2495" s="7" t="s">
        <v>6978</v>
      </c>
      <c r="C2495" s="7" t="s">
        <v>4445</v>
      </c>
      <c r="D2495" s="7" t="s">
        <v>4446</v>
      </c>
      <c r="E2495" s="7" t="s">
        <v>0</v>
      </c>
      <c r="F2495" s="7" t="s">
        <v>0</v>
      </c>
      <c r="G2495" s="7">
        <v>2.16</v>
      </c>
      <c r="H2495" s="7">
        <v>0</v>
      </c>
      <c r="I2495" s="7">
        <v>0</v>
      </c>
      <c r="J2495" s="7">
        <v>2.16</v>
      </c>
      <c r="K2495" s="7" t="s">
        <v>0</v>
      </c>
      <c r="L2495" s="7">
        <v>1</v>
      </c>
      <c r="M2495" s="7" t="s">
        <v>6834</v>
      </c>
      <c r="N2495" s="7"/>
    </row>
    <row r="2496" spans="1:14" hidden="1" x14ac:dyDescent="0.35">
      <c r="A2496" s="7">
        <v>40302644</v>
      </c>
      <c r="B2496" s="7" t="s">
        <v>6979</v>
      </c>
      <c r="C2496" s="7" t="s">
        <v>4445</v>
      </c>
      <c r="D2496" s="7" t="s">
        <v>4446</v>
      </c>
      <c r="E2496" s="7" t="s">
        <v>0</v>
      </c>
      <c r="F2496" s="7" t="s">
        <v>0</v>
      </c>
      <c r="G2496" s="7">
        <v>16.05</v>
      </c>
      <c r="H2496" s="7">
        <v>0</v>
      </c>
      <c r="I2496" s="7">
        <v>0</v>
      </c>
      <c r="J2496" s="7">
        <v>16.05</v>
      </c>
      <c r="K2496" s="7" t="s">
        <v>0</v>
      </c>
      <c r="L2496" s="7">
        <v>1</v>
      </c>
      <c r="M2496" s="7" t="s">
        <v>6834</v>
      </c>
      <c r="N2496" s="7"/>
    </row>
    <row r="2497" spans="1:14" hidden="1" x14ac:dyDescent="0.35">
      <c r="A2497" s="7">
        <v>40302652</v>
      </c>
      <c r="B2497" s="7" t="s">
        <v>6980</v>
      </c>
      <c r="C2497" s="7" t="s">
        <v>4445</v>
      </c>
      <c r="D2497" s="7" t="s">
        <v>4446</v>
      </c>
      <c r="E2497" s="7" t="s">
        <v>0</v>
      </c>
      <c r="F2497" s="7" t="s">
        <v>0</v>
      </c>
      <c r="G2497" s="7">
        <v>4.32</v>
      </c>
      <c r="H2497" s="7">
        <v>0</v>
      </c>
      <c r="I2497" s="7">
        <v>0</v>
      </c>
      <c r="J2497" s="7">
        <v>4.32</v>
      </c>
      <c r="K2497" s="7" t="s">
        <v>0</v>
      </c>
      <c r="L2497" s="7">
        <v>0</v>
      </c>
      <c r="M2497" s="7" t="s">
        <v>6834</v>
      </c>
      <c r="N2497" s="7"/>
    </row>
    <row r="2498" spans="1:14" hidden="1" x14ac:dyDescent="0.35">
      <c r="A2498" s="7">
        <v>40302660</v>
      </c>
      <c r="B2498" s="7" t="s">
        <v>6981</v>
      </c>
      <c r="C2498" s="7" t="s">
        <v>4445</v>
      </c>
      <c r="D2498" s="7" t="s">
        <v>4446</v>
      </c>
      <c r="E2498" s="7" t="s">
        <v>0</v>
      </c>
      <c r="F2498" s="7" t="s">
        <v>0</v>
      </c>
      <c r="G2498" s="7">
        <v>3.4</v>
      </c>
      <c r="H2498" s="7">
        <v>0</v>
      </c>
      <c r="I2498" s="7">
        <v>0</v>
      </c>
      <c r="J2498" s="7">
        <v>3.4</v>
      </c>
      <c r="K2498" s="7" t="s">
        <v>0</v>
      </c>
      <c r="L2498" s="7">
        <v>1</v>
      </c>
      <c r="M2498" s="7" t="s">
        <v>6834</v>
      </c>
      <c r="N2498" s="7"/>
    </row>
    <row r="2499" spans="1:14" hidden="1" x14ac:dyDescent="0.35">
      <c r="A2499" s="7">
        <v>40302679</v>
      </c>
      <c r="B2499" s="7" t="s">
        <v>6982</v>
      </c>
      <c r="C2499" s="7" t="s">
        <v>4445</v>
      </c>
      <c r="D2499" s="7" t="s">
        <v>4446</v>
      </c>
      <c r="E2499" s="7" t="s">
        <v>0</v>
      </c>
      <c r="F2499" s="7" t="s">
        <v>0</v>
      </c>
      <c r="G2499" s="7">
        <v>6.48</v>
      </c>
      <c r="H2499" s="7">
        <v>0</v>
      </c>
      <c r="I2499" s="7">
        <v>0</v>
      </c>
      <c r="J2499" s="7">
        <v>6.48</v>
      </c>
      <c r="K2499" s="7" t="s">
        <v>0</v>
      </c>
      <c r="L2499" s="7">
        <v>0</v>
      </c>
      <c r="M2499" s="7" t="s">
        <v>6834</v>
      </c>
      <c r="N2499" s="7"/>
    </row>
    <row r="2500" spans="1:14" hidden="1" x14ac:dyDescent="0.35">
      <c r="A2500" s="7">
        <v>40302687</v>
      </c>
      <c r="B2500" s="7" t="s">
        <v>6983</v>
      </c>
      <c r="C2500" s="7" t="s">
        <v>4445</v>
      </c>
      <c r="D2500" s="7" t="s">
        <v>4446</v>
      </c>
      <c r="E2500" s="7" t="s">
        <v>0</v>
      </c>
      <c r="F2500" s="7" t="s">
        <v>0</v>
      </c>
      <c r="G2500" s="7">
        <v>104.04</v>
      </c>
      <c r="H2500" s="7">
        <v>0</v>
      </c>
      <c r="I2500" s="7">
        <v>0</v>
      </c>
      <c r="J2500" s="7">
        <v>104.04</v>
      </c>
      <c r="K2500" s="7" t="s">
        <v>0</v>
      </c>
      <c r="L2500" s="7">
        <v>1</v>
      </c>
      <c r="M2500" s="7" t="s">
        <v>6834</v>
      </c>
      <c r="N2500" s="7"/>
    </row>
    <row r="2501" spans="1:14" hidden="1" x14ac:dyDescent="0.35">
      <c r="A2501" s="7">
        <v>40302695</v>
      </c>
      <c r="B2501" s="7" t="s">
        <v>6984</v>
      </c>
      <c r="C2501" s="7" t="s">
        <v>4445</v>
      </c>
      <c r="D2501" s="7" t="s">
        <v>4446</v>
      </c>
      <c r="E2501" s="7" t="s">
        <v>0</v>
      </c>
      <c r="F2501" s="7" t="s">
        <v>0</v>
      </c>
      <c r="G2501" s="7">
        <v>2.65</v>
      </c>
      <c r="H2501" s="7">
        <v>0</v>
      </c>
      <c r="I2501" s="7">
        <v>0</v>
      </c>
      <c r="J2501" s="7">
        <v>2.65</v>
      </c>
      <c r="K2501" s="7" t="s">
        <v>0</v>
      </c>
      <c r="L2501" s="7">
        <v>1</v>
      </c>
      <c r="M2501" s="7" t="s">
        <v>6834</v>
      </c>
      <c r="N2501" s="7"/>
    </row>
    <row r="2502" spans="1:14" hidden="1" x14ac:dyDescent="0.35">
      <c r="A2502" s="7">
        <v>40302709</v>
      </c>
      <c r="B2502" s="7" t="s">
        <v>6985</v>
      </c>
      <c r="C2502" s="7" t="s">
        <v>4445</v>
      </c>
      <c r="D2502" s="7" t="s">
        <v>4446</v>
      </c>
      <c r="E2502" s="7" t="s">
        <v>0</v>
      </c>
      <c r="F2502" s="7" t="s">
        <v>0</v>
      </c>
      <c r="G2502" s="7">
        <v>8.15</v>
      </c>
      <c r="H2502" s="7">
        <v>0</v>
      </c>
      <c r="I2502" s="7">
        <v>0</v>
      </c>
      <c r="J2502" s="7">
        <v>8.15</v>
      </c>
      <c r="K2502" s="7" t="s">
        <v>0</v>
      </c>
      <c r="L2502" s="7">
        <v>0</v>
      </c>
      <c r="M2502" s="7" t="s">
        <v>6834</v>
      </c>
      <c r="N2502" s="7"/>
    </row>
    <row r="2503" spans="1:14" hidden="1" x14ac:dyDescent="0.35">
      <c r="A2503" s="7">
        <v>40302717</v>
      </c>
      <c r="B2503" s="7" t="s">
        <v>6986</v>
      </c>
      <c r="C2503" s="7" t="s">
        <v>4445</v>
      </c>
      <c r="D2503" s="7" t="s">
        <v>4446</v>
      </c>
      <c r="E2503" s="7" t="s">
        <v>0</v>
      </c>
      <c r="F2503" s="7" t="s">
        <v>0</v>
      </c>
      <c r="G2503" s="7">
        <v>17.27</v>
      </c>
      <c r="H2503" s="7">
        <v>0</v>
      </c>
      <c r="I2503" s="7">
        <v>0</v>
      </c>
      <c r="J2503" s="7">
        <v>17.27</v>
      </c>
      <c r="K2503" s="7" t="s">
        <v>0</v>
      </c>
      <c r="L2503" s="7">
        <v>0</v>
      </c>
      <c r="M2503" s="7" t="s">
        <v>6834</v>
      </c>
      <c r="N2503" s="7"/>
    </row>
    <row r="2504" spans="1:14" hidden="1" x14ac:dyDescent="0.35">
      <c r="A2504" s="7">
        <v>40302725</v>
      </c>
      <c r="B2504" s="7" t="s">
        <v>6987</v>
      </c>
      <c r="C2504" s="7" t="s">
        <v>4445</v>
      </c>
      <c r="D2504" s="7" t="s">
        <v>4446</v>
      </c>
      <c r="E2504" s="7" t="s">
        <v>0</v>
      </c>
      <c r="F2504" s="7" t="s">
        <v>0</v>
      </c>
      <c r="G2504" s="7">
        <v>17.27</v>
      </c>
      <c r="H2504" s="7">
        <v>0</v>
      </c>
      <c r="I2504" s="7">
        <v>0</v>
      </c>
      <c r="J2504" s="7">
        <v>17.27</v>
      </c>
      <c r="K2504" s="7" t="s">
        <v>0</v>
      </c>
      <c r="L2504" s="7">
        <v>0</v>
      </c>
      <c r="M2504" s="7" t="s">
        <v>6834</v>
      </c>
      <c r="N2504" s="7"/>
    </row>
    <row r="2505" spans="1:14" ht="26" hidden="1" x14ac:dyDescent="0.35">
      <c r="A2505" s="7">
        <v>40302750</v>
      </c>
      <c r="B2505" s="7" t="s">
        <v>6988</v>
      </c>
      <c r="C2505" s="7" t="s">
        <v>4445</v>
      </c>
      <c r="D2505" s="7" t="s">
        <v>4446</v>
      </c>
      <c r="E2505" s="7" t="s">
        <v>0</v>
      </c>
      <c r="F2505" s="7" t="s">
        <v>0</v>
      </c>
      <c r="G2505" s="7">
        <v>15.12</v>
      </c>
      <c r="H2505" s="7">
        <v>0</v>
      </c>
      <c r="I2505" s="7">
        <v>0</v>
      </c>
      <c r="J2505" s="7">
        <v>15.12</v>
      </c>
      <c r="K2505" s="7" t="s">
        <v>0</v>
      </c>
      <c r="L2505" s="7">
        <v>0</v>
      </c>
      <c r="M2505" s="7" t="s">
        <v>6834</v>
      </c>
      <c r="N2505" s="7"/>
    </row>
    <row r="2506" spans="1:14" hidden="1" x14ac:dyDescent="0.35">
      <c r="A2506" s="7">
        <v>40302830</v>
      </c>
      <c r="B2506" s="7" t="s">
        <v>6989</v>
      </c>
      <c r="C2506" s="7" t="s">
        <v>4445</v>
      </c>
      <c r="D2506" s="7" t="s">
        <v>4446</v>
      </c>
      <c r="E2506" s="7" t="s">
        <v>0</v>
      </c>
      <c r="F2506" s="7" t="s">
        <v>0</v>
      </c>
      <c r="G2506" s="7">
        <v>16.59</v>
      </c>
      <c r="H2506" s="7">
        <v>0</v>
      </c>
      <c r="I2506" s="7">
        <v>0</v>
      </c>
      <c r="J2506" s="7">
        <v>16.59</v>
      </c>
      <c r="K2506" s="7" t="s">
        <v>0</v>
      </c>
      <c r="L2506" s="7">
        <v>1</v>
      </c>
      <c r="M2506" s="7" t="s">
        <v>6834</v>
      </c>
      <c r="N2506" s="7"/>
    </row>
    <row r="2507" spans="1:14" hidden="1" x14ac:dyDescent="0.35">
      <c r="A2507" s="7">
        <v>40302903</v>
      </c>
      <c r="B2507" s="7" t="s">
        <v>6990</v>
      </c>
      <c r="C2507" s="7" t="s">
        <v>4445</v>
      </c>
      <c r="D2507" s="7" t="s">
        <v>4446</v>
      </c>
      <c r="E2507" s="7" t="s">
        <v>0</v>
      </c>
      <c r="F2507" s="7" t="s">
        <v>0</v>
      </c>
      <c r="G2507" s="7">
        <v>188.28</v>
      </c>
      <c r="H2507" s="7">
        <v>0</v>
      </c>
      <c r="I2507" s="7">
        <v>0</v>
      </c>
      <c r="J2507" s="7">
        <v>188.28</v>
      </c>
      <c r="K2507" s="7" t="s">
        <v>0</v>
      </c>
      <c r="L2507" s="7">
        <v>0</v>
      </c>
      <c r="M2507" s="7" t="s">
        <v>6834</v>
      </c>
      <c r="N2507" s="7"/>
    </row>
    <row r="2508" spans="1:14" hidden="1" x14ac:dyDescent="0.35">
      <c r="A2508" s="7">
        <v>40309266</v>
      </c>
      <c r="B2508" s="7" t="s">
        <v>6991</v>
      </c>
      <c r="C2508" s="7" t="s">
        <v>4445</v>
      </c>
      <c r="D2508" s="7" t="s">
        <v>4446</v>
      </c>
      <c r="E2508" s="7" t="s">
        <v>0</v>
      </c>
      <c r="F2508" s="7" t="s">
        <v>0</v>
      </c>
      <c r="G2508" s="7">
        <v>23.45</v>
      </c>
      <c r="H2508" s="7">
        <v>0</v>
      </c>
      <c r="I2508" s="7">
        <v>0</v>
      </c>
      <c r="J2508" s="7">
        <v>23.45</v>
      </c>
      <c r="K2508" s="7" t="s">
        <v>0</v>
      </c>
      <c r="L2508" s="7">
        <v>0</v>
      </c>
      <c r="M2508" s="7" t="s">
        <v>6834</v>
      </c>
      <c r="N2508" s="7"/>
    </row>
    <row r="2509" spans="1:14" hidden="1" x14ac:dyDescent="0.35">
      <c r="A2509" s="7">
        <v>40321509</v>
      </c>
      <c r="B2509" s="7" t="s">
        <v>6992</v>
      </c>
      <c r="C2509" s="7" t="s">
        <v>4445</v>
      </c>
      <c r="D2509" s="7" t="s">
        <v>4446</v>
      </c>
      <c r="E2509" s="7" t="s">
        <v>0</v>
      </c>
      <c r="F2509" s="7" t="s">
        <v>0</v>
      </c>
      <c r="G2509" s="7">
        <v>3.89</v>
      </c>
      <c r="H2509" s="7">
        <v>0</v>
      </c>
      <c r="I2509" s="7">
        <v>0</v>
      </c>
      <c r="J2509" s="7">
        <v>3.89</v>
      </c>
      <c r="K2509" s="7" t="s">
        <v>0</v>
      </c>
      <c r="L2509" s="7">
        <v>0</v>
      </c>
      <c r="M2509" s="7" t="s">
        <v>6834</v>
      </c>
      <c r="N2509" s="7"/>
    </row>
    <row r="2510" spans="1:14" hidden="1" x14ac:dyDescent="0.35">
      <c r="A2510" s="7">
        <v>40321568</v>
      </c>
      <c r="B2510" s="7" t="s">
        <v>6993</v>
      </c>
      <c r="C2510" s="7" t="s">
        <v>4445</v>
      </c>
      <c r="D2510" s="7" t="s">
        <v>4446</v>
      </c>
      <c r="E2510" s="7" t="s">
        <v>0</v>
      </c>
      <c r="F2510" s="7" t="s">
        <v>0</v>
      </c>
      <c r="G2510" s="7">
        <v>35.58</v>
      </c>
      <c r="H2510" s="7">
        <v>0</v>
      </c>
      <c r="I2510" s="7">
        <v>0</v>
      </c>
      <c r="J2510" s="7">
        <v>35.58</v>
      </c>
      <c r="K2510" s="7" t="s">
        <v>0</v>
      </c>
      <c r="L2510" s="7">
        <v>0</v>
      </c>
      <c r="M2510" s="7" t="s">
        <v>6834</v>
      </c>
      <c r="N2510" s="7"/>
    </row>
    <row r="2511" spans="1:14" hidden="1" x14ac:dyDescent="0.35">
      <c r="A2511" s="7">
        <v>40321614</v>
      </c>
      <c r="B2511" s="7" t="s">
        <v>6994</v>
      </c>
      <c r="C2511" s="7" t="s">
        <v>4445</v>
      </c>
      <c r="D2511" s="7" t="s">
        <v>4446</v>
      </c>
      <c r="E2511" s="7" t="s">
        <v>0</v>
      </c>
      <c r="F2511" s="7" t="s">
        <v>0</v>
      </c>
      <c r="G2511" s="7">
        <v>64.13</v>
      </c>
      <c r="H2511" s="7">
        <v>0</v>
      </c>
      <c r="I2511" s="7">
        <v>0</v>
      </c>
      <c r="J2511" s="7">
        <v>64.13</v>
      </c>
      <c r="K2511" s="7" t="s">
        <v>0</v>
      </c>
      <c r="L2511" s="7">
        <v>0</v>
      </c>
      <c r="M2511" s="7" t="s">
        <v>6834</v>
      </c>
      <c r="N2511" s="7"/>
    </row>
    <row r="2512" spans="1:14" hidden="1" x14ac:dyDescent="0.35">
      <c r="A2512" s="7">
        <v>40322378</v>
      </c>
      <c r="B2512" s="7" t="s">
        <v>6995</v>
      </c>
      <c r="C2512" s="7" t="s">
        <v>4445</v>
      </c>
      <c r="D2512" s="7" t="s">
        <v>4446</v>
      </c>
      <c r="E2512" s="7" t="s">
        <v>0</v>
      </c>
      <c r="F2512" s="7" t="s">
        <v>0</v>
      </c>
      <c r="G2512" s="7">
        <v>2.2400000000000002</v>
      </c>
      <c r="H2512" s="7">
        <v>0</v>
      </c>
      <c r="I2512" s="7">
        <v>0</v>
      </c>
      <c r="J2512" s="7">
        <v>2.2400000000000002</v>
      </c>
      <c r="K2512" s="7" t="s">
        <v>0</v>
      </c>
      <c r="L2512" s="7">
        <v>0</v>
      </c>
      <c r="M2512" s="7" t="s">
        <v>6834</v>
      </c>
      <c r="N2512" s="7"/>
    </row>
    <row r="2513" spans="1:14" ht="26" hidden="1" x14ac:dyDescent="0.35">
      <c r="A2513" s="7">
        <v>40502180</v>
      </c>
      <c r="B2513" s="7" t="s">
        <v>6996</v>
      </c>
      <c r="C2513" s="7" t="s">
        <v>4445</v>
      </c>
      <c r="D2513" s="7" t="s">
        <v>4446</v>
      </c>
      <c r="E2513" s="7" t="s">
        <v>0</v>
      </c>
      <c r="F2513" s="7" t="s">
        <v>0</v>
      </c>
      <c r="G2513" s="7">
        <v>183.83</v>
      </c>
      <c r="H2513" s="7">
        <v>0</v>
      </c>
      <c r="I2513" s="7">
        <v>0</v>
      </c>
      <c r="J2513" s="7">
        <v>183.83</v>
      </c>
      <c r="K2513" s="7" t="s">
        <v>0</v>
      </c>
      <c r="L2513" s="7">
        <v>0</v>
      </c>
      <c r="M2513" s="7" t="s">
        <v>6834</v>
      </c>
      <c r="N2513" s="7"/>
    </row>
    <row r="2514" spans="1:14" ht="26" hidden="1" x14ac:dyDescent="0.35">
      <c r="A2514" s="7">
        <v>40502236</v>
      </c>
      <c r="B2514" s="7" t="s">
        <v>6997</v>
      </c>
      <c r="C2514" s="7" t="s">
        <v>4445</v>
      </c>
      <c r="D2514" s="7" t="s">
        <v>4446</v>
      </c>
      <c r="E2514" s="7" t="s">
        <v>0</v>
      </c>
      <c r="F2514" s="7" t="s">
        <v>0</v>
      </c>
      <c r="G2514" s="7">
        <v>183.83</v>
      </c>
      <c r="H2514" s="7">
        <v>0</v>
      </c>
      <c r="I2514" s="7">
        <v>0</v>
      </c>
      <c r="J2514" s="7">
        <v>183.83</v>
      </c>
      <c r="K2514" s="7" t="s">
        <v>0</v>
      </c>
      <c r="L2514" s="7">
        <v>0</v>
      </c>
      <c r="M2514" s="7" t="s">
        <v>6834</v>
      </c>
      <c r="N2514" s="7"/>
    </row>
    <row r="2515" spans="1:14" hidden="1" x14ac:dyDescent="0.35">
      <c r="A2515" s="7">
        <v>40303012</v>
      </c>
      <c r="B2515" s="7" t="s">
        <v>6998</v>
      </c>
      <c r="C2515" s="7" t="s">
        <v>4445</v>
      </c>
      <c r="D2515" s="7" t="s">
        <v>4446</v>
      </c>
      <c r="E2515" s="7" t="s">
        <v>0</v>
      </c>
      <c r="F2515" s="7" t="s">
        <v>0</v>
      </c>
      <c r="G2515" s="7">
        <v>10.08</v>
      </c>
      <c r="H2515" s="7">
        <v>0</v>
      </c>
      <c r="I2515" s="7">
        <v>0</v>
      </c>
      <c r="J2515" s="7">
        <v>10.08</v>
      </c>
      <c r="K2515" s="7" t="s">
        <v>0</v>
      </c>
      <c r="L2515" s="7">
        <v>1</v>
      </c>
      <c r="M2515" s="7" t="s">
        <v>6834</v>
      </c>
      <c r="N2515" s="7"/>
    </row>
    <row r="2516" spans="1:14" hidden="1" x14ac:dyDescent="0.35">
      <c r="A2516" s="7">
        <v>40303020</v>
      </c>
      <c r="B2516" s="7" t="s">
        <v>6999</v>
      </c>
      <c r="C2516" s="7" t="s">
        <v>4445</v>
      </c>
      <c r="D2516" s="7" t="s">
        <v>4446</v>
      </c>
      <c r="E2516" s="7" t="s">
        <v>0</v>
      </c>
      <c r="F2516" s="7" t="s">
        <v>0</v>
      </c>
      <c r="G2516" s="7">
        <v>2.0499999999999998</v>
      </c>
      <c r="H2516" s="7">
        <v>0</v>
      </c>
      <c r="I2516" s="7">
        <v>0</v>
      </c>
      <c r="J2516" s="7">
        <v>2.0499999999999998</v>
      </c>
      <c r="K2516" s="7" t="s">
        <v>0</v>
      </c>
      <c r="L2516" s="7">
        <v>1</v>
      </c>
      <c r="M2516" s="7" t="s">
        <v>6834</v>
      </c>
      <c r="N2516" s="7"/>
    </row>
    <row r="2517" spans="1:14" ht="26" hidden="1" x14ac:dyDescent="0.35">
      <c r="A2517" s="7">
        <v>40303039</v>
      </c>
      <c r="B2517" s="7" t="s">
        <v>7000</v>
      </c>
      <c r="C2517" s="7" t="s">
        <v>4445</v>
      </c>
      <c r="D2517" s="7" t="s">
        <v>4446</v>
      </c>
      <c r="E2517" s="7" t="s">
        <v>0</v>
      </c>
      <c r="F2517" s="7" t="s">
        <v>0</v>
      </c>
      <c r="G2517" s="7">
        <v>6.6</v>
      </c>
      <c r="H2517" s="7">
        <v>0</v>
      </c>
      <c r="I2517" s="7">
        <v>0</v>
      </c>
      <c r="J2517" s="7">
        <v>6.6</v>
      </c>
      <c r="K2517" s="7" t="s">
        <v>0</v>
      </c>
      <c r="L2517" s="7">
        <v>1</v>
      </c>
      <c r="M2517" s="7" t="s">
        <v>6834</v>
      </c>
      <c r="N2517" s="7"/>
    </row>
    <row r="2518" spans="1:14" hidden="1" x14ac:dyDescent="0.35">
      <c r="A2518" s="7">
        <v>40303055</v>
      </c>
      <c r="B2518" s="7" t="s">
        <v>7001</v>
      </c>
      <c r="C2518" s="7" t="s">
        <v>4445</v>
      </c>
      <c r="D2518" s="7" t="s">
        <v>4446</v>
      </c>
      <c r="E2518" s="7" t="s">
        <v>0</v>
      </c>
      <c r="F2518" s="7" t="s">
        <v>0</v>
      </c>
      <c r="G2518" s="7">
        <v>4.8</v>
      </c>
      <c r="H2518" s="7">
        <v>0</v>
      </c>
      <c r="I2518" s="7">
        <v>0</v>
      </c>
      <c r="J2518" s="7">
        <v>4.8</v>
      </c>
      <c r="K2518" s="7" t="s">
        <v>0</v>
      </c>
      <c r="L2518" s="7">
        <v>1</v>
      </c>
      <c r="M2518" s="7" t="s">
        <v>6834</v>
      </c>
      <c r="N2518" s="7"/>
    </row>
    <row r="2519" spans="1:14" hidden="1" x14ac:dyDescent="0.35">
      <c r="A2519" s="7">
        <v>40303063</v>
      </c>
      <c r="B2519" s="7" t="s">
        <v>7002</v>
      </c>
      <c r="C2519" s="7" t="s">
        <v>4445</v>
      </c>
      <c r="D2519" s="7" t="s">
        <v>4446</v>
      </c>
      <c r="E2519" s="7" t="s">
        <v>0</v>
      </c>
      <c r="F2519" s="7" t="s">
        <v>0</v>
      </c>
      <c r="G2519" s="7">
        <v>2.0499999999999998</v>
      </c>
      <c r="H2519" s="7">
        <v>0</v>
      </c>
      <c r="I2519" s="7">
        <v>0</v>
      </c>
      <c r="J2519" s="7">
        <v>2.0499999999999998</v>
      </c>
      <c r="K2519" s="7" t="s">
        <v>0</v>
      </c>
      <c r="L2519" s="7">
        <v>1</v>
      </c>
      <c r="M2519" s="7" t="s">
        <v>6834</v>
      </c>
      <c r="N2519" s="7"/>
    </row>
    <row r="2520" spans="1:14" hidden="1" x14ac:dyDescent="0.35">
      <c r="A2520" s="7">
        <v>40303071</v>
      </c>
      <c r="B2520" s="7" t="s">
        <v>7003</v>
      </c>
      <c r="C2520" s="7" t="s">
        <v>4445</v>
      </c>
      <c r="D2520" s="7" t="s">
        <v>4446</v>
      </c>
      <c r="E2520" s="7" t="s">
        <v>0</v>
      </c>
      <c r="F2520" s="7" t="s">
        <v>0</v>
      </c>
      <c r="G2520" s="7">
        <v>2.0499999999999998</v>
      </c>
      <c r="H2520" s="7">
        <v>0</v>
      </c>
      <c r="I2520" s="7">
        <v>0</v>
      </c>
      <c r="J2520" s="7">
        <v>2.0499999999999998</v>
      </c>
      <c r="K2520" s="7" t="s">
        <v>0</v>
      </c>
      <c r="L2520" s="7">
        <v>1</v>
      </c>
      <c r="M2520" s="7" t="s">
        <v>6834</v>
      </c>
      <c r="N2520" s="7"/>
    </row>
    <row r="2521" spans="1:14" hidden="1" x14ac:dyDescent="0.35">
      <c r="A2521" s="7">
        <v>40303080</v>
      </c>
      <c r="B2521" s="7" t="s">
        <v>7004</v>
      </c>
      <c r="C2521" s="7" t="s">
        <v>4445</v>
      </c>
      <c r="D2521" s="7" t="s">
        <v>4446</v>
      </c>
      <c r="E2521" s="7" t="s">
        <v>0</v>
      </c>
      <c r="F2521" s="7" t="s">
        <v>0</v>
      </c>
      <c r="G2521" s="7">
        <v>2.16</v>
      </c>
      <c r="H2521" s="7">
        <v>0</v>
      </c>
      <c r="I2521" s="7">
        <v>0</v>
      </c>
      <c r="J2521" s="7">
        <v>2.16</v>
      </c>
      <c r="K2521" s="7" t="s">
        <v>0</v>
      </c>
      <c r="L2521" s="7">
        <v>1</v>
      </c>
      <c r="M2521" s="7" t="s">
        <v>6834</v>
      </c>
      <c r="N2521" s="7"/>
    </row>
    <row r="2522" spans="1:14" hidden="1" x14ac:dyDescent="0.35">
      <c r="A2522" s="7">
        <v>40303098</v>
      </c>
      <c r="B2522" s="7" t="s">
        <v>7005</v>
      </c>
      <c r="C2522" s="7" t="s">
        <v>4445</v>
      </c>
      <c r="D2522" s="7" t="s">
        <v>4446</v>
      </c>
      <c r="E2522" s="7" t="s">
        <v>0</v>
      </c>
      <c r="F2522" s="7" t="s">
        <v>0</v>
      </c>
      <c r="G2522" s="7">
        <v>2.0499999999999998</v>
      </c>
      <c r="H2522" s="7">
        <v>0</v>
      </c>
      <c r="I2522" s="7">
        <v>0</v>
      </c>
      <c r="J2522" s="7">
        <v>2.0499999999999998</v>
      </c>
      <c r="K2522" s="7" t="s">
        <v>0</v>
      </c>
      <c r="L2522" s="7">
        <v>1</v>
      </c>
      <c r="M2522" s="7" t="s">
        <v>6834</v>
      </c>
      <c r="N2522" s="7"/>
    </row>
    <row r="2523" spans="1:14" hidden="1" x14ac:dyDescent="0.35">
      <c r="A2523" s="7">
        <v>40303101</v>
      </c>
      <c r="B2523" s="7" t="s">
        <v>7006</v>
      </c>
      <c r="C2523" s="7" t="s">
        <v>4445</v>
      </c>
      <c r="D2523" s="7" t="s">
        <v>4446</v>
      </c>
      <c r="E2523" s="7" t="s">
        <v>0</v>
      </c>
      <c r="F2523" s="7" t="s">
        <v>0</v>
      </c>
      <c r="G2523" s="7">
        <v>2.0499999999999998</v>
      </c>
      <c r="H2523" s="7">
        <v>0</v>
      </c>
      <c r="I2523" s="7">
        <v>0</v>
      </c>
      <c r="J2523" s="7">
        <v>2.0499999999999998</v>
      </c>
      <c r="K2523" s="7" t="s">
        <v>0</v>
      </c>
      <c r="L2523" s="7">
        <v>1</v>
      </c>
      <c r="M2523" s="7" t="s">
        <v>6834</v>
      </c>
      <c r="N2523" s="7"/>
    </row>
    <row r="2524" spans="1:14" hidden="1" x14ac:dyDescent="0.35">
      <c r="A2524" s="7">
        <v>40303110</v>
      </c>
      <c r="B2524" s="7" t="s">
        <v>7007</v>
      </c>
      <c r="C2524" s="7" t="s">
        <v>4445</v>
      </c>
      <c r="D2524" s="7" t="s">
        <v>4446</v>
      </c>
      <c r="E2524" s="7" t="s">
        <v>0</v>
      </c>
      <c r="F2524" s="7" t="s">
        <v>0</v>
      </c>
      <c r="G2524" s="7">
        <v>3.49</v>
      </c>
      <c r="H2524" s="7">
        <v>0</v>
      </c>
      <c r="I2524" s="7">
        <v>0</v>
      </c>
      <c r="J2524" s="7">
        <v>3.49</v>
      </c>
      <c r="K2524" s="7" t="s">
        <v>0</v>
      </c>
      <c r="L2524" s="7">
        <v>1</v>
      </c>
      <c r="M2524" s="7" t="s">
        <v>6834</v>
      </c>
      <c r="N2524" s="7"/>
    </row>
    <row r="2525" spans="1:14" ht="26" hidden="1" x14ac:dyDescent="0.35">
      <c r="A2525" s="7">
        <v>40303128</v>
      </c>
      <c r="B2525" s="7" t="s">
        <v>7008</v>
      </c>
      <c r="C2525" s="7" t="s">
        <v>4445</v>
      </c>
      <c r="D2525" s="7" t="s">
        <v>4446</v>
      </c>
      <c r="E2525" s="7" t="s">
        <v>0</v>
      </c>
      <c r="F2525" s="7" t="s">
        <v>0</v>
      </c>
      <c r="G2525" s="7">
        <v>3.49</v>
      </c>
      <c r="H2525" s="7">
        <v>0</v>
      </c>
      <c r="I2525" s="7">
        <v>0</v>
      </c>
      <c r="J2525" s="7">
        <v>3.49</v>
      </c>
      <c r="K2525" s="7" t="s">
        <v>0</v>
      </c>
      <c r="L2525" s="7">
        <v>1</v>
      </c>
      <c r="M2525" s="7" t="s">
        <v>6834</v>
      </c>
      <c r="N2525" s="7"/>
    </row>
    <row r="2526" spans="1:14" hidden="1" x14ac:dyDescent="0.35">
      <c r="A2526" s="7">
        <v>40303136</v>
      </c>
      <c r="B2526" s="7" t="s">
        <v>7009</v>
      </c>
      <c r="C2526" s="7" t="s">
        <v>4445</v>
      </c>
      <c r="D2526" s="7" t="s">
        <v>4446</v>
      </c>
      <c r="E2526" s="7" t="s">
        <v>0</v>
      </c>
      <c r="F2526" s="7" t="s">
        <v>0</v>
      </c>
      <c r="G2526" s="7">
        <v>5.59</v>
      </c>
      <c r="H2526" s="7">
        <v>0</v>
      </c>
      <c r="I2526" s="7">
        <v>0</v>
      </c>
      <c r="J2526" s="7">
        <v>5.59</v>
      </c>
      <c r="K2526" s="7" t="s">
        <v>0</v>
      </c>
      <c r="L2526" s="7">
        <v>1</v>
      </c>
      <c r="M2526" s="7" t="s">
        <v>6834</v>
      </c>
      <c r="N2526" s="7"/>
    </row>
    <row r="2527" spans="1:14" hidden="1" x14ac:dyDescent="0.35">
      <c r="A2527" s="7">
        <v>40303144</v>
      </c>
      <c r="B2527" s="7" t="s">
        <v>7010</v>
      </c>
      <c r="C2527" s="7" t="s">
        <v>4445</v>
      </c>
      <c r="D2527" s="7" t="s">
        <v>4446</v>
      </c>
      <c r="E2527" s="7" t="s">
        <v>0</v>
      </c>
      <c r="F2527" s="7" t="s">
        <v>0</v>
      </c>
      <c r="G2527" s="7">
        <v>4.32</v>
      </c>
      <c r="H2527" s="7">
        <v>0</v>
      </c>
      <c r="I2527" s="7">
        <v>0</v>
      </c>
      <c r="J2527" s="7">
        <v>4.32</v>
      </c>
      <c r="K2527" s="7" t="s">
        <v>0</v>
      </c>
      <c r="L2527" s="7">
        <v>1</v>
      </c>
      <c r="M2527" s="7" t="s">
        <v>6834</v>
      </c>
      <c r="N2527" s="7"/>
    </row>
    <row r="2528" spans="1:14" hidden="1" x14ac:dyDescent="0.35">
      <c r="A2528" s="7">
        <v>40303152</v>
      </c>
      <c r="B2528" s="7" t="s">
        <v>7011</v>
      </c>
      <c r="C2528" s="7" t="s">
        <v>4445</v>
      </c>
      <c r="D2528" s="7" t="s">
        <v>4446</v>
      </c>
      <c r="E2528" s="7" t="s">
        <v>0</v>
      </c>
      <c r="F2528" s="7" t="s">
        <v>0</v>
      </c>
      <c r="G2528" s="7">
        <v>2.16</v>
      </c>
      <c r="H2528" s="7">
        <v>0</v>
      </c>
      <c r="I2528" s="7">
        <v>0</v>
      </c>
      <c r="J2528" s="7">
        <v>2.16</v>
      </c>
      <c r="K2528" s="7" t="s">
        <v>0</v>
      </c>
      <c r="L2528" s="7">
        <v>1</v>
      </c>
      <c r="M2528" s="7" t="s">
        <v>6834</v>
      </c>
      <c r="N2528" s="7"/>
    </row>
    <row r="2529" spans="1:14" hidden="1" x14ac:dyDescent="0.35">
      <c r="A2529" s="7">
        <v>40303160</v>
      </c>
      <c r="B2529" s="7" t="s">
        <v>7012</v>
      </c>
      <c r="C2529" s="7" t="s">
        <v>4445</v>
      </c>
      <c r="D2529" s="7" t="s">
        <v>4446</v>
      </c>
      <c r="E2529" s="7" t="s">
        <v>0</v>
      </c>
      <c r="F2529" s="7" t="s">
        <v>0</v>
      </c>
      <c r="G2529" s="7">
        <v>2.25</v>
      </c>
      <c r="H2529" s="7">
        <v>0</v>
      </c>
      <c r="I2529" s="7">
        <v>0</v>
      </c>
      <c r="J2529" s="7">
        <v>2.25</v>
      </c>
      <c r="K2529" s="7" t="s">
        <v>0</v>
      </c>
      <c r="L2529" s="7">
        <v>1</v>
      </c>
      <c r="M2529" s="7" t="s">
        <v>6834</v>
      </c>
      <c r="N2529" s="7"/>
    </row>
    <row r="2530" spans="1:14" hidden="1" x14ac:dyDescent="0.35">
      <c r="A2530" s="7">
        <v>40303179</v>
      </c>
      <c r="B2530" s="7" t="s">
        <v>7013</v>
      </c>
      <c r="C2530" s="7" t="s">
        <v>4445</v>
      </c>
      <c r="D2530" s="7" t="s">
        <v>4446</v>
      </c>
      <c r="E2530" s="7" t="s">
        <v>0</v>
      </c>
      <c r="F2530" s="7" t="s">
        <v>0</v>
      </c>
      <c r="G2530" s="7">
        <v>2.16</v>
      </c>
      <c r="H2530" s="7">
        <v>0</v>
      </c>
      <c r="I2530" s="7">
        <v>0</v>
      </c>
      <c r="J2530" s="7">
        <v>2.16</v>
      </c>
      <c r="K2530" s="7" t="s">
        <v>0</v>
      </c>
      <c r="L2530" s="7">
        <v>1</v>
      </c>
      <c r="M2530" s="7" t="s">
        <v>6834</v>
      </c>
      <c r="N2530" s="7"/>
    </row>
    <row r="2531" spans="1:14" hidden="1" x14ac:dyDescent="0.35">
      <c r="A2531" s="7">
        <v>40303187</v>
      </c>
      <c r="B2531" s="7" t="s">
        <v>7014</v>
      </c>
      <c r="C2531" s="7" t="s">
        <v>4445</v>
      </c>
      <c r="D2531" s="7" t="s">
        <v>4446</v>
      </c>
      <c r="E2531" s="7" t="s">
        <v>0</v>
      </c>
      <c r="F2531" s="7" t="s">
        <v>0</v>
      </c>
      <c r="G2531" s="7">
        <v>3.02</v>
      </c>
      <c r="H2531" s="7">
        <v>0</v>
      </c>
      <c r="I2531" s="7">
        <v>0</v>
      </c>
      <c r="J2531" s="7">
        <v>3.02</v>
      </c>
      <c r="K2531" s="7" t="s">
        <v>0</v>
      </c>
      <c r="L2531" s="7">
        <v>1</v>
      </c>
      <c r="M2531" s="7" t="s">
        <v>6834</v>
      </c>
      <c r="N2531" s="7"/>
    </row>
    <row r="2532" spans="1:14" hidden="1" x14ac:dyDescent="0.35">
      <c r="A2532" s="7">
        <v>40303250</v>
      </c>
      <c r="B2532" s="7" t="s">
        <v>7015</v>
      </c>
      <c r="C2532" s="7" t="s">
        <v>4445</v>
      </c>
      <c r="D2532" s="7" t="s">
        <v>4446</v>
      </c>
      <c r="E2532" s="7" t="s">
        <v>0</v>
      </c>
      <c r="F2532" s="7" t="s">
        <v>0</v>
      </c>
      <c r="G2532" s="7">
        <v>6.13</v>
      </c>
      <c r="H2532" s="7">
        <v>0</v>
      </c>
      <c r="I2532" s="7">
        <v>0</v>
      </c>
      <c r="J2532" s="7">
        <v>6.13</v>
      </c>
      <c r="K2532" s="7" t="s">
        <v>0</v>
      </c>
      <c r="L2532" s="7">
        <v>0</v>
      </c>
      <c r="M2532" s="7" t="s">
        <v>6834</v>
      </c>
      <c r="N2532" s="7"/>
    </row>
    <row r="2533" spans="1:14" hidden="1" x14ac:dyDescent="0.35">
      <c r="A2533" s="7">
        <v>40303268</v>
      </c>
      <c r="B2533" s="7" t="s">
        <v>7016</v>
      </c>
      <c r="C2533" s="7" t="s">
        <v>4445</v>
      </c>
      <c r="D2533" s="7" t="s">
        <v>4446</v>
      </c>
      <c r="E2533" s="7" t="s">
        <v>0</v>
      </c>
      <c r="F2533" s="7" t="s">
        <v>0</v>
      </c>
      <c r="G2533" s="7">
        <v>4.32</v>
      </c>
      <c r="H2533" s="7">
        <v>0</v>
      </c>
      <c r="I2533" s="7">
        <v>0</v>
      </c>
      <c r="J2533" s="7">
        <v>4.32</v>
      </c>
      <c r="K2533" s="7" t="s">
        <v>0</v>
      </c>
      <c r="L2533" s="7">
        <v>0</v>
      </c>
      <c r="M2533" s="7" t="s">
        <v>6834</v>
      </c>
      <c r="N2533" s="7"/>
    </row>
    <row r="2534" spans="1:14" hidden="1" x14ac:dyDescent="0.35">
      <c r="A2534" s="7">
        <v>40303330</v>
      </c>
      <c r="B2534" s="7" t="s">
        <v>7017</v>
      </c>
      <c r="C2534" s="7" t="s">
        <v>4445</v>
      </c>
      <c r="D2534" s="7" t="s">
        <v>4446</v>
      </c>
      <c r="E2534" s="7" t="s">
        <v>0</v>
      </c>
      <c r="F2534" s="7" t="s">
        <v>0</v>
      </c>
      <c r="G2534" s="7">
        <v>81.64</v>
      </c>
      <c r="H2534" s="7">
        <v>0</v>
      </c>
      <c r="I2534" s="7">
        <v>0</v>
      </c>
      <c r="J2534" s="7">
        <v>81.64</v>
      </c>
      <c r="K2534" s="7" t="s">
        <v>0</v>
      </c>
      <c r="L2534" s="7">
        <v>1</v>
      </c>
      <c r="M2534" s="7" t="s">
        <v>6834</v>
      </c>
      <c r="N2534" s="7"/>
    </row>
    <row r="2535" spans="1:14" hidden="1" x14ac:dyDescent="0.35">
      <c r="A2535" s="7">
        <v>40304019</v>
      </c>
      <c r="B2535" s="7" t="s">
        <v>7018</v>
      </c>
      <c r="C2535" s="7" t="s">
        <v>4445</v>
      </c>
      <c r="D2535" s="7" t="s">
        <v>4446</v>
      </c>
      <c r="E2535" s="7" t="s">
        <v>0</v>
      </c>
      <c r="F2535" s="7" t="s">
        <v>0</v>
      </c>
      <c r="G2535" s="7">
        <v>12.95</v>
      </c>
      <c r="H2535" s="7">
        <v>0</v>
      </c>
      <c r="I2535" s="7">
        <v>0</v>
      </c>
      <c r="J2535" s="7">
        <v>12.95</v>
      </c>
      <c r="K2535" s="7" t="s">
        <v>0</v>
      </c>
      <c r="L2535" s="7">
        <v>1</v>
      </c>
      <c r="M2535" s="7" t="s">
        <v>6834</v>
      </c>
      <c r="N2535" s="7"/>
    </row>
    <row r="2536" spans="1:14" hidden="1" x14ac:dyDescent="0.35">
      <c r="A2536" s="7">
        <v>40304027</v>
      </c>
      <c r="B2536" s="7" t="s">
        <v>7019</v>
      </c>
      <c r="C2536" s="7" t="s">
        <v>4445</v>
      </c>
      <c r="D2536" s="7" t="s">
        <v>4446</v>
      </c>
      <c r="E2536" s="7" t="s">
        <v>0</v>
      </c>
      <c r="F2536" s="7" t="s">
        <v>0</v>
      </c>
      <c r="G2536" s="7">
        <v>6.6</v>
      </c>
      <c r="H2536" s="7">
        <v>0</v>
      </c>
      <c r="I2536" s="7">
        <v>0</v>
      </c>
      <c r="J2536" s="7">
        <v>6.6</v>
      </c>
      <c r="K2536" s="7" t="s">
        <v>0</v>
      </c>
      <c r="L2536" s="7">
        <v>1</v>
      </c>
      <c r="M2536" s="7" t="s">
        <v>6834</v>
      </c>
      <c r="N2536" s="7"/>
    </row>
    <row r="2537" spans="1:14" hidden="1" x14ac:dyDescent="0.35">
      <c r="A2537" s="7">
        <v>40304035</v>
      </c>
      <c r="B2537" s="7" t="s">
        <v>7020</v>
      </c>
      <c r="C2537" s="7" t="s">
        <v>4445</v>
      </c>
      <c r="D2537" s="7" t="s">
        <v>4446</v>
      </c>
      <c r="E2537" s="7" t="s">
        <v>0</v>
      </c>
      <c r="F2537" s="7" t="s">
        <v>0</v>
      </c>
      <c r="G2537" s="7">
        <v>20.52</v>
      </c>
      <c r="H2537" s="7">
        <v>0</v>
      </c>
      <c r="I2537" s="7">
        <v>0</v>
      </c>
      <c r="J2537" s="7">
        <v>20.52</v>
      </c>
      <c r="K2537" s="7" t="s">
        <v>0</v>
      </c>
      <c r="L2537" s="7">
        <v>1</v>
      </c>
      <c r="M2537" s="7" t="s">
        <v>6834</v>
      </c>
      <c r="N2537" s="7"/>
    </row>
    <row r="2538" spans="1:14" hidden="1" x14ac:dyDescent="0.35">
      <c r="A2538" s="7">
        <v>40304043</v>
      </c>
      <c r="B2538" s="7" t="s">
        <v>7021</v>
      </c>
      <c r="C2538" s="7" t="s">
        <v>4445</v>
      </c>
      <c r="D2538" s="7" t="s">
        <v>4446</v>
      </c>
      <c r="E2538" s="7" t="s">
        <v>0</v>
      </c>
      <c r="F2538" s="7" t="s">
        <v>0</v>
      </c>
      <c r="G2538" s="7">
        <v>20.25</v>
      </c>
      <c r="H2538" s="7">
        <v>0</v>
      </c>
      <c r="I2538" s="7">
        <v>0</v>
      </c>
      <c r="J2538" s="7">
        <v>20.25</v>
      </c>
      <c r="K2538" s="7" t="s">
        <v>0</v>
      </c>
      <c r="L2538" s="7">
        <v>1</v>
      </c>
      <c r="M2538" s="7" t="s">
        <v>6834</v>
      </c>
      <c r="N2538" s="7"/>
    </row>
    <row r="2539" spans="1:14" ht="26" hidden="1" x14ac:dyDescent="0.35">
      <c r="A2539" s="7">
        <v>40304051</v>
      </c>
      <c r="B2539" s="7" t="s">
        <v>7022</v>
      </c>
      <c r="C2539" s="7" t="s">
        <v>4445</v>
      </c>
      <c r="D2539" s="7" t="s">
        <v>4446</v>
      </c>
      <c r="E2539" s="7" t="s">
        <v>0</v>
      </c>
      <c r="F2539" s="7" t="s">
        <v>0</v>
      </c>
      <c r="G2539" s="7">
        <v>6.6</v>
      </c>
      <c r="H2539" s="7">
        <v>0</v>
      </c>
      <c r="I2539" s="7">
        <v>0</v>
      </c>
      <c r="J2539" s="7">
        <v>6.6</v>
      </c>
      <c r="K2539" s="7" t="s">
        <v>0</v>
      </c>
      <c r="L2539" s="7">
        <v>1</v>
      </c>
      <c r="M2539" s="7" t="s">
        <v>6834</v>
      </c>
      <c r="N2539" s="7"/>
    </row>
    <row r="2540" spans="1:14" hidden="1" x14ac:dyDescent="0.35">
      <c r="A2540" s="7">
        <v>40304060</v>
      </c>
      <c r="B2540" s="7" t="s">
        <v>7023</v>
      </c>
      <c r="C2540" s="7" t="s">
        <v>4445</v>
      </c>
      <c r="D2540" s="7" t="s">
        <v>4446</v>
      </c>
      <c r="E2540" s="7" t="s">
        <v>0</v>
      </c>
      <c r="F2540" s="7" t="s">
        <v>0</v>
      </c>
      <c r="G2540" s="7">
        <v>17.28</v>
      </c>
      <c r="H2540" s="7">
        <v>0</v>
      </c>
      <c r="I2540" s="7">
        <v>0</v>
      </c>
      <c r="J2540" s="7">
        <v>17.28</v>
      </c>
      <c r="K2540" s="7" t="s">
        <v>0</v>
      </c>
      <c r="L2540" s="7">
        <v>1</v>
      </c>
      <c r="M2540" s="7" t="s">
        <v>6834</v>
      </c>
      <c r="N2540" s="7"/>
    </row>
    <row r="2541" spans="1:14" hidden="1" x14ac:dyDescent="0.35">
      <c r="A2541" s="7">
        <v>40304078</v>
      </c>
      <c r="B2541" s="7" t="s">
        <v>7024</v>
      </c>
      <c r="C2541" s="7" t="s">
        <v>4445</v>
      </c>
      <c r="D2541" s="7" t="s">
        <v>4446</v>
      </c>
      <c r="E2541" s="7" t="s">
        <v>0</v>
      </c>
      <c r="F2541" s="7" t="s">
        <v>0</v>
      </c>
      <c r="G2541" s="7">
        <v>21.6</v>
      </c>
      <c r="H2541" s="7">
        <v>0</v>
      </c>
      <c r="I2541" s="7">
        <v>0</v>
      </c>
      <c r="J2541" s="7">
        <v>21.6</v>
      </c>
      <c r="K2541" s="7" t="s">
        <v>0</v>
      </c>
      <c r="L2541" s="7">
        <v>1</v>
      </c>
      <c r="M2541" s="7" t="s">
        <v>6834</v>
      </c>
      <c r="N2541" s="7"/>
    </row>
    <row r="2542" spans="1:14" hidden="1" x14ac:dyDescent="0.35">
      <c r="A2542" s="7">
        <v>40304086</v>
      </c>
      <c r="B2542" s="7" t="s">
        <v>7025</v>
      </c>
      <c r="C2542" s="7" t="s">
        <v>4445</v>
      </c>
      <c r="D2542" s="7" t="s">
        <v>4446</v>
      </c>
      <c r="E2542" s="7" t="s">
        <v>0</v>
      </c>
      <c r="F2542" s="7" t="s">
        <v>0</v>
      </c>
      <c r="G2542" s="7">
        <v>27.15</v>
      </c>
      <c r="H2542" s="7">
        <v>0</v>
      </c>
      <c r="I2542" s="7">
        <v>0</v>
      </c>
      <c r="J2542" s="7">
        <v>27.15</v>
      </c>
      <c r="K2542" s="7" t="s">
        <v>0</v>
      </c>
      <c r="L2542" s="7">
        <v>1</v>
      </c>
      <c r="M2542" s="7" t="s">
        <v>6834</v>
      </c>
      <c r="N2542" s="7"/>
    </row>
    <row r="2543" spans="1:14" ht="26" hidden="1" x14ac:dyDescent="0.35">
      <c r="A2543" s="7">
        <v>40304094</v>
      </c>
      <c r="B2543" s="7" t="s">
        <v>7026</v>
      </c>
      <c r="C2543" s="7" t="s">
        <v>4445</v>
      </c>
      <c r="D2543" s="7" t="s">
        <v>4446</v>
      </c>
      <c r="E2543" s="7" t="s">
        <v>0</v>
      </c>
      <c r="F2543" s="7" t="s">
        <v>0</v>
      </c>
      <c r="G2543" s="7">
        <v>10.5</v>
      </c>
      <c r="H2543" s="7">
        <v>0</v>
      </c>
      <c r="I2543" s="7">
        <v>0</v>
      </c>
      <c r="J2543" s="7">
        <v>10.5</v>
      </c>
      <c r="K2543" s="7" t="s">
        <v>0</v>
      </c>
      <c r="L2543" s="7">
        <v>1</v>
      </c>
      <c r="M2543" s="7" t="s">
        <v>6834</v>
      </c>
      <c r="N2543" s="7"/>
    </row>
    <row r="2544" spans="1:14" hidden="1" x14ac:dyDescent="0.35">
      <c r="A2544" s="7">
        <v>40304095</v>
      </c>
      <c r="B2544" s="7" t="s">
        <v>7027</v>
      </c>
      <c r="C2544" s="7" t="s">
        <v>4445</v>
      </c>
      <c r="D2544" s="7" t="s">
        <v>4446</v>
      </c>
      <c r="E2544" s="7" t="s">
        <v>0</v>
      </c>
      <c r="F2544" s="7" t="s">
        <v>0</v>
      </c>
      <c r="G2544" s="7">
        <v>3.5</v>
      </c>
      <c r="H2544" s="7">
        <v>0</v>
      </c>
      <c r="I2544" s="7">
        <v>0</v>
      </c>
      <c r="J2544" s="7">
        <v>3.5</v>
      </c>
      <c r="K2544" s="7" t="s">
        <v>0</v>
      </c>
      <c r="L2544" s="7">
        <v>1</v>
      </c>
      <c r="M2544" s="7" t="s">
        <v>6834</v>
      </c>
      <c r="N2544" s="7"/>
    </row>
    <row r="2545" spans="1:14" hidden="1" x14ac:dyDescent="0.35">
      <c r="A2545" s="7">
        <v>40304108</v>
      </c>
      <c r="B2545" s="7" t="s">
        <v>7028</v>
      </c>
      <c r="C2545" s="7" t="s">
        <v>4445</v>
      </c>
      <c r="D2545" s="7" t="s">
        <v>4446</v>
      </c>
      <c r="E2545" s="7" t="s">
        <v>0</v>
      </c>
      <c r="F2545" s="7" t="s">
        <v>0</v>
      </c>
      <c r="G2545" s="7">
        <v>3</v>
      </c>
      <c r="H2545" s="7">
        <v>0</v>
      </c>
      <c r="I2545" s="7">
        <v>0</v>
      </c>
      <c r="J2545" s="7">
        <v>3</v>
      </c>
      <c r="K2545" s="7" t="s">
        <v>0</v>
      </c>
      <c r="L2545" s="7">
        <v>1</v>
      </c>
      <c r="M2545" s="7" t="s">
        <v>6834</v>
      </c>
      <c r="N2545" s="7"/>
    </row>
    <row r="2546" spans="1:14" ht="38.5" hidden="1" x14ac:dyDescent="0.35">
      <c r="A2546" s="7">
        <v>40304116</v>
      </c>
      <c r="B2546" s="7" t="s">
        <v>7029</v>
      </c>
      <c r="C2546" s="7" t="s">
        <v>4445</v>
      </c>
      <c r="D2546" s="7" t="s">
        <v>4446</v>
      </c>
      <c r="E2546" s="7" t="s">
        <v>0</v>
      </c>
      <c r="F2546" s="7" t="s">
        <v>0</v>
      </c>
      <c r="G2546" s="7">
        <v>6.48</v>
      </c>
      <c r="H2546" s="7">
        <v>0</v>
      </c>
      <c r="I2546" s="7">
        <v>0</v>
      </c>
      <c r="J2546" s="7">
        <v>6.48</v>
      </c>
      <c r="K2546" s="7" t="s">
        <v>0</v>
      </c>
      <c r="L2546" s="7">
        <v>1</v>
      </c>
      <c r="M2546" s="7" t="s">
        <v>6834</v>
      </c>
      <c r="N2546" s="7"/>
    </row>
    <row r="2547" spans="1:14" hidden="1" x14ac:dyDescent="0.35">
      <c r="A2547" s="7">
        <v>40304132</v>
      </c>
      <c r="B2547" s="7" t="s">
        <v>7030</v>
      </c>
      <c r="C2547" s="7" t="s">
        <v>4445</v>
      </c>
      <c r="D2547" s="7" t="s">
        <v>4446</v>
      </c>
      <c r="E2547" s="7" t="s">
        <v>0</v>
      </c>
      <c r="F2547" s="7" t="s">
        <v>0</v>
      </c>
      <c r="G2547" s="7">
        <v>2.16</v>
      </c>
      <c r="H2547" s="7">
        <v>0</v>
      </c>
      <c r="I2547" s="7">
        <v>0</v>
      </c>
      <c r="J2547" s="7">
        <v>2.16</v>
      </c>
      <c r="K2547" s="7" t="s">
        <v>0</v>
      </c>
      <c r="L2547" s="7">
        <v>1</v>
      </c>
      <c r="M2547" s="7" t="s">
        <v>6834</v>
      </c>
      <c r="N2547" s="7"/>
    </row>
    <row r="2548" spans="1:14" hidden="1" x14ac:dyDescent="0.35">
      <c r="A2548" s="7">
        <v>40304140</v>
      </c>
      <c r="B2548" s="7" t="s">
        <v>7031</v>
      </c>
      <c r="C2548" s="7" t="s">
        <v>4445</v>
      </c>
      <c r="D2548" s="7" t="s">
        <v>4446</v>
      </c>
      <c r="E2548" s="7" t="s">
        <v>0</v>
      </c>
      <c r="F2548" s="7" t="s">
        <v>0</v>
      </c>
      <c r="G2548" s="7">
        <v>12.72</v>
      </c>
      <c r="H2548" s="7">
        <v>0</v>
      </c>
      <c r="I2548" s="7">
        <v>0</v>
      </c>
      <c r="J2548" s="7">
        <v>12.72</v>
      </c>
      <c r="K2548" s="7" t="s">
        <v>0</v>
      </c>
      <c r="L2548" s="7">
        <v>1</v>
      </c>
      <c r="M2548" s="7" t="s">
        <v>6834</v>
      </c>
      <c r="N2548" s="7"/>
    </row>
    <row r="2549" spans="1:14" hidden="1" x14ac:dyDescent="0.35">
      <c r="A2549" s="7">
        <v>40304159</v>
      </c>
      <c r="B2549" s="7" t="s">
        <v>7032</v>
      </c>
      <c r="C2549" s="7" t="s">
        <v>4445</v>
      </c>
      <c r="D2549" s="7" t="s">
        <v>4446</v>
      </c>
      <c r="E2549" s="7" t="s">
        <v>0</v>
      </c>
      <c r="F2549" s="7" t="s">
        <v>0</v>
      </c>
      <c r="G2549" s="7">
        <v>7.2</v>
      </c>
      <c r="H2549" s="7">
        <v>0</v>
      </c>
      <c r="I2549" s="7">
        <v>0</v>
      </c>
      <c r="J2549" s="7">
        <v>7.2</v>
      </c>
      <c r="K2549" s="7" t="s">
        <v>0</v>
      </c>
      <c r="L2549" s="7">
        <v>1</v>
      </c>
      <c r="M2549" s="7" t="s">
        <v>6834</v>
      </c>
      <c r="N2549" s="7"/>
    </row>
    <row r="2550" spans="1:14" hidden="1" x14ac:dyDescent="0.35">
      <c r="A2550" s="7">
        <v>40304167</v>
      </c>
      <c r="B2550" s="7" t="s">
        <v>7033</v>
      </c>
      <c r="C2550" s="7" t="s">
        <v>4445</v>
      </c>
      <c r="D2550" s="7" t="s">
        <v>4446</v>
      </c>
      <c r="E2550" s="7" t="s">
        <v>0</v>
      </c>
      <c r="F2550" s="7" t="s">
        <v>0</v>
      </c>
      <c r="G2550" s="7">
        <v>8.64</v>
      </c>
      <c r="H2550" s="7">
        <v>0</v>
      </c>
      <c r="I2550" s="7">
        <v>0</v>
      </c>
      <c r="J2550" s="7">
        <v>8.64</v>
      </c>
      <c r="K2550" s="7" t="s">
        <v>0</v>
      </c>
      <c r="L2550" s="7">
        <v>1</v>
      </c>
      <c r="M2550" s="7" t="s">
        <v>6834</v>
      </c>
      <c r="N2550" s="7"/>
    </row>
    <row r="2551" spans="1:14" hidden="1" x14ac:dyDescent="0.35">
      <c r="A2551" s="7">
        <v>40304175</v>
      </c>
      <c r="B2551" s="7" t="s">
        <v>7034</v>
      </c>
      <c r="C2551" s="7" t="s">
        <v>4445</v>
      </c>
      <c r="D2551" s="7" t="s">
        <v>4446</v>
      </c>
      <c r="E2551" s="7" t="s">
        <v>0</v>
      </c>
      <c r="F2551" s="7" t="s">
        <v>0</v>
      </c>
      <c r="G2551" s="7">
        <v>7.2</v>
      </c>
      <c r="H2551" s="7">
        <v>0</v>
      </c>
      <c r="I2551" s="7">
        <v>0</v>
      </c>
      <c r="J2551" s="7">
        <v>7.2</v>
      </c>
      <c r="K2551" s="7" t="s">
        <v>0</v>
      </c>
      <c r="L2551" s="7">
        <v>1</v>
      </c>
      <c r="M2551" s="7" t="s">
        <v>6834</v>
      </c>
      <c r="N2551" s="7"/>
    </row>
    <row r="2552" spans="1:14" hidden="1" x14ac:dyDescent="0.35">
      <c r="A2552" s="7">
        <v>40304183</v>
      </c>
      <c r="B2552" s="7" t="s">
        <v>7035</v>
      </c>
      <c r="C2552" s="7" t="s">
        <v>4445</v>
      </c>
      <c r="D2552" s="7" t="s">
        <v>4446</v>
      </c>
      <c r="E2552" s="7" t="s">
        <v>0</v>
      </c>
      <c r="F2552" s="7" t="s">
        <v>0</v>
      </c>
      <c r="G2552" s="7">
        <v>8.64</v>
      </c>
      <c r="H2552" s="7">
        <v>0</v>
      </c>
      <c r="I2552" s="7">
        <v>0</v>
      </c>
      <c r="J2552" s="7">
        <v>8.64</v>
      </c>
      <c r="K2552" s="7" t="s">
        <v>0</v>
      </c>
      <c r="L2552" s="7">
        <v>1</v>
      </c>
      <c r="M2552" s="7" t="s">
        <v>6834</v>
      </c>
      <c r="N2552" s="7"/>
    </row>
    <row r="2553" spans="1:14" hidden="1" x14ac:dyDescent="0.35">
      <c r="A2553" s="7">
        <v>40304191</v>
      </c>
      <c r="B2553" s="7" t="s">
        <v>7036</v>
      </c>
      <c r="C2553" s="7" t="s">
        <v>4445</v>
      </c>
      <c r="D2553" s="7" t="s">
        <v>4446</v>
      </c>
      <c r="E2553" s="7" t="s">
        <v>0</v>
      </c>
      <c r="F2553" s="7" t="s">
        <v>0</v>
      </c>
      <c r="G2553" s="7">
        <v>12.72</v>
      </c>
      <c r="H2553" s="7">
        <v>0</v>
      </c>
      <c r="I2553" s="7">
        <v>0</v>
      </c>
      <c r="J2553" s="7">
        <v>12.72</v>
      </c>
      <c r="K2553" s="7" t="s">
        <v>0</v>
      </c>
      <c r="L2553" s="7">
        <v>1</v>
      </c>
      <c r="M2553" s="7" t="s">
        <v>6834</v>
      </c>
      <c r="N2553" s="7"/>
    </row>
    <row r="2554" spans="1:14" hidden="1" x14ac:dyDescent="0.35">
      <c r="A2554" s="7">
        <v>40304205</v>
      </c>
      <c r="B2554" s="7" t="s">
        <v>7037</v>
      </c>
      <c r="C2554" s="7" t="s">
        <v>4445</v>
      </c>
      <c r="D2554" s="7" t="s">
        <v>4446</v>
      </c>
      <c r="E2554" s="7" t="s">
        <v>0</v>
      </c>
      <c r="F2554" s="7" t="s">
        <v>0</v>
      </c>
      <c r="G2554" s="7">
        <v>12.72</v>
      </c>
      <c r="H2554" s="7">
        <v>0</v>
      </c>
      <c r="I2554" s="7">
        <v>0</v>
      </c>
      <c r="J2554" s="7">
        <v>12.72</v>
      </c>
      <c r="K2554" s="7" t="s">
        <v>0</v>
      </c>
      <c r="L2554" s="7">
        <v>1</v>
      </c>
      <c r="M2554" s="7" t="s">
        <v>6834</v>
      </c>
      <c r="N2554" s="7"/>
    </row>
    <row r="2555" spans="1:14" hidden="1" x14ac:dyDescent="0.35">
      <c r="A2555" s="7">
        <v>40304213</v>
      </c>
      <c r="B2555" s="7" t="s">
        <v>7038</v>
      </c>
      <c r="C2555" s="7" t="s">
        <v>4445</v>
      </c>
      <c r="D2555" s="7" t="s">
        <v>4446</v>
      </c>
      <c r="E2555" s="7" t="s">
        <v>0</v>
      </c>
      <c r="F2555" s="7" t="s">
        <v>0</v>
      </c>
      <c r="G2555" s="7">
        <v>12.72</v>
      </c>
      <c r="H2555" s="7">
        <v>0</v>
      </c>
      <c r="I2555" s="7">
        <v>0</v>
      </c>
      <c r="J2555" s="7">
        <v>12.72</v>
      </c>
      <c r="K2555" s="7" t="s">
        <v>0</v>
      </c>
      <c r="L2555" s="7">
        <v>1</v>
      </c>
      <c r="M2555" s="7" t="s">
        <v>6834</v>
      </c>
      <c r="N2555" s="7"/>
    </row>
    <row r="2556" spans="1:14" hidden="1" x14ac:dyDescent="0.35">
      <c r="A2556" s="7">
        <v>40304221</v>
      </c>
      <c r="B2556" s="7" t="s">
        <v>7039</v>
      </c>
      <c r="C2556" s="7" t="s">
        <v>4445</v>
      </c>
      <c r="D2556" s="7" t="s">
        <v>4446</v>
      </c>
      <c r="E2556" s="7" t="s">
        <v>0</v>
      </c>
      <c r="F2556" s="7" t="s">
        <v>0</v>
      </c>
      <c r="G2556" s="7">
        <v>9.6</v>
      </c>
      <c r="H2556" s="7">
        <v>0</v>
      </c>
      <c r="I2556" s="7">
        <v>0</v>
      </c>
      <c r="J2556" s="7">
        <v>9.6</v>
      </c>
      <c r="K2556" s="7" t="s">
        <v>0</v>
      </c>
      <c r="L2556" s="7">
        <v>1</v>
      </c>
      <c r="M2556" s="7" t="s">
        <v>6834</v>
      </c>
      <c r="N2556" s="7"/>
    </row>
    <row r="2557" spans="1:14" hidden="1" x14ac:dyDescent="0.35">
      <c r="A2557" s="7">
        <v>40304230</v>
      </c>
      <c r="B2557" s="7" t="s">
        <v>7040</v>
      </c>
      <c r="C2557" s="7" t="s">
        <v>4445</v>
      </c>
      <c r="D2557" s="7" t="s">
        <v>4446</v>
      </c>
      <c r="E2557" s="7" t="s">
        <v>0</v>
      </c>
      <c r="F2557" s="7" t="s">
        <v>0</v>
      </c>
      <c r="G2557" s="7">
        <v>9.6</v>
      </c>
      <c r="H2557" s="7">
        <v>0</v>
      </c>
      <c r="I2557" s="7">
        <v>0</v>
      </c>
      <c r="J2557" s="7">
        <v>9.6</v>
      </c>
      <c r="K2557" s="7" t="s">
        <v>0</v>
      </c>
      <c r="L2557" s="7">
        <v>1</v>
      </c>
      <c r="M2557" s="7" t="s">
        <v>6834</v>
      </c>
      <c r="N2557" s="7"/>
    </row>
    <row r="2558" spans="1:14" hidden="1" x14ac:dyDescent="0.35">
      <c r="A2558" s="7">
        <v>40304248</v>
      </c>
      <c r="B2558" s="7" t="s">
        <v>7041</v>
      </c>
      <c r="C2558" s="7" t="s">
        <v>4445</v>
      </c>
      <c r="D2558" s="7" t="s">
        <v>4446</v>
      </c>
      <c r="E2558" s="7" t="s">
        <v>0</v>
      </c>
      <c r="F2558" s="7" t="s">
        <v>0</v>
      </c>
      <c r="G2558" s="7">
        <v>9.6</v>
      </c>
      <c r="H2558" s="7">
        <v>0</v>
      </c>
      <c r="I2558" s="7">
        <v>0</v>
      </c>
      <c r="J2558" s="7">
        <v>9.6</v>
      </c>
      <c r="K2558" s="7" t="s">
        <v>0</v>
      </c>
      <c r="L2558" s="7">
        <v>1</v>
      </c>
      <c r="M2558" s="7" t="s">
        <v>6834</v>
      </c>
      <c r="N2558" s="7"/>
    </row>
    <row r="2559" spans="1:14" hidden="1" x14ac:dyDescent="0.35">
      <c r="A2559" s="7">
        <v>40304256</v>
      </c>
      <c r="B2559" s="7" t="s">
        <v>7042</v>
      </c>
      <c r="C2559" s="7" t="s">
        <v>4445</v>
      </c>
      <c r="D2559" s="7" t="s">
        <v>4446</v>
      </c>
      <c r="E2559" s="7" t="s">
        <v>0</v>
      </c>
      <c r="F2559" s="7" t="s">
        <v>0</v>
      </c>
      <c r="G2559" s="7">
        <v>14.47</v>
      </c>
      <c r="H2559" s="7">
        <v>0</v>
      </c>
      <c r="I2559" s="7">
        <v>0</v>
      </c>
      <c r="J2559" s="7">
        <v>14.47</v>
      </c>
      <c r="K2559" s="7" t="s">
        <v>0</v>
      </c>
      <c r="L2559" s="7">
        <v>1</v>
      </c>
      <c r="M2559" s="7" t="s">
        <v>6834</v>
      </c>
      <c r="N2559" s="7"/>
    </row>
    <row r="2560" spans="1:14" hidden="1" x14ac:dyDescent="0.35">
      <c r="A2560" s="7">
        <v>40304264</v>
      </c>
      <c r="B2560" s="7" t="s">
        <v>7043</v>
      </c>
      <c r="C2560" s="7" t="s">
        <v>4445</v>
      </c>
      <c r="D2560" s="7" t="s">
        <v>4446</v>
      </c>
      <c r="E2560" s="7" t="s">
        <v>0</v>
      </c>
      <c r="F2560" s="7" t="s">
        <v>0</v>
      </c>
      <c r="G2560" s="7">
        <v>4.5999999999999996</v>
      </c>
      <c r="H2560" s="7">
        <v>0</v>
      </c>
      <c r="I2560" s="7">
        <v>0</v>
      </c>
      <c r="J2560" s="7">
        <v>4.5999999999999996</v>
      </c>
      <c r="K2560" s="7" t="s">
        <v>0</v>
      </c>
      <c r="L2560" s="7">
        <v>1</v>
      </c>
      <c r="M2560" s="7" t="s">
        <v>6834</v>
      </c>
      <c r="N2560" s="7"/>
    </row>
    <row r="2561" spans="1:14" hidden="1" x14ac:dyDescent="0.35">
      <c r="A2561" s="7">
        <v>40304272</v>
      </c>
      <c r="B2561" s="7" t="s">
        <v>7044</v>
      </c>
      <c r="C2561" s="7" t="s">
        <v>4445</v>
      </c>
      <c r="D2561" s="7" t="s">
        <v>4446</v>
      </c>
      <c r="E2561" s="7" t="s">
        <v>0</v>
      </c>
      <c r="F2561" s="7" t="s">
        <v>0</v>
      </c>
      <c r="G2561" s="7">
        <v>2.75</v>
      </c>
      <c r="H2561" s="7">
        <v>0</v>
      </c>
      <c r="I2561" s="7">
        <v>0</v>
      </c>
      <c r="J2561" s="7">
        <v>2.75</v>
      </c>
      <c r="K2561" s="7" t="s">
        <v>0</v>
      </c>
      <c r="L2561" s="7">
        <v>1</v>
      </c>
      <c r="M2561" s="7" t="s">
        <v>6834</v>
      </c>
      <c r="N2561" s="7"/>
    </row>
    <row r="2562" spans="1:14" hidden="1" x14ac:dyDescent="0.35">
      <c r="A2562" s="7">
        <v>40304280</v>
      </c>
      <c r="B2562" s="7" t="s">
        <v>7045</v>
      </c>
      <c r="C2562" s="7" t="s">
        <v>4445</v>
      </c>
      <c r="D2562" s="7" t="s">
        <v>4446</v>
      </c>
      <c r="E2562" s="7" t="s">
        <v>0</v>
      </c>
      <c r="F2562" s="7" t="s">
        <v>0</v>
      </c>
      <c r="G2562" s="7">
        <v>4.2300000000000004</v>
      </c>
      <c r="H2562" s="7">
        <v>0</v>
      </c>
      <c r="I2562" s="7">
        <v>0</v>
      </c>
      <c r="J2562" s="7">
        <v>4.2300000000000004</v>
      </c>
      <c r="K2562" s="7" t="s">
        <v>0</v>
      </c>
      <c r="L2562" s="7">
        <v>1</v>
      </c>
      <c r="M2562" s="7" t="s">
        <v>6834</v>
      </c>
      <c r="N2562" s="7"/>
    </row>
    <row r="2563" spans="1:14" hidden="1" x14ac:dyDescent="0.35">
      <c r="A2563" s="7">
        <v>40304299</v>
      </c>
      <c r="B2563" s="7" t="s">
        <v>7046</v>
      </c>
      <c r="C2563" s="7" t="s">
        <v>4445</v>
      </c>
      <c r="D2563" s="7" t="s">
        <v>4446</v>
      </c>
      <c r="E2563" s="7" t="s">
        <v>0</v>
      </c>
      <c r="F2563" s="7" t="s">
        <v>0</v>
      </c>
      <c r="G2563" s="7">
        <v>3</v>
      </c>
      <c r="H2563" s="7">
        <v>0</v>
      </c>
      <c r="I2563" s="7">
        <v>0</v>
      </c>
      <c r="J2563" s="7">
        <v>3</v>
      </c>
      <c r="K2563" s="7" t="s">
        <v>0</v>
      </c>
      <c r="L2563" s="7">
        <v>1</v>
      </c>
      <c r="M2563" s="7" t="s">
        <v>6834</v>
      </c>
      <c r="N2563" s="7"/>
    </row>
    <row r="2564" spans="1:14" hidden="1" x14ac:dyDescent="0.35">
      <c r="A2564" s="7">
        <v>40304302</v>
      </c>
      <c r="B2564" s="7" t="s">
        <v>7047</v>
      </c>
      <c r="C2564" s="7" t="s">
        <v>4445</v>
      </c>
      <c r="D2564" s="7" t="s">
        <v>4446</v>
      </c>
      <c r="E2564" s="7" t="s">
        <v>0</v>
      </c>
      <c r="F2564" s="7" t="s">
        <v>0</v>
      </c>
      <c r="G2564" s="7">
        <v>3</v>
      </c>
      <c r="H2564" s="7">
        <v>0</v>
      </c>
      <c r="I2564" s="7">
        <v>0</v>
      </c>
      <c r="J2564" s="7">
        <v>3</v>
      </c>
      <c r="K2564" s="7" t="s">
        <v>0</v>
      </c>
      <c r="L2564" s="7">
        <v>1</v>
      </c>
      <c r="M2564" s="7" t="s">
        <v>6834</v>
      </c>
      <c r="N2564" s="7"/>
    </row>
    <row r="2565" spans="1:14" hidden="1" x14ac:dyDescent="0.35">
      <c r="A2565" s="7">
        <v>40304310</v>
      </c>
      <c r="B2565" s="7" t="s">
        <v>7048</v>
      </c>
      <c r="C2565" s="7" t="s">
        <v>4445</v>
      </c>
      <c r="D2565" s="7" t="s">
        <v>4446</v>
      </c>
      <c r="E2565" s="7" t="s">
        <v>0</v>
      </c>
      <c r="F2565" s="7" t="s">
        <v>0</v>
      </c>
      <c r="G2565" s="7">
        <v>2.0499999999999998</v>
      </c>
      <c r="H2565" s="7">
        <v>0</v>
      </c>
      <c r="I2565" s="7">
        <v>0</v>
      </c>
      <c r="J2565" s="7">
        <v>2.0499999999999998</v>
      </c>
      <c r="K2565" s="7" t="s">
        <v>0</v>
      </c>
      <c r="L2565" s="7">
        <v>1</v>
      </c>
      <c r="M2565" s="7" t="s">
        <v>6834</v>
      </c>
      <c r="N2565" s="7"/>
    </row>
    <row r="2566" spans="1:14" hidden="1" x14ac:dyDescent="0.35">
      <c r="A2566" s="7">
        <v>40304337</v>
      </c>
      <c r="B2566" s="7" t="s">
        <v>7049</v>
      </c>
      <c r="C2566" s="7" t="s">
        <v>4445</v>
      </c>
      <c r="D2566" s="7" t="s">
        <v>4446</v>
      </c>
      <c r="E2566" s="7" t="s">
        <v>0</v>
      </c>
      <c r="F2566" s="7" t="s">
        <v>0</v>
      </c>
      <c r="G2566" s="7">
        <v>2.0499999999999998</v>
      </c>
      <c r="H2566" s="7">
        <v>0</v>
      </c>
      <c r="I2566" s="7">
        <v>0</v>
      </c>
      <c r="J2566" s="7">
        <v>2.0499999999999998</v>
      </c>
      <c r="K2566" s="7" t="s">
        <v>0</v>
      </c>
      <c r="L2566" s="7">
        <v>1</v>
      </c>
      <c r="M2566" s="7" t="s">
        <v>6834</v>
      </c>
      <c r="N2566" s="7"/>
    </row>
    <row r="2567" spans="1:14" hidden="1" x14ac:dyDescent="0.35">
      <c r="A2567" s="7">
        <v>40304345</v>
      </c>
      <c r="B2567" s="7" t="s">
        <v>7050</v>
      </c>
      <c r="C2567" s="7" t="s">
        <v>4445</v>
      </c>
      <c r="D2567" s="7" t="s">
        <v>4446</v>
      </c>
      <c r="E2567" s="7" t="s">
        <v>0</v>
      </c>
      <c r="F2567" s="7" t="s">
        <v>0</v>
      </c>
      <c r="G2567" s="7">
        <v>2.16</v>
      </c>
      <c r="H2567" s="7">
        <v>0</v>
      </c>
      <c r="I2567" s="7">
        <v>0</v>
      </c>
      <c r="J2567" s="7">
        <v>2.16</v>
      </c>
      <c r="K2567" s="7" t="s">
        <v>0</v>
      </c>
      <c r="L2567" s="7">
        <v>1</v>
      </c>
      <c r="M2567" s="7" t="s">
        <v>6834</v>
      </c>
      <c r="N2567" s="7"/>
    </row>
    <row r="2568" spans="1:14" hidden="1" x14ac:dyDescent="0.35">
      <c r="A2568" s="7">
        <v>40304353</v>
      </c>
      <c r="B2568" s="7" t="s">
        <v>7051</v>
      </c>
      <c r="C2568" s="7" t="s">
        <v>4445</v>
      </c>
      <c r="D2568" s="7" t="s">
        <v>4446</v>
      </c>
      <c r="E2568" s="7" t="s">
        <v>0</v>
      </c>
      <c r="F2568" s="7" t="s">
        <v>0</v>
      </c>
      <c r="G2568" s="7">
        <v>8.64</v>
      </c>
      <c r="H2568" s="7">
        <v>0</v>
      </c>
      <c r="I2568" s="7">
        <v>0</v>
      </c>
      <c r="J2568" s="7">
        <v>8.64</v>
      </c>
      <c r="K2568" s="7" t="s">
        <v>0</v>
      </c>
      <c r="L2568" s="7">
        <v>1</v>
      </c>
      <c r="M2568" s="7" t="s">
        <v>6834</v>
      </c>
      <c r="N2568" s="7"/>
    </row>
    <row r="2569" spans="1:14" ht="26" hidden="1" x14ac:dyDescent="0.35">
      <c r="A2569" s="7">
        <v>40304361</v>
      </c>
      <c r="B2569" s="7" t="s">
        <v>7052</v>
      </c>
      <c r="C2569" s="7" t="s">
        <v>4445</v>
      </c>
      <c r="D2569" s="7" t="s">
        <v>4446</v>
      </c>
      <c r="E2569" s="7" t="s">
        <v>0</v>
      </c>
      <c r="F2569" s="7" t="s">
        <v>0</v>
      </c>
      <c r="G2569" s="7">
        <v>5.07</v>
      </c>
      <c r="H2569" s="7">
        <v>0</v>
      </c>
      <c r="I2569" s="7">
        <v>0</v>
      </c>
      <c r="J2569" s="7">
        <v>5.07</v>
      </c>
      <c r="K2569" s="7" t="s">
        <v>0</v>
      </c>
      <c r="L2569" s="7">
        <v>1</v>
      </c>
      <c r="M2569" s="7" t="s">
        <v>6834</v>
      </c>
      <c r="N2569" s="7"/>
    </row>
    <row r="2570" spans="1:14" hidden="1" x14ac:dyDescent="0.35">
      <c r="A2570" s="7">
        <v>40304370</v>
      </c>
      <c r="B2570" s="7" t="s">
        <v>7053</v>
      </c>
      <c r="C2570" s="7" t="s">
        <v>4445</v>
      </c>
      <c r="D2570" s="7" t="s">
        <v>4446</v>
      </c>
      <c r="E2570" s="7" t="s">
        <v>0</v>
      </c>
      <c r="F2570" s="7" t="s">
        <v>0</v>
      </c>
      <c r="G2570" s="7">
        <v>2.16</v>
      </c>
      <c r="H2570" s="7">
        <v>0</v>
      </c>
      <c r="I2570" s="7">
        <v>0</v>
      </c>
      <c r="J2570" s="7">
        <v>2.16</v>
      </c>
      <c r="K2570" s="7" t="s">
        <v>0</v>
      </c>
      <c r="L2570" s="7">
        <v>1</v>
      </c>
      <c r="M2570" s="7" t="s">
        <v>6834</v>
      </c>
      <c r="N2570" s="7"/>
    </row>
    <row r="2571" spans="1:14" hidden="1" x14ac:dyDescent="0.35">
      <c r="A2571" s="7">
        <v>40304388</v>
      </c>
      <c r="B2571" s="7" t="s">
        <v>7054</v>
      </c>
      <c r="C2571" s="7" t="s">
        <v>4445</v>
      </c>
      <c r="D2571" s="7" t="s">
        <v>4446</v>
      </c>
      <c r="E2571" s="7" t="s">
        <v>0</v>
      </c>
      <c r="F2571" s="7" t="s">
        <v>0</v>
      </c>
      <c r="G2571" s="7">
        <v>2.16</v>
      </c>
      <c r="H2571" s="7">
        <v>0</v>
      </c>
      <c r="I2571" s="7">
        <v>0</v>
      </c>
      <c r="J2571" s="7">
        <v>2.16</v>
      </c>
      <c r="K2571" s="7" t="s">
        <v>0</v>
      </c>
      <c r="L2571" s="7">
        <v>1</v>
      </c>
      <c r="M2571" s="7" t="s">
        <v>6834</v>
      </c>
      <c r="N2571" s="7"/>
    </row>
    <row r="2572" spans="1:14" hidden="1" x14ac:dyDescent="0.35">
      <c r="A2572" s="7">
        <v>40304418</v>
      </c>
      <c r="B2572" s="7" t="s">
        <v>7055</v>
      </c>
      <c r="C2572" s="7" t="s">
        <v>4445</v>
      </c>
      <c r="D2572" s="7" t="s">
        <v>4446</v>
      </c>
      <c r="E2572" s="7" t="s">
        <v>0</v>
      </c>
      <c r="F2572" s="7" t="s">
        <v>0</v>
      </c>
      <c r="G2572" s="7">
        <v>2.16</v>
      </c>
      <c r="H2572" s="7">
        <v>0</v>
      </c>
      <c r="I2572" s="7">
        <v>0</v>
      </c>
      <c r="J2572" s="7">
        <v>2.16</v>
      </c>
      <c r="K2572" s="7" t="s">
        <v>0</v>
      </c>
      <c r="L2572" s="7">
        <v>1</v>
      </c>
      <c r="M2572" s="7" t="s">
        <v>6834</v>
      </c>
      <c r="N2572" s="7"/>
    </row>
    <row r="2573" spans="1:14" hidden="1" x14ac:dyDescent="0.35">
      <c r="A2573" s="7">
        <v>40304434</v>
      </c>
      <c r="B2573" s="7" t="s">
        <v>7056</v>
      </c>
      <c r="C2573" s="7" t="s">
        <v>4445</v>
      </c>
      <c r="D2573" s="7" t="s">
        <v>4446</v>
      </c>
      <c r="E2573" s="7" t="s">
        <v>0</v>
      </c>
      <c r="F2573" s="7" t="s">
        <v>0</v>
      </c>
      <c r="G2573" s="7">
        <v>4.95</v>
      </c>
      <c r="H2573" s="7">
        <v>0</v>
      </c>
      <c r="I2573" s="7">
        <v>0</v>
      </c>
      <c r="J2573" s="7">
        <v>4.95</v>
      </c>
      <c r="K2573" s="7" t="s">
        <v>0</v>
      </c>
      <c r="L2573" s="7">
        <v>1</v>
      </c>
      <c r="M2573" s="7" t="s">
        <v>6834</v>
      </c>
      <c r="N2573" s="7"/>
    </row>
    <row r="2574" spans="1:14" hidden="1" x14ac:dyDescent="0.35">
      <c r="A2574" s="7">
        <v>40304450</v>
      </c>
      <c r="B2574" s="7" t="s">
        <v>7057</v>
      </c>
      <c r="C2574" s="7" t="s">
        <v>4445</v>
      </c>
      <c r="D2574" s="7" t="s">
        <v>4446</v>
      </c>
      <c r="E2574" s="7" t="s">
        <v>0</v>
      </c>
      <c r="F2574" s="7" t="s">
        <v>0</v>
      </c>
      <c r="G2574" s="7">
        <v>14.26</v>
      </c>
      <c r="H2574" s="7">
        <v>0</v>
      </c>
      <c r="I2574" s="7">
        <v>0</v>
      </c>
      <c r="J2574" s="7">
        <v>14.26</v>
      </c>
      <c r="K2574" s="7" t="s">
        <v>0</v>
      </c>
      <c r="L2574" s="7">
        <v>1</v>
      </c>
      <c r="M2574" s="7" t="s">
        <v>6834</v>
      </c>
      <c r="N2574" s="7"/>
    </row>
    <row r="2575" spans="1:14" hidden="1" x14ac:dyDescent="0.35">
      <c r="A2575" s="7">
        <v>40304469</v>
      </c>
      <c r="B2575" s="7" t="s">
        <v>7058</v>
      </c>
      <c r="C2575" s="7" t="s">
        <v>4445</v>
      </c>
      <c r="D2575" s="7" t="s">
        <v>4446</v>
      </c>
      <c r="E2575" s="7" t="s">
        <v>0</v>
      </c>
      <c r="F2575" s="7" t="s">
        <v>0</v>
      </c>
      <c r="G2575" s="7">
        <v>5.83</v>
      </c>
      <c r="H2575" s="7">
        <v>0</v>
      </c>
      <c r="I2575" s="7">
        <v>0</v>
      </c>
      <c r="J2575" s="7">
        <v>5.83</v>
      </c>
      <c r="K2575" s="7" t="s">
        <v>0</v>
      </c>
      <c r="L2575" s="7">
        <v>1</v>
      </c>
      <c r="M2575" s="7" t="s">
        <v>6834</v>
      </c>
      <c r="N2575" s="7"/>
    </row>
    <row r="2576" spans="1:14" hidden="1" x14ac:dyDescent="0.35">
      <c r="A2576" s="7">
        <v>40304477</v>
      </c>
      <c r="B2576" s="7" t="s">
        <v>7059</v>
      </c>
      <c r="C2576" s="7" t="s">
        <v>4445</v>
      </c>
      <c r="D2576" s="7" t="s">
        <v>4446</v>
      </c>
      <c r="E2576" s="7" t="s">
        <v>0</v>
      </c>
      <c r="F2576" s="7" t="s">
        <v>0</v>
      </c>
      <c r="G2576" s="7">
        <v>2.5499999999999998</v>
      </c>
      <c r="H2576" s="7">
        <v>0</v>
      </c>
      <c r="I2576" s="7">
        <v>0</v>
      </c>
      <c r="J2576" s="7">
        <v>2.5499999999999998</v>
      </c>
      <c r="K2576" s="7" t="s">
        <v>0</v>
      </c>
      <c r="L2576" s="7">
        <v>1</v>
      </c>
      <c r="M2576" s="7" t="s">
        <v>6834</v>
      </c>
      <c r="N2576" s="7"/>
    </row>
    <row r="2577" spans="1:14" hidden="1" x14ac:dyDescent="0.35">
      <c r="A2577" s="7">
        <v>40304485</v>
      </c>
      <c r="B2577" s="7" t="s">
        <v>7060</v>
      </c>
      <c r="C2577" s="7" t="s">
        <v>4445</v>
      </c>
      <c r="D2577" s="7" t="s">
        <v>4462</v>
      </c>
      <c r="E2577" s="7" t="s">
        <v>0</v>
      </c>
      <c r="F2577" s="7" t="s">
        <v>0</v>
      </c>
      <c r="G2577" s="7">
        <v>35.020000000000003</v>
      </c>
      <c r="H2577" s="7">
        <v>42</v>
      </c>
      <c r="I2577" s="7">
        <v>0</v>
      </c>
      <c r="J2577" s="7">
        <v>77.02</v>
      </c>
      <c r="K2577" s="7" t="s">
        <v>0</v>
      </c>
      <c r="L2577" s="7">
        <v>1</v>
      </c>
      <c r="M2577" s="7" t="s">
        <v>6834</v>
      </c>
      <c r="N2577" s="7"/>
    </row>
    <row r="2578" spans="1:14" hidden="1" x14ac:dyDescent="0.35">
      <c r="A2578" s="7">
        <v>40304507</v>
      </c>
      <c r="B2578" s="7" t="s">
        <v>7061</v>
      </c>
      <c r="C2578" s="7" t="s">
        <v>4445</v>
      </c>
      <c r="D2578" s="7" t="s">
        <v>4446</v>
      </c>
      <c r="E2578" s="7" t="s">
        <v>0</v>
      </c>
      <c r="F2578" s="7" t="s">
        <v>0</v>
      </c>
      <c r="G2578" s="7">
        <v>31.97</v>
      </c>
      <c r="H2578" s="7">
        <v>0</v>
      </c>
      <c r="I2578" s="7">
        <v>0</v>
      </c>
      <c r="J2578" s="7">
        <v>31.97</v>
      </c>
      <c r="K2578" s="7" t="s">
        <v>0</v>
      </c>
      <c r="L2578" s="7">
        <v>1</v>
      </c>
      <c r="M2578" s="7" t="s">
        <v>6834</v>
      </c>
      <c r="N2578" s="7"/>
    </row>
    <row r="2579" spans="1:14" hidden="1" x14ac:dyDescent="0.35">
      <c r="A2579" s="7">
        <v>40304515</v>
      </c>
      <c r="B2579" s="7" t="s">
        <v>7062</v>
      </c>
      <c r="C2579" s="7" t="s">
        <v>4445</v>
      </c>
      <c r="D2579" s="7" t="s">
        <v>4446</v>
      </c>
      <c r="E2579" s="7" t="s">
        <v>0</v>
      </c>
      <c r="F2579" s="7" t="s">
        <v>0</v>
      </c>
      <c r="G2579" s="7">
        <v>39.1</v>
      </c>
      <c r="H2579" s="7">
        <v>0</v>
      </c>
      <c r="I2579" s="7">
        <v>0</v>
      </c>
      <c r="J2579" s="7">
        <v>39.1</v>
      </c>
      <c r="K2579" s="7" t="s">
        <v>0</v>
      </c>
      <c r="L2579" s="7">
        <v>1</v>
      </c>
      <c r="M2579" s="7" t="s">
        <v>6834</v>
      </c>
      <c r="N2579" s="7"/>
    </row>
    <row r="2580" spans="1:14" hidden="1" x14ac:dyDescent="0.35">
      <c r="A2580" s="7">
        <v>40304523</v>
      </c>
      <c r="B2580" s="7" t="s">
        <v>7063</v>
      </c>
      <c r="C2580" s="7" t="s">
        <v>4445</v>
      </c>
      <c r="D2580" s="7" t="s">
        <v>4446</v>
      </c>
      <c r="E2580" s="7" t="s">
        <v>0</v>
      </c>
      <c r="F2580" s="7" t="s">
        <v>0</v>
      </c>
      <c r="G2580" s="7">
        <v>9.15</v>
      </c>
      <c r="H2580" s="7">
        <v>0</v>
      </c>
      <c r="I2580" s="7">
        <v>0</v>
      </c>
      <c r="J2580" s="7">
        <v>9.15</v>
      </c>
      <c r="K2580" s="7" t="s">
        <v>0</v>
      </c>
      <c r="L2580" s="7">
        <v>1</v>
      </c>
      <c r="M2580" s="7" t="s">
        <v>6834</v>
      </c>
      <c r="N2580" s="7"/>
    </row>
    <row r="2581" spans="1:14" hidden="1" x14ac:dyDescent="0.35">
      <c r="A2581" s="7">
        <v>40304531</v>
      </c>
      <c r="B2581" s="7" t="s">
        <v>7064</v>
      </c>
      <c r="C2581" s="7" t="s">
        <v>4445</v>
      </c>
      <c r="D2581" s="7" t="s">
        <v>4446</v>
      </c>
      <c r="E2581" s="7" t="s">
        <v>0</v>
      </c>
      <c r="F2581" s="7" t="s">
        <v>0</v>
      </c>
      <c r="G2581" s="7">
        <v>2.75</v>
      </c>
      <c r="H2581" s="7">
        <v>0</v>
      </c>
      <c r="I2581" s="7">
        <v>0</v>
      </c>
      <c r="J2581" s="7">
        <v>2.75</v>
      </c>
      <c r="K2581" s="7" t="s">
        <v>0</v>
      </c>
      <c r="L2581" s="7">
        <v>1</v>
      </c>
      <c r="M2581" s="7" t="s">
        <v>6834</v>
      </c>
      <c r="N2581" s="7"/>
    </row>
    <row r="2582" spans="1:14" hidden="1" x14ac:dyDescent="0.35">
      <c r="A2582" s="7">
        <v>40304540</v>
      </c>
      <c r="B2582" s="7" t="s">
        <v>7065</v>
      </c>
      <c r="C2582" s="7" t="s">
        <v>4445</v>
      </c>
      <c r="D2582" s="7" t="s">
        <v>4446</v>
      </c>
      <c r="E2582" s="7" t="s">
        <v>0</v>
      </c>
      <c r="F2582" s="7" t="s">
        <v>0</v>
      </c>
      <c r="G2582" s="7">
        <v>2.0499999999999998</v>
      </c>
      <c r="H2582" s="7">
        <v>0</v>
      </c>
      <c r="I2582" s="7">
        <v>0</v>
      </c>
      <c r="J2582" s="7">
        <v>2.0499999999999998</v>
      </c>
      <c r="K2582" s="7" t="s">
        <v>0</v>
      </c>
      <c r="L2582" s="7">
        <v>1</v>
      </c>
      <c r="M2582" s="7" t="s">
        <v>6834</v>
      </c>
      <c r="N2582" s="7"/>
    </row>
    <row r="2583" spans="1:14" hidden="1" x14ac:dyDescent="0.35">
      <c r="A2583" s="7">
        <v>40304558</v>
      </c>
      <c r="B2583" s="7" t="s">
        <v>7066</v>
      </c>
      <c r="C2583" s="7" t="s">
        <v>4445</v>
      </c>
      <c r="D2583" s="7" t="s">
        <v>4446</v>
      </c>
      <c r="E2583" s="7" t="s">
        <v>0</v>
      </c>
      <c r="F2583" s="7" t="s">
        <v>0</v>
      </c>
      <c r="G2583" s="7">
        <v>2.16</v>
      </c>
      <c r="H2583" s="7">
        <v>0</v>
      </c>
      <c r="I2583" s="7">
        <v>0</v>
      </c>
      <c r="J2583" s="7">
        <v>2.16</v>
      </c>
      <c r="K2583" s="7" t="s">
        <v>0</v>
      </c>
      <c r="L2583" s="7">
        <v>1</v>
      </c>
      <c r="M2583" s="7" t="s">
        <v>6834</v>
      </c>
      <c r="N2583" s="7"/>
    </row>
    <row r="2584" spans="1:14" hidden="1" x14ac:dyDescent="0.35">
      <c r="A2584" s="7">
        <v>40304566</v>
      </c>
      <c r="B2584" s="7" t="s">
        <v>7067</v>
      </c>
      <c r="C2584" s="7" t="s">
        <v>4445</v>
      </c>
      <c r="D2584" s="7" t="s">
        <v>4446</v>
      </c>
      <c r="E2584" s="7" t="s">
        <v>0</v>
      </c>
      <c r="F2584" s="7" t="s">
        <v>0</v>
      </c>
      <c r="G2584" s="7">
        <v>2.0499999999999998</v>
      </c>
      <c r="H2584" s="7">
        <v>0</v>
      </c>
      <c r="I2584" s="7">
        <v>0</v>
      </c>
      <c r="J2584" s="7">
        <v>2.0499999999999998</v>
      </c>
      <c r="K2584" s="7" t="s">
        <v>0</v>
      </c>
      <c r="L2584" s="7">
        <v>1</v>
      </c>
      <c r="M2584" s="7" t="s">
        <v>6834</v>
      </c>
      <c r="N2584" s="7"/>
    </row>
    <row r="2585" spans="1:14" hidden="1" x14ac:dyDescent="0.35">
      <c r="A2585" s="7">
        <v>40304574</v>
      </c>
      <c r="B2585" s="7" t="s">
        <v>7068</v>
      </c>
      <c r="C2585" s="7" t="s">
        <v>4445</v>
      </c>
      <c r="D2585" s="7" t="s">
        <v>4446</v>
      </c>
      <c r="E2585" s="7" t="s">
        <v>0</v>
      </c>
      <c r="F2585" s="7" t="s">
        <v>0</v>
      </c>
      <c r="G2585" s="7">
        <v>14.47</v>
      </c>
      <c r="H2585" s="7">
        <v>0</v>
      </c>
      <c r="I2585" s="7">
        <v>0</v>
      </c>
      <c r="J2585" s="7">
        <v>14.47</v>
      </c>
      <c r="K2585" s="7" t="s">
        <v>0</v>
      </c>
      <c r="L2585" s="7">
        <v>1</v>
      </c>
      <c r="M2585" s="7" t="s">
        <v>6834</v>
      </c>
      <c r="N2585" s="7"/>
    </row>
    <row r="2586" spans="1:14" hidden="1" x14ac:dyDescent="0.35">
      <c r="A2586" s="7">
        <v>40304582</v>
      </c>
      <c r="B2586" s="7" t="s">
        <v>7069</v>
      </c>
      <c r="C2586" s="7" t="s">
        <v>4445</v>
      </c>
      <c r="D2586" s="7" t="s">
        <v>4446</v>
      </c>
      <c r="E2586" s="7" t="s">
        <v>0</v>
      </c>
      <c r="F2586" s="7" t="s">
        <v>0</v>
      </c>
      <c r="G2586" s="7">
        <v>2.0499999999999998</v>
      </c>
      <c r="H2586" s="7">
        <v>0</v>
      </c>
      <c r="I2586" s="7">
        <v>0</v>
      </c>
      <c r="J2586" s="7">
        <v>2.0499999999999998</v>
      </c>
      <c r="K2586" s="7" t="s">
        <v>0</v>
      </c>
      <c r="L2586" s="7">
        <v>1</v>
      </c>
      <c r="M2586" s="7" t="s">
        <v>6834</v>
      </c>
      <c r="N2586" s="7"/>
    </row>
    <row r="2587" spans="1:14" hidden="1" x14ac:dyDescent="0.35">
      <c r="A2587" s="7">
        <v>40304590</v>
      </c>
      <c r="B2587" s="7" t="s">
        <v>7070</v>
      </c>
      <c r="C2587" s="7" t="s">
        <v>4445</v>
      </c>
      <c r="D2587" s="7" t="s">
        <v>4446</v>
      </c>
      <c r="E2587" s="7" t="s">
        <v>0</v>
      </c>
      <c r="F2587" s="7" t="s">
        <v>0</v>
      </c>
      <c r="G2587" s="7">
        <v>2.75</v>
      </c>
      <c r="H2587" s="7">
        <v>0</v>
      </c>
      <c r="I2587" s="7">
        <v>0</v>
      </c>
      <c r="J2587" s="7">
        <v>2.75</v>
      </c>
      <c r="K2587" s="7" t="s">
        <v>0</v>
      </c>
      <c r="L2587" s="7">
        <v>1</v>
      </c>
      <c r="M2587" s="7" t="s">
        <v>6834</v>
      </c>
      <c r="N2587" s="7"/>
    </row>
    <row r="2588" spans="1:14" hidden="1" x14ac:dyDescent="0.35">
      <c r="A2588" s="7">
        <v>40304612</v>
      </c>
      <c r="B2588" s="7" t="s">
        <v>7071</v>
      </c>
      <c r="C2588" s="7" t="s">
        <v>4445</v>
      </c>
      <c r="D2588" s="7" t="s">
        <v>4446</v>
      </c>
      <c r="E2588" s="7" t="s">
        <v>0</v>
      </c>
      <c r="F2588" s="7" t="s">
        <v>0</v>
      </c>
      <c r="G2588" s="7">
        <v>4.1500000000000004</v>
      </c>
      <c r="H2588" s="7">
        <v>0</v>
      </c>
      <c r="I2588" s="7">
        <v>0</v>
      </c>
      <c r="J2588" s="7">
        <v>4.1500000000000004</v>
      </c>
      <c r="K2588" s="7" t="s">
        <v>0</v>
      </c>
      <c r="L2588" s="7">
        <v>1</v>
      </c>
      <c r="M2588" s="7" t="s">
        <v>6834</v>
      </c>
      <c r="N2588" s="7"/>
    </row>
    <row r="2589" spans="1:14" hidden="1" x14ac:dyDescent="0.35">
      <c r="A2589" s="7">
        <v>40304620</v>
      </c>
      <c r="B2589" s="7" t="s">
        <v>7072</v>
      </c>
      <c r="C2589" s="7" t="s">
        <v>4445</v>
      </c>
      <c r="D2589" s="7" t="s">
        <v>4446</v>
      </c>
      <c r="E2589" s="7" t="s">
        <v>0</v>
      </c>
      <c r="F2589" s="7" t="s">
        <v>0</v>
      </c>
      <c r="G2589" s="7">
        <v>3.6</v>
      </c>
      <c r="H2589" s="7">
        <v>0</v>
      </c>
      <c r="I2589" s="7">
        <v>0</v>
      </c>
      <c r="J2589" s="7">
        <v>3.6</v>
      </c>
      <c r="K2589" s="7" t="s">
        <v>0</v>
      </c>
      <c r="L2589" s="7">
        <v>1</v>
      </c>
      <c r="M2589" s="7" t="s">
        <v>6834</v>
      </c>
      <c r="N2589" s="7"/>
    </row>
    <row r="2590" spans="1:14" hidden="1" x14ac:dyDescent="0.35">
      <c r="A2590" s="7">
        <v>40304639</v>
      </c>
      <c r="B2590" s="7" t="s">
        <v>7073</v>
      </c>
      <c r="C2590" s="7" t="s">
        <v>4445</v>
      </c>
      <c r="D2590" s="7" t="s">
        <v>4446</v>
      </c>
      <c r="E2590" s="7" t="s">
        <v>0</v>
      </c>
      <c r="F2590" s="7" t="s">
        <v>0</v>
      </c>
      <c r="G2590" s="7">
        <v>3.6</v>
      </c>
      <c r="H2590" s="7">
        <v>0</v>
      </c>
      <c r="I2590" s="7">
        <v>0</v>
      </c>
      <c r="J2590" s="7">
        <v>3.6</v>
      </c>
      <c r="K2590" s="7" t="s">
        <v>0</v>
      </c>
      <c r="L2590" s="7">
        <v>1</v>
      </c>
      <c r="M2590" s="7" t="s">
        <v>6834</v>
      </c>
      <c r="N2590" s="7"/>
    </row>
    <row r="2591" spans="1:14" hidden="1" x14ac:dyDescent="0.35">
      <c r="A2591" s="7">
        <v>40304647</v>
      </c>
      <c r="B2591" s="7" t="s">
        <v>7074</v>
      </c>
      <c r="C2591" s="7" t="s">
        <v>4445</v>
      </c>
      <c r="D2591" s="7" t="s">
        <v>4446</v>
      </c>
      <c r="E2591" s="7" t="s">
        <v>0</v>
      </c>
      <c r="F2591" s="7" t="s">
        <v>0</v>
      </c>
      <c r="G2591" s="7">
        <v>2.75</v>
      </c>
      <c r="H2591" s="7">
        <v>0</v>
      </c>
      <c r="I2591" s="7">
        <v>0</v>
      </c>
      <c r="J2591" s="7">
        <v>2.75</v>
      </c>
      <c r="K2591" s="7" t="s">
        <v>0</v>
      </c>
      <c r="L2591" s="7">
        <v>1</v>
      </c>
      <c r="M2591" s="7" t="s">
        <v>6834</v>
      </c>
      <c r="N2591" s="7"/>
    </row>
    <row r="2592" spans="1:14" hidden="1" x14ac:dyDescent="0.35">
      <c r="A2592" s="7">
        <v>40304655</v>
      </c>
      <c r="B2592" s="7" t="s">
        <v>7075</v>
      </c>
      <c r="C2592" s="7" t="s">
        <v>4445</v>
      </c>
      <c r="D2592" s="7" t="s">
        <v>4446</v>
      </c>
      <c r="E2592" s="7" t="s">
        <v>0</v>
      </c>
      <c r="F2592" s="7" t="s">
        <v>0</v>
      </c>
      <c r="G2592" s="7">
        <v>22.32</v>
      </c>
      <c r="H2592" s="7">
        <v>0</v>
      </c>
      <c r="I2592" s="7">
        <v>0</v>
      </c>
      <c r="J2592" s="7">
        <v>22.32</v>
      </c>
      <c r="K2592" s="7" t="s">
        <v>0</v>
      </c>
      <c r="L2592" s="7">
        <v>1</v>
      </c>
      <c r="M2592" s="7" t="s">
        <v>6834</v>
      </c>
      <c r="N2592" s="7"/>
    </row>
    <row r="2593" spans="1:14" hidden="1" x14ac:dyDescent="0.35">
      <c r="A2593" s="7">
        <v>40304671</v>
      </c>
      <c r="B2593" s="7" t="s">
        <v>7076</v>
      </c>
      <c r="C2593" s="7" t="s">
        <v>4445</v>
      </c>
      <c r="D2593" s="7" t="s">
        <v>4446</v>
      </c>
      <c r="E2593" s="7" t="s">
        <v>0</v>
      </c>
      <c r="F2593" s="7" t="s">
        <v>0</v>
      </c>
      <c r="G2593" s="7">
        <v>60</v>
      </c>
      <c r="H2593" s="7">
        <v>0</v>
      </c>
      <c r="I2593" s="7">
        <v>0</v>
      </c>
      <c r="J2593" s="7">
        <v>60</v>
      </c>
      <c r="K2593" s="7" t="s">
        <v>0</v>
      </c>
      <c r="L2593" s="7">
        <v>1</v>
      </c>
      <c r="M2593" s="7" t="s">
        <v>6834</v>
      </c>
      <c r="N2593" s="7"/>
    </row>
    <row r="2594" spans="1:14" hidden="1" x14ac:dyDescent="0.35">
      <c r="A2594" s="7">
        <v>40304680</v>
      </c>
      <c r="B2594" s="7" t="s">
        <v>7077</v>
      </c>
      <c r="C2594" s="7" t="s">
        <v>4445</v>
      </c>
      <c r="D2594" s="7" t="s">
        <v>4446</v>
      </c>
      <c r="E2594" s="7" t="s">
        <v>0</v>
      </c>
      <c r="F2594" s="7" t="s">
        <v>0</v>
      </c>
      <c r="G2594" s="7">
        <v>12.72</v>
      </c>
      <c r="H2594" s="7">
        <v>0</v>
      </c>
      <c r="I2594" s="7">
        <v>0</v>
      </c>
      <c r="J2594" s="7">
        <v>12.72</v>
      </c>
      <c r="K2594" s="7" t="s">
        <v>0</v>
      </c>
      <c r="L2594" s="7">
        <v>1</v>
      </c>
      <c r="M2594" s="7" t="s">
        <v>6834</v>
      </c>
      <c r="N2594" s="7"/>
    </row>
    <row r="2595" spans="1:14" hidden="1" x14ac:dyDescent="0.35">
      <c r="A2595" s="7">
        <v>40304698</v>
      </c>
      <c r="B2595" s="7" t="s">
        <v>7078</v>
      </c>
      <c r="C2595" s="7" t="s">
        <v>4445</v>
      </c>
      <c r="D2595" s="7" t="s">
        <v>4446</v>
      </c>
      <c r="E2595" s="7" t="s">
        <v>0</v>
      </c>
      <c r="F2595" s="7" t="s">
        <v>0</v>
      </c>
      <c r="G2595" s="7">
        <v>26.25</v>
      </c>
      <c r="H2595" s="7">
        <v>0</v>
      </c>
      <c r="I2595" s="7">
        <v>0</v>
      </c>
      <c r="J2595" s="7">
        <v>26.25</v>
      </c>
      <c r="K2595" s="7" t="s">
        <v>0</v>
      </c>
      <c r="L2595" s="7">
        <v>1</v>
      </c>
      <c r="M2595" s="7" t="s">
        <v>6834</v>
      </c>
      <c r="N2595" s="7"/>
    </row>
    <row r="2596" spans="1:14" hidden="1" x14ac:dyDescent="0.35">
      <c r="A2596" s="7">
        <v>40304701</v>
      </c>
      <c r="B2596" s="7" t="s">
        <v>7079</v>
      </c>
      <c r="C2596" s="7" t="s">
        <v>4445</v>
      </c>
      <c r="D2596" s="7" t="s">
        <v>4446</v>
      </c>
      <c r="E2596" s="7" t="s">
        <v>0</v>
      </c>
      <c r="F2596" s="7" t="s">
        <v>0</v>
      </c>
      <c r="G2596" s="7">
        <v>226.2</v>
      </c>
      <c r="H2596" s="7">
        <v>0</v>
      </c>
      <c r="I2596" s="7">
        <v>0</v>
      </c>
      <c r="J2596" s="7">
        <v>226.2</v>
      </c>
      <c r="K2596" s="7" t="s">
        <v>0</v>
      </c>
      <c r="L2596" s="7">
        <v>1</v>
      </c>
      <c r="M2596" s="7" t="s">
        <v>6834</v>
      </c>
      <c r="N2596" s="7"/>
    </row>
    <row r="2597" spans="1:14" hidden="1" x14ac:dyDescent="0.35">
      <c r="A2597" s="7">
        <v>40304710</v>
      </c>
      <c r="B2597" s="7" t="s">
        <v>7080</v>
      </c>
      <c r="C2597" s="7" t="s">
        <v>4445</v>
      </c>
      <c r="D2597" s="7" t="s">
        <v>4446</v>
      </c>
      <c r="E2597" s="7" t="s">
        <v>0</v>
      </c>
      <c r="F2597" s="7" t="s">
        <v>0</v>
      </c>
      <c r="G2597" s="7">
        <v>111.91</v>
      </c>
      <c r="H2597" s="7">
        <v>0</v>
      </c>
      <c r="I2597" s="7">
        <v>0</v>
      </c>
      <c r="J2597" s="7">
        <v>111.91</v>
      </c>
      <c r="K2597" s="7" t="s">
        <v>0</v>
      </c>
      <c r="L2597" s="7">
        <v>1</v>
      </c>
      <c r="M2597" s="7" t="s">
        <v>6834</v>
      </c>
      <c r="N2597" s="7"/>
    </row>
    <row r="2598" spans="1:14" hidden="1" x14ac:dyDescent="0.35">
      <c r="A2598" s="7">
        <v>40304728</v>
      </c>
      <c r="B2598" s="7" t="s">
        <v>7081</v>
      </c>
      <c r="C2598" s="7" t="s">
        <v>4445</v>
      </c>
      <c r="D2598" s="7" t="s">
        <v>4462</v>
      </c>
      <c r="E2598" s="7" t="s">
        <v>0</v>
      </c>
      <c r="F2598" s="7" t="s">
        <v>0</v>
      </c>
      <c r="G2598" s="7">
        <v>450.93</v>
      </c>
      <c r="H2598" s="7">
        <v>0</v>
      </c>
      <c r="I2598" s="7">
        <v>0</v>
      </c>
      <c r="J2598" s="7">
        <v>450.93</v>
      </c>
      <c r="K2598" s="7" t="s">
        <v>0</v>
      </c>
      <c r="L2598" s="7">
        <v>1</v>
      </c>
      <c r="M2598" s="7" t="s">
        <v>6834</v>
      </c>
      <c r="N2598" s="7"/>
    </row>
    <row r="2599" spans="1:14" ht="26" hidden="1" x14ac:dyDescent="0.35">
      <c r="A2599" s="7">
        <v>40304736</v>
      </c>
      <c r="B2599" s="7" t="s">
        <v>7082</v>
      </c>
      <c r="C2599" s="7" t="s">
        <v>4445</v>
      </c>
      <c r="D2599" s="7" t="s">
        <v>4446</v>
      </c>
      <c r="E2599" s="7" t="s">
        <v>0</v>
      </c>
      <c r="F2599" s="7" t="s">
        <v>0</v>
      </c>
      <c r="G2599" s="7">
        <v>180.51</v>
      </c>
      <c r="H2599" s="7">
        <v>0</v>
      </c>
      <c r="I2599" s="7">
        <v>0</v>
      </c>
      <c r="J2599" s="7">
        <v>180.51</v>
      </c>
      <c r="K2599" s="7" t="s">
        <v>0</v>
      </c>
      <c r="L2599" s="7">
        <v>1</v>
      </c>
      <c r="M2599" s="7" t="s">
        <v>6834</v>
      </c>
      <c r="N2599" s="7"/>
    </row>
    <row r="2600" spans="1:14" hidden="1" x14ac:dyDescent="0.35">
      <c r="A2600" s="7">
        <v>40304752</v>
      </c>
      <c r="B2600" s="7" t="s">
        <v>7083</v>
      </c>
      <c r="C2600" s="7" t="s">
        <v>4445</v>
      </c>
      <c r="D2600" s="7" t="s">
        <v>4446</v>
      </c>
      <c r="E2600" s="7" t="s">
        <v>0</v>
      </c>
      <c r="F2600" s="7" t="s">
        <v>0</v>
      </c>
      <c r="G2600" s="7">
        <v>60.71</v>
      </c>
      <c r="H2600" s="7">
        <v>0</v>
      </c>
      <c r="I2600" s="7">
        <v>0</v>
      </c>
      <c r="J2600" s="7">
        <v>60.71</v>
      </c>
      <c r="K2600" s="7" t="s">
        <v>0</v>
      </c>
      <c r="L2600" s="7">
        <v>1</v>
      </c>
      <c r="M2600" s="7" t="s">
        <v>6834</v>
      </c>
      <c r="N2600" s="7"/>
    </row>
    <row r="2601" spans="1:14" hidden="1" x14ac:dyDescent="0.35">
      <c r="A2601" s="7">
        <v>40304760</v>
      </c>
      <c r="B2601" s="7" t="s">
        <v>7084</v>
      </c>
      <c r="C2601" s="7" t="s">
        <v>4445</v>
      </c>
      <c r="D2601" s="7" t="s">
        <v>4446</v>
      </c>
      <c r="E2601" s="7" t="s">
        <v>0</v>
      </c>
      <c r="F2601" s="7" t="s">
        <v>0</v>
      </c>
      <c r="G2601" s="7">
        <v>60.02</v>
      </c>
      <c r="H2601" s="7">
        <v>0</v>
      </c>
      <c r="I2601" s="7">
        <v>0</v>
      </c>
      <c r="J2601" s="7">
        <v>60.02</v>
      </c>
      <c r="K2601" s="7" t="s">
        <v>0</v>
      </c>
      <c r="L2601" s="7">
        <v>1</v>
      </c>
      <c r="M2601" s="7" t="s">
        <v>6834</v>
      </c>
      <c r="N2601" s="7"/>
    </row>
    <row r="2602" spans="1:14" hidden="1" x14ac:dyDescent="0.35">
      <c r="A2602" s="7">
        <v>40304787</v>
      </c>
      <c r="B2602" s="7" t="s">
        <v>7085</v>
      </c>
      <c r="C2602" s="7" t="s">
        <v>4445</v>
      </c>
      <c r="D2602" s="7" t="s">
        <v>4446</v>
      </c>
      <c r="E2602" s="7" t="s">
        <v>0</v>
      </c>
      <c r="F2602" s="7" t="s">
        <v>0</v>
      </c>
      <c r="G2602" s="7">
        <v>27</v>
      </c>
      <c r="H2602" s="7">
        <v>0</v>
      </c>
      <c r="I2602" s="7">
        <v>0</v>
      </c>
      <c r="J2602" s="7">
        <v>27</v>
      </c>
      <c r="K2602" s="7" t="s">
        <v>0</v>
      </c>
      <c r="L2602" s="7">
        <v>1</v>
      </c>
      <c r="M2602" s="7" t="s">
        <v>6834</v>
      </c>
      <c r="N2602" s="7"/>
    </row>
    <row r="2603" spans="1:14" hidden="1" x14ac:dyDescent="0.35">
      <c r="A2603" s="7">
        <v>40304809</v>
      </c>
      <c r="B2603" s="7" t="s">
        <v>7086</v>
      </c>
      <c r="C2603" s="7" t="s">
        <v>4445</v>
      </c>
      <c r="D2603" s="7" t="s">
        <v>4446</v>
      </c>
      <c r="E2603" s="7" t="s">
        <v>0</v>
      </c>
      <c r="F2603" s="7" t="s">
        <v>0</v>
      </c>
      <c r="G2603" s="7">
        <v>6.48</v>
      </c>
      <c r="H2603" s="7">
        <v>0</v>
      </c>
      <c r="I2603" s="7">
        <v>0</v>
      </c>
      <c r="J2603" s="7">
        <v>6.48</v>
      </c>
      <c r="K2603" s="7" t="s">
        <v>0</v>
      </c>
      <c r="L2603" s="7">
        <v>0</v>
      </c>
      <c r="M2603" s="7" t="s">
        <v>6834</v>
      </c>
      <c r="N2603" s="7"/>
    </row>
    <row r="2604" spans="1:14" hidden="1" x14ac:dyDescent="0.35">
      <c r="A2604" s="7">
        <v>40304825</v>
      </c>
      <c r="B2604" s="7" t="s">
        <v>7087</v>
      </c>
      <c r="C2604" s="7" t="s">
        <v>4445</v>
      </c>
      <c r="D2604" s="7" t="s">
        <v>4446</v>
      </c>
      <c r="E2604" s="7" t="s">
        <v>0</v>
      </c>
      <c r="F2604" s="7" t="s">
        <v>0</v>
      </c>
      <c r="G2604" s="7">
        <v>15.12</v>
      </c>
      <c r="H2604" s="7">
        <v>0</v>
      </c>
      <c r="I2604" s="7">
        <v>0</v>
      </c>
      <c r="J2604" s="7">
        <v>15.12</v>
      </c>
      <c r="K2604" s="7" t="s">
        <v>0</v>
      </c>
      <c r="L2604" s="7">
        <v>0</v>
      </c>
      <c r="M2604" s="7" t="s">
        <v>6834</v>
      </c>
      <c r="N2604" s="7"/>
    </row>
    <row r="2605" spans="1:14" ht="38.5" hidden="1" x14ac:dyDescent="0.35">
      <c r="A2605" s="7">
        <v>40304850</v>
      </c>
      <c r="B2605" s="7" t="s">
        <v>7088</v>
      </c>
      <c r="C2605" s="7" t="s">
        <v>4445</v>
      </c>
      <c r="D2605" s="7" t="s">
        <v>4446</v>
      </c>
      <c r="E2605" s="7" t="s">
        <v>0</v>
      </c>
      <c r="F2605" s="7" t="s">
        <v>0</v>
      </c>
      <c r="G2605" s="7">
        <v>17.93</v>
      </c>
      <c r="H2605" s="7">
        <v>0</v>
      </c>
      <c r="I2605" s="7">
        <v>0</v>
      </c>
      <c r="J2605" s="7">
        <v>17.93</v>
      </c>
      <c r="K2605" s="7" t="s">
        <v>0</v>
      </c>
      <c r="L2605" s="7">
        <v>0</v>
      </c>
      <c r="M2605" s="7" t="s">
        <v>6834</v>
      </c>
      <c r="N2605" s="7"/>
    </row>
    <row r="2606" spans="1:14" hidden="1" x14ac:dyDescent="0.35">
      <c r="A2606" s="7">
        <v>40304876</v>
      </c>
      <c r="B2606" s="7" t="s">
        <v>7089</v>
      </c>
      <c r="C2606" s="7" t="s">
        <v>4445</v>
      </c>
      <c r="D2606" s="7" t="s">
        <v>4446</v>
      </c>
      <c r="E2606" s="7" t="s">
        <v>0</v>
      </c>
      <c r="F2606" s="7" t="s">
        <v>0</v>
      </c>
      <c r="G2606" s="7">
        <v>2.75</v>
      </c>
      <c r="H2606" s="7">
        <v>0</v>
      </c>
      <c r="I2606" s="7">
        <v>0</v>
      </c>
      <c r="J2606" s="7">
        <v>2.75</v>
      </c>
      <c r="K2606" s="7" t="s">
        <v>0</v>
      </c>
      <c r="L2606" s="7">
        <v>1</v>
      </c>
      <c r="M2606" s="7" t="s">
        <v>6834</v>
      </c>
      <c r="N2606" s="7"/>
    </row>
    <row r="2607" spans="1:14" hidden="1" x14ac:dyDescent="0.35">
      <c r="A2607" s="7">
        <v>40304892</v>
      </c>
      <c r="B2607" s="7" t="s">
        <v>7090</v>
      </c>
      <c r="C2607" s="7" t="s">
        <v>4445</v>
      </c>
      <c r="D2607" s="7" t="s">
        <v>4462</v>
      </c>
      <c r="E2607" s="7" t="s">
        <v>0</v>
      </c>
      <c r="F2607" s="7" t="s">
        <v>0</v>
      </c>
      <c r="G2607" s="7">
        <v>37.47</v>
      </c>
      <c r="H2607" s="7">
        <v>0</v>
      </c>
      <c r="I2607" s="7">
        <v>0</v>
      </c>
      <c r="J2607" s="7">
        <v>37.47</v>
      </c>
      <c r="K2607" s="7" t="s">
        <v>0</v>
      </c>
      <c r="L2607" s="7">
        <v>1</v>
      </c>
      <c r="M2607" s="7" t="s">
        <v>6834</v>
      </c>
      <c r="N2607" s="7"/>
    </row>
    <row r="2608" spans="1:14" hidden="1" x14ac:dyDescent="0.35">
      <c r="A2608" s="7">
        <v>40304901</v>
      </c>
      <c r="B2608" s="7" t="s">
        <v>7091</v>
      </c>
      <c r="C2608" s="7" t="s">
        <v>4445</v>
      </c>
      <c r="D2608" s="7" t="s">
        <v>4446</v>
      </c>
      <c r="E2608" s="7" t="s">
        <v>0</v>
      </c>
      <c r="F2608" s="7" t="s">
        <v>0</v>
      </c>
      <c r="G2608" s="7">
        <v>4.9000000000000004</v>
      </c>
      <c r="H2608" s="7">
        <v>0</v>
      </c>
      <c r="I2608" s="7">
        <v>0</v>
      </c>
      <c r="J2608" s="7">
        <v>4.9000000000000004</v>
      </c>
      <c r="K2608" s="7" t="s">
        <v>0</v>
      </c>
      <c r="L2608" s="7">
        <v>1</v>
      </c>
      <c r="M2608" s="7" t="s">
        <v>6834</v>
      </c>
      <c r="N2608" s="7"/>
    </row>
    <row r="2609" spans="1:14" hidden="1" x14ac:dyDescent="0.35">
      <c r="A2609" s="7">
        <v>40304910</v>
      </c>
      <c r="B2609" s="7" t="s">
        <v>7092</v>
      </c>
      <c r="C2609" s="7" t="s">
        <v>4445</v>
      </c>
      <c r="D2609" s="7" t="s">
        <v>4446</v>
      </c>
      <c r="E2609" s="7" t="s">
        <v>0</v>
      </c>
      <c r="F2609" s="7" t="s">
        <v>0</v>
      </c>
      <c r="G2609" s="7">
        <v>38.659999999999997</v>
      </c>
      <c r="H2609" s="7">
        <v>0</v>
      </c>
      <c r="I2609" s="7">
        <v>0</v>
      </c>
      <c r="J2609" s="7">
        <v>38.659999999999997</v>
      </c>
      <c r="K2609" s="7" t="s">
        <v>0</v>
      </c>
      <c r="L2609" s="7">
        <v>1</v>
      </c>
      <c r="M2609" s="7" t="s">
        <v>6834</v>
      </c>
      <c r="N2609" s="7"/>
    </row>
    <row r="2610" spans="1:14" hidden="1" x14ac:dyDescent="0.35">
      <c r="A2610" s="7">
        <v>40304914</v>
      </c>
      <c r="B2610" s="7" t="s">
        <v>7093</v>
      </c>
      <c r="C2610" s="7" t="s">
        <v>4445</v>
      </c>
      <c r="D2610" s="7" t="s">
        <v>4446</v>
      </c>
      <c r="E2610" s="7" t="s">
        <v>0</v>
      </c>
      <c r="F2610" s="7" t="s">
        <v>0</v>
      </c>
      <c r="G2610" s="7">
        <v>2.16</v>
      </c>
      <c r="H2610" s="7">
        <v>0</v>
      </c>
      <c r="I2610" s="7">
        <v>0</v>
      </c>
      <c r="J2610" s="7">
        <v>2.16</v>
      </c>
      <c r="K2610" s="7" t="s">
        <v>0</v>
      </c>
      <c r="L2610" s="7">
        <v>0</v>
      </c>
      <c r="M2610" s="7" t="s">
        <v>6834</v>
      </c>
      <c r="N2610" s="7"/>
    </row>
    <row r="2611" spans="1:14" ht="26" hidden="1" x14ac:dyDescent="0.35">
      <c r="A2611" s="7">
        <v>40304926</v>
      </c>
      <c r="B2611" s="7" t="s">
        <v>7094</v>
      </c>
      <c r="C2611" s="7" t="s">
        <v>4445</v>
      </c>
      <c r="D2611" s="7" t="s">
        <v>4446</v>
      </c>
      <c r="E2611" s="7" t="s">
        <v>0</v>
      </c>
      <c r="F2611" s="7" t="s">
        <v>0</v>
      </c>
      <c r="G2611" s="7">
        <v>5.83</v>
      </c>
      <c r="H2611" s="7">
        <v>0</v>
      </c>
      <c r="I2611" s="7">
        <v>0</v>
      </c>
      <c r="J2611" s="7">
        <v>5.83</v>
      </c>
      <c r="K2611" s="7" t="s">
        <v>0</v>
      </c>
      <c r="L2611" s="7">
        <v>1</v>
      </c>
      <c r="M2611" s="7" t="s">
        <v>6834</v>
      </c>
      <c r="N2611" s="7"/>
    </row>
    <row r="2612" spans="1:14" hidden="1" x14ac:dyDescent="0.35">
      <c r="A2612" s="7">
        <v>40304930</v>
      </c>
      <c r="B2612" s="7" t="s">
        <v>7095</v>
      </c>
      <c r="C2612" s="7" t="s">
        <v>4445</v>
      </c>
      <c r="D2612" s="7" t="s">
        <v>4446</v>
      </c>
      <c r="E2612" s="7" t="s">
        <v>0</v>
      </c>
      <c r="F2612" s="7" t="s">
        <v>0</v>
      </c>
      <c r="G2612" s="7">
        <v>74.23</v>
      </c>
      <c r="H2612" s="7">
        <v>0</v>
      </c>
      <c r="I2612" s="7">
        <v>0</v>
      </c>
      <c r="J2612" s="7">
        <v>74.23</v>
      </c>
      <c r="K2612" s="7" t="s">
        <v>0</v>
      </c>
      <c r="L2612" s="7">
        <v>0</v>
      </c>
      <c r="M2612" s="7" t="s">
        <v>6834</v>
      </c>
      <c r="N2612" s="7"/>
    </row>
    <row r="2613" spans="1:14" hidden="1" x14ac:dyDescent="0.35">
      <c r="A2613" s="7">
        <v>40304949</v>
      </c>
      <c r="B2613" s="7" t="s">
        <v>7096</v>
      </c>
      <c r="C2613" s="7" t="s">
        <v>4445</v>
      </c>
      <c r="D2613" s="7" t="s">
        <v>4446</v>
      </c>
      <c r="E2613" s="7" t="s">
        <v>0</v>
      </c>
      <c r="F2613" s="7" t="s">
        <v>0</v>
      </c>
      <c r="G2613" s="7">
        <v>74.23</v>
      </c>
      <c r="H2613" s="7">
        <v>0</v>
      </c>
      <c r="I2613" s="7">
        <v>0</v>
      </c>
      <c r="J2613" s="7">
        <v>74.23</v>
      </c>
      <c r="K2613" s="7" t="s">
        <v>0</v>
      </c>
      <c r="L2613" s="7">
        <v>0</v>
      </c>
      <c r="M2613" s="7" t="s">
        <v>6834</v>
      </c>
      <c r="N2613" s="7"/>
    </row>
    <row r="2614" spans="1:14" hidden="1" x14ac:dyDescent="0.35">
      <c r="A2614" s="7">
        <v>40304972</v>
      </c>
      <c r="B2614" s="7" t="s">
        <v>7097</v>
      </c>
      <c r="C2614" s="7" t="s">
        <v>4445</v>
      </c>
      <c r="D2614" s="7" t="s">
        <v>4446</v>
      </c>
      <c r="E2614" s="7" t="s">
        <v>0</v>
      </c>
      <c r="F2614" s="7" t="s">
        <v>0</v>
      </c>
      <c r="G2614" s="7">
        <v>3.02</v>
      </c>
      <c r="H2614" s="7">
        <v>0</v>
      </c>
      <c r="I2614" s="7">
        <v>0</v>
      </c>
      <c r="J2614" s="7">
        <v>3.02</v>
      </c>
      <c r="K2614" s="7" t="s">
        <v>0</v>
      </c>
      <c r="L2614" s="7">
        <v>1</v>
      </c>
      <c r="M2614" s="7" t="s">
        <v>6834</v>
      </c>
      <c r="N2614" s="7"/>
    </row>
    <row r="2615" spans="1:14" hidden="1" x14ac:dyDescent="0.35">
      <c r="A2615" s="7">
        <v>40304983</v>
      </c>
      <c r="B2615" s="7" t="s">
        <v>7098</v>
      </c>
      <c r="C2615" s="7" t="s">
        <v>4445</v>
      </c>
      <c r="D2615" s="7" t="s">
        <v>4446</v>
      </c>
      <c r="E2615" s="7" t="s">
        <v>0</v>
      </c>
      <c r="F2615" s="7" t="s">
        <v>0</v>
      </c>
      <c r="G2615" s="7">
        <v>2.95</v>
      </c>
      <c r="H2615" s="7">
        <v>0</v>
      </c>
      <c r="I2615" s="7">
        <v>0</v>
      </c>
      <c r="J2615" s="7">
        <v>2.95</v>
      </c>
      <c r="K2615" s="7" t="s">
        <v>0</v>
      </c>
      <c r="L2615" s="7">
        <v>1</v>
      </c>
      <c r="M2615" s="7" t="s">
        <v>6834</v>
      </c>
      <c r="N2615" s="7"/>
    </row>
    <row r="2616" spans="1:14" hidden="1" x14ac:dyDescent="0.35">
      <c r="A2616" s="7">
        <v>40319091</v>
      </c>
      <c r="B2616" s="7" t="s">
        <v>7099</v>
      </c>
      <c r="C2616" s="7" t="s">
        <v>4445</v>
      </c>
      <c r="D2616" s="7" t="s">
        <v>4446</v>
      </c>
      <c r="E2616" s="7" t="s">
        <v>0</v>
      </c>
      <c r="F2616" s="7" t="s">
        <v>0</v>
      </c>
      <c r="G2616" s="7">
        <v>11.45</v>
      </c>
      <c r="H2616" s="7">
        <v>0</v>
      </c>
      <c r="I2616" s="7">
        <v>0</v>
      </c>
      <c r="J2616" s="7">
        <v>11.45</v>
      </c>
      <c r="K2616" s="7" t="s">
        <v>0</v>
      </c>
      <c r="L2616" s="7">
        <v>0</v>
      </c>
      <c r="M2616" s="7" t="s">
        <v>6834</v>
      </c>
      <c r="N2616" s="7"/>
    </row>
    <row r="2617" spans="1:14" hidden="1" x14ac:dyDescent="0.35">
      <c r="A2617" s="7">
        <v>40319113</v>
      </c>
      <c r="B2617" s="7" t="s">
        <v>7100</v>
      </c>
      <c r="C2617" s="7" t="s">
        <v>4445</v>
      </c>
      <c r="D2617" s="7" t="s">
        <v>4446</v>
      </c>
      <c r="E2617" s="7" t="s">
        <v>0</v>
      </c>
      <c r="F2617" s="7" t="s">
        <v>0</v>
      </c>
      <c r="G2617" s="7">
        <v>2.16</v>
      </c>
      <c r="H2617" s="7">
        <v>0</v>
      </c>
      <c r="I2617" s="7">
        <v>0</v>
      </c>
      <c r="J2617" s="7">
        <v>2.16</v>
      </c>
      <c r="K2617" s="7" t="s">
        <v>0</v>
      </c>
      <c r="L2617" s="7">
        <v>0</v>
      </c>
      <c r="M2617" s="7" t="s">
        <v>6834</v>
      </c>
      <c r="N2617" s="7"/>
    </row>
    <row r="2618" spans="1:14" hidden="1" x14ac:dyDescent="0.35">
      <c r="A2618" s="7">
        <v>40319172</v>
      </c>
      <c r="B2618" s="7" t="s">
        <v>7101</v>
      </c>
      <c r="C2618" s="7" t="s">
        <v>4445</v>
      </c>
      <c r="D2618" s="7" t="s">
        <v>4446</v>
      </c>
      <c r="E2618" s="7" t="s">
        <v>0</v>
      </c>
      <c r="F2618" s="7" t="s">
        <v>0</v>
      </c>
      <c r="G2618" s="7">
        <v>2.16</v>
      </c>
      <c r="H2618" s="7">
        <v>0</v>
      </c>
      <c r="I2618" s="7">
        <v>0</v>
      </c>
      <c r="J2618" s="7">
        <v>2.16</v>
      </c>
      <c r="K2618" s="7" t="s">
        <v>0</v>
      </c>
      <c r="L2618" s="7">
        <v>0</v>
      </c>
      <c r="M2618" s="7" t="s">
        <v>6834</v>
      </c>
      <c r="N2618" s="7"/>
    </row>
    <row r="2619" spans="1:14" hidden="1" x14ac:dyDescent="0.35">
      <c r="A2619" s="7">
        <v>40319288</v>
      </c>
      <c r="B2619" s="7" t="s">
        <v>7102</v>
      </c>
      <c r="C2619" s="7" t="s">
        <v>4445</v>
      </c>
      <c r="D2619" s="7" t="s">
        <v>4446</v>
      </c>
      <c r="E2619" s="7" t="s">
        <v>0</v>
      </c>
      <c r="F2619" s="7" t="s">
        <v>0</v>
      </c>
      <c r="G2619" s="7">
        <v>4.2300000000000004</v>
      </c>
      <c r="H2619" s="7">
        <v>0</v>
      </c>
      <c r="I2619" s="7">
        <v>0</v>
      </c>
      <c r="J2619" s="7">
        <v>4.2300000000000004</v>
      </c>
      <c r="K2619" s="7" t="s">
        <v>0</v>
      </c>
      <c r="L2619" s="7">
        <v>0</v>
      </c>
      <c r="M2619" s="7" t="s">
        <v>6834</v>
      </c>
      <c r="N2619" s="7"/>
    </row>
    <row r="2620" spans="1:14" hidden="1" x14ac:dyDescent="0.35">
      <c r="A2620" s="7">
        <v>40319466</v>
      </c>
      <c r="B2620" s="7" t="s">
        <v>7103</v>
      </c>
      <c r="C2620" s="7" t="s">
        <v>4445</v>
      </c>
      <c r="D2620" s="7" t="s">
        <v>4446</v>
      </c>
      <c r="E2620" s="7" t="s">
        <v>0</v>
      </c>
      <c r="F2620" s="7" t="s">
        <v>0</v>
      </c>
      <c r="G2620" s="7">
        <v>4.32</v>
      </c>
      <c r="H2620" s="7">
        <v>0</v>
      </c>
      <c r="I2620" s="7">
        <v>0</v>
      </c>
      <c r="J2620" s="7">
        <v>4.32</v>
      </c>
      <c r="K2620" s="7" t="s">
        <v>0</v>
      </c>
      <c r="L2620" s="7">
        <v>0</v>
      </c>
      <c r="M2620" s="7" t="s">
        <v>6834</v>
      </c>
      <c r="N2620" s="7"/>
    </row>
    <row r="2621" spans="1:14" hidden="1" x14ac:dyDescent="0.35">
      <c r="A2621" s="7">
        <v>40319474</v>
      </c>
      <c r="B2621" s="7" t="s">
        <v>7104</v>
      </c>
      <c r="C2621" s="7" t="s">
        <v>4445</v>
      </c>
      <c r="D2621" s="7" t="s">
        <v>4446</v>
      </c>
      <c r="E2621" s="7" t="s">
        <v>0</v>
      </c>
      <c r="F2621" s="7" t="s">
        <v>0</v>
      </c>
      <c r="G2621" s="7">
        <v>8.64</v>
      </c>
      <c r="H2621" s="7">
        <v>0</v>
      </c>
      <c r="I2621" s="7">
        <v>0</v>
      </c>
      <c r="J2621" s="7">
        <v>8.64</v>
      </c>
      <c r="K2621" s="7" t="s">
        <v>0</v>
      </c>
      <c r="L2621" s="7">
        <v>0</v>
      </c>
      <c r="M2621" s="7" t="s">
        <v>6834</v>
      </c>
      <c r="N2621" s="7"/>
    </row>
    <row r="2622" spans="1:14" hidden="1" x14ac:dyDescent="0.35">
      <c r="A2622" s="7">
        <v>40305015</v>
      </c>
      <c r="B2622" s="7" t="s">
        <v>7105</v>
      </c>
      <c r="C2622" s="7" t="s">
        <v>4445</v>
      </c>
      <c r="D2622" s="7" t="s">
        <v>4446</v>
      </c>
      <c r="E2622" s="7" t="s">
        <v>0</v>
      </c>
      <c r="F2622" s="7" t="s">
        <v>0</v>
      </c>
      <c r="G2622" s="7">
        <v>39.1</v>
      </c>
      <c r="H2622" s="7">
        <v>0</v>
      </c>
      <c r="I2622" s="7">
        <v>0</v>
      </c>
      <c r="J2622" s="7">
        <v>39.1</v>
      </c>
      <c r="K2622" s="7" t="s">
        <v>0</v>
      </c>
      <c r="L2622" s="7">
        <v>1</v>
      </c>
      <c r="M2622" s="7" t="s">
        <v>6834</v>
      </c>
      <c r="N2622" s="7"/>
    </row>
    <row r="2623" spans="1:14" hidden="1" x14ac:dyDescent="0.35">
      <c r="A2623" s="7">
        <v>40305066</v>
      </c>
      <c r="B2623" s="7" t="s">
        <v>7106</v>
      </c>
      <c r="C2623" s="7" t="s">
        <v>4445</v>
      </c>
      <c r="D2623" s="7" t="s">
        <v>4446</v>
      </c>
      <c r="E2623" s="7" t="s">
        <v>0</v>
      </c>
      <c r="F2623" s="7" t="s">
        <v>0</v>
      </c>
      <c r="G2623" s="7">
        <v>10.65</v>
      </c>
      <c r="H2623" s="7">
        <v>0</v>
      </c>
      <c r="I2623" s="7">
        <v>0</v>
      </c>
      <c r="J2623" s="7">
        <v>10.65</v>
      </c>
      <c r="K2623" s="7" t="s">
        <v>0</v>
      </c>
      <c r="L2623" s="7">
        <v>1</v>
      </c>
      <c r="M2623" s="7" t="s">
        <v>6834</v>
      </c>
      <c r="N2623" s="7"/>
    </row>
    <row r="2624" spans="1:14" hidden="1" x14ac:dyDescent="0.35">
      <c r="A2624" s="7">
        <v>40305074</v>
      </c>
      <c r="B2624" s="7" t="s">
        <v>7107</v>
      </c>
      <c r="C2624" s="7" t="s">
        <v>4445</v>
      </c>
      <c r="D2624" s="7" t="s">
        <v>4446</v>
      </c>
      <c r="E2624" s="7" t="s">
        <v>0</v>
      </c>
      <c r="F2624" s="7" t="s">
        <v>0</v>
      </c>
      <c r="G2624" s="7">
        <v>6.15</v>
      </c>
      <c r="H2624" s="7">
        <v>0</v>
      </c>
      <c r="I2624" s="7">
        <v>0</v>
      </c>
      <c r="J2624" s="7">
        <v>6.15</v>
      </c>
      <c r="K2624" s="7" t="s">
        <v>0</v>
      </c>
      <c r="L2624" s="7">
        <v>1</v>
      </c>
      <c r="M2624" s="7" t="s">
        <v>6834</v>
      </c>
      <c r="N2624" s="7"/>
    </row>
    <row r="2625" spans="1:14" hidden="1" x14ac:dyDescent="0.35">
      <c r="A2625" s="7">
        <v>40305082</v>
      </c>
      <c r="B2625" s="7" t="s">
        <v>7108</v>
      </c>
      <c r="C2625" s="7" t="s">
        <v>4445</v>
      </c>
      <c r="D2625" s="7" t="s">
        <v>4446</v>
      </c>
      <c r="E2625" s="7" t="s">
        <v>0</v>
      </c>
      <c r="F2625" s="7" t="s">
        <v>0</v>
      </c>
      <c r="G2625" s="7">
        <v>6.15</v>
      </c>
      <c r="H2625" s="7">
        <v>0</v>
      </c>
      <c r="I2625" s="7">
        <v>0</v>
      </c>
      <c r="J2625" s="7">
        <v>6.15</v>
      </c>
      <c r="K2625" s="7" t="s">
        <v>0</v>
      </c>
      <c r="L2625" s="7">
        <v>1</v>
      </c>
      <c r="M2625" s="7" t="s">
        <v>6834</v>
      </c>
      <c r="N2625" s="7"/>
    </row>
    <row r="2626" spans="1:14" hidden="1" x14ac:dyDescent="0.35">
      <c r="A2626" s="7">
        <v>40305090</v>
      </c>
      <c r="B2626" s="7" t="s">
        <v>7109</v>
      </c>
      <c r="C2626" s="7" t="s">
        <v>4445</v>
      </c>
      <c r="D2626" s="7" t="s">
        <v>4446</v>
      </c>
      <c r="E2626" s="7" t="s">
        <v>0</v>
      </c>
      <c r="F2626" s="7" t="s">
        <v>0</v>
      </c>
      <c r="G2626" s="7">
        <v>29.81</v>
      </c>
      <c r="H2626" s="7">
        <v>0</v>
      </c>
      <c r="I2626" s="7">
        <v>0</v>
      </c>
      <c r="J2626" s="7">
        <v>29.81</v>
      </c>
      <c r="K2626" s="7" t="s">
        <v>0</v>
      </c>
      <c r="L2626" s="7">
        <v>1</v>
      </c>
      <c r="M2626" s="7" t="s">
        <v>6834</v>
      </c>
      <c r="N2626" s="7"/>
    </row>
    <row r="2627" spans="1:14" hidden="1" x14ac:dyDescent="0.35">
      <c r="A2627" s="7">
        <v>40305112</v>
      </c>
      <c r="B2627" s="7" t="s">
        <v>7110</v>
      </c>
      <c r="C2627" s="7" t="s">
        <v>4445</v>
      </c>
      <c r="D2627" s="7" t="s">
        <v>4446</v>
      </c>
      <c r="E2627" s="7" t="s">
        <v>0</v>
      </c>
      <c r="F2627" s="7" t="s">
        <v>0</v>
      </c>
      <c r="G2627" s="7">
        <v>12.96</v>
      </c>
      <c r="H2627" s="7">
        <v>0</v>
      </c>
      <c r="I2627" s="7">
        <v>0</v>
      </c>
      <c r="J2627" s="7">
        <v>12.96</v>
      </c>
      <c r="K2627" s="7" t="s">
        <v>0</v>
      </c>
      <c r="L2627" s="7">
        <v>1</v>
      </c>
      <c r="M2627" s="7" t="s">
        <v>6834</v>
      </c>
      <c r="N2627" s="7"/>
    </row>
    <row r="2628" spans="1:14" hidden="1" x14ac:dyDescent="0.35">
      <c r="A2628" s="7">
        <v>40305120</v>
      </c>
      <c r="B2628" s="7" t="s">
        <v>7111</v>
      </c>
      <c r="C2628" s="7" t="s">
        <v>4445</v>
      </c>
      <c r="D2628" s="7" t="s">
        <v>4446</v>
      </c>
      <c r="E2628" s="7" t="s">
        <v>0</v>
      </c>
      <c r="F2628" s="7" t="s">
        <v>0</v>
      </c>
      <c r="G2628" s="7">
        <v>16.5</v>
      </c>
      <c r="H2628" s="7">
        <v>0</v>
      </c>
      <c r="I2628" s="7">
        <v>0</v>
      </c>
      <c r="J2628" s="7">
        <v>16.5</v>
      </c>
      <c r="K2628" s="7" t="s">
        <v>0</v>
      </c>
      <c r="L2628" s="7">
        <v>1</v>
      </c>
      <c r="M2628" s="7" t="s">
        <v>6834</v>
      </c>
      <c r="N2628" s="7"/>
    </row>
    <row r="2629" spans="1:14" hidden="1" x14ac:dyDescent="0.35">
      <c r="A2629" s="7">
        <v>40305163</v>
      </c>
      <c r="B2629" s="7" t="s">
        <v>7112</v>
      </c>
      <c r="C2629" s="7" t="s">
        <v>4445</v>
      </c>
      <c r="D2629" s="7" t="s">
        <v>4446</v>
      </c>
      <c r="E2629" s="7" t="s">
        <v>0</v>
      </c>
      <c r="F2629" s="7" t="s">
        <v>0</v>
      </c>
      <c r="G2629" s="7">
        <v>12</v>
      </c>
      <c r="H2629" s="7">
        <v>0</v>
      </c>
      <c r="I2629" s="7">
        <v>0</v>
      </c>
      <c r="J2629" s="7">
        <v>12</v>
      </c>
      <c r="K2629" s="7" t="s">
        <v>0</v>
      </c>
      <c r="L2629" s="7">
        <v>1</v>
      </c>
      <c r="M2629" s="7" t="s">
        <v>6834</v>
      </c>
      <c r="N2629" s="7"/>
    </row>
    <row r="2630" spans="1:14" hidden="1" x14ac:dyDescent="0.35">
      <c r="A2630" s="7">
        <v>40305210</v>
      </c>
      <c r="B2630" s="7" t="s">
        <v>7113</v>
      </c>
      <c r="C2630" s="7" t="s">
        <v>4445</v>
      </c>
      <c r="D2630" s="7" t="s">
        <v>4446</v>
      </c>
      <c r="E2630" s="7" t="s">
        <v>0</v>
      </c>
      <c r="F2630" s="7" t="s">
        <v>0</v>
      </c>
      <c r="G2630" s="7">
        <v>22.95</v>
      </c>
      <c r="H2630" s="7">
        <v>0</v>
      </c>
      <c r="I2630" s="7">
        <v>0</v>
      </c>
      <c r="J2630" s="7">
        <v>22.95</v>
      </c>
      <c r="K2630" s="7" t="s">
        <v>0</v>
      </c>
      <c r="L2630" s="7">
        <v>1</v>
      </c>
      <c r="M2630" s="7" t="s">
        <v>6834</v>
      </c>
      <c r="N2630" s="7"/>
    </row>
    <row r="2631" spans="1:14" hidden="1" x14ac:dyDescent="0.35">
      <c r="A2631" s="7">
        <v>40305228</v>
      </c>
      <c r="B2631" s="7" t="s">
        <v>7114</v>
      </c>
      <c r="C2631" s="7" t="s">
        <v>4445</v>
      </c>
      <c r="D2631" s="7" t="s">
        <v>4446</v>
      </c>
      <c r="E2631" s="7" t="s">
        <v>0</v>
      </c>
      <c r="F2631" s="7" t="s">
        <v>0</v>
      </c>
      <c r="G2631" s="7">
        <v>16.95</v>
      </c>
      <c r="H2631" s="7">
        <v>0</v>
      </c>
      <c r="I2631" s="7">
        <v>0</v>
      </c>
      <c r="J2631" s="7">
        <v>16.95</v>
      </c>
      <c r="K2631" s="7" t="s">
        <v>0</v>
      </c>
      <c r="L2631" s="7">
        <v>1</v>
      </c>
      <c r="M2631" s="7" t="s">
        <v>6834</v>
      </c>
      <c r="N2631" s="7"/>
    </row>
    <row r="2632" spans="1:14" hidden="1" x14ac:dyDescent="0.35">
      <c r="A2632" s="7">
        <v>40305236</v>
      </c>
      <c r="B2632" s="7" t="s">
        <v>7115</v>
      </c>
      <c r="C2632" s="7" t="s">
        <v>4445</v>
      </c>
      <c r="D2632" s="7" t="s">
        <v>4446</v>
      </c>
      <c r="E2632" s="7" t="s">
        <v>0</v>
      </c>
      <c r="F2632" s="7" t="s">
        <v>0</v>
      </c>
      <c r="G2632" s="7">
        <v>60.48</v>
      </c>
      <c r="H2632" s="7">
        <v>0</v>
      </c>
      <c r="I2632" s="7">
        <v>0</v>
      </c>
      <c r="J2632" s="7">
        <v>60.48</v>
      </c>
      <c r="K2632" s="7" t="s">
        <v>0</v>
      </c>
      <c r="L2632" s="7">
        <v>1</v>
      </c>
      <c r="M2632" s="7" t="s">
        <v>6834</v>
      </c>
      <c r="N2632" s="7"/>
    </row>
    <row r="2633" spans="1:14" hidden="1" x14ac:dyDescent="0.35">
      <c r="A2633" s="7">
        <v>40305279</v>
      </c>
      <c r="B2633" s="7" t="s">
        <v>7116</v>
      </c>
      <c r="C2633" s="7" t="s">
        <v>4445</v>
      </c>
      <c r="D2633" s="7" t="s">
        <v>4446</v>
      </c>
      <c r="E2633" s="7" t="s">
        <v>0</v>
      </c>
      <c r="F2633" s="7" t="s">
        <v>0</v>
      </c>
      <c r="G2633" s="7">
        <v>100.8</v>
      </c>
      <c r="H2633" s="7">
        <v>0</v>
      </c>
      <c r="I2633" s="7">
        <v>0</v>
      </c>
      <c r="J2633" s="7">
        <v>100.8</v>
      </c>
      <c r="K2633" s="7" t="s">
        <v>0</v>
      </c>
      <c r="L2633" s="7">
        <v>1</v>
      </c>
      <c r="M2633" s="7" t="s">
        <v>6834</v>
      </c>
      <c r="N2633" s="7"/>
    </row>
    <row r="2634" spans="1:14" hidden="1" x14ac:dyDescent="0.35">
      <c r="A2634" s="7">
        <v>40305287</v>
      </c>
      <c r="B2634" s="7" t="s">
        <v>7117</v>
      </c>
      <c r="C2634" s="7" t="s">
        <v>4445</v>
      </c>
      <c r="D2634" s="7" t="s">
        <v>4446</v>
      </c>
      <c r="E2634" s="7" t="s">
        <v>0</v>
      </c>
      <c r="F2634" s="7" t="s">
        <v>0</v>
      </c>
      <c r="G2634" s="7">
        <v>21.6</v>
      </c>
      <c r="H2634" s="7">
        <v>0</v>
      </c>
      <c r="I2634" s="7">
        <v>0</v>
      </c>
      <c r="J2634" s="7">
        <v>21.6</v>
      </c>
      <c r="K2634" s="7" t="s">
        <v>0</v>
      </c>
      <c r="L2634" s="7">
        <v>1</v>
      </c>
      <c r="M2634" s="7" t="s">
        <v>6834</v>
      </c>
      <c r="N2634" s="7"/>
    </row>
    <row r="2635" spans="1:14" hidden="1" x14ac:dyDescent="0.35">
      <c r="A2635" s="7">
        <v>40305295</v>
      </c>
      <c r="B2635" s="7" t="s">
        <v>7118</v>
      </c>
      <c r="C2635" s="7" t="s">
        <v>4445</v>
      </c>
      <c r="D2635" s="7" t="s">
        <v>4446</v>
      </c>
      <c r="E2635" s="7" t="s">
        <v>0</v>
      </c>
      <c r="F2635" s="7" t="s">
        <v>0</v>
      </c>
      <c r="G2635" s="7">
        <v>40.049999999999997</v>
      </c>
      <c r="H2635" s="7">
        <v>0</v>
      </c>
      <c r="I2635" s="7">
        <v>0</v>
      </c>
      <c r="J2635" s="7">
        <v>40.049999999999997</v>
      </c>
      <c r="K2635" s="7" t="s">
        <v>0</v>
      </c>
      <c r="L2635" s="7">
        <v>1</v>
      </c>
      <c r="M2635" s="7" t="s">
        <v>6834</v>
      </c>
      <c r="N2635" s="7"/>
    </row>
    <row r="2636" spans="1:14" hidden="1" x14ac:dyDescent="0.35">
      <c r="A2636" s="7">
        <v>40305341</v>
      </c>
      <c r="B2636" s="7" t="s">
        <v>7119</v>
      </c>
      <c r="C2636" s="7" t="s">
        <v>4445</v>
      </c>
      <c r="D2636" s="7" t="s">
        <v>4446</v>
      </c>
      <c r="E2636" s="7" t="s">
        <v>0</v>
      </c>
      <c r="F2636" s="7" t="s">
        <v>0</v>
      </c>
      <c r="G2636" s="7">
        <v>43.2</v>
      </c>
      <c r="H2636" s="7">
        <v>0</v>
      </c>
      <c r="I2636" s="7">
        <v>0</v>
      </c>
      <c r="J2636" s="7">
        <v>43.2</v>
      </c>
      <c r="K2636" s="7" t="s">
        <v>0</v>
      </c>
      <c r="L2636" s="7">
        <v>1</v>
      </c>
      <c r="M2636" s="7" t="s">
        <v>6834</v>
      </c>
      <c r="N2636" s="7"/>
    </row>
    <row r="2637" spans="1:14" hidden="1" x14ac:dyDescent="0.35">
      <c r="A2637" s="7">
        <v>40305368</v>
      </c>
      <c r="B2637" s="7" t="s">
        <v>7120</v>
      </c>
      <c r="C2637" s="7" t="s">
        <v>4445</v>
      </c>
      <c r="D2637" s="7" t="s">
        <v>4446</v>
      </c>
      <c r="E2637" s="7" t="s">
        <v>0</v>
      </c>
      <c r="F2637" s="7" t="s">
        <v>0</v>
      </c>
      <c r="G2637" s="7">
        <v>16.95</v>
      </c>
      <c r="H2637" s="7">
        <v>0</v>
      </c>
      <c r="I2637" s="7">
        <v>0</v>
      </c>
      <c r="J2637" s="7">
        <v>16.95</v>
      </c>
      <c r="K2637" s="7" t="s">
        <v>0</v>
      </c>
      <c r="L2637" s="7">
        <v>1</v>
      </c>
      <c r="M2637" s="7" t="s">
        <v>6834</v>
      </c>
      <c r="N2637" s="7"/>
    </row>
    <row r="2638" spans="1:14" hidden="1" x14ac:dyDescent="0.35">
      <c r="A2638" s="7">
        <v>40305384</v>
      </c>
      <c r="B2638" s="7" t="s">
        <v>7121</v>
      </c>
      <c r="C2638" s="7" t="s">
        <v>4445</v>
      </c>
      <c r="D2638" s="7" t="s">
        <v>4446</v>
      </c>
      <c r="E2638" s="7" t="s">
        <v>0</v>
      </c>
      <c r="F2638" s="7" t="s">
        <v>0</v>
      </c>
      <c r="G2638" s="7">
        <v>16.95</v>
      </c>
      <c r="H2638" s="7">
        <v>0</v>
      </c>
      <c r="I2638" s="7">
        <v>0</v>
      </c>
      <c r="J2638" s="7">
        <v>16.95</v>
      </c>
      <c r="K2638" s="7" t="s">
        <v>0</v>
      </c>
      <c r="L2638" s="7">
        <v>1</v>
      </c>
      <c r="M2638" s="7" t="s">
        <v>6834</v>
      </c>
      <c r="N2638" s="7"/>
    </row>
    <row r="2639" spans="1:14" hidden="1" x14ac:dyDescent="0.35">
      <c r="A2639" s="7">
        <v>40305406</v>
      </c>
      <c r="B2639" s="7" t="s">
        <v>7122</v>
      </c>
      <c r="C2639" s="7" t="s">
        <v>4445</v>
      </c>
      <c r="D2639" s="7" t="s">
        <v>4446</v>
      </c>
      <c r="E2639" s="7" t="s">
        <v>0</v>
      </c>
      <c r="F2639" s="7" t="s">
        <v>0</v>
      </c>
      <c r="G2639" s="7">
        <v>39.1</v>
      </c>
      <c r="H2639" s="7">
        <v>0</v>
      </c>
      <c r="I2639" s="7">
        <v>0</v>
      </c>
      <c r="J2639" s="7">
        <v>39.1</v>
      </c>
      <c r="K2639" s="7" t="s">
        <v>0</v>
      </c>
      <c r="L2639" s="7">
        <v>1</v>
      </c>
      <c r="M2639" s="7" t="s">
        <v>6834</v>
      </c>
      <c r="N2639" s="7"/>
    </row>
    <row r="2640" spans="1:14" hidden="1" x14ac:dyDescent="0.35">
      <c r="A2640" s="7">
        <v>40305449</v>
      </c>
      <c r="B2640" s="7" t="s">
        <v>7123</v>
      </c>
      <c r="C2640" s="7" t="s">
        <v>4445</v>
      </c>
      <c r="D2640" s="7" t="s">
        <v>4446</v>
      </c>
      <c r="E2640" s="7" t="s">
        <v>0</v>
      </c>
      <c r="F2640" s="7" t="s">
        <v>0</v>
      </c>
      <c r="G2640" s="7">
        <v>49.9</v>
      </c>
      <c r="H2640" s="7">
        <v>0</v>
      </c>
      <c r="I2640" s="7">
        <v>0</v>
      </c>
      <c r="J2640" s="7">
        <v>49.9</v>
      </c>
      <c r="K2640" s="7" t="s">
        <v>0</v>
      </c>
      <c r="L2640" s="7">
        <v>1</v>
      </c>
      <c r="M2640" s="7" t="s">
        <v>6834</v>
      </c>
      <c r="N2640" s="7"/>
    </row>
    <row r="2641" spans="1:14" hidden="1" x14ac:dyDescent="0.35">
      <c r="A2641" s="7">
        <v>40305465</v>
      </c>
      <c r="B2641" s="7" t="s">
        <v>7124</v>
      </c>
      <c r="C2641" s="7" t="s">
        <v>4445</v>
      </c>
      <c r="D2641" s="7" t="s">
        <v>4446</v>
      </c>
      <c r="E2641" s="7" t="s">
        <v>0</v>
      </c>
      <c r="F2641" s="7" t="s">
        <v>0</v>
      </c>
      <c r="G2641" s="7">
        <v>40.049999999999997</v>
      </c>
      <c r="H2641" s="7">
        <v>0</v>
      </c>
      <c r="I2641" s="7">
        <v>0</v>
      </c>
      <c r="J2641" s="7">
        <v>40.049999999999997</v>
      </c>
      <c r="K2641" s="7" t="s">
        <v>0</v>
      </c>
      <c r="L2641" s="7">
        <v>1</v>
      </c>
      <c r="M2641" s="7" t="s">
        <v>6834</v>
      </c>
      <c r="N2641" s="7"/>
    </row>
    <row r="2642" spans="1:14" hidden="1" x14ac:dyDescent="0.35">
      <c r="A2642" s="7">
        <v>40305503</v>
      </c>
      <c r="B2642" s="7" t="s">
        <v>7125</v>
      </c>
      <c r="C2642" s="7" t="s">
        <v>4445</v>
      </c>
      <c r="D2642" s="7" t="s">
        <v>4446</v>
      </c>
      <c r="E2642" s="7" t="s">
        <v>0</v>
      </c>
      <c r="F2642" s="7" t="s">
        <v>0</v>
      </c>
      <c r="G2642" s="7">
        <v>12</v>
      </c>
      <c r="H2642" s="7">
        <v>0</v>
      </c>
      <c r="I2642" s="7">
        <v>0</v>
      </c>
      <c r="J2642" s="7">
        <v>12</v>
      </c>
      <c r="K2642" s="7" t="s">
        <v>0</v>
      </c>
      <c r="L2642" s="7">
        <v>1</v>
      </c>
      <c r="M2642" s="7" t="s">
        <v>6834</v>
      </c>
      <c r="N2642" s="7"/>
    </row>
    <row r="2643" spans="1:14" ht="26" hidden="1" x14ac:dyDescent="0.35">
      <c r="A2643" s="7">
        <v>40305546</v>
      </c>
      <c r="B2643" s="7" t="s">
        <v>7126</v>
      </c>
      <c r="C2643" s="7" t="s">
        <v>4445</v>
      </c>
      <c r="D2643" s="7" t="s">
        <v>4446</v>
      </c>
      <c r="E2643" s="7" t="s">
        <v>0</v>
      </c>
      <c r="F2643" s="7" t="s">
        <v>0</v>
      </c>
      <c r="G2643" s="7">
        <v>15.6</v>
      </c>
      <c r="H2643" s="7">
        <v>0</v>
      </c>
      <c r="I2643" s="7">
        <v>0</v>
      </c>
      <c r="J2643" s="7">
        <v>15.6</v>
      </c>
      <c r="K2643" s="7" t="s">
        <v>0</v>
      </c>
      <c r="L2643" s="7">
        <v>1</v>
      </c>
      <c r="M2643" s="7" t="s">
        <v>6834</v>
      </c>
      <c r="N2643" s="7"/>
    </row>
    <row r="2644" spans="1:14" hidden="1" x14ac:dyDescent="0.35">
      <c r="A2644" s="7">
        <v>40305554</v>
      </c>
      <c r="B2644" s="7" t="s">
        <v>7127</v>
      </c>
      <c r="C2644" s="7" t="s">
        <v>4445</v>
      </c>
      <c r="D2644" s="7" t="s">
        <v>4446</v>
      </c>
      <c r="E2644" s="7" t="s">
        <v>0</v>
      </c>
      <c r="F2644" s="7" t="s">
        <v>0</v>
      </c>
      <c r="G2644" s="7">
        <v>15.6</v>
      </c>
      <c r="H2644" s="7">
        <v>0</v>
      </c>
      <c r="I2644" s="7">
        <v>0</v>
      </c>
      <c r="J2644" s="7">
        <v>15.6</v>
      </c>
      <c r="K2644" s="7" t="s">
        <v>0</v>
      </c>
      <c r="L2644" s="7">
        <v>1</v>
      </c>
      <c r="M2644" s="7" t="s">
        <v>6834</v>
      </c>
      <c r="N2644" s="7"/>
    </row>
    <row r="2645" spans="1:14" ht="26" hidden="1" x14ac:dyDescent="0.35">
      <c r="A2645" s="7">
        <v>40305562</v>
      </c>
      <c r="B2645" s="7" t="s">
        <v>7128</v>
      </c>
      <c r="C2645" s="7" t="s">
        <v>4445</v>
      </c>
      <c r="D2645" s="7" t="s">
        <v>4446</v>
      </c>
      <c r="E2645" s="7" t="s">
        <v>0</v>
      </c>
      <c r="F2645" s="7" t="s">
        <v>0</v>
      </c>
      <c r="G2645" s="7">
        <v>19.95</v>
      </c>
      <c r="H2645" s="7">
        <v>0</v>
      </c>
      <c r="I2645" s="7">
        <v>0</v>
      </c>
      <c r="J2645" s="7">
        <v>19.95</v>
      </c>
      <c r="K2645" s="7" t="s">
        <v>0</v>
      </c>
      <c r="L2645" s="7">
        <v>1</v>
      </c>
      <c r="M2645" s="7" t="s">
        <v>6834</v>
      </c>
      <c r="N2645" s="7"/>
    </row>
    <row r="2646" spans="1:14" ht="26" hidden="1" x14ac:dyDescent="0.35">
      <c r="A2646" s="7">
        <v>40305570</v>
      </c>
      <c r="B2646" s="7" t="s">
        <v>7129</v>
      </c>
      <c r="C2646" s="7" t="s">
        <v>4445</v>
      </c>
      <c r="D2646" s="7" t="s">
        <v>4446</v>
      </c>
      <c r="E2646" s="7" t="s">
        <v>0</v>
      </c>
      <c r="F2646" s="7" t="s">
        <v>0</v>
      </c>
      <c r="G2646" s="7">
        <v>19.95</v>
      </c>
      <c r="H2646" s="7">
        <v>0</v>
      </c>
      <c r="I2646" s="7">
        <v>0</v>
      </c>
      <c r="J2646" s="7">
        <v>19.95</v>
      </c>
      <c r="K2646" s="7" t="s">
        <v>0</v>
      </c>
      <c r="L2646" s="7">
        <v>1</v>
      </c>
      <c r="M2646" s="7" t="s">
        <v>6834</v>
      </c>
      <c r="N2646" s="7"/>
    </row>
    <row r="2647" spans="1:14" hidden="1" x14ac:dyDescent="0.35">
      <c r="A2647" s="7">
        <v>40305589</v>
      </c>
      <c r="B2647" s="7" t="s">
        <v>7130</v>
      </c>
      <c r="C2647" s="7" t="s">
        <v>4445</v>
      </c>
      <c r="D2647" s="7" t="s">
        <v>4446</v>
      </c>
      <c r="E2647" s="7" t="s">
        <v>0</v>
      </c>
      <c r="F2647" s="7" t="s">
        <v>0</v>
      </c>
      <c r="G2647" s="7">
        <v>14.47</v>
      </c>
      <c r="H2647" s="7">
        <v>0</v>
      </c>
      <c r="I2647" s="7">
        <v>0</v>
      </c>
      <c r="J2647" s="7">
        <v>14.47</v>
      </c>
      <c r="K2647" s="7" t="s">
        <v>0</v>
      </c>
      <c r="L2647" s="7">
        <v>1</v>
      </c>
      <c r="M2647" s="7" t="s">
        <v>6834</v>
      </c>
      <c r="N2647" s="7"/>
    </row>
    <row r="2648" spans="1:14" hidden="1" x14ac:dyDescent="0.35">
      <c r="A2648" s="7">
        <v>40305612</v>
      </c>
      <c r="B2648" s="7" t="s">
        <v>7131</v>
      </c>
      <c r="C2648" s="7" t="s">
        <v>4445</v>
      </c>
      <c r="D2648" s="7" t="s">
        <v>4446</v>
      </c>
      <c r="E2648" s="7" t="s">
        <v>0</v>
      </c>
      <c r="F2648" s="7" t="s">
        <v>0</v>
      </c>
      <c r="G2648" s="7">
        <v>38</v>
      </c>
      <c r="H2648" s="7">
        <v>0</v>
      </c>
      <c r="I2648" s="7">
        <v>0</v>
      </c>
      <c r="J2648" s="7">
        <v>38</v>
      </c>
      <c r="K2648" s="7" t="s">
        <v>0</v>
      </c>
      <c r="L2648" s="7">
        <v>1</v>
      </c>
      <c r="M2648" s="7" t="s">
        <v>6834</v>
      </c>
      <c r="N2648" s="7"/>
    </row>
    <row r="2649" spans="1:14" hidden="1" x14ac:dyDescent="0.35">
      <c r="A2649" s="7">
        <v>40305624</v>
      </c>
      <c r="B2649" s="7" t="s">
        <v>7132</v>
      </c>
      <c r="C2649" s="7" t="s">
        <v>4445</v>
      </c>
      <c r="D2649" s="7" t="s">
        <v>4446</v>
      </c>
      <c r="E2649" s="7" t="s">
        <v>0</v>
      </c>
      <c r="F2649" s="7" t="s">
        <v>0</v>
      </c>
      <c r="G2649" s="7">
        <v>67.569999999999993</v>
      </c>
      <c r="H2649" s="7">
        <v>0</v>
      </c>
      <c r="I2649" s="7">
        <v>0</v>
      </c>
      <c r="J2649" s="7">
        <v>67.569999999999993</v>
      </c>
      <c r="K2649" s="7" t="s">
        <v>0</v>
      </c>
      <c r="L2649" s="7">
        <v>1</v>
      </c>
      <c r="M2649" s="7" t="s">
        <v>6834</v>
      </c>
      <c r="N2649" s="7"/>
    </row>
    <row r="2650" spans="1:14" hidden="1" x14ac:dyDescent="0.35">
      <c r="A2650" s="7">
        <v>40305627</v>
      </c>
      <c r="B2650" s="7" t="s">
        <v>7133</v>
      </c>
      <c r="C2650" s="7" t="s">
        <v>4445</v>
      </c>
      <c r="D2650" s="7" t="s">
        <v>4446</v>
      </c>
      <c r="E2650" s="7" t="s">
        <v>0</v>
      </c>
      <c r="F2650" s="7" t="s">
        <v>0</v>
      </c>
      <c r="G2650" s="7">
        <v>46.44</v>
      </c>
      <c r="H2650" s="7">
        <v>0</v>
      </c>
      <c r="I2650" s="7">
        <v>0</v>
      </c>
      <c r="J2650" s="7">
        <v>46.44</v>
      </c>
      <c r="K2650" s="7" t="s">
        <v>0</v>
      </c>
      <c r="L2650" s="7">
        <v>0</v>
      </c>
      <c r="M2650" s="7" t="s">
        <v>6834</v>
      </c>
      <c r="N2650" s="7"/>
    </row>
    <row r="2651" spans="1:14" hidden="1" x14ac:dyDescent="0.35">
      <c r="A2651" s="7">
        <v>40305740</v>
      </c>
      <c r="B2651" s="7" t="s">
        <v>7134</v>
      </c>
      <c r="C2651" s="7" t="s">
        <v>4445</v>
      </c>
      <c r="D2651" s="7" t="s">
        <v>4446</v>
      </c>
      <c r="E2651" s="7" t="s">
        <v>0</v>
      </c>
      <c r="F2651" s="7" t="s">
        <v>0</v>
      </c>
      <c r="G2651" s="7">
        <v>4.3099999999999996</v>
      </c>
      <c r="H2651" s="7">
        <v>0</v>
      </c>
      <c r="I2651" s="7">
        <v>0</v>
      </c>
      <c r="J2651" s="7">
        <v>4.3099999999999996</v>
      </c>
      <c r="K2651" s="7" t="s">
        <v>0</v>
      </c>
      <c r="L2651" s="7">
        <v>1</v>
      </c>
      <c r="M2651" s="7" t="s">
        <v>6834</v>
      </c>
      <c r="N2651" s="7"/>
    </row>
    <row r="2652" spans="1:14" ht="26" hidden="1" x14ac:dyDescent="0.35">
      <c r="A2652" s="7">
        <v>40305759</v>
      </c>
      <c r="B2652" s="7" t="s">
        <v>7135</v>
      </c>
      <c r="C2652" s="7" t="s">
        <v>4445</v>
      </c>
      <c r="D2652" s="7" t="s">
        <v>4446</v>
      </c>
      <c r="E2652" s="7" t="s">
        <v>0</v>
      </c>
      <c r="F2652" s="7" t="s">
        <v>0</v>
      </c>
      <c r="G2652" s="7">
        <v>14.04</v>
      </c>
      <c r="H2652" s="7">
        <v>0</v>
      </c>
      <c r="I2652" s="7">
        <v>0</v>
      </c>
      <c r="J2652" s="7">
        <v>14.04</v>
      </c>
      <c r="K2652" s="7" t="s">
        <v>0</v>
      </c>
      <c r="L2652" s="7">
        <v>0</v>
      </c>
      <c r="M2652" s="7" t="s">
        <v>6834</v>
      </c>
      <c r="N2652" s="7"/>
    </row>
    <row r="2653" spans="1:14" ht="26" hidden="1" x14ac:dyDescent="0.35">
      <c r="A2653" s="7">
        <v>40305767</v>
      </c>
      <c r="B2653" s="7" t="s">
        <v>7136</v>
      </c>
      <c r="C2653" s="7" t="s">
        <v>4445</v>
      </c>
      <c r="D2653" s="7" t="s">
        <v>4446</v>
      </c>
      <c r="E2653" s="7" t="s">
        <v>0</v>
      </c>
      <c r="F2653" s="7" t="s">
        <v>0</v>
      </c>
      <c r="G2653" s="7">
        <v>14.04</v>
      </c>
      <c r="H2653" s="7">
        <v>0</v>
      </c>
      <c r="I2653" s="7">
        <v>0</v>
      </c>
      <c r="J2653" s="7">
        <v>14.04</v>
      </c>
      <c r="K2653" s="7" t="s">
        <v>0</v>
      </c>
      <c r="L2653" s="7">
        <v>0</v>
      </c>
      <c r="M2653" s="7" t="s">
        <v>6834</v>
      </c>
      <c r="N2653" s="7"/>
    </row>
    <row r="2654" spans="1:14" hidden="1" x14ac:dyDescent="0.35">
      <c r="A2654" s="7">
        <v>40305783</v>
      </c>
      <c r="B2654" s="7" t="s">
        <v>7137</v>
      </c>
      <c r="C2654" s="7" t="s">
        <v>4445</v>
      </c>
      <c r="D2654" s="7" t="s">
        <v>4446</v>
      </c>
      <c r="E2654" s="7" t="s">
        <v>0</v>
      </c>
      <c r="F2654" s="7" t="s">
        <v>0</v>
      </c>
      <c r="G2654" s="7">
        <v>8.64</v>
      </c>
      <c r="H2654" s="7">
        <v>0</v>
      </c>
      <c r="I2654" s="7">
        <v>0</v>
      </c>
      <c r="J2654" s="7">
        <v>8.64</v>
      </c>
      <c r="K2654" s="7" t="s">
        <v>0</v>
      </c>
      <c r="L2654" s="7">
        <v>0</v>
      </c>
      <c r="M2654" s="7" t="s">
        <v>6834</v>
      </c>
      <c r="N2654" s="7"/>
    </row>
    <row r="2655" spans="1:14" hidden="1" x14ac:dyDescent="0.35">
      <c r="A2655" s="7">
        <v>40316017</v>
      </c>
      <c r="B2655" s="7" t="s">
        <v>7138</v>
      </c>
      <c r="C2655" s="7" t="s">
        <v>4445</v>
      </c>
      <c r="D2655" s="7" t="s">
        <v>4446</v>
      </c>
      <c r="E2655" s="7" t="s">
        <v>0</v>
      </c>
      <c r="F2655" s="7" t="s">
        <v>0</v>
      </c>
      <c r="G2655" s="7">
        <v>26.2</v>
      </c>
      <c r="H2655" s="7">
        <v>0</v>
      </c>
      <c r="I2655" s="7">
        <v>0</v>
      </c>
      <c r="J2655" s="7">
        <v>26.2</v>
      </c>
      <c r="K2655" s="7" t="s">
        <v>0</v>
      </c>
      <c r="L2655" s="7">
        <v>1</v>
      </c>
      <c r="M2655" s="7" t="s">
        <v>6834</v>
      </c>
      <c r="N2655" s="7"/>
    </row>
    <row r="2656" spans="1:14" hidden="1" x14ac:dyDescent="0.35">
      <c r="A2656" s="7">
        <v>40316025</v>
      </c>
      <c r="B2656" s="7" t="s">
        <v>7139</v>
      </c>
      <c r="C2656" s="7" t="s">
        <v>4445</v>
      </c>
      <c r="D2656" s="7" t="s">
        <v>4446</v>
      </c>
      <c r="E2656" s="7" t="s">
        <v>0</v>
      </c>
      <c r="F2656" s="7" t="s">
        <v>0</v>
      </c>
      <c r="G2656" s="7">
        <v>21.6</v>
      </c>
      <c r="H2656" s="7">
        <v>0</v>
      </c>
      <c r="I2656" s="7">
        <v>0</v>
      </c>
      <c r="J2656" s="7">
        <v>21.6</v>
      </c>
      <c r="K2656" s="7" t="s">
        <v>0</v>
      </c>
      <c r="L2656" s="7">
        <v>1</v>
      </c>
      <c r="M2656" s="7" t="s">
        <v>6834</v>
      </c>
      <c r="N2656" s="7"/>
    </row>
    <row r="2657" spans="1:14" hidden="1" x14ac:dyDescent="0.35">
      <c r="A2657" s="7">
        <v>40316033</v>
      </c>
      <c r="B2657" s="7" t="s">
        <v>7140</v>
      </c>
      <c r="C2657" s="7" t="s">
        <v>4445</v>
      </c>
      <c r="D2657" s="7" t="s">
        <v>4446</v>
      </c>
      <c r="E2657" s="7" t="s">
        <v>0</v>
      </c>
      <c r="F2657" s="7" t="s">
        <v>0</v>
      </c>
      <c r="G2657" s="7">
        <v>14.5</v>
      </c>
      <c r="H2657" s="7">
        <v>0</v>
      </c>
      <c r="I2657" s="7">
        <v>0</v>
      </c>
      <c r="J2657" s="7">
        <v>14.5</v>
      </c>
      <c r="K2657" s="7" t="s">
        <v>0</v>
      </c>
      <c r="L2657" s="7">
        <v>1</v>
      </c>
      <c r="M2657" s="7" t="s">
        <v>6834</v>
      </c>
      <c r="N2657" s="7"/>
    </row>
    <row r="2658" spans="1:14" hidden="1" x14ac:dyDescent="0.35">
      <c r="A2658" s="7">
        <v>40316041</v>
      </c>
      <c r="B2658" s="7" t="s">
        <v>7141</v>
      </c>
      <c r="C2658" s="7" t="s">
        <v>4445</v>
      </c>
      <c r="D2658" s="7" t="s">
        <v>4446</v>
      </c>
      <c r="E2658" s="7" t="s">
        <v>0</v>
      </c>
      <c r="F2658" s="7" t="s">
        <v>0</v>
      </c>
      <c r="G2658" s="7">
        <v>42</v>
      </c>
      <c r="H2658" s="7">
        <v>0</v>
      </c>
      <c r="I2658" s="7">
        <v>0</v>
      </c>
      <c r="J2658" s="7">
        <v>42</v>
      </c>
      <c r="K2658" s="7" t="s">
        <v>0</v>
      </c>
      <c r="L2658" s="7">
        <v>1</v>
      </c>
      <c r="M2658" s="7" t="s">
        <v>6834</v>
      </c>
      <c r="N2658" s="7"/>
    </row>
    <row r="2659" spans="1:14" hidden="1" x14ac:dyDescent="0.35">
      <c r="A2659" s="7">
        <v>40316050</v>
      </c>
      <c r="B2659" s="7" t="s">
        <v>7142</v>
      </c>
      <c r="C2659" s="7" t="s">
        <v>4445</v>
      </c>
      <c r="D2659" s="7" t="s">
        <v>4446</v>
      </c>
      <c r="E2659" s="7" t="s">
        <v>0</v>
      </c>
      <c r="F2659" s="7" t="s">
        <v>0</v>
      </c>
      <c r="G2659" s="7">
        <v>27.17</v>
      </c>
      <c r="H2659" s="7">
        <v>0</v>
      </c>
      <c r="I2659" s="7">
        <v>0</v>
      </c>
      <c r="J2659" s="7">
        <v>27.17</v>
      </c>
      <c r="K2659" s="7" t="s">
        <v>0</v>
      </c>
      <c r="L2659" s="7">
        <v>1</v>
      </c>
      <c r="M2659" s="7" t="s">
        <v>6834</v>
      </c>
      <c r="N2659" s="7"/>
    </row>
    <row r="2660" spans="1:14" hidden="1" x14ac:dyDescent="0.35">
      <c r="A2660" s="7">
        <v>40316068</v>
      </c>
      <c r="B2660" s="7" t="s">
        <v>7143</v>
      </c>
      <c r="C2660" s="7" t="s">
        <v>4445</v>
      </c>
      <c r="D2660" s="7" t="s">
        <v>4446</v>
      </c>
      <c r="E2660" s="7" t="s">
        <v>0</v>
      </c>
      <c r="F2660" s="7" t="s">
        <v>0</v>
      </c>
      <c r="G2660" s="7">
        <v>27</v>
      </c>
      <c r="H2660" s="7">
        <v>0</v>
      </c>
      <c r="I2660" s="7">
        <v>0</v>
      </c>
      <c r="J2660" s="7">
        <v>27</v>
      </c>
      <c r="K2660" s="7" t="s">
        <v>0</v>
      </c>
      <c r="L2660" s="7">
        <v>1</v>
      </c>
      <c r="M2660" s="7" t="s">
        <v>6834</v>
      </c>
      <c r="N2660" s="7"/>
    </row>
    <row r="2661" spans="1:14" hidden="1" x14ac:dyDescent="0.35">
      <c r="A2661" s="7">
        <v>40316076</v>
      </c>
      <c r="B2661" s="7" t="s">
        <v>7144</v>
      </c>
      <c r="C2661" s="7" t="s">
        <v>4445</v>
      </c>
      <c r="D2661" s="7" t="s">
        <v>4446</v>
      </c>
      <c r="E2661" s="7" t="s">
        <v>0</v>
      </c>
      <c r="F2661" s="7" t="s">
        <v>0</v>
      </c>
      <c r="G2661" s="7">
        <v>33.32</v>
      </c>
      <c r="H2661" s="7">
        <v>0</v>
      </c>
      <c r="I2661" s="7">
        <v>0</v>
      </c>
      <c r="J2661" s="7">
        <v>33.32</v>
      </c>
      <c r="K2661" s="7" t="s">
        <v>0</v>
      </c>
      <c r="L2661" s="7">
        <v>1</v>
      </c>
      <c r="M2661" s="7" t="s">
        <v>6834</v>
      </c>
      <c r="N2661" s="7"/>
    </row>
    <row r="2662" spans="1:14" hidden="1" x14ac:dyDescent="0.35">
      <c r="A2662" s="7">
        <v>40316084</v>
      </c>
      <c r="B2662" s="7" t="s">
        <v>7145</v>
      </c>
      <c r="C2662" s="7" t="s">
        <v>4445</v>
      </c>
      <c r="D2662" s="7" t="s">
        <v>4446</v>
      </c>
      <c r="E2662" s="7" t="s">
        <v>0</v>
      </c>
      <c r="F2662" s="7" t="s">
        <v>0</v>
      </c>
      <c r="G2662" s="7">
        <v>34.94</v>
      </c>
      <c r="H2662" s="7">
        <v>0</v>
      </c>
      <c r="I2662" s="7">
        <v>0</v>
      </c>
      <c r="J2662" s="7">
        <v>34.94</v>
      </c>
      <c r="K2662" s="7" t="s">
        <v>0</v>
      </c>
      <c r="L2662" s="7">
        <v>1</v>
      </c>
      <c r="M2662" s="7" t="s">
        <v>6834</v>
      </c>
      <c r="N2662" s="7"/>
    </row>
    <row r="2663" spans="1:14" hidden="1" x14ac:dyDescent="0.35">
      <c r="A2663" s="7">
        <v>40316092</v>
      </c>
      <c r="B2663" s="7" t="s">
        <v>7146</v>
      </c>
      <c r="C2663" s="7" t="s">
        <v>4445</v>
      </c>
      <c r="D2663" s="7" t="s">
        <v>4446</v>
      </c>
      <c r="E2663" s="7" t="s">
        <v>0</v>
      </c>
      <c r="F2663" s="7" t="s">
        <v>0</v>
      </c>
      <c r="G2663" s="7">
        <v>14.5</v>
      </c>
      <c r="H2663" s="7">
        <v>0</v>
      </c>
      <c r="I2663" s="7">
        <v>0</v>
      </c>
      <c r="J2663" s="7">
        <v>14.5</v>
      </c>
      <c r="K2663" s="7" t="s">
        <v>0</v>
      </c>
      <c r="L2663" s="7">
        <v>1</v>
      </c>
      <c r="M2663" s="7" t="s">
        <v>6834</v>
      </c>
      <c r="N2663" s="7"/>
    </row>
    <row r="2664" spans="1:14" hidden="1" x14ac:dyDescent="0.35">
      <c r="A2664" s="7">
        <v>40316106</v>
      </c>
      <c r="B2664" s="7" t="s">
        <v>7147</v>
      </c>
      <c r="C2664" s="7" t="s">
        <v>4445</v>
      </c>
      <c r="D2664" s="7" t="s">
        <v>4446</v>
      </c>
      <c r="E2664" s="7" t="s">
        <v>0</v>
      </c>
      <c r="F2664" s="7" t="s">
        <v>0</v>
      </c>
      <c r="G2664" s="7">
        <v>24.5</v>
      </c>
      <c r="H2664" s="7">
        <v>0</v>
      </c>
      <c r="I2664" s="7">
        <v>0</v>
      </c>
      <c r="J2664" s="7">
        <v>24.5</v>
      </c>
      <c r="K2664" s="7" t="s">
        <v>0</v>
      </c>
      <c r="L2664" s="7">
        <v>1</v>
      </c>
      <c r="M2664" s="7" t="s">
        <v>6834</v>
      </c>
      <c r="N2664" s="7"/>
    </row>
    <row r="2665" spans="1:14" hidden="1" x14ac:dyDescent="0.35">
      <c r="A2665" s="7">
        <v>40316114</v>
      </c>
      <c r="B2665" s="7" t="s">
        <v>7148</v>
      </c>
      <c r="C2665" s="7" t="s">
        <v>4445</v>
      </c>
      <c r="D2665" s="7" t="s">
        <v>4446</v>
      </c>
      <c r="E2665" s="7" t="s">
        <v>0</v>
      </c>
      <c r="F2665" s="7" t="s">
        <v>0</v>
      </c>
      <c r="G2665" s="7">
        <v>15.54</v>
      </c>
      <c r="H2665" s="7">
        <v>0</v>
      </c>
      <c r="I2665" s="7">
        <v>0</v>
      </c>
      <c r="J2665" s="7">
        <v>15.54</v>
      </c>
      <c r="K2665" s="7" t="s">
        <v>0</v>
      </c>
      <c r="L2665" s="7">
        <v>1</v>
      </c>
      <c r="M2665" s="7" t="s">
        <v>6834</v>
      </c>
      <c r="N2665" s="7"/>
    </row>
    <row r="2666" spans="1:14" hidden="1" x14ac:dyDescent="0.35">
      <c r="A2666" s="7">
        <v>40316122</v>
      </c>
      <c r="B2666" s="7" t="s">
        <v>7149</v>
      </c>
      <c r="C2666" s="7" t="s">
        <v>4445</v>
      </c>
      <c r="D2666" s="7" t="s">
        <v>4446</v>
      </c>
      <c r="E2666" s="7" t="s">
        <v>0</v>
      </c>
      <c r="F2666" s="7" t="s">
        <v>0</v>
      </c>
      <c r="G2666" s="7">
        <v>25.95</v>
      </c>
      <c r="H2666" s="7">
        <v>0</v>
      </c>
      <c r="I2666" s="7">
        <v>0</v>
      </c>
      <c r="J2666" s="7">
        <v>25.95</v>
      </c>
      <c r="K2666" s="7" t="s">
        <v>0</v>
      </c>
      <c r="L2666" s="7">
        <v>1</v>
      </c>
      <c r="M2666" s="7" t="s">
        <v>6834</v>
      </c>
      <c r="N2666" s="7"/>
    </row>
    <row r="2667" spans="1:14" hidden="1" x14ac:dyDescent="0.35">
      <c r="A2667" s="7">
        <v>40316130</v>
      </c>
      <c r="B2667" s="7" t="s">
        <v>7150</v>
      </c>
      <c r="C2667" s="7" t="s">
        <v>4445</v>
      </c>
      <c r="D2667" s="7" t="s">
        <v>4446</v>
      </c>
      <c r="E2667" s="7" t="s">
        <v>0</v>
      </c>
      <c r="F2667" s="7" t="s">
        <v>0</v>
      </c>
      <c r="G2667" s="7">
        <v>24.5</v>
      </c>
      <c r="H2667" s="7">
        <v>0</v>
      </c>
      <c r="I2667" s="7">
        <v>0</v>
      </c>
      <c r="J2667" s="7">
        <v>24.5</v>
      </c>
      <c r="K2667" s="7" t="s">
        <v>0</v>
      </c>
      <c r="L2667" s="7">
        <v>1</v>
      </c>
      <c r="M2667" s="7" t="s">
        <v>6834</v>
      </c>
      <c r="N2667" s="7"/>
    </row>
    <row r="2668" spans="1:14" hidden="1" x14ac:dyDescent="0.35">
      <c r="A2668" s="7">
        <v>40316149</v>
      </c>
      <c r="B2668" s="7" t="s">
        <v>7151</v>
      </c>
      <c r="C2668" s="7" t="s">
        <v>4445</v>
      </c>
      <c r="D2668" s="7" t="s">
        <v>4446</v>
      </c>
      <c r="E2668" s="7" t="s">
        <v>0</v>
      </c>
      <c r="F2668" s="7" t="s">
        <v>0</v>
      </c>
      <c r="G2668" s="7">
        <v>18</v>
      </c>
      <c r="H2668" s="7">
        <v>0</v>
      </c>
      <c r="I2668" s="7">
        <v>0</v>
      </c>
      <c r="J2668" s="7">
        <v>18</v>
      </c>
      <c r="K2668" s="7" t="s">
        <v>0</v>
      </c>
      <c r="L2668" s="7">
        <v>1</v>
      </c>
      <c r="M2668" s="7" t="s">
        <v>6834</v>
      </c>
      <c r="N2668" s="7"/>
    </row>
    <row r="2669" spans="1:14" hidden="1" x14ac:dyDescent="0.35">
      <c r="A2669" s="7">
        <v>40316157</v>
      </c>
      <c r="B2669" s="7" t="s">
        <v>7152</v>
      </c>
      <c r="C2669" s="7" t="s">
        <v>4445</v>
      </c>
      <c r="D2669" s="7" t="s">
        <v>4446</v>
      </c>
      <c r="E2669" s="7" t="s">
        <v>0</v>
      </c>
      <c r="F2669" s="7" t="s">
        <v>0</v>
      </c>
      <c r="G2669" s="7">
        <v>17.93</v>
      </c>
      <c r="H2669" s="7">
        <v>0</v>
      </c>
      <c r="I2669" s="7">
        <v>0</v>
      </c>
      <c r="J2669" s="7">
        <v>17.93</v>
      </c>
      <c r="K2669" s="7" t="s">
        <v>0</v>
      </c>
      <c r="L2669" s="7">
        <v>1</v>
      </c>
      <c r="M2669" s="7" t="s">
        <v>6834</v>
      </c>
      <c r="N2669" s="7"/>
    </row>
    <row r="2670" spans="1:14" hidden="1" x14ac:dyDescent="0.35">
      <c r="A2670" s="7">
        <v>40316165</v>
      </c>
      <c r="B2670" s="7" t="s">
        <v>7153</v>
      </c>
      <c r="C2670" s="7" t="s">
        <v>4445</v>
      </c>
      <c r="D2670" s="7" t="s">
        <v>4446</v>
      </c>
      <c r="E2670" s="7" t="s">
        <v>0</v>
      </c>
      <c r="F2670" s="7" t="s">
        <v>0</v>
      </c>
      <c r="G2670" s="7">
        <v>45.9</v>
      </c>
      <c r="H2670" s="7">
        <v>0</v>
      </c>
      <c r="I2670" s="7">
        <v>0</v>
      </c>
      <c r="J2670" s="7">
        <v>45.9</v>
      </c>
      <c r="K2670" s="7" t="s">
        <v>0</v>
      </c>
      <c r="L2670" s="7">
        <v>1</v>
      </c>
      <c r="M2670" s="7" t="s">
        <v>6834</v>
      </c>
      <c r="N2670" s="7"/>
    </row>
    <row r="2671" spans="1:14" hidden="1" x14ac:dyDescent="0.35">
      <c r="A2671" s="7">
        <v>40316173</v>
      </c>
      <c r="B2671" s="7" t="s">
        <v>7154</v>
      </c>
      <c r="C2671" s="7" t="s">
        <v>4445</v>
      </c>
      <c r="D2671" s="7" t="s">
        <v>4446</v>
      </c>
      <c r="E2671" s="7" t="s">
        <v>0</v>
      </c>
      <c r="F2671" s="7" t="s">
        <v>0</v>
      </c>
      <c r="G2671" s="7">
        <v>14.16</v>
      </c>
      <c r="H2671" s="7">
        <v>0</v>
      </c>
      <c r="I2671" s="7">
        <v>0</v>
      </c>
      <c r="J2671" s="7">
        <v>14.16</v>
      </c>
      <c r="K2671" s="7" t="s">
        <v>0</v>
      </c>
      <c r="L2671" s="7">
        <v>1</v>
      </c>
      <c r="M2671" s="7" t="s">
        <v>6834</v>
      </c>
      <c r="N2671" s="7"/>
    </row>
    <row r="2672" spans="1:14" hidden="1" x14ac:dyDescent="0.35">
      <c r="A2672" s="7">
        <v>40316181</v>
      </c>
      <c r="B2672" s="7" t="s">
        <v>7155</v>
      </c>
      <c r="C2672" s="7" t="s">
        <v>4445</v>
      </c>
      <c r="D2672" s="7" t="s">
        <v>4446</v>
      </c>
      <c r="E2672" s="7" t="s">
        <v>0</v>
      </c>
      <c r="F2672" s="7" t="s">
        <v>0</v>
      </c>
      <c r="G2672" s="7">
        <v>28.24</v>
      </c>
      <c r="H2672" s="7">
        <v>0</v>
      </c>
      <c r="I2672" s="7">
        <v>0</v>
      </c>
      <c r="J2672" s="7">
        <v>28.24</v>
      </c>
      <c r="K2672" s="7" t="s">
        <v>0</v>
      </c>
      <c r="L2672" s="7">
        <v>1</v>
      </c>
      <c r="M2672" s="7" t="s">
        <v>6834</v>
      </c>
      <c r="N2672" s="7"/>
    </row>
    <row r="2673" spans="1:14" hidden="1" x14ac:dyDescent="0.35">
      <c r="A2673" s="7">
        <v>40316190</v>
      </c>
      <c r="B2673" s="7" t="s">
        <v>7156</v>
      </c>
      <c r="C2673" s="7" t="s">
        <v>4445</v>
      </c>
      <c r="D2673" s="7" t="s">
        <v>4446</v>
      </c>
      <c r="E2673" s="7" t="s">
        <v>0</v>
      </c>
      <c r="F2673" s="7" t="s">
        <v>0</v>
      </c>
      <c r="G2673" s="7">
        <v>16.72</v>
      </c>
      <c r="H2673" s="7">
        <v>0</v>
      </c>
      <c r="I2673" s="7">
        <v>0</v>
      </c>
      <c r="J2673" s="7">
        <v>16.72</v>
      </c>
      <c r="K2673" s="7" t="s">
        <v>0</v>
      </c>
      <c r="L2673" s="7">
        <v>1</v>
      </c>
      <c r="M2673" s="7" t="s">
        <v>6834</v>
      </c>
      <c r="N2673" s="7"/>
    </row>
    <row r="2674" spans="1:14" hidden="1" x14ac:dyDescent="0.35">
      <c r="A2674" s="7">
        <v>40316203</v>
      </c>
      <c r="B2674" s="7" t="s">
        <v>7157</v>
      </c>
      <c r="C2674" s="7" t="s">
        <v>4445</v>
      </c>
      <c r="D2674" s="7" t="s">
        <v>4446</v>
      </c>
      <c r="E2674" s="7" t="s">
        <v>0</v>
      </c>
      <c r="F2674" s="7" t="s">
        <v>0</v>
      </c>
      <c r="G2674" s="7">
        <v>16.149999999999999</v>
      </c>
      <c r="H2674" s="7">
        <v>0</v>
      </c>
      <c r="I2674" s="7">
        <v>0</v>
      </c>
      <c r="J2674" s="7">
        <v>16.149999999999999</v>
      </c>
      <c r="K2674" s="7" t="s">
        <v>0</v>
      </c>
      <c r="L2674" s="7">
        <v>1</v>
      </c>
      <c r="M2674" s="7" t="s">
        <v>6834</v>
      </c>
      <c r="N2674" s="7"/>
    </row>
    <row r="2675" spans="1:14" hidden="1" x14ac:dyDescent="0.35">
      <c r="A2675" s="7">
        <v>40316211</v>
      </c>
      <c r="B2675" s="7" t="s">
        <v>7158</v>
      </c>
      <c r="C2675" s="7" t="s">
        <v>4445</v>
      </c>
      <c r="D2675" s="7" t="s">
        <v>4446</v>
      </c>
      <c r="E2675" s="7" t="s">
        <v>0</v>
      </c>
      <c r="F2675" s="7" t="s">
        <v>0</v>
      </c>
      <c r="G2675" s="7">
        <v>22.68</v>
      </c>
      <c r="H2675" s="7">
        <v>0</v>
      </c>
      <c r="I2675" s="7">
        <v>0</v>
      </c>
      <c r="J2675" s="7">
        <v>22.68</v>
      </c>
      <c r="K2675" s="7" t="s">
        <v>0</v>
      </c>
      <c r="L2675" s="7">
        <v>1</v>
      </c>
      <c r="M2675" s="7" t="s">
        <v>6834</v>
      </c>
      <c r="N2675" s="7"/>
    </row>
    <row r="2676" spans="1:14" hidden="1" x14ac:dyDescent="0.35">
      <c r="A2676" s="7">
        <v>40316220</v>
      </c>
      <c r="B2676" s="7" t="s">
        <v>7159</v>
      </c>
      <c r="C2676" s="7" t="s">
        <v>4445</v>
      </c>
      <c r="D2676" s="7" t="s">
        <v>4446</v>
      </c>
      <c r="E2676" s="7" t="s">
        <v>0</v>
      </c>
      <c r="F2676" s="7" t="s">
        <v>0</v>
      </c>
      <c r="G2676" s="7">
        <v>33.35</v>
      </c>
      <c r="H2676" s="7">
        <v>0</v>
      </c>
      <c r="I2676" s="7">
        <v>0</v>
      </c>
      <c r="J2676" s="7">
        <v>33.35</v>
      </c>
      <c r="K2676" s="7" t="s">
        <v>0</v>
      </c>
      <c r="L2676" s="7">
        <v>1</v>
      </c>
      <c r="M2676" s="7" t="s">
        <v>6834</v>
      </c>
      <c r="N2676" s="7"/>
    </row>
    <row r="2677" spans="1:14" hidden="1" x14ac:dyDescent="0.35">
      <c r="A2677" s="7">
        <v>40316238</v>
      </c>
      <c r="B2677" s="7" t="s">
        <v>7160</v>
      </c>
      <c r="C2677" s="7" t="s">
        <v>4445</v>
      </c>
      <c r="D2677" s="7" t="s">
        <v>4446</v>
      </c>
      <c r="E2677" s="7" t="s">
        <v>0</v>
      </c>
      <c r="F2677" s="7" t="s">
        <v>0</v>
      </c>
      <c r="G2677" s="7">
        <v>24.5</v>
      </c>
      <c r="H2677" s="7">
        <v>0</v>
      </c>
      <c r="I2677" s="7">
        <v>0</v>
      </c>
      <c r="J2677" s="7">
        <v>24.5</v>
      </c>
      <c r="K2677" s="7" t="s">
        <v>0</v>
      </c>
      <c r="L2677" s="7">
        <v>1</v>
      </c>
      <c r="M2677" s="7" t="s">
        <v>6834</v>
      </c>
      <c r="N2677" s="7"/>
    </row>
    <row r="2678" spans="1:14" hidden="1" x14ac:dyDescent="0.35">
      <c r="A2678" s="7">
        <v>40316246</v>
      </c>
      <c r="B2678" s="7" t="s">
        <v>7161</v>
      </c>
      <c r="C2678" s="7" t="s">
        <v>4445</v>
      </c>
      <c r="D2678" s="7" t="s">
        <v>4446</v>
      </c>
      <c r="E2678" s="7" t="s">
        <v>0</v>
      </c>
      <c r="F2678" s="7" t="s">
        <v>0</v>
      </c>
      <c r="G2678" s="7">
        <v>20.170000000000002</v>
      </c>
      <c r="H2678" s="7">
        <v>0</v>
      </c>
      <c r="I2678" s="7">
        <v>0</v>
      </c>
      <c r="J2678" s="7">
        <v>20.170000000000002</v>
      </c>
      <c r="K2678" s="7" t="s">
        <v>0</v>
      </c>
      <c r="L2678" s="7">
        <v>1</v>
      </c>
      <c r="M2678" s="7" t="s">
        <v>6834</v>
      </c>
      <c r="N2678" s="7"/>
    </row>
    <row r="2679" spans="1:14" hidden="1" x14ac:dyDescent="0.35">
      <c r="A2679" s="7">
        <v>40316254</v>
      </c>
      <c r="B2679" s="7" t="s">
        <v>7162</v>
      </c>
      <c r="C2679" s="7" t="s">
        <v>4445</v>
      </c>
      <c r="D2679" s="7" t="s">
        <v>4446</v>
      </c>
      <c r="E2679" s="7" t="s">
        <v>0</v>
      </c>
      <c r="F2679" s="7" t="s">
        <v>0</v>
      </c>
      <c r="G2679" s="7">
        <v>23.76</v>
      </c>
      <c r="H2679" s="7">
        <v>0</v>
      </c>
      <c r="I2679" s="7">
        <v>0</v>
      </c>
      <c r="J2679" s="7">
        <v>23.76</v>
      </c>
      <c r="K2679" s="7" t="s">
        <v>0</v>
      </c>
      <c r="L2679" s="7">
        <v>1</v>
      </c>
      <c r="M2679" s="7" t="s">
        <v>6834</v>
      </c>
      <c r="N2679" s="7"/>
    </row>
    <row r="2680" spans="1:14" hidden="1" x14ac:dyDescent="0.35">
      <c r="A2680" s="7">
        <v>40316262</v>
      </c>
      <c r="B2680" s="7" t="s">
        <v>7163</v>
      </c>
      <c r="C2680" s="7" t="s">
        <v>4445</v>
      </c>
      <c r="D2680" s="7" t="s">
        <v>4446</v>
      </c>
      <c r="E2680" s="7" t="s">
        <v>0</v>
      </c>
      <c r="F2680" s="7" t="s">
        <v>0</v>
      </c>
      <c r="G2680" s="7">
        <v>21.6</v>
      </c>
      <c r="H2680" s="7">
        <v>0</v>
      </c>
      <c r="I2680" s="7">
        <v>0</v>
      </c>
      <c r="J2680" s="7">
        <v>21.6</v>
      </c>
      <c r="K2680" s="7" t="s">
        <v>0</v>
      </c>
      <c r="L2680" s="7">
        <v>1</v>
      </c>
      <c r="M2680" s="7" t="s">
        <v>6834</v>
      </c>
      <c r="N2680" s="7"/>
    </row>
    <row r="2681" spans="1:14" hidden="1" x14ac:dyDescent="0.35">
      <c r="A2681" s="7">
        <v>40316270</v>
      </c>
      <c r="B2681" s="7" t="s">
        <v>7164</v>
      </c>
      <c r="C2681" s="7" t="s">
        <v>4445</v>
      </c>
      <c r="D2681" s="7" t="s">
        <v>4446</v>
      </c>
      <c r="E2681" s="7" t="s">
        <v>0</v>
      </c>
      <c r="F2681" s="7" t="s">
        <v>0</v>
      </c>
      <c r="G2681" s="7">
        <v>14.53</v>
      </c>
      <c r="H2681" s="7">
        <v>0</v>
      </c>
      <c r="I2681" s="7">
        <v>0</v>
      </c>
      <c r="J2681" s="7">
        <v>14.53</v>
      </c>
      <c r="K2681" s="7" t="s">
        <v>0</v>
      </c>
      <c r="L2681" s="7">
        <v>1</v>
      </c>
      <c r="M2681" s="7" t="s">
        <v>6834</v>
      </c>
      <c r="N2681" s="7"/>
    </row>
    <row r="2682" spans="1:14" hidden="1" x14ac:dyDescent="0.35">
      <c r="A2682" s="7">
        <v>40316289</v>
      </c>
      <c r="B2682" s="7" t="s">
        <v>7165</v>
      </c>
      <c r="C2682" s="7" t="s">
        <v>4445</v>
      </c>
      <c r="D2682" s="7" t="s">
        <v>4446</v>
      </c>
      <c r="E2682" s="7" t="s">
        <v>0</v>
      </c>
      <c r="F2682" s="7" t="s">
        <v>0</v>
      </c>
      <c r="G2682" s="7">
        <v>14.04</v>
      </c>
      <c r="H2682" s="7">
        <v>0</v>
      </c>
      <c r="I2682" s="7">
        <v>0</v>
      </c>
      <c r="J2682" s="7">
        <v>14.04</v>
      </c>
      <c r="K2682" s="7" t="s">
        <v>0</v>
      </c>
      <c r="L2682" s="7">
        <v>1</v>
      </c>
      <c r="M2682" s="7" t="s">
        <v>6834</v>
      </c>
      <c r="N2682" s="7"/>
    </row>
    <row r="2683" spans="1:14" hidden="1" x14ac:dyDescent="0.35">
      <c r="A2683" s="7">
        <v>40316297</v>
      </c>
      <c r="B2683" s="7" t="s">
        <v>7166</v>
      </c>
      <c r="C2683" s="7" t="s">
        <v>4445</v>
      </c>
      <c r="D2683" s="7" t="s">
        <v>4446</v>
      </c>
      <c r="E2683" s="7" t="s">
        <v>0</v>
      </c>
      <c r="F2683" s="7" t="s">
        <v>0</v>
      </c>
      <c r="G2683" s="7">
        <v>21.6</v>
      </c>
      <c r="H2683" s="7">
        <v>0</v>
      </c>
      <c r="I2683" s="7">
        <v>0</v>
      </c>
      <c r="J2683" s="7">
        <v>21.6</v>
      </c>
      <c r="K2683" s="7" t="s">
        <v>0</v>
      </c>
      <c r="L2683" s="7">
        <v>1</v>
      </c>
      <c r="M2683" s="7" t="s">
        <v>6834</v>
      </c>
      <c r="N2683" s="7"/>
    </row>
    <row r="2684" spans="1:14" hidden="1" x14ac:dyDescent="0.35">
      <c r="A2684" s="7">
        <v>40316300</v>
      </c>
      <c r="B2684" s="7" t="s">
        <v>7167</v>
      </c>
      <c r="C2684" s="7" t="s">
        <v>4445</v>
      </c>
      <c r="D2684" s="7" t="s">
        <v>4446</v>
      </c>
      <c r="E2684" s="7" t="s">
        <v>0</v>
      </c>
      <c r="F2684" s="7" t="s">
        <v>0</v>
      </c>
      <c r="G2684" s="7">
        <v>37.42</v>
      </c>
      <c r="H2684" s="7">
        <v>0</v>
      </c>
      <c r="I2684" s="7">
        <v>0</v>
      </c>
      <c r="J2684" s="7">
        <v>37.42</v>
      </c>
      <c r="K2684" s="7" t="s">
        <v>0</v>
      </c>
      <c r="L2684" s="7">
        <v>1</v>
      </c>
      <c r="M2684" s="7" t="s">
        <v>6834</v>
      </c>
      <c r="N2684" s="7"/>
    </row>
    <row r="2685" spans="1:14" hidden="1" x14ac:dyDescent="0.35">
      <c r="A2685" s="7">
        <v>40316319</v>
      </c>
      <c r="B2685" s="7" t="s">
        <v>7168</v>
      </c>
      <c r="C2685" s="7" t="s">
        <v>4445</v>
      </c>
      <c r="D2685" s="7" t="s">
        <v>4446</v>
      </c>
      <c r="E2685" s="7" t="s">
        <v>0</v>
      </c>
      <c r="F2685" s="7" t="s">
        <v>0</v>
      </c>
      <c r="G2685" s="7">
        <v>28.24</v>
      </c>
      <c r="H2685" s="7">
        <v>0</v>
      </c>
      <c r="I2685" s="7">
        <v>0</v>
      </c>
      <c r="J2685" s="7">
        <v>28.24</v>
      </c>
      <c r="K2685" s="7" t="s">
        <v>0</v>
      </c>
      <c r="L2685" s="7">
        <v>1</v>
      </c>
      <c r="M2685" s="7" t="s">
        <v>6834</v>
      </c>
      <c r="N2685" s="7"/>
    </row>
    <row r="2686" spans="1:14" hidden="1" x14ac:dyDescent="0.35">
      <c r="A2686" s="7">
        <v>40316327</v>
      </c>
      <c r="B2686" s="7" t="s">
        <v>7169</v>
      </c>
      <c r="C2686" s="7" t="s">
        <v>4445</v>
      </c>
      <c r="D2686" s="7" t="s">
        <v>4446</v>
      </c>
      <c r="E2686" s="7" t="s">
        <v>0</v>
      </c>
      <c r="F2686" s="7" t="s">
        <v>0</v>
      </c>
      <c r="G2686" s="7">
        <v>12.55</v>
      </c>
      <c r="H2686" s="7">
        <v>0</v>
      </c>
      <c r="I2686" s="7">
        <v>0</v>
      </c>
      <c r="J2686" s="7">
        <v>12.55</v>
      </c>
      <c r="K2686" s="7" t="s">
        <v>0</v>
      </c>
      <c r="L2686" s="7">
        <v>1</v>
      </c>
      <c r="M2686" s="7" t="s">
        <v>6834</v>
      </c>
      <c r="N2686" s="7"/>
    </row>
    <row r="2687" spans="1:14" hidden="1" x14ac:dyDescent="0.35">
      <c r="A2687" s="7">
        <v>40316335</v>
      </c>
      <c r="B2687" s="7" t="s">
        <v>7170</v>
      </c>
      <c r="C2687" s="7" t="s">
        <v>4445</v>
      </c>
      <c r="D2687" s="7" t="s">
        <v>4446</v>
      </c>
      <c r="E2687" s="7" t="s">
        <v>0</v>
      </c>
      <c r="F2687" s="7" t="s">
        <v>0</v>
      </c>
      <c r="G2687" s="7">
        <v>14.04</v>
      </c>
      <c r="H2687" s="7">
        <v>0</v>
      </c>
      <c r="I2687" s="7">
        <v>0</v>
      </c>
      <c r="J2687" s="7">
        <v>14.04</v>
      </c>
      <c r="K2687" s="7" t="s">
        <v>0</v>
      </c>
      <c r="L2687" s="7">
        <v>1</v>
      </c>
      <c r="M2687" s="7" t="s">
        <v>6834</v>
      </c>
      <c r="N2687" s="7"/>
    </row>
    <row r="2688" spans="1:14" hidden="1" x14ac:dyDescent="0.35">
      <c r="A2688" s="7">
        <v>40316343</v>
      </c>
      <c r="B2688" s="7" t="s">
        <v>7171</v>
      </c>
      <c r="C2688" s="7" t="s">
        <v>4445</v>
      </c>
      <c r="D2688" s="7" t="s">
        <v>4446</v>
      </c>
      <c r="E2688" s="7" t="s">
        <v>0</v>
      </c>
      <c r="F2688" s="7" t="s">
        <v>0</v>
      </c>
      <c r="G2688" s="7">
        <v>15.15</v>
      </c>
      <c r="H2688" s="7">
        <v>0</v>
      </c>
      <c r="I2688" s="7">
        <v>0</v>
      </c>
      <c r="J2688" s="7">
        <v>15.15</v>
      </c>
      <c r="K2688" s="7" t="s">
        <v>0</v>
      </c>
      <c r="L2688" s="7">
        <v>1</v>
      </c>
      <c r="M2688" s="7" t="s">
        <v>6834</v>
      </c>
      <c r="N2688" s="7"/>
    </row>
    <row r="2689" spans="1:14" hidden="1" x14ac:dyDescent="0.35">
      <c r="A2689" s="7">
        <v>40316351</v>
      </c>
      <c r="B2689" s="7" t="s">
        <v>7172</v>
      </c>
      <c r="C2689" s="7" t="s">
        <v>4445</v>
      </c>
      <c r="D2689" s="7" t="s">
        <v>4446</v>
      </c>
      <c r="E2689" s="7" t="s">
        <v>0</v>
      </c>
      <c r="F2689" s="7" t="s">
        <v>0</v>
      </c>
      <c r="G2689" s="7">
        <v>16.59</v>
      </c>
      <c r="H2689" s="7">
        <v>0</v>
      </c>
      <c r="I2689" s="7">
        <v>0</v>
      </c>
      <c r="J2689" s="7">
        <v>16.59</v>
      </c>
      <c r="K2689" s="7" t="s">
        <v>0</v>
      </c>
      <c r="L2689" s="7">
        <v>1</v>
      </c>
      <c r="M2689" s="7" t="s">
        <v>6834</v>
      </c>
      <c r="N2689" s="7"/>
    </row>
    <row r="2690" spans="1:14" hidden="1" x14ac:dyDescent="0.35">
      <c r="A2690" s="7">
        <v>40316360</v>
      </c>
      <c r="B2690" s="7" t="s">
        <v>7173</v>
      </c>
      <c r="C2690" s="7" t="s">
        <v>4445</v>
      </c>
      <c r="D2690" s="7" t="s">
        <v>4446</v>
      </c>
      <c r="E2690" s="7" t="s">
        <v>0</v>
      </c>
      <c r="F2690" s="7" t="s">
        <v>0</v>
      </c>
      <c r="G2690" s="7">
        <v>11.88</v>
      </c>
      <c r="H2690" s="7">
        <v>0</v>
      </c>
      <c r="I2690" s="7">
        <v>0</v>
      </c>
      <c r="J2690" s="7">
        <v>11.88</v>
      </c>
      <c r="K2690" s="7" t="s">
        <v>0</v>
      </c>
      <c r="L2690" s="7">
        <v>1</v>
      </c>
      <c r="M2690" s="7" t="s">
        <v>6834</v>
      </c>
      <c r="N2690" s="7"/>
    </row>
    <row r="2691" spans="1:14" hidden="1" x14ac:dyDescent="0.35">
      <c r="A2691" s="7">
        <v>40316378</v>
      </c>
      <c r="B2691" s="7" t="s">
        <v>7174</v>
      </c>
      <c r="C2691" s="7" t="s">
        <v>4445</v>
      </c>
      <c r="D2691" s="7" t="s">
        <v>4446</v>
      </c>
      <c r="E2691" s="7" t="s">
        <v>0</v>
      </c>
      <c r="F2691" s="7" t="s">
        <v>0</v>
      </c>
      <c r="G2691" s="7">
        <v>42</v>
      </c>
      <c r="H2691" s="7">
        <v>0</v>
      </c>
      <c r="I2691" s="7">
        <v>0</v>
      </c>
      <c r="J2691" s="7">
        <v>42</v>
      </c>
      <c r="K2691" s="7" t="s">
        <v>0</v>
      </c>
      <c r="L2691" s="7">
        <v>1</v>
      </c>
      <c r="M2691" s="7" t="s">
        <v>6834</v>
      </c>
      <c r="N2691" s="7"/>
    </row>
    <row r="2692" spans="1:14" hidden="1" x14ac:dyDescent="0.35">
      <c r="A2692" s="7">
        <v>40316386</v>
      </c>
      <c r="B2692" s="7" t="s">
        <v>7175</v>
      </c>
      <c r="C2692" s="7" t="s">
        <v>4445</v>
      </c>
      <c r="D2692" s="7" t="s">
        <v>4446</v>
      </c>
      <c r="E2692" s="7" t="s">
        <v>0</v>
      </c>
      <c r="F2692" s="7" t="s">
        <v>0</v>
      </c>
      <c r="G2692" s="7">
        <v>32.4</v>
      </c>
      <c r="H2692" s="7">
        <v>0</v>
      </c>
      <c r="I2692" s="7">
        <v>0</v>
      </c>
      <c r="J2692" s="7">
        <v>32.4</v>
      </c>
      <c r="K2692" s="7" t="s">
        <v>0</v>
      </c>
      <c r="L2692" s="7">
        <v>1</v>
      </c>
      <c r="M2692" s="7" t="s">
        <v>6834</v>
      </c>
      <c r="N2692" s="7"/>
    </row>
    <row r="2693" spans="1:14" hidden="1" x14ac:dyDescent="0.35">
      <c r="A2693" s="7">
        <v>40316394</v>
      </c>
      <c r="B2693" s="7" t="s">
        <v>7176</v>
      </c>
      <c r="C2693" s="7" t="s">
        <v>4445</v>
      </c>
      <c r="D2693" s="7" t="s">
        <v>4446</v>
      </c>
      <c r="E2693" s="7" t="s">
        <v>0</v>
      </c>
      <c r="F2693" s="7" t="s">
        <v>0</v>
      </c>
      <c r="G2693" s="7">
        <v>25.92</v>
      </c>
      <c r="H2693" s="7">
        <v>0</v>
      </c>
      <c r="I2693" s="7">
        <v>0</v>
      </c>
      <c r="J2693" s="7">
        <v>25.92</v>
      </c>
      <c r="K2693" s="7" t="s">
        <v>0</v>
      </c>
      <c r="L2693" s="7">
        <v>1</v>
      </c>
      <c r="M2693" s="7" t="s">
        <v>6834</v>
      </c>
      <c r="N2693" s="7"/>
    </row>
    <row r="2694" spans="1:14" hidden="1" x14ac:dyDescent="0.35">
      <c r="A2694" s="7">
        <v>40316408</v>
      </c>
      <c r="B2694" s="7" t="s">
        <v>7177</v>
      </c>
      <c r="C2694" s="7" t="s">
        <v>4445</v>
      </c>
      <c r="D2694" s="7" t="s">
        <v>4446</v>
      </c>
      <c r="E2694" s="7" t="s">
        <v>0</v>
      </c>
      <c r="F2694" s="7" t="s">
        <v>0</v>
      </c>
      <c r="G2694" s="7">
        <v>22.05</v>
      </c>
      <c r="H2694" s="7">
        <v>0</v>
      </c>
      <c r="I2694" s="7">
        <v>0</v>
      </c>
      <c r="J2694" s="7">
        <v>22.05</v>
      </c>
      <c r="K2694" s="7" t="s">
        <v>0</v>
      </c>
      <c r="L2694" s="7">
        <v>1</v>
      </c>
      <c r="M2694" s="7" t="s">
        <v>6834</v>
      </c>
      <c r="N2694" s="7"/>
    </row>
    <row r="2695" spans="1:14" hidden="1" x14ac:dyDescent="0.35">
      <c r="A2695" s="7">
        <v>40316416</v>
      </c>
      <c r="B2695" s="7" t="s">
        <v>7178</v>
      </c>
      <c r="C2695" s="7" t="s">
        <v>4445</v>
      </c>
      <c r="D2695" s="7" t="s">
        <v>4446</v>
      </c>
      <c r="E2695" s="7" t="s">
        <v>0</v>
      </c>
      <c r="F2695" s="7" t="s">
        <v>0</v>
      </c>
      <c r="G2695" s="7">
        <v>19.55</v>
      </c>
      <c r="H2695" s="7">
        <v>0</v>
      </c>
      <c r="I2695" s="7">
        <v>0</v>
      </c>
      <c r="J2695" s="7">
        <v>19.55</v>
      </c>
      <c r="K2695" s="7" t="s">
        <v>0</v>
      </c>
      <c r="L2695" s="7">
        <v>1</v>
      </c>
      <c r="M2695" s="7" t="s">
        <v>6834</v>
      </c>
      <c r="N2695" s="7"/>
    </row>
    <row r="2696" spans="1:14" hidden="1" x14ac:dyDescent="0.35">
      <c r="A2696" s="7">
        <v>40316432</v>
      </c>
      <c r="B2696" s="7" t="s">
        <v>7179</v>
      </c>
      <c r="C2696" s="7" t="s">
        <v>4445</v>
      </c>
      <c r="D2696" s="7" t="s">
        <v>4446</v>
      </c>
      <c r="E2696" s="7" t="s">
        <v>0</v>
      </c>
      <c r="F2696" s="7" t="s">
        <v>0</v>
      </c>
      <c r="G2696" s="7">
        <v>24.52</v>
      </c>
      <c r="H2696" s="7">
        <v>0</v>
      </c>
      <c r="I2696" s="7">
        <v>0</v>
      </c>
      <c r="J2696" s="7">
        <v>24.52</v>
      </c>
      <c r="K2696" s="7" t="s">
        <v>0</v>
      </c>
      <c r="L2696" s="7">
        <v>1</v>
      </c>
      <c r="M2696" s="7" t="s">
        <v>6834</v>
      </c>
      <c r="N2696" s="7"/>
    </row>
    <row r="2697" spans="1:14" hidden="1" x14ac:dyDescent="0.35">
      <c r="A2697" s="7">
        <v>40316440</v>
      </c>
      <c r="B2697" s="7" t="s">
        <v>7180</v>
      </c>
      <c r="C2697" s="7" t="s">
        <v>4445</v>
      </c>
      <c r="D2697" s="7" t="s">
        <v>4446</v>
      </c>
      <c r="E2697" s="7" t="s">
        <v>0</v>
      </c>
      <c r="F2697" s="7" t="s">
        <v>0</v>
      </c>
      <c r="G2697" s="7">
        <v>40.049999999999997</v>
      </c>
      <c r="H2697" s="7">
        <v>0</v>
      </c>
      <c r="I2697" s="7">
        <v>0</v>
      </c>
      <c r="J2697" s="7">
        <v>40.049999999999997</v>
      </c>
      <c r="K2697" s="7" t="s">
        <v>0</v>
      </c>
      <c r="L2697" s="7">
        <v>1</v>
      </c>
      <c r="M2697" s="7" t="s">
        <v>6834</v>
      </c>
      <c r="N2697" s="7"/>
    </row>
    <row r="2698" spans="1:14" hidden="1" x14ac:dyDescent="0.35">
      <c r="A2698" s="7">
        <v>40316459</v>
      </c>
      <c r="B2698" s="7" t="s">
        <v>7181</v>
      </c>
      <c r="C2698" s="7" t="s">
        <v>4445</v>
      </c>
      <c r="D2698" s="7" t="s">
        <v>4446</v>
      </c>
      <c r="E2698" s="7" t="s">
        <v>0</v>
      </c>
      <c r="F2698" s="7" t="s">
        <v>0</v>
      </c>
      <c r="G2698" s="7">
        <v>25.05</v>
      </c>
      <c r="H2698" s="7">
        <v>0</v>
      </c>
      <c r="I2698" s="7">
        <v>0</v>
      </c>
      <c r="J2698" s="7">
        <v>25.05</v>
      </c>
      <c r="K2698" s="7" t="s">
        <v>0</v>
      </c>
      <c r="L2698" s="7">
        <v>1</v>
      </c>
      <c r="M2698" s="7" t="s">
        <v>6834</v>
      </c>
      <c r="N2698" s="7"/>
    </row>
    <row r="2699" spans="1:14" hidden="1" x14ac:dyDescent="0.35">
      <c r="A2699" s="7">
        <v>40316467</v>
      </c>
      <c r="B2699" s="7" t="s">
        <v>7182</v>
      </c>
      <c r="C2699" s="7" t="s">
        <v>4445</v>
      </c>
      <c r="D2699" s="7" t="s">
        <v>4446</v>
      </c>
      <c r="E2699" s="7" t="s">
        <v>0</v>
      </c>
      <c r="F2699" s="7" t="s">
        <v>0</v>
      </c>
      <c r="G2699" s="7">
        <v>16.95</v>
      </c>
      <c r="H2699" s="7">
        <v>0</v>
      </c>
      <c r="I2699" s="7">
        <v>0</v>
      </c>
      <c r="J2699" s="7">
        <v>16.95</v>
      </c>
      <c r="K2699" s="7" t="s">
        <v>0</v>
      </c>
      <c r="L2699" s="7">
        <v>1</v>
      </c>
      <c r="M2699" s="7" t="s">
        <v>6834</v>
      </c>
      <c r="N2699" s="7"/>
    </row>
    <row r="2700" spans="1:14" hidden="1" x14ac:dyDescent="0.35">
      <c r="A2700" s="7">
        <v>40316475</v>
      </c>
      <c r="B2700" s="7" t="s">
        <v>7183</v>
      </c>
      <c r="C2700" s="7" t="s">
        <v>4445</v>
      </c>
      <c r="D2700" s="7" t="s">
        <v>4446</v>
      </c>
      <c r="E2700" s="7" t="s">
        <v>0</v>
      </c>
      <c r="F2700" s="7" t="s">
        <v>0</v>
      </c>
      <c r="G2700" s="7">
        <v>11.88</v>
      </c>
      <c r="H2700" s="7">
        <v>0</v>
      </c>
      <c r="I2700" s="7">
        <v>0</v>
      </c>
      <c r="J2700" s="7">
        <v>11.88</v>
      </c>
      <c r="K2700" s="7" t="s">
        <v>0</v>
      </c>
      <c r="L2700" s="7">
        <v>1</v>
      </c>
      <c r="M2700" s="7" t="s">
        <v>6834</v>
      </c>
      <c r="N2700" s="7"/>
    </row>
    <row r="2701" spans="1:14" hidden="1" x14ac:dyDescent="0.35">
      <c r="A2701" s="7">
        <v>40316483</v>
      </c>
      <c r="B2701" s="7" t="s">
        <v>7184</v>
      </c>
      <c r="C2701" s="7" t="s">
        <v>4445</v>
      </c>
      <c r="D2701" s="7" t="s">
        <v>4446</v>
      </c>
      <c r="E2701" s="7" t="s">
        <v>0</v>
      </c>
      <c r="F2701" s="7" t="s">
        <v>0</v>
      </c>
      <c r="G2701" s="7">
        <v>42.12</v>
      </c>
      <c r="H2701" s="7">
        <v>0</v>
      </c>
      <c r="I2701" s="7">
        <v>0</v>
      </c>
      <c r="J2701" s="7">
        <v>42.12</v>
      </c>
      <c r="K2701" s="7" t="s">
        <v>0</v>
      </c>
      <c r="L2701" s="7">
        <v>1</v>
      </c>
      <c r="M2701" s="7" t="s">
        <v>6834</v>
      </c>
      <c r="N2701" s="7"/>
    </row>
    <row r="2702" spans="1:14" hidden="1" x14ac:dyDescent="0.35">
      <c r="A2702" s="7">
        <v>40316491</v>
      </c>
      <c r="B2702" s="7" t="s">
        <v>7185</v>
      </c>
      <c r="C2702" s="7" t="s">
        <v>4445</v>
      </c>
      <c r="D2702" s="7" t="s">
        <v>4446</v>
      </c>
      <c r="E2702" s="7" t="s">
        <v>0</v>
      </c>
      <c r="F2702" s="7" t="s">
        <v>0</v>
      </c>
      <c r="G2702" s="7">
        <v>18.7</v>
      </c>
      <c r="H2702" s="7">
        <v>0</v>
      </c>
      <c r="I2702" s="7">
        <v>0</v>
      </c>
      <c r="J2702" s="7">
        <v>18.7</v>
      </c>
      <c r="K2702" s="7" t="s">
        <v>0</v>
      </c>
      <c r="L2702" s="7">
        <v>1</v>
      </c>
      <c r="M2702" s="7" t="s">
        <v>6834</v>
      </c>
      <c r="N2702" s="7"/>
    </row>
    <row r="2703" spans="1:14" hidden="1" x14ac:dyDescent="0.35">
      <c r="A2703" s="7">
        <v>40316505</v>
      </c>
      <c r="B2703" s="7" t="s">
        <v>7186</v>
      </c>
      <c r="C2703" s="7" t="s">
        <v>4445</v>
      </c>
      <c r="D2703" s="7" t="s">
        <v>4446</v>
      </c>
      <c r="E2703" s="7" t="s">
        <v>0</v>
      </c>
      <c r="F2703" s="7" t="s">
        <v>0</v>
      </c>
      <c r="G2703" s="7">
        <v>18.649999999999999</v>
      </c>
      <c r="H2703" s="7">
        <v>0</v>
      </c>
      <c r="I2703" s="7">
        <v>0</v>
      </c>
      <c r="J2703" s="7">
        <v>18.649999999999999</v>
      </c>
      <c r="K2703" s="7" t="s">
        <v>0</v>
      </c>
      <c r="L2703" s="7">
        <v>1</v>
      </c>
      <c r="M2703" s="7" t="s">
        <v>6834</v>
      </c>
      <c r="N2703" s="7"/>
    </row>
    <row r="2704" spans="1:14" hidden="1" x14ac:dyDescent="0.35">
      <c r="A2704" s="7">
        <v>40316513</v>
      </c>
      <c r="B2704" s="7" t="s">
        <v>7187</v>
      </c>
      <c r="C2704" s="7" t="s">
        <v>4445</v>
      </c>
      <c r="D2704" s="7" t="s">
        <v>4446</v>
      </c>
      <c r="E2704" s="7" t="s">
        <v>0</v>
      </c>
      <c r="F2704" s="7" t="s">
        <v>0</v>
      </c>
      <c r="G2704" s="7">
        <v>22.95</v>
      </c>
      <c r="H2704" s="7">
        <v>0</v>
      </c>
      <c r="I2704" s="7">
        <v>0</v>
      </c>
      <c r="J2704" s="7">
        <v>22.95</v>
      </c>
      <c r="K2704" s="7" t="s">
        <v>0</v>
      </c>
      <c r="L2704" s="7">
        <v>1</v>
      </c>
      <c r="M2704" s="7" t="s">
        <v>6834</v>
      </c>
      <c r="N2704" s="7"/>
    </row>
    <row r="2705" spans="1:14" hidden="1" x14ac:dyDescent="0.35">
      <c r="A2705" s="7">
        <v>40316521</v>
      </c>
      <c r="B2705" s="7" t="s">
        <v>7188</v>
      </c>
      <c r="C2705" s="7" t="s">
        <v>4445</v>
      </c>
      <c r="D2705" s="7" t="s">
        <v>4446</v>
      </c>
      <c r="E2705" s="7" t="s">
        <v>0</v>
      </c>
      <c r="F2705" s="7" t="s">
        <v>0</v>
      </c>
      <c r="G2705" s="7">
        <v>16.95</v>
      </c>
      <c r="H2705" s="7">
        <v>0</v>
      </c>
      <c r="I2705" s="7">
        <v>0</v>
      </c>
      <c r="J2705" s="7">
        <v>16.95</v>
      </c>
      <c r="K2705" s="7" t="s">
        <v>0</v>
      </c>
      <c r="L2705" s="7">
        <v>1</v>
      </c>
      <c r="M2705" s="7" t="s">
        <v>6834</v>
      </c>
      <c r="N2705" s="7"/>
    </row>
    <row r="2706" spans="1:14" hidden="1" x14ac:dyDescent="0.35">
      <c r="A2706" s="7">
        <v>40316530</v>
      </c>
      <c r="B2706" s="7" t="s">
        <v>7189</v>
      </c>
      <c r="C2706" s="7" t="s">
        <v>4445</v>
      </c>
      <c r="D2706" s="7" t="s">
        <v>4446</v>
      </c>
      <c r="E2706" s="7" t="s">
        <v>0</v>
      </c>
      <c r="F2706" s="7" t="s">
        <v>0</v>
      </c>
      <c r="G2706" s="7">
        <v>28.05</v>
      </c>
      <c r="H2706" s="7">
        <v>0</v>
      </c>
      <c r="I2706" s="7">
        <v>0</v>
      </c>
      <c r="J2706" s="7">
        <v>28.05</v>
      </c>
      <c r="K2706" s="7" t="s">
        <v>0</v>
      </c>
      <c r="L2706" s="7">
        <v>1</v>
      </c>
      <c r="M2706" s="7" t="s">
        <v>6834</v>
      </c>
      <c r="N2706" s="7"/>
    </row>
    <row r="2707" spans="1:14" hidden="1" x14ac:dyDescent="0.35">
      <c r="A2707" s="7">
        <v>40316548</v>
      </c>
      <c r="B2707" s="7" t="s">
        <v>7190</v>
      </c>
      <c r="C2707" s="7" t="s">
        <v>4445</v>
      </c>
      <c r="D2707" s="7" t="s">
        <v>4446</v>
      </c>
      <c r="E2707" s="7" t="s">
        <v>0</v>
      </c>
      <c r="F2707" s="7" t="s">
        <v>0</v>
      </c>
      <c r="G2707" s="7">
        <v>14.5</v>
      </c>
      <c r="H2707" s="7">
        <v>0</v>
      </c>
      <c r="I2707" s="7">
        <v>0</v>
      </c>
      <c r="J2707" s="7">
        <v>14.5</v>
      </c>
      <c r="K2707" s="7" t="s">
        <v>0</v>
      </c>
      <c r="L2707" s="7">
        <v>1</v>
      </c>
      <c r="M2707" s="7" t="s">
        <v>6834</v>
      </c>
      <c r="N2707" s="7"/>
    </row>
    <row r="2708" spans="1:14" hidden="1" x14ac:dyDescent="0.35">
      <c r="A2708" s="7">
        <v>40316556</v>
      </c>
      <c r="B2708" s="7" t="s">
        <v>7191</v>
      </c>
      <c r="C2708" s="7" t="s">
        <v>4445</v>
      </c>
      <c r="D2708" s="7" t="s">
        <v>4446</v>
      </c>
      <c r="E2708" s="7" t="s">
        <v>0</v>
      </c>
      <c r="F2708" s="7" t="s">
        <v>0</v>
      </c>
      <c r="G2708" s="7">
        <v>14.5</v>
      </c>
      <c r="H2708" s="7">
        <v>0</v>
      </c>
      <c r="I2708" s="7">
        <v>0</v>
      </c>
      <c r="J2708" s="7">
        <v>14.5</v>
      </c>
      <c r="K2708" s="7" t="s">
        <v>0</v>
      </c>
      <c r="L2708" s="7">
        <v>1</v>
      </c>
      <c r="M2708" s="7" t="s">
        <v>6834</v>
      </c>
      <c r="N2708" s="7"/>
    </row>
    <row r="2709" spans="1:14" hidden="1" x14ac:dyDescent="0.35">
      <c r="A2709" s="7">
        <v>40316564</v>
      </c>
      <c r="B2709" s="7" t="s">
        <v>7192</v>
      </c>
      <c r="C2709" s="7" t="s">
        <v>4445</v>
      </c>
      <c r="D2709" s="7" t="s">
        <v>4446</v>
      </c>
      <c r="E2709" s="7" t="s">
        <v>0</v>
      </c>
      <c r="F2709" s="7" t="s">
        <v>0</v>
      </c>
      <c r="G2709" s="7">
        <v>21.6</v>
      </c>
      <c r="H2709" s="7">
        <v>0</v>
      </c>
      <c r="I2709" s="7">
        <v>0</v>
      </c>
      <c r="J2709" s="7">
        <v>21.6</v>
      </c>
      <c r="K2709" s="7" t="s">
        <v>0</v>
      </c>
      <c r="L2709" s="7">
        <v>1</v>
      </c>
      <c r="M2709" s="7" t="s">
        <v>6834</v>
      </c>
      <c r="N2709" s="7"/>
    </row>
    <row r="2710" spans="1:14" hidden="1" x14ac:dyDescent="0.35">
      <c r="A2710" s="7">
        <v>40316572</v>
      </c>
      <c r="B2710" s="7" t="s">
        <v>7193</v>
      </c>
      <c r="C2710" s="7" t="s">
        <v>4445</v>
      </c>
      <c r="D2710" s="7" t="s">
        <v>4446</v>
      </c>
      <c r="E2710" s="7" t="s">
        <v>0</v>
      </c>
      <c r="F2710" s="7" t="s">
        <v>0</v>
      </c>
      <c r="G2710" s="7">
        <v>14.1</v>
      </c>
      <c r="H2710" s="7">
        <v>0</v>
      </c>
      <c r="I2710" s="7">
        <v>0</v>
      </c>
      <c r="J2710" s="7">
        <v>14.1</v>
      </c>
      <c r="K2710" s="7" t="s">
        <v>0</v>
      </c>
      <c r="L2710" s="7">
        <v>1</v>
      </c>
      <c r="M2710" s="7" t="s">
        <v>6834</v>
      </c>
      <c r="N2710" s="7"/>
    </row>
    <row r="2711" spans="1:14" hidden="1" x14ac:dyDescent="0.35">
      <c r="A2711" s="7">
        <v>40316599</v>
      </c>
      <c r="B2711" s="7" t="s">
        <v>7194</v>
      </c>
      <c r="C2711" s="7" t="s">
        <v>4445</v>
      </c>
      <c r="D2711" s="7" t="s">
        <v>4446</v>
      </c>
      <c r="E2711" s="7" t="s">
        <v>0</v>
      </c>
      <c r="F2711" s="7" t="s">
        <v>0</v>
      </c>
      <c r="G2711" s="7">
        <v>2.16</v>
      </c>
      <c r="H2711" s="7">
        <v>0</v>
      </c>
      <c r="I2711" s="7">
        <v>0</v>
      </c>
      <c r="J2711" s="7">
        <v>2.16</v>
      </c>
      <c r="K2711" s="7" t="s">
        <v>0</v>
      </c>
      <c r="L2711" s="7">
        <v>0</v>
      </c>
      <c r="M2711" s="7" t="s">
        <v>6834</v>
      </c>
      <c r="N2711" s="7"/>
    </row>
    <row r="2712" spans="1:14" hidden="1" x14ac:dyDescent="0.35">
      <c r="A2712" s="7">
        <v>40316602</v>
      </c>
      <c r="B2712" s="7" t="s">
        <v>7195</v>
      </c>
      <c r="C2712" s="7" t="s">
        <v>4445</v>
      </c>
      <c r="D2712" s="7" t="s">
        <v>4446</v>
      </c>
      <c r="E2712" s="7" t="s">
        <v>0</v>
      </c>
      <c r="F2712" s="7" t="s">
        <v>0</v>
      </c>
      <c r="G2712" s="7">
        <v>2.16</v>
      </c>
      <c r="H2712" s="7">
        <v>0</v>
      </c>
      <c r="I2712" s="7">
        <v>0</v>
      </c>
      <c r="J2712" s="7">
        <v>2.16</v>
      </c>
      <c r="K2712" s="7" t="s">
        <v>0</v>
      </c>
      <c r="L2712" s="7">
        <v>0</v>
      </c>
      <c r="M2712" s="7" t="s">
        <v>6834</v>
      </c>
      <c r="N2712" s="7"/>
    </row>
    <row r="2713" spans="1:14" hidden="1" x14ac:dyDescent="0.35">
      <c r="A2713" s="7">
        <v>40316769</v>
      </c>
      <c r="B2713" s="7" t="s">
        <v>7196</v>
      </c>
      <c r="C2713" s="7" t="s">
        <v>4445</v>
      </c>
      <c r="D2713" s="7" t="s">
        <v>4446</v>
      </c>
      <c r="E2713" s="7" t="s">
        <v>0</v>
      </c>
      <c r="F2713" s="7" t="s">
        <v>0</v>
      </c>
      <c r="G2713" s="7">
        <v>4.3099999999999996</v>
      </c>
      <c r="H2713" s="7">
        <v>0</v>
      </c>
      <c r="I2713" s="7">
        <v>0</v>
      </c>
      <c r="J2713" s="7">
        <v>4.3099999999999996</v>
      </c>
      <c r="K2713" s="7" t="s">
        <v>0</v>
      </c>
      <c r="L2713" s="7">
        <v>0</v>
      </c>
      <c r="M2713" s="7" t="s">
        <v>6834</v>
      </c>
      <c r="N2713" s="7"/>
    </row>
    <row r="2714" spans="1:14" hidden="1" x14ac:dyDescent="0.35">
      <c r="A2714" s="7">
        <v>40316866</v>
      </c>
      <c r="B2714" s="7" t="s">
        <v>7197</v>
      </c>
      <c r="C2714" s="7" t="s">
        <v>4445</v>
      </c>
      <c r="D2714" s="7" t="s">
        <v>4446</v>
      </c>
      <c r="E2714" s="7" t="s">
        <v>0</v>
      </c>
      <c r="F2714" s="7" t="s">
        <v>0</v>
      </c>
      <c r="G2714" s="7">
        <v>14.04</v>
      </c>
      <c r="H2714" s="7">
        <v>0</v>
      </c>
      <c r="I2714" s="7">
        <v>0</v>
      </c>
      <c r="J2714" s="7">
        <v>14.04</v>
      </c>
      <c r="K2714" s="7" t="s">
        <v>0</v>
      </c>
      <c r="L2714" s="7">
        <v>0</v>
      </c>
      <c r="M2714" s="7" t="s">
        <v>6834</v>
      </c>
      <c r="N2714" s="7"/>
    </row>
    <row r="2715" spans="1:14" hidden="1" x14ac:dyDescent="0.35">
      <c r="A2715" s="7">
        <v>40316955</v>
      </c>
      <c r="B2715" s="7" t="s">
        <v>7198</v>
      </c>
      <c r="C2715" s="7" t="s">
        <v>4445</v>
      </c>
      <c r="D2715" s="7" t="s">
        <v>4446</v>
      </c>
      <c r="E2715" s="7" t="s">
        <v>0</v>
      </c>
      <c r="F2715" s="7" t="s">
        <v>0</v>
      </c>
      <c r="G2715" s="7">
        <v>11.88</v>
      </c>
      <c r="H2715" s="7">
        <v>0</v>
      </c>
      <c r="I2715" s="7">
        <v>0</v>
      </c>
      <c r="J2715" s="7">
        <v>11.88</v>
      </c>
      <c r="K2715" s="7" t="s">
        <v>0</v>
      </c>
      <c r="L2715" s="7">
        <v>0</v>
      </c>
      <c r="M2715" s="7" t="s">
        <v>6834</v>
      </c>
      <c r="N2715" s="7"/>
    </row>
    <row r="2716" spans="1:14" hidden="1" x14ac:dyDescent="0.35">
      <c r="A2716" s="7">
        <v>40321770</v>
      </c>
      <c r="B2716" s="7" t="s">
        <v>7199</v>
      </c>
      <c r="C2716" s="7" t="s">
        <v>4445</v>
      </c>
      <c r="D2716" s="7" t="s">
        <v>4446</v>
      </c>
      <c r="E2716" s="7" t="s">
        <v>0</v>
      </c>
      <c r="F2716" s="7" t="s">
        <v>0</v>
      </c>
      <c r="G2716" s="7">
        <v>32.4</v>
      </c>
      <c r="H2716" s="7">
        <v>0</v>
      </c>
      <c r="I2716" s="7">
        <v>0</v>
      </c>
      <c r="J2716" s="7">
        <v>32.4</v>
      </c>
      <c r="K2716" s="7" t="s">
        <v>0</v>
      </c>
      <c r="L2716" s="7">
        <v>0</v>
      </c>
      <c r="M2716" s="7" t="s">
        <v>6834</v>
      </c>
      <c r="N2716" s="7"/>
    </row>
    <row r="2717" spans="1:14" hidden="1" x14ac:dyDescent="0.35">
      <c r="A2717" s="7">
        <v>40322360</v>
      </c>
      <c r="B2717" s="7" t="s">
        <v>7200</v>
      </c>
      <c r="C2717" s="7" t="s">
        <v>4445</v>
      </c>
      <c r="D2717" s="7" t="s">
        <v>4446</v>
      </c>
      <c r="E2717" s="7" t="s">
        <v>0</v>
      </c>
      <c r="F2717" s="7" t="s">
        <v>0</v>
      </c>
      <c r="G2717" s="7">
        <v>27</v>
      </c>
      <c r="H2717" s="7">
        <v>0</v>
      </c>
      <c r="I2717" s="7">
        <v>0</v>
      </c>
      <c r="J2717" s="7">
        <v>27</v>
      </c>
      <c r="K2717" s="7" t="s">
        <v>0</v>
      </c>
      <c r="L2717" s="7">
        <v>0</v>
      </c>
      <c r="M2717" s="7" t="s">
        <v>6834</v>
      </c>
      <c r="N2717" s="7"/>
    </row>
    <row r="2718" spans="1:14" hidden="1" x14ac:dyDescent="0.35">
      <c r="A2718" s="7">
        <v>40304973</v>
      </c>
      <c r="B2718" s="7" t="s">
        <v>7201</v>
      </c>
      <c r="C2718" s="7" t="s">
        <v>4445</v>
      </c>
      <c r="D2718" s="7" t="s">
        <v>4446</v>
      </c>
      <c r="E2718" s="7" t="s">
        <v>0</v>
      </c>
      <c r="F2718" s="7" t="s">
        <v>0</v>
      </c>
      <c r="G2718" s="7">
        <v>181.78</v>
      </c>
      <c r="H2718" s="7">
        <v>0</v>
      </c>
      <c r="I2718" s="7">
        <v>0</v>
      </c>
      <c r="J2718" s="7">
        <v>181.78</v>
      </c>
      <c r="K2718" s="7" t="s">
        <v>0</v>
      </c>
      <c r="L2718" s="7">
        <v>0</v>
      </c>
      <c r="M2718" s="7" t="s">
        <v>6834</v>
      </c>
      <c r="N2718" s="7"/>
    </row>
    <row r="2719" spans="1:14" hidden="1" x14ac:dyDescent="0.35">
      <c r="A2719" s="7">
        <v>40306011</v>
      </c>
      <c r="B2719" s="7" t="s">
        <v>7202</v>
      </c>
      <c r="C2719" s="7" t="s">
        <v>4445</v>
      </c>
      <c r="D2719" s="7" t="s">
        <v>4446</v>
      </c>
      <c r="E2719" s="7" t="s">
        <v>0</v>
      </c>
      <c r="F2719" s="7" t="s">
        <v>0</v>
      </c>
      <c r="G2719" s="7">
        <v>12.25</v>
      </c>
      <c r="H2719" s="7">
        <v>0</v>
      </c>
      <c r="I2719" s="7">
        <v>0</v>
      </c>
      <c r="J2719" s="7">
        <v>12.25</v>
      </c>
      <c r="K2719" s="7" t="s">
        <v>0</v>
      </c>
      <c r="L2719" s="7">
        <v>1</v>
      </c>
      <c r="M2719" s="7" t="s">
        <v>6834</v>
      </c>
      <c r="N2719" s="7"/>
    </row>
    <row r="2720" spans="1:14" hidden="1" x14ac:dyDescent="0.35">
      <c r="A2720" s="7">
        <v>40306020</v>
      </c>
      <c r="B2720" s="7" t="s">
        <v>7203</v>
      </c>
      <c r="C2720" s="7" t="s">
        <v>4445</v>
      </c>
      <c r="D2720" s="7" t="s">
        <v>4446</v>
      </c>
      <c r="E2720" s="7" t="s">
        <v>0</v>
      </c>
      <c r="F2720" s="7" t="s">
        <v>0</v>
      </c>
      <c r="G2720" s="7">
        <v>12.25</v>
      </c>
      <c r="H2720" s="7">
        <v>0</v>
      </c>
      <c r="I2720" s="7">
        <v>0</v>
      </c>
      <c r="J2720" s="7">
        <v>12.25</v>
      </c>
      <c r="K2720" s="7" t="s">
        <v>0</v>
      </c>
      <c r="L2720" s="7">
        <v>1</v>
      </c>
      <c r="M2720" s="7" t="s">
        <v>6834</v>
      </c>
      <c r="N2720" s="7"/>
    </row>
    <row r="2721" spans="1:14" hidden="1" x14ac:dyDescent="0.35">
      <c r="A2721" s="7">
        <v>40306038</v>
      </c>
      <c r="B2721" s="7" t="s">
        <v>7204</v>
      </c>
      <c r="C2721" s="7" t="s">
        <v>4445</v>
      </c>
      <c r="D2721" s="7" t="s">
        <v>4446</v>
      </c>
      <c r="E2721" s="7" t="s">
        <v>0</v>
      </c>
      <c r="F2721" s="7" t="s">
        <v>0</v>
      </c>
      <c r="G2721" s="7">
        <v>3.02</v>
      </c>
      <c r="H2721" s="7">
        <v>0</v>
      </c>
      <c r="I2721" s="7">
        <v>0</v>
      </c>
      <c r="J2721" s="7">
        <v>3.02</v>
      </c>
      <c r="K2721" s="7" t="s">
        <v>0</v>
      </c>
      <c r="L2721" s="7">
        <v>1</v>
      </c>
      <c r="M2721" s="7" t="s">
        <v>6834</v>
      </c>
      <c r="N2721" s="7"/>
    </row>
    <row r="2722" spans="1:14" hidden="1" x14ac:dyDescent="0.35">
      <c r="A2722" s="7">
        <v>40306046</v>
      </c>
      <c r="B2722" s="7" t="s">
        <v>7205</v>
      </c>
      <c r="C2722" s="7" t="s">
        <v>4445</v>
      </c>
      <c r="D2722" s="7" t="s">
        <v>4446</v>
      </c>
      <c r="E2722" s="7" t="s">
        <v>0</v>
      </c>
      <c r="F2722" s="7" t="s">
        <v>0</v>
      </c>
      <c r="G2722" s="7">
        <v>9.66</v>
      </c>
      <c r="H2722" s="7">
        <v>0</v>
      </c>
      <c r="I2722" s="7">
        <v>0</v>
      </c>
      <c r="J2722" s="7">
        <v>9.66</v>
      </c>
      <c r="K2722" s="7" t="s">
        <v>0</v>
      </c>
      <c r="L2722" s="7">
        <v>1</v>
      </c>
      <c r="M2722" s="7" t="s">
        <v>6834</v>
      </c>
      <c r="N2722" s="7"/>
    </row>
    <row r="2723" spans="1:14" hidden="1" x14ac:dyDescent="0.35">
      <c r="A2723" s="7">
        <v>40306054</v>
      </c>
      <c r="B2723" s="7" t="s">
        <v>7206</v>
      </c>
      <c r="C2723" s="7" t="s">
        <v>4445</v>
      </c>
      <c r="D2723" s="7" t="s">
        <v>4446</v>
      </c>
      <c r="E2723" s="7" t="s">
        <v>0</v>
      </c>
      <c r="F2723" s="7" t="s">
        <v>0</v>
      </c>
      <c r="G2723" s="7">
        <v>14.26</v>
      </c>
      <c r="H2723" s="7">
        <v>0</v>
      </c>
      <c r="I2723" s="7">
        <v>0</v>
      </c>
      <c r="J2723" s="7">
        <v>14.26</v>
      </c>
      <c r="K2723" s="7" t="s">
        <v>0</v>
      </c>
      <c r="L2723" s="7">
        <v>1</v>
      </c>
      <c r="M2723" s="7" t="s">
        <v>6834</v>
      </c>
      <c r="N2723" s="7"/>
    </row>
    <row r="2724" spans="1:14" hidden="1" x14ac:dyDescent="0.35">
      <c r="A2724" s="7">
        <v>40306062</v>
      </c>
      <c r="B2724" s="7" t="s">
        <v>7207</v>
      </c>
      <c r="C2724" s="7" t="s">
        <v>4445</v>
      </c>
      <c r="D2724" s="7" t="s">
        <v>4446</v>
      </c>
      <c r="E2724" s="7" t="s">
        <v>0</v>
      </c>
      <c r="F2724" s="7" t="s">
        <v>0</v>
      </c>
      <c r="G2724" s="7">
        <v>8.5</v>
      </c>
      <c r="H2724" s="7">
        <v>0</v>
      </c>
      <c r="I2724" s="7">
        <v>0</v>
      </c>
      <c r="J2724" s="7">
        <v>8.5</v>
      </c>
      <c r="K2724" s="7" t="s">
        <v>0</v>
      </c>
      <c r="L2724" s="7">
        <v>1</v>
      </c>
      <c r="M2724" s="7" t="s">
        <v>6834</v>
      </c>
      <c r="N2724" s="7"/>
    </row>
    <row r="2725" spans="1:14" hidden="1" x14ac:dyDescent="0.35">
      <c r="A2725" s="7">
        <v>40306070</v>
      </c>
      <c r="B2725" s="7" t="s">
        <v>7208</v>
      </c>
      <c r="C2725" s="7" t="s">
        <v>4445</v>
      </c>
      <c r="D2725" s="7" t="s">
        <v>4446</v>
      </c>
      <c r="E2725" s="7" t="s">
        <v>0</v>
      </c>
      <c r="F2725" s="7" t="s">
        <v>0</v>
      </c>
      <c r="G2725" s="7">
        <v>10.6</v>
      </c>
      <c r="H2725" s="7">
        <v>0</v>
      </c>
      <c r="I2725" s="7">
        <v>0</v>
      </c>
      <c r="J2725" s="7">
        <v>10.6</v>
      </c>
      <c r="K2725" s="7" t="s">
        <v>0</v>
      </c>
      <c r="L2725" s="7">
        <v>1</v>
      </c>
      <c r="M2725" s="7" t="s">
        <v>6834</v>
      </c>
      <c r="N2725" s="7"/>
    </row>
    <row r="2726" spans="1:14" hidden="1" x14ac:dyDescent="0.35">
      <c r="A2726" s="7">
        <v>40306089</v>
      </c>
      <c r="B2726" s="7" t="s">
        <v>7209</v>
      </c>
      <c r="C2726" s="7" t="s">
        <v>4445</v>
      </c>
      <c r="D2726" s="7" t="s">
        <v>4446</v>
      </c>
      <c r="E2726" s="7" t="s">
        <v>0</v>
      </c>
      <c r="F2726" s="7" t="s">
        <v>0</v>
      </c>
      <c r="G2726" s="7">
        <v>18.55</v>
      </c>
      <c r="H2726" s="7">
        <v>0</v>
      </c>
      <c r="I2726" s="7">
        <v>0</v>
      </c>
      <c r="J2726" s="7">
        <v>18.55</v>
      </c>
      <c r="K2726" s="7" t="s">
        <v>0</v>
      </c>
      <c r="L2726" s="7">
        <v>1</v>
      </c>
      <c r="M2726" s="7" t="s">
        <v>6834</v>
      </c>
      <c r="N2726" s="7"/>
    </row>
    <row r="2727" spans="1:14" hidden="1" x14ac:dyDescent="0.35">
      <c r="A2727" s="7">
        <v>40306097</v>
      </c>
      <c r="B2727" s="7" t="s">
        <v>7210</v>
      </c>
      <c r="C2727" s="7" t="s">
        <v>4445</v>
      </c>
      <c r="D2727" s="7" t="s">
        <v>4446</v>
      </c>
      <c r="E2727" s="7" t="s">
        <v>0</v>
      </c>
      <c r="F2727" s="7" t="s">
        <v>0</v>
      </c>
      <c r="G2727" s="7">
        <v>7.13</v>
      </c>
      <c r="H2727" s="7">
        <v>0</v>
      </c>
      <c r="I2727" s="7">
        <v>0</v>
      </c>
      <c r="J2727" s="7">
        <v>7.13</v>
      </c>
      <c r="K2727" s="7" t="s">
        <v>0</v>
      </c>
      <c r="L2727" s="7">
        <v>1</v>
      </c>
      <c r="M2727" s="7" t="s">
        <v>6834</v>
      </c>
      <c r="N2727" s="7"/>
    </row>
    <row r="2728" spans="1:14" hidden="1" x14ac:dyDescent="0.35">
      <c r="A2728" s="7">
        <v>40306100</v>
      </c>
      <c r="B2728" s="7" t="s">
        <v>7211</v>
      </c>
      <c r="C2728" s="7" t="s">
        <v>4445</v>
      </c>
      <c r="D2728" s="7" t="s">
        <v>4446</v>
      </c>
      <c r="E2728" s="7" t="s">
        <v>0</v>
      </c>
      <c r="F2728" s="7" t="s">
        <v>0</v>
      </c>
      <c r="G2728" s="7">
        <v>17.16</v>
      </c>
      <c r="H2728" s="7">
        <v>0</v>
      </c>
      <c r="I2728" s="7">
        <v>0</v>
      </c>
      <c r="J2728" s="7">
        <v>17.16</v>
      </c>
      <c r="K2728" s="7" t="s">
        <v>0</v>
      </c>
      <c r="L2728" s="7">
        <v>1</v>
      </c>
      <c r="M2728" s="7" t="s">
        <v>6834</v>
      </c>
      <c r="N2728" s="7"/>
    </row>
    <row r="2729" spans="1:14" hidden="1" x14ac:dyDescent="0.35">
      <c r="A2729" s="7">
        <v>40306119</v>
      </c>
      <c r="B2729" s="7" t="s">
        <v>7212</v>
      </c>
      <c r="C2729" s="7" t="s">
        <v>4445</v>
      </c>
      <c r="D2729" s="7" t="s">
        <v>4446</v>
      </c>
      <c r="E2729" s="7" t="s">
        <v>0</v>
      </c>
      <c r="F2729" s="7" t="s">
        <v>0</v>
      </c>
      <c r="G2729" s="7">
        <v>14.71</v>
      </c>
      <c r="H2729" s="7">
        <v>0</v>
      </c>
      <c r="I2729" s="7">
        <v>0</v>
      </c>
      <c r="J2729" s="7">
        <v>14.71</v>
      </c>
      <c r="K2729" s="7" t="s">
        <v>0</v>
      </c>
      <c r="L2729" s="7">
        <v>1</v>
      </c>
      <c r="M2729" s="7" t="s">
        <v>6834</v>
      </c>
      <c r="N2729" s="7"/>
    </row>
    <row r="2730" spans="1:14" hidden="1" x14ac:dyDescent="0.35">
      <c r="A2730" s="7">
        <v>40306127</v>
      </c>
      <c r="B2730" s="7" t="s">
        <v>7213</v>
      </c>
      <c r="C2730" s="7" t="s">
        <v>4445</v>
      </c>
      <c r="D2730" s="7" t="s">
        <v>4446</v>
      </c>
      <c r="E2730" s="7" t="s">
        <v>0</v>
      </c>
      <c r="F2730" s="7" t="s">
        <v>0</v>
      </c>
      <c r="G2730" s="7">
        <v>17.16</v>
      </c>
      <c r="H2730" s="7">
        <v>0</v>
      </c>
      <c r="I2730" s="7">
        <v>0</v>
      </c>
      <c r="J2730" s="7">
        <v>17.16</v>
      </c>
      <c r="K2730" s="7" t="s">
        <v>0</v>
      </c>
      <c r="L2730" s="7">
        <v>1</v>
      </c>
      <c r="M2730" s="7" t="s">
        <v>6834</v>
      </c>
      <c r="N2730" s="7"/>
    </row>
    <row r="2731" spans="1:14" hidden="1" x14ac:dyDescent="0.35">
      <c r="A2731" s="7">
        <v>40306135</v>
      </c>
      <c r="B2731" s="7" t="s">
        <v>7214</v>
      </c>
      <c r="C2731" s="7" t="s">
        <v>4445</v>
      </c>
      <c r="D2731" s="7" t="s">
        <v>4446</v>
      </c>
      <c r="E2731" s="7" t="s">
        <v>0</v>
      </c>
      <c r="F2731" s="7" t="s">
        <v>0</v>
      </c>
      <c r="G2731" s="7">
        <v>15.12</v>
      </c>
      <c r="H2731" s="7">
        <v>0</v>
      </c>
      <c r="I2731" s="7">
        <v>0</v>
      </c>
      <c r="J2731" s="7">
        <v>15.12</v>
      </c>
      <c r="K2731" s="7" t="s">
        <v>0</v>
      </c>
      <c r="L2731" s="7">
        <v>1</v>
      </c>
      <c r="M2731" s="7" t="s">
        <v>6834</v>
      </c>
      <c r="N2731" s="7"/>
    </row>
    <row r="2732" spans="1:14" hidden="1" x14ac:dyDescent="0.35">
      <c r="A2732" s="7">
        <v>40306143</v>
      </c>
      <c r="B2732" s="7" t="s">
        <v>7215</v>
      </c>
      <c r="C2732" s="7" t="s">
        <v>4445</v>
      </c>
      <c r="D2732" s="7" t="s">
        <v>4446</v>
      </c>
      <c r="E2732" s="7" t="s">
        <v>0</v>
      </c>
      <c r="F2732" s="7" t="s">
        <v>0</v>
      </c>
      <c r="G2732" s="7">
        <v>13.3</v>
      </c>
      <c r="H2732" s="7">
        <v>0</v>
      </c>
      <c r="I2732" s="7">
        <v>0</v>
      </c>
      <c r="J2732" s="7">
        <v>13.3</v>
      </c>
      <c r="K2732" s="7" t="s">
        <v>0</v>
      </c>
      <c r="L2732" s="7">
        <v>1</v>
      </c>
      <c r="M2732" s="7" t="s">
        <v>6834</v>
      </c>
      <c r="N2732" s="7"/>
    </row>
    <row r="2733" spans="1:14" hidden="1" x14ac:dyDescent="0.35">
      <c r="A2733" s="7">
        <v>40306151</v>
      </c>
      <c r="B2733" s="7" t="s">
        <v>7216</v>
      </c>
      <c r="C2733" s="7" t="s">
        <v>4445</v>
      </c>
      <c r="D2733" s="7" t="s">
        <v>4446</v>
      </c>
      <c r="E2733" s="7" t="s">
        <v>0</v>
      </c>
      <c r="F2733" s="7" t="s">
        <v>0</v>
      </c>
      <c r="G2733" s="7">
        <v>18.2</v>
      </c>
      <c r="H2733" s="7">
        <v>0</v>
      </c>
      <c r="I2733" s="7">
        <v>0</v>
      </c>
      <c r="J2733" s="7">
        <v>18.2</v>
      </c>
      <c r="K2733" s="7" t="s">
        <v>0</v>
      </c>
      <c r="L2733" s="7">
        <v>1</v>
      </c>
      <c r="M2733" s="7" t="s">
        <v>6834</v>
      </c>
      <c r="N2733" s="7"/>
    </row>
    <row r="2734" spans="1:14" hidden="1" x14ac:dyDescent="0.35">
      <c r="A2734" s="7">
        <v>40306160</v>
      </c>
      <c r="B2734" s="7" t="s">
        <v>7217</v>
      </c>
      <c r="C2734" s="7" t="s">
        <v>4445</v>
      </c>
      <c r="D2734" s="7" t="s">
        <v>4446</v>
      </c>
      <c r="E2734" s="7" t="s">
        <v>0</v>
      </c>
      <c r="F2734" s="7" t="s">
        <v>0</v>
      </c>
      <c r="G2734" s="7">
        <v>11.26</v>
      </c>
      <c r="H2734" s="7">
        <v>0</v>
      </c>
      <c r="I2734" s="7">
        <v>0</v>
      </c>
      <c r="J2734" s="7">
        <v>11.26</v>
      </c>
      <c r="K2734" s="7" t="s">
        <v>0</v>
      </c>
      <c r="L2734" s="7">
        <v>1</v>
      </c>
      <c r="M2734" s="7" t="s">
        <v>6834</v>
      </c>
      <c r="N2734" s="7"/>
    </row>
    <row r="2735" spans="1:14" hidden="1" x14ac:dyDescent="0.35">
      <c r="A2735" s="7">
        <v>40306194</v>
      </c>
      <c r="B2735" s="7" t="s">
        <v>7218</v>
      </c>
      <c r="C2735" s="7" t="s">
        <v>4445</v>
      </c>
      <c r="D2735" s="7" t="s">
        <v>4446</v>
      </c>
      <c r="E2735" s="7" t="s">
        <v>0</v>
      </c>
      <c r="F2735" s="7" t="s">
        <v>0</v>
      </c>
      <c r="G2735" s="7">
        <v>24.5</v>
      </c>
      <c r="H2735" s="7">
        <v>0</v>
      </c>
      <c r="I2735" s="7">
        <v>0</v>
      </c>
      <c r="J2735" s="7">
        <v>24.5</v>
      </c>
      <c r="K2735" s="7" t="s">
        <v>0</v>
      </c>
      <c r="L2735" s="7">
        <v>1</v>
      </c>
      <c r="M2735" s="7" t="s">
        <v>6834</v>
      </c>
      <c r="N2735" s="7"/>
    </row>
    <row r="2736" spans="1:14" hidden="1" x14ac:dyDescent="0.35">
      <c r="A2736" s="7">
        <v>40306208</v>
      </c>
      <c r="B2736" s="7" t="s">
        <v>7219</v>
      </c>
      <c r="C2736" s="7" t="s">
        <v>4445</v>
      </c>
      <c r="D2736" s="7" t="s">
        <v>4446</v>
      </c>
      <c r="E2736" s="7" t="s">
        <v>0</v>
      </c>
      <c r="F2736" s="7" t="s">
        <v>0</v>
      </c>
      <c r="G2736" s="7">
        <v>17.28</v>
      </c>
      <c r="H2736" s="7">
        <v>0</v>
      </c>
      <c r="I2736" s="7">
        <v>0</v>
      </c>
      <c r="J2736" s="7">
        <v>17.28</v>
      </c>
      <c r="K2736" s="7" t="s">
        <v>0</v>
      </c>
      <c r="L2736" s="7">
        <v>1</v>
      </c>
      <c r="M2736" s="7" t="s">
        <v>6834</v>
      </c>
      <c r="N2736" s="7"/>
    </row>
    <row r="2737" spans="1:14" hidden="1" x14ac:dyDescent="0.35">
      <c r="A2737" s="7">
        <v>40306216</v>
      </c>
      <c r="B2737" s="7" t="s">
        <v>7220</v>
      </c>
      <c r="C2737" s="7" t="s">
        <v>4445</v>
      </c>
      <c r="D2737" s="7" t="s">
        <v>4446</v>
      </c>
      <c r="E2737" s="7" t="s">
        <v>0</v>
      </c>
      <c r="F2737" s="7" t="s">
        <v>0</v>
      </c>
      <c r="G2737" s="7">
        <v>10.8</v>
      </c>
      <c r="H2737" s="7">
        <v>0</v>
      </c>
      <c r="I2737" s="7">
        <v>0</v>
      </c>
      <c r="J2737" s="7">
        <v>10.8</v>
      </c>
      <c r="K2737" s="7" t="s">
        <v>0</v>
      </c>
      <c r="L2737" s="7">
        <v>1</v>
      </c>
      <c r="M2737" s="7" t="s">
        <v>6834</v>
      </c>
      <c r="N2737" s="7"/>
    </row>
    <row r="2738" spans="1:14" hidden="1" x14ac:dyDescent="0.35">
      <c r="A2738" s="7">
        <v>40306224</v>
      </c>
      <c r="B2738" s="7" t="s">
        <v>7221</v>
      </c>
      <c r="C2738" s="7" t="s">
        <v>4445</v>
      </c>
      <c r="D2738" s="7" t="s">
        <v>4446</v>
      </c>
      <c r="E2738" s="7" t="s">
        <v>0</v>
      </c>
      <c r="F2738" s="7" t="s">
        <v>0</v>
      </c>
      <c r="G2738" s="7">
        <v>10.8</v>
      </c>
      <c r="H2738" s="7">
        <v>0</v>
      </c>
      <c r="I2738" s="7">
        <v>0</v>
      </c>
      <c r="J2738" s="7">
        <v>10.8</v>
      </c>
      <c r="K2738" s="7" t="s">
        <v>0</v>
      </c>
      <c r="L2738" s="7">
        <v>1</v>
      </c>
      <c r="M2738" s="7" t="s">
        <v>6834</v>
      </c>
      <c r="N2738" s="7"/>
    </row>
    <row r="2739" spans="1:14" hidden="1" x14ac:dyDescent="0.35">
      <c r="A2739" s="7">
        <v>40306232</v>
      </c>
      <c r="B2739" s="7" t="s">
        <v>7222</v>
      </c>
      <c r="C2739" s="7" t="s">
        <v>4445</v>
      </c>
      <c r="D2739" s="7" t="s">
        <v>4446</v>
      </c>
      <c r="E2739" s="7" t="s">
        <v>0</v>
      </c>
      <c r="F2739" s="7" t="s">
        <v>0</v>
      </c>
      <c r="G2739" s="7">
        <v>10.8</v>
      </c>
      <c r="H2739" s="7">
        <v>0</v>
      </c>
      <c r="I2739" s="7">
        <v>0</v>
      </c>
      <c r="J2739" s="7">
        <v>10.8</v>
      </c>
      <c r="K2739" s="7" t="s">
        <v>0</v>
      </c>
      <c r="L2739" s="7">
        <v>1</v>
      </c>
      <c r="M2739" s="7" t="s">
        <v>6834</v>
      </c>
      <c r="N2739" s="7"/>
    </row>
    <row r="2740" spans="1:14" hidden="1" x14ac:dyDescent="0.35">
      <c r="A2740" s="7">
        <v>40306240</v>
      </c>
      <c r="B2740" s="7" t="s">
        <v>7223</v>
      </c>
      <c r="C2740" s="7" t="s">
        <v>4445</v>
      </c>
      <c r="D2740" s="7" t="s">
        <v>4446</v>
      </c>
      <c r="E2740" s="7" t="s">
        <v>0</v>
      </c>
      <c r="F2740" s="7" t="s">
        <v>0</v>
      </c>
      <c r="G2740" s="7">
        <v>10.8</v>
      </c>
      <c r="H2740" s="7">
        <v>0</v>
      </c>
      <c r="I2740" s="7">
        <v>0</v>
      </c>
      <c r="J2740" s="7">
        <v>10.8</v>
      </c>
      <c r="K2740" s="7" t="s">
        <v>0</v>
      </c>
      <c r="L2740" s="7">
        <v>1</v>
      </c>
      <c r="M2740" s="7" t="s">
        <v>6834</v>
      </c>
      <c r="N2740" s="7"/>
    </row>
    <row r="2741" spans="1:14" hidden="1" x14ac:dyDescent="0.35">
      <c r="A2741" s="7">
        <v>40306259</v>
      </c>
      <c r="B2741" s="7" t="s">
        <v>7224</v>
      </c>
      <c r="C2741" s="7" t="s">
        <v>4445</v>
      </c>
      <c r="D2741" s="7" t="s">
        <v>4446</v>
      </c>
      <c r="E2741" s="7" t="s">
        <v>0</v>
      </c>
      <c r="F2741" s="7" t="s">
        <v>0</v>
      </c>
      <c r="G2741" s="7">
        <v>36.4</v>
      </c>
      <c r="H2741" s="7">
        <v>0</v>
      </c>
      <c r="I2741" s="7">
        <v>0</v>
      </c>
      <c r="J2741" s="7">
        <v>36.4</v>
      </c>
      <c r="K2741" s="7" t="s">
        <v>0</v>
      </c>
      <c r="L2741" s="7">
        <v>1</v>
      </c>
      <c r="M2741" s="7" t="s">
        <v>6834</v>
      </c>
      <c r="N2741" s="7"/>
    </row>
    <row r="2742" spans="1:14" hidden="1" x14ac:dyDescent="0.35">
      <c r="A2742" s="7">
        <v>40306267</v>
      </c>
      <c r="B2742" s="7" t="s">
        <v>7225</v>
      </c>
      <c r="C2742" s="7" t="s">
        <v>4445</v>
      </c>
      <c r="D2742" s="7" t="s">
        <v>4446</v>
      </c>
      <c r="E2742" s="7" t="s">
        <v>0</v>
      </c>
      <c r="F2742" s="7" t="s">
        <v>0</v>
      </c>
      <c r="G2742" s="7">
        <v>9.6</v>
      </c>
      <c r="H2742" s="7">
        <v>0</v>
      </c>
      <c r="I2742" s="7">
        <v>0</v>
      </c>
      <c r="J2742" s="7">
        <v>9.6</v>
      </c>
      <c r="K2742" s="7" t="s">
        <v>0</v>
      </c>
      <c r="L2742" s="7">
        <v>1</v>
      </c>
      <c r="M2742" s="7" t="s">
        <v>6834</v>
      </c>
      <c r="N2742" s="7"/>
    </row>
    <row r="2743" spans="1:14" hidden="1" x14ac:dyDescent="0.35">
      <c r="A2743" s="7">
        <v>40306275</v>
      </c>
      <c r="B2743" s="7" t="s">
        <v>7226</v>
      </c>
      <c r="C2743" s="7" t="s">
        <v>4445</v>
      </c>
      <c r="D2743" s="7" t="s">
        <v>4446</v>
      </c>
      <c r="E2743" s="7" t="s">
        <v>0</v>
      </c>
      <c r="F2743" s="7" t="s">
        <v>0</v>
      </c>
      <c r="G2743" s="7">
        <v>16.8</v>
      </c>
      <c r="H2743" s="7">
        <v>0</v>
      </c>
      <c r="I2743" s="7">
        <v>0</v>
      </c>
      <c r="J2743" s="7">
        <v>16.8</v>
      </c>
      <c r="K2743" s="7" t="s">
        <v>0</v>
      </c>
      <c r="L2743" s="7">
        <v>1</v>
      </c>
      <c r="M2743" s="7" t="s">
        <v>6834</v>
      </c>
      <c r="N2743" s="7"/>
    </row>
    <row r="2744" spans="1:14" hidden="1" x14ac:dyDescent="0.35">
      <c r="A2744" s="7">
        <v>40306283</v>
      </c>
      <c r="B2744" s="7" t="s">
        <v>7227</v>
      </c>
      <c r="C2744" s="7" t="s">
        <v>4445</v>
      </c>
      <c r="D2744" s="7" t="s">
        <v>4446</v>
      </c>
      <c r="E2744" s="7" t="s">
        <v>0</v>
      </c>
      <c r="F2744" s="7" t="s">
        <v>0</v>
      </c>
      <c r="G2744" s="7">
        <v>15.12</v>
      </c>
      <c r="H2744" s="7">
        <v>0</v>
      </c>
      <c r="I2744" s="7">
        <v>0</v>
      </c>
      <c r="J2744" s="7">
        <v>15.12</v>
      </c>
      <c r="K2744" s="7" t="s">
        <v>0</v>
      </c>
      <c r="L2744" s="7">
        <v>1</v>
      </c>
      <c r="M2744" s="7" t="s">
        <v>6834</v>
      </c>
      <c r="N2744" s="7"/>
    </row>
    <row r="2745" spans="1:14" hidden="1" x14ac:dyDescent="0.35">
      <c r="A2745" s="7">
        <v>40306291</v>
      </c>
      <c r="B2745" s="7" t="s">
        <v>7228</v>
      </c>
      <c r="C2745" s="7" t="s">
        <v>4445</v>
      </c>
      <c r="D2745" s="7" t="s">
        <v>4446</v>
      </c>
      <c r="E2745" s="7" t="s">
        <v>0</v>
      </c>
      <c r="F2745" s="7" t="s">
        <v>0</v>
      </c>
      <c r="G2745" s="7">
        <v>12</v>
      </c>
      <c r="H2745" s="7">
        <v>0</v>
      </c>
      <c r="I2745" s="7">
        <v>0</v>
      </c>
      <c r="J2745" s="7">
        <v>12</v>
      </c>
      <c r="K2745" s="7" t="s">
        <v>0</v>
      </c>
      <c r="L2745" s="7">
        <v>1</v>
      </c>
      <c r="M2745" s="7" t="s">
        <v>6834</v>
      </c>
      <c r="N2745" s="7"/>
    </row>
    <row r="2746" spans="1:14" hidden="1" x14ac:dyDescent="0.35">
      <c r="A2746" s="7">
        <v>40306305</v>
      </c>
      <c r="B2746" s="7" t="s">
        <v>7229</v>
      </c>
      <c r="C2746" s="7" t="s">
        <v>4445</v>
      </c>
      <c r="D2746" s="7" t="s">
        <v>4446</v>
      </c>
      <c r="E2746" s="7" t="s">
        <v>0</v>
      </c>
      <c r="F2746" s="7" t="s">
        <v>0</v>
      </c>
      <c r="G2746" s="7">
        <v>16.8</v>
      </c>
      <c r="H2746" s="7">
        <v>0</v>
      </c>
      <c r="I2746" s="7">
        <v>0</v>
      </c>
      <c r="J2746" s="7">
        <v>16.8</v>
      </c>
      <c r="K2746" s="7" t="s">
        <v>0</v>
      </c>
      <c r="L2746" s="7">
        <v>1</v>
      </c>
      <c r="M2746" s="7" t="s">
        <v>6834</v>
      </c>
      <c r="N2746" s="7"/>
    </row>
    <row r="2747" spans="1:14" hidden="1" x14ac:dyDescent="0.35">
      <c r="A2747" s="7">
        <v>40306313</v>
      </c>
      <c r="B2747" s="7" t="s">
        <v>7230</v>
      </c>
      <c r="C2747" s="7" t="s">
        <v>4445</v>
      </c>
      <c r="D2747" s="7" t="s">
        <v>4446</v>
      </c>
      <c r="E2747" s="7" t="s">
        <v>0</v>
      </c>
      <c r="F2747" s="7" t="s">
        <v>0</v>
      </c>
      <c r="G2747" s="7">
        <v>16.8</v>
      </c>
      <c r="H2747" s="7">
        <v>0</v>
      </c>
      <c r="I2747" s="7">
        <v>0</v>
      </c>
      <c r="J2747" s="7">
        <v>16.8</v>
      </c>
      <c r="K2747" s="7" t="s">
        <v>0</v>
      </c>
      <c r="L2747" s="7">
        <v>1</v>
      </c>
      <c r="M2747" s="7" t="s">
        <v>6834</v>
      </c>
      <c r="N2747" s="7"/>
    </row>
    <row r="2748" spans="1:14" hidden="1" x14ac:dyDescent="0.35">
      <c r="A2748" s="7">
        <v>40306330</v>
      </c>
      <c r="B2748" s="7" t="s">
        <v>7231</v>
      </c>
      <c r="C2748" s="7" t="s">
        <v>4445</v>
      </c>
      <c r="D2748" s="7" t="s">
        <v>4446</v>
      </c>
      <c r="E2748" s="7" t="s">
        <v>0</v>
      </c>
      <c r="F2748" s="7" t="s">
        <v>0</v>
      </c>
      <c r="G2748" s="7">
        <v>16.8</v>
      </c>
      <c r="H2748" s="7">
        <v>0</v>
      </c>
      <c r="I2748" s="7">
        <v>0</v>
      </c>
      <c r="J2748" s="7">
        <v>16.8</v>
      </c>
      <c r="K2748" s="7" t="s">
        <v>0</v>
      </c>
      <c r="L2748" s="7">
        <v>1</v>
      </c>
      <c r="M2748" s="7" t="s">
        <v>6834</v>
      </c>
      <c r="N2748" s="7"/>
    </row>
    <row r="2749" spans="1:14" hidden="1" x14ac:dyDescent="0.35">
      <c r="A2749" s="7">
        <v>40306348</v>
      </c>
      <c r="B2749" s="7" t="s">
        <v>7232</v>
      </c>
      <c r="C2749" s="7" t="s">
        <v>4445</v>
      </c>
      <c r="D2749" s="7" t="s">
        <v>4446</v>
      </c>
      <c r="E2749" s="7" t="s">
        <v>0</v>
      </c>
      <c r="F2749" s="7" t="s">
        <v>0</v>
      </c>
      <c r="G2749" s="7">
        <v>18.2</v>
      </c>
      <c r="H2749" s="7">
        <v>0</v>
      </c>
      <c r="I2749" s="7">
        <v>0</v>
      </c>
      <c r="J2749" s="7">
        <v>18.2</v>
      </c>
      <c r="K2749" s="7" t="s">
        <v>0</v>
      </c>
      <c r="L2749" s="7">
        <v>1</v>
      </c>
      <c r="M2749" s="7" t="s">
        <v>6834</v>
      </c>
      <c r="N2749" s="7"/>
    </row>
    <row r="2750" spans="1:14" hidden="1" x14ac:dyDescent="0.35">
      <c r="A2750" s="7">
        <v>40306356</v>
      </c>
      <c r="B2750" s="7" t="s">
        <v>7233</v>
      </c>
      <c r="C2750" s="7" t="s">
        <v>4445</v>
      </c>
      <c r="D2750" s="7" t="s">
        <v>4446</v>
      </c>
      <c r="E2750" s="7" t="s">
        <v>0</v>
      </c>
      <c r="F2750" s="7" t="s">
        <v>0</v>
      </c>
      <c r="G2750" s="7">
        <v>8.64</v>
      </c>
      <c r="H2750" s="7">
        <v>0</v>
      </c>
      <c r="I2750" s="7">
        <v>0</v>
      </c>
      <c r="J2750" s="7">
        <v>8.64</v>
      </c>
      <c r="K2750" s="7" t="s">
        <v>0</v>
      </c>
      <c r="L2750" s="7">
        <v>1</v>
      </c>
      <c r="M2750" s="7" t="s">
        <v>6834</v>
      </c>
      <c r="N2750" s="7"/>
    </row>
    <row r="2751" spans="1:14" hidden="1" x14ac:dyDescent="0.35">
      <c r="A2751" s="7">
        <v>40306364</v>
      </c>
      <c r="B2751" s="7" t="s">
        <v>7234</v>
      </c>
      <c r="C2751" s="7" t="s">
        <v>4445</v>
      </c>
      <c r="D2751" s="7" t="s">
        <v>4446</v>
      </c>
      <c r="E2751" s="7" t="s">
        <v>0</v>
      </c>
      <c r="F2751" s="7" t="s">
        <v>0</v>
      </c>
      <c r="G2751" s="7">
        <v>18</v>
      </c>
      <c r="H2751" s="7">
        <v>0</v>
      </c>
      <c r="I2751" s="7">
        <v>0</v>
      </c>
      <c r="J2751" s="7">
        <v>18</v>
      </c>
      <c r="K2751" s="7" t="s">
        <v>0</v>
      </c>
      <c r="L2751" s="7">
        <v>1</v>
      </c>
      <c r="M2751" s="7" t="s">
        <v>6834</v>
      </c>
      <c r="N2751" s="7"/>
    </row>
    <row r="2752" spans="1:14" hidden="1" x14ac:dyDescent="0.35">
      <c r="A2752" s="7">
        <v>40306372</v>
      </c>
      <c r="B2752" s="7" t="s">
        <v>7235</v>
      </c>
      <c r="C2752" s="7" t="s">
        <v>4445</v>
      </c>
      <c r="D2752" s="7" t="s">
        <v>4446</v>
      </c>
      <c r="E2752" s="7" t="s">
        <v>0</v>
      </c>
      <c r="F2752" s="7" t="s">
        <v>0</v>
      </c>
      <c r="G2752" s="7">
        <v>9</v>
      </c>
      <c r="H2752" s="7">
        <v>0</v>
      </c>
      <c r="I2752" s="7">
        <v>0</v>
      </c>
      <c r="J2752" s="7">
        <v>9</v>
      </c>
      <c r="K2752" s="7" t="s">
        <v>0</v>
      </c>
      <c r="L2752" s="7">
        <v>1</v>
      </c>
      <c r="M2752" s="7" t="s">
        <v>6834</v>
      </c>
      <c r="N2752" s="7"/>
    </row>
    <row r="2753" spans="1:14" hidden="1" x14ac:dyDescent="0.35">
      <c r="A2753" s="7">
        <v>40306380</v>
      </c>
      <c r="B2753" s="7" t="s">
        <v>7236</v>
      </c>
      <c r="C2753" s="7" t="s">
        <v>4445</v>
      </c>
      <c r="D2753" s="7" t="s">
        <v>4446</v>
      </c>
      <c r="E2753" s="7" t="s">
        <v>0</v>
      </c>
      <c r="F2753" s="7" t="s">
        <v>0</v>
      </c>
      <c r="G2753" s="7">
        <v>16.8</v>
      </c>
      <c r="H2753" s="7">
        <v>0</v>
      </c>
      <c r="I2753" s="7">
        <v>0</v>
      </c>
      <c r="J2753" s="7">
        <v>16.8</v>
      </c>
      <c r="K2753" s="7" t="s">
        <v>0</v>
      </c>
      <c r="L2753" s="7">
        <v>1</v>
      </c>
      <c r="M2753" s="7" t="s">
        <v>6834</v>
      </c>
      <c r="N2753" s="7"/>
    </row>
    <row r="2754" spans="1:14" hidden="1" x14ac:dyDescent="0.35">
      <c r="A2754" s="7">
        <v>40306399</v>
      </c>
      <c r="B2754" s="7" t="s">
        <v>7237</v>
      </c>
      <c r="C2754" s="7" t="s">
        <v>4445</v>
      </c>
      <c r="D2754" s="7" t="s">
        <v>4446</v>
      </c>
      <c r="E2754" s="7" t="s">
        <v>0</v>
      </c>
      <c r="F2754" s="7" t="s">
        <v>0</v>
      </c>
      <c r="G2754" s="7">
        <v>9</v>
      </c>
      <c r="H2754" s="7">
        <v>0</v>
      </c>
      <c r="I2754" s="7">
        <v>0</v>
      </c>
      <c r="J2754" s="7">
        <v>9</v>
      </c>
      <c r="K2754" s="7" t="s">
        <v>0</v>
      </c>
      <c r="L2754" s="7">
        <v>1</v>
      </c>
      <c r="M2754" s="7" t="s">
        <v>6834</v>
      </c>
      <c r="N2754" s="7"/>
    </row>
    <row r="2755" spans="1:14" hidden="1" x14ac:dyDescent="0.35">
      <c r="A2755" s="7">
        <v>40306402</v>
      </c>
      <c r="B2755" s="7" t="s">
        <v>7238</v>
      </c>
      <c r="C2755" s="7" t="s">
        <v>4445</v>
      </c>
      <c r="D2755" s="7" t="s">
        <v>4446</v>
      </c>
      <c r="E2755" s="7" t="s">
        <v>0</v>
      </c>
      <c r="F2755" s="7" t="s">
        <v>0</v>
      </c>
      <c r="G2755" s="7">
        <v>18.2</v>
      </c>
      <c r="H2755" s="7">
        <v>0</v>
      </c>
      <c r="I2755" s="7">
        <v>0</v>
      </c>
      <c r="J2755" s="7">
        <v>18.2</v>
      </c>
      <c r="K2755" s="7" t="s">
        <v>0</v>
      </c>
      <c r="L2755" s="7">
        <v>1</v>
      </c>
      <c r="M2755" s="7" t="s">
        <v>6834</v>
      </c>
      <c r="N2755" s="7"/>
    </row>
    <row r="2756" spans="1:14" hidden="1" x14ac:dyDescent="0.35">
      <c r="A2756" s="7">
        <v>40306410</v>
      </c>
      <c r="B2756" s="7" t="s">
        <v>7239</v>
      </c>
      <c r="C2756" s="7" t="s">
        <v>4445</v>
      </c>
      <c r="D2756" s="7" t="s">
        <v>4446</v>
      </c>
      <c r="E2756" s="7" t="s">
        <v>0</v>
      </c>
      <c r="F2756" s="7" t="s">
        <v>0</v>
      </c>
      <c r="G2756" s="7">
        <v>18.2</v>
      </c>
      <c r="H2756" s="7">
        <v>0</v>
      </c>
      <c r="I2756" s="7">
        <v>0</v>
      </c>
      <c r="J2756" s="7">
        <v>18.2</v>
      </c>
      <c r="K2756" s="7" t="s">
        <v>0</v>
      </c>
      <c r="L2756" s="7">
        <v>1</v>
      </c>
      <c r="M2756" s="7" t="s">
        <v>6834</v>
      </c>
      <c r="N2756" s="7"/>
    </row>
    <row r="2757" spans="1:14" hidden="1" x14ac:dyDescent="0.35">
      <c r="A2757" s="7">
        <v>40306429</v>
      </c>
      <c r="B2757" s="7" t="s">
        <v>7240</v>
      </c>
      <c r="C2757" s="7" t="s">
        <v>4445</v>
      </c>
      <c r="D2757" s="7" t="s">
        <v>4446</v>
      </c>
      <c r="E2757" s="7" t="s">
        <v>0</v>
      </c>
      <c r="F2757" s="7" t="s">
        <v>0</v>
      </c>
      <c r="G2757" s="7">
        <v>8.64</v>
      </c>
      <c r="H2757" s="7">
        <v>0</v>
      </c>
      <c r="I2757" s="7">
        <v>0</v>
      </c>
      <c r="J2757" s="7">
        <v>8.64</v>
      </c>
      <c r="K2757" s="7" t="s">
        <v>0</v>
      </c>
      <c r="L2757" s="7">
        <v>1</v>
      </c>
      <c r="M2757" s="7" t="s">
        <v>6834</v>
      </c>
      <c r="N2757" s="7"/>
    </row>
    <row r="2758" spans="1:14" hidden="1" x14ac:dyDescent="0.35">
      <c r="A2758" s="7">
        <v>40306437</v>
      </c>
      <c r="B2758" s="7" t="s">
        <v>7241</v>
      </c>
      <c r="C2758" s="7" t="s">
        <v>4445</v>
      </c>
      <c r="D2758" s="7" t="s">
        <v>4446</v>
      </c>
      <c r="E2758" s="7" t="s">
        <v>0</v>
      </c>
      <c r="F2758" s="7" t="s">
        <v>0</v>
      </c>
      <c r="G2758" s="7">
        <v>17.93</v>
      </c>
      <c r="H2758" s="7">
        <v>0</v>
      </c>
      <c r="I2758" s="7">
        <v>0</v>
      </c>
      <c r="J2758" s="7">
        <v>17.93</v>
      </c>
      <c r="K2758" s="7" t="s">
        <v>0</v>
      </c>
      <c r="L2758" s="7">
        <v>1</v>
      </c>
      <c r="M2758" s="7" t="s">
        <v>6834</v>
      </c>
      <c r="N2758" s="7"/>
    </row>
    <row r="2759" spans="1:14" hidden="1" x14ac:dyDescent="0.35">
      <c r="A2759" s="7">
        <v>40306445</v>
      </c>
      <c r="B2759" s="7" t="s">
        <v>7242</v>
      </c>
      <c r="C2759" s="7" t="s">
        <v>4445</v>
      </c>
      <c r="D2759" s="7" t="s">
        <v>4446</v>
      </c>
      <c r="E2759" s="7" t="s">
        <v>0</v>
      </c>
      <c r="F2759" s="7" t="s">
        <v>0</v>
      </c>
      <c r="G2759" s="7">
        <v>4.37</v>
      </c>
      <c r="H2759" s="7">
        <v>0</v>
      </c>
      <c r="I2759" s="7">
        <v>0</v>
      </c>
      <c r="J2759" s="7">
        <v>4.37</v>
      </c>
      <c r="K2759" s="7" t="s">
        <v>0</v>
      </c>
      <c r="L2759" s="7">
        <v>1</v>
      </c>
      <c r="M2759" s="7" t="s">
        <v>6834</v>
      </c>
      <c r="N2759" s="7"/>
    </row>
    <row r="2760" spans="1:14" hidden="1" x14ac:dyDescent="0.35">
      <c r="A2760" s="7">
        <v>40306453</v>
      </c>
      <c r="B2760" s="7" t="s">
        <v>7243</v>
      </c>
      <c r="C2760" s="7" t="s">
        <v>4445</v>
      </c>
      <c r="D2760" s="7" t="s">
        <v>4446</v>
      </c>
      <c r="E2760" s="7" t="s">
        <v>0</v>
      </c>
      <c r="F2760" s="7" t="s">
        <v>0</v>
      </c>
      <c r="G2760" s="7">
        <v>19.2</v>
      </c>
      <c r="H2760" s="7">
        <v>0</v>
      </c>
      <c r="I2760" s="7">
        <v>0</v>
      </c>
      <c r="J2760" s="7">
        <v>19.2</v>
      </c>
      <c r="K2760" s="7" t="s">
        <v>0</v>
      </c>
      <c r="L2760" s="7">
        <v>1</v>
      </c>
      <c r="M2760" s="7" t="s">
        <v>6834</v>
      </c>
      <c r="N2760" s="7"/>
    </row>
    <row r="2761" spans="1:14" hidden="1" x14ac:dyDescent="0.35">
      <c r="A2761" s="7">
        <v>40306461</v>
      </c>
      <c r="B2761" s="7" t="s">
        <v>7244</v>
      </c>
      <c r="C2761" s="7" t="s">
        <v>4445</v>
      </c>
      <c r="D2761" s="7" t="s">
        <v>4446</v>
      </c>
      <c r="E2761" s="7" t="s">
        <v>0</v>
      </c>
      <c r="F2761" s="7" t="s">
        <v>0</v>
      </c>
      <c r="G2761" s="7">
        <v>17.41</v>
      </c>
      <c r="H2761" s="7">
        <v>0</v>
      </c>
      <c r="I2761" s="7">
        <v>0</v>
      </c>
      <c r="J2761" s="7">
        <v>17.41</v>
      </c>
      <c r="K2761" s="7" t="s">
        <v>0</v>
      </c>
      <c r="L2761" s="7">
        <v>1</v>
      </c>
      <c r="M2761" s="7" t="s">
        <v>6834</v>
      </c>
      <c r="N2761" s="7"/>
    </row>
    <row r="2762" spans="1:14" hidden="1" x14ac:dyDescent="0.35">
      <c r="A2762" s="7">
        <v>40306470</v>
      </c>
      <c r="B2762" s="7" t="s">
        <v>7245</v>
      </c>
      <c r="C2762" s="7" t="s">
        <v>4445</v>
      </c>
      <c r="D2762" s="7" t="s">
        <v>4446</v>
      </c>
      <c r="E2762" s="7" t="s">
        <v>0</v>
      </c>
      <c r="F2762" s="7" t="s">
        <v>0</v>
      </c>
      <c r="G2762" s="7">
        <v>50.4</v>
      </c>
      <c r="H2762" s="7">
        <v>0</v>
      </c>
      <c r="I2762" s="7">
        <v>0</v>
      </c>
      <c r="J2762" s="7">
        <v>50.4</v>
      </c>
      <c r="K2762" s="7" t="s">
        <v>0</v>
      </c>
      <c r="L2762" s="7">
        <v>1</v>
      </c>
      <c r="M2762" s="7" t="s">
        <v>6834</v>
      </c>
      <c r="N2762" s="7"/>
    </row>
    <row r="2763" spans="1:14" hidden="1" x14ac:dyDescent="0.35">
      <c r="A2763" s="7">
        <v>40306488</v>
      </c>
      <c r="B2763" s="7" t="s">
        <v>7246</v>
      </c>
      <c r="C2763" s="7" t="s">
        <v>4445</v>
      </c>
      <c r="D2763" s="7" t="s">
        <v>4446</v>
      </c>
      <c r="E2763" s="7" t="s">
        <v>0</v>
      </c>
      <c r="F2763" s="7" t="s">
        <v>0</v>
      </c>
      <c r="G2763" s="7">
        <v>13.44</v>
      </c>
      <c r="H2763" s="7">
        <v>0</v>
      </c>
      <c r="I2763" s="7">
        <v>0</v>
      </c>
      <c r="J2763" s="7">
        <v>13.44</v>
      </c>
      <c r="K2763" s="7" t="s">
        <v>0</v>
      </c>
      <c r="L2763" s="7">
        <v>1</v>
      </c>
      <c r="M2763" s="7" t="s">
        <v>6834</v>
      </c>
      <c r="N2763" s="7"/>
    </row>
    <row r="2764" spans="1:14" hidden="1" x14ac:dyDescent="0.35">
      <c r="A2764" s="7">
        <v>40306496</v>
      </c>
      <c r="B2764" s="7" t="s">
        <v>7247</v>
      </c>
      <c r="C2764" s="7" t="s">
        <v>4445</v>
      </c>
      <c r="D2764" s="7" t="s">
        <v>4446</v>
      </c>
      <c r="E2764" s="7" t="s">
        <v>0</v>
      </c>
      <c r="F2764" s="7" t="s">
        <v>0</v>
      </c>
      <c r="G2764" s="7">
        <v>5.3</v>
      </c>
      <c r="H2764" s="7">
        <v>0</v>
      </c>
      <c r="I2764" s="7">
        <v>0</v>
      </c>
      <c r="J2764" s="7">
        <v>5.3</v>
      </c>
      <c r="K2764" s="7" t="s">
        <v>0</v>
      </c>
      <c r="L2764" s="7">
        <v>1</v>
      </c>
      <c r="M2764" s="7" t="s">
        <v>6834</v>
      </c>
      <c r="N2764" s="7"/>
    </row>
    <row r="2765" spans="1:14" hidden="1" x14ac:dyDescent="0.35">
      <c r="A2765" s="7">
        <v>40306500</v>
      </c>
      <c r="B2765" s="7" t="s">
        <v>7248</v>
      </c>
      <c r="C2765" s="7" t="s">
        <v>4445</v>
      </c>
      <c r="D2765" s="7" t="s">
        <v>4446</v>
      </c>
      <c r="E2765" s="7" t="s">
        <v>0</v>
      </c>
      <c r="F2765" s="7" t="s">
        <v>0</v>
      </c>
      <c r="G2765" s="7">
        <v>5.3</v>
      </c>
      <c r="H2765" s="7">
        <v>0</v>
      </c>
      <c r="I2765" s="7">
        <v>0</v>
      </c>
      <c r="J2765" s="7">
        <v>5.3</v>
      </c>
      <c r="K2765" s="7" t="s">
        <v>0</v>
      </c>
      <c r="L2765" s="7">
        <v>1</v>
      </c>
      <c r="M2765" s="7" t="s">
        <v>6834</v>
      </c>
      <c r="N2765" s="7"/>
    </row>
    <row r="2766" spans="1:14" hidden="1" x14ac:dyDescent="0.35">
      <c r="A2766" s="7">
        <v>40306518</v>
      </c>
      <c r="B2766" s="7" t="s">
        <v>7249</v>
      </c>
      <c r="C2766" s="7" t="s">
        <v>4445</v>
      </c>
      <c r="D2766" s="7" t="s">
        <v>4446</v>
      </c>
      <c r="E2766" s="7" t="s">
        <v>0</v>
      </c>
      <c r="F2766" s="7" t="s">
        <v>0</v>
      </c>
      <c r="G2766" s="7">
        <v>6.42</v>
      </c>
      <c r="H2766" s="7">
        <v>0</v>
      </c>
      <c r="I2766" s="7">
        <v>0</v>
      </c>
      <c r="J2766" s="7">
        <v>6.42</v>
      </c>
      <c r="K2766" s="7" t="s">
        <v>0</v>
      </c>
      <c r="L2766" s="7">
        <v>1</v>
      </c>
      <c r="M2766" s="7" t="s">
        <v>6834</v>
      </c>
      <c r="N2766" s="7"/>
    </row>
    <row r="2767" spans="1:14" hidden="1" x14ac:dyDescent="0.35">
      <c r="A2767" s="7">
        <v>40306534</v>
      </c>
      <c r="B2767" s="7" t="s">
        <v>7250</v>
      </c>
      <c r="C2767" s="7" t="s">
        <v>4445</v>
      </c>
      <c r="D2767" s="7" t="s">
        <v>4446</v>
      </c>
      <c r="E2767" s="7" t="s">
        <v>0</v>
      </c>
      <c r="F2767" s="7" t="s">
        <v>0</v>
      </c>
      <c r="G2767" s="7">
        <v>14.47</v>
      </c>
      <c r="H2767" s="7">
        <v>0</v>
      </c>
      <c r="I2767" s="7">
        <v>0</v>
      </c>
      <c r="J2767" s="7">
        <v>14.47</v>
      </c>
      <c r="K2767" s="7" t="s">
        <v>0</v>
      </c>
      <c r="L2767" s="7">
        <v>1</v>
      </c>
      <c r="M2767" s="7" t="s">
        <v>6834</v>
      </c>
      <c r="N2767" s="7"/>
    </row>
    <row r="2768" spans="1:14" hidden="1" x14ac:dyDescent="0.35">
      <c r="A2768" s="7">
        <v>40306542</v>
      </c>
      <c r="B2768" s="7" t="s">
        <v>7251</v>
      </c>
      <c r="C2768" s="7" t="s">
        <v>4445</v>
      </c>
      <c r="D2768" s="7" t="s">
        <v>4446</v>
      </c>
      <c r="E2768" s="7" t="s">
        <v>0</v>
      </c>
      <c r="F2768" s="7" t="s">
        <v>0</v>
      </c>
      <c r="G2768" s="7">
        <v>17.41</v>
      </c>
      <c r="H2768" s="7">
        <v>0</v>
      </c>
      <c r="I2768" s="7">
        <v>0</v>
      </c>
      <c r="J2768" s="7">
        <v>17.41</v>
      </c>
      <c r="K2768" s="7" t="s">
        <v>0</v>
      </c>
      <c r="L2768" s="7">
        <v>1</v>
      </c>
      <c r="M2768" s="7" t="s">
        <v>6834</v>
      </c>
      <c r="N2768" s="7"/>
    </row>
    <row r="2769" spans="1:14" hidden="1" x14ac:dyDescent="0.35">
      <c r="A2769" s="7">
        <v>40306550</v>
      </c>
      <c r="B2769" s="7" t="s">
        <v>7252</v>
      </c>
      <c r="C2769" s="7" t="s">
        <v>4445</v>
      </c>
      <c r="D2769" s="7" t="s">
        <v>4446</v>
      </c>
      <c r="E2769" s="7" t="s">
        <v>0</v>
      </c>
      <c r="F2769" s="7" t="s">
        <v>0</v>
      </c>
      <c r="G2769" s="7">
        <v>9.8000000000000007</v>
      </c>
      <c r="H2769" s="7">
        <v>0</v>
      </c>
      <c r="I2769" s="7">
        <v>0</v>
      </c>
      <c r="J2769" s="7">
        <v>9.8000000000000007</v>
      </c>
      <c r="K2769" s="7" t="s">
        <v>0</v>
      </c>
      <c r="L2769" s="7">
        <v>1</v>
      </c>
      <c r="M2769" s="7" t="s">
        <v>6834</v>
      </c>
      <c r="N2769" s="7"/>
    </row>
    <row r="2770" spans="1:14" hidden="1" x14ac:dyDescent="0.35">
      <c r="A2770" s="7">
        <v>40306593</v>
      </c>
      <c r="B2770" s="7" t="s">
        <v>7253</v>
      </c>
      <c r="C2770" s="7" t="s">
        <v>4445</v>
      </c>
      <c r="D2770" s="7" t="s">
        <v>4446</v>
      </c>
      <c r="E2770" s="7" t="s">
        <v>0</v>
      </c>
      <c r="F2770" s="7" t="s">
        <v>0</v>
      </c>
      <c r="G2770" s="7">
        <v>14.47</v>
      </c>
      <c r="H2770" s="7">
        <v>0</v>
      </c>
      <c r="I2770" s="7">
        <v>0</v>
      </c>
      <c r="J2770" s="7">
        <v>14.47</v>
      </c>
      <c r="K2770" s="7" t="s">
        <v>0</v>
      </c>
      <c r="L2770" s="7">
        <v>1</v>
      </c>
      <c r="M2770" s="7" t="s">
        <v>6834</v>
      </c>
      <c r="N2770" s="7"/>
    </row>
    <row r="2771" spans="1:14" hidden="1" x14ac:dyDescent="0.35">
      <c r="A2771" s="7">
        <v>40306607</v>
      </c>
      <c r="B2771" s="7" t="s">
        <v>7254</v>
      </c>
      <c r="C2771" s="7" t="s">
        <v>4445</v>
      </c>
      <c r="D2771" s="7" t="s">
        <v>4446</v>
      </c>
      <c r="E2771" s="7" t="s">
        <v>0</v>
      </c>
      <c r="F2771" s="7" t="s">
        <v>0</v>
      </c>
      <c r="G2771" s="7">
        <v>14.47</v>
      </c>
      <c r="H2771" s="7">
        <v>0</v>
      </c>
      <c r="I2771" s="7">
        <v>0</v>
      </c>
      <c r="J2771" s="7">
        <v>14.47</v>
      </c>
      <c r="K2771" s="7" t="s">
        <v>0</v>
      </c>
      <c r="L2771" s="7">
        <v>1</v>
      </c>
      <c r="M2771" s="7" t="s">
        <v>6834</v>
      </c>
      <c r="N2771" s="7"/>
    </row>
    <row r="2772" spans="1:14" hidden="1" x14ac:dyDescent="0.35">
      <c r="A2772" s="7">
        <v>40306615</v>
      </c>
      <c r="B2772" s="7" t="s">
        <v>7255</v>
      </c>
      <c r="C2772" s="7" t="s">
        <v>4445</v>
      </c>
      <c r="D2772" s="7" t="s">
        <v>4446</v>
      </c>
      <c r="E2772" s="7" t="s">
        <v>0</v>
      </c>
      <c r="F2772" s="7" t="s">
        <v>0</v>
      </c>
      <c r="G2772" s="7">
        <v>6.48</v>
      </c>
      <c r="H2772" s="7">
        <v>0</v>
      </c>
      <c r="I2772" s="7">
        <v>0</v>
      </c>
      <c r="J2772" s="7">
        <v>6.48</v>
      </c>
      <c r="K2772" s="7" t="s">
        <v>0</v>
      </c>
      <c r="L2772" s="7">
        <v>1</v>
      </c>
      <c r="M2772" s="7" t="s">
        <v>6834</v>
      </c>
      <c r="N2772" s="7"/>
    </row>
    <row r="2773" spans="1:14" hidden="1" x14ac:dyDescent="0.35">
      <c r="A2773" s="7">
        <v>40306623</v>
      </c>
      <c r="B2773" s="7" t="s">
        <v>7256</v>
      </c>
      <c r="C2773" s="7" t="s">
        <v>4445</v>
      </c>
      <c r="D2773" s="7" t="s">
        <v>4446</v>
      </c>
      <c r="E2773" s="7" t="s">
        <v>0</v>
      </c>
      <c r="F2773" s="7" t="s">
        <v>0</v>
      </c>
      <c r="G2773" s="7">
        <v>6.48</v>
      </c>
      <c r="H2773" s="7">
        <v>0</v>
      </c>
      <c r="I2773" s="7">
        <v>0</v>
      </c>
      <c r="J2773" s="7">
        <v>6.48</v>
      </c>
      <c r="K2773" s="7" t="s">
        <v>0</v>
      </c>
      <c r="L2773" s="7">
        <v>1</v>
      </c>
      <c r="M2773" s="7" t="s">
        <v>6834</v>
      </c>
      <c r="N2773" s="7"/>
    </row>
    <row r="2774" spans="1:14" hidden="1" x14ac:dyDescent="0.35">
      <c r="A2774" s="7">
        <v>40306631</v>
      </c>
      <c r="B2774" s="7" t="s">
        <v>7257</v>
      </c>
      <c r="C2774" s="7" t="s">
        <v>4445</v>
      </c>
      <c r="D2774" s="7" t="s">
        <v>4446</v>
      </c>
      <c r="E2774" s="7" t="s">
        <v>0</v>
      </c>
      <c r="F2774" s="7" t="s">
        <v>0</v>
      </c>
      <c r="G2774" s="7">
        <v>10.8</v>
      </c>
      <c r="H2774" s="7">
        <v>0</v>
      </c>
      <c r="I2774" s="7">
        <v>0</v>
      </c>
      <c r="J2774" s="7">
        <v>10.8</v>
      </c>
      <c r="K2774" s="7" t="s">
        <v>0</v>
      </c>
      <c r="L2774" s="7">
        <v>1</v>
      </c>
      <c r="M2774" s="7" t="s">
        <v>6834</v>
      </c>
      <c r="N2774" s="7"/>
    </row>
    <row r="2775" spans="1:14" hidden="1" x14ac:dyDescent="0.35">
      <c r="A2775" s="7">
        <v>40306640</v>
      </c>
      <c r="B2775" s="7" t="s">
        <v>7258</v>
      </c>
      <c r="C2775" s="7" t="s">
        <v>4445</v>
      </c>
      <c r="D2775" s="7" t="s">
        <v>4446</v>
      </c>
      <c r="E2775" s="7" t="s">
        <v>0</v>
      </c>
      <c r="F2775" s="7" t="s">
        <v>0</v>
      </c>
      <c r="G2775" s="7">
        <v>10.8</v>
      </c>
      <c r="H2775" s="7">
        <v>0</v>
      </c>
      <c r="I2775" s="7">
        <v>0</v>
      </c>
      <c r="J2775" s="7">
        <v>10.8</v>
      </c>
      <c r="K2775" s="7" t="s">
        <v>0</v>
      </c>
      <c r="L2775" s="7">
        <v>1</v>
      </c>
      <c r="M2775" s="7" t="s">
        <v>6834</v>
      </c>
      <c r="N2775" s="7"/>
    </row>
    <row r="2776" spans="1:14" hidden="1" x14ac:dyDescent="0.35">
      <c r="A2776" s="7">
        <v>40306658</v>
      </c>
      <c r="B2776" s="7" t="s">
        <v>7259</v>
      </c>
      <c r="C2776" s="7" t="s">
        <v>4445</v>
      </c>
      <c r="D2776" s="7" t="s">
        <v>4446</v>
      </c>
      <c r="E2776" s="7" t="s">
        <v>0</v>
      </c>
      <c r="F2776" s="7" t="s">
        <v>0</v>
      </c>
      <c r="G2776" s="7">
        <v>13.44</v>
      </c>
      <c r="H2776" s="7">
        <v>0</v>
      </c>
      <c r="I2776" s="7">
        <v>0</v>
      </c>
      <c r="J2776" s="7">
        <v>13.44</v>
      </c>
      <c r="K2776" s="7" t="s">
        <v>0</v>
      </c>
      <c r="L2776" s="7">
        <v>1</v>
      </c>
      <c r="M2776" s="7" t="s">
        <v>6834</v>
      </c>
      <c r="N2776" s="7"/>
    </row>
    <row r="2777" spans="1:14" hidden="1" x14ac:dyDescent="0.35">
      <c r="A2777" s="7">
        <v>40306666</v>
      </c>
      <c r="B2777" s="7" t="s">
        <v>7260</v>
      </c>
      <c r="C2777" s="7" t="s">
        <v>4445</v>
      </c>
      <c r="D2777" s="7" t="s">
        <v>4446</v>
      </c>
      <c r="E2777" s="7" t="s">
        <v>0</v>
      </c>
      <c r="F2777" s="7" t="s">
        <v>0</v>
      </c>
      <c r="G2777" s="7">
        <v>12.9</v>
      </c>
      <c r="H2777" s="7">
        <v>0</v>
      </c>
      <c r="I2777" s="7">
        <v>0</v>
      </c>
      <c r="J2777" s="7">
        <v>12.9</v>
      </c>
      <c r="K2777" s="7" t="s">
        <v>0</v>
      </c>
      <c r="L2777" s="7">
        <v>1</v>
      </c>
      <c r="M2777" s="7" t="s">
        <v>6834</v>
      </c>
      <c r="N2777" s="7"/>
    </row>
    <row r="2778" spans="1:14" hidden="1" x14ac:dyDescent="0.35">
      <c r="A2778" s="7">
        <v>40306674</v>
      </c>
      <c r="B2778" s="7" t="s">
        <v>7261</v>
      </c>
      <c r="C2778" s="7" t="s">
        <v>4445</v>
      </c>
      <c r="D2778" s="7" t="s">
        <v>4446</v>
      </c>
      <c r="E2778" s="7" t="s">
        <v>0</v>
      </c>
      <c r="F2778" s="7" t="s">
        <v>0</v>
      </c>
      <c r="G2778" s="7">
        <v>16.25</v>
      </c>
      <c r="H2778" s="7">
        <v>0</v>
      </c>
      <c r="I2778" s="7">
        <v>0</v>
      </c>
      <c r="J2778" s="7">
        <v>16.25</v>
      </c>
      <c r="K2778" s="7" t="s">
        <v>0</v>
      </c>
      <c r="L2778" s="7">
        <v>1</v>
      </c>
      <c r="M2778" s="7" t="s">
        <v>6834</v>
      </c>
      <c r="N2778" s="7"/>
    </row>
    <row r="2779" spans="1:14" hidden="1" x14ac:dyDescent="0.35">
      <c r="A2779" s="7">
        <v>40306682</v>
      </c>
      <c r="B2779" s="7" t="s">
        <v>7262</v>
      </c>
      <c r="C2779" s="7" t="s">
        <v>4445</v>
      </c>
      <c r="D2779" s="7" t="s">
        <v>4446</v>
      </c>
      <c r="E2779" s="7" t="s">
        <v>0</v>
      </c>
      <c r="F2779" s="7" t="s">
        <v>0</v>
      </c>
      <c r="G2779" s="7">
        <v>28.52</v>
      </c>
      <c r="H2779" s="7">
        <v>0</v>
      </c>
      <c r="I2779" s="7">
        <v>0</v>
      </c>
      <c r="J2779" s="7">
        <v>28.52</v>
      </c>
      <c r="K2779" s="7" t="s">
        <v>0</v>
      </c>
      <c r="L2779" s="7">
        <v>1</v>
      </c>
      <c r="M2779" s="7" t="s">
        <v>6834</v>
      </c>
      <c r="N2779" s="7" t="s">
        <v>4482</v>
      </c>
    </row>
    <row r="2780" spans="1:14" hidden="1" x14ac:dyDescent="0.35">
      <c r="A2780" s="7">
        <v>40306692</v>
      </c>
      <c r="B2780" s="7" t="s">
        <v>7263</v>
      </c>
      <c r="C2780" s="7" t="s">
        <v>4445</v>
      </c>
      <c r="D2780" s="7" t="s">
        <v>4446</v>
      </c>
      <c r="E2780" s="7" t="s">
        <v>0</v>
      </c>
      <c r="F2780" s="7" t="s">
        <v>0</v>
      </c>
      <c r="G2780" s="7">
        <v>19.809999999999999</v>
      </c>
      <c r="H2780" s="7">
        <v>0</v>
      </c>
      <c r="I2780" s="7">
        <v>0</v>
      </c>
      <c r="J2780" s="7">
        <v>19.809999999999999</v>
      </c>
      <c r="K2780" s="7" t="s">
        <v>0</v>
      </c>
      <c r="L2780" s="7">
        <v>1</v>
      </c>
      <c r="M2780" s="7" t="s">
        <v>6834</v>
      </c>
      <c r="N2780" s="7"/>
    </row>
    <row r="2781" spans="1:14" hidden="1" x14ac:dyDescent="0.35">
      <c r="A2781" s="7">
        <v>40306704</v>
      </c>
      <c r="B2781" s="7" t="s">
        <v>7264</v>
      </c>
      <c r="C2781" s="7" t="s">
        <v>4445</v>
      </c>
      <c r="D2781" s="7" t="s">
        <v>4446</v>
      </c>
      <c r="E2781" s="7" t="s">
        <v>0</v>
      </c>
      <c r="F2781" s="7" t="s">
        <v>0</v>
      </c>
      <c r="G2781" s="7">
        <v>8.6199999999999992</v>
      </c>
      <c r="H2781" s="7">
        <v>0</v>
      </c>
      <c r="I2781" s="7">
        <v>0</v>
      </c>
      <c r="J2781" s="7">
        <v>8.6199999999999992</v>
      </c>
      <c r="K2781" s="7" t="s">
        <v>0</v>
      </c>
      <c r="L2781" s="7">
        <v>1</v>
      </c>
      <c r="M2781" s="7" t="s">
        <v>6834</v>
      </c>
      <c r="N2781" s="7"/>
    </row>
    <row r="2782" spans="1:14" hidden="1" x14ac:dyDescent="0.35">
      <c r="A2782" s="7">
        <v>40306712</v>
      </c>
      <c r="B2782" s="7" t="s">
        <v>7265</v>
      </c>
      <c r="C2782" s="7" t="s">
        <v>4445</v>
      </c>
      <c r="D2782" s="7" t="s">
        <v>4446</v>
      </c>
      <c r="E2782" s="7" t="s">
        <v>0</v>
      </c>
      <c r="F2782" s="7" t="s">
        <v>0</v>
      </c>
      <c r="G2782" s="7">
        <v>7.5</v>
      </c>
      <c r="H2782" s="7">
        <v>0</v>
      </c>
      <c r="I2782" s="7">
        <v>0</v>
      </c>
      <c r="J2782" s="7">
        <v>7.5</v>
      </c>
      <c r="K2782" s="7" t="s">
        <v>0</v>
      </c>
      <c r="L2782" s="7">
        <v>1</v>
      </c>
      <c r="M2782" s="7" t="s">
        <v>6834</v>
      </c>
      <c r="N2782" s="7"/>
    </row>
    <row r="2783" spans="1:14" hidden="1" x14ac:dyDescent="0.35">
      <c r="A2783" s="7">
        <v>40306739</v>
      </c>
      <c r="B2783" s="7" t="s">
        <v>7266</v>
      </c>
      <c r="C2783" s="7" t="s">
        <v>4445</v>
      </c>
      <c r="D2783" s="7" t="s">
        <v>4446</v>
      </c>
      <c r="E2783" s="7" t="s">
        <v>0</v>
      </c>
      <c r="F2783" s="7" t="s">
        <v>0</v>
      </c>
      <c r="G2783" s="7">
        <v>10.5</v>
      </c>
      <c r="H2783" s="7">
        <v>0</v>
      </c>
      <c r="I2783" s="7">
        <v>0</v>
      </c>
      <c r="J2783" s="7">
        <v>10.5</v>
      </c>
      <c r="K2783" s="7" t="s">
        <v>0</v>
      </c>
      <c r="L2783" s="7">
        <v>1</v>
      </c>
      <c r="M2783" s="7" t="s">
        <v>6834</v>
      </c>
      <c r="N2783" s="7"/>
    </row>
    <row r="2784" spans="1:14" hidden="1" x14ac:dyDescent="0.35">
      <c r="A2784" s="7">
        <v>40306747</v>
      </c>
      <c r="B2784" s="7" t="s">
        <v>7267</v>
      </c>
      <c r="C2784" s="7" t="s">
        <v>4445</v>
      </c>
      <c r="D2784" s="7" t="s">
        <v>4446</v>
      </c>
      <c r="E2784" s="7" t="s">
        <v>0</v>
      </c>
      <c r="F2784" s="7" t="s">
        <v>0</v>
      </c>
      <c r="G2784" s="7">
        <v>9.6</v>
      </c>
      <c r="H2784" s="7">
        <v>0</v>
      </c>
      <c r="I2784" s="7">
        <v>0</v>
      </c>
      <c r="J2784" s="7">
        <v>9.6</v>
      </c>
      <c r="K2784" s="7" t="s">
        <v>0</v>
      </c>
      <c r="L2784" s="7">
        <v>1</v>
      </c>
      <c r="M2784" s="7" t="s">
        <v>6834</v>
      </c>
      <c r="N2784" s="7"/>
    </row>
    <row r="2785" spans="1:14" hidden="1" x14ac:dyDescent="0.35">
      <c r="A2785" s="7">
        <v>40306755</v>
      </c>
      <c r="B2785" s="7" t="s">
        <v>7268</v>
      </c>
      <c r="C2785" s="7" t="s">
        <v>4445</v>
      </c>
      <c r="D2785" s="7" t="s">
        <v>4446</v>
      </c>
      <c r="E2785" s="7" t="s">
        <v>0</v>
      </c>
      <c r="F2785" s="7" t="s">
        <v>0</v>
      </c>
      <c r="G2785" s="7">
        <v>8.4</v>
      </c>
      <c r="H2785" s="7">
        <v>0</v>
      </c>
      <c r="I2785" s="7">
        <v>0</v>
      </c>
      <c r="J2785" s="7">
        <v>8.4</v>
      </c>
      <c r="K2785" s="7" t="s">
        <v>0</v>
      </c>
      <c r="L2785" s="7">
        <v>1</v>
      </c>
      <c r="M2785" s="7" t="s">
        <v>6834</v>
      </c>
      <c r="N2785" s="7"/>
    </row>
    <row r="2786" spans="1:14" hidden="1" x14ac:dyDescent="0.35">
      <c r="A2786" s="7">
        <v>40306763</v>
      </c>
      <c r="B2786" s="7" t="s">
        <v>7269</v>
      </c>
      <c r="C2786" s="7" t="s">
        <v>4445</v>
      </c>
      <c r="D2786" s="7" t="s">
        <v>4446</v>
      </c>
      <c r="E2786" s="7" t="s">
        <v>0</v>
      </c>
      <c r="F2786" s="7" t="s">
        <v>0</v>
      </c>
      <c r="G2786" s="7">
        <v>3.02</v>
      </c>
      <c r="H2786" s="7">
        <v>0</v>
      </c>
      <c r="I2786" s="7">
        <v>0</v>
      </c>
      <c r="J2786" s="7">
        <v>3.02</v>
      </c>
      <c r="K2786" s="7" t="s">
        <v>0</v>
      </c>
      <c r="L2786" s="7">
        <v>1</v>
      </c>
      <c r="M2786" s="7" t="s">
        <v>6834</v>
      </c>
      <c r="N2786" s="7"/>
    </row>
    <row r="2787" spans="1:14" ht="26" hidden="1" x14ac:dyDescent="0.35">
      <c r="A2787" s="7">
        <v>40306771</v>
      </c>
      <c r="B2787" s="7" t="s">
        <v>7270</v>
      </c>
      <c r="C2787" s="7" t="s">
        <v>4445</v>
      </c>
      <c r="D2787" s="7" t="s">
        <v>4446</v>
      </c>
      <c r="E2787" s="7" t="s">
        <v>0</v>
      </c>
      <c r="F2787" s="7" t="s">
        <v>0</v>
      </c>
      <c r="G2787" s="7">
        <v>32.4</v>
      </c>
      <c r="H2787" s="7">
        <v>0</v>
      </c>
      <c r="I2787" s="7">
        <v>0</v>
      </c>
      <c r="J2787" s="7">
        <v>32.4</v>
      </c>
      <c r="K2787" s="7" t="s">
        <v>0</v>
      </c>
      <c r="L2787" s="7">
        <v>1</v>
      </c>
      <c r="M2787" s="7" t="s">
        <v>6834</v>
      </c>
      <c r="N2787" s="7"/>
    </row>
    <row r="2788" spans="1:14" ht="26" hidden="1" x14ac:dyDescent="0.35">
      <c r="A2788" s="7">
        <v>40306780</v>
      </c>
      <c r="B2788" s="7" t="s">
        <v>7271</v>
      </c>
      <c r="C2788" s="7" t="s">
        <v>4445</v>
      </c>
      <c r="D2788" s="7" t="s">
        <v>4446</v>
      </c>
      <c r="E2788" s="7" t="s">
        <v>0</v>
      </c>
      <c r="F2788" s="7" t="s">
        <v>0</v>
      </c>
      <c r="G2788" s="7">
        <v>30.24</v>
      </c>
      <c r="H2788" s="7">
        <v>0</v>
      </c>
      <c r="I2788" s="7">
        <v>0</v>
      </c>
      <c r="J2788" s="7">
        <v>30.24</v>
      </c>
      <c r="K2788" s="7" t="s">
        <v>0</v>
      </c>
      <c r="L2788" s="7">
        <v>1</v>
      </c>
      <c r="M2788" s="7" t="s">
        <v>6834</v>
      </c>
      <c r="N2788" s="7"/>
    </row>
    <row r="2789" spans="1:14" hidden="1" x14ac:dyDescent="0.35">
      <c r="A2789" s="7">
        <v>40306798</v>
      </c>
      <c r="B2789" s="7" t="s">
        <v>7272</v>
      </c>
      <c r="C2789" s="7" t="s">
        <v>4445</v>
      </c>
      <c r="D2789" s="7" t="s">
        <v>4446</v>
      </c>
      <c r="E2789" s="7" t="s">
        <v>0</v>
      </c>
      <c r="F2789" s="7" t="s">
        <v>0</v>
      </c>
      <c r="G2789" s="7">
        <v>16.989999999999998</v>
      </c>
      <c r="H2789" s="7">
        <v>0</v>
      </c>
      <c r="I2789" s="7">
        <v>0</v>
      </c>
      <c r="J2789" s="7">
        <v>16.989999999999998</v>
      </c>
      <c r="K2789" s="7" t="s">
        <v>0</v>
      </c>
      <c r="L2789" s="7">
        <v>1</v>
      </c>
      <c r="M2789" s="7" t="s">
        <v>6834</v>
      </c>
      <c r="N2789" s="7"/>
    </row>
    <row r="2790" spans="1:14" hidden="1" x14ac:dyDescent="0.35">
      <c r="A2790" s="7">
        <v>40306801</v>
      </c>
      <c r="B2790" s="7" t="s">
        <v>7273</v>
      </c>
      <c r="C2790" s="7" t="s">
        <v>4445</v>
      </c>
      <c r="D2790" s="7" t="s">
        <v>4446</v>
      </c>
      <c r="E2790" s="7" t="s">
        <v>0</v>
      </c>
      <c r="F2790" s="7" t="s">
        <v>0</v>
      </c>
      <c r="G2790" s="7">
        <v>44.71</v>
      </c>
      <c r="H2790" s="7">
        <v>0</v>
      </c>
      <c r="I2790" s="7">
        <v>0</v>
      </c>
      <c r="J2790" s="7">
        <v>44.71</v>
      </c>
      <c r="K2790" s="7" t="s">
        <v>0</v>
      </c>
      <c r="L2790" s="7">
        <v>1</v>
      </c>
      <c r="M2790" s="7" t="s">
        <v>6834</v>
      </c>
      <c r="N2790" s="7"/>
    </row>
    <row r="2791" spans="1:14" hidden="1" x14ac:dyDescent="0.35">
      <c r="A2791" s="7">
        <v>40306810</v>
      </c>
      <c r="B2791" s="7" t="s">
        <v>7274</v>
      </c>
      <c r="C2791" s="7" t="s">
        <v>4445</v>
      </c>
      <c r="D2791" s="7" t="s">
        <v>4446</v>
      </c>
      <c r="E2791" s="7" t="s">
        <v>0</v>
      </c>
      <c r="F2791" s="7" t="s">
        <v>0</v>
      </c>
      <c r="G2791" s="7">
        <v>4.54</v>
      </c>
      <c r="H2791" s="7">
        <v>0</v>
      </c>
      <c r="I2791" s="7">
        <v>0</v>
      </c>
      <c r="J2791" s="7">
        <v>4.54</v>
      </c>
      <c r="K2791" s="7" t="s">
        <v>0</v>
      </c>
      <c r="L2791" s="7">
        <v>1</v>
      </c>
      <c r="M2791" s="7" t="s">
        <v>6834</v>
      </c>
      <c r="N2791" s="7"/>
    </row>
    <row r="2792" spans="1:14" hidden="1" x14ac:dyDescent="0.35">
      <c r="A2792" s="7">
        <v>40306852</v>
      </c>
      <c r="B2792" s="7" t="s">
        <v>7275</v>
      </c>
      <c r="C2792" s="7" t="s">
        <v>4445</v>
      </c>
      <c r="D2792" s="7" t="s">
        <v>4446</v>
      </c>
      <c r="E2792" s="7" t="s">
        <v>0</v>
      </c>
      <c r="F2792" s="7" t="s">
        <v>0</v>
      </c>
      <c r="G2792" s="7">
        <v>7.5</v>
      </c>
      <c r="H2792" s="7">
        <v>0</v>
      </c>
      <c r="I2792" s="7">
        <v>0</v>
      </c>
      <c r="J2792" s="7">
        <v>7.5</v>
      </c>
      <c r="K2792" s="7" t="s">
        <v>0</v>
      </c>
      <c r="L2792" s="7">
        <v>1</v>
      </c>
      <c r="M2792" s="7" t="s">
        <v>6834</v>
      </c>
      <c r="N2792" s="7"/>
    </row>
    <row r="2793" spans="1:14" hidden="1" x14ac:dyDescent="0.35">
      <c r="A2793" s="7">
        <v>40306860</v>
      </c>
      <c r="B2793" s="7" t="s">
        <v>7276</v>
      </c>
      <c r="C2793" s="7" t="s">
        <v>4445</v>
      </c>
      <c r="D2793" s="7" t="s">
        <v>4446</v>
      </c>
      <c r="E2793" s="7" t="s">
        <v>0</v>
      </c>
      <c r="F2793" s="7" t="s">
        <v>0</v>
      </c>
      <c r="G2793" s="7">
        <v>3.4</v>
      </c>
      <c r="H2793" s="7">
        <v>0</v>
      </c>
      <c r="I2793" s="7">
        <v>0</v>
      </c>
      <c r="J2793" s="7">
        <v>3.4</v>
      </c>
      <c r="K2793" s="7" t="s">
        <v>0</v>
      </c>
      <c r="L2793" s="7">
        <v>1</v>
      </c>
      <c r="M2793" s="7" t="s">
        <v>6834</v>
      </c>
      <c r="N2793" s="7"/>
    </row>
    <row r="2794" spans="1:14" hidden="1" x14ac:dyDescent="0.35">
      <c r="A2794" s="7">
        <v>40306879</v>
      </c>
      <c r="B2794" s="7" t="s">
        <v>7277</v>
      </c>
      <c r="C2794" s="7" t="s">
        <v>4445</v>
      </c>
      <c r="D2794" s="7" t="s">
        <v>4446</v>
      </c>
      <c r="E2794" s="7" t="s">
        <v>0</v>
      </c>
      <c r="F2794" s="7" t="s">
        <v>0</v>
      </c>
      <c r="G2794" s="7">
        <v>11.09</v>
      </c>
      <c r="H2794" s="7">
        <v>0</v>
      </c>
      <c r="I2794" s="7">
        <v>0</v>
      </c>
      <c r="J2794" s="7">
        <v>11.09</v>
      </c>
      <c r="K2794" s="7" t="s">
        <v>0</v>
      </c>
      <c r="L2794" s="7">
        <v>1</v>
      </c>
      <c r="M2794" s="7" t="s">
        <v>6834</v>
      </c>
      <c r="N2794" s="7"/>
    </row>
    <row r="2795" spans="1:14" hidden="1" x14ac:dyDescent="0.35">
      <c r="A2795" s="7">
        <v>40306887</v>
      </c>
      <c r="B2795" s="7" t="s">
        <v>7278</v>
      </c>
      <c r="C2795" s="7" t="s">
        <v>4445</v>
      </c>
      <c r="D2795" s="7" t="s">
        <v>4446</v>
      </c>
      <c r="E2795" s="7" t="s">
        <v>0</v>
      </c>
      <c r="F2795" s="7" t="s">
        <v>0</v>
      </c>
      <c r="G2795" s="7">
        <v>47</v>
      </c>
      <c r="H2795" s="7">
        <v>0</v>
      </c>
      <c r="I2795" s="7">
        <v>0</v>
      </c>
      <c r="J2795" s="7">
        <v>47</v>
      </c>
      <c r="K2795" s="7" t="s">
        <v>0</v>
      </c>
      <c r="L2795" s="7">
        <v>1</v>
      </c>
      <c r="M2795" s="7" t="s">
        <v>6834</v>
      </c>
      <c r="N2795" s="7"/>
    </row>
    <row r="2796" spans="1:14" hidden="1" x14ac:dyDescent="0.35">
      <c r="A2796" s="7">
        <v>40306895</v>
      </c>
      <c r="B2796" s="7" t="s">
        <v>7279</v>
      </c>
      <c r="C2796" s="7" t="s">
        <v>4445</v>
      </c>
      <c r="D2796" s="7" t="s">
        <v>4446</v>
      </c>
      <c r="E2796" s="7" t="s">
        <v>0</v>
      </c>
      <c r="F2796" s="7" t="s">
        <v>0</v>
      </c>
      <c r="G2796" s="7">
        <v>19.2</v>
      </c>
      <c r="H2796" s="7">
        <v>0</v>
      </c>
      <c r="I2796" s="7">
        <v>0</v>
      </c>
      <c r="J2796" s="7">
        <v>19.2</v>
      </c>
      <c r="K2796" s="7" t="s">
        <v>0</v>
      </c>
      <c r="L2796" s="7">
        <v>1</v>
      </c>
      <c r="M2796" s="7" t="s">
        <v>6834</v>
      </c>
      <c r="N2796" s="7"/>
    </row>
    <row r="2797" spans="1:14" hidden="1" x14ac:dyDescent="0.35">
      <c r="A2797" s="7">
        <v>40306909</v>
      </c>
      <c r="B2797" s="7" t="s">
        <v>7280</v>
      </c>
      <c r="C2797" s="7" t="s">
        <v>4445</v>
      </c>
      <c r="D2797" s="7" t="s">
        <v>4446</v>
      </c>
      <c r="E2797" s="7" t="s">
        <v>0</v>
      </c>
      <c r="F2797" s="7" t="s">
        <v>0</v>
      </c>
      <c r="G2797" s="7">
        <v>70.17</v>
      </c>
      <c r="H2797" s="7">
        <v>0</v>
      </c>
      <c r="I2797" s="7">
        <v>0</v>
      </c>
      <c r="J2797" s="7">
        <v>70.17</v>
      </c>
      <c r="K2797" s="7" t="s">
        <v>0</v>
      </c>
      <c r="L2797" s="7">
        <v>1</v>
      </c>
      <c r="M2797" s="7" t="s">
        <v>6834</v>
      </c>
      <c r="N2797" s="7"/>
    </row>
    <row r="2798" spans="1:14" hidden="1" x14ac:dyDescent="0.35">
      <c r="A2798" s="7">
        <v>40306917</v>
      </c>
      <c r="B2798" s="7" t="s">
        <v>7281</v>
      </c>
      <c r="C2798" s="7" t="s">
        <v>4445</v>
      </c>
      <c r="D2798" s="7" t="s">
        <v>4446</v>
      </c>
      <c r="E2798" s="7" t="s">
        <v>0</v>
      </c>
      <c r="F2798" s="7" t="s">
        <v>0</v>
      </c>
      <c r="G2798" s="7">
        <v>16.989999999999998</v>
      </c>
      <c r="H2798" s="7">
        <v>0</v>
      </c>
      <c r="I2798" s="7">
        <v>0</v>
      </c>
      <c r="J2798" s="7">
        <v>16.989999999999998</v>
      </c>
      <c r="K2798" s="7" t="s">
        <v>0</v>
      </c>
      <c r="L2798" s="7">
        <v>1</v>
      </c>
      <c r="M2798" s="7" t="s">
        <v>6834</v>
      </c>
      <c r="N2798" s="7"/>
    </row>
    <row r="2799" spans="1:14" hidden="1" x14ac:dyDescent="0.35">
      <c r="A2799" s="7">
        <v>40306925</v>
      </c>
      <c r="B2799" s="7" t="s">
        <v>7282</v>
      </c>
      <c r="C2799" s="7" t="s">
        <v>4445</v>
      </c>
      <c r="D2799" s="7" t="s">
        <v>4446</v>
      </c>
      <c r="E2799" s="7" t="s">
        <v>0</v>
      </c>
      <c r="F2799" s="7" t="s">
        <v>0</v>
      </c>
      <c r="G2799" s="7">
        <v>19.579999999999998</v>
      </c>
      <c r="H2799" s="7">
        <v>0</v>
      </c>
      <c r="I2799" s="7">
        <v>0</v>
      </c>
      <c r="J2799" s="7">
        <v>19.579999999999998</v>
      </c>
      <c r="K2799" s="7" t="s">
        <v>0</v>
      </c>
      <c r="L2799" s="7">
        <v>1</v>
      </c>
      <c r="M2799" s="7" t="s">
        <v>6834</v>
      </c>
      <c r="N2799" s="7"/>
    </row>
    <row r="2800" spans="1:14" hidden="1" x14ac:dyDescent="0.35">
      <c r="A2800" s="7">
        <v>40306933</v>
      </c>
      <c r="B2800" s="7" t="s">
        <v>7283</v>
      </c>
      <c r="C2800" s="7" t="s">
        <v>4445</v>
      </c>
      <c r="D2800" s="7" t="s">
        <v>4446</v>
      </c>
      <c r="E2800" s="7" t="s">
        <v>0</v>
      </c>
      <c r="F2800" s="7" t="s">
        <v>0</v>
      </c>
      <c r="G2800" s="7">
        <v>18.55</v>
      </c>
      <c r="H2800" s="7">
        <v>0</v>
      </c>
      <c r="I2800" s="7">
        <v>0</v>
      </c>
      <c r="J2800" s="7">
        <v>18.55</v>
      </c>
      <c r="K2800" s="7" t="s">
        <v>0</v>
      </c>
      <c r="L2800" s="7">
        <v>1</v>
      </c>
      <c r="M2800" s="7" t="s">
        <v>6834</v>
      </c>
      <c r="N2800" s="7"/>
    </row>
    <row r="2801" spans="1:14" hidden="1" x14ac:dyDescent="0.35">
      <c r="A2801" s="7">
        <v>40306941</v>
      </c>
      <c r="B2801" s="7" t="s">
        <v>7284</v>
      </c>
      <c r="C2801" s="7" t="s">
        <v>4445</v>
      </c>
      <c r="D2801" s="7" t="s">
        <v>4446</v>
      </c>
      <c r="E2801" s="7" t="s">
        <v>0</v>
      </c>
      <c r="F2801" s="7" t="s">
        <v>0</v>
      </c>
      <c r="G2801" s="7">
        <v>18.55</v>
      </c>
      <c r="H2801" s="7">
        <v>0</v>
      </c>
      <c r="I2801" s="7">
        <v>0</v>
      </c>
      <c r="J2801" s="7">
        <v>18.55</v>
      </c>
      <c r="K2801" s="7" t="s">
        <v>0</v>
      </c>
      <c r="L2801" s="7">
        <v>1</v>
      </c>
      <c r="M2801" s="7" t="s">
        <v>6834</v>
      </c>
      <c r="N2801" s="7"/>
    </row>
    <row r="2802" spans="1:14" hidden="1" x14ac:dyDescent="0.35">
      <c r="A2802" s="7">
        <v>40306950</v>
      </c>
      <c r="B2802" s="7" t="s">
        <v>7285</v>
      </c>
      <c r="C2802" s="7" t="s">
        <v>4445</v>
      </c>
      <c r="D2802" s="7" t="s">
        <v>4446</v>
      </c>
      <c r="E2802" s="7" t="s">
        <v>0</v>
      </c>
      <c r="F2802" s="7" t="s">
        <v>0</v>
      </c>
      <c r="G2802" s="7">
        <v>18.55</v>
      </c>
      <c r="H2802" s="7">
        <v>0</v>
      </c>
      <c r="I2802" s="7">
        <v>0</v>
      </c>
      <c r="J2802" s="7">
        <v>18.55</v>
      </c>
      <c r="K2802" s="7" t="s">
        <v>0</v>
      </c>
      <c r="L2802" s="7">
        <v>1</v>
      </c>
      <c r="M2802" s="7" t="s">
        <v>6834</v>
      </c>
      <c r="N2802" s="7"/>
    </row>
    <row r="2803" spans="1:14" hidden="1" x14ac:dyDescent="0.35">
      <c r="A2803" s="7">
        <v>40306968</v>
      </c>
      <c r="B2803" s="7" t="s">
        <v>7286</v>
      </c>
      <c r="C2803" s="7" t="s">
        <v>4445</v>
      </c>
      <c r="D2803" s="7" t="s">
        <v>4446</v>
      </c>
      <c r="E2803" s="7" t="s">
        <v>0</v>
      </c>
      <c r="F2803" s="7" t="s">
        <v>0</v>
      </c>
      <c r="G2803" s="7">
        <v>18.55</v>
      </c>
      <c r="H2803" s="7">
        <v>0</v>
      </c>
      <c r="I2803" s="7">
        <v>0</v>
      </c>
      <c r="J2803" s="7">
        <v>18.55</v>
      </c>
      <c r="K2803" s="7" t="s">
        <v>0</v>
      </c>
      <c r="L2803" s="7">
        <v>1</v>
      </c>
      <c r="M2803" s="7" t="s">
        <v>6834</v>
      </c>
      <c r="N2803" s="7"/>
    </row>
    <row r="2804" spans="1:14" hidden="1" x14ac:dyDescent="0.35">
      <c r="A2804" s="7">
        <v>40306976</v>
      </c>
      <c r="B2804" s="7" t="s">
        <v>7287</v>
      </c>
      <c r="C2804" s="7" t="s">
        <v>4445</v>
      </c>
      <c r="D2804" s="7" t="s">
        <v>4446</v>
      </c>
      <c r="E2804" s="7" t="s">
        <v>0</v>
      </c>
      <c r="F2804" s="7" t="s">
        <v>0</v>
      </c>
      <c r="G2804" s="7">
        <v>19.579999999999998</v>
      </c>
      <c r="H2804" s="7">
        <v>0</v>
      </c>
      <c r="I2804" s="7">
        <v>0</v>
      </c>
      <c r="J2804" s="7">
        <v>19.579999999999998</v>
      </c>
      <c r="K2804" s="7" t="s">
        <v>0</v>
      </c>
      <c r="L2804" s="7">
        <v>1</v>
      </c>
      <c r="M2804" s="7" t="s">
        <v>6834</v>
      </c>
      <c r="N2804" s="7"/>
    </row>
    <row r="2805" spans="1:14" hidden="1" x14ac:dyDescent="0.35">
      <c r="A2805" s="7">
        <v>40306984</v>
      </c>
      <c r="B2805" s="7" t="s">
        <v>7288</v>
      </c>
      <c r="C2805" s="7" t="s">
        <v>4445</v>
      </c>
      <c r="D2805" s="7" t="s">
        <v>4446</v>
      </c>
      <c r="E2805" s="7" t="s">
        <v>0</v>
      </c>
      <c r="F2805" s="7" t="s">
        <v>0</v>
      </c>
      <c r="G2805" s="7">
        <v>18.55</v>
      </c>
      <c r="H2805" s="7">
        <v>0</v>
      </c>
      <c r="I2805" s="7">
        <v>0</v>
      </c>
      <c r="J2805" s="7">
        <v>18.55</v>
      </c>
      <c r="K2805" s="7" t="s">
        <v>0</v>
      </c>
      <c r="L2805" s="7">
        <v>1</v>
      </c>
      <c r="M2805" s="7" t="s">
        <v>6834</v>
      </c>
      <c r="N2805" s="7"/>
    </row>
    <row r="2806" spans="1:14" hidden="1" x14ac:dyDescent="0.35">
      <c r="A2806" s="7">
        <v>40306992</v>
      </c>
      <c r="B2806" s="7" t="s">
        <v>7289</v>
      </c>
      <c r="C2806" s="7" t="s">
        <v>4445</v>
      </c>
      <c r="D2806" s="7" t="s">
        <v>4446</v>
      </c>
      <c r="E2806" s="7" t="s">
        <v>0</v>
      </c>
      <c r="F2806" s="7" t="s">
        <v>0</v>
      </c>
      <c r="G2806" s="7">
        <v>18.55</v>
      </c>
      <c r="H2806" s="7">
        <v>0</v>
      </c>
      <c r="I2806" s="7">
        <v>0</v>
      </c>
      <c r="J2806" s="7">
        <v>18.55</v>
      </c>
      <c r="K2806" s="7" t="s">
        <v>0</v>
      </c>
      <c r="L2806" s="7">
        <v>1</v>
      </c>
      <c r="M2806" s="7" t="s">
        <v>6834</v>
      </c>
      <c r="N2806" s="7"/>
    </row>
    <row r="2807" spans="1:14" hidden="1" x14ac:dyDescent="0.35">
      <c r="A2807" s="7">
        <v>40307018</v>
      </c>
      <c r="B2807" s="7" t="s">
        <v>7290</v>
      </c>
      <c r="C2807" s="7" t="s">
        <v>4445</v>
      </c>
      <c r="D2807" s="7" t="s">
        <v>4446</v>
      </c>
      <c r="E2807" s="7" t="s">
        <v>0</v>
      </c>
      <c r="F2807" s="7" t="s">
        <v>0</v>
      </c>
      <c r="G2807" s="7">
        <v>15.12</v>
      </c>
      <c r="H2807" s="7">
        <v>0</v>
      </c>
      <c r="I2807" s="7">
        <v>0</v>
      </c>
      <c r="J2807" s="7">
        <v>15.12</v>
      </c>
      <c r="K2807" s="7" t="s">
        <v>0</v>
      </c>
      <c r="L2807" s="7">
        <v>1</v>
      </c>
      <c r="M2807" s="7" t="s">
        <v>6834</v>
      </c>
      <c r="N2807" s="7"/>
    </row>
    <row r="2808" spans="1:14" hidden="1" x14ac:dyDescent="0.35">
      <c r="A2808" s="7">
        <v>40307026</v>
      </c>
      <c r="B2808" s="7" t="s">
        <v>7291</v>
      </c>
      <c r="C2808" s="7" t="s">
        <v>4445</v>
      </c>
      <c r="D2808" s="7" t="s">
        <v>4446</v>
      </c>
      <c r="E2808" s="7" t="s">
        <v>0</v>
      </c>
      <c r="F2808" s="7" t="s">
        <v>0</v>
      </c>
      <c r="G2808" s="7">
        <v>18.55</v>
      </c>
      <c r="H2808" s="7">
        <v>0</v>
      </c>
      <c r="I2808" s="7">
        <v>0</v>
      </c>
      <c r="J2808" s="7">
        <v>18.55</v>
      </c>
      <c r="K2808" s="7" t="s">
        <v>0</v>
      </c>
      <c r="L2808" s="7">
        <v>1</v>
      </c>
      <c r="M2808" s="7" t="s">
        <v>6834</v>
      </c>
      <c r="N2808" s="7"/>
    </row>
    <row r="2809" spans="1:14" hidden="1" x14ac:dyDescent="0.35">
      <c r="A2809" s="7">
        <v>40307034</v>
      </c>
      <c r="B2809" s="7" t="s">
        <v>7292</v>
      </c>
      <c r="C2809" s="7" t="s">
        <v>4445</v>
      </c>
      <c r="D2809" s="7" t="s">
        <v>4446</v>
      </c>
      <c r="E2809" s="7" t="s">
        <v>0</v>
      </c>
      <c r="F2809" s="7" t="s">
        <v>0</v>
      </c>
      <c r="G2809" s="7">
        <v>33.6</v>
      </c>
      <c r="H2809" s="7">
        <v>0</v>
      </c>
      <c r="I2809" s="7">
        <v>0</v>
      </c>
      <c r="J2809" s="7">
        <v>33.6</v>
      </c>
      <c r="K2809" s="7" t="s">
        <v>0</v>
      </c>
      <c r="L2809" s="7">
        <v>1</v>
      </c>
      <c r="M2809" s="7" t="s">
        <v>6834</v>
      </c>
      <c r="N2809" s="7"/>
    </row>
    <row r="2810" spans="1:14" hidden="1" x14ac:dyDescent="0.35">
      <c r="A2810" s="7">
        <v>40307042</v>
      </c>
      <c r="B2810" s="7" t="s">
        <v>7293</v>
      </c>
      <c r="C2810" s="7" t="s">
        <v>4445</v>
      </c>
      <c r="D2810" s="7" t="s">
        <v>4446</v>
      </c>
      <c r="E2810" s="7" t="s">
        <v>0</v>
      </c>
      <c r="F2810" s="7" t="s">
        <v>0</v>
      </c>
      <c r="G2810" s="7">
        <v>82.13</v>
      </c>
      <c r="H2810" s="7">
        <v>0</v>
      </c>
      <c r="I2810" s="7">
        <v>0</v>
      </c>
      <c r="J2810" s="7">
        <v>82.13</v>
      </c>
      <c r="K2810" s="7" t="s">
        <v>0</v>
      </c>
      <c r="L2810" s="7">
        <v>1</v>
      </c>
      <c r="M2810" s="7" t="s">
        <v>6834</v>
      </c>
      <c r="N2810" s="7"/>
    </row>
    <row r="2811" spans="1:14" hidden="1" x14ac:dyDescent="0.35">
      <c r="A2811" s="7">
        <v>40307050</v>
      </c>
      <c r="B2811" s="7" t="s">
        <v>7294</v>
      </c>
      <c r="C2811" s="7" t="s">
        <v>4445</v>
      </c>
      <c r="D2811" s="7" t="s">
        <v>4446</v>
      </c>
      <c r="E2811" s="7" t="s">
        <v>0</v>
      </c>
      <c r="F2811" s="7" t="s">
        <v>0</v>
      </c>
      <c r="G2811" s="7">
        <v>33.6</v>
      </c>
      <c r="H2811" s="7">
        <v>0</v>
      </c>
      <c r="I2811" s="7">
        <v>0</v>
      </c>
      <c r="J2811" s="7">
        <v>33.6</v>
      </c>
      <c r="K2811" s="7" t="s">
        <v>0</v>
      </c>
      <c r="L2811" s="7">
        <v>1</v>
      </c>
      <c r="M2811" s="7" t="s">
        <v>6834</v>
      </c>
      <c r="N2811" s="7"/>
    </row>
    <row r="2812" spans="1:14" hidden="1" x14ac:dyDescent="0.35">
      <c r="A2812" s="7">
        <v>40307069</v>
      </c>
      <c r="B2812" s="7" t="s">
        <v>7295</v>
      </c>
      <c r="C2812" s="7" t="s">
        <v>4445</v>
      </c>
      <c r="D2812" s="7" t="s">
        <v>4446</v>
      </c>
      <c r="E2812" s="7" t="s">
        <v>0</v>
      </c>
      <c r="F2812" s="7" t="s">
        <v>0</v>
      </c>
      <c r="G2812" s="7">
        <v>33.6</v>
      </c>
      <c r="H2812" s="7">
        <v>0</v>
      </c>
      <c r="I2812" s="7">
        <v>0</v>
      </c>
      <c r="J2812" s="7">
        <v>33.6</v>
      </c>
      <c r="K2812" s="7" t="s">
        <v>0</v>
      </c>
      <c r="L2812" s="7">
        <v>1</v>
      </c>
      <c r="M2812" s="7" t="s">
        <v>6834</v>
      </c>
      <c r="N2812" s="7"/>
    </row>
    <row r="2813" spans="1:14" hidden="1" x14ac:dyDescent="0.35">
      <c r="A2813" s="7">
        <v>40307077</v>
      </c>
      <c r="B2813" s="7" t="s">
        <v>7296</v>
      </c>
      <c r="C2813" s="7" t="s">
        <v>4445</v>
      </c>
      <c r="D2813" s="7" t="s">
        <v>4446</v>
      </c>
      <c r="E2813" s="7" t="s">
        <v>0</v>
      </c>
      <c r="F2813" s="7" t="s">
        <v>0</v>
      </c>
      <c r="G2813" s="7">
        <v>23.41</v>
      </c>
      <c r="H2813" s="7">
        <v>0</v>
      </c>
      <c r="I2813" s="7">
        <v>0</v>
      </c>
      <c r="J2813" s="7">
        <v>23.41</v>
      </c>
      <c r="K2813" s="7" t="s">
        <v>0</v>
      </c>
      <c r="L2813" s="7">
        <v>1</v>
      </c>
      <c r="M2813" s="7" t="s">
        <v>6834</v>
      </c>
      <c r="N2813" s="7"/>
    </row>
    <row r="2814" spans="1:14" hidden="1" x14ac:dyDescent="0.35">
      <c r="A2814" s="7">
        <v>40307085</v>
      </c>
      <c r="B2814" s="7" t="s">
        <v>7297</v>
      </c>
      <c r="C2814" s="7" t="s">
        <v>4445</v>
      </c>
      <c r="D2814" s="7" t="s">
        <v>4446</v>
      </c>
      <c r="E2814" s="7" t="s">
        <v>0</v>
      </c>
      <c r="F2814" s="7" t="s">
        <v>0</v>
      </c>
      <c r="G2814" s="7">
        <v>18.87</v>
      </c>
      <c r="H2814" s="7">
        <v>0</v>
      </c>
      <c r="I2814" s="7">
        <v>0</v>
      </c>
      <c r="J2814" s="7">
        <v>18.87</v>
      </c>
      <c r="K2814" s="7" t="s">
        <v>0</v>
      </c>
      <c r="L2814" s="7">
        <v>1</v>
      </c>
      <c r="M2814" s="7" t="s">
        <v>6834</v>
      </c>
      <c r="N2814" s="7"/>
    </row>
    <row r="2815" spans="1:14" hidden="1" x14ac:dyDescent="0.35">
      <c r="A2815" s="7">
        <v>40307093</v>
      </c>
      <c r="B2815" s="7" t="s">
        <v>7298</v>
      </c>
      <c r="C2815" s="7" t="s">
        <v>4445</v>
      </c>
      <c r="D2815" s="7" t="s">
        <v>4446</v>
      </c>
      <c r="E2815" s="7" t="s">
        <v>0</v>
      </c>
      <c r="F2815" s="7" t="s">
        <v>0</v>
      </c>
      <c r="G2815" s="7">
        <v>18.87</v>
      </c>
      <c r="H2815" s="7">
        <v>0</v>
      </c>
      <c r="I2815" s="7">
        <v>0</v>
      </c>
      <c r="J2815" s="7">
        <v>18.87</v>
      </c>
      <c r="K2815" s="7" t="s">
        <v>0</v>
      </c>
      <c r="L2815" s="7">
        <v>1</v>
      </c>
      <c r="M2815" s="7" t="s">
        <v>6834</v>
      </c>
      <c r="N2815" s="7"/>
    </row>
    <row r="2816" spans="1:14" hidden="1" x14ac:dyDescent="0.35">
      <c r="A2816" s="7">
        <v>40307107</v>
      </c>
      <c r="B2816" s="7" t="s">
        <v>7299</v>
      </c>
      <c r="C2816" s="7" t="s">
        <v>4445</v>
      </c>
      <c r="D2816" s="7" t="s">
        <v>4446</v>
      </c>
      <c r="E2816" s="7" t="s">
        <v>0</v>
      </c>
      <c r="F2816" s="7" t="s">
        <v>0</v>
      </c>
      <c r="G2816" s="7">
        <v>18.87</v>
      </c>
      <c r="H2816" s="7">
        <v>0</v>
      </c>
      <c r="I2816" s="7">
        <v>0</v>
      </c>
      <c r="J2816" s="7">
        <v>18.87</v>
      </c>
      <c r="K2816" s="7" t="s">
        <v>0</v>
      </c>
      <c r="L2816" s="7">
        <v>1</v>
      </c>
      <c r="M2816" s="7" t="s">
        <v>6834</v>
      </c>
      <c r="N2816" s="7"/>
    </row>
    <row r="2817" spans="1:14" hidden="1" x14ac:dyDescent="0.35">
      <c r="A2817" s="7">
        <v>40307115</v>
      </c>
      <c r="B2817" s="7" t="s">
        <v>7300</v>
      </c>
      <c r="C2817" s="7" t="s">
        <v>4445</v>
      </c>
      <c r="D2817" s="7" t="s">
        <v>4446</v>
      </c>
      <c r="E2817" s="7" t="s">
        <v>0</v>
      </c>
      <c r="F2817" s="7" t="s">
        <v>0</v>
      </c>
      <c r="G2817" s="7">
        <v>18.87</v>
      </c>
      <c r="H2817" s="7">
        <v>0</v>
      </c>
      <c r="I2817" s="7">
        <v>0</v>
      </c>
      <c r="J2817" s="7">
        <v>18.87</v>
      </c>
      <c r="K2817" s="7" t="s">
        <v>0</v>
      </c>
      <c r="L2817" s="7">
        <v>1</v>
      </c>
      <c r="M2817" s="7" t="s">
        <v>6834</v>
      </c>
      <c r="N2817" s="7"/>
    </row>
    <row r="2818" spans="1:14" ht="38.5" hidden="1" x14ac:dyDescent="0.35">
      <c r="A2818" s="7">
        <v>40307123</v>
      </c>
      <c r="B2818" s="7" t="s">
        <v>7301</v>
      </c>
      <c r="C2818" s="7" t="s">
        <v>4445</v>
      </c>
      <c r="D2818" s="7" t="s">
        <v>4446</v>
      </c>
      <c r="E2818" s="7" t="s">
        <v>0</v>
      </c>
      <c r="F2818" s="7" t="s">
        <v>0</v>
      </c>
      <c r="G2818" s="7">
        <v>6.5</v>
      </c>
      <c r="H2818" s="7">
        <v>0</v>
      </c>
      <c r="I2818" s="7">
        <v>0</v>
      </c>
      <c r="J2818" s="7">
        <v>6.5</v>
      </c>
      <c r="K2818" s="7" t="s">
        <v>0</v>
      </c>
      <c r="L2818" s="7">
        <v>1</v>
      </c>
      <c r="M2818" s="7" t="s">
        <v>6834</v>
      </c>
      <c r="N2818" s="7"/>
    </row>
    <row r="2819" spans="1:14" hidden="1" x14ac:dyDescent="0.35">
      <c r="A2819" s="7">
        <v>40307144</v>
      </c>
      <c r="B2819" s="7" t="s">
        <v>7302</v>
      </c>
      <c r="C2819" s="7" t="s">
        <v>4445</v>
      </c>
      <c r="D2819" s="7" t="s">
        <v>4446</v>
      </c>
      <c r="E2819" s="7" t="s">
        <v>0</v>
      </c>
      <c r="F2819" s="7" t="s">
        <v>0</v>
      </c>
      <c r="G2819" s="7">
        <v>17.28</v>
      </c>
      <c r="H2819" s="7">
        <v>0</v>
      </c>
      <c r="I2819" s="7">
        <v>0</v>
      </c>
      <c r="J2819" s="7">
        <v>17.28</v>
      </c>
      <c r="K2819" s="7" t="s">
        <v>0</v>
      </c>
      <c r="L2819" s="7">
        <v>1</v>
      </c>
      <c r="M2819" s="7" t="s">
        <v>6834</v>
      </c>
      <c r="N2819" s="7"/>
    </row>
    <row r="2820" spans="1:14" hidden="1" x14ac:dyDescent="0.35">
      <c r="A2820" s="7">
        <v>40307158</v>
      </c>
      <c r="B2820" s="7" t="s">
        <v>7303</v>
      </c>
      <c r="C2820" s="7" t="s">
        <v>4445</v>
      </c>
      <c r="D2820" s="7" t="s">
        <v>4446</v>
      </c>
      <c r="E2820" s="7" t="s">
        <v>0</v>
      </c>
      <c r="F2820" s="7" t="s">
        <v>0</v>
      </c>
      <c r="G2820" s="7">
        <v>5.83</v>
      </c>
      <c r="H2820" s="7">
        <v>0</v>
      </c>
      <c r="I2820" s="7">
        <v>0</v>
      </c>
      <c r="J2820" s="7">
        <v>5.83</v>
      </c>
      <c r="K2820" s="7" t="s">
        <v>0</v>
      </c>
      <c r="L2820" s="7">
        <v>1</v>
      </c>
      <c r="M2820" s="7" t="s">
        <v>6834</v>
      </c>
      <c r="N2820" s="7"/>
    </row>
    <row r="2821" spans="1:14" hidden="1" x14ac:dyDescent="0.35">
      <c r="A2821" s="7">
        <v>40307166</v>
      </c>
      <c r="B2821" s="7" t="s">
        <v>7304</v>
      </c>
      <c r="C2821" s="7" t="s">
        <v>4445</v>
      </c>
      <c r="D2821" s="7" t="s">
        <v>4462</v>
      </c>
      <c r="E2821" s="7" t="s">
        <v>0</v>
      </c>
      <c r="F2821" s="7" t="s">
        <v>0</v>
      </c>
      <c r="G2821" s="7">
        <v>36.5</v>
      </c>
      <c r="H2821" s="7">
        <v>0</v>
      </c>
      <c r="I2821" s="7">
        <v>0</v>
      </c>
      <c r="J2821" s="7">
        <v>36.5</v>
      </c>
      <c r="K2821" s="7" t="s">
        <v>0</v>
      </c>
      <c r="L2821" s="7">
        <v>1</v>
      </c>
      <c r="M2821" s="7" t="s">
        <v>6834</v>
      </c>
      <c r="N2821" s="7"/>
    </row>
    <row r="2822" spans="1:14" hidden="1" x14ac:dyDescent="0.35">
      <c r="A2822" s="7">
        <v>40307174</v>
      </c>
      <c r="B2822" s="7" t="s">
        <v>7305</v>
      </c>
      <c r="C2822" s="7" t="s">
        <v>4445</v>
      </c>
      <c r="D2822" s="7" t="s">
        <v>4462</v>
      </c>
      <c r="E2822" s="7" t="s">
        <v>0</v>
      </c>
      <c r="F2822" s="7" t="s">
        <v>0</v>
      </c>
      <c r="G2822" s="7">
        <v>25.2</v>
      </c>
      <c r="H2822" s="7">
        <v>0</v>
      </c>
      <c r="I2822" s="7">
        <v>0</v>
      </c>
      <c r="J2822" s="7">
        <v>25.2</v>
      </c>
      <c r="K2822" s="7" t="s">
        <v>0</v>
      </c>
      <c r="L2822" s="7">
        <v>1</v>
      </c>
      <c r="M2822" s="7" t="s">
        <v>6834</v>
      </c>
      <c r="N2822" s="7"/>
    </row>
    <row r="2823" spans="1:14" hidden="1" x14ac:dyDescent="0.35">
      <c r="A2823" s="7">
        <v>40307182</v>
      </c>
      <c r="B2823" s="7" t="s">
        <v>7306</v>
      </c>
      <c r="C2823" s="7" t="s">
        <v>4445</v>
      </c>
      <c r="D2823" s="7" t="s">
        <v>4462</v>
      </c>
      <c r="E2823" s="7" t="s">
        <v>0</v>
      </c>
      <c r="F2823" s="7" t="s">
        <v>0</v>
      </c>
      <c r="G2823" s="7">
        <v>24</v>
      </c>
      <c r="H2823" s="7">
        <v>0</v>
      </c>
      <c r="I2823" s="7">
        <v>0</v>
      </c>
      <c r="J2823" s="7">
        <v>24</v>
      </c>
      <c r="K2823" s="7" t="s">
        <v>0</v>
      </c>
      <c r="L2823" s="7">
        <v>1</v>
      </c>
      <c r="M2823" s="7" t="s">
        <v>6834</v>
      </c>
      <c r="N2823" s="7"/>
    </row>
    <row r="2824" spans="1:14" hidden="1" x14ac:dyDescent="0.35">
      <c r="A2824" s="7">
        <v>40307190</v>
      </c>
      <c r="B2824" s="7" t="s">
        <v>7307</v>
      </c>
      <c r="C2824" s="7" t="s">
        <v>4445</v>
      </c>
      <c r="D2824" s="7" t="s">
        <v>4446</v>
      </c>
      <c r="E2824" s="7" t="s">
        <v>0</v>
      </c>
      <c r="F2824" s="7" t="s">
        <v>0</v>
      </c>
      <c r="G2824" s="7">
        <v>115.13</v>
      </c>
      <c r="H2824" s="7">
        <v>0</v>
      </c>
      <c r="I2824" s="7">
        <v>0</v>
      </c>
      <c r="J2824" s="7">
        <v>115.13</v>
      </c>
      <c r="K2824" s="7" t="s">
        <v>0</v>
      </c>
      <c r="L2824" s="7">
        <v>1</v>
      </c>
      <c r="M2824" s="7" t="s">
        <v>6834</v>
      </c>
      <c r="N2824" s="7"/>
    </row>
    <row r="2825" spans="1:14" hidden="1" x14ac:dyDescent="0.35">
      <c r="A2825" s="7">
        <v>40307204</v>
      </c>
      <c r="B2825" s="7" t="s">
        <v>7308</v>
      </c>
      <c r="C2825" s="7" t="s">
        <v>4445</v>
      </c>
      <c r="D2825" s="7" t="s">
        <v>4446</v>
      </c>
      <c r="E2825" s="7" t="s">
        <v>0</v>
      </c>
      <c r="F2825" s="7" t="s">
        <v>0</v>
      </c>
      <c r="G2825" s="7">
        <v>136.87</v>
      </c>
      <c r="H2825" s="7">
        <v>0</v>
      </c>
      <c r="I2825" s="7">
        <v>0</v>
      </c>
      <c r="J2825" s="7">
        <v>136.87</v>
      </c>
      <c r="K2825" s="7" t="s">
        <v>0</v>
      </c>
      <c r="L2825" s="7">
        <v>1</v>
      </c>
      <c r="M2825" s="7" t="s">
        <v>6834</v>
      </c>
      <c r="N2825" s="7"/>
    </row>
    <row r="2826" spans="1:14" hidden="1" x14ac:dyDescent="0.35">
      <c r="A2826" s="7">
        <v>40307212</v>
      </c>
      <c r="B2826" s="7" t="s">
        <v>7309</v>
      </c>
      <c r="C2826" s="7" t="s">
        <v>4445</v>
      </c>
      <c r="D2826" s="7" t="s">
        <v>4446</v>
      </c>
      <c r="E2826" s="7" t="s">
        <v>0</v>
      </c>
      <c r="F2826" s="7" t="s">
        <v>0</v>
      </c>
      <c r="G2826" s="7">
        <v>23.93</v>
      </c>
      <c r="H2826" s="7">
        <v>0</v>
      </c>
      <c r="I2826" s="7">
        <v>0</v>
      </c>
      <c r="J2826" s="7">
        <v>23.93</v>
      </c>
      <c r="K2826" s="7" t="s">
        <v>0</v>
      </c>
      <c r="L2826" s="7">
        <v>1</v>
      </c>
      <c r="M2826" s="7" t="s">
        <v>6834</v>
      </c>
      <c r="N2826" s="7"/>
    </row>
    <row r="2827" spans="1:14" hidden="1" x14ac:dyDescent="0.35">
      <c r="A2827" s="7">
        <v>40307220</v>
      </c>
      <c r="B2827" s="7" t="s">
        <v>7310</v>
      </c>
      <c r="C2827" s="7" t="s">
        <v>4445</v>
      </c>
      <c r="D2827" s="7" t="s">
        <v>4446</v>
      </c>
      <c r="E2827" s="7" t="s">
        <v>0</v>
      </c>
      <c r="F2827" s="7" t="s">
        <v>0</v>
      </c>
      <c r="G2827" s="7">
        <v>10.8</v>
      </c>
      <c r="H2827" s="7">
        <v>0</v>
      </c>
      <c r="I2827" s="7">
        <v>0</v>
      </c>
      <c r="J2827" s="7">
        <v>10.8</v>
      </c>
      <c r="K2827" s="7" t="s">
        <v>0</v>
      </c>
      <c r="L2827" s="7">
        <v>1</v>
      </c>
      <c r="M2827" s="7" t="s">
        <v>6834</v>
      </c>
      <c r="N2827" s="7"/>
    </row>
    <row r="2828" spans="1:14" hidden="1" x14ac:dyDescent="0.35">
      <c r="A2828" s="7">
        <v>40307247</v>
      </c>
      <c r="B2828" s="7" t="s">
        <v>7311</v>
      </c>
      <c r="C2828" s="7" t="s">
        <v>4445</v>
      </c>
      <c r="D2828" s="7" t="s">
        <v>4446</v>
      </c>
      <c r="E2828" s="7" t="s">
        <v>0</v>
      </c>
      <c r="F2828" s="7" t="s">
        <v>0</v>
      </c>
      <c r="G2828" s="7">
        <v>13.94</v>
      </c>
      <c r="H2828" s="7">
        <v>0</v>
      </c>
      <c r="I2828" s="7">
        <v>0</v>
      </c>
      <c r="J2828" s="7">
        <v>13.94</v>
      </c>
      <c r="K2828" s="7" t="s">
        <v>0</v>
      </c>
      <c r="L2828" s="7">
        <v>1</v>
      </c>
      <c r="M2828" s="7" t="s">
        <v>6834</v>
      </c>
      <c r="N2828" s="7"/>
    </row>
    <row r="2829" spans="1:14" hidden="1" x14ac:dyDescent="0.35">
      <c r="A2829" s="7">
        <v>40307255</v>
      </c>
      <c r="B2829" s="7" t="s">
        <v>7312</v>
      </c>
      <c r="C2829" s="7" t="s">
        <v>4445</v>
      </c>
      <c r="D2829" s="7" t="s">
        <v>4446</v>
      </c>
      <c r="E2829" s="7" t="s">
        <v>0</v>
      </c>
      <c r="F2829" s="7" t="s">
        <v>0</v>
      </c>
      <c r="G2829" s="7">
        <v>12.83</v>
      </c>
      <c r="H2829" s="7">
        <v>0</v>
      </c>
      <c r="I2829" s="7">
        <v>0</v>
      </c>
      <c r="J2829" s="7">
        <v>12.83</v>
      </c>
      <c r="K2829" s="7" t="s">
        <v>0</v>
      </c>
      <c r="L2829" s="7">
        <v>1</v>
      </c>
      <c r="M2829" s="7" t="s">
        <v>6834</v>
      </c>
      <c r="N2829" s="7"/>
    </row>
    <row r="2830" spans="1:14" hidden="1" x14ac:dyDescent="0.35">
      <c r="A2830" s="7">
        <v>40307263</v>
      </c>
      <c r="B2830" s="7" t="s">
        <v>7313</v>
      </c>
      <c r="C2830" s="7" t="s">
        <v>4445</v>
      </c>
      <c r="D2830" s="7" t="s">
        <v>4446</v>
      </c>
      <c r="E2830" s="7" t="s">
        <v>0</v>
      </c>
      <c r="F2830" s="7" t="s">
        <v>0</v>
      </c>
      <c r="G2830" s="7">
        <v>12.83</v>
      </c>
      <c r="H2830" s="7">
        <v>0</v>
      </c>
      <c r="I2830" s="7">
        <v>0</v>
      </c>
      <c r="J2830" s="7">
        <v>12.83</v>
      </c>
      <c r="K2830" s="7" t="s">
        <v>0</v>
      </c>
      <c r="L2830" s="7">
        <v>1</v>
      </c>
      <c r="M2830" s="7" t="s">
        <v>6834</v>
      </c>
      <c r="N2830" s="7"/>
    </row>
    <row r="2831" spans="1:14" hidden="1" x14ac:dyDescent="0.35">
      <c r="A2831" s="7">
        <v>40307271</v>
      </c>
      <c r="B2831" s="7" t="s">
        <v>7314</v>
      </c>
      <c r="C2831" s="7" t="s">
        <v>4445</v>
      </c>
      <c r="D2831" s="7" t="s">
        <v>4446</v>
      </c>
      <c r="E2831" s="7" t="s">
        <v>0</v>
      </c>
      <c r="F2831" s="7" t="s">
        <v>0</v>
      </c>
      <c r="G2831" s="7">
        <v>12.83</v>
      </c>
      <c r="H2831" s="7">
        <v>0</v>
      </c>
      <c r="I2831" s="7">
        <v>0</v>
      </c>
      <c r="J2831" s="7">
        <v>12.83</v>
      </c>
      <c r="K2831" s="7" t="s">
        <v>0</v>
      </c>
      <c r="L2831" s="7">
        <v>1</v>
      </c>
      <c r="M2831" s="7" t="s">
        <v>6834</v>
      </c>
      <c r="N2831" s="7"/>
    </row>
    <row r="2832" spans="1:14" hidden="1" x14ac:dyDescent="0.35">
      <c r="A2832" s="7">
        <v>40307280</v>
      </c>
      <c r="B2832" s="7" t="s">
        <v>7315</v>
      </c>
      <c r="C2832" s="7" t="s">
        <v>4445</v>
      </c>
      <c r="D2832" s="7" t="s">
        <v>4446</v>
      </c>
      <c r="E2832" s="7" t="s">
        <v>0</v>
      </c>
      <c r="F2832" s="7" t="s">
        <v>0</v>
      </c>
      <c r="G2832" s="7">
        <v>10.8</v>
      </c>
      <c r="H2832" s="7">
        <v>0</v>
      </c>
      <c r="I2832" s="7">
        <v>0</v>
      </c>
      <c r="J2832" s="7">
        <v>10.8</v>
      </c>
      <c r="K2832" s="7" t="s">
        <v>0</v>
      </c>
      <c r="L2832" s="7">
        <v>1</v>
      </c>
      <c r="M2832" s="7" t="s">
        <v>6834</v>
      </c>
      <c r="N2832" s="7"/>
    </row>
    <row r="2833" spans="1:14" hidden="1" x14ac:dyDescent="0.35">
      <c r="A2833" s="7">
        <v>40307298</v>
      </c>
      <c r="B2833" s="7" t="s">
        <v>7316</v>
      </c>
      <c r="C2833" s="7" t="s">
        <v>4445</v>
      </c>
      <c r="D2833" s="7" t="s">
        <v>4446</v>
      </c>
      <c r="E2833" s="7" t="s">
        <v>0</v>
      </c>
      <c r="F2833" s="7" t="s">
        <v>0</v>
      </c>
      <c r="G2833" s="7">
        <v>29.18</v>
      </c>
      <c r="H2833" s="7">
        <v>0</v>
      </c>
      <c r="I2833" s="7">
        <v>0</v>
      </c>
      <c r="J2833" s="7">
        <v>29.18</v>
      </c>
      <c r="K2833" s="7" t="s">
        <v>0</v>
      </c>
      <c r="L2833" s="7">
        <v>1</v>
      </c>
      <c r="M2833" s="7" t="s">
        <v>6834</v>
      </c>
      <c r="N2833" s="7"/>
    </row>
    <row r="2834" spans="1:14" hidden="1" x14ac:dyDescent="0.35">
      <c r="A2834" s="7">
        <v>40307301</v>
      </c>
      <c r="B2834" s="7" t="s">
        <v>7317</v>
      </c>
      <c r="C2834" s="7" t="s">
        <v>4445</v>
      </c>
      <c r="D2834" s="7" t="s">
        <v>4446</v>
      </c>
      <c r="E2834" s="7" t="s">
        <v>0</v>
      </c>
      <c r="F2834" s="7" t="s">
        <v>0</v>
      </c>
      <c r="G2834" s="7">
        <v>10.8</v>
      </c>
      <c r="H2834" s="7">
        <v>0</v>
      </c>
      <c r="I2834" s="7">
        <v>0</v>
      </c>
      <c r="J2834" s="7">
        <v>10.8</v>
      </c>
      <c r="K2834" s="7" t="s">
        <v>0</v>
      </c>
      <c r="L2834" s="7">
        <v>1</v>
      </c>
      <c r="M2834" s="7" t="s">
        <v>6834</v>
      </c>
      <c r="N2834" s="7"/>
    </row>
    <row r="2835" spans="1:14" hidden="1" x14ac:dyDescent="0.35">
      <c r="A2835" s="7">
        <v>40307336</v>
      </c>
      <c r="B2835" s="7" t="s">
        <v>7318</v>
      </c>
      <c r="C2835" s="7" t="s">
        <v>4445</v>
      </c>
      <c r="D2835" s="7" t="s">
        <v>4446</v>
      </c>
      <c r="E2835" s="7" t="s">
        <v>0</v>
      </c>
      <c r="F2835" s="7" t="s">
        <v>0</v>
      </c>
      <c r="G2835" s="7">
        <v>25.92</v>
      </c>
      <c r="H2835" s="7">
        <v>0</v>
      </c>
      <c r="I2835" s="7">
        <v>0</v>
      </c>
      <c r="J2835" s="7">
        <v>25.92</v>
      </c>
      <c r="K2835" s="7" t="s">
        <v>0</v>
      </c>
      <c r="L2835" s="7">
        <v>1</v>
      </c>
      <c r="M2835" s="7" t="s">
        <v>6834</v>
      </c>
      <c r="N2835" s="7"/>
    </row>
    <row r="2836" spans="1:14" hidden="1" x14ac:dyDescent="0.35">
      <c r="A2836" s="7">
        <v>40307344</v>
      </c>
      <c r="B2836" s="7" t="s">
        <v>7319</v>
      </c>
      <c r="C2836" s="7" t="s">
        <v>4445</v>
      </c>
      <c r="D2836" s="7" t="s">
        <v>4446</v>
      </c>
      <c r="E2836" s="7" t="s">
        <v>0</v>
      </c>
      <c r="F2836" s="7" t="s">
        <v>0</v>
      </c>
      <c r="G2836" s="7">
        <v>14.54</v>
      </c>
      <c r="H2836" s="7">
        <v>0</v>
      </c>
      <c r="I2836" s="7">
        <v>0</v>
      </c>
      <c r="J2836" s="7">
        <v>14.54</v>
      </c>
      <c r="K2836" s="7" t="s">
        <v>0</v>
      </c>
      <c r="L2836" s="7">
        <v>1</v>
      </c>
      <c r="M2836" s="7" t="s">
        <v>6834</v>
      </c>
      <c r="N2836" s="7"/>
    </row>
    <row r="2837" spans="1:14" hidden="1" x14ac:dyDescent="0.35">
      <c r="A2837" s="7">
        <v>40307352</v>
      </c>
      <c r="B2837" s="7" t="s">
        <v>7320</v>
      </c>
      <c r="C2837" s="7" t="s">
        <v>4445</v>
      </c>
      <c r="D2837" s="7" t="s">
        <v>4446</v>
      </c>
      <c r="E2837" s="7" t="s">
        <v>0</v>
      </c>
      <c r="F2837" s="7" t="s">
        <v>0</v>
      </c>
      <c r="G2837" s="7">
        <v>2.65</v>
      </c>
      <c r="H2837" s="7">
        <v>0</v>
      </c>
      <c r="I2837" s="7">
        <v>0</v>
      </c>
      <c r="J2837" s="7">
        <v>2.65</v>
      </c>
      <c r="K2837" s="7" t="s">
        <v>0</v>
      </c>
      <c r="L2837" s="7">
        <v>1</v>
      </c>
      <c r="M2837" s="7" t="s">
        <v>6834</v>
      </c>
      <c r="N2837" s="7"/>
    </row>
    <row r="2838" spans="1:14" hidden="1" x14ac:dyDescent="0.35">
      <c r="A2838" s="7">
        <v>40307387</v>
      </c>
      <c r="B2838" s="7" t="s">
        <v>7321</v>
      </c>
      <c r="C2838" s="7" t="s">
        <v>4445</v>
      </c>
      <c r="D2838" s="7" t="s">
        <v>4446</v>
      </c>
      <c r="E2838" s="7" t="s">
        <v>0</v>
      </c>
      <c r="F2838" s="7" t="s">
        <v>0</v>
      </c>
      <c r="G2838" s="7">
        <v>29.93</v>
      </c>
      <c r="H2838" s="7">
        <v>0</v>
      </c>
      <c r="I2838" s="7">
        <v>0</v>
      </c>
      <c r="J2838" s="7">
        <v>29.93</v>
      </c>
      <c r="K2838" s="7" t="s">
        <v>0</v>
      </c>
      <c r="L2838" s="7">
        <v>1</v>
      </c>
      <c r="M2838" s="7" t="s">
        <v>6834</v>
      </c>
      <c r="N2838" s="7"/>
    </row>
    <row r="2839" spans="1:14" hidden="1" x14ac:dyDescent="0.35">
      <c r="A2839" s="7">
        <v>40307395</v>
      </c>
      <c r="B2839" s="7" t="s">
        <v>7322</v>
      </c>
      <c r="C2839" s="7" t="s">
        <v>4445</v>
      </c>
      <c r="D2839" s="7" t="s">
        <v>4446</v>
      </c>
      <c r="E2839" s="7" t="s">
        <v>0</v>
      </c>
      <c r="F2839" s="7" t="s">
        <v>0</v>
      </c>
      <c r="G2839" s="7">
        <v>6.65</v>
      </c>
      <c r="H2839" s="7">
        <v>0</v>
      </c>
      <c r="I2839" s="7">
        <v>0</v>
      </c>
      <c r="J2839" s="7">
        <v>6.65</v>
      </c>
      <c r="K2839" s="7" t="s">
        <v>0</v>
      </c>
      <c r="L2839" s="7">
        <v>1</v>
      </c>
      <c r="M2839" s="7" t="s">
        <v>6834</v>
      </c>
      <c r="N2839" s="7"/>
    </row>
    <row r="2840" spans="1:14" hidden="1" x14ac:dyDescent="0.35">
      <c r="A2840" s="7">
        <v>40307409</v>
      </c>
      <c r="B2840" s="7" t="s">
        <v>7323</v>
      </c>
      <c r="C2840" s="7" t="s">
        <v>4445</v>
      </c>
      <c r="D2840" s="7" t="s">
        <v>4446</v>
      </c>
      <c r="E2840" s="7" t="s">
        <v>0</v>
      </c>
      <c r="F2840" s="7" t="s">
        <v>0</v>
      </c>
      <c r="G2840" s="7">
        <v>8.15</v>
      </c>
      <c r="H2840" s="7">
        <v>0</v>
      </c>
      <c r="I2840" s="7">
        <v>0</v>
      </c>
      <c r="J2840" s="7">
        <v>8.15</v>
      </c>
      <c r="K2840" s="7" t="s">
        <v>0</v>
      </c>
      <c r="L2840" s="7">
        <v>1</v>
      </c>
      <c r="M2840" s="7" t="s">
        <v>6834</v>
      </c>
      <c r="N2840" s="7"/>
    </row>
    <row r="2841" spans="1:14" hidden="1" x14ac:dyDescent="0.35">
      <c r="A2841" s="7">
        <v>40307417</v>
      </c>
      <c r="B2841" s="7" t="s">
        <v>7324</v>
      </c>
      <c r="C2841" s="7" t="s">
        <v>4445</v>
      </c>
      <c r="D2841" s="7" t="s">
        <v>4446</v>
      </c>
      <c r="E2841" s="7" t="s">
        <v>0</v>
      </c>
      <c r="F2841" s="7" t="s">
        <v>0</v>
      </c>
      <c r="G2841" s="7">
        <v>13.94</v>
      </c>
      <c r="H2841" s="7">
        <v>0</v>
      </c>
      <c r="I2841" s="7">
        <v>0</v>
      </c>
      <c r="J2841" s="7">
        <v>13.94</v>
      </c>
      <c r="K2841" s="7" t="s">
        <v>0</v>
      </c>
      <c r="L2841" s="7">
        <v>1</v>
      </c>
      <c r="M2841" s="7" t="s">
        <v>6834</v>
      </c>
      <c r="N2841" s="7"/>
    </row>
    <row r="2842" spans="1:14" hidden="1" x14ac:dyDescent="0.35">
      <c r="A2842" s="7">
        <v>40307425</v>
      </c>
      <c r="B2842" s="7" t="s">
        <v>7325</v>
      </c>
      <c r="C2842" s="7" t="s">
        <v>4445</v>
      </c>
      <c r="D2842" s="7" t="s">
        <v>4446</v>
      </c>
      <c r="E2842" s="7" t="s">
        <v>0</v>
      </c>
      <c r="F2842" s="7" t="s">
        <v>0</v>
      </c>
      <c r="G2842" s="7">
        <v>6.65</v>
      </c>
      <c r="H2842" s="7">
        <v>0</v>
      </c>
      <c r="I2842" s="7">
        <v>0</v>
      </c>
      <c r="J2842" s="7">
        <v>6.65</v>
      </c>
      <c r="K2842" s="7" t="s">
        <v>0</v>
      </c>
      <c r="L2842" s="7">
        <v>1</v>
      </c>
      <c r="M2842" s="7" t="s">
        <v>6834</v>
      </c>
      <c r="N2842" s="7"/>
    </row>
    <row r="2843" spans="1:14" ht="26" hidden="1" x14ac:dyDescent="0.35">
      <c r="A2843" s="7">
        <v>40307433</v>
      </c>
      <c r="B2843" s="7" t="s">
        <v>7326</v>
      </c>
      <c r="C2843" s="7" t="s">
        <v>4445</v>
      </c>
      <c r="D2843" s="7" t="s">
        <v>4446</v>
      </c>
      <c r="E2843" s="7" t="s">
        <v>0</v>
      </c>
      <c r="F2843" s="7" t="s">
        <v>0</v>
      </c>
      <c r="G2843" s="7">
        <v>24</v>
      </c>
      <c r="H2843" s="7">
        <v>0</v>
      </c>
      <c r="I2843" s="7">
        <v>0</v>
      </c>
      <c r="J2843" s="7">
        <v>24</v>
      </c>
      <c r="K2843" s="7" t="s">
        <v>0</v>
      </c>
      <c r="L2843" s="7">
        <v>1</v>
      </c>
      <c r="M2843" s="7" t="s">
        <v>6834</v>
      </c>
      <c r="N2843" s="7"/>
    </row>
    <row r="2844" spans="1:14" hidden="1" x14ac:dyDescent="0.35">
      <c r="A2844" s="7">
        <v>40307441</v>
      </c>
      <c r="B2844" s="7" t="s">
        <v>7327</v>
      </c>
      <c r="C2844" s="7" t="s">
        <v>4445</v>
      </c>
      <c r="D2844" s="7" t="s">
        <v>4446</v>
      </c>
      <c r="E2844" s="7" t="s">
        <v>0</v>
      </c>
      <c r="F2844" s="7" t="s">
        <v>0</v>
      </c>
      <c r="G2844" s="7">
        <v>24</v>
      </c>
      <c r="H2844" s="7">
        <v>0</v>
      </c>
      <c r="I2844" s="7">
        <v>0</v>
      </c>
      <c r="J2844" s="7">
        <v>24</v>
      </c>
      <c r="K2844" s="7" t="s">
        <v>0</v>
      </c>
      <c r="L2844" s="7">
        <v>1</v>
      </c>
      <c r="M2844" s="7" t="s">
        <v>6834</v>
      </c>
      <c r="N2844" s="7"/>
    </row>
    <row r="2845" spans="1:14" hidden="1" x14ac:dyDescent="0.35">
      <c r="A2845" s="7">
        <v>40307450</v>
      </c>
      <c r="B2845" s="7" t="s">
        <v>7328</v>
      </c>
      <c r="C2845" s="7" t="s">
        <v>4445</v>
      </c>
      <c r="D2845" s="7" t="s">
        <v>4446</v>
      </c>
      <c r="E2845" s="7" t="s">
        <v>0</v>
      </c>
      <c r="F2845" s="7" t="s">
        <v>0</v>
      </c>
      <c r="G2845" s="7">
        <v>6.65</v>
      </c>
      <c r="H2845" s="7">
        <v>0</v>
      </c>
      <c r="I2845" s="7">
        <v>0</v>
      </c>
      <c r="J2845" s="7">
        <v>6.65</v>
      </c>
      <c r="K2845" s="7" t="s">
        <v>0</v>
      </c>
      <c r="L2845" s="7">
        <v>1</v>
      </c>
      <c r="M2845" s="7" t="s">
        <v>6834</v>
      </c>
      <c r="N2845" s="7"/>
    </row>
    <row r="2846" spans="1:14" hidden="1" x14ac:dyDescent="0.35">
      <c r="A2846" s="7">
        <v>40307468</v>
      </c>
      <c r="B2846" s="7" t="s">
        <v>7329</v>
      </c>
      <c r="C2846" s="7" t="s">
        <v>4445</v>
      </c>
      <c r="D2846" s="7" t="s">
        <v>4446</v>
      </c>
      <c r="E2846" s="7" t="s">
        <v>0</v>
      </c>
      <c r="F2846" s="7" t="s">
        <v>0</v>
      </c>
      <c r="G2846" s="7">
        <v>30.24</v>
      </c>
      <c r="H2846" s="7">
        <v>0</v>
      </c>
      <c r="I2846" s="7">
        <v>0</v>
      </c>
      <c r="J2846" s="7">
        <v>30.24</v>
      </c>
      <c r="K2846" s="7" t="s">
        <v>0</v>
      </c>
      <c r="L2846" s="7">
        <v>1</v>
      </c>
      <c r="M2846" s="7" t="s">
        <v>6834</v>
      </c>
      <c r="N2846" s="7"/>
    </row>
    <row r="2847" spans="1:14" hidden="1" x14ac:dyDescent="0.35">
      <c r="A2847" s="7">
        <v>40307476</v>
      </c>
      <c r="B2847" s="7" t="s">
        <v>7330</v>
      </c>
      <c r="C2847" s="7" t="s">
        <v>4445</v>
      </c>
      <c r="D2847" s="7" t="s">
        <v>4446</v>
      </c>
      <c r="E2847" s="7" t="s">
        <v>0</v>
      </c>
      <c r="F2847" s="7" t="s">
        <v>0</v>
      </c>
      <c r="G2847" s="7">
        <v>30.24</v>
      </c>
      <c r="H2847" s="7">
        <v>0</v>
      </c>
      <c r="I2847" s="7">
        <v>0</v>
      </c>
      <c r="J2847" s="7">
        <v>30.24</v>
      </c>
      <c r="K2847" s="7" t="s">
        <v>0</v>
      </c>
      <c r="L2847" s="7">
        <v>1</v>
      </c>
      <c r="M2847" s="7" t="s">
        <v>6834</v>
      </c>
      <c r="N2847" s="7"/>
    </row>
    <row r="2848" spans="1:14" hidden="1" x14ac:dyDescent="0.35">
      <c r="A2848" s="7">
        <v>40307484</v>
      </c>
      <c r="B2848" s="7" t="s">
        <v>7331</v>
      </c>
      <c r="C2848" s="7" t="s">
        <v>4445</v>
      </c>
      <c r="D2848" s="7" t="s">
        <v>4446</v>
      </c>
      <c r="E2848" s="7" t="s">
        <v>0</v>
      </c>
      <c r="F2848" s="7" t="s">
        <v>0</v>
      </c>
      <c r="G2848" s="7">
        <v>6.48</v>
      </c>
      <c r="H2848" s="7">
        <v>0</v>
      </c>
      <c r="I2848" s="7">
        <v>0</v>
      </c>
      <c r="J2848" s="7">
        <v>6.48</v>
      </c>
      <c r="K2848" s="7" t="s">
        <v>0</v>
      </c>
      <c r="L2848" s="7">
        <v>1</v>
      </c>
      <c r="M2848" s="7" t="s">
        <v>6834</v>
      </c>
      <c r="N2848" s="7"/>
    </row>
    <row r="2849" spans="1:14" hidden="1" x14ac:dyDescent="0.35">
      <c r="A2849" s="7">
        <v>40307492</v>
      </c>
      <c r="B2849" s="7" t="s">
        <v>7332</v>
      </c>
      <c r="C2849" s="7" t="s">
        <v>4445</v>
      </c>
      <c r="D2849" s="7" t="s">
        <v>4446</v>
      </c>
      <c r="E2849" s="7" t="s">
        <v>0</v>
      </c>
      <c r="F2849" s="7" t="s">
        <v>0</v>
      </c>
      <c r="G2849" s="7">
        <v>6.48</v>
      </c>
      <c r="H2849" s="7">
        <v>0</v>
      </c>
      <c r="I2849" s="7">
        <v>0</v>
      </c>
      <c r="J2849" s="7">
        <v>6.48</v>
      </c>
      <c r="K2849" s="7" t="s">
        <v>0</v>
      </c>
      <c r="L2849" s="7">
        <v>1</v>
      </c>
      <c r="M2849" s="7" t="s">
        <v>6834</v>
      </c>
      <c r="N2849" s="7"/>
    </row>
    <row r="2850" spans="1:14" hidden="1" x14ac:dyDescent="0.35">
      <c r="A2850" s="7">
        <v>40307522</v>
      </c>
      <c r="B2850" s="7" t="s">
        <v>7333</v>
      </c>
      <c r="C2850" s="7" t="s">
        <v>4445</v>
      </c>
      <c r="D2850" s="7" t="s">
        <v>4446</v>
      </c>
      <c r="E2850" s="7" t="s">
        <v>0</v>
      </c>
      <c r="F2850" s="7" t="s">
        <v>0</v>
      </c>
      <c r="G2850" s="7">
        <v>14.47</v>
      </c>
      <c r="H2850" s="7">
        <v>0</v>
      </c>
      <c r="I2850" s="7">
        <v>0</v>
      </c>
      <c r="J2850" s="7">
        <v>14.47</v>
      </c>
      <c r="K2850" s="7" t="s">
        <v>0</v>
      </c>
      <c r="L2850" s="7">
        <v>1</v>
      </c>
      <c r="M2850" s="7" t="s">
        <v>6834</v>
      </c>
      <c r="N2850" s="7"/>
    </row>
    <row r="2851" spans="1:14" hidden="1" x14ac:dyDescent="0.35">
      <c r="A2851" s="7">
        <v>40307530</v>
      </c>
      <c r="B2851" s="7" t="s">
        <v>7334</v>
      </c>
      <c r="C2851" s="7" t="s">
        <v>4445</v>
      </c>
      <c r="D2851" s="7" t="s">
        <v>4446</v>
      </c>
      <c r="E2851" s="7" t="s">
        <v>0</v>
      </c>
      <c r="F2851" s="7" t="s">
        <v>0</v>
      </c>
      <c r="G2851" s="7">
        <v>21.6</v>
      </c>
      <c r="H2851" s="7">
        <v>0</v>
      </c>
      <c r="I2851" s="7">
        <v>0</v>
      </c>
      <c r="J2851" s="7">
        <v>21.6</v>
      </c>
      <c r="K2851" s="7" t="s">
        <v>0</v>
      </c>
      <c r="L2851" s="7">
        <v>1</v>
      </c>
      <c r="M2851" s="7" t="s">
        <v>6834</v>
      </c>
      <c r="N2851" s="7"/>
    </row>
    <row r="2852" spans="1:14" hidden="1" x14ac:dyDescent="0.35">
      <c r="A2852" s="7">
        <v>40307557</v>
      </c>
      <c r="B2852" s="7" t="s">
        <v>7335</v>
      </c>
      <c r="C2852" s="7" t="s">
        <v>4445</v>
      </c>
      <c r="D2852" s="7" t="s">
        <v>4446</v>
      </c>
      <c r="E2852" s="7" t="s">
        <v>0</v>
      </c>
      <c r="F2852" s="7" t="s">
        <v>0</v>
      </c>
      <c r="G2852" s="7">
        <v>4.0999999999999996</v>
      </c>
      <c r="H2852" s="7">
        <v>0</v>
      </c>
      <c r="I2852" s="7">
        <v>0</v>
      </c>
      <c r="J2852" s="7">
        <v>4.0999999999999996</v>
      </c>
      <c r="K2852" s="7" t="s">
        <v>0</v>
      </c>
      <c r="L2852" s="7">
        <v>1</v>
      </c>
      <c r="M2852" s="7" t="s">
        <v>6834</v>
      </c>
      <c r="N2852" s="7"/>
    </row>
    <row r="2853" spans="1:14" hidden="1" x14ac:dyDescent="0.35">
      <c r="A2853" s="7">
        <v>40307565</v>
      </c>
      <c r="B2853" s="7" t="s">
        <v>7336</v>
      </c>
      <c r="C2853" s="7" t="s">
        <v>4445</v>
      </c>
      <c r="D2853" s="7" t="s">
        <v>4446</v>
      </c>
      <c r="E2853" s="7" t="s">
        <v>0</v>
      </c>
      <c r="F2853" s="7" t="s">
        <v>0</v>
      </c>
      <c r="G2853" s="7">
        <v>12.96</v>
      </c>
      <c r="H2853" s="7">
        <v>0</v>
      </c>
      <c r="I2853" s="7">
        <v>0</v>
      </c>
      <c r="J2853" s="7">
        <v>12.96</v>
      </c>
      <c r="K2853" s="7" t="s">
        <v>0</v>
      </c>
      <c r="L2853" s="7">
        <v>1</v>
      </c>
      <c r="M2853" s="7" t="s">
        <v>6834</v>
      </c>
      <c r="N2853" s="7"/>
    </row>
    <row r="2854" spans="1:14" hidden="1" x14ac:dyDescent="0.35">
      <c r="A2854" s="7">
        <v>40307573</v>
      </c>
      <c r="B2854" s="7" t="s">
        <v>7337</v>
      </c>
      <c r="C2854" s="7" t="s">
        <v>4445</v>
      </c>
      <c r="D2854" s="7" t="s">
        <v>4446</v>
      </c>
      <c r="E2854" s="7" t="s">
        <v>0</v>
      </c>
      <c r="F2854" s="7" t="s">
        <v>0</v>
      </c>
      <c r="G2854" s="7">
        <v>25.2</v>
      </c>
      <c r="H2854" s="7">
        <v>0</v>
      </c>
      <c r="I2854" s="7">
        <v>0</v>
      </c>
      <c r="J2854" s="7">
        <v>25.2</v>
      </c>
      <c r="K2854" s="7" t="s">
        <v>0</v>
      </c>
      <c r="L2854" s="7">
        <v>1</v>
      </c>
      <c r="M2854" s="7" t="s">
        <v>6834</v>
      </c>
      <c r="N2854" s="7"/>
    </row>
    <row r="2855" spans="1:14" hidden="1" x14ac:dyDescent="0.35">
      <c r="A2855" s="7">
        <v>40307581</v>
      </c>
      <c r="B2855" s="7" t="s">
        <v>7338</v>
      </c>
      <c r="C2855" s="7" t="s">
        <v>4445</v>
      </c>
      <c r="D2855" s="7" t="s">
        <v>4446</v>
      </c>
      <c r="E2855" s="7" t="s">
        <v>0</v>
      </c>
      <c r="F2855" s="7" t="s">
        <v>0</v>
      </c>
      <c r="G2855" s="7">
        <v>25.2</v>
      </c>
      <c r="H2855" s="7">
        <v>0</v>
      </c>
      <c r="I2855" s="7">
        <v>0</v>
      </c>
      <c r="J2855" s="7">
        <v>25.2</v>
      </c>
      <c r="K2855" s="7" t="s">
        <v>0</v>
      </c>
      <c r="L2855" s="7">
        <v>1</v>
      </c>
      <c r="M2855" s="7" t="s">
        <v>6834</v>
      </c>
      <c r="N2855" s="7"/>
    </row>
    <row r="2856" spans="1:14" hidden="1" x14ac:dyDescent="0.35">
      <c r="A2856" s="7">
        <v>40307603</v>
      </c>
      <c r="B2856" s="7" t="s">
        <v>7339</v>
      </c>
      <c r="C2856" s="7" t="s">
        <v>4445</v>
      </c>
      <c r="D2856" s="7" t="s">
        <v>4446</v>
      </c>
      <c r="E2856" s="7" t="s">
        <v>0</v>
      </c>
      <c r="F2856" s="7" t="s">
        <v>0</v>
      </c>
      <c r="G2856" s="7">
        <v>20.49</v>
      </c>
      <c r="H2856" s="7">
        <v>0</v>
      </c>
      <c r="I2856" s="7">
        <v>0</v>
      </c>
      <c r="J2856" s="7">
        <v>20.49</v>
      </c>
      <c r="K2856" s="7" t="s">
        <v>0</v>
      </c>
      <c r="L2856" s="7">
        <v>1</v>
      </c>
      <c r="M2856" s="7" t="s">
        <v>6834</v>
      </c>
      <c r="N2856" s="7"/>
    </row>
    <row r="2857" spans="1:14" hidden="1" x14ac:dyDescent="0.35">
      <c r="A2857" s="7">
        <v>40307611</v>
      </c>
      <c r="B2857" s="7" t="s">
        <v>7340</v>
      </c>
      <c r="C2857" s="7" t="s">
        <v>4445</v>
      </c>
      <c r="D2857" s="7" t="s">
        <v>4446</v>
      </c>
      <c r="E2857" s="7" t="s">
        <v>0</v>
      </c>
      <c r="F2857" s="7" t="s">
        <v>0</v>
      </c>
      <c r="G2857" s="7">
        <v>4.0999999999999996</v>
      </c>
      <c r="H2857" s="7">
        <v>0</v>
      </c>
      <c r="I2857" s="7">
        <v>0</v>
      </c>
      <c r="J2857" s="7">
        <v>4.0999999999999996</v>
      </c>
      <c r="K2857" s="7" t="s">
        <v>0</v>
      </c>
      <c r="L2857" s="7">
        <v>1</v>
      </c>
      <c r="M2857" s="7" t="s">
        <v>6834</v>
      </c>
      <c r="N2857" s="7"/>
    </row>
    <row r="2858" spans="1:14" hidden="1" x14ac:dyDescent="0.35">
      <c r="A2858" s="7">
        <v>40307620</v>
      </c>
      <c r="B2858" s="7" t="s">
        <v>7341</v>
      </c>
      <c r="C2858" s="7" t="s">
        <v>4445</v>
      </c>
      <c r="D2858" s="7" t="s">
        <v>4446</v>
      </c>
      <c r="E2858" s="7" t="s">
        <v>0</v>
      </c>
      <c r="F2858" s="7" t="s">
        <v>0</v>
      </c>
      <c r="G2858" s="7">
        <v>86.4</v>
      </c>
      <c r="H2858" s="7">
        <v>0</v>
      </c>
      <c r="I2858" s="7">
        <v>0</v>
      </c>
      <c r="J2858" s="7">
        <v>86.4</v>
      </c>
      <c r="K2858" s="7" t="s">
        <v>0</v>
      </c>
      <c r="L2858" s="7">
        <v>1</v>
      </c>
      <c r="M2858" s="7" t="s">
        <v>6834</v>
      </c>
      <c r="N2858" s="7"/>
    </row>
    <row r="2859" spans="1:14" hidden="1" x14ac:dyDescent="0.35">
      <c r="A2859" s="7">
        <v>40307638</v>
      </c>
      <c r="B2859" s="7" t="s">
        <v>7342</v>
      </c>
      <c r="C2859" s="7" t="s">
        <v>4445</v>
      </c>
      <c r="D2859" s="7" t="s">
        <v>4446</v>
      </c>
      <c r="E2859" s="7" t="s">
        <v>0</v>
      </c>
      <c r="F2859" s="7" t="s">
        <v>0</v>
      </c>
      <c r="G2859" s="7">
        <v>2.95</v>
      </c>
      <c r="H2859" s="7">
        <v>0</v>
      </c>
      <c r="I2859" s="7">
        <v>0</v>
      </c>
      <c r="J2859" s="7">
        <v>2.95</v>
      </c>
      <c r="K2859" s="7" t="s">
        <v>0</v>
      </c>
      <c r="L2859" s="7">
        <v>1</v>
      </c>
      <c r="M2859" s="7" t="s">
        <v>6834</v>
      </c>
      <c r="N2859" s="7"/>
    </row>
    <row r="2860" spans="1:14" hidden="1" x14ac:dyDescent="0.35">
      <c r="A2860" s="7">
        <v>40307646</v>
      </c>
      <c r="B2860" s="7" t="s">
        <v>7343</v>
      </c>
      <c r="C2860" s="7" t="s">
        <v>4445</v>
      </c>
      <c r="D2860" s="7" t="s">
        <v>4446</v>
      </c>
      <c r="E2860" s="7" t="s">
        <v>0</v>
      </c>
      <c r="F2860" s="7" t="s">
        <v>0</v>
      </c>
      <c r="G2860" s="7">
        <v>3.4</v>
      </c>
      <c r="H2860" s="7">
        <v>0</v>
      </c>
      <c r="I2860" s="7">
        <v>0</v>
      </c>
      <c r="J2860" s="7">
        <v>3.4</v>
      </c>
      <c r="K2860" s="7" t="s">
        <v>0</v>
      </c>
      <c r="L2860" s="7">
        <v>1</v>
      </c>
      <c r="M2860" s="7" t="s">
        <v>6834</v>
      </c>
      <c r="N2860" s="7"/>
    </row>
    <row r="2861" spans="1:14" hidden="1" x14ac:dyDescent="0.35">
      <c r="A2861" s="7">
        <v>40307647</v>
      </c>
      <c r="B2861" s="7" t="s">
        <v>7344</v>
      </c>
      <c r="C2861" s="7" t="s">
        <v>4445</v>
      </c>
      <c r="D2861" s="7" t="s">
        <v>4446</v>
      </c>
      <c r="E2861" s="7" t="s">
        <v>0</v>
      </c>
      <c r="F2861" s="7" t="s">
        <v>0</v>
      </c>
      <c r="G2861" s="7">
        <v>12.1</v>
      </c>
      <c r="H2861" s="7">
        <v>0</v>
      </c>
      <c r="I2861" s="7">
        <v>0</v>
      </c>
      <c r="J2861" s="7">
        <v>12.1</v>
      </c>
      <c r="K2861" s="7" t="s">
        <v>0</v>
      </c>
      <c r="L2861" s="7">
        <v>1</v>
      </c>
      <c r="M2861" s="7" t="s">
        <v>6834</v>
      </c>
      <c r="N2861" s="7"/>
    </row>
    <row r="2862" spans="1:14" hidden="1" x14ac:dyDescent="0.35">
      <c r="A2862" s="7">
        <v>40307670</v>
      </c>
      <c r="B2862" s="7" t="s">
        <v>7345</v>
      </c>
      <c r="C2862" s="7" t="s">
        <v>4445</v>
      </c>
      <c r="D2862" s="7" t="s">
        <v>4446</v>
      </c>
      <c r="E2862" s="7" t="s">
        <v>0</v>
      </c>
      <c r="F2862" s="7" t="s">
        <v>0</v>
      </c>
      <c r="G2862" s="7">
        <v>33.25</v>
      </c>
      <c r="H2862" s="7">
        <v>0</v>
      </c>
      <c r="I2862" s="7">
        <v>0</v>
      </c>
      <c r="J2862" s="7">
        <v>33.25</v>
      </c>
      <c r="K2862" s="7" t="s">
        <v>0</v>
      </c>
      <c r="L2862" s="7">
        <v>1</v>
      </c>
      <c r="M2862" s="7" t="s">
        <v>6834</v>
      </c>
      <c r="N2862" s="7"/>
    </row>
    <row r="2863" spans="1:14" hidden="1" x14ac:dyDescent="0.35">
      <c r="A2863" s="7">
        <v>40307689</v>
      </c>
      <c r="B2863" s="7" t="s">
        <v>7346</v>
      </c>
      <c r="C2863" s="7" t="s">
        <v>4445</v>
      </c>
      <c r="D2863" s="7" t="s">
        <v>4446</v>
      </c>
      <c r="E2863" s="7" t="s">
        <v>0</v>
      </c>
      <c r="F2863" s="7" t="s">
        <v>0</v>
      </c>
      <c r="G2863" s="7">
        <v>13.39</v>
      </c>
      <c r="H2863" s="7">
        <v>0</v>
      </c>
      <c r="I2863" s="7">
        <v>0</v>
      </c>
      <c r="J2863" s="7">
        <v>13.39</v>
      </c>
      <c r="K2863" s="7" t="s">
        <v>0</v>
      </c>
      <c r="L2863" s="7">
        <v>1</v>
      </c>
      <c r="M2863" s="7" t="s">
        <v>6834</v>
      </c>
      <c r="N2863" s="7"/>
    </row>
    <row r="2864" spans="1:14" hidden="1" x14ac:dyDescent="0.35">
      <c r="A2864" s="7">
        <v>40307697</v>
      </c>
      <c r="B2864" s="7" t="s">
        <v>7347</v>
      </c>
      <c r="C2864" s="7" t="s">
        <v>4445</v>
      </c>
      <c r="D2864" s="7" t="s">
        <v>4446</v>
      </c>
      <c r="E2864" s="7" t="s">
        <v>0</v>
      </c>
      <c r="F2864" s="7" t="s">
        <v>0</v>
      </c>
      <c r="G2864" s="7">
        <v>14.4</v>
      </c>
      <c r="H2864" s="7">
        <v>0</v>
      </c>
      <c r="I2864" s="7">
        <v>0</v>
      </c>
      <c r="J2864" s="7">
        <v>14.4</v>
      </c>
      <c r="K2864" s="7" t="s">
        <v>0</v>
      </c>
      <c r="L2864" s="7">
        <v>1</v>
      </c>
      <c r="M2864" s="7" t="s">
        <v>6834</v>
      </c>
      <c r="N2864" s="7"/>
    </row>
    <row r="2865" spans="1:14" hidden="1" x14ac:dyDescent="0.35">
      <c r="A2865" s="7">
        <v>40307700</v>
      </c>
      <c r="B2865" s="7" t="s">
        <v>7348</v>
      </c>
      <c r="C2865" s="7" t="s">
        <v>4445</v>
      </c>
      <c r="D2865" s="7" t="s">
        <v>4446</v>
      </c>
      <c r="E2865" s="7" t="s">
        <v>0</v>
      </c>
      <c r="F2865" s="7" t="s">
        <v>0</v>
      </c>
      <c r="G2865" s="7">
        <v>18</v>
      </c>
      <c r="H2865" s="7">
        <v>0</v>
      </c>
      <c r="I2865" s="7">
        <v>0</v>
      </c>
      <c r="J2865" s="7">
        <v>18</v>
      </c>
      <c r="K2865" s="7" t="s">
        <v>0</v>
      </c>
      <c r="L2865" s="7">
        <v>1</v>
      </c>
      <c r="M2865" s="7" t="s">
        <v>6834</v>
      </c>
      <c r="N2865" s="7"/>
    </row>
    <row r="2866" spans="1:14" hidden="1" x14ac:dyDescent="0.35">
      <c r="A2866" s="7">
        <v>40307719</v>
      </c>
      <c r="B2866" s="7" t="s">
        <v>7349</v>
      </c>
      <c r="C2866" s="7" t="s">
        <v>4445</v>
      </c>
      <c r="D2866" s="7" t="s">
        <v>4446</v>
      </c>
      <c r="E2866" s="7" t="s">
        <v>0</v>
      </c>
      <c r="F2866" s="7" t="s">
        <v>0</v>
      </c>
      <c r="G2866" s="7">
        <v>5.83</v>
      </c>
      <c r="H2866" s="7">
        <v>0</v>
      </c>
      <c r="I2866" s="7">
        <v>0</v>
      </c>
      <c r="J2866" s="7">
        <v>5.83</v>
      </c>
      <c r="K2866" s="7" t="s">
        <v>0</v>
      </c>
      <c r="L2866" s="7">
        <v>1</v>
      </c>
      <c r="M2866" s="7" t="s">
        <v>6834</v>
      </c>
      <c r="N2866" s="7"/>
    </row>
    <row r="2867" spans="1:14" hidden="1" x14ac:dyDescent="0.35">
      <c r="A2867" s="7">
        <v>40307727</v>
      </c>
      <c r="B2867" s="7" t="s">
        <v>7350</v>
      </c>
      <c r="C2867" s="7" t="s">
        <v>4445</v>
      </c>
      <c r="D2867" s="7" t="s">
        <v>4446</v>
      </c>
      <c r="E2867" s="7" t="s">
        <v>0</v>
      </c>
      <c r="F2867" s="7" t="s">
        <v>0</v>
      </c>
      <c r="G2867" s="7">
        <v>5.83</v>
      </c>
      <c r="H2867" s="7">
        <v>0</v>
      </c>
      <c r="I2867" s="7">
        <v>0</v>
      </c>
      <c r="J2867" s="7">
        <v>5.83</v>
      </c>
      <c r="K2867" s="7" t="s">
        <v>0</v>
      </c>
      <c r="L2867" s="7">
        <v>1</v>
      </c>
      <c r="M2867" s="7" t="s">
        <v>6834</v>
      </c>
      <c r="N2867" s="7"/>
    </row>
    <row r="2868" spans="1:14" hidden="1" x14ac:dyDescent="0.35">
      <c r="A2868" s="7">
        <v>40307735</v>
      </c>
      <c r="B2868" s="7" t="s">
        <v>7351</v>
      </c>
      <c r="C2868" s="7" t="s">
        <v>4445</v>
      </c>
      <c r="D2868" s="7" t="s">
        <v>4446</v>
      </c>
      <c r="E2868" s="7" t="s">
        <v>0</v>
      </c>
      <c r="F2868" s="7" t="s">
        <v>0</v>
      </c>
      <c r="G2868" s="7">
        <v>7.56</v>
      </c>
      <c r="H2868" s="7">
        <v>0</v>
      </c>
      <c r="I2868" s="7">
        <v>0</v>
      </c>
      <c r="J2868" s="7">
        <v>7.56</v>
      </c>
      <c r="K2868" s="7" t="s">
        <v>0</v>
      </c>
      <c r="L2868" s="7">
        <v>1</v>
      </c>
      <c r="M2868" s="7" t="s">
        <v>6834</v>
      </c>
      <c r="N2868" s="7"/>
    </row>
    <row r="2869" spans="1:14" hidden="1" x14ac:dyDescent="0.35">
      <c r="A2869" s="7">
        <v>40307743</v>
      </c>
      <c r="B2869" s="7" t="s">
        <v>7352</v>
      </c>
      <c r="C2869" s="7" t="s">
        <v>4445</v>
      </c>
      <c r="D2869" s="7" t="s">
        <v>4446</v>
      </c>
      <c r="E2869" s="7" t="s">
        <v>0</v>
      </c>
      <c r="F2869" s="7" t="s">
        <v>0</v>
      </c>
      <c r="G2869" s="7">
        <v>10</v>
      </c>
      <c r="H2869" s="7">
        <v>0</v>
      </c>
      <c r="I2869" s="7">
        <v>0</v>
      </c>
      <c r="J2869" s="7">
        <v>10</v>
      </c>
      <c r="K2869" s="7" t="s">
        <v>0</v>
      </c>
      <c r="L2869" s="7">
        <v>1</v>
      </c>
      <c r="M2869" s="7" t="s">
        <v>6834</v>
      </c>
      <c r="N2869" s="7"/>
    </row>
    <row r="2870" spans="1:14" hidden="1" x14ac:dyDescent="0.35">
      <c r="A2870" s="7">
        <v>40307751</v>
      </c>
      <c r="B2870" s="7" t="s">
        <v>7353</v>
      </c>
      <c r="C2870" s="7" t="s">
        <v>4445</v>
      </c>
      <c r="D2870" s="7" t="s">
        <v>4446</v>
      </c>
      <c r="E2870" s="7" t="s">
        <v>0</v>
      </c>
      <c r="F2870" s="7" t="s">
        <v>0</v>
      </c>
      <c r="G2870" s="7">
        <v>4.24</v>
      </c>
      <c r="H2870" s="7">
        <v>0</v>
      </c>
      <c r="I2870" s="7">
        <v>0</v>
      </c>
      <c r="J2870" s="7">
        <v>4.24</v>
      </c>
      <c r="K2870" s="7" t="s">
        <v>0</v>
      </c>
      <c r="L2870" s="7">
        <v>1</v>
      </c>
      <c r="M2870" s="7" t="s">
        <v>6834</v>
      </c>
      <c r="N2870" s="7"/>
    </row>
    <row r="2871" spans="1:14" hidden="1" x14ac:dyDescent="0.35">
      <c r="A2871" s="7">
        <v>40307760</v>
      </c>
      <c r="B2871" s="7" t="s">
        <v>7354</v>
      </c>
      <c r="C2871" s="7" t="s">
        <v>4445</v>
      </c>
      <c r="D2871" s="7" t="s">
        <v>4446</v>
      </c>
      <c r="E2871" s="7" t="s">
        <v>0</v>
      </c>
      <c r="F2871" s="7" t="s">
        <v>0</v>
      </c>
      <c r="G2871" s="7">
        <v>4.32</v>
      </c>
      <c r="H2871" s="7">
        <v>0</v>
      </c>
      <c r="I2871" s="7">
        <v>0</v>
      </c>
      <c r="J2871" s="7">
        <v>4.32</v>
      </c>
      <c r="K2871" s="7" t="s">
        <v>0</v>
      </c>
      <c r="L2871" s="7">
        <v>1</v>
      </c>
      <c r="M2871" s="7" t="s">
        <v>6834</v>
      </c>
      <c r="N2871" s="7"/>
    </row>
    <row r="2872" spans="1:14" hidden="1" x14ac:dyDescent="0.35">
      <c r="A2872" s="7">
        <v>40307786</v>
      </c>
      <c r="B2872" s="7" t="s">
        <v>7355</v>
      </c>
      <c r="C2872" s="7" t="s">
        <v>4445</v>
      </c>
      <c r="D2872" s="7" t="s">
        <v>4446</v>
      </c>
      <c r="E2872" s="7" t="s">
        <v>0</v>
      </c>
      <c r="F2872" s="7" t="s">
        <v>0</v>
      </c>
      <c r="G2872" s="7">
        <v>57.6</v>
      </c>
      <c r="H2872" s="7">
        <v>0</v>
      </c>
      <c r="I2872" s="7">
        <v>0</v>
      </c>
      <c r="J2872" s="7">
        <v>57.6</v>
      </c>
      <c r="K2872" s="7" t="s">
        <v>0</v>
      </c>
      <c r="L2872" s="7">
        <v>1</v>
      </c>
      <c r="M2872" s="7" t="s">
        <v>6834</v>
      </c>
      <c r="N2872" s="7"/>
    </row>
    <row r="2873" spans="1:14" hidden="1" x14ac:dyDescent="0.35">
      <c r="A2873" s="7">
        <v>40307794</v>
      </c>
      <c r="B2873" s="7" t="s">
        <v>7356</v>
      </c>
      <c r="C2873" s="7" t="s">
        <v>4445</v>
      </c>
      <c r="D2873" s="7" t="s">
        <v>4446</v>
      </c>
      <c r="E2873" s="7" t="s">
        <v>0</v>
      </c>
      <c r="F2873" s="7" t="s">
        <v>0</v>
      </c>
      <c r="G2873" s="7">
        <v>10.61</v>
      </c>
      <c r="H2873" s="7">
        <v>0</v>
      </c>
      <c r="I2873" s="7">
        <v>0</v>
      </c>
      <c r="J2873" s="7">
        <v>10.61</v>
      </c>
      <c r="K2873" s="7" t="s">
        <v>0</v>
      </c>
      <c r="L2873" s="7">
        <v>1</v>
      </c>
      <c r="M2873" s="7" t="s">
        <v>6834</v>
      </c>
      <c r="N2873" s="7"/>
    </row>
    <row r="2874" spans="1:14" hidden="1" x14ac:dyDescent="0.35">
      <c r="A2874" s="7">
        <v>40307808</v>
      </c>
      <c r="B2874" s="7" t="s">
        <v>7357</v>
      </c>
      <c r="C2874" s="7" t="s">
        <v>4445</v>
      </c>
      <c r="D2874" s="7" t="s">
        <v>4446</v>
      </c>
      <c r="E2874" s="7" t="s">
        <v>0</v>
      </c>
      <c r="F2874" s="7" t="s">
        <v>0</v>
      </c>
      <c r="G2874" s="7">
        <v>12.82</v>
      </c>
      <c r="H2874" s="7">
        <v>0</v>
      </c>
      <c r="I2874" s="7">
        <v>0</v>
      </c>
      <c r="J2874" s="7">
        <v>12.82</v>
      </c>
      <c r="K2874" s="7" t="s">
        <v>0</v>
      </c>
      <c r="L2874" s="7">
        <v>1</v>
      </c>
      <c r="M2874" s="7" t="s">
        <v>6834</v>
      </c>
      <c r="N2874" s="7"/>
    </row>
    <row r="2875" spans="1:14" hidden="1" x14ac:dyDescent="0.35">
      <c r="A2875" s="7">
        <v>40307824</v>
      </c>
      <c r="B2875" s="7" t="s">
        <v>7358</v>
      </c>
      <c r="C2875" s="7" t="s">
        <v>4445</v>
      </c>
      <c r="D2875" s="7" t="s">
        <v>4446</v>
      </c>
      <c r="E2875" s="7" t="s">
        <v>0</v>
      </c>
      <c r="F2875" s="7" t="s">
        <v>0</v>
      </c>
      <c r="G2875" s="7">
        <v>11.59</v>
      </c>
      <c r="H2875" s="7">
        <v>0</v>
      </c>
      <c r="I2875" s="7">
        <v>0</v>
      </c>
      <c r="J2875" s="7">
        <v>11.59</v>
      </c>
      <c r="K2875" s="7" t="s">
        <v>0</v>
      </c>
      <c r="L2875" s="7">
        <v>1</v>
      </c>
      <c r="M2875" s="7" t="s">
        <v>6834</v>
      </c>
      <c r="N2875" s="7"/>
    </row>
    <row r="2876" spans="1:14" hidden="1" x14ac:dyDescent="0.35">
      <c r="A2876" s="7">
        <v>40307832</v>
      </c>
      <c r="B2876" s="7" t="s">
        <v>7359</v>
      </c>
      <c r="C2876" s="7" t="s">
        <v>4445</v>
      </c>
      <c r="D2876" s="7" t="s">
        <v>4446</v>
      </c>
      <c r="E2876" s="7" t="s">
        <v>0</v>
      </c>
      <c r="F2876" s="7" t="s">
        <v>0</v>
      </c>
      <c r="G2876" s="7">
        <v>16.05</v>
      </c>
      <c r="H2876" s="7">
        <v>0</v>
      </c>
      <c r="I2876" s="7">
        <v>0</v>
      </c>
      <c r="J2876" s="7">
        <v>16.05</v>
      </c>
      <c r="K2876" s="7" t="s">
        <v>0</v>
      </c>
      <c r="L2876" s="7">
        <v>1</v>
      </c>
      <c r="M2876" s="7" t="s">
        <v>6834</v>
      </c>
      <c r="N2876" s="7"/>
    </row>
    <row r="2877" spans="1:14" hidden="1" x14ac:dyDescent="0.35">
      <c r="A2877" s="7">
        <v>40307840</v>
      </c>
      <c r="B2877" s="7" t="s">
        <v>7360</v>
      </c>
      <c r="C2877" s="7" t="s">
        <v>4445</v>
      </c>
      <c r="D2877" s="7" t="s">
        <v>4446</v>
      </c>
      <c r="E2877" s="7" t="s">
        <v>0</v>
      </c>
      <c r="F2877" s="7" t="s">
        <v>0</v>
      </c>
      <c r="G2877" s="7">
        <v>4.2</v>
      </c>
      <c r="H2877" s="7">
        <v>0</v>
      </c>
      <c r="I2877" s="7">
        <v>0</v>
      </c>
      <c r="J2877" s="7">
        <v>4.2</v>
      </c>
      <c r="K2877" s="7" t="s">
        <v>0</v>
      </c>
      <c r="L2877" s="7">
        <v>1</v>
      </c>
      <c r="M2877" s="7" t="s">
        <v>6834</v>
      </c>
      <c r="N2877" s="7"/>
    </row>
    <row r="2878" spans="1:14" hidden="1" x14ac:dyDescent="0.35">
      <c r="A2878" s="7">
        <v>40307859</v>
      </c>
      <c r="B2878" s="7" t="s">
        <v>7361</v>
      </c>
      <c r="C2878" s="7" t="s">
        <v>4445</v>
      </c>
      <c r="D2878" s="7" t="s">
        <v>4446</v>
      </c>
      <c r="E2878" s="7" t="s">
        <v>0</v>
      </c>
      <c r="F2878" s="7" t="s">
        <v>0</v>
      </c>
      <c r="G2878" s="7">
        <v>29.9</v>
      </c>
      <c r="H2878" s="7">
        <v>0</v>
      </c>
      <c r="I2878" s="7">
        <v>0</v>
      </c>
      <c r="J2878" s="7">
        <v>29.9</v>
      </c>
      <c r="K2878" s="7" t="s">
        <v>0</v>
      </c>
      <c r="L2878" s="7">
        <v>1</v>
      </c>
      <c r="M2878" s="7" t="s">
        <v>6834</v>
      </c>
      <c r="N2878" s="7"/>
    </row>
    <row r="2879" spans="1:14" hidden="1" x14ac:dyDescent="0.35">
      <c r="A2879" s="7">
        <v>40307867</v>
      </c>
      <c r="B2879" s="7" t="s">
        <v>7362</v>
      </c>
      <c r="C2879" s="7" t="s">
        <v>4445</v>
      </c>
      <c r="D2879" s="7" t="s">
        <v>4446</v>
      </c>
      <c r="E2879" s="7" t="s">
        <v>0</v>
      </c>
      <c r="F2879" s="7" t="s">
        <v>0</v>
      </c>
      <c r="G2879" s="7">
        <v>4.0999999999999996</v>
      </c>
      <c r="H2879" s="7">
        <v>0</v>
      </c>
      <c r="I2879" s="7">
        <v>0</v>
      </c>
      <c r="J2879" s="7">
        <v>4.0999999999999996</v>
      </c>
      <c r="K2879" s="7" t="s">
        <v>0</v>
      </c>
      <c r="L2879" s="7">
        <v>1</v>
      </c>
      <c r="M2879" s="7" t="s">
        <v>6834</v>
      </c>
      <c r="N2879" s="7"/>
    </row>
    <row r="2880" spans="1:14" hidden="1" x14ac:dyDescent="0.35">
      <c r="A2880" s="7">
        <v>40307875</v>
      </c>
      <c r="B2880" s="7" t="s">
        <v>7363</v>
      </c>
      <c r="C2880" s="7" t="s">
        <v>4445</v>
      </c>
      <c r="D2880" s="7" t="s">
        <v>4446</v>
      </c>
      <c r="E2880" s="7" t="s">
        <v>0</v>
      </c>
      <c r="F2880" s="7" t="s">
        <v>0</v>
      </c>
      <c r="G2880" s="7">
        <v>140</v>
      </c>
      <c r="H2880" s="7">
        <v>0</v>
      </c>
      <c r="I2880" s="7">
        <v>0</v>
      </c>
      <c r="J2880" s="7">
        <v>140</v>
      </c>
      <c r="K2880" s="7" t="s">
        <v>0</v>
      </c>
      <c r="L2880" s="7">
        <v>1</v>
      </c>
      <c r="M2880" s="7" t="s">
        <v>6834</v>
      </c>
      <c r="N2880" s="7"/>
    </row>
    <row r="2881" spans="1:14" hidden="1" x14ac:dyDescent="0.35">
      <c r="A2881" s="7">
        <v>40307883</v>
      </c>
      <c r="B2881" s="7" t="s">
        <v>7364</v>
      </c>
      <c r="C2881" s="7" t="s">
        <v>4445</v>
      </c>
      <c r="D2881" s="7" t="s">
        <v>4446</v>
      </c>
      <c r="E2881" s="7" t="s">
        <v>0</v>
      </c>
      <c r="F2881" s="7" t="s">
        <v>0</v>
      </c>
      <c r="G2881" s="7">
        <v>125.93</v>
      </c>
      <c r="H2881" s="7">
        <v>0</v>
      </c>
      <c r="I2881" s="7">
        <v>0</v>
      </c>
      <c r="J2881" s="7">
        <v>125.93</v>
      </c>
      <c r="K2881" s="7" t="s">
        <v>0</v>
      </c>
      <c r="L2881" s="7">
        <v>1</v>
      </c>
      <c r="M2881" s="7" t="s">
        <v>6834</v>
      </c>
      <c r="N2881" s="7"/>
    </row>
    <row r="2882" spans="1:14" ht="26" hidden="1" x14ac:dyDescent="0.35">
      <c r="A2882" s="7">
        <v>40307905</v>
      </c>
      <c r="B2882" s="7" t="s">
        <v>7365</v>
      </c>
      <c r="C2882" s="7" t="s">
        <v>4445</v>
      </c>
      <c r="D2882" s="7" t="s">
        <v>4446</v>
      </c>
      <c r="E2882" s="7" t="s">
        <v>0</v>
      </c>
      <c r="F2882" s="7" t="s">
        <v>0</v>
      </c>
      <c r="G2882" s="7">
        <v>151.19999999999999</v>
      </c>
      <c r="H2882" s="7">
        <v>0</v>
      </c>
      <c r="I2882" s="7">
        <v>0</v>
      </c>
      <c r="J2882" s="7">
        <v>151.19999999999999</v>
      </c>
      <c r="K2882" s="7" t="s">
        <v>0</v>
      </c>
      <c r="L2882" s="7">
        <v>0</v>
      </c>
      <c r="M2882" s="7" t="s">
        <v>6834</v>
      </c>
      <c r="N2882" s="7"/>
    </row>
    <row r="2883" spans="1:14" ht="26" hidden="1" x14ac:dyDescent="0.35">
      <c r="A2883" s="7">
        <v>40307948</v>
      </c>
      <c r="B2883" s="7" t="s">
        <v>7366</v>
      </c>
      <c r="C2883" s="7" t="s">
        <v>4445</v>
      </c>
      <c r="D2883" s="7" t="s">
        <v>4446</v>
      </c>
      <c r="E2883" s="7" t="s">
        <v>0</v>
      </c>
      <c r="F2883" s="7" t="s">
        <v>0</v>
      </c>
      <c r="G2883" s="7">
        <v>15.12</v>
      </c>
      <c r="H2883" s="7">
        <v>0</v>
      </c>
      <c r="I2883" s="7">
        <v>0</v>
      </c>
      <c r="J2883" s="7">
        <v>15.12</v>
      </c>
      <c r="K2883" s="7" t="s">
        <v>0</v>
      </c>
      <c r="L2883" s="7">
        <v>0</v>
      </c>
      <c r="M2883" s="7" t="s">
        <v>6834</v>
      </c>
      <c r="N2883" s="7"/>
    </row>
    <row r="2884" spans="1:14" hidden="1" x14ac:dyDescent="0.35">
      <c r="A2884" s="7">
        <v>40307980</v>
      </c>
      <c r="B2884" s="7" t="s">
        <v>7367</v>
      </c>
      <c r="C2884" s="7" t="s">
        <v>4445</v>
      </c>
      <c r="D2884" s="7" t="s">
        <v>4446</v>
      </c>
      <c r="E2884" s="7" t="s">
        <v>0</v>
      </c>
      <c r="F2884" s="7" t="s">
        <v>0</v>
      </c>
      <c r="G2884" s="7">
        <v>5.3</v>
      </c>
      <c r="H2884" s="7">
        <v>0</v>
      </c>
      <c r="I2884" s="7">
        <v>0</v>
      </c>
      <c r="J2884" s="7">
        <v>5.3</v>
      </c>
      <c r="K2884" s="7" t="s">
        <v>0</v>
      </c>
      <c r="L2884" s="7">
        <v>1</v>
      </c>
      <c r="M2884" s="7" t="s">
        <v>6834</v>
      </c>
      <c r="N2884" s="7"/>
    </row>
    <row r="2885" spans="1:14" ht="26" hidden="1" x14ac:dyDescent="0.35">
      <c r="A2885" s="7">
        <v>40307999</v>
      </c>
      <c r="B2885" s="7" t="s">
        <v>7368</v>
      </c>
      <c r="C2885" s="7" t="s">
        <v>4445</v>
      </c>
      <c r="D2885" s="7" t="s">
        <v>4446</v>
      </c>
      <c r="E2885" s="7" t="s">
        <v>0</v>
      </c>
      <c r="F2885" s="7" t="s">
        <v>0</v>
      </c>
      <c r="G2885" s="7">
        <v>12.53</v>
      </c>
      <c r="H2885" s="7">
        <v>0</v>
      </c>
      <c r="I2885" s="7">
        <v>0</v>
      </c>
      <c r="J2885" s="7">
        <v>12.53</v>
      </c>
      <c r="K2885" s="7" t="s">
        <v>0</v>
      </c>
      <c r="L2885" s="7">
        <v>0</v>
      </c>
      <c r="M2885" s="7" t="s">
        <v>6834</v>
      </c>
      <c r="N2885" s="7"/>
    </row>
    <row r="2886" spans="1:14" hidden="1" x14ac:dyDescent="0.35">
      <c r="A2886" s="7">
        <v>40308014</v>
      </c>
      <c r="B2886" s="7" t="s">
        <v>7369</v>
      </c>
      <c r="C2886" s="7" t="s">
        <v>4445</v>
      </c>
      <c r="D2886" s="7" t="s">
        <v>4446</v>
      </c>
      <c r="E2886" s="7" t="s">
        <v>0</v>
      </c>
      <c r="F2886" s="7" t="s">
        <v>0</v>
      </c>
      <c r="G2886" s="7">
        <v>21.6</v>
      </c>
      <c r="H2886" s="7">
        <v>0</v>
      </c>
      <c r="I2886" s="7">
        <v>0</v>
      </c>
      <c r="J2886" s="7">
        <v>21.6</v>
      </c>
      <c r="K2886" s="7" t="s">
        <v>0</v>
      </c>
      <c r="L2886" s="7">
        <v>0</v>
      </c>
      <c r="M2886" s="7" t="s">
        <v>6834</v>
      </c>
      <c r="N2886" s="7"/>
    </row>
    <row r="2887" spans="1:14" hidden="1" x14ac:dyDescent="0.35">
      <c r="A2887" s="7">
        <v>40308022</v>
      </c>
      <c r="B2887" s="7" t="s">
        <v>7370</v>
      </c>
      <c r="C2887" s="7" t="s">
        <v>4445</v>
      </c>
      <c r="D2887" s="7" t="s">
        <v>4446</v>
      </c>
      <c r="E2887" s="7" t="s">
        <v>0</v>
      </c>
      <c r="F2887" s="7" t="s">
        <v>0</v>
      </c>
      <c r="G2887" s="7">
        <v>5.83</v>
      </c>
      <c r="H2887" s="7">
        <v>0</v>
      </c>
      <c r="I2887" s="7">
        <v>0</v>
      </c>
      <c r="J2887" s="7">
        <v>5.83</v>
      </c>
      <c r="K2887" s="7" t="s">
        <v>0</v>
      </c>
      <c r="L2887" s="7">
        <v>0</v>
      </c>
      <c r="M2887" s="7" t="s">
        <v>6834</v>
      </c>
      <c r="N2887" s="7"/>
    </row>
    <row r="2888" spans="1:14" hidden="1" x14ac:dyDescent="0.35">
      <c r="A2888" s="7">
        <v>40308090</v>
      </c>
      <c r="B2888" s="7" t="s">
        <v>7371</v>
      </c>
      <c r="C2888" s="7" t="s">
        <v>4445</v>
      </c>
      <c r="D2888" s="7" t="s">
        <v>4446</v>
      </c>
      <c r="E2888" s="7" t="s">
        <v>0</v>
      </c>
      <c r="F2888" s="7" t="s">
        <v>0</v>
      </c>
      <c r="G2888" s="7">
        <v>10.8</v>
      </c>
      <c r="H2888" s="7">
        <v>0</v>
      </c>
      <c r="I2888" s="7">
        <v>0</v>
      </c>
      <c r="J2888" s="7">
        <v>10.8</v>
      </c>
      <c r="K2888" s="7" t="s">
        <v>0</v>
      </c>
      <c r="L2888" s="7">
        <v>1</v>
      </c>
      <c r="M2888" s="7" t="s">
        <v>6834</v>
      </c>
      <c r="N2888" s="7"/>
    </row>
    <row r="2889" spans="1:14" hidden="1" x14ac:dyDescent="0.35">
      <c r="A2889" s="7">
        <v>40308120</v>
      </c>
      <c r="B2889" s="7" t="s">
        <v>7372</v>
      </c>
      <c r="C2889" s="7" t="s">
        <v>4445</v>
      </c>
      <c r="D2889" s="7" t="s">
        <v>4446</v>
      </c>
      <c r="E2889" s="7" t="s">
        <v>0</v>
      </c>
      <c r="F2889" s="7" t="s">
        <v>0</v>
      </c>
      <c r="G2889" s="7">
        <v>34.78</v>
      </c>
      <c r="H2889" s="7">
        <v>0</v>
      </c>
      <c r="I2889" s="7">
        <v>0</v>
      </c>
      <c r="J2889" s="7">
        <v>34.78</v>
      </c>
      <c r="K2889" s="7" t="s">
        <v>0</v>
      </c>
      <c r="L2889" s="7">
        <v>1</v>
      </c>
      <c r="M2889" s="7" t="s">
        <v>6834</v>
      </c>
      <c r="N2889" s="7"/>
    </row>
    <row r="2890" spans="1:14" hidden="1" x14ac:dyDescent="0.35">
      <c r="A2890" s="7">
        <v>40308138</v>
      </c>
      <c r="B2890" s="7" t="s">
        <v>7373</v>
      </c>
      <c r="C2890" s="7" t="s">
        <v>4445</v>
      </c>
      <c r="D2890" s="7" t="s">
        <v>4446</v>
      </c>
      <c r="E2890" s="7" t="s">
        <v>0</v>
      </c>
      <c r="F2890" s="7" t="s">
        <v>0</v>
      </c>
      <c r="G2890" s="7">
        <v>34.78</v>
      </c>
      <c r="H2890" s="7">
        <v>0</v>
      </c>
      <c r="I2890" s="7">
        <v>0</v>
      </c>
      <c r="J2890" s="7">
        <v>34.78</v>
      </c>
      <c r="K2890" s="7" t="s">
        <v>0</v>
      </c>
      <c r="L2890" s="7">
        <v>1</v>
      </c>
      <c r="M2890" s="7" t="s">
        <v>6834</v>
      </c>
      <c r="N2890" s="7"/>
    </row>
    <row r="2891" spans="1:14" hidden="1" x14ac:dyDescent="0.35">
      <c r="A2891" s="7">
        <v>40308154</v>
      </c>
      <c r="B2891" s="7" t="s">
        <v>7374</v>
      </c>
      <c r="C2891" s="7" t="s">
        <v>4445</v>
      </c>
      <c r="D2891" s="7" t="s">
        <v>4446</v>
      </c>
      <c r="E2891" s="7" t="s">
        <v>0</v>
      </c>
      <c r="F2891" s="7" t="s">
        <v>0</v>
      </c>
      <c r="G2891" s="7">
        <v>17.93</v>
      </c>
      <c r="H2891" s="7">
        <v>0</v>
      </c>
      <c r="I2891" s="7">
        <v>0</v>
      </c>
      <c r="J2891" s="7">
        <v>17.93</v>
      </c>
      <c r="K2891" s="7" t="s">
        <v>0</v>
      </c>
      <c r="L2891" s="7">
        <v>0</v>
      </c>
      <c r="M2891" s="7" t="s">
        <v>6834</v>
      </c>
      <c r="N2891" s="7"/>
    </row>
    <row r="2892" spans="1:14" hidden="1" x14ac:dyDescent="0.35">
      <c r="A2892" s="7">
        <v>40308162</v>
      </c>
      <c r="B2892" s="7" t="s">
        <v>7375</v>
      </c>
      <c r="C2892" s="7" t="s">
        <v>4445</v>
      </c>
      <c r="D2892" s="7" t="s">
        <v>4446</v>
      </c>
      <c r="E2892" s="7" t="s">
        <v>0</v>
      </c>
      <c r="F2892" s="7" t="s">
        <v>0</v>
      </c>
      <c r="G2892" s="7">
        <v>28.22</v>
      </c>
      <c r="H2892" s="7">
        <v>0</v>
      </c>
      <c r="I2892" s="7">
        <v>0</v>
      </c>
      <c r="J2892" s="7">
        <v>28.22</v>
      </c>
      <c r="K2892" s="7" t="s">
        <v>0</v>
      </c>
      <c r="L2892" s="7">
        <v>1</v>
      </c>
      <c r="M2892" s="7" t="s">
        <v>6834</v>
      </c>
      <c r="N2892" s="7"/>
    </row>
    <row r="2893" spans="1:14" hidden="1" x14ac:dyDescent="0.35">
      <c r="A2893" s="7">
        <v>40308170</v>
      </c>
      <c r="B2893" s="7" t="s">
        <v>7376</v>
      </c>
      <c r="C2893" s="7" t="s">
        <v>4445</v>
      </c>
      <c r="D2893" s="7" t="s">
        <v>4446</v>
      </c>
      <c r="E2893" s="7" t="s">
        <v>0</v>
      </c>
      <c r="F2893" s="7" t="s">
        <v>0</v>
      </c>
      <c r="G2893" s="7">
        <v>17.93</v>
      </c>
      <c r="H2893" s="7">
        <v>0</v>
      </c>
      <c r="I2893" s="7">
        <v>0</v>
      </c>
      <c r="J2893" s="7">
        <v>17.93</v>
      </c>
      <c r="K2893" s="7" t="s">
        <v>0</v>
      </c>
      <c r="L2893" s="7">
        <v>1</v>
      </c>
      <c r="M2893" s="7" t="s">
        <v>6834</v>
      </c>
      <c r="N2893" s="7"/>
    </row>
    <row r="2894" spans="1:14" hidden="1" x14ac:dyDescent="0.35">
      <c r="A2894" s="7">
        <v>40308286</v>
      </c>
      <c r="B2894" s="7" t="s">
        <v>7377</v>
      </c>
      <c r="C2894" s="7" t="s">
        <v>4445</v>
      </c>
      <c r="D2894" s="7" t="s">
        <v>4446</v>
      </c>
      <c r="E2894" s="7" t="s">
        <v>0</v>
      </c>
      <c r="F2894" s="7" t="s">
        <v>0</v>
      </c>
      <c r="G2894" s="7">
        <v>9.35</v>
      </c>
      <c r="H2894" s="7">
        <v>0</v>
      </c>
      <c r="I2894" s="7">
        <v>0</v>
      </c>
      <c r="J2894" s="7">
        <v>9.35</v>
      </c>
      <c r="K2894" s="7" t="s">
        <v>0</v>
      </c>
      <c r="L2894" s="7">
        <v>0</v>
      </c>
      <c r="M2894" s="7" t="s">
        <v>6834</v>
      </c>
      <c r="N2894" s="7"/>
    </row>
    <row r="2895" spans="1:14" hidden="1" x14ac:dyDescent="0.35">
      <c r="A2895" s="7">
        <v>40308308</v>
      </c>
      <c r="B2895" s="7" t="s">
        <v>7378</v>
      </c>
      <c r="C2895" s="7" t="s">
        <v>4445</v>
      </c>
      <c r="D2895" s="7" t="s">
        <v>4446</v>
      </c>
      <c r="E2895" s="7" t="s">
        <v>0</v>
      </c>
      <c r="F2895" s="7" t="s">
        <v>0</v>
      </c>
      <c r="G2895" s="7">
        <v>16.82</v>
      </c>
      <c r="H2895" s="7">
        <v>0</v>
      </c>
      <c r="I2895" s="7">
        <v>0</v>
      </c>
      <c r="J2895" s="7">
        <v>16.82</v>
      </c>
      <c r="K2895" s="7" t="s">
        <v>0</v>
      </c>
      <c r="L2895" s="7">
        <v>1</v>
      </c>
      <c r="M2895" s="7" t="s">
        <v>6834</v>
      </c>
      <c r="N2895" s="7"/>
    </row>
    <row r="2896" spans="1:14" hidden="1" x14ac:dyDescent="0.35">
      <c r="A2896" s="7">
        <v>40308317</v>
      </c>
      <c r="B2896" s="7" t="s">
        <v>7379</v>
      </c>
      <c r="C2896" s="7" t="s">
        <v>4445</v>
      </c>
      <c r="D2896" s="7" t="s">
        <v>4446</v>
      </c>
      <c r="E2896" s="7" t="s">
        <v>0</v>
      </c>
      <c r="F2896" s="7" t="s">
        <v>0</v>
      </c>
      <c r="G2896" s="7">
        <v>23.11</v>
      </c>
      <c r="H2896" s="7">
        <v>0</v>
      </c>
      <c r="I2896" s="7">
        <v>0</v>
      </c>
      <c r="J2896" s="7">
        <v>23.11</v>
      </c>
      <c r="K2896" s="7" t="s">
        <v>0</v>
      </c>
      <c r="L2896" s="7">
        <v>1</v>
      </c>
      <c r="M2896" s="7" t="s">
        <v>6834</v>
      </c>
      <c r="N2896" s="7"/>
    </row>
    <row r="2897" spans="1:14" hidden="1" x14ac:dyDescent="0.35">
      <c r="A2897" s="7">
        <v>40308367</v>
      </c>
      <c r="B2897" s="7" t="s">
        <v>7380</v>
      </c>
      <c r="C2897" s="7" t="s">
        <v>4445</v>
      </c>
      <c r="D2897" s="7" t="s">
        <v>4446</v>
      </c>
      <c r="E2897" s="7" t="s">
        <v>0</v>
      </c>
      <c r="F2897" s="7" t="s">
        <v>0</v>
      </c>
      <c r="G2897" s="7">
        <v>54.32</v>
      </c>
      <c r="H2897" s="7">
        <v>0</v>
      </c>
      <c r="I2897" s="7">
        <v>0</v>
      </c>
      <c r="J2897" s="7">
        <v>54.32</v>
      </c>
      <c r="K2897" s="7" t="s">
        <v>0</v>
      </c>
      <c r="L2897" s="7">
        <v>0</v>
      </c>
      <c r="M2897" s="7" t="s">
        <v>6834</v>
      </c>
      <c r="N2897" s="7"/>
    </row>
    <row r="2898" spans="1:14" hidden="1" x14ac:dyDescent="0.35">
      <c r="A2898" s="7">
        <v>40308413</v>
      </c>
      <c r="B2898" s="7" t="s">
        <v>7381</v>
      </c>
      <c r="C2898" s="7" t="s">
        <v>4445</v>
      </c>
      <c r="D2898" s="7" t="s">
        <v>4446</v>
      </c>
      <c r="E2898" s="7" t="s">
        <v>0</v>
      </c>
      <c r="F2898" s="7" t="s">
        <v>0</v>
      </c>
      <c r="G2898" s="7">
        <v>46.8</v>
      </c>
      <c r="H2898" s="7">
        <v>0</v>
      </c>
      <c r="I2898" s="7">
        <v>0</v>
      </c>
      <c r="J2898" s="7">
        <v>46.8</v>
      </c>
      <c r="K2898" s="7" t="s">
        <v>0</v>
      </c>
      <c r="L2898" s="7">
        <v>0</v>
      </c>
      <c r="M2898" s="7" t="s">
        <v>6834</v>
      </c>
      <c r="N2898" s="7"/>
    </row>
    <row r="2899" spans="1:14" hidden="1" x14ac:dyDescent="0.35">
      <c r="A2899" s="7">
        <v>40308443</v>
      </c>
      <c r="B2899" s="7" t="s">
        <v>7382</v>
      </c>
      <c r="C2899" s="7" t="s">
        <v>4445</v>
      </c>
      <c r="D2899" s="7" t="s">
        <v>4446</v>
      </c>
      <c r="E2899" s="7" t="s">
        <v>0</v>
      </c>
      <c r="F2899" s="7" t="s">
        <v>0</v>
      </c>
      <c r="G2899" s="7">
        <v>97.6</v>
      </c>
      <c r="H2899" s="7">
        <v>0</v>
      </c>
      <c r="I2899" s="7">
        <v>0</v>
      </c>
      <c r="J2899" s="7">
        <v>97.6</v>
      </c>
      <c r="K2899" s="7" t="s">
        <v>0</v>
      </c>
      <c r="L2899" s="7">
        <v>1</v>
      </c>
      <c r="M2899" s="7" t="s">
        <v>6834</v>
      </c>
      <c r="N2899" s="7"/>
    </row>
    <row r="2900" spans="1:14" hidden="1" x14ac:dyDescent="0.35">
      <c r="A2900" s="7">
        <v>40308453</v>
      </c>
      <c r="B2900" s="7" t="s">
        <v>7383</v>
      </c>
      <c r="C2900" s="7" t="s">
        <v>4445</v>
      </c>
      <c r="D2900" s="7" t="s">
        <v>4446</v>
      </c>
      <c r="E2900" s="7" t="s">
        <v>0</v>
      </c>
      <c r="F2900" s="7" t="s">
        <v>0</v>
      </c>
      <c r="G2900" s="7">
        <v>15.12</v>
      </c>
      <c r="H2900" s="7">
        <v>0</v>
      </c>
      <c r="I2900" s="7">
        <v>0</v>
      </c>
      <c r="J2900" s="7">
        <v>15.12</v>
      </c>
      <c r="K2900" s="7" t="s">
        <v>0</v>
      </c>
      <c r="L2900" s="7">
        <v>1</v>
      </c>
      <c r="M2900" s="7" t="s">
        <v>6834</v>
      </c>
      <c r="N2900" s="7"/>
    </row>
    <row r="2901" spans="1:14" hidden="1" x14ac:dyDescent="0.35">
      <c r="A2901" s="7">
        <v>40308529</v>
      </c>
      <c r="B2901" s="7" t="s">
        <v>7384</v>
      </c>
      <c r="C2901" s="7" t="s">
        <v>4445</v>
      </c>
      <c r="D2901" s="7" t="s">
        <v>4446</v>
      </c>
      <c r="E2901" s="7" t="s">
        <v>0</v>
      </c>
      <c r="F2901" s="7" t="s">
        <v>0</v>
      </c>
      <c r="G2901" s="7">
        <v>43.2</v>
      </c>
      <c r="H2901" s="7">
        <v>0</v>
      </c>
      <c r="I2901" s="7">
        <v>0</v>
      </c>
      <c r="J2901" s="7">
        <v>43.2</v>
      </c>
      <c r="K2901" s="7" t="s">
        <v>0</v>
      </c>
      <c r="L2901" s="7">
        <v>0</v>
      </c>
      <c r="M2901" s="7" t="s">
        <v>6834</v>
      </c>
      <c r="N2901" s="7"/>
    </row>
    <row r="2902" spans="1:14" hidden="1" x14ac:dyDescent="0.35">
      <c r="A2902" s="7">
        <v>40308804</v>
      </c>
      <c r="B2902" s="7" t="s">
        <v>7385</v>
      </c>
      <c r="C2902" s="7" t="s">
        <v>4445</v>
      </c>
      <c r="D2902" s="7" t="s">
        <v>4446</v>
      </c>
      <c r="E2902" s="7" t="s">
        <v>0</v>
      </c>
      <c r="F2902" s="7" t="s">
        <v>0</v>
      </c>
      <c r="G2902" s="7">
        <v>33</v>
      </c>
      <c r="H2902" s="7">
        <v>0</v>
      </c>
      <c r="I2902" s="7">
        <v>0</v>
      </c>
      <c r="J2902" s="7">
        <v>33</v>
      </c>
      <c r="K2902" s="7" t="s">
        <v>0</v>
      </c>
      <c r="L2902" s="7">
        <v>1</v>
      </c>
      <c r="M2902" s="7" t="s">
        <v>6834</v>
      </c>
      <c r="N2902" s="7"/>
    </row>
    <row r="2903" spans="1:14" hidden="1" x14ac:dyDescent="0.35">
      <c r="A2903" s="7">
        <v>40314430</v>
      </c>
      <c r="B2903" s="7" t="s">
        <v>7386</v>
      </c>
      <c r="C2903" s="7" t="s">
        <v>4445</v>
      </c>
      <c r="D2903" s="7" t="s">
        <v>4446</v>
      </c>
      <c r="E2903" s="7" t="s">
        <v>0</v>
      </c>
      <c r="F2903" s="7" t="s">
        <v>0</v>
      </c>
      <c r="G2903" s="7">
        <v>77.599999999999994</v>
      </c>
      <c r="H2903" s="7">
        <v>0</v>
      </c>
      <c r="I2903" s="7">
        <v>0</v>
      </c>
      <c r="J2903" s="7">
        <v>77.599999999999994</v>
      </c>
      <c r="K2903" s="7" t="s">
        <v>0</v>
      </c>
      <c r="L2903" s="7">
        <v>1</v>
      </c>
      <c r="M2903" s="7" t="s">
        <v>6834</v>
      </c>
      <c r="N2903" s="7"/>
    </row>
    <row r="2904" spans="1:14" hidden="1" x14ac:dyDescent="0.35">
      <c r="A2904" s="7">
        <v>40319040</v>
      </c>
      <c r="B2904" s="7" t="s">
        <v>7387</v>
      </c>
      <c r="C2904" s="7" t="s">
        <v>4445</v>
      </c>
      <c r="D2904" s="7" t="s">
        <v>4446</v>
      </c>
      <c r="E2904" s="7" t="s">
        <v>0</v>
      </c>
      <c r="F2904" s="7" t="s">
        <v>0</v>
      </c>
      <c r="G2904" s="7">
        <v>4.7300000000000004</v>
      </c>
      <c r="H2904" s="7">
        <v>0</v>
      </c>
      <c r="I2904" s="7">
        <v>0</v>
      </c>
      <c r="J2904" s="7">
        <v>4.7300000000000004</v>
      </c>
      <c r="K2904" s="7" t="s">
        <v>0</v>
      </c>
      <c r="L2904" s="7">
        <v>0</v>
      </c>
      <c r="M2904" s="7" t="s">
        <v>6834</v>
      </c>
      <c r="N2904" s="7"/>
    </row>
    <row r="2905" spans="1:14" hidden="1" x14ac:dyDescent="0.35">
      <c r="A2905" s="7">
        <v>40319121</v>
      </c>
      <c r="B2905" s="7" t="s">
        <v>7388</v>
      </c>
      <c r="C2905" s="7" t="s">
        <v>4445</v>
      </c>
      <c r="D2905" s="7" t="s">
        <v>4446</v>
      </c>
      <c r="E2905" s="7" t="s">
        <v>0</v>
      </c>
      <c r="F2905" s="7" t="s">
        <v>0</v>
      </c>
      <c r="G2905" s="7">
        <v>10.8</v>
      </c>
      <c r="H2905" s="7">
        <v>0</v>
      </c>
      <c r="I2905" s="7">
        <v>0</v>
      </c>
      <c r="J2905" s="7">
        <v>10.8</v>
      </c>
      <c r="K2905" s="7" t="s">
        <v>0</v>
      </c>
      <c r="L2905" s="7">
        <v>0</v>
      </c>
      <c r="M2905" s="7" t="s">
        <v>6834</v>
      </c>
      <c r="N2905" s="7"/>
    </row>
    <row r="2906" spans="1:14" hidden="1" x14ac:dyDescent="0.35">
      <c r="A2906" s="7">
        <v>40319270</v>
      </c>
      <c r="B2906" s="7" t="s">
        <v>7389</v>
      </c>
      <c r="C2906" s="7" t="s">
        <v>4445</v>
      </c>
      <c r="D2906" s="7" t="s">
        <v>4446</v>
      </c>
      <c r="E2906" s="7" t="s">
        <v>0</v>
      </c>
      <c r="F2906" s="7" t="s">
        <v>0</v>
      </c>
      <c r="G2906" s="7">
        <v>3.02</v>
      </c>
      <c r="H2906" s="7">
        <v>0</v>
      </c>
      <c r="I2906" s="7">
        <v>0</v>
      </c>
      <c r="J2906" s="7">
        <v>3.02</v>
      </c>
      <c r="K2906" s="7" t="s">
        <v>0</v>
      </c>
      <c r="L2906" s="7">
        <v>0</v>
      </c>
      <c r="M2906" s="7" t="s">
        <v>6834</v>
      </c>
      <c r="N2906" s="7"/>
    </row>
    <row r="2907" spans="1:14" hidden="1" x14ac:dyDescent="0.35">
      <c r="A2907" s="7">
        <v>40319318</v>
      </c>
      <c r="B2907" s="7" t="s">
        <v>7390</v>
      </c>
      <c r="C2907" s="7" t="s">
        <v>4445</v>
      </c>
      <c r="D2907" s="7" t="s">
        <v>4446</v>
      </c>
      <c r="E2907" s="7" t="s">
        <v>0</v>
      </c>
      <c r="F2907" s="7" t="s">
        <v>0</v>
      </c>
      <c r="G2907" s="7">
        <v>11.45</v>
      </c>
      <c r="H2907" s="7">
        <v>0</v>
      </c>
      <c r="I2907" s="7">
        <v>0</v>
      </c>
      <c r="J2907" s="7">
        <v>11.45</v>
      </c>
      <c r="K2907" s="7" t="s">
        <v>0</v>
      </c>
      <c r="L2907" s="7">
        <v>0</v>
      </c>
      <c r="M2907" s="7" t="s">
        <v>6834</v>
      </c>
      <c r="N2907" s="7"/>
    </row>
    <row r="2908" spans="1:14" hidden="1" x14ac:dyDescent="0.35">
      <c r="A2908" s="7">
        <v>40319326</v>
      </c>
      <c r="B2908" s="7" t="s">
        <v>7391</v>
      </c>
      <c r="C2908" s="7" t="s">
        <v>4445</v>
      </c>
      <c r="D2908" s="7" t="s">
        <v>4446</v>
      </c>
      <c r="E2908" s="7" t="s">
        <v>0</v>
      </c>
      <c r="F2908" s="7" t="s">
        <v>0</v>
      </c>
      <c r="G2908" s="7">
        <v>181.78</v>
      </c>
      <c r="H2908" s="7">
        <v>0</v>
      </c>
      <c r="I2908" s="7">
        <v>0</v>
      </c>
      <c r="J2908" s="7">
        <v>181.78</v>
      </c>
      <c r="K2908" s="7" t="s">
        <v>0</v>
      </c>
      <c r="L2908" s="7">
        <v>0</v>
      </c>
      <c r="M2908" s="7" t="s">
        <v>6834</v>
      </c>
      <c r="N2908" s="7"/>
    </row>
    <row r="2909" spans="1:14" hidden="1" x14ac:dyDescent="0.35">
      <c r="A2909" s="7">
        <v>40323048</v>
      </c>
      <c r="B2909" s="7" t="s">
        <v>7392</v>
      </c>
      <c r="C2909" s="7" t="s">
        <v>4445</v>
      </c>
      <c r="D2909" s="7" t="s">
        <v>4446</v>
      </c>
      <c r="E2909" s="7" t="s">
        <v>0</v>
      </c>
      <c r="F2909" s="7" t="s">
        <v>0</v>
      </c>
      <c r="G2909" s="7">
        <v>259.56</v>
      </c>
      <c r="H2909" s="7">
        <v>0</v>
      </c>
      <c r="I2909" s="7">
        <v>0</v>
      </c>
      <c r="J2909" s="7">
        <v>259.56</v>
      </c>
      <c r="K2909" s="7" t="s">
        <v>0</v>
      </c>
      <c r="L2909" s="7">
        <v>0</v>
      </c>
      <c r="M2909" s="7" t="s">
        <v>6834</v>
      </c>
      <c r="N2909" s="7"/>
    </row>
    <row r="2910" spans="1:14" hidden="1" x14ac:dyDescent="0.35">
      <c r="A2910" s="7">
        <v>40323153</v>
      </c>
      <c r="B2910" s="7" t="s">
        <v>7393</v>
      </c>
      <c r="C2910" s="7" t="s">
        <v>4445</v>
      </c>
      <c r="D2910" s="7" t="s">
        <v>4446</v>
      </c>
      <c r="E2910" s="7" t="s">
        <v>0</v>
      </c>
      <c r="F2910" s="7" t="s">
        <v>0</v>
      </c>
      <c r="G2910" s="7">
        <v>227.33</v>
      </c>
      <c r="H2910" s="7">
        <v>0</v>
      </c>
      <c r="I2910" s="7">
        <v>0</v>
      </c>
      <c r="J2910" s="7">
        <v>227.33</v>
      </c>
      <c r="K2910" s="7" t="s">
        <v>0</v>
      </c>
      <c r="L2910" s="7">
        <v>1</v>
      </c>
      <c r="M2910" s="7" t="s">
        <v>6834</v>
      </c>
      <c r="N2910" s="7"/>
    </row>
    <row r="2911" spans="1:14" hidden="1" x14ac:dyDescent="0.35">
      <c r="A2911" s="7">
        <v>40323404</v>
      </c>
      <c r="B2911" s="7" t="s">
        <v>7394</v>
      </c>
      <c r="C2911" s="7" t="s">
        <v>4445</v>
      </c>
      <c r="D2911" s="7" t="s">
        <v>4446</v>
      </c>
      <c r="E2911" s="7" t="s">
        <v>0</v>
      </c>
      <c r="F2911" s="7" t="s">
        <v>0</v>
      </c>
      <c r="G2911" s="7">
        <v>44.21</v>
      </c>
      <c r="H2911" s="7">
        <v>0</v>
      </c>
      <c r="I2911" s="7">
        <v>0</v>
      </c>
      <c r="J2911" s="7">
        <v>44.21</v>
      </c>
      <c r="K2911" s="7" t="s">
        <v>0</v>
      </c>
      <c r="L2911" s="7">
        <v>0</v>
      </c>
      <c r="M2911" s="7" t="s">
        <v>6834</v>
      </c>
      <c r="N2911" s="7"/>
    </row>
    <row r="2912" spans="1:14" hidden="1" x14ac:dyDescent="0.35">
      <c r="A2912" s="7">
        <v>40323897</v>
      </c>
      <c r="B2912" s="7" t="s">
        <v>7395</v>
      </c>
      <c r="C2912" s="7" t="s">
        <v>4445</v>
      </c>
      <c r="D2912" s="7" t="s">
        <v>4446</v>
      </c>
      <c r="E2912" s="7" t="s">
        <v>0</v>
      </c>
      <c r="F2912" s="7" t="s">
        <v>0</v>
      </c>
      <c r="G2912" s="7">
        <v>43.2</v>
      </c>
      <c r="H2912" s="7">
        <v>0</v>
      </c>
      <c r="I2912" s="7">
        <v>0</v>
      </c>
      <c r="J2912" s="7">
        <v>43.2</v>
      </c>
      <c r="K2912" s="7" t="s">
        <v>0</v>
      </c>
      <c r="L2912" s="7">
        <v>0</v>
      </c>
      <c r="M2912" s="7" t="s">
        <v>6834</v>
      </c>
      <c r="N2912" s="7"/>
    </row>
    <row r="2913" spans="1:14" hidden="1" x14ac:dyDescent="0.35">
      <c r="A2913" s="7">
        <v>40323900</v>
      </c>
      <c r="B2913" s="7" t="s">
        <v>7396</v>
      </c>
      <c r="C2913" s="7" t="s">
        <v>4445</v>
      </c>
      <c r="D2913" s="7" t="s">
        <v>4446</v>
      </c>
      <c r="E2913" s="7" t="s">
        <v>0</v>
      </c>
      <c r="F2913" s="7" t="s">
        <v>0</v>
      </c>
      <c r="G2913" s="7">
        <v>25.06</v>
      </c>
      <c r="H2913" s="7">
        <v>0</v>
      </c>
      <c r="I2913" s="7">
        <v>0</v>
      </c>
      <c r="J2913" s="7">
        <v>25.06</v>
      </c>
      <c r="K2913" s="7" t="s">
        <v>0</v>
      </c>
      <c r="L2913" s="7">
        <v>0</v>
      </c>
      <c r="M2913" s="7" t="s">
        <v>6834</v>
      </c>
      <c r="N2913" s="7"/>
    </row>
    <row r="2914" spans="1:14" hidden="1" x14ac:dyDescent="0.35">
      <c r="A2914" s="7">
        <v>40323919</v>
      </c>
      <c r="B2914" s="7" t="s">
        <v>7397</v>
      </c>
      <c r="C2914" s="7" t="s">
        <v>4445</v>
      </c>
      <c r="D2914" s="7" t="s">
        <v>4446</v>
      </c>
      <c r="E2914" s="7" t="s">
        <v>0</v>
      </c>
      <c r="F2914" s="7" t="s">
        <v>0</v>
      </c>
      <c r="G2914" s="7">
        <v>36.07</v>
      </c>
      <c r="H2914" s="7">
        <v>0</v>
      </c>
      <c r="I2914" s="7">
        <v>0</v>
      </c>
      <c r="J2914" s="7">
        <v>36.07</v>
      </c>
      <c r="K2914" s="7" t="s">
        <v>0</v>
      </c>
      <c r="L2914" s="7">
        <v>0</v>
      </c>
      <c r="M2914" s="7" t="s">
        <v>6834</v>
      </c>
      <c r="N2914" s="7"/>
    </row>
    <row r="2915" spans="1:14" hidden="1" x14ac:dyDescent="0.35">
      <c r="A2915" s="7">
        <v>40323978</v>
      </c>
      <c r="B2915" s="7" t="s">
        <v>7398</v>
      </c>
      <c r="C2915" s="7" t="s">
        <v>4445</v>
      </c>
      <c r="D2915" s="7" t="s">
        <v>4446</v>
      </c>
      <c r="E2915" s="7" t="s">
        <v>0</v>
      </c>
      <c r="F2915" s="7" t="s">
        <v>0</v>
      </c>
      <c r="G2915" s="7">
        <v>4.32</v>
      </c>
      <c r="H2915" s="7">
        <v>0</v>
      </c>
      <c r="I2915" s="7">
        <v>0</v>
      </c>
      <c r="J2915" s="7">
        <v>4.32</v>
      </c>
      <c r="K2915" s="7" t="s">
        <v>0</v>
      </c>
      <c r="L2915" s="7">
        <v>0</v>
      </c>
      <c r="M2915" s="7" t="s">
        <v>6834</v>
      </c>
      <c r="N2915" s="7"/>
    </row>
    <row r="2916" spans="1:14" hidden="1" x14ac:dyDescent="0.35">
      <c r="A2916" s="7">
        <v>40324052</v>
      </c>
      <c r="B2916" s="7" t="s">
        <v>7399</v>
      </c>
      <c r="C2916" s="7" t="s">
        <v>4457</v>
      </c>
      <c r="D2916" s="7" t="s">
        <v>4446</v>
      </c>
      <c r="E2916" s="7" t="s">
        <v>0</v>
      </c>
      <c r="F2916" s="7" t="s">
        <v>0</v>
      </c>
      <c r="G2916" s="7">
        <v>44.21</v>
      </c>
      <c r="H2916" s="7">
        <v>0</v>
      </c>
      <c r="I2916" s="7">
        <v>0</v>
      </c>
      <c r="J2916" s="7">
        <v>44.21</v>
      </c>
      <c r="K2916" s="7" t="s">
        <v>0</v>
      </c>
      <c r="L2916" s="7">
        <v>0</v>
      </c>
      <c r="M2916" s="7" t="s">
        <v>6834</v>
      </c>
      <c r="N2916" s="7"/>
    </row>
    <row r="2917" spans="1:14" hidden="1" x14ac:dyDescent="0.35">
      <c r="A2917" s="7">
        <v>40324060</v>
      </c>
      <c r="B2917" s="7" t="s">
        <v>7400</v>
      </c>
      <c r="C2917" s="7" t="s">
        <v>4445</v>
      </c>
      <c r="D2917" s="7" t="s">
        <v>4446</v>
      </c>
      <c r="E2917" s="7" t="s">
        <v>0</v>
      </c>
      <c r="F2917" s="7" t="s">
        <v>0</v>
      </c>
      <c r="G2917" s="7">
        <v>44.21</v>
      </c>
      <c r="H2917" s="7">
        <v>0</v>
      </c>
      <c r="I2917" s="7">
        <v>0</v>
      </c>
      <c r="J2917" s="7">
        <v>44.21</v>
      </c>
      <c r="K2917" s="7" t="s">
        <v>0</v>
      </c>
      <c r="L2917" s="7">
        <v>0</v>
      </c>
      <c r="M2917" s="7" t="s">
        <v>6834</v>
      </c>
      <c r="N2917" s="7"/>
    </row>
    <row r="2918" spans="1:14" hidden="1" x14ac:dyDescent="0.35">
      <c r="A2918" s="7">
        <v>40324176</v>
      </c>
      <c r="B2918" s="7" t="s">
        <v>7401</v>
      </c>
      <c r="C2918" s="7" t="s">
        <v>4445</v>
      </c>
      <c r="D2918" s="7" t="s">
        <v>4446</v>
      </c>
      <c r="E2918" s="7" t="s">
        <v>0</v>
      </c>
      <c r="F2918" s="7" t="s">
        <v>0</v>
      </c>
      <c r="G2918" s="7">
        <v>70.709999999999994</v>
      </c>
      <c r="H2918" s="7">
        <v>0</v>
      </c>
      <c r="I2918" s="7">
        <v>0</v>
      </c>
      <c r="J2918" s="7">
        <v>70.709999999999994</v>
      </c>
      <c r="K2918" s="7" t="s">
        <v>0</v>
      </c>
      <c r="L2918" s="7">
        <v>1</v>
      </c>
      <c r="M2918" s="7" t="s">
        <v>6834</v>
      </c>
      <c r="N2918" s="7"/>
    </row>
    <row r="2919" spans="1:14" hidden="1" x14ac:dyDescent="0.35">
      <c r="A2919" s="7">
        <v>40324192</v>
      </c>
      <c r="B2919" s="7" t="s">
        <v>7402</v>
      </c>
      <c r="C2919" s="7" t="s">
        <v>4445</v>
      </c>
      <c r="D2919" s="7" t="s">
        <v>4446</v>
      </c>
      <c r="E2919" s="7" t="s">
        <v>0</v>
      </c>
      <c r="F2919" s="7" t="s">
        <v>0</v>
      </c>
      <c r="G2919" s="7">
        <v>20</v>
      </c>
      <c r="H2919" s="7">
        <v>0</v>
      </c>
      <c r="I2919" s="7">
        <v>0</v>
      </c>
      <c r="J2919" s="7">
        <v>20</v>
      </c>
      <c r="K2919" s="7" t="s">
        <v>0</v>
      </c>
      <c r="L2919" s="7">
        <v>1</v>
      </c>
      <c r="M2919" s="7" t="s">
        <v>6834</v>
      </c>
      <c r="N2919" s="7"/>
    </row>
    <row r="2920" spans="1:14" hidden="1" x14ac:dyDescent="0.35">
      <c r="A2920" s="7">
        <v>40324559</v>
      </c>
      <c r="B2920" s="7" t="s">
        <v>7403</v>
      </c>
      <c r="C2920" s="7" t="s">
        <v>4445</v>
      </c>
      <c r="D2920" s="7" t="s">
        <v>4446</v>
      </c>
      <c r="E2920" s="7" t="s">
        <v>0</v>
      </c>
      <c r="F2920" s="7" t="s">
        <v>0</v>
      </c>
      <c r="G2920" s="7">
        <v>18.899999999999999</v>
      </c>
      <c r="H2920" s="7">
        <v>0</v>
      </c>
      <c r="I2920" s="7">
        <v>0</v>
      </c>
      <c r="J2920" s="7">
        <v>18.899999999999999</v>
      </c>
      <c r="K2920" s="7" t="s">
        <v>0</v>
      </c>
      <c r="L2920" s="7">
        <v>1</v>
      </c>
      <c r="M2920" s="7" t="s">
        <v>6834</v>
      </c>
      <c r="N2920" s="7"/>
    </row>
    <row r="2921" spans="1:14" hidden="1" x14ac:dyDescent="0.35">
      <c r="A2921" s="7">
        <v>40324567</v>
      </c>
      <c r="B2921" s="7" t="s">
        <v>7404</v>
      </c>
      <c r="C2921" s="7" t="s">
        <v>4445</v>
      </c>
      <c r="D2921" s="7" t="s">
        <v>4446</v>
      </c>
      <c r="E2921" s="7" t="s">
        <v>0</v>
      </c>
      <c r="F2921" s="7" t="s">
        <v>0</v>
      </c>
      <c r="G2921" s="7">
        <v>18.899999999999999</v>
      </c>
      <c r="H2921" s="7">
        <v>0</v>
      </c>
      <c r="I2921" s="7">
        <v>0</v>
      </c>
      <c r="J2921" s="7">
        <v>18.899999999999999</v>
      </c>
      <c r="K2921" s="7" t="s">
        <v>0</v>
      </c>
      <c r="L2921" s="7">
        <v>1</v>
      </c>
      <c r="M2921" s="7" t="s">
        <v>6834</v>
      </c>
      <c r="N2921" s="7"/>
    </row>
    <row r="2922" spans="1:14" hidden="1" x14ac:dyDescent="0.35">
      <c r="A2922" s="7">
        <v>40324591</v>
      </c>
      <c r="B2922" s="7" t="s">
        <v>7405</v>
      </c>
      <c r="C2922" s="7" t="s">
        <v>4445</v>
      </c>
      <c r="D2922" s="7" t="s">
        <v>4446</v>
      </c>
      <c r="E2922" s="7" t="s">
        <v>0</v>
      </c>
      <c r="F2922" s="7" t="s">
        <v>0</v>
      </c>
      <c r="G2922" s="7">
        <v>100</v>
      </c>
      <c r="H2922" s="7">
        <v>0</v>
      </c>
      <c r="I2922" s="7">
        <v>0</v>
      </c>
      <c r="J2922" s="7">
        <v>100</v>
      </c>
      <c r="K2922" s="7" t="s">
        <v>0</v>
      </c>
      <c r="L2922" s="7">
        <v>1</v>
      </c>
      <c r="M2922" s="7" t="s">
        <v>6834</v>
      </c>
      <c r="N2922" s="7"/>
    </row>
    <row r="2923" spans="1:14" hidden="1" x14ac:dyDescent="0.35">
      <c r="A2923" s="7">
        <v>40324605</v>
      </c>
      <c r="B2923" s="7" t="s">
        <v>7406</v>
      </c>
      <c r="C2923" s="7" t="s">
        <v>4445</v>
      </c>
      <c r="D2923" s="7" t="s">
        <v>4446</v>
      </c>
      <c r="E2923" s="7" t="s">
        <v>0</v>
      </c>
      <c r="F2923" s="7" t="s">
        <v>0</v>
      </c>
      <c r="G2923" s="7">
        <v>100</v>
      </c>
      <c r="H2923" s="7">
        <v>0</v>
      </c>
      <c r="I2923" s="7">
        <v>0</v>
      </c>
      <c r="J2923" s="7">
        <v>100</v>
      </c>
      <c r="K2923" s="7" t="s">
        <v>0</v>
      </c>
      <c r="L2923" s="7">
        <v>1</v>
      </c>
      <c r="M2923" s="7" t="s">
        <v>6834</v>
      </c>
      <c r="N2923" s="7"/>
    </row>
    <row r="2924" spans="1:14" hidden="1" x14ac:dyDescent="0.35">
      <c r="A2924" s="7">
        <v>40309010</v>
      </c>
      <c r="B2924" s="7" t="s">
        <v>7407</v>
      </c>
      <c r="C2924" s="7" t="s">
        <v>4445</v>
      </c>
      <c r="D2924" s="7" t="s">
        <v>4446</v>
      </c>
      <c r="E2924" s="7" t="s">
        <v>0</v>
      </c>
      <c r="F2924" s="7" t="s">
        <v>0</v>
      </c>
      <c r="G2924" s="7">
        <v>17.170000000000002</v>
      </c>
      <c r="H2924" s="7">
        <v>0</v>
      </c>
      <c r="I2924" s="7">
        <v>0</v>
      </c>
      <c r="J2924" s="7">
        <v>17.170000000000002</v>
      </c>
      <c r="K2924" s="7" t="s">
        <v>0</v>
      </c>
      <c r="L2924" s="7">
        <v>1</v>
      </c>
      <c r="M2924" s="7" t="s">
        <v>6834</v>
      </c>
      <c r="N2924" s="7"/>
    </row>
    <row r="2925" spans="1:14" hidden="1" x14ac:dyDescent="0.35">
      <c r="A2925" s="7">
        <v>40309029</v>
      </c>
      <c r="B2925" s="7" t="s">
        <v>7408</v>
      </c>
      <c r="C2925" s="7" t="s">
        <v>4445</v>
      </c>
      <c r="D2925" s="7" t="s">
        <v>4446</v>
      </c>
      <c r="E2925" s="7" t="s">
        <v>0</v>
      </c>
      <c r="F2925" s="7" t="s">
        <v>0</v>
      </c>
      <c r="G2925" s="7">
        <v>2.16</v>
      </c>
      <c r="H2925" s="7">
        <v>0</v>
      </c>
      <c r="I2925" s="7">
        <v>0</v>
      </c>
      <c r="J2925" s="7">
        <v>2.16</v>
      </c>
      <c r="K2925" s="7" t="s">
        <v>0</v>
      </c>
      <c r="L2925" s="7">
        <v>1</v>
      </c>
      <c r="M2925" s="7" t="s">
        <v>6834</v>
      </c>
      <c r="N2925" s="7"/>
    </row>
    <row r="2926" spans="1:14" hidden="1" x14ac:dyDescent="0.35">
      <c r="A2926" s="7">
        <v>40309037</v>
      </c>
      <c r="B2926" s="7" t="s">
        <v>7409</v>
      </c>
      <c r="C2926" s="7" t="s">
        <v>4445</v>
      </c>
      <c r="D2926" s="7" t="s">
        <v>4446</v>
      </c>
      <c r="E2926" s="7" t="s">
        <v>0</v>
      </c>
      <c r="F2926" s="7" t="s">
        <v>0</v>
      </c>
      <c r="G2926" s="7">
        <v>2.85</v>
      </c>
      <c r="H2926" s="7">
        <v>0</v>
      </c>
      <c r="I2926" s="7">
        <v>0</v>
      </c>
      <c r="J2926" s="7">
        <v>2.85</v>
      </c>
      <c r="K2926" s="7" t="s">
        <v>0</v>
      </c>
      <c r="L2926" s="7">
        <v>1</v>
      </c>
      <c r="M2926" s="7" t="s">
        <v>6834</v>
      </c>
      <c r="N2926" s="7"/>
    </row>
    <row r="2927" spans="1:14" hidden="1" x14ac:dyDescent="0.35">
      <c r="A2927" s="7">
        <v>40309045</v>
      </c>
      <c r="B2927" s="7" t="s">
        <v>7410</v>
      </c>
      <c r="C2927" s="7" t="s">
        <v>4445</v>
      </c>
      <c r="D2927" s="7" t="s">
        <v>4446</v>
      </c>
      <c r="E2927" s="7" t="s">
        <v>0</v>
      </c>
      <c r="F2927" s="7" t="s">
        <v>0</v>
      </c>
      <c r="G2927" s="7">
        <v>12.9</v>
      </c>
      <c r="H2927" s="7">
        <v>0</v>
      </c>
      <c r="I2927" s="7">
        <v>0</v>
      </c>
      <c r="J2927" s="7">
        <v>12.9</v>
      </c>
      <c r="K2927" s="7" t="s">
        <v>0</v>
      </c>
      <c r="L2927" s="7">
        <v>1</v>
      </c>
      <c r="M2927" s="7" t="s">
        <v>6834</v>
      </c>
      <c r="N2927" s="7"/>
    </row>
    <row r="2928" spans="1:14" hidden="1" x14ac:dyDescent="0.35">
      <c r="A2928" s="7">
        <v>40309053</v>
      </c>
      <c r="B2928" s="7" t="s">
        <v>7411</v>
      </c>
      <c r="C2928" s="7" t="s">
        <v>4445</v>
      </c>
      <c r="D2928" s="7" t="s">
        <v>4446</v>
      </c>
      <c r="E2928" s="7" t="s">
        <v>0</v>
      </c>
      <c r="F2928" s="7" t="s">
        <v>0</v>
      </c>
      <c r="G2928" s="7">
        <v>14.4</v>
      </c>
      <c r="H2928" s="7">
        <v>0</v>
      </c>
      <c r="I2928" s="7">
        <v>0</v>
      </c>
      <c r="J2928" s="7">
        <v>14.4</v>
      </c>
      <c r="K2928" s="7" t="s">
        <v>0</v>
      </c>
      <c r="L2928" s="7">
        <v>1</v>
      </c>
      <c r="M2928" s="7" t="s">
        <v>6834</v>
      </c>
      <c r="N2928" s="7"/>
    </row>
    <row r="2929" spans="1:14" hidden="1" x14ac:dyDescent="0.35">
      <c r="A2929" s="7">
        <v>40309061</v>
      </c>
      <c r="B2929" s="7" t="s">
        <v>7412</v>
      </c>
      <c r="C2929" s="7" t="s">
        <v>4445</v>
      </c>
      <c r="D2929" s="7" t="s">
        <v>4446</v>
      </c>
      <c r="E2929" s="7" t="s">
        <v>0</v>
      </c>
      <c r="F2929" s="7" t="s">
        <v>0</v>
      </c>
      <c r="G2929" s="7">
        <v>11.95</v>
      </c>
      <c r="H2929" s="7">
        <v>0</v>
      </c>
      <c r="I2929" s="7">
        <v>0</v>
      </c>
      <c r="J2929" s="7">
        <v>11.95</v>
      </c>
      <c r="K2929" s="7" t="s">
        <v>0</v>
      </c>
      <c r="L2929" s="7">
        <v>1</v>
      </c>
      <c r="M2929" s="7" t="s">
        <v>6834</v>
      </c>
      <c r="N2929" s="7"/>
    </row>
    <row r="2930" spans="1:14" hidden="1" x14ac:dyDescent="0.35">
      <c r="A2930" s="7">
        <v>40309070</v>
      </c>
      <c r="B2930" s="7" t="s">
        <v>7413</v>
      </c>
      <c r="C2930" s="7" t="s">
        <v>4445</v>
      </c>
      <c r="D2930" s="7" t="s">
        <v>4446</v>
      </c>
      <c r="E2930" s="7" t="s">
        <v>0</v>
      </c>
      <c r="F2930" s="7" t="s">
        <v>0</v>
      </c>
      <c r="G2930" s="7">
        <v>6.6</v>
      </c>
      <c r="H2930" s="7">
        <v>0</v>
      </c>
      <c r="I2930" s="7">
        <v>0</v>
      </c>
      <c r="J2930" s="7">
        <v>6.6</v>
      </c>
      <c r="K2930" s="7" t="s">
        <v>0</v>
      </c>
      <c r="L2930" s="7">
        <v>1</v>
      </c>
      <c r="M2930" s="7" t="s">
        <v>6834</v>
      </c>
      <c r="N2930" s="7"/>
    </row>
    <row r="2931" spans="1:14" hidden="1" x14ac:dyDescent="0.35">
      <c r="A2931" s="7">
        <v>40309088</v>
      </c>
      <c r="B2931" s="7" t="s">
        <v>7414</v>
      </c>
      <c r="C2931" s="7" t="s">
        <v>4445</v>
      </c>
      <c r="D2931" s="7" t="s">
        <v>4446</v>
      </c>
      <c r="E2931" s="7" t="s">
        <v>0</v>
      </c>
      <c r="F2931" s="7" t="s">
        <v>0</v>
      </c>
      <c r="G2931" s="7">
        <v>12</v>
      </c>
      <c r="H2931" s="7">
        <v>0</v>
      </c>
      <c r="I2931" s="7">
        <v>0</v>
      </c>
      <c r="J2931" s="7">
        <v>12</v>
      </c>
      <c r="K2931" s="7" t="s">
        <v>0</v>
      </c>
      <c r="L2931" s="7">
        <v>1</v>
      </c>
      <c r="M2931" s="7" t="s">
        <v>6834</v>
      </c>
      <c r="N2931" s="7"/>
    </row>
    <row r="2932" spans="1:14" hidden="1" x14ac:dyDescent="0.35">
      <c r="A2932" s="7">
        <v>40309096</v>
      </c>
      <c r="B2932" s="7" t="s">
        <v>7415</v>
      </c>
      <c r="C2932" s="7" t="s">
        <v>4445</v>
      </c>
      <c r="D2932" s="7" t="s">
        <v>4446</v>
      </c>
      <c r="E2932" s="7" t="s">
        <v>0</v>
      </c>
      <c r="F2932" s="7" t="s">
        <v>0</v>
      </c>
      <c r="G2932" s="7">
        <v>16.5</v>
      </c>
      <c r="H2932" s="7">
        <v>0</v>
      </c>
      <c r="I2932" s="7">
        <v>0</v>
      </c>
      <c r="J2932" s="7">
        <v>16.5</v>
      </c>
      <c r="K2932" s="7" t="s">
        <v>0</v>
      </c>
      <c r="L2932" s="7">
        <v>1</v>
      </c>
      <c r="M2932" s="7" t="s">
        <v>6834</v>
      </c>
      <c r="N2932" s="7"/>
    </row>
    <row r="2933" spans="1:14" ht="38.5" hidden="1" x14ac:dyDescent="0.35">
      <c r="A2933" s="7">
        <v>40309118</v>
      </c>
      <c r="B2933" s="7" t="s">
        <v>7416</v>
      </c>
      <c r="C2933" s="7" t="s">
        <v>4445</v>
      </c>
      <c r="D2933" s="7" t="s">
        <v>4446</v>
      </c>
      <c r="E2933" s="7" t="s">
        <v>0</v>
      </c>
      <c r="F2933" s="7" t="s">
        <v>0</v>
      </c>
      <c r="G2933" s="7">
        <v>21.6</v>
      </c>
      <c r="H2933" s="7">
        <v>0</v>
      </c>
      <c r="I2933" s="7">
        <v>0</v>
      </c>
      <c r="J2933" s="7">
        <v>21.6</v>
      </c>
      <c r="K2933" s="7" t="s">
        <v>0</v>
      </c>
      <c r="L2933" s="7">
        <v>1</v>
      </c>
      <c r="M2933" s="7" t="s">
        <v>6834</v>
      </c>
      <c r="N2933" s="7"/>
    </row>
    <row r="2934" spans="1:14" hidden="1" x14ac:dyDescent="0.35">
      <c r="A2934" s="7">
        <v>40309134</v>
      </c>
      <c r="B2934" s="7" t="s">
        <v>7417</v>
      </c>
      <c r="C2934" s="7" t="s">
        <v>4445</v>
      </c>
      <c r="D2934" s="7" t="s">
        <v>4446</v>
      </c>
      <c r="E2934" s="7" t="s">
        <v>0</v>
      </c>
      <c r="F2934" s="7" t="s">
        <v>0</v>
      </c>
      <c r="G2934" s="7">
        <v>139.94</v>
      </c>
      <c r="H2934" s="7">
        <v>0</v>
      </c>
      <c r="I2934" s="7">
        <v>0</v>
      </c>
      <c r="J2934" s="7">
        <v>139.94</v>
      </c>
      <c r="K2934" s="7" t="s">
        <v>0</v>
      </c>
      <c r="L2934" s="7">
        <v>1</v>
      </c>
      <c r="M2934" s="7" t="s">
        <v>6834</v>
      </c>
      <c r="N2934" s="7"/>
    </row>
    <row r="2935" spans="1:14" hidden="1" x14ac:dyDescent="0.35">
      <c r="A2935" s="7">
        <v>40309142</v>
      </c>
      <c r="B2935" s="7" t="s">
        <v>7418</v>
      </c>
      <c r="C2935" s="7" t="s">
        <v>4445</v>
      </c>
      <c r="D2935" s="7" t="s">
        <v>4446</v>
      </c>
      <c r="E2935" s="7" t="s">
        <v>0</v>
      </c>
      <c r="F2935" s="7" t="s">
        <v>0</v>
      </c>
      <c r="G2935" s="7">
        <v>51.59</v>
      </c>
      <c r="H2935" s="7">
        <v>0</v>
      </c>
      <c r="I2935" s="7">
        <v>0</v>
      </c>
      <c r="J2935" s="7">
        <v>51.59</v>
      </c>
      <c r="K2935" s="7" t="s">
        <v>0</v>
      </c>
      <c r="L2935" s="7">
        <v>1</v>
      </c>
      <c r="M2935" s="7" t="s">
        <v>6834</v>
      </c>
      <c r="N2935" s="7"/>
    </row>
    <row r="2936" spans="1:14" hidden="1" x14ac:dyDescent="0.35">
      <c r="A2936" s="7">
        <v>40309150</v>
      </c>
      <c r="B2936" s="7" t="s">
        <v>7419</v>
      </c>
      <c r="C2936" s="7" t="s">
        <v>4445</v>
      </c>
      <c r="D2936" s="7" t="s">
        <v>4446</v>
      </c>
      <c r="E2936" s="7" t="s">
        <v>0</v>
      </c>
      <c r="F2936" s="7" t="s">
        <v>0</v>
      </c>
      <c r="G2936" s="7">
        <v>30.63</v>
      </c>
      <c r="H2936" s="7">
        <v>0</v>
      </c>
      <c r="I2936" s="7">
        <v>0</v>
      </c>
      <c r="J2936" s="7">
        <v>30.63</v>
      </c>
      <c r="K2936" s="7" t="s">
        <v>0</v>
      </c>
      <c r="L2936" s="7">
        <v>1</v>
      </c>
      <c r="M2936" s="7" t="s">
        <v>6834</v>
      </c>
      <c r="N2936" s="7"/>
    </row>
    <row r="2937" spans="1:14" hidden="1" x14ac:dyDescent="0.35">
      <c r="A2937" s="7">
        <v>40309169</v>
      </c>
      <c r="B2937" s="7" t="s">
        <v>7420</v>
      </c>
      <c r="C2937" s="7" t="s">
        <v>4445</v>
      </c>
      <c r="D2937" s="7" t="s">
        <v>4446</v>
      </c>
      <c r="E2937" s="7" t="s">
        <v>0</v>
      </c>
      <c r="F2937" s="7" t="s">
        <v>0</v>
      </c>
      <c r="G2937" s="7">
        <v>32.090000000000003</v>
      </c>
      <c r="H2937" s="7">
        <v>0</v>
      </c>
      <c r="I2937" s="7">
        <v>0</v>
      </c>
      <c r="J2937" s="7">
        <v>32.090000000000003</v>
      </c>
      <c r="K2937" s="7" t="s">
        <v>0</v>
      </c>
      <c r="L2937" s="7">
        <v>1</v>
      </c>
      <c r="M2937" s="7" t="s">
        <v>6834</v>
      </c>
      <c r="N2937" s="7"/>
    </row>
    <row r="2938" spans="1:14" hidden="1" x14ac:dyDescent="0.35">
      <c r="A2938" s="7">
        <v>40309304</v>
      </c>
      <c r="B2938" s="7" t="s">
        <v>7421</v>
      </c>
      <c r="C2938" s="7" t="s">
        <v>4445</v>
      </c>
      <c r="D2938" s="7" t="s">
        <v>4446</v>
      </c>
      <c r="E2938" s="7" t="s">
        <v>0</v>
      </c>
      <c r="F2938" s="7" t="s">
        <v>0</v>
      </c>
      <c r="G2938" s="7">
        <v>7.2</v>
      </c>
      <c r="H2938" s="7">
        <v>0</v>
      </c>
      <c r="I2938" s="7">
        <v>0</v>
      </c>
      <c r="J2938" s="7">
        <v>7.2</v>
      </c>
      <c r="K2938" s="7" t="s">
        <v>0</v>
      </c>
      <c r="L2938" s="7">
        <v>1</v>
      </c>
      <c r="M2938" s="7" t="s">
        <v>6834</v>
      </c>
      <c r="N2938" s="7"/>
    </row>
    <row r="2939" spans="1:14" ht="26" hidden="1" x14ac:dyDescent="0.35">
      <c r="A2939" s="7">
        <v>40309305</v>
      </c>
      <c r="B2939" s="7" t="s">
        <v>7422</v>
      </c>
      <c r="C2939" s="7" t="s">
        <v>4445</v>
      </c>
      <c r="D2939" s="7" t="s">
        <v>4446</v>
      </c>
      <c r="E2939" s="7" t="s">
        <v>0</v>
      </c>
      <c r="F2939" s="7" t="s">
        <v>0</v>
      </c>
      <c r="G2939" s="7">
        <v>8.4499999999999993</v>
      </c>
      <c r="H2939" s="7">
        <v>0</v>
      </c>
      <c r="I2939" s="7">
        <v>0</v>
      </c>
      <c r="J2939" s="7">
        <v>8.4499999999999993</v>
      </c>
      <c r="K2939" s="7" t="s">
        <v>0</v>
      </c>
      <c r="L2939" s="7">
        <v>1</v>
      </c>
      <c r="M2939" s="7" t="s">
        <v>6834</v>
      </c>
      <c r="N2939" s="7"/>
    </row>
    <row r="2940" spans="1:14" ht="26" hidden="1" x14ac:dyDescent="0.35">
      <c r="A2940" s="7">
        <v>40309312</v>
      </c>
      <c r="B2940" s="7" t="s">
        <v>7423</v>
      </c>
      <c r="C2940" s="7" t="s">
        <v>4445</v>
      </c>
      <c r="D2940" s="7" t="s">
        <v>4446</v>
      </c>
      <c r="E2940" s="7" t="s">
        <v>0</v>
      </c>
      <c r="F2940" s="7" t="s">
        <v>0</v>
      </c>
      <c r="G2940" s="7">
        <v>9.6999999999999993</v>
      </c>
      <c r="H2940" s="7">
        <v>0</v>
      </c>
      <c r="I2940" s="7">
        <v>0</v>
      </c>
      <c r="J2940" s="7">
        <v>9.6999999999999993</v>
      </c>
      <c r="K2940" s="7" t="s">
        <v>0</v>
      </c>
      <c r="L2940" s="7">
        <v>1</v>
      </c>
      <c r="M2940" s="7" t="s">
        <v>6834</v>
      </c>
      <c r="N2940" s="7"/>
    </row>
    <row r="2941" spans="1:14" ht="26" hidden="1" x14ac:dyDescent="0.35">
      <c r="A2941" s="7">
        <v>40309320</v>
      </c>
      <c r="B2941" s="7" t="s">
        <v>7424</v>
      </c>
      <c r="C2941" s="7" t="s">
        <v>4445</v>
      </c>
      <c r="D2941" s="7" t="s">
        <v>4446</v>
      </c>
      <c r="E2941" s="7" t="s">
        <v>0</v>
      </c>
      <c r="F2941" s="7" t="s">
        <v>0</v>
      </c>
      <c r="G2941" s="7">
        <v>11.85</v>
      </c>
      <c r="H2941" s="7">
        <v>0</v>
      </c>
      <c r="I2941" s="7">
        <v>0</v>
      </c>
      <c r="J2941" s="7">
        <v>11.85</v>
      </c>
      <c r="K2941" s="7" t="s">
        <v>0</v>
      </c>
      <c r="L2941" s="7">
        <v>1</v>
      </c>
      <c r="M2941" s="7" t="s">
        <v>6834</v>
      </c>
      <c r="N2941" s="7"/>
    </row>
    <row r="2942" spans="1:14" hidden="1" x14ac:dyDescent="0.35">
      <c r="A2942" s="7">
        <v>40309401</v>
      </c>
      <c r="B2942" s="7" t="s">
        <v>7425</v>
      </c>
      <c r="C2942" s="7" t="s">
        <v>4445</v>
      </c>
      <c r="D2942" s="7" t="s">
        <v>4446</v>
      </c>
      <c r="E2942" s="7" t="s">
        <v>0</v>
      </c>
      <c r="F2942" s="7" t="s">
        <v>0</v>
      </c>
      <c r="G2942" s="7">
        <v>2.5499999999999998</v>
      </c>
      <c r="H2942" s="7">
        <v>0</v>
      </c>
      <c r="I2942" s="7">
        <v>0</v>
      </c>
      <c r="J2942" s="7">
        <v>2.5499999999999998</v>
      </c>
      <c r="K2942" s="7" t="s">
        <v>0</v>
      </c>
      <c r="L2942" s="7">
        <v>1</v>
      </c>
      <c r="M2942" s="7" t="s">
        <v>6834</v>
      </c>
      <c r="N2942" s="7"/>
    </row>
    <row r="2943" spans="1:14" hidden="1" x14ac:dyDescent="0.35">
      <c r="A2943" s="7">
        <v>40309410</v>
      </c>
      <c r="B2943" s="7" t="s">
        <v>7426</v>
      </c>
      <c r="C2943" s="7" t="s">
        <v>4445</v>
      </c>
      <c r="D2943" s="7" t="s">
        <v>4446</v>
      </c>
      <c r="E2943" s="7" t="s">
        <v>0</v>
      </c>
      <c r="F2943" s="7" t="s">
        <v>0</v>
      </c>
      <c r="G2943" s="7">
        <v>4.32</v>
      </c>
      <c r="H2943" s="7">
        <v>0</v>
      </c>
      <c r="I2943" s="7">
        <v>0</v>
      </c>
      <c r="J2943" s="7">
        <v>4.32</v>
      </c>
      <c r="K2943" s="7" t="s">
        <v>0</v>
      </c>
      <c r="L2943" s="7">
        <v>1</v>
      </c>
      <c r="M2943" s="7" t="s">
        <v>6834</v>
      </c>
      <c r="N2943" s="7"/>
    </row>
    <row r="2944" spans="1:14" hidden="1" x14ac:dyDescent="0.35">
      <c r="A2944" s="7">
        <v>40309428</v>
      </c>
      <c r="B2944" s="7" t="s">
        <v>7427</v>
      </c>
      <c r="C2944" s="7" t="s">
        <v>4445</v>
      </c>
      <c r="D2944" s="7" t="s">
        <v>4446</v>
      </c>
      <c r="E2944" s="7" t="s">
        <v>0</v>
      </c>
      <c r="F2944" s="7" t="s">
        <v>0</v>
      </c>
      <c r="G2944" s="7">
        <v>9.6</v>
      </c>
      <c r="H2944" s="7">
        <v>0</v>
      </c>
      <c r="I2944" s="7">
        <v>0</v>
      </c>
      <c r="J2944" s="7">
        <v>9.6</v>
      </c>
      <c r="K2944" s="7" t="s">
        <v>0</v>
      </c>
      <c r="L2944" s="7">
        <v>1</v>
      </c>
      <c r="M2944" s="7" t="s">
        <v>6834</v>
      </c>
      <c r="N2944" s="7"/>
    </row>
    <row r="2945" spans="1:14" hidden="1" x14ac:dyDescent="0.35">
      <c r="A2945" s="7">
        <v>40309436</v>
      </c>
      <c r="B2945" s="7" t="s">
        <v>7428</v>
      </c>
      <c r="C2945" s="7" t="s">
        <v>4445</v>
      </c>
      <c r="D2945" s="7" t="s">
        <v>4446</v>
      </c>
      <c r="E2945" s="7" t="s">
        <v>0</v>
      </c>
      <c r="F2945" s="7" t="s">
        <v>0</v>
      </c>
      <c r="G2945" s="7">
        <v>18.48</v>
      </c>
      <c r="H2945" s="7">
        <v>0</v>
      </c>
      <c r="I2945" s="7">
        <v>0</v>
      </c>
      <c r="J2945" s="7">
        <v>18.48</v>
      </c>
      <c r="K2945" s="7" t="s">
        <v>0</v>
      </c>
      <c r="L2945" s="7">
        <v>1</v>
      </c>
      <c r="M2945" s="7" t="s">
        <v>6834</v>
      </c>
      <c r="N2945" s="7"/>
    </row>
    <row r="2946" spans="1:14" hidden="1" x14ac:dyDescent="0.35">
      <c r="A2946" s="7">
        <v>40309509</v>
      </c>
      <c r="B2946" s="7" t="s">
        <v>7429</v>
      </c>
      <c r="C2946" s="7" t="s">
        <v>4445</v>
      </c>
      <c r="D2946" s="7" t="s">
        <v>4446</v>
      </c>
      <c r="E2946" s="7" t="s">
        <v>0</v>
      </c>
      <c r="F2946" s="7" t="s">
        <v>0</v>
      </c>
      <c r="G2946" s="7">
        <v>2.16</v>
      </c>
      <c r="H2946" s="7">
        <v>0</v>
      </c>
      <c r="I2946" s="7">
        <v>0</v>
      </c>
      <c r="J2946" s="7">
        <v>2.16</v>
      </c>
      <c r="K2946" s="7" t="s">
        <v>0</v>
      </c>
      <c r="L2946" s="7">
        <v>1</v>
      </c>
      <c r="M2946" s="7" t="s">
        <v>6834</v>
      </c>
      <c r="N2946" s="7"/>
    </row>
    <row r="2947" spans="1:14" hidden="1" x14ac:dyDescent="0.35">
      <c r="A2947" s="7">
        <v>40309517</v>
      </c>
      <c r="B2947" s="7" t="s">
        <v>7430</v>
      </c>
      <c r="C2947" s="7" t="s">
        <v>4445</v>
      </c>
      <c r="D2947" s="7" t="s">
        <v>4446</v>
      </c>
      <c r="E2947" s="7" t="s">
        <v>0</v>
      </c>
      <c r="F2947" s="7" t="s">
        <v>0</v>
      </c>
      <c r="G2947" s="7">
        <v>2.16</v>
      </c>
      <c r="H2947" s="7">
        <v>0</v>
      </c>
      <c r="I2947" s="7">
        <v>0</v>
      </c>
      <c r="J2947" s="7">
        <v>2.16</v>
      </c>
      <c r="K2947" s="7" t="s">
        <v>0</v>
      </c>
      <c r="L2947" s="7">
        <v>1</v>
      </c>
      <c r="M2947" s="7" t="s">
        <v>6834</v>
      </c>
      <c r="N2947" s="7"/>
    </row>
    <row r="2948" spans="1:14" ht="26" hidden="1" x14ac:dyDescent="0.35">
      <c r="A2948" s="7">
        <v>40309525</v>
      </c>
      <c r="B2948" s="7" t="s">
        <v>7431</v>
      </c>
      <c r="C2948" s="7" t="s">
        <v>4445</v>
      </c>
      <c r="D2948" s="7" t="s">
        <v>4446</v>
      </c>
      <c r="E2948" s="7" t="s">
        <v>0</v>
      </c>
      <c r="F2948" s="7" t="s">
        <v>0</v>
      </c>
      <c r="G2948" s="7">
        <v>10.050000000000001</v>
      </c>
      <c r="H2948" s="7">
        <v>0</v>
      </c>
      <c r="I2948" s="7">
        <v>0</v>
      </c>
      <c r="J2948" s="7">
        <v>10.050000000000001</v>
      </c>
      <c r="K2948" s="7" t="s">
        <v>0</v>
      </c>
      <c r="L2948" s="7">
        <v>1</v>
      </c>
      <c r="M2948" s="7" t="s">
        <v>6834</v>
      </c>
      <c r="N2948" s="7"/>
    </row>
    <row r="2949" spans="1:14" hidden="1" x14ac:dyDescent="0.35">
      <c r="A2949" s="7">
        <v>40322084</v>
      </c>
      <c r="B2949" s="7" t="s">
        <v>7432</v>
      </c>
      <c r="C2949" s="7" t="s">
        <v>4445</v>
      </c>
      <c r="D2949" s="7" t="s">
        <v>4446</v>
      </c>
      <c r="E2949" s="7" t="s">
        <v>0</v>
      </c>
      <c r="F2949" s="7" t="s">
        <v>0</v>
      </c>
      <c r="G2949" s="7">
        <v>3.6</v>
      </c>
      <c r="H2949" s="7">
        <v>0</v>
      </c>
      <c r="I2949" s="7">
        <v>0</v>
      </c>
      <c r="J2949" s="7">
        <v>3.6</v>
      </c>
      <c r="K2949" s="7" t="s">
        <v>0</v>
      </c>
      <c r="L2949" s="7">
        <v>0</v>
      </c>
      <c r="M2949" s="7" t="s">
        <v>6834</v>
      </c>
      <c r="N2949" s="7"/>
    </row>
    <row r="2950" spans="1:14" hidden="1" x14ac:dyDescent="0.35">
      <c r="A2950" s="7">
        <v>40310019</v>
      </c>
      <c r="B2950" s="7" t="s">
        <v>7433</v>
      </c>
      <c r="C2950" s="7" t="s">
        <v>4445</v>
      </c>
      <c r="D2950" s="7" t="s">
        <v>4446</v>
      </c>
      <c r="E2950" s="7" t="s">
        <v>0</v>
      </c>
      <c r="F2950" s="7" t="s">
        <v>0</v>
      </c>
      <c r="G2950" s="7">
        <v>2.8</v>
      </c>
      <c r="H2950" s="7">
        <v>0</v>
      </c>
      <c r="I2950" s="7">
        <v>0</v>
      </c>
      <c r="J2950" s="7">
        <v>2.8</v>
      </c>
      <c r="K2950" s="7" t="s">
        <v>0</v>
      </c>
      <c r="L2950" s="7">
        <v>1</v>
      </c>
      <c r="M2950" s="7" t="s">
        <v>6834</v>
      </c>
      <c r="N2950" s="7"/>
    </row>
    <row r="2951" spans="1:14" hidden="1" x14ac:dyDescent="0.35">
      <c r="A2951" s="7">
        <v>40310027</v>
      </c>
      <c r="B2951" s="7" t="s">
        <v>7434</v>
      </c>
      <c r="C2951" s="7" t="s">
        <v>4445</v>
      </c>
      <c r="D2951" s="7" t="s">
        <v>4446</v>
      </c>
      <c r="E2951" s="7" t="s">
        <v>0</v>
      </c>
      <c r="F2951" s="7" t="s">
        <v>0</v>
      </c>
      <c r="G2951" s="7">
        <v>18.7</v>
      </c>
      <c r="H2951" s="7">
        <v>0</v>
      </c>
      <c r="I2951" s="7">
        <v>0</v>
      </c>
      <c r="J2951" s="7">
        <v>18.7</v>
      </c>
      <c r="K2951" s="7" t="s">
        <v>0</v>
      </c>
      <c r="L2951" s="7">
        <v>1</v>
      </c>
      <c r="M2951" s="7" t="s">
        <v>6834</v>
      </c>
      <c r="N2951" s="7"/>
    </row>
    <row r="2952" spans="1:14" ht="26" hidden="1" x14ac:dyDescent="0.35">
      <c r="A2952" s="7">
        <v>40310035</v>
      </c>
      <c r="B2952" s="7" t="s">
        <v>7435</v>
      </c>
      <c r="C2952" s="7" t="s">
        <v>4445</v>
      </c>
      <c r="D2952" s="7" t="s">
        <v>4446</v>
      </c>
      <c r="E2952" s="7" t="s">
        <v>0</v>
      </c>
      <c r="F2952" s="7" t="s">
        <v>0</v>
      </c>
      <c r="G2952" s="7">
        <v>4.8</v>
      </c>
      <c r="H2952" s="7">
        <v>0</v>
      </c>
      <c r="I2952" s="7">
        <v>0</v>
      </c>
      <c r="J2952" s="7">
        <v>4.8</v>
      </c>
      <c r="K2952" s="7" t="s">
        <v>0</v>
      </c>
      <c r="L2952" s="7">
        <v>1</v>
      </c>
      <c r="M2952" s="7" t="s">
        <v>6834</v>
      </c>
      <c r="N2952" s="7"/>
    </row>
    <row r="2953" spans="1:14" hidden="1" x14ac:dyDescent="0.35">
      <c r="A2953" s="7">
        <v>40310043</v>
      </c>
      <c r="B2953" s="7" t="s">
        <v>7436</v>
      </c>
      <c r="C2953" s="7" t="s">
        <v>4445</v>
      </c>
      <c r="D2953" s="7" t="s">
        <v>4446</v>
      </c>
      <c r="E2953" s="7" t="s">
        <v>0</v>
      </c>
      <c r="F2953" s="7" t="s">
        <v>0</v>
      </c>
      <c r="G2953" s="7">
        <v>16.100000000000001</v>
      </c>
      <c r="H2953" s="7">
        <v>0</v>
      </c>
      <c r="I2953" s="7">
        <v>0</v>
      </c>
      <c r="J2953" s="7">
        <v>16.100000000000001</v>
      </c>
      <c r="K2953" s="7" t="s">
        <v>0</v>
      </c>
      <c r="L2953" s="7">
        <v>1</v>
      </c>
      <c r="M2953" s="7" t="s">
        <v>6834</v>
      </c>
      <c r="N2953" s="7"/>
    </row>
    <row r="2954" spans="1:14" ht="26" hidden="1" x14ac:dyDescent="0.35">
      <c r="A2954" s="7">
        <v>40310051</v>
      </c>
      <c r="B2954" s="7" t="s">
        <v>7437</v>
      </c>
      <c r="C2954" s="7" t="s">
        <v>4445</v>
      </c>
      <c r="D2954" s="7" t="s">
        <v>4446</v>
      </c>
      <c r="E2954" s="7" t="s">
        <v>0</v>
      </c>
      <c r="F2954" s="7" t="s">
        <v>0</v>
      </c>
      <c r="G2954" s="7">
        <v>4.2</v>
      </c>
      <c r="H2954" s="7">
        <v>0</v>
      </c>
      <c r="I2954" s="7">
        <v>0</v>
      </c>
      <c r="J2954" s="7">
        <v>4.2</v>
      </c>
      <c r="K2954" s="7" t="s">
        <v>0</v>
      </c>
      <c r="L2954" s="7">
        <v>1</v>
      </c>
      <c r="M2954" s="7" t="s">
        <v>6834</v>
      </c>
      <c r="N2954" s="7"/>
    </row>
    <row r="2955" spans="1:14" hidden="1" x14ac:dyDescent="0.35">
      <c r="A2955" s="7">
        <v>40310060</v>
      </c>
      <c r="B2955" s="7" t="s">
        <v>7438</v>
      </c>
      <c r="C2955" s="7" t="s">
        <v>4445</v>
      </c>
      <c r="D2955" s="7" t="s">
        <v>4446</v>
      </c>
      <c r="E2955" s="7" t="s">
        <v>0</v>
      </c>
      <c r="F2955" s="7" t="s">
        <v>0</v>
      </c>
      <c r="G2955" s="7">
        <v>2.8</v>
      </c>
      <c r="H2955" s="7">
        <v>0</v>
      </c>
      <c r="I2955" s="7">
        <v>0</v>
      </c>
      <c r="J2955" s="7">
        <v>2.8</v>
      </c>
      <c r="K2955" s="7" t="s">
        <v>0</v>
      </c>
      <c r="L2955" s="7">
        <v>1</v>
      </c>
      <c r="M2955" s="7" t="s">
        <v>6834</v>
      </c>
      <c r="N2955" s="7"/>
    </row>
    <row r="2956" spans="1:14" hidden="1" x14ac:dyDescent="0.35">
      <c r="A2956" s="7">
        <v>40310078</v>
      </c>
      <c r="B2956" s="7" t="s">
        <v>7439</v>
      </c>
      <c r="C2956" s="7" t="s">
        <v>4445</v>
      </c>
      <c r="D2956" s="7" t="s">
        <v>4446</v>
      </c>
      <c r="E2956" s="7" t="s">
        <v>0</v>
      </c>
      <c r="F2956" s="7" t="s">
        <v>0</v>
      </c>
      <c r="G2956" s="7">
        <v>14.92</v>
      </c>
      <c r="H2956" s="7">
        <v>0</v>
      </c>
      <c r="I2956" s="7">
        <v>0</v>
      </c>
      <c r="J2956" s="7">
        <v>14.92</v>
      </c>
      <c r="K2956" s="7" t="s">
        <v>0</v>
      </c>
      <c r="L2956" s="7">
        <v>1</v>
      </c>
      <c r="M2956" s="7" t="s">
        <v>6834</v>
      </c>
      <c r="N2956" s="7"/>
    </row>
    <row r="2957" spans="1:14" hidden="1" x14ac:dyDescent="0.35">
      <c r="A2957" s="7">
        <v>40310086</v>
      </c>
      <c r="B2957" s="7" t="s">
        <v>7440</v>
      </c>
      <c r="C2957" s="7" t="s">
        <v>4445</v>
      </c>
      <c r="D2957" s="7" t="s">
        <v>4446</v>
      </c>
      <c r="E2957" s="7" t="s">
        <v>0</v>
      </c>
      <c r="F2957" s="7" t="s">
        <v>0</v>
      </c>
      <c r="G2957" s="7">
        <v>30</v>
      </c>
      <c r="H2957" s="7">
        <v>0</v>
      </c>
      <c r="I2957" s="7">
        <v>0</v>
      </c>
      <c r="J2957" s="7">
        <v>30</v>
      </c>
      <c r="K2957" s="7" t="s">
        <v>0</v>
      </c>
      <c r="L2957" s="7">
        <v>1</v>
      </c>
      <c r="M2957" s="7" t="s">
        <v>6834</v>
      </c>
      <c r="N2957" s="7"/>
    </row>
    <row r="2958" spans="1:14" hidden="1" x14ac:dyDescent="0.35">
      <c r="A2958" s="7">
        <v>40310094</v>
      </c>
      <c r="B2958" s="7" t="s">
        <v>7441</v>
      </c>
      <c r="C2958" s="7" t="s">
        <v>4445</v>
      </c>
      <c r="D2958" s="7" t="s">
        <v>4446</v>
      </c>
      <c r="E2958" s="7" t="s">
        <v>0</v>
      </c>
      <c r="F2958" s="7" t="s">
        <v>0</v>
      </c>
      <c r="G2958" s="7">
        <v>2.8</v>
      </c>
      <c r="H2958" s="7">
        <v>0</v>
      </c>
      <c r="I2958" s="7">
        <v>0</v>
      </c>
      <c r="J2958" s="7">
        <v>2.8</v>
      </c>
      <c r="K2958" s="7" t="s">
        <v>0</v>
      </c>
      <c r="L2958" s="7">
        <v>1</v>
      </c>
      <c r="M2958" s="7" t="s">
        <v>6834</v>
      </c>
      <c r="N2958" s="7"/>
    </row>
    <row r="2959" spans="1:14" hidden="1" x14ac:dyDescent="0.35">
      <c r="A2959" s="7">
        <v>40310108</v>
      </c>
      <c r="B2959" s="7" t="s">
        <v>7442</v>
      </c>
      <c r="C2959" s="7" t="s">
        <v>4445</v>
      </c>
      <c r="D2959" s="7" t="s">
        <v>4446</v>
      </c>
      <c r="E2959" s="7" t="s">
        <v>0</v>
      </c>
      <c r="F2959" s="7" t="s">
        <v>0</v>
      </c>
      <c r="G2959" s="7">
        <v>3</v>
      </c>
      <c r="H2959" s="7">
        <v>0</v>
      </c>
      <c r="I2959" s="7">
        <v>0</v>
      </c>
      <c r="J2959" s="7">
        <v>3</v>
      </c>
      <c r="K2959" s="7" t="s">
        <v>0</v>
      </c>
      <c r="L2959" s="7">
        <v>1</v>
      </c>
      <c r="M2959" s="7" t="s">
        <v>6834</v>
      </c>
      <c r="N2959" s="7"/>
    </row>
    <row r="2960" spans="1:14" hidden="1" x14ac:dyDescent="0.35">
      <c r="A2960" s="7">
        <v>40310116</v>
      </c>
      <c r="B2960" s="7" t="s">
        <v>7443</v>
      </c>
      <c r="C2960" s="7" t="s">
        <v>4445</v>
      </c>
      <c r="D2960" s="7" t="s">
        <v>4446</v>
      </c>
      <c r="E2960" s="7" t="s">
        <v>0</v>
      </c>
      <c r="F2960" s="7" t="s">
        <v>0</v>
      </c>
      <c r="G2960" s="7">
        <v>7.5</v>
      </c>
      <c r="H2960" s="7">
        <v>0</v>
      </c>
      <c r="I2960" s="7">
        <v>0</v>
      </c>
      <c r="J2960" s="7">
        <v>7.5</v>
      </c>
      <c r="K2960" s="7" t="s">
        <v>0</v>
      </c>
      <c r="L2960" s="7">
        <v>1</v>
      </c>
      <c r="M2960" s="7" t="s">
        <v>6834</v>
      </c>
      <c r="N2960" s="7"/>
    </row>
    <row r="2961" spans="1:14" hidden="1" x14ac:dyDescent="0.35">
      <c r="A2961" s="7">
        <v>40310124</v>
      </c>
      <c r="B2961" s="7" t="s">
        <v>7444</v>
      </c>
      <c r="C2961" s="7" t="s">
        <v>4445</v>
      </c>
      <c r="D2961" s="7" t="s">
        <v>4446</v>
      </c>
      <c r="E2961" s="7" t="s">
        <v>0</v>
      </c>
      <c r="F2961" s="7" t="s">
        <v>0</v>
      </c>
      <c r="G2961" s="7">
        <v>8.36</v>
      </c>
      <c r="H2961" s="7">
        <v>0</v>
      </c>
      <c r="I2961" s="7">
        <v>0</v>
      </c>
      <c r="J2961" s="7">
        <v>8.36</v>
      </c>
      <c r="K2961" s="7" t="s">
        <v>0</v>
      </c>
      <c r="L2961" s="7">
        <v>1</v>
      </c>
      <c r="M2961" s="7" t="s">
        <v>6834</v>
      </c>
      <c r="N2961" s="7"/>
    </row>
    <row r="2962" spans="1:14" hidden="1" x14ac:dyDescent="0.35">
      <c r="A2962" s="7">
        <v>40310132</v>
      </c>
      <c r="B2962" s="7" t="s">
        <v>7445</v>
      </c>
      <c r="C2962" s="7" t="s">
        <v>4445</v>
      </c>
      <c r="D2962" s="7" t="s">
        <v>4446</v>
      </c>
      <c r="E2962" s="7" t="s">
        <v>0</v>
      </c>
      <c r="F2962" s="7" t="s">
        <v>0</v>
      </c>
      <c r="G2962" s="7">
        <v>10.8</v>
      </c>
      <c r="H2962" s="7">
        <v>0</v>
      </c>
      <c r="I2962" s="7">
        <v>0</v>
      </c>
      <c r="J2962" s="7">
        <v>10.8</v>
      </c>
      <c r="K2962" s="7" t="s">
        <v>0</v>
      </c>
      <c r="L2962" s="7">
        <v>1</v>
      </c>
      <c r="M2962" s="7" t="s">
        <v>6834</v>
      </c>
      <c r="N2962" s="7"/>
    </row>
    <row r="2963" spans="1:14" hidden="1" x14ac:dyDescent="0.35">
      <c r="A2963" s="7">
        <v>40310140</v>
      </c>
      <c r="B2963" s="7" t="s">
        <v>7446</v>
      </c>
      <c r="C2963" s="7" t="s">
        <v>4445</v>
      </c>
      <c r="D2963" s="7" t="s">
        <v>4446</v>
      </c>
      <c r="E2963" s="7" t="s">
        <v>0</v>
      </c>
      <c r="F2963" s="7" t="s">
        <v>0</v>
      </c>
      <c r="G2963" s="7">
        <v>8.4499999999999993</v>
      </c>
      <c r="H2963" s="7">
        <v>0</v>
      </c>
      <c r="I2963" s="7">
        <v>0</v>
      </c>
      <c r="J2963" s="7">
        <v>8.4499999999999993</v>
      </c>
      <c r="K2963" s="7" t="s">
        <v>0</v>
      </c>
      <c r="L2963" s="7">
        <v>1</v>
      </c>
      <c r="M2963" s="7" t="s">
        <v>6834</v>
      </c>
      <c r="N2963" s="7"/>
    </row>
    <row r="2964" spans="1:14" hidden="1" x14ac:dyDescent="0.35">
      <c r="A2964" s="7">
        <v>40310159</v>
      </c>
      <c r="B2964" s="7" t="s">
        <v>7447</v>
      </c>
      <c r="C2964" s="7" t="s">
        <v>4445</v>
      </c>
      <c r="D2964" s="7" t="s">
        <v>4446</v>
      </c>
      <c r="E2964" s="7" t="s">
        <v>0</v>
      </c>
      <c r="F2964" s="7" t="s">
        <v>0</v>
      </c>
      <c r="G2964" s="7">
        <v>8.4499999999999993</v>
      </c>
      <c r="H2964" s="7">
        <v>0</v>
      </c>
      <c r="I2964" s="7">
        <v>0</v>
      </c>
      <c r="J2964" s="7">
        <v>8.4499999999999993</v>
      </c>
      <c r="K2964" s="7" t="s">
        <v>0</v>
      </c>
      <c r="L2964" s="7">
        <v>1</v>
      </c>
      <c r="M2964" s="7" t="s">
        <v>6834</v>
      </c>
      <c r="N2964" s="7"/>
    </row>
    <row r="2965" spans="1:14" ht="26" hidden="1" x14ac:dyDescent="0.35">
      <c r="A2965" s="7">
        <v>40310167</v>
      </c>
      <c r="B2965" s="7" t="s">
        <v>7448</v>
      </c>
      <c r="C2965" s="7" t="s">
        <v>4445</v>
      </c>
      <c r="D2965" s="7" t="s">
        <v>4446</v>
      </c>
      <c r="E2965" s="7" t="s">
        <v>0</v>
      </c>
      <c r="F2965" s="7" t="s">
        <v>0</v>
      </c>
      <c r="G2965" s="7">
        <v>18.91</v>
      </c>
      <c r="H2965" s="7">
        <v>0</v>
      </c>
      <c r="I2965" s="7">
        <v>0</v>
      </c>
      <c r="J2965" s="7">
        <v>18.91</v>
      </c>
      <c r="K2965" s="7" t="s">
        <v>0</v>
      </c>
      <c r="L2965" s="7">
        <v>1</v>
      </c>
      <c r="M2965" s="7" t="s">
        <v>6834</v>
      </c>
      <c r="N2965" s="7"/>
    </row>
    <row r="2966" spans="1:14" ht="38.5" hidden="1" x14ac:dyDescent="0.35">
      <c r="A2966" s="7">
        <v>40310175</v>
      </c>
      <c r="B2966" s="7" t="s">
        <v>7449</v>
      </c>
      <c r="C2966" s="7" t="s">
        <v>4445</v>
      </c>
      <c r="D2966" s="7" t="s">
        <v>4446</v>
      </c>
      <c r="E2966" s="7" t="s">
        <v>0</v>
      </c>
      <c r="F2966" s="7" t="s">
        <v>0</v>
      </c>
      <c r="G2966" s="7">
        <v>12.96</v>
      </c>
      <c r="H2966" s="7">
        <v>0</v>
      </c>
      <c r="I2966" s="7">
        <v>0</v>
      </c>
      <c r="J2966" s="7">
        <v>12.96</v>
      </c>
      <c r="K2966" s="7" t="s">
        <v>0</v>
      </c>
      <c r="L2966" s="7">
        <v>1</v>
      </c>
      <c r="M2966" s="7" t="s">
        <v>6834</v>
      </c>
      <c r="N2966" s="7"/>
    </row>
    <row r="2967" spans="1:14" ht="26" hidden="1" x14ac:dyDescent="0.35">
      <c r="A2967" s="7">
        <v>40310183</v>
      </c>
      <c r="B2967" s="7" t="s">
        <v>7450</v>
      </c>
      <c r="C2967" s="7" t="s">
        <v>4445</v>
      </c>
      <c r="D2967" s="7" t="s">
        <v>4446</v>
      </c>
      <c r="E2967" s="7" t="s">
        <v>0</v>
      </c>
      <c r="F2967" s="7" t="s">
        <v>0</v>
      </c>
      <c r="G2967" s="7">
        <v>12.96</v>
      </c>
      <c r="H2967" s="7">
        <v>0</v>
      </c>
      <c r="I2967" s="7">
        <v>0</v>
      </c>
      <c r="J2967" s="7">
        <v>12.96</v>
      </c>
      <c r="K2967" s="7" t="s">
        <v>0</v>
      </c>
      <c r="L2967" s="7">
        <v>0</v>
      </c>
      <c r="M2967" s="7" t="s">
        <v>6834</v>
      </c>
      <c r="N2967" s="7"/>
    </row>
    <row r="2968" spans="1:14" hidden="1" x14ac:dyDescent="0.35">
      <c r="A2968" s="7">
        <v>40310191</v>
      </c>
      <c r="B2968" s="7" t="s">
        <v>7451</v>
      </c>
      <c r="C2968" s="7" t="s">
        <v>4445</v>
      </c>
      <c r="D2968" s="7" t="s">
        <v>4446</v>
      </c>
      <c r="E2968" s="7" t="s">
        <v>0</v>
      </c>
      <c r="F2968" s="7" t="s">
        <v>0</v>
      </c>
      <c r="G2968" s="7">
        <v>34.36</v>
      </c>
      <c r="H2968" s="7">
        <v>0</v>
      </c>
      <c r="I2968" s="7">
        <v>0</v>
      </c>
      <c r="J2968" s="7">
        <v>34.36</v>
      </c>
      <c r="K2968" s="7" t="s">
        <v>0</v>
      </c>
      <c r="L2968" s="7">
        <v>1</v>
      </c>
      <c r="M2968" s="7" t="s">
        <v>6834</v>
      </c>
      <c r="N2968" s="7"/>
    </row>
    <row r="2969" spans="1:14" hidden="1" x14ac:dyDescent="0.35">
      <c r="A2969" s="7">
        <v>40310205</v>
      </c>
      <c r="B2969" s="7" t="s">
        <v>7452</v>
      </c>
      <c r="C2969" s="7" t="s">
        <v>4445</v>
      </c>
      <c r="D2969" s="7" t="s">
        <v>4446</v>
      </c>
      <c r="E2969" s="7" t="s">
        <v>0</v>
      </c>
      <c r="F2969" s="7" t="s">
        <v>0</v>
      </c>
      <c r="G2969" s="7">
        <v>14.47</v>
      </c>
      <c r="H2969" s="7">
        <v>0</v>
      </c>
      <c r="I2969" s="7">
        <v>0</v>
      </c>
      <c r="J2969" s="7">
        <v>14.47</v>
      </c>
      <c r="K2969" s="7" t="s">
        <v>0</v>
      </c>
      <c r="L2969" s="7">
        <v>1</v>
      </c>
      <c r="M2969" s="7" t="s">
        <v>6834</v>
      </c>
      <c r="N2969" s="7"/>
    </row>
    <row r="2970" spans="1:14" hidden="1" x14ac:dyDescent="0.35">
      <c r="A2970" s="7">
        <v>40310213</v>
      </c>
      <c r="B2970" s="7" t="s">
        <v>7453</v>
      </c>
      <c r="C2970" s="7" t="s">
        <v>4445</v>
      </c>
      <c r="D2970" s="7" t="s">
        <v>4446</v>
      </c>
      <c r="E2970" s="7" t="s">
        <v>0</v>
      </c>
      <c r="F2970" s="7" t="s">
        <v>0</v>
      </c>
      <c r="G2970" s="7">
        <v>7.8</v>
      </c>
      <c r="H2970" s="7">
        <v>0</v>
      </c>
      <c r="I2970" s="7">
        <v>0</v>
      </c>
      <c r="J2970" s="7">
        <v>7.8</v>
      </c>
      <c r="K2970" s="7" t="s">
        <v>0</v>
      </c>
      <c r="L2970" s="7">
        <v>1</v>
      </c>
      <c r="M2970" s="7" t="s">
        <v>6834</v>
      </c>
      <c r="N2970" s="7"/>
    </row>
    <row r="2971" spans="1:14" hidden="1" x14ac:dyDescent="0.35">
      <c r="A2971" s="7">
        <v>40310221</v>
      </c>
      <c r="B2971" s="7" t="s">
        <v>7454</v>
      </c>
      <c r="C2971" s="7" t="s">
        <v>4445</v>
      </c>
      <c r="D2971" s="7" t="s">
        <v>4446</v>
      </c>
      <c r="E2971" s="7" t="s">
        <v>0</v>
      </c>
      <c r="F2971" s="7" t="s">
        <v>0</v>
      </c>
      <c r="G2971" s="7">
        <v>14.47</v>
      </c>
      <c r="H2971" s="7">
        <v>0</v>
      </c>
      <c r="I2971" s="7">
        <v>0</v>
      </c>
      <c r="J2971" s="7">
        <v>14.47</v>
      </c>
      <c r="K2971" s="7" t="s">
        <v>0</v>
      </c>
      <c r="L2971" s="7">
        <v>1</v>
      </c>
      <c r="M2971" s="7" t="s">
        <v>6834</v>
      </c>
      <c r="N2971" s="7"/>
    </row>
    <row r="2972" spans="1:14" hidden="1" x14ac:dyDescent="0.35">
      <c r="A2972" s="7">
        <v>40310230</v>
      </c>
      <c r="B2972" s="7" t="s">
        <v>7455</v>
      </c>
      <c r="C2972" s="7" t="s">
        <v>4445</v>
      </c>
      <c r="D2972" s="7" t="s">
        <v>4446</v>
      </c>
      <c r="E2972" s="7" t="s">
        <v>0</v>
      </c>
      <c r="F2972" s="7" t="s">
        <v>0</v>
      </c>
      <c r="G2972" s="7">
        <v>3</v>
      </c>
      <c r="H2972" s="7">
        <v>0</v>
      </c>
      <c r="I2972" s="7">
        <v>0</v>
      </c>
      <c r="J2972" s="7">
        <v>3</v>
      </c>
      <c r="K2972" s="7" t="s">
        <v>0</v>
      </c>
      <c r="L2972" s="7">
        <v>1</v>
      </c>
      <c r="M2972" s="7" t="s">
        <v>6834</v>
      </c>
      <c r="N2972" s="7"/>
    </row>
    <row r="2973" spans="1:14" hidden="1" x14ac:dyDescent="0.35">
      <c r="A2973" s="7">
        <v>40310248</v>
      </c>
      <c r="B2973" s="7" t="s">
        <v>7456</v>
      </c>
      <c r="C2973" s="7" t="s">
        <v>4445</v>
      </c>
      <c r="D2973" s="7" t="s">
        <v>4446</v>
      </c>
      <c r="E2973" s="7" t="s">
        <v>0</v>
      </c>
      <c r="F2973" s="7" t="s">
        <v>0</v>
      </c>
      <c r="G2973" s="7">
        <v>10.25</v>
      </c>
      <c r="H2973" s="7">
        <v>0</v>
      </c>
      <c r="I2973" s="7">
        <v>0</v>
      </c>
      <c r="J2973" s="7">
        <v>10.25</v>
      </c>
      <c r="K2973" s="7" t="s">
        <v>0</v>
      </c>
      <c r="L2973" s="7">
        <v>1</v>
      </c>
      <c r="M2973" s="7" t="s">
        <v>6834</v>
      </c>
      <c r="N2973" s="7"/>
    </row>
    <row r="2974" spans="1:14" hidden="1" x14ac:dyDescent="0.35">
      <c r="A2974" s="7">
        <v>40310256</v>
      </c>
      <c r="B2974" s="7" t="s">
        <v>7457</v>
      </c>
      <c r="C2974" s="7" t="s">
        <v>4445</v>
      </c>
      <c r="D2974" s="7" t="s">
        <v>4446</v>
      </c>
      <c r="E2974" s="7" t="s">
        <v>0</v>
      </c>
      <c r="F2974" s="7" t="s">
        <v>0</v>
      </c>
      <c r="G2974" s="7">
        <v>13.92</v>
      </c>
      <c r="H2974" s="7">
        <v>0</v>
      </c>
      <c r="I2974" s="7">
        <v>0</v>
      </c>
      <c r="J2974" s="7">
        <v>13.92</v>
      </c>
      <c r="K2974" s="7" t="s">
        <v>0</v>
      </c>
      <c r="L2974" s="7">
        <v>1</v>
      </c>
      <c r="M2974" s="7" t="s">
        <v>6834</v>
      </c>
      <c r="N2974" s="7"/>
    </row>
    <row r="2975" spans="1:14" hidden="1" x14ac:dyDescent="0.35">
      <c r="A2975" s="7">
        <v>40310264</v>
      </c>
      <c r="B2975" s="7" t="s">
        <v>7458</v>
      </c>
      <c r="C2975" s="7" t="s">
        <v>4445</v>
      </c>
      <c r="D2975" s="7" t="s">
        <v>4446</v>
      </c>
      <c r="E2975" s="7" t="s">
        <v>0</v>
      </c>
      <c r="F2975" s="7" t="s">
        <v>0</v>
      </c>
      <c r="G2975" s="7">
        <v>12</v>
      </c>
      <c r="H2975" s="7">
        <v>0</v>
      </c>
      <c r="I2975" s="7">
        <v>0</v>
      </c>
      <c r="J2975" s="7">
        <v>12</v>
      </c>
      <c r="K2975" s="7" t="s">
        <v>0</v>
      </c>
      <c r="L2975" s="7">
        <v>1</v>
      </c>
      <c r="M2975" s="7" t="s">
        <v>6834</v>
      </c>
      <c r="N2975" s="7"/>
    </row>
    <row r="2976" spans="1:14" hidden="1" x14ac:dyDescent="0.35">
      <c r="A2976" s="7">
        <v>40310272</v>
      </c>
      <c r="B2976" s="7" t="s">
        <v>7459</v>
      </c>
      <c r="C2976" s="7" t="s">
        <v>4445</v>
      </c>
      <c r="D2976" s="7" t="s">
        <v>4446</v>
      </c>
      <c r="E2976" s="7" t="s">
        <v>0</v>
      </c>
      <c r="F2976" s="7" t="s">
        <v>0</v>
      </c>
      <c r="G2976" s="7">
        <v>12.72</v>
      </c>
      <c r="H2976" s="7">
        <v>0</v>
      </c>
      <c r="I2976" s="7">
        <v>0</v>
      </c>
      <c r="J2976" s="7">
        <v>12.72</v>
      </c>
      <c r="K2976" s="7" t="s">
        <v>0</v>
      </c>
      <c r="L2976" s="7">
        <v>1</v>
      </c>
      <c r="M2976" s="7" t="s">
        <v>6834</v>
      </c>
      <c r="N2976" s="7"/>
    </row>
    <row r="2977" spans="1:14" hidden="1" x14ac:dyDescent="0.35">
      <c r="A2977" s="7">
        <v>40310280</v>
      </c>
      <c r="B2977" s="7" t="s">
        <v>7460</v>
      </c>
      <c r="C2977" s="7" t="s">
        <v>4445</v>
      </c>
      <c r="D2977" s="7" t="s">
        <v>4446</v>
      </c>
      <c r="E2977" s="7" t="s">
        <v>0</v>
      </c>
      <c r="F2977" s="7" t="s">
        <v>0</v>
      </c>
      <c r="G2977" s="7">
        <v>2.8</v>
      </c>
      <c r="H2977" s="7">
        <v>0</v>
      </c>
      <c r="I2977" s="7">
        <v>0</v>
      </c>
      <c r="J2977" s="7">
        <v>2.8</v>
      </c>
      <c r="K2977" s="7" t="s">
        <v>0</v>
      </c>
      <c r="L2977" s="7">
        <v>1</v>
      </c>
      <c r="M2977" s="7" t="s">
        <v>6834</v>
      </c>
      <c r="N2977" s="7"/>
    </row>
    <row r="2978" spans="1:14" hidden="1" x14ac:dyDescent="0.35">
      <c r="A2978" s="7">
        <v>40310299</v>
      </c>
      <c r="B2978" s="7" t="s">
        <v>7461</v>
      </c>
      <c r="C2978" s="7" t="s">
        <v>4445</v>
      </c>
      <c r="D2978" s="7" t="s">
        <v>4446</v>
      </c>
      <c r="E2978" s="7" t="s">
        <v>0</v>
      </c>
      <c r="F2978" s="7" t="s">
        <v>0</v>
      </c>
      <c r="G2978" s="7">
        <v>2.8</v>
      </c>
      <c r="H2978" s="7">
        <v>0</v>
      </c>
      <c r="I2978" s="7">
        <v>0</v>
      </c>
      <c r="J2978" s="7">
        <v>2.8</v>
      </c>
      <c r="K2978" s="7" t="s">
        <v>0</v>
      </c>
      <c r="L2978" s="7">
        <v>1</v>
      </c>
      <c r="M2978" s="7" t="s">
        <v>6834</v>
      </c>
      <c r="N2978" s="7"/>
    </row>
    <row r="2979" spans="1:14" hidden="1" x14ac:dyDescent="0.35">
      <c r="A2979" s="7">
        <v>40310302</v>
      </c>
      <c r="B2979" s="7" t="s">
        <v>7462</v>
      </c>
      <c r="C2979" s="7" t="s">
        <v>4445</v>
      </c>
      <c r="D2979" s="7" t="s">
        <v>4446</v>
      </c>
      <c r="E2979" s="7" t="s">
        <v>0</v>
      </c>
      <c r="F2979" s="7" t="s">
        <v>0</v>
      </c>
      <c r="G2979" s="7">
        <v>42.9</v>
      </c>
      <c r="H2979" s="7">
        <v>0</v>
      </c>
      <c r="I2979" s="7">
        <v>0</v>
      </c>
      <c r="J2979" s="7">
        <v>42.9</v>
      </c>
      <c r="K2979" s="7" t="s">
        <v>0</v>
      </c>
      <c r="L2979" s="7">
        <v>1</v>
      </c>
      <c r="M2979" s="7" t="s">
        <v>6834</v>
      </c>
      <c r="N2979" s="7"/>
    </row>
    <row r="2980" spans="1:14" hidden="1" x14ac:dyDescent="0.35">
      <c r="A2980" s="7">
        <v>40310310</v>
      </c>
      <c r="B2980" s="7" t="s">
        <v>7463</v>
      </c>
      <c r="C2980" s="7" t="s">
        <v>4445</v>
      </c>
      <c r="D2980" s="7" t="s">
        <v>4446</v>
      </c>
      <c r="E2980" s="7" t="s">
        <v>0</v>
      </c>
      <c r="F2980" s="7" t="s">
        <v>0</v>
      </c>
      <c r="G2980" s="7">
        <v>3</v>
      </c>
      <c r="H2980" s="7">
        <v>0</v>
      </c>
      <c r="I2980" s="7">
        <v>0</v>
      </c>
      <c r="J2980" s="7">
        <v>3</v>
      </c>
      <c r="K2980" s="7" t="s">
        <v>0</v>
      </c>
      <c r="L2980" s="7">
        <v>1</v>
      </c>
      <c r="M2980" s="7" t="s">
        <v>6834</v>
      </c>
      <c r="N2980" s="7"/>
    </row>
    <row r="2981" spans="1:14" hidden="1" x14ac:dyDescent="0.35">
      <c r="A2981" s="7">
        <v>40310329</v>
      </c>
      <c r="B2981" s="7" t="s">
        <v>7464</v>
      </c>
      <c r="C2981" s="7" t="s">
        <v>4445</v>
      </c>
      <c r="D2981" s="7" t="s">
        <v>4446</v>
      </c>
      <c r="E2981" s="7" t="s">
        <v>0</v>
      </c>
      <c r="F2981" s="7" t="s">
        <v>0</v>
      </c>
      <c r="G2981" s="7">
        <v>8.4</v>
      </c>
      <c r="H2981" s="7">
        <v>0</v>
      </c>
      <c r="I2981" s="7">
        <v>0</v>
      </c>
      <c r="J2981" s="7">
        <v>8.4</v>
      </c>
      <c r="K2981" s="7" t="s">
        <v>0</v>
      </c>
      <c r="L2981" s="7">
        <v>1</v>
      </c>
      <c r="M2981" s="7" t="s">
        <v>6834</v>
      </c>
      <c r="N2981" s="7"/>
    </row>
    <row r="2982" spans="1:14" hidden="1" x14ac:dyDescent="0.35">
      <c r="A2982" s="7">
        <v>40310337</v>
      </c>
      <c r="B2982" s="7" t="s">
        <v>7465</v>
      </c>
      <c r="C2982" s="7" t="s">
        <v>4445</v>
      </c>
      <c r="D2982" s="7" t="s">
        <v>4446</v>
      </c>
      <c r="E2982" s="7" t="s">
        <v>0</v>
      </c>
      <c r="F2982" s="7" t="s">
        <v>0</v>
      </c>
      <c r="G2982" s="7">
        <v>10.25</v>
      </c>
      <c r="H2982" s="7">
        <v>0</v>
      </c>
      <c r="I2982" s="7">
        <v>0</v>
      </c>
      <c r="J2982" s="7">
        <v>10.25</v>
      </c>
      <c r="K2982" s="7" t="s">
        <v>0</v>
      </c>
      <c r="L2982" s="7">
        <v>1</v>
      </c>
      <c r="M2982" s="7" t="s">
        <v>6834</v>
      </c>
      <c r="N2982" s="7"/>
    </row>
    <row r="2983" spans="1:14" hidden="1" x14ac:dyDescent="0.35">
      <c r="A2983" s="7">
        <v>40310345</v>
      </c>
      <c r="B2983" s="7" t="s">
        <v>7466</v>
      </c>
      <c r="C2983" s="7" t="s">
        <v>4445</v>
      </c>
      <c r="D2983" s="7" t="s">
        <v>4446</v>
      </c>
      <c r="E2983" s="7" t="s">
        <v>0</v>
      </c>
      <c r="F2983" s="7" t="s">
        <v>0</v>
      </c>
      <c r="G2983" s="7">
        <v>4.32</v>
      </c>
      <c r="H2983" s="7">
        <v>0</v>
      </c>
      <c r="I2983" s="7">
        <v>0</v>
      </c>
      <c r="J2983" s="7">
        <v>4.32</v>
      </c>
      <c r="K2983" s="7" t="s">
        <v>0</v>
      </c>
      <c r="L2983" s="7">
        <v>1</v>
      </c>
      <c r="M2983" s="7" t="s">
        <v>6834</v>
      </c>
      <c r="N2983" s="7"/>
    </row>
    <row r="2984" spans="1:14" hidden="1" x14ac:dyDescent="0.35">
      <c r="A2984" s="7">
        <v>40310361</v>
      </c>
      <c r="B2984" s="7" t="s">
        <v>7467</v>
      </c>
      <c r="C2984" s="7" t="s">
        <v>4445</v>
      </c>
      <c r="D2984" s="7" t="s">
        <v>4446</v>
      </c>
      <c r="E2984" s="7" t="s">
        <v>0</v>
      </c>
      <c r="F2984" s="7" t="s">
        <v>0</v>
      </c>
      <c r="G2984" s="7">
        <v>191.18</v>
      </c>
      <c r="H2984" s="7">
        <v>0</v>
      </c>
      <c r="I2984" s="7">
        <v>0</v>
      </c>
      <c r="J2984" s="7">
        <v>191.18</v>
      </c>
      <c r="K2984" s="7" t="s">
        <v>0</v>
      </c>
      <c r="L2984" s="7">
        <v>1</v>
      </c>
      <c r="M2984" s="7" t="s">
        <v>6834</v>
      </c>
      <c r="N2984" s="7"/>
    </row>
    <row r="2985" spans="1:14" hidden="1" x14ac:dyDescent="0.35">
      <c r="A2985" s="7">
        <v>40310370</v>
      </c>
      <c r="B2985" s="7" t="s">
        <v>7468</v>
      </c>
      <c r="C2985" s="7" t="s">
        <v>4445</v>
      </c>
      <c r="D2985" s="7" t="s">
        <v>4446</v>
      </c>
      <c r="E2985" s="7" t="s">
        <v>0</v>
      </c>
      <c r="F2985" s="7" t="s">
        <v>0</v>
      </c>
      <c r="G2985" s="7">
        <v>3</v>
      </c>
      <c r="H2985" s="7">
        <v>0</v>
      </c>
      <c r="I2985" s="7">
        <v>0</v>
      </c>
      <c r="J2985" s="7">
        <v>3</v>
      </c>
      <c r="K2985" s="7" t="s">
        <v>0</v>
      </c>
      <c r="L2985" s="7">
        <v>1</v>
      </c>
      <c r="M2985" s="7" t="s">
        <v>6834</v>
      </c>
      <c r="N2985" s="7"/>
    </row>
    <row r="2986" spans="1:14" hidden="1" x14ac:dyDescent="0.35">
      <c r="A2986" s="7">
        <v>40310388</v>
      </c>
      <c r="B2986" s="7" t="s">
        <v>7469</v>
      </c>
      <c r="C2986" s="7" t="s">
        <v>4445</v>
      </c>
      <c r="D2986" s="7" t="s">
        <v>4446</v>
      </c>
      <c r="E2986" s="7" t="s">
        <v>0</v>
      </c>
      <c r="F2986" s="7" t="s">
        <v>0</v>
      </c>
      <c r="G2986" s="7">
        <v>2.0499999999999998</v>
      </c>
      <c r="H2986" s="7">
        <v>0</v>
      </c>
      <c r="I2986" s="7">
        <v>0</v>
      </c>
      <c r="J2986" s="7">
        <v>2.0499999999999998</v>
      </c>
      <c r="K2986" s="7" t="s">
        <v>0</v>
      </c>
      <c r="L2986" s="7">
        <v>1</v>
      </c>
      <c r="M2986" s="7" t="s">
        <v>6834</v>
      </c>
      <c r="N2986" s="7"/>
    </row>
    <row r="2987" spans="1:14" hidden="1" x14ac:dyDescent="0.35">
      <c r="A2987" s="7">
        <v>40310396</v>
      </c>
      <c r="B2987" s="7" t="s">
        <v>7470</v>
      </c>
      <c r="C2987" s="7" t="s">
        <v>4445</v>
      </c>
      <c r="D2987" s="7" t="s">
        <v>4446</v>
      </c>
      <c r="E2987" s="7" t="s">
        <v>0</v>
      </c>
      <c r="F2987" s="7" t="s">
        <v>0</v>
      </c>
      <c r="G2987" s="7">
        <v>41.47</v>
      </c>
      <c r="H2987" s="7">
        <v>0</v>
      </c>
      <c r="I2987" s="7">
        <v>0</v>
      </c>
      <c r="J2987" s="7">
        <v>41.47</v>
      </c>
      <c r="K2987" s="7" t="s">
        <v>0</v>
      </c>
      <c r="L2987" s="7">
        <v>1</v>
      </c>
      <c r="M2987" s="7" t="s">
        <v>6834</v>
      </c>
      <c r="N2987" s="7"/>
    </row>
    <row r="2988" spans="1:14" hidden="1" x14ac:dyDescent="0.35">
      <c r="A2988" s="7">
        <v>40310400</v>
      </c>
      <c r="B2988" s="7" t="s">
        <v>7471</v>
      </c>
      <c r="C2988" s="7" t="s">
        <v>4445</v>
      </c>
      <c r="D2988" s="7" t="s">
        <v>4446</v>
      </c>
      <c r="E2988" s="7" t="s">
        <v>0</v>
      </c>
      <c r="F2988" s="7" t="s">
        <v>0</v>
      </c>
      <c r="G2988" s="7">
        <v>9.4499999999999993</v>
      </c>
      <c r="H2988" s="7">
        <v>0</v>
      </c>
      <c r="I2988" s="7">
        <v>0</v>
      </c>
      <c r="J2988" s="7">
        <v>9.4499999999999993</v>
      </c>
      <c r="K2988" s="7" t="s">
        <v>0</v>
      </c>
      <c r="L2988" s="7">
        <v>1</v>
      </c>
      <c r="M2988" s="7" t="s">
        <v>6834</v>
      </c>
      <c r="N2988" s="7"/>
    </row>
    <row r="2989" spans="1:14" hidden="1" x14ac:dyDescent="0.35">
      <c r="A2989" s="7">
        <v>40310426</v>
      </c>
      <c r="B2989" s="7" t="s">
        <v>7472</v>
      </c>
      <c r="C2989" s="7" t="s">
        <v>4445</v>
      </c>
      <c r="D2989" s="7" t="s">
        <v>4446</v>
      </c>
      <c r="E2989" s="7" t="s">
        <v>0</v>
      </c>
      <c r="F2989" s="7" t="s">
        <v>0</v>
      </c>
      <c r="G2989" s="7">
        <v>19.440000000000001</v>
      </c>
      <c r="H2989" s="7">
        <v>0</v>
      </c>
      <c r="I2989" s="7">
        <v>0</v>
      </c>
      <c r="J2989" s="7">
        <v>19.440000000000001</v>
      </c>
      <c r="K2989" s="7" t="s">
        <v>0</v>
      </c>
      <c r="L2989" s="7">
        <v>0</v>
      </c>
      <c r="M2989" s="7" t="s">
        <v>6834</v>
      </c>
      <c r="N2989" s="7"/>
    </row>
    <row r="2990" spans="1:14" hidden="1" x14ac:dyDescent="0.35">
      <c r="A2990" s="7">
        <v>40310434</v>
      </c>
      <c r="B2990" s="7" t="s">
        <v>7473</v>
      </c>
      <c r="C2990" s="7" t="s">
        <v>4445</v>
      </c>
      <c r="D2990" s="7" t="s">
        <v>4446</v>
      </c>
      <c r="E2990" s="7" t="s">
        <v>0</v>
      </c>
      <c r="F2990" s="7" t="s">
        <v>0</v>
      </c>
      <c r="G2990" s="7">
        <v>43.25</v>
      </c>
      <c r="H2990" s="7">
        <v>0</v>
      </c>
      <c r="I2990" s="7">
        <v>0</v>
      </c>
      <c r="J2990" s="7">
        <v>43.25</v>
      </c>
      <c r="K2990" s="7" t="s">
        <v>0</v>
      </c>
      <c r="L2990" s="7">
        <v>0</v>
      </c>
      <c r="M2990" s="7" t="s">
        <v>6834</v>
      </c>
      <c r="N2990" s="7"/>
    </row>
    <row r="2991" spans="1:14" hidden="1" x14ac:dyDescent="0.35">
      <c r="A2991" s="7">
        <v>40310540</v>
      </c>
      <c r="B2991" s="7" t="s">
        <v>7474</v>
      </c>
      <c r="C2991" s="7" t="s">
        <v>4445</v>
      </c>
      <c r="D2991" s="7" t="s">
        <v>4446</v>
      </c>
      <c r="E2991" s="7" t="s">
        <v>0</v>
      </c>
      <c r="F2991" s="7" t="s">
        <v>0</v>
      </c>
      <c r="G2991" s="7">
        <v>10.8</v>
      </c>
      <c r="H2991" s="7">
        <v>0</v>
      </c>
      <c r="I2991" s="7">
        <v>0</v>
      </c>
      <c r="J2991" s="7">
        <v>10.8</v>
      </c>
      <c r="K2991" s="7" t="s">
        <v>0</v>
      </c>
      <c r="L2991" s="7">
        <v>0</v>
      </c>
      <c r="M2991" s="7" t="s">
        <v>6834</v>
      </c>
      <c r="N2991" s="7"/>
    </row>
    <row r="2992" spans="1:14" hidden="1" x14ac:dyDescent="0.35">
      <c r="A2992" s="7">
        <v>40310566</v>
      </c>
      <c r="B2992" s="7" t="s">
        <v>7475</v>
      </c>
      <c r="C2992" s="7" t="s">
        <v>4445</v>
      </c>
      <c r="D2992" s="7" t="s">
        <v>4446</v>
      </c>
      <c r="E2992" s="7" t="s">
        <v>0</v>
      </c>
      <c r="F2992" s="7" t="s">
        <v>0</v>
      </c>
      <c r="G2992" s="7">
        <v>7.94</v>
      </c>
      <c r="H2992" s="7">
        <v>0</v>
      </c>
      <c r="I2992" s="7">
        <v>0</v>
      </c>
      <c r="J2992" s="7">
        <v>7.94</v>
      </c>
      <c r="K2992" s="7" t="s">
        <v>0</v>
      </c>
      <c r="L2992" s="7">
        <v>0</v>
      </c>
      <c r="M2992" s="7" t="s">
        <v>6834</v>
      </c>
      <c r="N2992" s="7"/>
    </row>
    <row r="2993" spans="1:14" hidden="1" x14ac:dyDescent="0.35">
      <c r="A2993" s="7">
        <v>40310604</v>
      </c>
      <c r="B2993" s="7" t="s">
        <v>7476</v>
      </c>
      <c r="C2993" s="7" t="s">
        <v>4445</v>
      </c>
      <c r="D2993" s="7" t="s">
        <v>4446</v>
      </c>
      <c r="E2993" s="7" t="s">
        <v>0</v>
      </c>
      <c r="F2993" s="7" t="s">
        <v>0</v>
      </c>
      <c r="G2993" s="7">
        <v>8.7100000000000009</v>
      </c>
      <c r="H2993" s="7">
        <v>0</v>
      </c>
      <c r="I2993" s="7">
        <v>0</v>
      </c>
      <c r="J2993" s="7">
        <v>8.7100000000000009</v>
      </c>
      <c r="K2993" s="7" t="s">
        <v>0</v>
      </c>
      <c r="L2993" s="7">
        <v>0</v>
      </c>
      <c r="M2993" s="7" t="s">
        <v>6834</v>
      </c>
      <c r="N2993" s="7"/>
    </row>
    <row r="2994" spans="1:14" hidden="1" x14ac:dyDescent="0.35">
      <c r="A2994" s="7">
        <v>40310620</v>
      </c>
      <c r="B2994" s="7" t="s">
        <v>7477</v>
      </c>
      <c r="C2994" s="7" t="s">
        <v>4445</v>
      </c>
      <c r="D2994" s="7" t="s">
        <v>4446</v>
      </c>
      <c r="E2994" s="7" t="s">
        <v>0</v>
      </c>
      <c r="F2994" s="7" t="s">
        <v>0</v>
      </c>
      <c r="G2994" s="7">
        <v>10.8</v>
      </c>
      <c r="H2994" s="7">
        <v>0</v>
      </c>
      <c r="I2994" s="7">
        <v>0</v>
      </c>
      <c r="J2994" s="7">
        <v>10.8</v>
      </c>
      <c r="K2994" s="7" t="s">
        <v>0</v>
      </c>
      <c r="L2994" s="7">
        <v>0</v>
      </c>
      <c r="M2994" s="7" t="s">
        <v>6834</v>
      </c>
      <c r="N2994" s="7"/>
    </row>
    <row r="2995" spans="1:14" hidden="1" x14ac:dyDescent="0.35">
      <c r="A2995" s="7">
        <v>40310647</v>
      </c>
      <c r="B2995" s="7" t="s">
        <v>7478</v>
      </c>
      <c r="C2995" s="7" t="s">
        <v>4445</v>
      </c>
      <c r="D2995" s="7" t="s">
        <v>4446</v>
      </c>
      <c r="E2995" s="7" t="s">
        <v>0</v>
      </c>
      <c r="F2995" s="7" t="s">
        <v>0</v>
      </c>
      <c r="G2995" s="7">
        <v>10.8</v>
      </c>
      <c r="H2995" s="7">
        <v>0</v>
      </c>
      <c r="I2995" s="7">
        <v>0</v>
      </c>
      <c r="J2995" s="7">
        <v>10.8</v>
      </c>
      <c r="K2995" s="7" t="s">
        <v>0</v>
      </c>
      <c r="L2995" s="7">
        <v>0</v>
      </c>
      <c r="M2995" s="7" t="s">
        <v>6834</v>
      </c>
      <c r="N2995" s="7"/>
    </row>
    <row r="2996" spans="1:14" hidden="1" x14ac:dyDescent="0.35">
      <c r="A2996" s="7">
        <v>40310671</v>
      </c>
      <c r="B2996" s="7" t="s">
        <v>7479</v>
      </c>
      <c r="C2996" s="7" t="s">
        <v>4445</v>
      </c>
      <c r="D2996" s="7" t="s">
        <v>4446</v>
      </c>
      <c r="E2996" s="7" t="s">
        <v>0</v>
      </c>
      <c r="F2996" s="7" t="s">
        <v>0</v>
      </c>
      <c r="G2996" s="7">
        <v>10.8</v>
      </c>
      <c r="H2996" s="7">
        <v>0</v>
      </c>
      <c r="I2996" s="7">
        <v>0</v>
      </c>
      <c r="J2996" s="7">
        <v>10.8</v>
      </c>
      <c r="K2996" s="7" t="s">
        <v>0</v>
      </c>
      <c r="L2996" s="7">
        <v>0</v>
      </c>
      <c r="M2996" s="7" t="s">
        <v>6834</v>
      </c>
      <c r="N2996" s="7"/>
    </row>
    <row r="2997" spans="1:14" hidden="1" x14ac:dyDescent="0.35">
      <c r="A2997" s="7">
        <v>40311015</v>
      </c>
      <c r="B2997" s="7" t="s">
        <v>7480</v>
      </c>
      <c r="C2997" s="7" t="s">
        <v>4445</v>
      </c>
      <c r="D2997" s="7" t="s">
        <v>4446</v>
      </c>
      <c r="E2997" s="7" t="s">
        <v>0</v>
      </c>
      <c r="F2997" s="7" t="s">
        <v>0</v>
      </c>
      <c r="G2997" s="7">
        <v>3.1</v>
      </c>
      <c r="H2997" s="7">
        <v>0</v>
      </c>
      <c r="I2997" s="7">
        <v>0</v>
      </c>
      <c r="J2997" s="7">
        <v>3.1</v>
      </c>
      <c r="K2997" s="7" t="s">
        <v>0</v>
      </c>
      <c r="L2997" s="7">
        <v>1</v>
      </c>
      <c r="M2997" s="7" t="s">
        <v>6834</v>
      </c>
      <c r="N2997" s="7"/>
    </row>
    <row r="2998" spans="1:14" hidden="1" x14ac:dyDescent="0.35">
      <c r="A2998" s="7">
        <v>40311023</v>
      </c>
      <c r="B2998" s="7" t="s">
        <v>7481</v>
      </c>
      <c r="C2998" s="7" t="s">
        <v>4445</v>
      </c>
      <c r="D2998" s="7" t="s">
        <v>4446</v>
      </c>
      <c r="E2998" s="7" t="s">
        <v>0</v>
      </c>
      <c r="F2998" s="7" t="s">
        <v>0</v>
      </c>
      <c r="G2998" s="7">
        <v>3.94</v>
      </c>
      <c r="H2998" s="7">
        <v>0</v>
      </c>
      <c r="I2998" s="7">
        <v>0</v>
      </c>
      <c r="J2998" s="7">
        <v>3.94</v>
      </c>
      <c r="K2998" s="7" t="s">
        <v>0</v>
      </c>
      <c r="L2998" s="7">
        <v>1</v>
      </c>
      <c r="M2998" s="7" t="s">
        <v>6834</v>
      </c>
      <c r="N2998" s="7"/>
    </row>
    <row r="2999" spans="1:14" hidden="1" x14ac:dyDescent="0.35">
      <c r="A2999" s="7">
        <v>40311031</v>
      </c>
      <c r="B2999" s="7" t="s">
        <v>7482</v>
      </c>
      <c r="C2999" s="7" t="s">
        <v>4445</v>
      </c>
      <c r="D2999" s="7" t="s">
        <v>4446</v>
      </c>
      <c r="E2999" s="7" t="s">
        <v>0</v>
      </c>
      <c r="F2999" s="7" t="s">
        <v>0</v>
      </c>
      <c r="G2999" s="7">
        <v>2.5499999999999998</v>
      </c>
      <c r="H2999" s="7">
        <v>0</v>
      </c>
      <c r="I2999" s="7">
        <v>0</v>
      </c>
      <c r="J2999" s="7">
        <v>2.5499999999999998</v>
      </c>
      <c r="K2999" s="7" t="s">
        <v>0</v>
      </c>
      <c r="L2999" s="7">
        <v>1</v>
      </c>
      <c r="M2999" s="7" t="s">
        <v>6834</v>
      </c>
      <c r="N2999" s="7"/>
    </row>
    <row r="3000" spans="1:14" hidden="1" x14ac:dyDescent="0.35">
      <c r="A3000" s="7">
        <v>40311040</v>
      </c>
      <c r="B3000" s="7" t="s">
        <v>7483</v>
      </c>
      <c r="C3000" s="7" t="s">
        <v>4445</v>
      </c>
      <c r="D3000" s="7" t="s">
        <v>4446</v>
      </c>
      <c r="E3000" s="7" t="s">
        <v>0</v>
      </c>
      <c r="F3000" s="7" t="s">
        <v>0</v>
      </c>
      <c r="G3000" s="7">
        <v>5.34</v>
      </c>
      <c r="H3000" s="7">
        <v>0</v>
      </c>
      <c r="I3000" s="7">
        <v>0</v>
      </c>
      <c r="J3000" s="7">
        <v>5.34</v>
      </c>
      <c r="K3000" s="7" t="s">
        <v>0</v>
      </c>
      <c r="L3000" s="7">
        <v>1</v>
      </c>
      <c r="M3000" s="7" t="s">
        <v>6834</v>
      </c>
      <c r="N3000" s="7"/>
    </row>
    <row r="3001" spans="1:14" hidden="1" x14ac:dyDescent="0.35">
      <c r="A3001" s="7">
        <v>40311058</v>
      </c>
      <c r="B3001" s="7" t="s">
        <v>7484</v>
      </c>
      <c r="C3001" s="7" t="s">
        <v>4445</v>
      </c>
      <c r="D3001" s="7" t="s">
        <v>4446</v>
      </c>
      <c r="E3001" s="7" t="s">
        <v>0</v>
      </c>
      <c r="F3001" s="7" t="s">
        <v>0</v>
      </c>
      <c r="G3001" s="7">
        <v>36.46</v>
      </c>
      <c r="H3001" s="7">
        <v>0</v>
      </c>
      <c r="I3001" s="7">
        <v>0</v>
      </c>
      <c r="J3001" s="7">
        <v>36.46</v>
      </c>
      <c r="K3001" s="7" t="s">
        <v>0</v>
      </c>
      <c r="L3001" s="7">
        <v>1</v>
      </c>
      <c r="M3001" s="7" t="s">
        <v>6834</v>
      </c>
      <c r="N3001" s="7"/>
    </row>
    <row r="3002" spans="1:14" hidden="1" x14ac:dyDescent="0.35">
      <c r="A3002" s="7">
        <v>40311082</v>
      </c>
      <c r="B3002" s="7" t="s">
        <v>7485</v>
      </c>
      <c r="C3002" s="7" t="s">
        <v>4445</v>
      </c>
      <c r="D3002" s="7" t="s">
        <v>4446</v>
      </c>
      <c r="E3002" s="7" t="s">
        <v>0</v>
      </c>
      <c r="F3002" s="7" t="s">
        <v>0</v>
      </c>
      <c r="G3002" s="7">
        <v>1.95</v>
      </c>
      <c r="H3002" s="7">
        <v>0</v>
      </c>
      <c r="I3002" s="7">
        <v>0</v>
      </c>
      <c r="J3002" s="7">
        <v>1.95</v>
      </c>
      <c r="K3002" s="7" t="s">
        <v>0</v>
      </c>
      <c r="L3002" s="7">
        <v>1</v>
      </c>
      <c r="M3002" s="7" t="s">
        <v>6834</v>
      </c>
      <c r="N3002" s="7"/>
    </row>
    <row r="3003" spans="1:14" hidden="1" x14ac:dyDescent="0.35">
      <c r="A3003" s="7">
        <v>40311090</v>
      </c>
      <c r="B3003" s="7" t="s">
        <v>7486</v>
      </c>
      <c r="C3003" s="7" t="s">
        <v>4445</v>
      </c>
      <c r="D3003" s="7" t="s">
        <v>4446</v>
      </c>
      <c r="E3003" s="7" t="s">
        <v>0</v>
      </c>
      <c r="F3003" s="7" t="s">
        <v>0</v>
      </c>
      <c r="G3003" s="7">
        <v>17.21</v>
      </c>
      <c r="H3003" s="7">
        <v>0</v>
      </c>
      <c r="I3003" s="7">
        <v>0</v>
      </c>
      <c r="J3003" s="7">
        <v>17.21</v>
      </c>
      <c r="K3003" s="7" t="s">
        <v>0</v>
      </c>
      <c r="L3003" s="7">
        <v>1</v>
      </c>
      <c r="M3003" s="7" t="s">
        <v>6834</v>
      </c>
      <c r="N3003" s="7"/>
    </row>
    <row r="3004" spans="1:14" hidden="1" x14ac:dyDescent="0.35">
      <c r="A3004" s="7">
        <v>40311104</v>
      </c>
      <c r="B3004" s="7" t="s">
        <v>7487</v>
      </c>
      <c r="C3004" s="7" t="s">
        <v>4445</v>
      </c>
      <c r="D3004" s="7" t="s">
        <v>4446</v>
      </c>
      <c r="E3004" s="7" t="s">
        <v>0</v>
      </c>
      <c r="F3004" s="7" t="s">
        <v>0</v>
      </c>
      <c r="G3004" s="7">
        <v>3.07</v>
      </c>
      <c r="H3004" s="7">
        <v>0</v>
      </c>
      <c r="I3004" s="7">
        <v>0</v>
      </c>
      <c r="J3004" s="7">
        <v>3.07</v>
      </c>
      <c r="K3004" s="7" t="s">
        <v>0</v>
      </c>
      <c r="L3004" s="7">
        <v>1</v>
      </c>
      <c r="M3004" s="7" t="s">
        <v>6834</v>
      </c>
      <c r="N3004" s="7"/>
    </row>
    <row r="3005" spans="1:14" ht="26" hidden="1" x14ac:dyDescent="0.35">
      <c r="A3005" s="7">
        <v>40311112</v>
      </c>
      <c r="B3005" s="7" t="s">
        <v>7488</v>
      </c>
      <c r="C3005" s="7" t="s">
        <v>4445</v>
      </c>
      <c r="D3005" s="7" t="s">
        <v>4446</v>
      </c>
      <c r="E3005" s="7" t="s">
        <v>0</v>
      </c>
      <c r="F3005" s="7" t="s">
        <v>0</v>
      </c>
      <c r="G3005" s="7">
        <v>7.92</v>
      </c>
      <c r="H3005" s="7">
        <v>0</v>
      </c>
      <c r="I3005" s="7">
        <v>0</v>
      </c>
      <c r="J3005" s="7">
        <v>7.92</v>
      </c>
      <c r="K3005" s="7" t="s">
        <v>0</v>
      </c>
      <c r="L3005" s="7">
        <v>1</v>
      </c>
      <c r="M3005" s="7" t="s">
        <v>6834</v>
      </c>
      <c r="N3005" s="7"/>
    </row>
    <row r="3006" spans="1:14" hidden="1" x14ac:dyDescent="0.35">
      <c r="A3006" s="7">
        <v>40311120</v>
      </c>
      <c r="B3006" s="7" t="s">
        <v>7489</v>
      </c>
      <c r="C3006" s="7" t="s">
        <v>4445</v>
      </c>
      <c r="D3006" s="7" t="s">
        <v>4446</v>
      </c>
      <c r="E3006" s="7" t="s">
        <v>0</v>
      </c>
      <c r="F3006" s="7" t="s">
        <v>0</v>
      </c>
      <c r="G3006" s="7">
        <v>2.5499999999999998</v>
      </c>
      <c r="H3006" s="7">
        <v>0</v>
      </c>
      <c r="I3006" s="7">
        <v>0</v>
      </c>
      <c r="J3006" s="7">
        <v>2.5499999999999998</v>
      </c>
      <c r="K3006" s="7" t="s">
        <v>0</v>
      </c>
      <c r="L3006" s="7">
        <v>1</v>
      </c>
      <c r="M3006" s="7" t="s">
        <v>6834</v>
      </c>
      <c r="N3006" s="7"/>
    </row>
    <row r="3007" spans="1:14" hidden="1" x14ac:dyDescent="0.35">
      <c r="A3007" s="7">
        <v>40311139</v>
      </c>
      <c r="B3007" s="7" t="s">
        <v>7490</v>
      </c>
      <c r="C3007" s="7" t="s">
        <v>4445</v>
      </c>
      <c r="D3007" s="7" t="s">
        <v>4446</v>
      </c>
      <c r="E3007" s="7" t="s">
        <v>0</v>
      </c>
      <c r="F3007" s="7" t="s">
        <v>0</v>
      </c>
      <c r="G3007" s="7">
        <v>2.5499999999999998</v>
      </c>
      <c r="H3007" s="7">
        <v>0</v>
      </c>
      <c r="I3007" s="7">
        <v>0</v>
      </c>
      <c r="J3007" s="7">
        <v>2.5499999999999998</v>
      </c>
      <c r="K3007" s="7" t="s">
        <v>0</v>
      </c>
      <c r="L3007" s="7">
        <v>1</v>
      </c>
      <c r="M3007" s="7" t="s">
        <v>6834</v>
      </c>
      <c r="N3007" s="7"/>
    </row>
    <row r="3008" spans="1:14" hidden="1" x14ac:dyDescent="0.35">
      <c r="A3008" s="7">
        <v>40311147</v>
      </c>
      <c r="B3008" s="7" t="s">
        <v>7491</v>
      </c>
      <c r="C3008" s="7" t="s">
        <v>4445</v>
      </c>
      <c r="D3008" s="7" t="s">
        <v>4446</v>
      </c>
      <c r="E3008" s="7" t="s">
        <v>0</v>
      </c>
      <c r="F3008" s="7" t="s">
        <v>0</v>
      </c>
      <c r="G3008" s="7">
        <v>2.5499999999999998</v>
      </c>
      <c r="H3008" s="7">
        <v>0</v>
      </c>
      <c r="I3008" s="7">
        <v>0</v>
      </c>
      <c r="J3008" s="7">
        <v>2.5499999999999998</v>
      </c>
      <c r="K3008" s="7" t="s">
        <v>0</v>
      </c>
      <c r="L3008" s="7">
        <v>1</v>
      </c>
      <c r="M3008" s="7" t="s">
        <v>6834</v>
      </c>
      <c r="N3008" s="7"/>
    </row>
    <row r="3009" spans="1:14" hidden="1" x14ac:dyDescent="0.35">
      <c r="A3009" s="7">
        <v>40311155</v>
      </c>
      <c r="B3009" s="7" t="s">
        <v>7492</v>
      </c>
      <c r="C3009" s="7" t="s">
        <v>4445</v>
      </c>
      <c r="D3009" s="7" t="s">
        <v>4446</v>
      </c>
      <c r="E3009" s="7" t="s">
        <v>0</v>
      </c>
      <c r="F3009" s="7" t="s">
        <v>0</v>
      </c>
      <c r="G3009" s="7">
        <v>2.5499999999999998</v>
      </c>
      <c r="H3009" s="7">
        <v>0</v>
      </c>
      <c r="I3009" s="7">
        <v>0</v>
      </c>
      <c r="J3009" s="7">
        <v>2.5499999999999998</v>
      </c>
      <c r="K3009" s="7" t="s">
        <v>0</v>
      </c>
      <c r="L3009" s="7">
        <v>1</v>
      </c>
      <c r="M3009" s="7" t="s">
        <v>6834</v>
      </c>
      <c r="N3009" s="7"/>
    </row>
    <row r="3010" spans="1:14" hidden="1" x14ac:dyDescent="0.35">
      <c r="A3010" s="7">
        <v>40311163</v>
      </c>
      <c r="B3010" s="7" t="s">
        <v>7493</v>
      </c>
      <c r="C3010" s="7" t="s">
        <v>4445</v>
      </c>
      <c r="D3010" s="7" t="s">
        <v>4446</v>
      </c>
      <c r="E3010" s="7" t="s">
        <v>0</v>
      </c>
      <c r="F3010" s="7" t="s">
        <v>0</v>
      </c>
      <c r="G3010" s="7">
        <v>19.43</v>
      </c>
      <c r="H3010" s="7">
        <v>0</v>
      </c>
      <c r="I3010" s="7">
        <v>0</v>
      </c>
      <c r="J3010" s="7">
        <v>19.43</v>
      </c>
      <c r="K3010" s="7" t="s">
        <v>0</v>
      </c>
      <c r="L3010" s="7">
        <v>1</v>
      </c>
      <c r="M3010" s="7" t="s">
        <v>6834</v>
      </c>
      <c r="N3010" s="7"/>
    </row>
    <row r="3011" spans="1:14" hidden="1" x14ac:dyDescent="0.35">
      <c r="A3011" s="7">
        <v>40311171</v>
      </c>
      <c r="B3011" s="7" t="s">
        <v>7494</v>
      </c>
      <c r="C3011" s="7" t="s">
        <v>4445</v>
      </c>
      <c r="D3011" s="7" t="s">
        <v>4446</v>
      </c>
      <c r="E3011" s="7" t="s">
        <v>0</v>
      </c>
      <c r="F3011" s="7" t="s">
        <v>0</v>
      </c>
      <c r="G3011" s="7">
        <v>15</v>
      </c>
      <c r="H3011" s="7">
        <v>0</v>
      </c>
      <c r="I3011" s="7">
        <v>0</v>
      </c>
      <c r="J3011" s="7">
        <v>15</v>
      </c>
      <c r="K3011" s="7" t="s">
        <v>0</v>
      </c>
      <c r="L3011" s="7">
        <v>1</v>
      </c>
      <c r="M3011" s="7" t="s">
        <v>6834</v>
      </c>
      <c r="N3011" s="7"/>
    </row>
    <row r="3012" spans="1:14" hidden="1" x14ac:dyDescent="0.35">
      <c r="A3012" s="7">
        <v>40311180</v>
      </c>
      <c r="B3012" s="7" t="s">
        <v>7495</v>
      </c>
      <c r="C3012" s="7" t="s">
        <v>4445</v>
      </c>
      <c r="D3012" s="7" t="s">
        <v>4446</v>
      </c>
      <c r="E3012" s="7" t="s">
        <v>0</v>
      </c>
      <c r="F3012" s="7" t="s">
        <v>0</v>
      </c>
      <c r="G3012" s="7">
        <v>2.5499999999999998</v>
      </c>
      <c r="H3012" s="7">
        <v>0</v>
      </c>
      <c r="I3012" s="7">
        <v>0</v>
      </c>
      <c r="J3012" s="7">
        <v>2.5499999999999998</v>
      </c>
      <c r="K3012" s="7" t="s">
        <v>0</v>
      </c>
      <c r="L3012" s="7">
        <v>1</v>
      </c>
      <c r="M3012" s="7" t="s">
        <v>6834</v>
      </c>
      <c r="N3012" s="7"/>
    </row>
    <row r="3013" spans="1:14" hidden="1" x14ac:dyDescent="0.35">
      <c r="A3013" s="7">
        <v>40311198</v>
      </c>
      <c r="B3013" s="7" t="s">
        <v>7496</v>
      </c>
      <c r="C3013" s="7" t="s">
        <v>4445</v>
      </c>
      <c r="D3013" s="7" t="s">
        <v>4446</v>
      </c>
      <c r="E3013" s="7" t="s">
        <v>0</v>
      </c>
      <c r="F3013" s="7" t="s">
        <v>0</v>
      </c>
      <c r="G3013" s="7">
        <v>2.5499999999999998</v>
      </c>
      <c r="H3013" s="7">
        <v>0</v>
      </c>
      <c r="I3013" s="7">
        <v>0</v>
      </c>
      <c r="J3013" s="7">
        <v>2.5499999999999998</v>
      </c>
      <c r="K3013" s="7" t="s">
        <v>0</v>
      </c>
      <c r="L3013" s="7">
        <v>1</v>
      </c>
      <c r="M3013" s="7" t="s">
        <v>6834</v>
      </c>
      <c r="N3013" s="7"/>
    </row>
    <row r="3014" spans="1:14" hidden="1" x14ac:dyDescent="0.35">
      <c r="A3014" s="7">
        <v>40311201</v>
      </c>
      <c r="B3014" s="7" t="s">
        <v>7497</v>
      </c>
      <c r="C3014" s="7" t="s">
        <v>4445</v>
      </c>
      <c r="D3014" s="7" t="s">
        <v>4446</v>
      </c>
      <c r="E3014" s="7" t="s">
        <v>0</v>
      </c>
      <c r="F3014" s="7" t="s">
        <v>0</v>
      </c>
      <c r="G3014" s="7">
        <v>3.07</v>
      </c>
      <c r="H3014" s="7">
        <v>0</v>
      </c>
      <c r="I3014" s="7">
        <v>0</v>
      </c>
      <c r="J3014" s="7">
        <v>3.07</v>
      </c>
      <c r="K3014" s="7" t="s">
        <v>0</v>
      </c>
      <c r="L3014" s="7">
        <v>1</v>
      </c>
      <c r="M3014" s="7" t="s">
        <v>6834</v>
      </c>
      <c r="N3014" s="7"/>
    </row>
    <row r="3015" spans="1:14" ht="26" hidden="1" x14ac:dyDescent="0.35">
      <c r="A3015" s="7">
        <v>40311210</v>
      </c>
      <c r="B3015" s="7" t="s">
        <v>7498</v>
      </c>
      <c r="C3015" s="7" t="s">
        <v>4445</v>
      </c>
      <c r="D3015" s="7" t="s">
        <v>4446</v>
      </c>
      <c r="E3015" s="7" t="s">
        <v>0</v>
      </c>
      <c r="F3015" s="7" t="s">
        <v>0</v>
      </c>
      <c r="G3015" s="7">
        <v>3.7</v>
      </c>
      <c r="H3015" s="7">
        <v>0</v>
      </c>
      <c r="I3015" s="7">
        <v>0</v>
      </c>
      <c r="J3015" s="7">
        <v>3.7</v>
      </c>
      <c r="K3015" s="7" t="s">
        <v>0</v>
      </c>
      <c r="L3015" s="7">
        <v>1</v>
      </c>
      <c r="M3015" s="7" t="s">
        <v>6834</v>
      </c>
      <c r="N3015" s="7"/>
    </row>
    <row r="3016" spans="1:14" hidden="1" x14ac:dyDescent="0.35">
      <c r="A3016" s="7">
        <v>40311228</v>
      </c>
      <c r="B3016" s="7" t="s">
        <v>7499</v>
      </c>
      <c r="C3016" s="7" t="s">
        <v>4445</v>
      </c>
      <c r="D3016" s="7" t="s">
        <v>4446</v>
      </c>
      <c r="E3016" s="7" t="s">
        <v>0</v>
      </c>
      <c r="F3016" s="7" t="s">
        <v>0</v>
      </c>
      <c r="G3016" s="7">
        <v>32.42</v>
      </c>
      <c r="H3016" s="7">
        <v>0</v>
      </c>
      <c r="I3016" s="7">
        <v>0</v>
      </c>
      <c r="J3016" s="7">
        <v>32.42</v>
      </c>
      <c r="K3016" s="7" t="s">
        <v>0</v>
      </c>
      <c r="L3016" s="7">
        <v>1</v>
      </c>
      <c r="M3016" s="7" t="s">
        <v>6834</v>
      </c>
      <c r="N3016" s="7"/>
    </row>
    <row r="3017" spans="1:14" hidden="1" x14ac:dyDescent="0.35">
      <c r="A3017" s="7">
        <v>40311236</v>
      </c>
      <c r="B3017" s="7" t="s">
        <v>7500</v>
      </c>
      <c r="C3017" s="7" t="s">
        <v>4445</v>
      </c>
      <c r="D3017" s="7" t="s">
        <v>4446</v>
      </c>
      <c r="E3017" s="7" t="s">
        <v>0</v>
      </c>
      <c r="F3017" s="7" t="s">
        <v>0</v>
      </c>
      <c r="G3017" s="7">
        <v>7.95</v>
      </c>
      <c r="H3017" s="7">
        <v>0</v>
      </c>
      <c r="I3017" s="7">
        <v>0</v>
      </c>
      <c r="J3017" s="7">
        <v>7.95</v>
      </c>
      <c r="K3017" s="7" t="s">
        <v>0</v>
      </c>
      <c r="L3017" s="7">
        <v>1</v>
      </c>
      <c r="M3017" s="7" t="s">
        <v>6834</v>
      </c>
      <c r="N3017" s="7"/>
    </row>
    <row r="3018" spans="1:14" hidden="1" x14ac:dyDescent="0.35">
      <c r="A3018" s="7">
        <v>40311244</v>
      </c>
      <c r="B3018" s="7" t="s">
        <v>7501</v>
      </c>
      <c r="C3018" s="7" t="s">
        <v>4445</v>
      </c>
      <c r="D3018" s="7" t="s">
        <v>4446</v>
      </c>
      <c r="E3018" s="7" t="s">
        <v>0</v>
      </c>
      <c r="F3018" s="7" t="s">
        <v>0</v>
      </c>
      <c r="G3018" s="7">
        <v>4.32</v>
      </c>
      <c r="H3018" s="7">
        <v>0</v>
      </c>
      <c r="I3018" s="7">
        <v>0</v>
      </c>
      <c r="J3018" s="7">
        <v>4.32</v>
      </c>
      <c r="K3018" s="7" t="s">
        <v>0</v>
      </c>
      <c r="L3018" s="7">
        <v>1</v>
      </c>
      <c r="M3018" s="7" t="s">
        <v>6834</v>
      </c>
      <c r="N3018" s="7"/>
    </row>
    <row r="3019" spans="1:14" hidden="1" x14ac:dyDescent="0.35">
      <c r="A3019" s="7">
        <v>40311252</v>
      </c>
      <c r="B3019" s="7" t="s">
        <v>7502</v>
      </c>
      <c r="C3019" s="7" t="s">
        <v>4445</v>
      </c>
      <c r="D3019" s="7" t="s">
        <v>4446</v>
      </c>
      <c r="E3019" s="7" t="s">
        <v>0</v>
      </c>
      <c r="F3019" s="7" t="s">
        <v>0</v>
      </c>
      <c r="G3019" s="7">
        <v>2.5499999999999998</v>
      </c>
      <c r="H3019" s="7">
        <v>0</v>
      </c>
      <c r="I3019" s="7">
        <v>0</v>
      </c>
      <c r="J3019" s="7">
        <v>2.5499999999999998</v>
      </c>
      <c r="K3019" s="7" t="s">
        <v>0</v>
      </c>
      <c r="L3019" s="7">
        <v>1</v>
      </c>
      <c r="M3019" s="7" t="s">
        <v>6834</v>
      </c>
      <c r="N3019" s="7"/>
    </row>
    <row r="3020" spans="1:14" hidden="1" x14ac:dyDescent="0.35">
      <c r="A3020" s="7">
        <v>40311309</v>
      </c>
      <c r="B3020" s="7" t="s">
        <v>7503</v>
      </c>
      <c r="C3020" s="7" t="s">
        <v>4445</v>
      </c>
      <c r="D3020" s="7" t="s">
        <v>4446</v>
      </c>
      <c r="E3020" s="7" t="s">
        <v>0</v>
      </c>
      <c r="F3020" s="7" t="s">
        <v>0</v>
      </c>
      <c r="G3020" s="7">
        <v>8.25</v>
      </c>
      <c r="H3020" s="7">
        <v>0</v>
      </c>
      <c r="I3020" s="7">
        <v>0</v>
      </c>
      <c r="J3020" s="7">
        <v>8.25</v>
      </c>
      <c r="K3020" s="7" t="s">
        <v>0</v>
      </c>
      <c r="L3020" s="7">
        <v>1</v>
      </c>
      <c r="M3020" s="7" t="s">
        <v>6834</v>
      </c>
      <c r="N3020" s="7"/>
    </row>
    <row r="3021" spans="1:14" hidden="1" x14ac:dyDescent="0.35">
      <c r="A3021" s="7">
        <v>40311317</v>
      </c>
      <c r="B3021" s="7" t="s">
        <v>7504</v>
      </c>
      <c r="C3021" s="7" t="s">
        <v>4445</v>
      </c>
      <c r="D3021" s="7" t="s">
        <v>4446</v>
      </c>
      <c r="E3021" s="7" t="s">
        <v>0</v>
      </c>
      <c r="F3021" s="7" t="s">
        <v>0</v>
      </c>
      <c r="G3021" s="7">
        <v>2.5499999999999998</v>
      </c>
      <c r="H3021" s="7">
        <v>0</v>
      </c>
      <c r="I3021" s="7">
        <v>0</v>
      </c>
      <c r="J3021" s="7">
        <v>2.5499999999999998</v>
      </c>
      <c r="K3021" s="7" t="s">
        <v>0</v>
      </c>
      <c r="L3021" s="7">
        <v>1</v>
      </c>
      <c r="M3021" s="7" t="s">
        <v>6834</v>
      </c>
      <c r="N3021" s="7"/>
    </row>
    <row r="3022" spans="1:14" hidden="1" x14ac:dyDescent="0.35">
      <c r="A3022" s="7">
        <v>40311325</v>
      </c>
      <c r="B3022" s="7" t="s">
        <v>7505</v>
      </c>
      <c r="C3022" s="7" t="s">
        <v>4445</v>
      </c>
      <c r="D3022" s="7" t="s">
        <v>4446</v>
      </c>
      <c r="E3022" s="7" t="s">
        <v>0</v>
      </c>
      <c r="F3022" s="7" t="s">
        <v>0</v>
      </c>
      <c r="G3022" s="7">
        <v>2.5499999999999998</v>
      </c>
      <c r="H3022" s="7">
        <v>0</v>
      </c>
      <c r="I3022" s="7">
        <v>0</v>
      </c>
      <c r="J3022" s="7">
        <v>2.5499999999999998</v>
      </c>
      <c r="K3022" s="7" t="s">
        <v>0</v>
      </c>
      <c r="L3022" s="7">
        <v>1</v>
      </c>
      <c r="M3022" s="7" t="s">
        <v>6834</v>
      </c>
      <c r="N3022" s="7"/>
    </row>
    <row r="3023" spans="1:14" hidden="1" x14ac:dyDescent="0.35">
      <c r="A3023" s="7">
        <v>40311341</v>
      </c>
      <c r="B3023" s="7" t="s">
        <v>7506</v>
      </c>
      <c r="C3023" s="7" t="s">
        <v>4445</v>
      </c>
      <c r="D3023" s="7" t="s">
        <v>4446</v>
      </c>
      <c r="E3023" s="7" t="s">
        <v>0</v>
      </c>
      <c r="F3023" s="7" t="s">
        <v>0</v>
      </c>
      <c r="G3023" s="7">
        <v>5.53</v>
      </c>
      <c r="H3023" s="7">
        <v>0</v>
      </c>
      <c r="I3023" s="7">
        <v>0</v>
      </c>
      <c r="J3023" s="7">
        <v>5.53</v>
      </c>
      <c r="K3023" s="7" t="s">
        <v>0</v>
      </c>
      <c r="L3023" s="7">
        <v>1</v>
      </c>
      <c r="M3023" s="7" t="s">
        <v>6834</v>
      </c>
      <c r="N3023" s="7"/>
    </row>
    <row r="3024" spans="1:14" hidden="1" x14ac:dyDescent="0.35">
      <c r="A3024" s="7">
        <v>40311350</v>
      </c>
      <c r="B3024" s="7" t="s">
        <v>7507</v>
      </c>
      <c r="C3024" s="7" t="s">
        <v>4445</v>
      </c>
      <c r="D3024" s="7" t="s">
        <v>4446</v>
      </c>
      <c r="E3024" s="7" t="s">
        <v>0</v>
      </c>
      <c r="F3024" s="7" t="s">
        <v>0</v>
      </c>
      <c r="G3024" s="7">
        <v>3.81</v>
      </c>
      <c r="H3024" s="7">
        <v>0</v>
      </c>
      <c r="I3024" s="7">
        <v>0</v>
      </c>
      <c r="J3024" s="7">
        <v>3.81</v>
      </c>
      <c r="K3024" s="7" t="s">
        <v>0</v>
      </c>
      <c r="L3024" s="7">
        <v>1</v>
      </c>
      <c r="M3024" s="7" t="s">
        <v>6834</v>
      </c>
      <c r="N3024" s="7"/>
    </row>
    <row r="3025" spans="1:14" hidden="1" x14ac:dyDescent="0.35">
      <c r="A3025" s="7">
        <v>40311368</v>
      </c>
      <c r="B3025" s="7" t="s">
        <v>7508</v>
      </c>
      <c r="C3025" s="7" t="s">
        <v>4445</v>
      </c>
      <c r="D3025" s="7" t="s">
        <v>4446</v>
      </c>
      <c r="E3025" s="7" t="s">
        <v>0</v>
      </c>
      <c r="F3025" s="7" t="s">
        <v>0</v>
      </c>
      <c r="G3025" s="7">
        <v>3.02</v>
      </c>
      <c r="H3025" s="7">
        <v>0</v>
      </c>
      <c r="I3025" s="7">
        <v>0</v>
      </c>
      <c r="J3025" s="7">
        <v>3.02</v>
      </c>
      <c r="K3025" s="7" t="s">
        <v>0</v>
      </c>
      <c r="L3025" s="7">
        <v>0</v>
      </c>
      <c r="M3025" s="7" t="s">
        <v>6834</v>
      </c>
      <c r="N3025" s="7"/>
    </row>
    <row r="3026" spans="1:14" hidden="1" x14ac:dyDescent="0.35">
      <c r="A3026" s="7">
        <v>40311430</v>
      </c>
      <c r="B3026" s="7" t="s">
        <v>7509</v>
      </c>
      <c r="C3026" s="7" t="s">
        <v>4445</v>
      </c>
      <c r="D3026" s="7" t="s">
        <v>4446</v>
      </c>
      <c r="E3026" s="7" t="s">
        <v>0</v>
      </c>
      <c r="F3026" s="7" t="s">
        <v>0</v>
      </c>
      <c r="G3026" s="7">
        <v>2.16</v>
      </c>
      <c r="H3026" s="7">
        <v>0</v>
      </c>
      <c r="I3026" s="7">
        <v>0</v>
      </c>
      <c r="J3026" s="7">
        <v>2.16</v>
      </c>
      <c r="K3026" s="7" t="s">
        <v>0</v>
      </c>
      <c r="L3026" s="7">
        <v>0</v>
      </c>
      <c r="M3026" s="7" t="s">
        <v>6834</v>
      </c>
      <c r="N3026" s="7"/>
    </row>
    <row r="3027" spans="1:14" hidden="1" x14ac:dyDescent="0.35">
      <c r="A3027" s="7">
        <v>40311465</v>
      </c>
      <c r="B3027" s="7" t="s">
        <v>7510</v>
      </c>
      <c r="C3027" s="7" t="s">
        <v>4445</v>
      </c>
      <c r="D3027" s="7" t="s">
        <v>4446</v>
      </c>
      <c r="E3027" s="7" t="s">
        <v>0</v>
      </c>
      <c r="F3027" s="7" t="s">
        <v>0</v>
      </c>
      <c r="G3027" s="7">
        <v>2.4</v>
      </c>
      <c r="H3027" s="7">
        <v>0</v>
      </c>
      <c r="I3027" s="7">
        <v>0</v>
      </c>
      <c r="J3027" s="7">
        <v>2.4</v>
      </c>
      <c r="K3027" s="7" t="s">
        <v>0</v>
      </c>
      <c r="L3027" s="7">
        <v>1</v>
      </c>
      <c r="M3027" s="7" t="s">
        <v>6834</v>
      </c>
      <c r="N3027" s="7"/>
    </row>
    <row r="3028" spans="1:14" hidden="1" x14ac:dyDescent="0.35">
      <c r="A3028" s="7">
        <v>40311473</v>
      </c>
      <c r="B3028" s="7" t="s">
        <v>7511</v>
      </c>
      <c r="C3028" s="7" t="s">
        <v>4445</v>
      </c>
      <c r="D3028" s="7" t="s">
        <v>4446</v>
      </c>
      <c r="E3028" s="7" t="s">
        <v>0</v>
      </c>
      <c r="F3028" s="7" t="s">
        <v>0</v>
      </c>
      <c r="G3028" s="7">
        <v>2.16</v>
      </c>
      <c r="H3028" s="7">
        <v>0</v>
      </c>
      <c r="I3028" s="7">
        <v>0</v>
      </c>
      <c r="J3028" s="7">
        <v>2.16</v>
      </c>
      <c r="K3028" s="7" t="s">
        <v>0</v>
      </c>
      <c r="L3028" s="7">
        <v>0</v>
      </c>
      <c r="M3028" s="7" t="s">
        <v>6834</v>
      </c>
      <c r="N3028" s="7"/>
    </row>
    <row r="3029" spans="1:14" hidden="1" x14ac:dyDescent="0.35">
      <c r="A3029" s="7">
        <v>40311503</v>
      </c>
      <c r="B3029" s="7" t="s">
        <v>7512</v>
      </c>
      <c r="C3029" s="7" t="s">
        <v>4445</v>
      </c>
      <c r="D3029" s="7" t="s">
        <v>4446</v>
      </c>
      <c r="E3029" s="7" t="s">
        <v>0</v>
      </c>
      <c r="F3029" s="7" t="s">
        <v>0</v>
      </c>
      <c r="G3029" s="7">
        <v>3.54</v>
      </c>
      <c r="H3029" s="7">
        <v>0</v>
      </c>
      <c r="I3029" s="7">
        <v>0</v>
      </c>
      <c r="J3029" s="7">
        <v>3.54</v>
      </c>
      <c r="K3029" s="7" t="s">
        <v>0</v>
      </c>
      <c r="L3029" s="7">
        <v>0</v>
      </c>
      <c r="M3029" s="7" t="s">
        <v>6834</v>
      </c>
      <c r="N3029" s="7"/>
    </row>
    <row r="3030" spans="1:14" hidden="1" x14ac:dyDescent="0.35">
      <c r="A3030" s="7">
        <v>40312011</v>
      </c>
      <c r="B3030" s="7" t="s">
        <v>7513</v>
      </c>
      <c r="C3030" s="7" t="s">
        <v>4445</v>
      </c>
      <c r="D3030" s="7" t="s">
        <v>4446</v>
      </c>
      <c r="E3030" s="7" t="s">
        <v>0</v>
      </c>
      <c r="F3030" s="7" t="s">
        <v>0</v>
      </c>
      <c r="G3030" s="7">
        <v>3.6</v>
      </c>
      <c r="H3030" s="7">
        <v>0</v>
      </c>
      <c r="I3030" s="7">
        <v>0</v>
      </c>
      <c r="J3030" s="7">
        <v>3.6</v>
      </c>
      <c r="K3030" s="7" t="s">
        <v>0</v>
      </c>
      <c r="L3030" s="7">
        <v>1</v>
      </c>
      <c r="M3030" s="7" t="s">
        <v>6834</v>
      </c>
      <c r="N3030" s="7"/>
    </row>
    <row r="3031" spans="1:14" hidden="1" x14ac:dyDescent="0.35">
      <c r="A3031" s="7">
        <v>40312020</v>
      </c>
      <c r="B3031" s="7" t="s">
        <v>7514</v>
      </c>
      <c r="C3031" s="7" t="s">
        <v>4445</v>
      </c>
      <c r="D3031" s="7" t="s">
        <v>4446</v>
      </c>
      <c r="E3031" s="7" t="s">
        <v>0</v>
      </c>
      <c r="F3031" s="7" t="s">
        <v>0</v>
      </c>
      <c r="G3031" s="7">
        <v>3.54</v>
      </c>
      <c r="H3031" s="7">
        <v>0</v>
      </c>
      <c r="I3031" s="7">
        <v>0</v>
      </c>
      <c r="J3031" s="7">
        <v>3.54</v>
      </c>
      <c r="K3031" s="7" t="s">
        <v>0</v>
      </c>
      <c r="L3031" s="7">
        <v>1</v>
      </c>
      <c r="M3031" s="7" t="s">
        <v>6834</v>
      </c>
      <c r="N3031" s="7"/>
    </row>
    <row r="3032" spans="1:14" hidden="1" x14ac:dyDescent="0.35">
      <c r="A3032" s="7">
        <v>40322270</v>
      </c>
      <c r="B3032" s="7" t="s">
        <v>7515</v>
      </c>
      <c r="C3032" s="7" t="s">
        <v>4445</v>
      </c>
      <c r="D3032" s="7" t="s">
        <v>4446</v>
      </c>
      <c r="E3032" s="7" t="s">
        <v>0</v>
      </c>
      <c r="F3032" s="7" t="s">
        <v>0</v>
      </c>
      <c r="G3032" s="7">
        <v>3.02</v>
      </c>
      <c r="H3032" s="7">
        <v>0</v>
      </c>
      <c r="I3032" s="7">
        <v>0</v>
      </c>
      <c r="J3032" s="7">
        <v>3.02</v>
      </c>
      <c r="K3032" s="7" t="s">
        <v>0</v>
      </c>
      <c r="L3032" s="7">
        <v>0</v>
      </c>
      <c r="M3032" s="7" t="s">
        <v>6834</v>
      </c>
      <c r="N3032" s="7"/>
    </row>
    <row r="3033" spans="1:14" hidden="1" x14ac:dyDescent="0.35">
      <c r="A3033" s="7">
        <v>40322289</v>
      </c>
      <c r="B3033" s="7" t="s">
        <v>7516</v>
      </c>
      <c r="C3033" s="7" t="s">
        <v>4445</v>
      </c>
      <c r="D3033" s="7" t="s">
        <v>4446</v>
      </c>
      <c r="E3033" s="7" t="s">
        <v>0</v>
      </c>
      <c r="F3033" s="7" t="s">
        <v>0</v>
      </c>
      <c r="G3033" s="7">
        <v>3.02</v>
      </c>
      <c r="H3033" s="7">
        <v>0</v>
      </c>
      <c r="I3033" s="7">
        <v>0</v>
      </c>
      <c r="J3033" s="7">
        <v>3.02</v>
      </c>
      <c r="K3033" s="7" t="s">
        <v>0</v>
      </c>
      <c r="L3033" s="7">
        <v>0</v>
      </c>
      <c r="M3033" s="7" t="s">
        <v>6834</v>
      </c>
      <c r="N3033" s="7"/>
    </row>
    <row r="3034" spans="1:14" hidden="1" x14ac:dyDescent="0.35">
      <c r="A3034" s="7">
        <v>40322408</v>
      </c>
      <c r="B3034" s="7" t="s">
        <v>7517</v>
      </c>
      <c r="C3034" s="7" t="s">
        <v>4445</v>
      </c>
      <c r="D3034" s="7" t="s">
        <v>4446</v>
      </c>
      <c r="E3034" s="7" t="s">
        <v>0</v>
      </c>
      <c r="F3034" s="7" t="s">
        <v>0</v>
      </c>
      <c r="G3034" s="7">
        <v>6.48</v>
      </c>
      <c r="H3034" s="7">
        <v>0</v>
      </c>
      <c r="I3034" s="7">
        <v>0</v>
      </c>
      <c r="J3034" s="7">
        <v>6.48</v>
      </c>
      <c r="K3034" s="7" t="s">
        <v>0</v>
      </c>
      <c r="L3034" s="7">
        <v>0</v>
      </c>
      <c r="M3034" s="7" t="s">
        <v>6834</v>
      </c>
      <c r="N3034" s="7"/>
    </row>
    <row r="3035" spans="1:14" hidden="1" x14ac:dyDescent="0.35">
      <c r="A3035" s="7">
        <v>40312046</v>
      </c>
      <c r="B3035" s="7" t="s">
        <v>7518</v>
      </c>
      <c r="C3035" s="7" t="s">
        <v>4445</v>
      </c>
      <c r="D3035" s="7" t="s">
        <v>4446</v>
      </c>
      <c r="E3035" s="7" t="s">
        <v>0</v>
      </c>
      <c r="F3035" s="7" t="s">
        <v>0</v>
      </c>
      <c r="G3035" s="7">
        <v>9.6999999999999993</v>
      </c>
      <c r="H3035" s="7">
        <v>0</v>
      </c>
      <c r="I3035" s="7">
        <v>0</v>
      </c>
      <c r="J3035" s="7">
        <v>9.6999999999999993</v>
      </c>
      <c r="K3035" s="7" t="s">
        <v>0</v>
      </c>
      <c r="L3035" s="7">
        <v>1</v>
      </c>
      <c r="M3035" s="7" t="s">
        <v>6834</v>
      </c>
      <c r="N3035" s="7"/>
    </row>
    <row r="3036" spans="1:14" hidden="1" x14ac:dyDescent="0.35">
      <c r="A3036" s="7">
        <v>40312054</v>
      </c>
      <c r="B3036" s="7" t="s">
        <v>7519</v>
      </c>
      <c r="C3036" s="7" t="s">
        <v>4445</v>
      </c>
      <c r="D3036" s="7" t="s">
        <v>4446</v>
      </c>
      <c r="E3036" s="7" t="s">
        <v>0</v>
      </c>
      <c r="F3036" s="7" t="s">
        <v>0</v>
      </c>
      <c r="G3036" s="7">
        <v>4.8</v>
      </c>
      <c r="H3036" s="7">
        <v>0</v>
      </c>
      <c r="I3036" s="7">
        <v>0</v>
      </c>
      <c r="J3036" s="7">
        <v>4.8</v>
      </c>
      <c r="K3036" s="7" t="s">
        <v>0</v>
      </c>
      <c r="L3036" s="7">
        <v>1</v>
      </c>
      <c r="M3036" s="7" t="s">
        <v>6834</v>
      </c>
      <c r="N3036" s="7"/>
    </row>
    <row r="3037" spans="1:14" ht="26" hidden="1" x14ac:dyDescent="0.35">
      <c r="A3037" s="7">
        <v>40312070</v>
      </c>
      <c r="B3037" s="7" t="s">
        <v>7520</v>
      </c>
      <c r="C3037" s="7" t="s">
        <v>4445</v>
      </c>
      <c r="D3037" s="7" t="s">
        <v>4446</v>
      </c>
      <c r="E3037" s="7" t="s">
        <v>0</v>
      </c>
      <c r="F3037" s="7" t="s">
        <v>0</v>
      </c>
      <c r="G3037" s="7">
        <v>17.28</v>
      </c>
      <c r="H3037" s="7">
        <v>0</v>
      </c>
      <c r="I3037" s="7">
        <v>0</v>
      </c>
      <c r="J3037" s="7">
        <v>17.28</v>
      </c>
      <c r="K3037" s="7" t="s">
        <v>0</v>
      </c>
      <c r="L3037" s="7">
        <v>0</v>
      </c>
      <c r="M3037" s="7" t="s">
        <v>6834</v>
      </c>
      <c r="N3037" s="7"/>
    </row>
    <row r="3038" spans="1:14" hidden="1" x14ac:dyDescent="0.35">
      <c r="A3038" s="7">
        <v>40312097</v>
      </c>
      <c r="B3038" s="7" t="s">
        <v>7521</v>
      </c>
      <c r="C3038" s="7" t="s">
        <v>4445</v>
      </c>
      <c r="D3038" s="7" t="s">
        <v>4446</v>
      </c>
      <c r="E3038" s="7" t="s">
        <v>0</v>
      </c>
      <c r="F3038" s="7" t="s">
        <v>0</v>
      </c>
      <c r="G3038" s="7">
        <v>21.6</v>
      </c>
      <c r="H3038" s="7">
        <v>0</v>
      </c>
      <c r="I3038" s="7">
        <v>0</v>
      </c>
      <c r="J3038" s="7">
        <v>21.6</v>
      </c>
      <c r="K3038" s="7" t="s">
        <v>0</v>
      </c>
      <c r="L3038" s="7">
        <v>0</v>
      </c>
      <c r="M3038" s="7" t="s">
        <v>6834</v>
      </c>
      <c r="N3038" s="7"/>
    </row>
    <row r="3039" spans="1:14" ht="26" hidden="1" x14ac:dyDescent="0.35">
      <c r="A3039" s="7">
        <v>40312100</v>
      </c>
      <c r="B3039" s="7" t="s">
        <v>7522</v>
      </c>
      <c r="C3039" s="7" t="s">
        <v>4445</v>
      </c>
      <c r="D3039" s="7" t="s">
        <v>4446</v>
      </c>
      <c r="E3039" s="7" t="s">
        <v>0</v>
      </c>
      <c r="F3039" s="7" t="s">
        <v>0</v>
      </c>
      <c r="G3039" s="7">
        <v>21.6</v>
      </c>
      <c r="H3039" s="7">
        <v>0</v>
      </c>
      <c r="I3039" s="7">
        <v>0</v>
      </c>
      <c r="J3039" s="7">
        <v>21.6</v>
      </c>
      <c r="K3039" s="7" t="s">
        <v>0</v>
      </c>
      <c r="L3039" s="7">
        <v>0</v>
      </c>
      <c r="M3039" s="7" t="s">
        <v>6834</v>
      </c>
      <c r="N3039" s="7"/>
    </row>
    <row r="3040" spans="1:14" ht="26" hidden="1" x14ac:dyDescent="0.35">
      <c r="A3040" s="7">
        <v>40312127</v>
      </c>
      <c r="B3040" s="7" t="s">
        <v>7523</v>
      </c>
      <c r="C3040" s="7" t="s">
        <v>4445</v>
      </c>
      <c r="D3040" s="7" t="s">
        <v>4446</v>
      </c>
      <c r="E3040" s="7" t="s">
        <v>0</v>
      </c>
      <c r="F3040" s="7" t="s">
        <v>0</v>
      </c>
      <c r="G3040" s="7">
        <v>21.6</v>
      </c>
      <c r="H3040" s="7">
        <v>0</v>
      </c>
      <c r="I3040" s="7">
        <v>0</v>
      </c>
      <c r="J3040" s="7">
        <v>21.6</v>
      </c>
      <c r="K3040" s="7" t="s">
        <v>0</v>
      </c>
      <c r="L3040" s="7">
        <v>0</v>
      </c>
      <c r="M3040" s="7" t="s">
        <v>6834</v>
      </c>
      <c r="N3040" s="7"/>
    </row>
    <row r="3041" spans="1:14" ht="26" hidden="1" x14ac:dyDescent="0.35">
      <c r="A3041" s="7">
        <v>40312143</v>
      </c>
      <c r="B3041" s="7" t="s">
        <v>7524</v>
      </c>
      <c r="C3041" s="7" t="s">
        <v>4445</v>
      </c>
      <c r="D3041" s="7" t="s">
        <v>4446</v>
      </c>
      <c r="E3041" s="7" t="s">
        <v>0</v>
      </c>
      <c r="F3041" s="7" t="s">
        <v>0</v>
      </c>
      <c r="G3041" s="7">
        <v>27</v>
      </c>
      <c r="H3041" s="7">
        <v>0</v>
      </c>
      <c r="I3041" s="7">
        <v>0</v>
      </c>
      <c r="J3041" s="7">
        <v>27</v>
      </c>
      <c r="K3041" s="7" t="s">
        <v>0</v>
      </c>
      <c r="L3041" s="7">
        <v>0</v>
      </c>
      <c r="M3041" s="7" t="s">
        <v>6834</v>
      </c>
      <c r="N3041" s="7"/>
    </row>
    <row r="3042" spans="1:14" ht="26" hidden="1" x14ac:dyDescent="0.35">
      <c r="A3042" s="7">
        <v>40312151</v>
      </c>
      <c r="B3042" s="7" t="s">
        <v>7525</v>
      </c>
      <c r="C3042" s="7" t="s">
        <v>4445</v>
      </c>
      <c r="D3042" s="7" t="s">
        <v>4446</v>
      </c>
      <c r="E3042" s="7" t="s">
        <v>0</v>
      </c>
      <c r="F3042" s="7" t="s">
        <v>0</v>
      </c>
      <c r="G3042" s="7">
        <v>30.02</v>
      </c>
      <c r="H3042" s="7">
        <v>0</v>
      </c>
      <c r="I3042" s="7">
        <v>0</v>
      </c>
      <c r="J3042" s="7">
        <v>30.02</v>
      </c>
      <c r="K3042" s="7" t="s">
        <v>0</v>
      </c>
      <c r="L3042" s="7">
        <v>0</v>
      </c>
      <c r="M3042" s="7" t="s">
        <v>6834</v>
      </c>
      <c r="N3042" s="7"/>
    </row>
    <row r="3043" spans="1:14" ht="26" hidden="1" x14ac:dyDescent="0.35">
      <c r="A3043" s="7">
        <v>40312160</v>
      </c>
      <c r="B3043" s="7" t="s">
        <v>7526</v>
      </c>
      <c r="C3043" s="7" t="s">
        <v>4445</v>
      </c>
      <c r="D3043" s="7" t="s">
        <v>4462</v>
      </c>
      <c r="E3043" s="7" t="s">
        <v>0</v>
      </c>
      <c r="F3043" s="7" t="s">
        <v>0</v>
      </c>
      <c r="G3043" s="7">
        <v>36.75</v>
      </c>
      <c r="H3043" s="7">
        <v>0</v>
      </c>
      <c r="I3043" s="7">
        <v>0</v>
      </c>
      <c r="J3043" s="7">
        <v>36.75</v>
      </c>
      <c r="K3043" s="7" t="s">
        <v>0</v>
      </c>
      <c r="L3043" s="7">
        <v>1</v>
      </c>
      <c r="M3043" s="7" t="s">
        <v>6834</v>
      </c>
      <c r="N3043" s="7"/>
    </row>
    <row r="3044" spans="1:14" ht="38.5" hidden="1" x14ac:dyDescent="0.35">
      <c r="A3044" s="7">
        <v>40312178</v>
      </c>
      <c r="B3044" s="7" t="s">
        <v>7527</v>
      </c>
      <c r="C3044" s="7" t="s">
        <v>4445</v>
      </c>
      <c r="D3044" s="7" t="s">
        <v>4462</v>
      </c>
      <c r="E3044" s="7" t="s">
        <v>0</v>
      </c>
      <c r="F3044" s="7" t="s">
        <v>0</v>
      </c>
      <c r="G3044" s="7">
        <v>70.84</v>
      </c>
      <c r="H3044" s="7">
        <v>0</v>
      </c>
      <c r="I3044" s="7">
        <v>0</v>
      </c>
      <c r="J3044" s="7">
        <v>70.84</v>
      </c>
      <c r="K3044" s="7" t="s">
        <v>0</v>
      </c>
      <c r="L3044" s="7">
        <v>0</v>
      </c>
      <c r="M3044" s="7" t="s">
        <v>6834</v>
      </c>
      <c r="N3044" s="7"/>
    </row>
    <row r="3045" spans="1:14" hidden="1" x14ac:dyDescent="0.35">
      <c r="A3045" s="7">
        <v>40302881</v>
      </c>
      <c r="B3045" s="7" t="s">
        <v>7528</v>
      </c>
      <c r="C3045" s="7" t="s">
        <v>4445</v>
      </c>
      <c r="D3045" s="7" t="s">
        <v>4446</v>
      </c>
      <c r="E3045" s="7" t="s">
        <v>0</v>
      </c>
      <c r="F3045" s="7" t="s">
        <v>0</v>
      </c>
      <c r="G3045" s="7">
        <v>32.4</v>
      </c>
      <c r="H3045" s="7">
        <v>0</v>
      </c>
      <c r="I3045" s="7">
        <v>0</v>
      </c>
      <c r="J3045" s="7">
        <v>32.4</v>
      </c>
      <c r="K3045" s="7" t="s">
        <v>0</v>
      </c>
      <c r="L3045" s="7">
        <v>0</v>
      </c>
      <c r="M3045" s="7" t="s">
        <v>6834</v>
      </c>
      <c r="N3045" s="7"/>
    </row>
    <row r="3046" spans="1:14" hidden="1" x14ac:dyDescent="0.35">
      <c r="A3046" s="7">
        <v>40313018</v>
      </c>
      <c r="B3046" s="7" t="s">
        <v>7529</v>
      </c>
      <c r="C3046" s="7" t="s">
        <v>4445</v>
      </c>
      <c r="D3046" s="7" t="s">
        <v>4446</v>
      </c>
      <c r="E3046" s="7" t="s">
        <v>0</v>
      </c>
      <c r="F3046" s="7" t="s">
        <v>0</v>
      </c>
      <c r="G3046" s="7">
        <v>6</v>
      </c>
      <c r="H3046" s="7">
        <v>0</v>
      </c>
      <c r="I3046" s="7">
        <v>0</v>
      </c>
      <c r="J3046" s="7">
        <v>6</v>
      </c>
      <c r="K3046" s="7" t="s">
        <v>0</v>
      </c>
      <c r="L3046" s="7">
        <v>1</v>
      </c>
      <c r="M3046" s="7" t="s">
        <v>6834</v>
      </c>
      <c r="N3046" s="7"/>
    </row>
    <row r="3047" spans="1:14" hidden="1" x14ac:dyDescent="0.35">
      <c r="A3047" s="7">
        <v>40313026</v>
      </c>
      <c r="B3047" s="7" t="s">
        <v>7530</v>
      </c>
      <c r="C3047" s="7" t="s">
        <v>4445</v>
      </c>
      <c r="D3047" s="7" t="s">
        <v>4446</v>
      </c>
      <c r="E3047" s="7" t="s">
        <v>0</v>
      </c>
      <c r="F3047" s="7" t="s">
        <v>0</v>
      </c>
      <c r="G3047" s="7">
        <v>12</v>
      </c>
      <c r="H3047" s="7">
        <v>0</v>
      </c>
      <c r="I3047" s="7">
        <v>0</v>
      </c>
      <c r="J3047" s="7">
        <v>12</v>
      </c>
      <c r="K3047" s="7" t="s">
        <v>0</v>
      </c>
      <c r="L3047" s="7">
        <v>1</v>
      </c>
      <c r="M3047" s="7" t="s">
        <v>6834</v>
      </c>
      <c r="N3047" s="7"/>
    </row>
    <row r="3048" spans="1:14" hidden="1" x14ac:dyDescent="0.35">
      <c r="A3048" s="7">
        <v>40313034</v>
      </c>
      <c r="B3048" s="7" t="s">
        <v>7531</v>
      </c>
      <c r="C3048" s="7" t="s">
        <v>4445</v>
      </c>
      <c r="D3048" s="7" t="s">
        <v>4446</v>
      </c>
      <c r="E3048" s="7" t="s">
        <v>0</v>
      </c>
      <c r="F3048" s="7" t="s">
        <v>0</v>
      </c>
      <c r="G3048" s="7">
        <v>7.2</v>
      </c>
      <c r="H3048" s="7">
        <v>0</v>
      </c>
      <c r="I3048" s="7">
        <v>0</v>
      </c>
      <c r="J3048" s="7">
        <v>7.2</v>
      </c>
      <c r="K3048" s="7" t="s">
        <v>0</v>
      </c>
      <c r="L3048" s="7">
        <v>1</v>
      </c>
      <c r="M3048" s="7" t="s">
        <v>6834</v>
      </c>
      <c r="N3048" s="7"/>
    </row>
    <row r="3049" spans="1:14" hidden="1" x14ac:dyDescent="0.35">
      <c r="A3049" s="7">
        <v>40313042</v>
      </c>
      <c r="B3049" s="7" t="s">
        <v>7532</v>
      </c>
      <c r="C3049" s="7" t="s">
        <v>4445</v>
      </c>
      <c r="D3049" s="7" t="s">
        <v>4446</v>
      </c>
      <c r="E3049" s="7" t="s">
        <v>0</v>
      </c>
      <c r="F3049" s="7" t="s">
        <v>0</v>
      </c>
      <c r="G3049" s="7">
        <v>7.2</v>
      </c>
      <c r="H3049" s="7">
        <v>0</v>
      </c>
      <c r="I3049" s="7">
        <v>0</v>
      </c>
      <c r="J3049" s="7">
        <v>7.2</v>
      </c>
      <c r="K3049" s="7" t="s">
        <v>0</v>
      </c>
      <c r="L3049" s="7">
        <v>1</v>
      </c>
      <c r="M3049" s="7" t="s">
        <v>6834</v>
      </c>
      <c r="N3049" s="7"/>
    </row>
    <row r="3050" spans="1:14" hidden="1" x14ac:dyDescent="0.35">
      <c r="A3050" s="7">
        <v>40313050</v>
      </c>
      <c r="B3050" s="7" t="s">
        <v>7533</v>
      </c>
      <c r="C3050" s="7" t="s">
        <v>4445</v>
      </c>
      <c r="D3050" s="7" t="s">
        <v>4446</v>
      </c>
      <c r="E3050" s="7" t="s">
        <v>0</v>
      </c>
      <c r="F3050" s="7" t="s">
        <v>0</v>
      </c>
      <c r="G3050" s="7">
        <v>7.2</v>
      </c>
      <c r="H3050" s="7">
        <v>0</v>
      </c>
      <c r="I3050" s="7">
        <v>0</v>
      </c>
      <c r="J3050" s="7">
        <v>7.2</v>
      </c>
      <c r="K3050" s="7" t="s">
        <v>0</v>
      </c>
      <c r="L3050" s="7">
        <v>1</v>
      </c>
      <c r="M3050" s="7" t="s">
        <v>6834</v>
      </c>
      <c r="N3050" s="7"/>
    </row>
    <row r="3051" spans="1:14" hidden="1" x14ac:dyDescent="0.35">
      <c r="A3051" s="7">
        <v>40313069</v>
      </c>
      <c r="B3051" s="7" t="s">
        <v>7534</v>
      </c>
      <c r="C3051" s="7" t="s">
        <v>4445</v>
      </c>
      <c r="D3051" s="7" t="s">
        <v>4446</v>
      </c>
      <c r="E3051" s="7" t="s">
        <v>0</v>
      </c>
      <c r="F3051" s="7" t="s">
        <v>0</v>
      </c>
      <c r="G3051" s="7">
        <v>7.2</v>
      </c>
      <c r="H3051" s="7">
        <v>0</v>
      </c>
      <c r="I3051" s="7">
        <v>0</v>
      </c>
      <c r="J3051" s="7">
        <v>7.2</v>
      </c>
      <c r="K3051" s="7" t="s">
        <v>0</v>
      </c>
      <c r="L3051" s="7">
        <v>1</v>
      </c>
      <c r="M3051" s="7" t="s">
        <v>6834</v>
      </c>
      <c r="N3051" s="7"/>
    </row>
    <row r="3052" spans="1:14" hidden="1" x14ac:dyDescent="0.35">
      <c r="A3052" s="7">
        <v>40313077</v>
      </c>
      <c r="B3052" s="7" t="s">
        <v>7535</v>
      </c>
      <c r="C3052" s="7" t="s">
        <v>4445</v>
      </c>
      <c r="D3052" s="7" t="s">
        <v>4446</v>
      </c>
      <c r="E3052" s="7" t="s">
        <v>0</v>
      </c>
      <c r="F3052" s="7" t="s">
        <v>0</v>
      </c>
      <c r="G3052" s="7">
        <v>3.02</v>
      </c>
      <c r="H3052" s="7">
        <v>0</v>
      </c>
      <c r="I3052" s="7">
        <v>0</v>
      </c>
      <c r="J3052" s="7">
        <v>3.02</v>
      </c>
      <c r="K3052" s="7" t="s">
        <v>0</v>
      </c>
      <c r="L3052" s="7">
        <v>1</v>
      </c>
      <c r="M3052" s="7" t="s">
        <v>6834</v>
      </c>
      <c r="N3052" s="7"/>
    </row>
    <row r="3053" spans="1:14" hidden="1" x14ac:dyDescent="0.35">
      <c r="A3053" s="7">
        <v>40313093</v>
      </c>
      <c r="B3053" s="7" t="s">
        <v>7536</v>
      </c>
      <c r="C3053" s="7" t="s">
        <v>4445</v>
      </c>
      <c r="D3053" s="7" t="s">
        <v>4446</v>
      </c>
      <c r="E3053" s="7" t="s">
        <v>0</v>
      </c>
      <c r="F3053" s="7" t="s">
        <v>0</v>
      </c>
      <c r="G3053" s="7">
        <v>4.5</v>
      </c>
      <c r="H3053" s="7">
        <v>0</v>
      </c>
      <c r="I3053" s="7">
        <v>0</v>
      </c>
      <c r="J3053" s="7">
        <v>4.5</v>
      </c>
      <c r="K3053" s="7" t="s">
        <v>0</v>
      </c>
      <c r="L3053" s="7">
        <v>1</v>
      </c>
      <c r="M3053" s="7" t="s">
        <v>6834</v>
      </c>
      <c r="N3053" s="7"/>
    </row>
    <row r="3054" spans="1:14" hidden="1" x14ac:dyDescent="0.35">
      <c r="A3054" s="7">
        <v>40313107</v>
      </c>
      <c r="B3054" s="7" t="s">
        <v>7537</v>
      </c>
      <c r="C3054" s="7" t="s">
        <v>4445</v>
      </c>
      <c r="D3054" s="7" t="s">
        <v>4446</v>
      </c>
      <c r="E3054" s="7" t="s">
        <v>0</v>
      </c>
      <c r="F3054" s="7" t="s">
        <v>0</v>
      </c>
      <c r="G3054" s="7">
        <v>14.4</v>
      </c>
      <c r="H3054" s="7">
        <v>0</v>
      </c>
      <c r="I3054" s="7">
        <v>0</v>
      </c>
      <c r="J3054" s="7">
        <v>14.4</v>
      </c>
      <c r="K3054" s="7" t="s">
        <v>0</v>
      </c>
      <c r="L3054" s="7">
        <v>1</v>
      </c>
      <c r="M3054" s="7" t="s">
        <v>6834</v>
      </c>
      <c r="N3054" s="7"/>
    </row>
    <row r="3055" spans="1:14" hidden="1" x14ac:dyDescent="0.35">
      <c r="A3055" s="7">
        <v>40313115</v>
      </c>
      <c r="B3055" s="7" t="s">
        <v>7538</v>
      </c>
      <c r="C3055" s="7" t="s">
        <v>4445</v>
      </c>
      <c r="D3055" s="7" t="s">
        <v>4446</v>
      </c>
      <c r="E3055" s="7" t="s">
        <v>0</v>
      </c>
      <c r="F3055" s="7" t="s">
        <v>0</v>
      </c>
      <c r="G3055" s="7">
        <v>4.5</v>
      </c>
      <c r="H3055" s="7">
        <v>0</v>
      </c>
      <c r="I3055" s="7">
        <v>0</v>
      </c>
      <c r="J3055" s="7">
        <v>4.5</v>
      </c>
      <c r="K3055" s="7" t="s">
        <v>0</v>
      </c>
      <c r="L3055" s="7">
        <v>1</v>
      </c>
      <c r="M3055" s="7" t="s">
        <v>6834</v>
      </c>
      <c r="N3055" s="7"/>
    </row>
    <row r="3056" spans="1:14" hidden="1" x14ac:dyDescent="0.35">
      <c r="A3056" s="7">
        <v>40313123</v>
      </c>
      <c r="B3056" s="7" t="s">
        <v>7539</v>
      </c>
      <c r="C3056" s="7" t="s">
        <v>4445</v>
      </c>
      <c r="D3056" s="7" t="s">
        <v>4446</v>
      </c>
      <c r="E3056" s="7" t="s">
        <v>0</v>
      </c>
      <c r="F3056" s="7" t="s">
        <v>0</v>
      </c>
      <c r="G3056" s="7">
        <v>5.34</v>
      </c>
      <c r="H3056" s="7">
        <v>0</v>
      </c>
      <c r="I3056" s="7">
        <v>0</v>
      </c>
      <c r="J3056" s="7">
        <v>5.34</v>
      </c>
      <c r="K3056" s="7" t="s">
        <v>0</v>
      </c>
      <c r="L3056" s="7">
        <v>1</v>
      </c>
      <c r="M3056" s="7" t="s">
        <v>6834</v>
      </c>
      <c r="N3056" s="7"/>
    </row>
    <row r="3057" spans="1:14" hidden="1" x14ac:dyDescent="0.35">
      <c r="A3057" s="7">
        <v>40313140</v>
      </c>
      <c r="B3057" s="7" t="s">
        <v>7540</v>
      </c>
      <c r="C3057" s="7" t="s">
        <v>4445</v>
      </c>
      <c r="D3057" s="7" t="s">
        <v>4446</v>
      </c>
      <c r="E3057" s="7" t="s">
        <v>0</v>
      </c>
      <c r="F3057" s="7" t="s">
        <v>0</v>
      </c>
      <c r="G3057" s="7">
        <v>7.95</v>
      </c>
      <c r="H3057" s="7">
        <v>0</v>
      </c>
      <c r="I3057" s="7">
        <v>0</v>
      </c>
      <c r="J3057" s="7">
        <v>7.95</v>
      </c>
      <c r="K3057" s="7" t="s">
        <v>0</v>
      </c>
      <c r="L3057" s="7">
        <v>1</v>
      </c>
      <c r="M3057" s="7" t="s">
        <v>6834</v>
      </c>
      <c r="N3057" s="7"/>
    </row>
    <row r="3058" spans="1:14" hidden="1" x14ac:dyDescent="0.35">
      <c r="A3058" s="7">
        <v>40313158</v>
      </c>
      <c r="B3058" s="7" t="s">
        <v>7541</v>
      </c>
      <c r="C3058" s="7" t="s">
        <v>4445</v>
      </c>
      <c r="D3058" s="7" t="s">
        <v>4446</v>
      </c>
      <c r="E3058" s="7" t="s">
        <v>0</v>
      </c>
      <c r="F3058" s="7" t="s">
        <v>0</v>
      </c>
      <c r="G3058" s="7">
        <v>7.2</v>
      </c>
      <c r="H3058" s="7">
        <v>0</v>
      </c>
      <c r="I3058" s="7">
        <v>0</v>
      </c>
      <c r="J3058" s="7">
        <v>7.2</v>
      </c>
      <c r="K3058" s="7" t="s">
        <v>0</v>
      </c>
      <c r="L3058" s="7">
        <v>1</v>
      </c>
      <c r="M3058" s="7" t="s">
        <v>6834</v>
      </c>
      <c r="N3058" s="7"/>
    </row>
    <row r="3059" spans="1:14" hidden="1" x14ac:dyDescent="0.35">
      <c r="A3059" s="7">
        <v>40313166</v>
      </c>
      <c r="B3059" s="7" t="s">
        <v>7542</v>
      </c>
      <c r="C3059" s="7" t="s">
        <v>4445</v>
      </c>
      <c r="D3059" s="7" t="s">
        <v>4446</v>
      </c>
      <c r="E3059" s="7" t="s">
        <v>0</v>
      </c>
      <c r="F3059" s="7" t="s">
        <v>0</v>
      </c>
      <c r="G3059" s="7">
        <v>7.2</v>
      </c>
      <c r="H3059" s="7">
        <v>0</v>
      </c>
      <c r="I3059" s="7">
        <v>0</v>
      </c>
      <c r="J3059" s="7">
        <v>7.2</v>
      </c>
      <c r="K3059" s="7" t="s">
        <v>0</v>
      </c>
      <c r="L3059" s="7">
        <v>1</v>
      </c>
      <c r="M3059" s="7" t="s">
        <v>6834</v>
      </c>
      <c r="N3059" s="7"/>
    </row>
    <row r="3060" spans="1:14" hidden="1" x14ac:dyDescent="0.35">
      <c r="A3060" s="7">
        <v>40313174</v>
      </c>
      <c r="B3060" s="7" t="s">
        <v>7543</v>
      </c>
      <c r="C3060" s="7" t="s">
        <v>4445</v>
      </c>
      <c r="D3060" s="7" t="s">
        <v>4446</v>
      </c>
      <c r="E3060" s="7" t="s">
        <v>0</v>
      </c>
      <c r="F3060" s="7" t="s">
        <v>0</v>
      </c>
      <c r="G3060" s="7">
        <v>7.95</v>
      </c>
      <c r="H3060" s="7">
        <v>0</v>
      </c>
      <c r="I3060" s="7">
        <v>0</v>
      </c>
      <c r="J3060" s="7">
        <v>7.95</v>
      </c>
      <c r="K3060" s="7" t="s">
        <v>0</v>
      </c>
      <c r="L3060" s="7">
        <v>1</v>
      </c>
      <c r="M3060" s="7" t="s">
        <v>6834</v>
      </c>
      <c r="N3060" s="7"/>
    </row>
    <row r="3061" spans="1:14" hidden="1" x14ac:dyDescent="0.35">
      <c r="A3061" s="7">
        <v>40313182</v>
      </c>
      <c r="B3061" s="7" t="s">
        <v>7544</v>
      </c>
      <c r="C3061" s="7" t="s">
        <v>4445</v>
      </c>
      <c r="D3061" s="7" t="s">
        <v>4446</v>
      </c>
      <c r="E3061" s="7" t="s">
        <v>0</v>
      </c>
      <c r="F3061" s="7" t="s">
        <v>0</v>
      </c>
      <c r="G3061" s="7">
        <v>4.5</v>
      </c>
      <c r="H3061" s="7">
        <v>0</v>
      </c>
      <c r="I3061" s="7">
        <v>0</v>
      </c>
      <c r="J3061" s="7">
        <v>4.5</v>
      </c>
      <c r="K3061" s="7" t="s">
        <v>0</v>
      </c>
      <c r="L3061" s="7">
        <v>1</v>
      </c>
      <c r="M3061" s="7" t="s">
        <v>6834</v>
      </c>
      <c r="N3061" s="7"/>
    </row>
    <row r="3062" spans="1:14" ht="26" hidden="1" x14ac:dyDescent="0.35">
      <c r="A3062" s="7">
        <v>40313190</v>
      </c>
      <c r="B3062" s="7" t="s">
        <v>7545</v>
      </c>
      <c r="C3062" s="7" t="s">
        <v>4445</v>
      </c>
      <c r="D3062" s="7" t="s">
        <v>4446</v>
      </c>
      <c r="E3062" s="7" t="s">
        <v>0</v>
      </c>
      <c r="F3062" s="7" t="s">
        <v>0</v>
      </c>
      <c r="G3062" s="7">
        <v>16.32</v>
      </c>
      <c r="H3062" s="7">
        <v>0</v>
      </c>
      <c r="I3062" s="7">
        <v>0</v>
      </c>
      <c r="J3062" s="7">
        <v>16.32</v>
      </c>
      <c r="K3062" s="7" t="s">
        <v>0</v>
      </c>
      <c r="L3062" s="7">
        <v>1</v>
      </c>
      <c r="M3062" s="7" t="s">
        <v>6834</v>
      </c>
      <c r="N3062" s="7"/>
    </row>
    <row r="3063" spans="1:14" hidden="1" x14ac:dyDescent="0.35">
      <c r="A3063" s="7">
        <v>40313204</v>
      </c>
      <c r="B3063" s="7" t="s">
        <v>7546</v>
      </c>
      <c r="C3063" s="7" t="s">
        <v>4445</v>
      </c>
      <c r="D3063" s="7" t="s">
        <v>4446</v>
      </c>
      <c r="E3063" s="7" t="s">
        <v>0</v>
      </c>
      <c r="F3063" s="7" t="s">
        <v>0</v>
      </c>
      <c r="G3063" s="7">
        <v>7.5</v>
      </c>
      <c r="H3063" s="7">
        <v>0</v>
      </c>
      <c r="I3063" s="7">
        <v>0</v>
      </c>
      <c r="J3063" s="7">
        <v>7.5</v>
      </c>
      <c r="K3063" s="7" t="s">
        <v>0</v>
      </c>
      <c r="L3063" s="7">
        <v>1</v>
      </c>
      <c r="M3063" s="7" t="s">
        <v>6834</v>
      </c>
      <c r="N3063" s="7"/>
    </row>
    <row r="3064" spans="1:14" hidden="1" x14ac:dyDescent="0.35">
      <c r="A3064" s="7">
        <v>40313212</v>
      </c>
      <c r="B3064" s="7" t="s">
        <v>7547</v>
      </c>
      <c r="C3064" s="7" t="s">
        <v>4445</v>
      </c>
      <c r="D3064" s="7" t="s">
        <v>4446</v>
      </c>
      <c r="E3064" s="7" t="s">
        <v>0</v>
      </c>
      <c r="F3064" s="7" t="s">
        <v>0</v>
      </c>
      <c r="G3064" s="7">
        <v>6</v>
      </c>
      <c r="H3064" s="7">
        <v>0</v>
      </c>
      <c r="I3064" s="7">
        <v>0</v>
      </c>
      <c r="J3064" s="7">
        <v>6</v>
      </c>
      <c r="K3064" s="7" t="s">
        <v>0</v>
      </c>
      <c r="L3064" s="7">
        <v>1</v>
      </c>
      <c r="M3064" s="7" t="s">
        <v>6834</v>
      </c>
      <c r="N3064" s="7"/>
    </row>
    <row r="3065" spans="1:14" hidden="1" x14ac:dyDescent="0.35">
      <c r="A3065" s="7">
        <v>40313247</v>
      </c>
      <c r="B3065" s="7" t="s">
        <v>7548</v>
      </c>
      <c r="C3065" s="7" t="s">
        <v>4445</v>
      </c>
      <c r="D3065" s="7" t="s">
        <v>4446</v>
      </c>
      <c r="E3065" s="7" t="s">
        <v>0</v>
      </c>
      <c r="F3065" s="7" t="s">
        <v>0</v>
      </c>
      <c r="G3065" s="7">
        <v>4.2699999999999996</v>
      </c>
      <c r="H3065" s="7">
        <v>0</v>
      </c>
      <c r="I3065" s="7">
        <v>0</v>
      </c>
      <c r="J3065" s="7">
        <v>4.2699999999999996</v>
      </c>
      <c r="K3065" s="7" t="s">
        <v>0</v>
      </c>
      <c r="L3065" s="7">
        <v>1</v>
      </c>
      <c r="M3065" s="7" t="s">
        <v>6834</v>
      </c>
      <c r="N3065" s="7"/>
    </row>
    <row r="3066" spans="1:14" hidden="1" x14ac:dyDescent="0.35">
      <c r="A3066" s="7">
        <v>40313263</v>
      </c>
      <c r="B3066" s="7" t="s">
        <v>7549</v>
      </c>
      <c r="C3066" s="7" t="s">
        <v>4445</v>
      </c>
      <c r="D3066" s="7" t="s">
        <v>4446</v>
      </c>
      <c r="E3066" s="7" t="s">
        <v>0</v>
      </c>
      <c r="F3066" s="7" t="s">
        <v>0</v>
      </c>
      <c r="G3066" s="7">
        <v>3.6</v>
      </c>
      <c r="H3066" s="7">
        <v>0</v>
      </c>
      <c r="I3066" s="7">
        <v>0</v>
      </c>
      <c r="J3066" s="7">
        <v>3.6</v>
      </c>
      <c r="K3066" s="7" t="s">
        <v>0</v>
      </c>
      <c r="L3066" s="7">
        <v>1</v>
      </c>
      <c r="M3066" s="7" t="s">
        <v>6834</v>
      </c>
      <c r="N3066" s="7"/>
    </row>
    <row r="3067" spans="1:14" ht="26" hidden="1" x14ac:dyDescent="0.35">
      <c r="A3067" s="7">
        <v>40313280</v>
      </c>
      <c r="B3067" s="7" t="s">
        <v>7550</v>
      </c>
      <c r="C3067" s="7" t="s">
        <v>4445</v>
      </c>
      <c r="D3067" s="7" t="s">
        <v>4446</v>
      </c>
      <c r="E3067" s="7" t="s">
        <v>0</v>
      </c>
      <c r="F3067" s="7" t="s">
        <v>0</v>
      </c>
      <c r="G3067" s="7">
        <v>6.35</v>
      </c>
      <c r="H3067" s="7">
        <v>0</v>
      </c>
      <c r="I3067" s="7">
        <v>0</v>
      </c>
      <c r="J3067" s="7">
        <v>6.35</v>
      </c>
      <c r="K3067" s="7" t="s">
        <v>0</v>
      </c>
      <c r="L3067" s="7">
        <v>1</v>
      </c>
      <c r="M3067" s="7" t="s">
        <v>6834</v>
      </c>
      <c r="N3067" s="7"/>
    </row>
    <row r="3068" spans="1:14" hidden="1" x14ac:dyDescent="0.35">
      <c r="A3068" s="7">
        <v>40313298</v>
      </c>
      <c r="B3068" s="7" t="s">
        <v>7551</v>
      </c>
      <c r="C3068" s="7" t="s">
        <v>4445</v>
      </c>
      <c r="D3068" s="7" t="s">
        <v>4446</v>
      </c>
      <c r="E3068" s="7" t="s">
        <v>0</v>
      </c>
      <c r="F3068" s="7" t="s">
        <v>0</v>
      </c>
      <c r="G3068" s="7">
        <v>7.95</v>
      </c>
      <c r="H3068" s="7">
        <v>0</v>
      </c>
      <c r="I3068" s="7">
        <v>0</v>
      </c>
      <c r="J3068" s="7">
        <v>7.95</v>
      </c>
      <c r="K3068" s="7" t="s">
        <v>0</v>
      </c>
      <c r="L3068" s="7">
        <v>1</v>
      </c>
      <c r="M3068" s="7" t="s">
        <v>6834</v>
      </c>
      <c r="N3068" s="7"/>
    </row>
    <row r="3069" spans="1:14" hidden="1" x14ac:dyDescent="0.35">
      <c r="A3069" s="7">
        <v>40313301</v>
      </c>
      <c r="B3069" s="7" t="s">
        <v>7552</v>
      </c>
      <c r="C3069" s="7" t="s">
        <v>4445</v>
      </c>
      <c r="D3069" s="7" t="s">
        <v>4446</v>
      </c>
      <c r="E3069" s="7" t="s">
        <v>0</v>
      </c>
      <c r="F3069" s="7" t="s">
        <v>0</v>
      </c>
      <c r="G3069" s="7">
        <v>94.12</v>
      </c>
      <c r="H3069" s="7">
        <v>0</v>
      </c>
      <c r="I3069" s="7">
        <v>0</v>
      </c>
      <c r="J3069" s="7">
        <v>94.12</v>
      </c>
      <c r="K3069" s="7" t="s">
        <v>0</v>
      </c>
      <c r="L3069" s="7">
        <v>1</v>
      </c>
      <c r="M3069" s="7" t="s">
        <v>6834</v>
      </c>
      <c r="N3069" s="7"/>
    </row>
    <row r="3070" spans="1:14" hidden="1" x14ac:dyDescent="0.35">
      <c r="A3070" s="7">
        <v>40313336</v>
      </c>
      <c r="B3070" s="7" t="s">
        <v>7553</v>
      </c>
      <c r="C3070" s="7" t="s">
        <v>4445</v>
      </c>
      <c r="D3070" s="7" t="s">
        <v>4446</v>
      </c>
      <c r="E3070" s="7" t="s">
        <v>0</v>
      </c>
      <c r="F3070" s="7" t="s">
        <v>0</v>
      </c>
      <c r="G3070" s="7">
        <v>19.43</v>
      </c>
      <c r="H3070" s="7">
        <v>0</v>
      </c>
      <c r="I3070" s="7">
        <v>0</v>
      </c>
      <c r="J3070" s="7">
        <v>19.43</v>
      </c>
      <c r="K3070" s="7" t="s">
        <v>0</v>
      </c>
      <c r="L3070" s="7">
        <v>1</v>
      </c>
      <c r="M3070" s="7" t="s">
        <v>6834</v>
      </c>
      <c r="N3070" s="7"/>
    </row>
    <row r="3071" spans="1:14" hidden="1" x14ac:dyDescent="0.35">
      <c r="A3071" s="7">
        <v>40313344</v>
      </c>
      <c r="B3071" s="7" t="s">
        <v>7554</v>
      </c>
      <c r="C3071" s="7" t="s">
        <v>4445</v>
      </c>
      <c r="D3071" s="7" t="s">
        <v>4446</v>
      </c>
      <c r="E3071" s="7" t="s">
        <v>0</v>
      </c>
      <c r="F3071" s="7" t="s">
        <v>0</v>
      </c>
      <c r="G3071" s="7">
        <v>32.4</v>
      </c>
      <c r="H3071" s="7">
        <v>0</v>
      </c>
      <c r="I3071" s="7">
        <v>0</v>
      </c>
      <c r="J3071" s="7">
        <v>32.4</v>
      </c>
      <c r="K3071" s="7" t="s">
        <v>0</v>
      </c>
      <c r="L3071" s="7">
        <v>0</v>
      </c>
      <c r="M3071" s="7" t="s">
        <v>6834</v>
      </c>
      <c r="N3071" s="7"/>
    </row>
    <row r="3072" spans="1:14" hidden="1" x14ac:dyDescent="0.35">
      <c r="A3072" s="7">
        <v>40313391</v>
      </c>
      <c r="B3072" s="7" t="s">
        <v>7555</v>
      </c>
      <c r="C3072" s="7" t="s">
        <v>4445</v>
      </c>
      <c r="D3072" s="7" t="s">
        <v>4446</v>
      </c>
      <c r="E3072" s="7" t="s">
        <v>0</v>
      </c>
      <c r="F3072" s="7" t="s">
        <v>0</v>
      </c>
      <c r="G3072" s="7">
        <v>22</v>
      </c>
      <c r="H3072" s="7">
        <v>0</v>
      </c>
      <c r="I3072" s="7">
        <v>0</v>
      </c>
      <c r="J3072" s="7">
        <v>22</v>
      </c>
      <c r="K3072" s="7" t="s">
        <v>0</v>
      </c>
      <c r="L3072" s="7">
        <v>1</v>
      </c>
      <c r="M3072" s="7" t="s">
        <v>6834</v>
      </c>
      <c r="N3072" s="7"/>
    </row>
    <row r="3073" spans="1:14" hidden="1" x14ac:dyDescent="0.35">
      <c r="A3073" s="7">
        <v>40313413</v>
      </c>
      <c r="B3073" s="7" t="s">
        <v>7556</v>
      </c>
      <c r="C3073" s="7" t="s">
        <v>4445</v>
      </c>
      <c r="D3073" s="7" t="s">
        <v>4446</v>
      </c>
      <c r="E3073" s="7" t="s">
        <v>0</v>
      </c>
      <c r="F3073" s="7" t="s">
        <v>0</v>
      </c>
      <c r="G3073" s="7">
        <v>32.4</v>
      </c>
      <c r="H3073" s="7">
        <v>0</v>
      </c>
      <c r="I3073" s="7">
        <v>0</v>
      </c>
      <c r="J3073" s="7">
        <v>32.4</v>
      </c>
      <c r="K3073" s="7" t="s">
        <v>0</v>
      </c>
      <c r="L3073" s="7">
        <v>1</v>
      </c>
      <c r="M3073" s="7" t="s">
        <v>6834</v>
      </c>
      <c r="N3073" s="7"/>
    </row>
    <row r="3074" spans="1:14" hidden="1" x14ac:dyDescent="0.35">
      <c r="A3074" s="7">
        <v>40313447</v>
      </c>
      <c r="B3074" s="7" t="s">
        <v>7557</v>
      </c>
      <c r="C3074" s="7" t="s">
        <v>4445</v>
      </c>
      <c r="D3074" s="7" t="s">
        <v>4446</v>
      </c>
      <c r="E3074" s="7" t="s">
        <v>0</v>
      </c>
      <c r="F3074" s="7" t="s">
        <v>0</v>
      </c>
      <c r="G3074" s="7">
        <v>22</v>
      </c>
      <c r="H3074" s="7">
        <v>0</v>
      </c>
      <c r="I3074" s="7">
        <v>0</v>
      </c>
      <c r="J3074" s="7">
        <v>22</v>
      </c>
      <c r="K3074" s="7" t="s">
        <v>0</v>
      </c>
      <c r="L3074" s="7">
        <v>1</v>
      </c>
      <c r="M3074" s="7" t="s">
        <v>6834</v>
      </c>
      <c r="N3074" s="7"/>
    </row>
    <row r="3075" spans="1:14" hidden="1" x14ac:dyDescent="0.35">
      <c r="A3075" s="7">
        <v>40316785</v>
      </c>
      <c r="B3075" s="7" t="s">
        <v>7558</v>
      </c>
      <c r="C3075" s="7" t="s">
        <v>4445</v>
      </c>
      <c r="D3075" s="7" t="s">
        <v>4446</v>
      </c>
      <c r="E3075" s="7" t="s">
        <v>0</v>
      </c>
      <c r="F3075" s="7" t="s">
        <v>0</v>
      </c>
      <c r="G3075" s="7">
        <v>12.96</v>
      </c>
      <c r="H3075" s="7">
        <v>0</v>
      </c>
      <c r="I3075" s="7">
        <v>0</v>
      </c>
      <c r="J3075" s="7">
        <v>12.96</v>
      </c>
      <c r="K3075" s="7" t="s">
        <v>0</v>
      </c>
      <c r="L3075" s="7">
        <v>0</v>
      </c>
      <c r="M3075" s="7" t="s">
        <v>6834</v>
      </c>
      <c r="N3075" s="7"/>
    </row>
    <row r="3076" spans="1:14" hidden="1" x14ac:dyDescent="0.35">
      <c r="A3076" s="7">
        <v>40321967</v>
      </c>
      <c r="B3076" s="7" t="s">
        <v>7559</v>
      </c>
      <c r="C3076" s="7" t="s">
        <v>4445</v>
      </c>
      <c r="D3076" s="7" t="s">
        <v>4446</v>
      </c>
      <c r="E3076" s="7" t="s">
        <v>0</v>
      </c>
      <c r="F3076" s="7" t="s">
        <v>0</v>
      </c>
      <c r="G3076" s="7">
        <v>25.92</v>
      </c>
      <c r="H3076" s="7">
        <v>0</v>
      </c>
      <c r="I3076" s="7">
        <v>0</v>
      </c>
      <c r="J3076" s="7">
        <v>25.92</v>
      </c>
      <c r="K3076" s="7" t="s">
        <v>0</v>
      </c>
      <c r="L3076" s="7">
        <v>0</v>
      </c>
      <c r="M3076" s="7" t="s">
        <v>6834</v>
      </c>
      <c r="N3076" s="7"/>
    </row>
    <row r="3077" spans="1:14" hidden="1" x14ac:dyDescent="0.35">
      <c r="A3077" s="7">
        <v>40322505</v>
      </c>
      <c r="B3077" s="7" t="s">
        <v>7560</v>
      </c>
      <c r="C3077" s="7" t="s">
        <v>4445</v>
      </c>
      <c r="D3077" s="7" t="s">
        <v>4446</v>
      </c>
      <c r="E3077" s="7" t="s">
        <v>0</v>
      </c>
      <c r="F3077" s="7" t="s">
        <v>0</v>
      </c>
      <c r="G3077" s="7">
        <v>25.92</v>
      </c>
      <c r="H3077" s="7">
        <v>0</v>
      </c>
      <c r="I3077" s="7">
        <v>0</v>
      </c>
      <c r="J3077" s="7">
        <v>25.92</v>
      </c>
      <c r="K3077" s="7" t="s">
        <v>0</v>
      </c>
      <c r="L3077" s="7">
        <v>0</v>
      </c>
      <c r="M3077" s="7" t="s">
        <v>6834</v>
      </c>
      <c r="N3077" s="7"/>
    </row>
    <row r="3078" spans="1:14" hidden="1" x14ac:dyDescent="0.35">
      <c r="A3078" s="7">
        <v>40314022</v>
      </c>
      <c r="B3078" s="7" t="s">
        <v>7561</v>
      </c>
      <c r="C3078" s="7" t="s">
        <v>4445</v>
      </c>
      <c r="D3078" s="7" t="s">
        <v>4446</v>
      </c>
      <c r="E3078" s="7" t="s">
        <v>0</v>
      </c>
      <c r="F3078" s="7" t="s">
        <v>0</v>
      </c>
      <c r="G3078" s="7">
        <v>131.19999999999999</v>
      </c>
      <c r="H3078" s="7">
        <v>0</v>
      </c>
      <c r="I3078" s="7">
        <v>0</v>
      </c>
      <c r="J3078" s="7">
        <v>131.19999999999999</v>
      </c>
      <c r="K3078" s="7" t="s">
        <v>0</v>
      </c>
      <c r="L3078" s="7">
        <v>1</v>
      </c>
      <c r="M3078" s="7" t="s">
        <v>6834</v>
      </c>
      <c r="N3078" s="7"/>
    </row>
    <row r="3079" spans="1:14" hidden="1" x14ac:dyDescent="0.35">
      <c r="A3079" s="7">
        <v>40314030</v>
      </c>
      <c r="B3079" s="7" t="s">
        <v>7562</v>
      </c>
      <c r="C3079" s="7" t="s">
        <v>4445</v>
      </c>
      <c r="D3079" s="7" t="s">
        <v>4446</v>
      </c>
      <c r="E3079" s="7" t="s">
        <v>0</v>
      </c>
      <c r="F3079" s="7" t="s">
        <v>0</v>
      </c>
      <c r="G3079" s="7">
        <v>131.54</v>
      </c>
      <c r="H3079" s="7">
        <v>0</v>
      </c>
      <c r="I3079" s="7">
        <v>0</v>
      </c>
      <c r="J3079" s="7">
        <v>131.54</v>
      </c>
      <c r="K3079" s="7" t="s">
        <v>0</v>
      </c>
      <c r="L3079" s="7">
        <v>1</v>
      </c>
      <c r="M3079" s="7" t="s">
        <v>6834</v>
      </c>
      <c r="N3079" s="7"/>
    </row>
    <row r="3080" spans="1:14" hidden="1" x14ac:dyDescent="0.35">
      <c r="A3080" s="7">
        <v>40314049</v>
      </c>
      <c r="B3080" s="7" t="s">
        <v>7563</v>
      </c>
      <c r="C3080" s="7" t="s">
        <v>4445</v>
      </c>
      <c r="D3080" s="7" t="s">
        <v>4446</v>
      </c>
      <c r="E3080" s="7" t="s">
        <v>0</v>
      </c>
      <c r="F3080" s="7" t="s">
        <v>0</v>
      </c>
      <c r="G3080" s="7">
        <v>190.73</v>
      </c>
      <c r="H3080" s="7">
        <v>0</v>
      </c>
      <c r="I3080" s="7">
        <v>0</v>
      </c>
      <c r="J3080" s="7">
        <v>190.73</v>
      </c>
      <c r="K3080" s="7" t="s">
        <v>0</v>
      </c>
      <c r="L3080" s="7">
        <v>1</v>
      </c>
      <c r="M3080" s="7" t="s">
        <v>6834</v>
      </c>
      <c r="N3080" s="7"/>
    </row>
    <row r="3081" spans="1:14" hidden="1" x14ac:dyDescent="0.35">
      <c r="A3081" s="7">
        <v>40314055</v>
      </c>
      <c r="B3081" s="7" t="s">
        <v>7564</v>
      </c>
      <c r="C3081" s="7" t="s">
        <v>4445</v>
      </c>
      <c r="D3081" s="7" t="s">
        <v>4446</v>
      </c>
      <c r="E3081" s="7" t="s">
        <v>0</v>
      </c>
      <c r="F3081" s="7" t="s">
        <v>0</v>
      </c>
      <c r="G3081" s="7">
        <v>130</v>
      </c>
      <c r="H3081" s="7">
        <v>0</v>
      </c>
      <c r="I3081" s="7">
        <v>0</v>
      </c>
      <c r="J3081" s="7">
        <v>130</v>
      </c>
      <c r="K3081" s="7" t="s">
        <v>0</v>
      </c>
      <c r="L3081" s="7">
        <v>1</v>
      </c>
      <c r="M3081" s="7" t="s">
        <v>6834</v>
      </c>
      <c r="N3081" s="7"/>
    </row>
    <row r="3082" spans="1:14" hidden="1" x14ac:dyDescent="0.35">
      <c r="A3082" s="7">
        <v>40314057</v>
      </c>
      <c r="B3082" s="7" t="s">
        <v>7565</v>
      </c>
      <c r="C3082" s="7" t="s">
        <v>4445</v>
      </c>
      <c r="D3082" s="7" t="s">
        <v>4446</v>
      </c>
      <c r="E3082" s="7" t="s">
        <v>0</v>
      </c>
      <c r="F3082" s="7" t="s">
        <v>0</v>
      </c>
      <c r="G3082" s="7">
        <v>148.1</v>
      </c>
      <c r="H3082" s="7">
        <v>0</v>
      </c>
      <c r="I3082" s="7">
        <v>0</v>
      </c>
      <c r="J3082" s="7">
        <v>148.1</v>
      </c>
      <c r="K3082" s="7" t="s">
        <v>0</v>
      </c>
      <c r="L3082" s="7">
        <v>1</v>
      </c>
      <c r="M3082" s="7" t="s">
        <v>6834</v>
      </c>
      <c r="N3082" s="7"/>
    </row>
    <row r="3083" spans="1:14" hidden="1" x14ac:dyDescent="0.35">
      <c r="A3083" s="7">
        <v>40314065</v>
      </c>
      <c r="B3083" s="7" t="s">
        <v>7566</v>
      </c>
      <c r="C3083" s="7" t="s">
        <v>4445</v>
      </c>
      <c r="D3083" s="7" t="s">
        <v>4446</v>
      </c>
      <c r="E3083" s="7" t="s">
        <v>0</v>
      </c>
      <c r="F3083" s="7" t="s">
        <v>0</v>
      </c>
      <c r="G3083" s="7">
        <v>105</v>
      </c>
      <c r="H3083" s="7">
        <v>0</v>
      </c>
      <c r="I3083" s="7">
        <v>0</v>
      </c>
      <c r="J3083" s="7">
        <v>105</v>
      </c>
      <c r="K3083" s="7" t="s">
        <v>0</v>
      </c>
      <c r="L3083" s="7">
        <v>1</v>
      </c>
      <c r="M3083" s="7" t="s">
        <v>6834</v>
      </c>
      <c r="N3083" s="7"/>
    </row>
    <row r="3084" spans="1:14" hidden="1" x14ac:dyDescent="0.35">
      <c r="A3084" s="7">
        <v>40314081</v>
      </c>
      <c r="B3084" s="7" t="s">
        <v>7567</v>
      </c>
      <c r="C3084" s="7" t="s">
        <v>4445</v>
      </c>
      <c r="D3084" s="7" t="s">
        <v>4446</v>
      </c>
      <c r="E3084" s="7" t="s">
        <v>0</v>
      </c>
      <c r="F3084" s="7" t="s">
        <v>0</v>
      </c>
      <c r="G3084" s="7">
        <v>148.1</v>
      </c>
      <c r="H3084" s="7">
        <v>0</v>
      </c>
      <c r="I3084" s="7">
        <v>0</v>
      </c>
      <c r="J3084" s="7">
        <v>148.1</v>
      </c>
      <c r="K3084" s="7" t="s">
        <v>0</v>
      </c>
      <c r="L3084" s="7">
        <v>1</v>
      </c>
      <c r="M3084" s="7" t="s">
        <v>6834</v>
      </c>
      <c r="N3084" s="7"/>
    </row>
    <row r="3085" spans="1:14" hidden="1" x14ac:dyDescent="0.35">
      <c r="A3085" s="7">
        <v>40314090</v>
      </c>
      <c r="B3085" s="7" t="s">
        <v>7568</v>
      </c>
      <c r="C3085" s="7" t="s">
        <v>4445</v>
      </c>
      <c r="D3085" s="7" t="s">
        <v>4446</v>
      </c>
      <c r="E3085" s="7" t="s">
        <v>0</v>
      </c>
      <c r="F3085" s="7" t="s">
        <v>0</v>
      </c>
      <c r="G3085" s="7">
        <v>126</v>
      </c>
      <c r="H3085" s="7">
        <v>0</v>
      </c>
      <c r="I3085" s="7">
        <v>0</v>
      </c>
      <c r="J3085" s="7">
        <v>126</v>
      </c>
      <c r="K3085" s="7" t="s">
        <v>0</v>
      </c>
      <c r="L3085" s="7">
        <v>1</v>
      </c>
      <c r="M3085" s="7" t="s">
        <v>6834</v>
      </c>
      <c r="N3085" s="7"/>
    </row>
    <row r="3086" spans="1:14" hidden="1" x14ac:dyDescent="0.35">
      <c r="A3086" s="7">
        <v>40314103</v>
      </c>
      <c r="B3086" s="7" t="s">
        <v>7569</v>
      </c>
      <c r="C3086" s="7" t="s">
        <v>4445</v>
      </c>
      <c r="D3086" s="7" t="s">
        <v>4446</v>
      </c>
      <c r="E3086" s="7" t="s">
        <v>0</v>
      </c>
      <c r="F3086" s="7" t="s">
        <v>0</v>
      </c>
      <c r="G3086" s="7">
        <v>241.27</v>
      </c>
      <c r="H3086" s="7">
        <v>0</v>
      </c>
      <c r="I3086" s="7">
        <v>0</v>
      </c>
      <c r="J3086" s="7">
        <v>241.27</v>
      </c>
      <c r="K3086" s="7" t="s">
        <v>0</v>
      </c>
      <c r="L3086" s="7">
        <v>1</v>
      </c>
      <c r="M3086" s="7" t="s">
        <v>6834</v>
      </c>
      <c r="N3086" s="7"/>
    </row>
    <row r="3087" spans="1:14" hidden="1" x14ac:dyDescent="0.35">
      <c r="A3087" s="7">
        <v>40314111</v>
      </c>
      <c r="B3087" s="7" t="s">
        <v>7570</v>
      </c>
      <c r="C3087" s="7" t="s">
        <v>4445</v>
      </c>
      <c r="D3087" s="7" t="s">
        <v>4446</v>
      </c>
      <c r="E3087" s="7" t="s">
        <v>0</v>
      </c>
      <c r="F3087" s="7" t="s">
        <v>0</v>
      </c>
      <c r="G3087" s="7">
        <v>402.5</v>
      </c>
      <c r="H3087" s="7">
        <v>0</v>
      </c>
      <c r="I3087" s="7">
        <v>0</v>
      </c>
      <c r="J3087" s="7">
        <v>402.5</v>
      </c>
      <c r="K3087" s="7" t="s">
        <v>0</v>
      </c>
      <c r="L3087" s="7">
        <v>1</v>
      </c>
      <c r="M3087" s="7" t="s">
        <v>6834</v>
      </c>
      <c r="N3087" s="7"/>
    </row>
    <row r="3088" spans="1:14" hidden="1" x14ac:dyDescent="0.35">
      <c r="A3088" s="7">
        <v>40314120</v>
      </c>
      <c r="B3088" s="7" t="s">
        <v>7571</v>
      </c>
      <c r="C3088" s="7" t="s">
        <v>4445</v>
      </c>
      <c r="D3088" s="7" t="s">
        <v>4446</v>
      </c>
      <c r="E3088" s="7" t="s">
        <v>0</v>
      </c>
      <c r="F3088" s="7" t="s">
        <v>0</v>
      </c>
      <c r="G3088" s="7">
        <v>200.23</v>
      </c>
      <c r="H3088" s="7">
        <v>0</v>
      </c>
      <c r="I3088" s="7">
        <v>0</v>
      </c>
      <c r="J3088" s="7">
        <v>200.23</v>
      </c>
      <c r="K3088" s="7" t="s">
        <v>0</v>
      </c>
      <c r="L3088" s="7">
        <v>1</v>
      </c>
      <c r="M3088" s="7" t="s">
        <v>6834</v>
      </c>
      <c r="N3088" s="7"/>
    </row>
    <row r="3089" spans="1:14" hidden="1" x14ac:dyDescent="0.35">
      <c r="A3089" s="7">
        <v>40314138</v>
      </c>
      <c r="B3089" s="7" t="s">
        <v>7572</v>
      </c>
      <c r="C3089" s="7" t="s">
        <v>4445</v>
      </c>
      <c r="D3089" s="7" t="s">
        <v>4446</v>
      </c>
      <c r="E3089" s="7" t="s">
        <v>0</v>
      </c>
      <c r="F3089" s="7" t="s">
        <v>0</v>
      </c>
      <c r="G3089" s="7">
        <v>127.5</v>
      </c>
      <c r="H3089" s="7">
        <v>0</v>
      </c>
      <c r="I3089" s="7">
        <v>0</v>
      </c>
      <c r="J3089" s="7">
        <v>127.5</v>
      </c>
      <c r="K3089" s="7" t="s">
        <v>0</v>
      </c>
      <c r="L3089" s="7">
        <v>1</v>
      </c>
      <c r="M3089" s="7" t="s">
        <v>6834</v>
      </c>
      <c r="N3089" s="7"/>
    </row>
    <row r="3090" spans="1:14" hidden="1" x14ac:dyDescent="0.35">
      <c r="A3090" s="7">
        <v>40314146</v>
      </c>
      <c r="B3090" s="7" t="s">
        <v>7573</v>
      </c>
      <c r="C3090" s="7" t="s">
        <v>4445</v>
      </c>
      <c r="D3090" s="7" t="s">
        <v>4446</v>
      </c>
      <c r="E3090" s="7" t="s">
        <v>0</v>
      </c>
      <c r="F3090" s="7" t="s">
        <v>0</v>
      </c>
      <c r="G3090" s="7">
        <v>434.8</v>
      </c>
      <c r="H3090" s="7">
        <v>0</v>
      </c>
      <c r="I3090" s="7">
        <v>0</v>
      </c>
      <c r="J3090" s="7">
        <v>434.8</v>
      </c>
      <c r="K3090" s="7" t="s">
        <v>0</v>
      </c>
      <c r="L3090" s="7">
        <v>1</v>
      </c>
      <c r="M3090" s="7" t="s">
        <v>6834</v>
      </c>
      <c r="N3090" s="7"/>
    </row>
    <row r="3091" spans="1:14" hidden="1" x14ac:dyDescent="0.35">
      <c r="A3091" s="7">
        <v>40314154</v>
      </c>
      <c r="B3091" s="7" t="s">
        <v>7574</v>
      </c>
      <c r="C3091" s="7" t="s">
        <v>4445</v>
      </c>
      <c r="D3091" s="7" t="s">
        <v>4446</v>
      </c>
      <c r="E3091" s="7" t="s">
        <v>0</v>
      </c>
      <c r="F3091" s="7" t="s">
        <v>0</v>
      </c>
      <c r="G3091" s="7">
        <v>102.6</v>
      </c>
      <c r="H3091" s="7">
        <v>0</v>
      </c>
      <c r="I3091" s="7">
        <v>0</v>
      </c>
      <c r="J3091" s="7">
        <v>102.6</v>
      </c>
      <c r="K3091" s="7" t="s">
        <v>0</v>
      </c>
      <c r="L3091" s="7">
        <v>1</v>
      </c>
      <c r="M3091" s="7" t="s">
        <v>6834</v>
      </c>
      <c r="N3091" s="7"/>
    </row>
    <row r="3092" spans="1:14" hidden="1" x14ac:dyDescent="0.35">
      <c r="A3092" s="7">
        <v>40314162</v>
      </c>
      <c r="B3092" s="7" t="s">
        <v>7575</v>
      </c>
      <c r="C3092" s="7" t="s">
        <v>4445</v>
      </c>
      <c r="D3092" s="7" t="s">
        <v>4446</v>
      </c>
      <c r="E3092" s="7" t="s">
        <v>0</v>
      </c>
      <c r="F3092" s="7" t="s">
        <v>0</v>
      </c>
      <c r="G3092" s="7">
        <v>32.4</v>
      </c>
      <c r="H3092" s="7">
        <v>0</v>
      </c>
      <c r="I3092" s="7">
        <v>0</v>
      </c>
      <c r="J3092" s="7">
        <v>32.4</v>
      </c>
      <c r="K3092" s="7" t="s">
        <v>0</v>
      </c>
      <c r="L3092" s="7">
        <v>1</v>
      </c>
      <c r="M3092" s="7" t="s">
        <v>6834</v>
      </c>
      <c r="N3092" s="7"/>
    </row>
    <row r="3093" spans="1:14" hidden="1" x14ac:dyDescent="0.35">
      <c r="A3093" s="7">
        <v>40314170</v>
      </c>
      <c r="B3093" s="7" t="s">
        <v>7576</v>
      </c>
      <c r="C3093" s="7" t="s">
        <v>4445</v>
      </c>
      <c r="D3093" s="7" t="s">
        <v>4446</v>
      </c>
      <c r="E3093" s="7" t="s">
        <v>0</v>
      </c>
      <c r="F3093" s="7" t="s">
        <v>0</v>
      </c>
      <c r="G3093" s="7">
        <v>78.900000000000006</v>
      </c>
      <c r="H3093" s="7">
        <v>0</v>
      </c>
      <c r="I3093" s="7">
        <v>0</v>
      </c>
      <c r="J3093" s="7">
        <v>78.900000000000006</v>
      </c>
      <c r="K3093" s="7" t="s">
        <v>0</v>
      </c>
      <c r="L3093" s="7">
        <v>1</v>
      </c>
      <c r="M3093" s="7" t="s">
        <v>6834</v>
      </c>
      <c r="N3093" s="7"/>
    </row>
    <row r="3094" spans="1:14" hidden="1" x14ac:dyDescent="0.35">
      <c r="A3094" s="7">
        <v>40314197</v>
      </c>
      <c r="B3094" s="7" t="s">
        <v>7577</v>
      </c>
      <c r="C3094" s="7" t="s">
        <v>4445</v>
      </c>
      <c r="D3094" s="7" t="s">
        <v>4446</v>
      </c>
      <c r="E3094" s="7" t="s">
        <v>0</v>
      </c>
      <c r="F3094" s="7" t="s">
        <v>0</v>
      </c>
      <c r="G3094" s="7">
        <v>39.1</v>
      </c>
      <c r="H3094" s="7">
        <v>0</v>
      </c>
      <c r="I3094" s="7">
        <v>0</v>
      </c>
      <c r="J3094" s="7">
        <v>39.1</v>
      </c>
      <c r="K3094" s="7" t="s">
        <v>0</v>
      </c>
      <c r="L3094" s="7">
        <v>1</v>
      </c>
      <c r="M3094" s="7" t="s">
        <v>6834</v>
      </c>
      <c r="N3094" s="7"/>
    </row>
    <row r="3095" spans="1:14" hidden="1" x14ac:dyDescent="0.35">
      <c r="A3095" s="7">
        <v>40314227</v>
      </c>
      <c r="B3095" s="7" t="s">
        <v>7578</v>
      </c>
      <c r="C3095" s="7" t="s">
        <v>4445</v>
      </c>
      <c r="D3095" s="7" t="s">
        <v>4446</v>
      </c>
      <c r="E3095" s="7" t="s">
        <v>0</v>
      </c>
      <c r="F3095" s="7" t="s">
        <v>0</v>
      </c>
      <c r="G3095" s="7">
        <v>73.88</v>
      </c>
      <c r="H3095" s="7">
        <v>0</v>
      </c>
      <c r="I3095" s="7">
        <v>0</v>
      </c>
      <c r="J3095" s="7">
        <v>73.88</v>
      </c>
      <c r="K3095" s="7" t="s">
        <v>0</v>
      </c>
      <c r="L3095" s="7">
        <v>1</v>
      </c>
      <c r="M3095" s="7" t="s">
        <v>6834</v>
      </c>
      <c r="N3095" s="7"/>
    </row>
    <row r="3096" spans="1:14" hidden="1" x14ac:dyDescent="0.35">
      <c r="A3096" s="7">
        <v>40314235</v>
      </c>
      <c r="B3096" s="7" t="s">
        <v>7579</v>
      </c>
      <c r="C3096" s="7" t="s">
        <v>4445</v>
      </c>
      <c r="D3096" s="7" t="s">
        <v>4446</v>
      </c>
      <c r="E3096" s="7" t="s">
        <v>0</v>
      </c>
      <c r="F3096" s="7" t="s">
        <v>0</v>
      </c>
      <c r="G3096" s="7">
        <v>228.5</v>
      </c>
      <c r="H3096" s="7">
        <v>0</v>
      </c>
      <c r="I3096" s="7">
        <v>0</v>
      </c>
      <c r="J3096" s="7">
        <v>228.5</v>
      </c>
      <c r="K3096" s="7" t="s">
        <v>0</v>
      </c>
      <c r="L3096" s="7">
        <v>1</v>
      </c>
      <c r="M3096" s="7" t="s">
        <v>6834</v>
      </c>
      <c r="N3096" s="7"/>
    </row>
    <row r="3097" spans="1:14" hidden="1" x14ac:dyDescent="0.35">
      <c r="A3097" s="7">
        <v>40314252</v>
      </c>
      <c r="B3097" s="7" t="s">
        <v>7580</v>
      </c>
      <c r="C3097" s="7" t="s">
        <v>4445</v>
      </c>
      <c r="D3097" s="7" t="s">
        <v>4446</v>
      </c>
      <c r="E3097" s="7" t="s">
        <v>0</v>
      </c>
      <c r="F3097" s="7" t="s">
        <v>0</v>
      </c>
      <c r="G3097" s="7">
        <v>41.47</v>
      </c>
      <c r="H3097" s="7">
        <v>0</v>
      </c>
      <c r="I3097" s="7">
        <v>0</v>
      </c>
      <c r="J3097" s="7">
        <v>41.47</v>
      </c>
      <c r="K3097" s="7" t="s">
        <v>0</v>
      </c>
      <c r="L3097" s="7">
        <v>1</v>
      </c>
      <c r="M3097" s="7" t="s">
        <v>6834</v>
      </c>
      <c r="N3097" s="7"/>
    </row>
    <row r="3098" spans="1:14" hidden="1" x14ac:dyDescent="0.35">
      <c r="A3098" s="7">
        <v>40314421</v>
      </c>
      <c r="B3098" s="7" t="s">
        <v>7581</v>
      </c>
      <c r="C3098" s="7" t="s">
        <v>4445</v>
      </c>
      <c r="D3098" s="7" t="s">
        <v>4446</v>
      </c>
      <c r="E3098" s="7" t="s">
        <v>0</v>
      </c>
      <c r="F3098" s="7" t="s">
        <v>0</v>
      </c>
      <c r="G3098" s="7">
        <v>102.6</v>
      </c>
      <c r="H3098" s="7">
        <v>0</v>
      </c>
      <c r="I3098" s="7">
        <v>0</v>
      </c>
      <c r="J3098" s="7">
        <v>102.6</v>
      </c>
      <c r="K3098" s="7" t="s">
        <v>0</v>
      </c>
      <c r="L3098" s="7">
        <v>0</v>
      </c>
      <c r="M3098" s="7" t="s">
        <v>6834</v>
      </c>
      <c r="N3098" s="7"/>
    </row>
    <row r="3099" spans="1:14" hidden="1" x14ac:dyDescent="0.35">
      <c r="A3099" s="7">
        <v>40314502</v>
      </c>
      <c r="B3099" s="7" t="s">
        <v>7582</v>
      </c>
      <c r="C3099" s="7" t="s">
        <v>4445</v>
      </c>
      <c r="D3099" s="7" t="s">
        <v>4446</v>
      </c>
      <c r="E3099" s="7" t="s">
        <v>0</v>
      </c>
      <c r="F3099" s="7" t="s">
        <v>0</v>
      </c>
      <c r="G3099" s="7">
        <v>200.23</v>
      </c>
      <c r="H3099" s="7">
        <v>0</v>
      </c>
      <c r="I3099" s="7">
        <v>0</v>
      </c>
      <c r="J3099" s="7">
        <v>200.23</v>
      </c>
      <c r="K3099" s="7" t="s">
        <v>0</v>
      </c>
      <c r="L3099" s="7">
        <v>0</v>
      </c>
      <c r="M3099" s="7" t="s">
        <v>6834</v>
      </c>
      <c r="N3099" s="7"/>
    </row>
    <row r="3100" spans="1:14" hidden="1" x14ac:dyDescent="0.35">
      <c r="A3100" s="7">
        <v>40314545</v>
      </c>
      <c r="B3100" s="7" t="s">
        <v>7583</v>
      </c>
      <c r="C3100" s="7" t="s">
        <v>4445</v>
      </c>
      <c r="D3100" s="7" t="s">
        <v>4446</v>
      </c>
      <c r="E3100" s="7" t="s">
        <v>0</v>
      </c>
      <c r="F3100" s="7" t="s">
        <v>0</v>
      </c>
      <c r="G3100" s="7">
        <v>99.58</v>
      </c>
      <c r="H3100" s="7">
        <v>0</v>
      </c>
      <c r="I3100" s="7">
        <v>0</v>
      </c>
      <c r="J3100" s="7">
        <v>99.58</v>
      </c>
      <c r="K3100" s="7" t="s">
        <v>0</v>
      </c>
      <c r="L3100" s="7">
        <v>0</v>
      </c>
      <c r="M3100" s="7" t="s">
        <v>6834</v>
      </c>
      <c r="N3100" s="7"/>
    </row>
    <row r="3101" spans="1:14" hidden="1" x14ac:dyDescent="0.35">
      <c r="A3101" s="7">
        <v>40314561</v>
      </c>
      <c r="B3101" s="7" t="s">
        <v>7584</v>
      </c>
      <c r="C3101" s="7" t="s">
        <v>4445</v>
      </c>
      <c r="D3101" s="7" t="s">
        <v>4446</v>
      </c>
      <c r="E3101" s="7" t="s">
        <v>0</v>
      </c>
      <c r="F3101" s="7" t="s">
        <v>0</v>
      </c>
      <c r="G3101" s="7">
        <v>150</v>
      </c>
      <c r="H3101" s="7">
        <v>0</v>
      </c>
      <c r="I3101" s="7">
        <v>0</v>
      </c>
      <c r="J3101" s="7">
        <v>150</v>
      </c>
      <c r="K3101" s="7" t="s">
        <v>0</v>
      </c>
      <c r="L3101" s="7">
        <v>1</v>
      </c>
      <c r="M3101" s="7" t="s">
        <v>6834</v>
      </c>
      <c r="N3101" s="7"/>
    </row>
    <row r="3102" spans="1:14" hidden="1" x14ac:dyDescent="0.35">
      <c r="A3102" s="7">
        <v>40314618</v>
      </c>
      <c r="B3102" s="7" t="s">
        <v>7585</v>
      </c>
      <c r="C3102" s="7" t="s">
        <v>4445</v>
      </c>
      <c r="D3102" s="7" t="s">
        <v>4462</v>
      </c>
      <c r="E3102" s="7" t="s">
        <v>132</v>
      </c>
      <c r="F3102" s="7" t="s">
        <v>0</v>
      </c>
      <c r="G3102" s="7">
        <v>210</v>
      </c>
      <c r="H3102" s="7">
        <v>0</v>
      </c>
      <c r="I3102" s="7">
        <v>0</v>
      </c>
      <c r="J3102" s="7">
        <v>210</v>
      </c>
      <c r="K3102" s="7" t="s">
        <v>0</v>
      </c>
      <c r="L3102" s="7">
        <v>1</v>
      </c>
      <c r="M3102" s="7" t="s">
        <v>6834</v>
      </c>
      <c r="N3102" s="7"/>
    </row>
    <row r="3103" spans="1:14" hidden="1" x14ac:dyDescent="0.35">
      <c r="A3103" s="7">
        <v>40403068</v>
      </c>
      <c r="B3103" s="7" t="s">
        <v>7586</v>
      </c>
      <c r="C3103" s="7" t="s">
        <v>4445</v>
      </c>
      <c r="D3103" s="7" t="s">
        <v>4462</v>
      </c>
      <c r="E3103" s="7" t="s">
        <v>0</v>
      </c>
      <c r="F3103" s="7" t="s">
        <v>0</v>
      </c>
      <c r="G3103" s="7">
        <v>35.020000000000003</v>
      </c>
      <c r="H3103" s="7">
        <v>51.2</v>
      </c>
      <c r="I3103" s="7">
        <v>0</v>
      </c>
      <c r="J3103" s="7">
        <v>86.22</v>
      </c>
      <c r="K3103" s="7" t="s">
        <v>0</v>
      </c>
      <c r="L3103" s="7">
        <v>0</v>
      </c>
      <c r="M3103" s="7" t="s">
        <v>4547</v>
      </c>
      <c r="N3103" s="7"/>
    </row>
    <row r="3104" spans="1:14" hidden="1" x14ac:dyDescent="0.35">
      <c r="A3104" s="7">
        <v>40503542</v>
      </c>
      <c r="B3104" s="7" t="s">
        <v>7587</v>
      </c>
      <c r="C3104" s="7" t="s">
        <v>4445</v>
      </c>
      <c r="D3104" s="7" t="s">
        <v>4446</v>
      </c>
      <c r="E3104" s="7" t="s">
        <v>0</v>
      </c>
      <c r="F3104" s="7" t="s">
        <v>0</v>
      </c>
      <c r="G3104" s="7">
        <v>199.87</v>
      </c>
      <c r="H3104" s="7">
        <v>0</v>
      </c>
      <c r="I3104" s="7">
        <v>0</v>
      </c>
      <c r="J3104" s="7">
        <v>199.87</v>
      </c>
      <c r="K3104" s="7" t="s">
        <v>0</v>
      </c>
      <c r="L3104" s="7">
        <v>0</v>
      </c>
      <c r="M3104" s="7" t="s">
        <v>6834</v>
      </c>
      <c r="N3104" s="7"/>
    </row>
    <row r="3105" spans="1:14" hidden="1" x14ac:dyDescent="0.35">
      <c r="A3105" s="7">
        <v>40314251</v>
      </c>
      <c r="B3105" s="7" t="s">
        <v>7588</v>
      </c>
      <c r="C3105" s="7" t="s">
        <v>4445</v>
      </c>
      <c r="D3105" s="7" t="s">
        <v>4446</v>
      </c>
      <c r="E3105" s="7" t="s">
        <v>0</v>
      </c>
      <c r="F3105" s="7" t="s">
        <v>0</v>
      </c>
      <c r="G3105" s="7">
        <v>163.41</v>
      </c>
      <c r="H3105" s="7">
        <v>0</v>
      </c>
      <c r="I3105" s="7">
        <v>0</v>
      </c>
      <c r="J3105" s="7">
        <v>163.41</v>
      </c>
      <c r="K3105" s="7" t="s">
        <v>0</v>
      </c>
      <c r="L3105" s="7">
        <v>0</v>
      </c>
      <c r="M3105" s="7" t="s">
        <v>7589</v>
      </c>
      <c r="N3105" s="7"/>
    </row>
    <row r="3106" spans="1:14" hidden="1" x14ac:dyDescent="0.35">
      <c r="A3106" s="7">
        <v>40501019</v>
      </c>
      <c r="B3106" s="7" t="s">
        <v>7590</v>
      </c>
      <c r="C3106" s="7" t="s">
        <v>4445</v>
      </c>
      <c r="D3106" s="7" t="s">
        <v>4446</v>
      </c>
      <c r="E3106" s="7" t="s">
        <v>0</v>
      </c>
      <c r="F3106" s="7" t="s">
        <v>0</v>
      </c>
      <c r="G3106" s="7">
        <v>223.58</v>
      </c>
      <c r="H3106" s="7">
        <v>0</v>
      </c>
      <c r="I3106" s="7">
        <v>0</v>
      </c>
      <c r="J3106" s="7">
        <v>223.58</v>
      </c>
      <c r="K3106" s="7" t="s">
        <v>0</v>
      </c>
      <c r="L3106" s="7">
        <v>1</v>
      </c>
      <c r="M3106" s="7" t="s">
        <v>7589</v>
      </c>
      <c r="N3106" s="7"/>
    </row>
    <row r="3107" spans="1:14" hidden="1" x14ac:dyDescent="0.35">
      <c r="A3107" s="7">
        <v>40501027</v>
      </c>
      <c r="B3107" s="7" t="s">
        <v>7591</v>
      </c>
      <c r="C3107" s="7" t="s">
        <v>4445</v>
      </c>
      <c r="D3107" s="7" t="s">
        <v>4446</v>
      </c>
      <c r="E3107" s="7" t="s">
        <v>0</v>
      </c>
      <c r="F3107" s="7" t="s">
        <v>0</v>
      </c>
      <c r="G3107" s="7">
        <v>198.2</v>
      </c>
      <c r="H3107" s="7">
        <v>0</v>
      </c>
      <c r="I3107" s="7">
        <v>0</v>
      </c>
      <c r="J3107" s="7">
        <v>198.2</v>
      </c>
      <c r="K3107" s="7" t="s">
        <v>0</v>
      </c>
      <c r="L3107" s="7">
        <v>1</v>
      </c>
      <c r="M3107" s="7" t="s">
        <v>7589</v>
      </c>
      <c r="N3107" s="7"/>
    </row>
    <row r="3108" spans="1:14" hidden="1" x14ac:dyDescent="0.35">
      <c r="A3108" s="7">
        <v>40501035</v>
      </c>
      <c r="B3108" s="7" t="s">
        <v>7592</v>
      </c>
      <c r="C3108" s="7" t="s">
        <v>4445</v>
      </c>
      <c r="D3108" s="7" t="s">
        <v>4446</v>
      </c>
      <c r="E3108" s="7" t="s">
        <v>0</v>
      </c>
      <c r="F3108" s="7" t="s">
        <v>0</v>
      </c>
      <c r="G3108" s="7">
        <v>205</v>
      </c>
      <c r="H3108" s="7">
        <v>0</v>
      </c>
      <c r="I3108" s="7">
        <v>0</v>
      </c>
      <c r="J3108" s="7">
        <v>205</v>
      </c>
      <c r="K3108" s="7" t="s">
        <v>0</v>
      </c>
      <c r="L3108" s="7">
        <v>1</v>
      </c>
      <c r="M3108" s="7" t="s">
        <v>7589</v>
      </c>
      <c r="N3108" s="7"/>
    </row>
    <row r="3109" spans="1:14" hidden="1" x14ac:dyDescent="0.35">
      <c r="A3109" s="7">
        <v>40501043</v>
      </c>
      <c r="B3109" s="7" t="s">
        <v>7593</v>
      </c>
      <c r="C3109" s="7" t="s">
        <v>4445</v>
      </c>
      <c r="D3109" s="7" t="s">
        <v>4446</v>
      </c>
      <c r="E3109" s="7" t="s">
        <v>0</v>
      </c>
      <c r="F3109" s="7" t="s">
        <v>0</v>
      </c>
      <c r="G3109" s="7">
        <v>138.16</v>
      </c>
      <c r="H3109" s="7">
        <v>0</v>
      </c>
      <c r="I3109" s="7">
        <v>0</v>
      </c>
      <c r="J3109" s="7">
        <v>138.16</v>
      </c>
      <c r="K3109" s="7" t="s">
        <v>0</v>
      </c>
      <c r="L3109" s="7">
        <v>1</v>
      </c>
      <c r="M3109" s="7" t="s">
        <v>7589</v>
      </c>
      <c r="N3109" s="7"/>
    </row>
    <row r="3110" spans="1:14" hidden="1" x14ac:dyDescent="0.35">
      <c r="A3110" s="7">
        <v>40501051</v>
      </c>
      <c r="B3110" s="7" t="s">
        <v>7594</v>
      </c>
      <c r="C3110" s="7" t="s">
        <v>4445</v>
      </c>
      <c r="D3110" s="7" t="s">
        <v>4446</v>
      </c>
      <c r="E3110" s="7" t="s">
        <v>0</v>
      </c>
      <c r="F3110" s="7" t="s">
        <v>0</v>
      </c>
      <c r="G3110" s="7">
        <v>115</v>
      </c>
      <c r="H3110" s="7">
        <v>0</v>
      </c>
      <c r="I3110" s="7">
        <v>0</v>
      </c>
      <c r="J3110" s="7">
        <v>115</v>
      </c>
      <c r="K3110" s="7" t="s">
        <v>0</v>
      </c>
      <c r="L3110" s="7">
        <v>1</v>
      </c>
      <c r="M3110" s="7" t="s">
        <v>7589</v>
      </c>
      <c r="N3110" s="7"/>
    </row>
    <row r="3111" spans="1:14" hidden="1" x14ac:dyDescent="0.35">
      <c r="A3111" s="7">
        <v>40501060</v>
      </c>
      <c r="B3111" s="7" t="s">
        <v>7595</v>
      </c>
      <c r="C3111" s="7" t="s">
        <v>4445</v>
      </c>
      <c r="D3111" s="7" t="s">
        <v>4446</v>
      </c>
      <c r="E3111" s="7" t="s">
        <v>0</v>
      </c>
      <c r="F3111" s="7" t="s">
        <v>0</v>
      </c>
      <c r="G3111" s="7">
        <v>202.5</v>
      </c>
      <c r="H3111" s="7">
        <v>0</v>
      </c>
      <c r="I3111" s="7">
        <v>0</v>
      </c>
      <c r="J3111" s="7">
        <v>202.5</v>
      </c>
      <c r="K3111" s="7" t="s">
        <v>0</v>
      </c>
      <c r="L3111" s="7">
        <v>1</v>
      </c>
      <c r="M3111" s="7" t="s">
        <v>7589</v>
      </c>
      <c r="N3111" s="7"/>
    </row>
    <row r="3112" spans="1:14" hidden="1" x14ac:dyDescent="0.35">
      <c r="A3112" s="7">
        <v>40501078</v>
      </c>
      <c r="B3112" s="7" t="s">
        <v>7596</v>
      </c>
      <c r="C3112" s="7" t="s">
        <v>4445</v>
      </c>
      <c r="D3112" s="7" t="s">
        <v>4446</v>
      </c>
      <c r="E3112" s="7" t="s">
        <v>0</v>
      </c>
      <c r="F3112" s="7" t="s">
        <v>0</v>
      </c>
      <c r="G3112" s="7">
        <v>204.3</v>
      </c>
      <c r="H3112" s="7">
        <v>0</v>
      </c>
      <c r="I3112" s="7">
        <v>0</v>
      </c>
      <c r="J3112" s="7">
        <v>204.3</v>
      </c>
      <c r="K3112" s="7" t="s">
        <v>0</v>
      </c>
      <c r="L3112" s="7">
        <v>1</v>
      </c>
      <c r="M3112" s="7" t="s">
        <v>7589</v>
      </c>
      <c r="N3112" s="7"/>
    </row>
    <row r="3113" spans="1:14" hidden="1" x14ac:dyDescent="0.35">
      <c r="A3113" s="7">
        <v>40501086</v>
      </c>
      <c r="B3113" s="7" t="s">
        <v>7597</v>
      </c>
      <c r="C3113" s="7" t="s">
        <v>4445</v>
      </c>
      <c r="D3113" s="7" t="s">
        <v>4446</v>
      </c>
      <c r="E3113" s="7" t="s">
        <v>0</v>
      </c>
      <c r="F3113" s="7" t="s">
        <v>0</v>
      </c>
      <c r="G3113" s="7">
        <v>202.5</v>
      </c>
      <c r="H3113" s="7">
        <v>0</v>
      </c>
      <c r="I3113" s="7">
        <v>0</v>
      </c>
      <c r="J3113" s="7">
        <v>202.5</v>
      </c>
      <c r="K3113" s="7" t="s">
        <v>0</v>
      </c>
      <c r="L3113" s="7">
        <v>1</v>
      </c>
      <c r="M3113" s="7" t="s">
        <v>7589</v>
      </c>
      <c r="N3113" s="7"/>
    </row>
    <row r="3114" spans="1:14" hidden="1" x14ac:dyDescent="0.35">
      <c r="A3114" s="7">
        <v>40501094</v>
      </c>
      <c r="B3114" s="7" t="s">
        <v>7598</v>
      </c>
      <c r="C3114" s="7" t="s">
        <v>4445</v>
      </c>
      <c r="D3114" s="7" t="s">
        <v>4446</v>
      </c>
      <c r="E3114" s="7" t="s">
        <v>0</v>
      </c>
      <c r="F3114" s="7" t="s">
        <v>0</v>
      </c>
      <c r="G3114" s="7">
        <v>271.10000000000002</v>
      </c>
      <c r="H3114" s="7">
        <v>0</v>
      </c>
      <c r="I3114" s="7">
        <v>0</v>
      </c>
      <c r="J3114" s="7">
        <v>271.10000000000002</v>
      </c>
      <c r="K3114" s="7" t="s">
        <v>0</v>
      </c>
      <c r="L3114" s="7">
        <v>1</v>
      </c>
      <c r="M3114" s="7" t="s">
        <v>7589</v>
      </c>
      <c r="N3114" s="7"/>
    </row>
    <row r="3115" spans="1:14" hidden="1" x14ac:dyDescent="0.35">
      <c r="A3115" s="7">
        <v>40501108</v>
      </c>
      <c r="B3115" s="7" t="s">
        <v>7599</v>
      </c>
      <c r="C3115" s="7" t="s">
        <v>4445</v>
      </c>
      <c r="D3115" s="7" t="s">
        <v>4446</v>
      </c>
      <c r="E3115" s="7" t="s">
        <v>0</v>
      </c>
      <c r="F3115" s="7" t="s">
        <v>0</v>
      </c>
      <c r="G3115" s="7">
        <v>206.6</v>
      </c>
      <c r="H3115" s="7">
        <v>0</v>
      </c>
      <c r="I3115" s="7">
        <v>0</v>
      </c>
      <c r="J3115" s="7">
        <v>206.6</v>
      </c>
      <c r="K3115" s="7" t="s">
        <v>0</v>
      </c>
      <c r="L3115" s="7">
        <v>1</v>
      </c>
      <c r="M3115" s="7" t="s">
        <v>7589</v>
      </c>
      <c r="N3115" s="7"/>
    </row>
    <row r="3116" spans="1:14" hidden="1" x14ac:dyDescent="0.35">
      <c r="A3116" s="7">
        <v>40501124</v>
      </c>
      <c r="B3116" s="7" t="s">
        <v>7600</v>
      </c>
      <c r="C3116" s="7" t="s">
        <v>4445</v>
      </c>
      <c r="D3116" s="7" t="s">
        <v>4446</v>
      </c>
      <c r="E3116" s="7" t="s">
        <v>0</v>
      </c>
      <c r="F3116" s="7" t="s">
        <v>0</v>
      </c>
      <c r="G3116" s="7">
        <v>202.22</v>
      </c>
      <c r="H3116" s="7">
        <v>0</v>
      </c>
      <c r="I3116" s="7">
        <v>0</v>
      </c>
      <c r="J3116" s="7">
        <v>202.22</v>
      </c>
      <c r="K3116" s="7" t="s">
        <v>0</v>
      </c>
      <c r="L3116" s="7">
        <v>1</v>
      </c>
      <c r="M3116" s="7" t="s">
        <v>7589</v>
      </c>
      <c r="N3116" s="7"/>
    </row>
    <row r="3117" spans="1:14" hidden="1" x14ac:dyDescent="0.35">
      <c r="A3117" s="7">
        <v>40501132</v>
      </c>
      <c r="B3117" s="7" t="s">
        <v>7601</v>
      </c>
      <c r="C3117" s="7" t="s">
        <v>4445</v>
      </c>
      <c r="D3117" s="7" t="s">
        <v>4446</v>
      </c>
      <c r="E3117" s="7" t="s">
        <v>0</v>
      </c>
      <c r="F3117" s="7" t="s">
        <v>0</v>
      </c>
      <c r="G3117" s="7">
        <v>230.5</v>
      </c>
      <c r="H3117" s="7">
        <v>0</v>
      </c>
      <c r="I3117" s="7">
        <v>0</v>
      </c>
      <c r="J3117" s="7">
        <v>230.5</v>
      </c>
      <c r="K3117" s="7" t="s">
        <v>0</v>
      </c>
      <c r="L3117" s="7">
        <v>1</v>
      </c>
      <c r="M3117" s="7" t="s">
        <v>7589</v>
      </c>
      <c r="N3117" s="7"/>
    </row>
    <row r="3118" spans="1:14" hidden="1" x14ac:dyDescent="0.35">
      <c r="A3118" s="7">
        <v>40501159</v>
      </c>
      <c r="B3118" s="7" t="s">
        <v>7602</v>
      </c>
      <c r="C3118" s="7" t="s">
        <v>4445</v>
      </c>
      <c r="D3118" s="7" t="s">
        <v>4446</v>
      </c>
      <c r="E3118" s="7" t="s">
        <v>0</v>
      </c>
      <c r="F3118" s="7" t="s">
        <v>0</v>
      </c>
      <c r="G3118" s="7">
        <v>68.42</v>
      </c>
      <c r="H3118" s="7">
        <v>0</v>
      </c>
      <c r="I3118" s="7">
        <v>0</v>
      </c>
      <c r="J3118" s="7">
        <v>68.42</v>
      </c>
      <c r="K3118" s="7" t="s">
        <v>0</v>
      </c>
      <c r="L3118" s="7">
        <v>1</v>
      </c>
      <c r="M3118" s="7" t="s">
        <v>7589</v>
      </c>
      <c r="N3118" s="7"/>
    </row>
    <row r="3119" spans="1:14" hidden="1" x14ac:dyDescent="0.35">
      <c r="A3119" s="7">
        <v>40501175</v>
      </c>
      <c r="B3119" s="7" t="s">
        <v>7603</v>
      </c>
      <c r="C3119" s="7" t="s">
        <v>4445</v>
      </c>
      <c r="D3119" s="7" t="s">
        <v>4446</v>
      </c>
      <c r="E3119" s="7" t="s">
        <v>0</v>
      </c>
      <c r="F3119" s="7" t="s">
        <v>0</v>
      </c>
      <c r="G3119" s="7">
        <v>281.10000000000002</v>
      </c>
      <c r="H3119" s="7">
        <v>0</v>
      </c>
      <c r="I3119" s="7">
        <v>0</v>
      </c>
      <c r="J3119" s="7">
        <v>281.10000000000002</v>
      </c>
      <c r="K3119" s="7" t="s">
        <v>0</v>
      </c>
      <c r="L3119" s="7">
        <v>1</v>
      </c>
      <c r="M3119" s="7" t="s">
        <v>7589</v>
      </c>
      <c r="N3119" s="7"/>
    </row>
    <row r="3120" spans="1:14" hidden="1" x14ac:dyDescent="0.35">
      <c r="A3120" s="7">
        <v>40501183</v>
      </c>
      <c r="B3120" s="7" t="s">
        <v>7604</v>
      </c>
      <c r="C3120" s="7" t="s">
        <v>4445</v>
      </c>
      <c r="D3120" s="7" t="s">
        <v>4446</v>
      </c>
      <c r="E3120" s="7" t="s">
        <v>0</v>
      </c>
      <c r="F3120" s="7" t="s">
        <v>0</v>
      </c>
      <c r="G3120" s="7">
        <v>61.8</v>
      </c>
      <c r="H3120" s="7">
        <v>0</v>
      </c>
      <c r="I3120" s="7">
        <v>0</v>
      </c>
      <c r="J3120" s="7">
        <v>61.8</v>
      </c>
      <c r="K3120" s="7" t="s">
        <v>0</v>
      </c>
      <c r="L3120" s="7">
        <v>1</v>
      </c>
      <c r="M3120" s="7" t="s">
        <v>7589</v>
      </c>
      <c r="N3120" s="7"/>
    </row>
    <row r="3121" spans="1:14" ht="26" hidden="1" x14ac:dyDescent="0.35">
      <c r="A3121" s="7">
        <v>40501205</v>
      </c>
      <c r="B3121" s="7" t="s">
        <v>7605</v>
      </c>
      <c r="C3121" s="7" t="s">
        <v>4445</v>
      </c>
      <c r="D3121" s="7" t="s">
        <v>4446</v>
      </c>
      <c r="E3121" s="7" t="s">
        <v>0</v>
      </c>
      <c r="F3121" s="7" t="s">
        <v>0</v>
      </c>
      <c r="G3121" s="7">
        <v>54</v>
      </c>
      <c r="H3121" s="7">
        <v>0</v>
      </c>
      <c r="I3121" s="7">
        <v>0</v>
      </c>
      <c r="J3121" s="7">
        <v>54</v>
      </c>
      <c r="K3121" s="7" t="s">
        <v>0</v>
      </c>
      <c r="L3121" s="7">
        <v>0</v>
      </c>
      <c r="M3121" s="7" t="s">
        <v>7589</v>
      </c>
      <c r="N3121" s="7"/>
    </row>
    <row r="3122" spans="1:14" hidden="1" x14ac:dyDescent="0.35">
      <c r="A3122" s="7">
        <v>40501213</v>
      </c>
      <c r="B3122" s="7" t="s">
        <v>7606</v>
      </c>
      <c r="C3122" s="7" t="s">
        <v>4445</v>
      </c>
      <c r="D3122" s="7" t="s">
        <v>4446</v>
      </c>
      <c r="E3122" s="7" t="s">
        <v>0</v>
      </c>
      <c r="F3122" s="7" t="s">
        <v>0</v>
      </c>
      <c r="G3122" s="7">
        <v>198.07</v>
      </c>
      <c r="H3122" s="7">
        <v>0</v>
      </c>
      <c r="I3122" s="7">
        <v>0</v>
      </c>
      <c r="J3122" s="7">
        <v>198.07</v>
      </c>
      <c r="K3122" s="7" t="s">
        <v>0</v>
      </c>
      <c r="L3122" s="7">
        <v>0</v>
      </c>
      <c r="M3122" s="7" t="s">
        <v>7589</v>
      </c>
      <c r="N3122" s="7"/>
    </row>
    <row r="3123" spans="1:14" hidden="1" x14ac:dyDescent="0.35">
      <c r="A3123" s="7">
        <v>40501248</v>
      </c>
      <c r="B3123" s="7" t="s">
        <v>7607</v>
      </c>
      <c r="C3123" s="7" t="s">
        <v>4445</v>
      </c>
      <c r="D3123" s="7" t="s">
        <v>4446</v>
      </c>
      <c r="E3123" s="7" t="s">
        <v>0</v>
      </c>
      <c r="F3123" s="7" t="s">
        <v>0</v>
      </c>
      <c r="G3123" s="7">
        <v>163.41</v>
      </c>
      <c r="H3123" s="7">
        <v>0</v>
      </c>
      <c r="I3123" s="7">
        <v>0</v>
      </c>
      <c r="J3123" s="7">
        <v>163.41</v>
      </c>
      <c r="K3123" s="7" t="s">
        <v>0</v>
      </c>
      <c r="L3123" s="7">
        <v>0</v>
      </c>
      <c r="M3123" s="7" t="s">
        <v>7589</v>
      </c>
      <c r="N3123" s="7"/>
    </row>
    <row r="3124" spans="1:14" hidden="1" x14ac:dyDescent="0.35">
      <c r="A3124" s="7">
        <v>40503836</v>
      </c>
      <c r="B3124" s="7" t="s">
        <v>7608</v>
      </c>
      <c r="C3124" s="7" t="s">
        <v>4445</v>
      </c>
      <c r="D3124" s="7" t="s">
        <v>4446</v>
      </c>
      <c r="E3124" s="7" t="s">
        <v>0</v>
      </c>
      <c r="F3124" s="7" t="s">
        <v>0</v>
      </c>
      <c r="G3124" s="7">
        <v>181.78</v>
      </c>
      <c r="H3124" s="7">
        <v>0</v>
      </c>
      <c r="I3124" s="7">
        <v>0</v>
      </c>
      <c r="J3124" s="7">
        <v>181.78</v>
      </c>
      <c r="K3124" s="7" t="s">
        <v>0</v>
      </c>
      <c r="L3124" s="7">
        <v>0</v>
      </c>
      <c r="M3124" s="7" t="s">
        <v>7589</v>
      </c>
      <c r="N3124" s="7"/>
    </row>
    <row r="3125" spans="1:14" ht="26" hidden="1" x14ac:dyDescent="0.35">
      <c r="A3125" s="7">
        <v>40503844</v>
      </c>
      <c r="B3125" s="7" t="s">
        <v>7609</v>
      </c>
      <c r="C3125" s="7" t="s">
        <v>4445</v>
      </c>
      <c r="D3125" s="7" t="s">
        <v>4446</v>
      </c>
      <c r="E3125" s="7" t="s">
        <v>0</v>
      </c>
      <c r="F3125" s="7" t="s">
        <v>0</v>
      </c>
      <c r="G3125" s="7">
        <v>181.78</v>
      </c>
      <c r="H3125" s="7">
        <v>0</v>
      </c>
      <c r="I3125" s="7">
        <v>0</v>
      </c>
      <c r="J3125" s="7">
        <v>181.78</v>
      </c>
      <c r="K3125" s="7" t="s">
        <v>0</v>
      </c>
      <c r="L3125" s="7">
        <v>0</v>
      </c>
      <c r="M3125" s="7" t="s">
        <v>7589</v>
      </c>
      <c r="N3125" s="7"/>
    </row>
    <row r="3126" spans="1:14" hidden="1" x14ac:dyDescent="0.35">
      <c r="A3126" s="7">
        <v>40322173</v>
      </c>
      <c r="B3126" s="7" t="s">
        <v>7610</v>
      </c>
      <c r="C3126" s="7" t="s">
        <v>4445</v>
      </c>
      <c r="D3126" s="7" t="s">
        <v>4446</v>
      </c>
      <c r="E3126" s="7" t="s">
        <v>0</v>
      </c>
      <c r="F3126" s="7" t="s">
        <v>0</v>
      </c>
      <c r="G3126" s="7">
        <v>30.67</v>
      </c>
      <c r="H3126" s="7">
        <v>0</v>
      </c>
      <c r="I3126" s="7">
        <v>0</v>
      </c>
      <c r="J3126" s="7">
        <v>30.67</v>
      </c>
      <c r="K3126" s="7" t="s">
        <v>0</v>
      </c>
      <c r="L3126" s="7">
        <v>0</v>
      </c>
      <c r="M3126" s="7" t="s">
        <v>7589</v>
      </c>
      <c r="N3126" s="7"/>
    </row>
    <row r="3127" spans="1:14" hidden="1" x14ac:dyDescent="0.35">
      <c r="A3127" s="7">
        <v>40322190</v>
      </c>
      <c r="B3127" s="7" t="s">
        <v>7611</v>
      </c>
      <c r="C3127" s="7" t="s">
        <v>4445</v>
      </c>
      <c r="D3127" s="7" t="s">
        <v>4446</v>
      </c>
      <c r="E3127" s="7" t="s">
        <v>0</v>
      </c>
      <c r="F3127" s="7" t="s">
        <v>0</v>
      </c>
      <c r="G3127" s="7">
        <v>30.67</v>
      </c>
      <c r="H3127" s="7">
        <v>0</v>
      </c>
      <c r="I3127" s="7">
        <v>0</v>
      </c>
      <c r="J3127" s="7">
        <v>30.67</v>
      </c>
      <c r="K3127" s="7" t="s">
        <v>0</v>
      </c>
      <c r="L3127" s="7">
        <v>0</v>
      </c>
      <c r="M3127" s="7" t="s">
        <v>7589</v>
      </c>
      <c r="N3127" s="7"/>
    </row>
    <row r="3128" spans="1:14" hidden="1" x14ac:dyDescent="0.35">
      <c r="A3128" s="7">
        <v>40322386</v>
      </c>
      <c r="B3128" s="7" t="s">
        <v>7612</v>
      </c>
      <c r="C3128" s="7" t="s">
        <v>4445</v>
      </c>
      <c r="D3128" s="7" t="s">
        <v>4446</v>
      </c>
      <c r="E3128" s="7" t="s">
        <v>0</v>
      </c>
      <c r="F3128" s="7" t="s">
        <v>0</v>
      </c>
      <c r="G3128" s="7">
        <v>30.67</v>
      </c>
      <c r="H3128" s="7">
        <v>0</v>
      </c>
      <c r="I3128" s="7">
        <v>0</v>
      </c>
      <c r="J3128" s="7">
        <v>30.67</v>
      </c>
      <c r="K3128" s="7" t="s">
        <v>0</v>
      </c>
      <c r="L3128" s="7">
        <v>0</v>
      </c>
      <c r="M3128" s="7" t="s">
        <v>7589</v>
      </c>
      <c r="N3128" s="7"/>
    </row>
    <row r="3129" spans="1:14" hidden="1" x14ac:dyDescent="0.35">
      <c r="A3129" s="7">
        <v>40502015</v>
      </c>
      <c r="B3129" s="7" t="s">
        <v>7613</v>
      </c>
      <c r="C3129" s="7" t="s">
        <v>4445</v>
      </c>
      <c r="D3129" s="7" t="s">
        <v>4446</v>
      </c>
      <c r="E3129" s="7" t="s">
        <v>0</v>
      </c>
      <c r="F3129" s="7" t="s">
        <v>0</v>
      </c>
      <c r="G3129" s="7">
        <v>20.79</v>
      </c>
      <c r="H3129" s="7">
        <v>0</v>
      </c>
      <c r="I3129" s="7">
        <v>0</v>
      </c>
      <c r="J3129" s="7">
        <v>20.79</v>
      </c>
      <c r="K3129" s="7" t="s">
        <v>0</v>
      </c>
      <c r="L3129" s="7">
        <v>1</v>
      </c>
      <c r="M3129" s="7" t="s">
        <v>7589</v>
      </c>
      <c r="N3129" s="7"/>
    </row>
    <row r="3130" spans="1:14" ht="26" hidden="1" x14ac:dyDescent="0.35">
      <c r="A3130" s="7">
        <v>40502040</v>
      </c>
      <c r="B3130" s="7" t="s">
        <v>7614</v>
      </c>
      <c r="C3130" s="7" t="s">
        <v>4445</v>
      </c>
      <c r="D3130" s="7" t="s">
        <v>4446</v>
      </c>
      <c r="E3130" s="7" t="s">
        <v>0</v>
      </c>
      <c r="F3130" s="7" t="s">
        <v>0</v>
      </c>
      <c r="G3130" s="7">
        <v>4.54</v>
      </c>
      <c r="H3130" s="7">
        <v>0</v>
      </c>
      <c r="I3130" s="7">
        <v>0</v>
      </c>
      <c r="J3130" s="7">
        <v>4.54</v>
      </c>
      <c r="K3130" s="7" t="s">
        <v>0</v>
      </c>
      <c r="L3130" s="7">
        <v>1</v>
      </c>
      <c r="M3130" s="7" t="s">
        <v>7589</v>
      </c>
      <c r="N3130" s="7"/>
    </row>
    <row r="3131" spans="1:14" hidden="1" x14ac:dyDescent="0.35">
      <c r="A3131" s="7">
        <v>40502058</v>
      </c>
      <c r="B3131" s="7" t="s">
        <v>7615</v>
      </c>
      <c r="C3131" s="7" t="s">
        <v>4445</v>
      </c>
      <c r="D3131" s="7" t="s">
        <v>4446</v>
      </c>
      <c r="E3131" s="7" t="s">
        <v>0</v>
      </c>
      <c r="F3131" s="7" t="s">
        <v>0</v>
      </c>
      <c r="G3131" s="7">
        <v>25.92</v>
      </c>
      <c r="H3131" s="7">
        <v>0</v>
      </c>
      <c r="I3131" s="7">
        <v>0</v>
      </c>
      <c r="J3131" s="7">
        <v>25.92</v>
      </c>
      <c r="K3131" s="7" t="s">
        <v>0</v>
      </c>
      <c r="L3131" s="7">
        <v>1</v>
      </c>
      <c r="M3131" s="7" t="s">
        <v>7589</v>
      </c>
      <c r="N3131" s="7"/>
    </row>
    <row r="3132" spans="1:14" ht="26" hidden="1" x14ac:dyDescent="0.35">
      <c r="A3132" s="7">
        <v>40502066</v>
      </c>
      <c r="B3132" s="7" t="s">
        <v>7616</v>
      </c>
      <c r="C3132" s="7" t="s">
        <v>4445</v>
      </c>
      <c r="D3132" s="7" t="s">
        <v>4446</v>
      </c>
      <c r="E3132" s="7" t="s">
        <v>0</v>
      </c>
      <c r="F3132" s="7" t="s">
        <v>0</v>
      </c>
      <c r="G3132" s="7">
        <v>205.4</v>
      </c>
      <c r="H3132" s="7">
        <v>0</v>
      </c>
      <c r="I3132" s="7">
        <v>0</v>
      </c>
      <c r="J3132" s="7">
        <v>205.4</v>
      </c>
      <c r="K3132" s="7" t="s">
        <v>0</v>
      </c>
      <c r="L3132" s="7">
        <v>1</v>
      </c>
      <c r="M3132" s="7" t="s">
        <v>7589</v>
      </c>
      <c r="N3132" s="7"/>
    </row>
    <row r="3133" spans="1:14" ht="26" hidden="1" x14ac:dyDescent="0.35">
      <c r="A3133" s="7">
        <v>40502074</v>
      </c>
      <c r="B3133" s="7" t="s">
        <v>7617</v>
      </c>
      <c r="C3133" s="7" t="s">
        <v>4445</v>
      </c>
      <c r="D3133" s="7" t="s">
        <v>4446</v>
      </c>
      <c r="E3133" s="7" t="s">
        <v>0</v>
      </c>
      <c r="F3133" s="7" t="s">
        <v>0</v>
      </c>
      <c r="G3133" s="7">
        <v>16.2</v>
      </c>
      <c r="H3133" s="7">
        <v>0</v>
      </c>
      <c r="I3133" s="7">
        <v>0</v>
      </c>
      <c r="J3133" s="7">
        <v>16.2</v>
      </c>
      <c r="K3133" s="7" t="s">
        <v>0</v>
      </c>
      <c r="L3133" s="7">
        <v>1</v>
      </c>
      <c r="M3133" s="7" t="s">
        <v>7589</v>
      </c>
      <c r="N3133" s="7"/>
    </row>
    <row r="3134" spans="1:14" ht="51" hidden="1" x14ac:dyDescent="0.35">
      <c r="A3134" s="7">
        <v>40502090</v>
      </c>
      <c r="B3134" s="7" t="s">
        <v>7618</v>
      </c>
      <c r="C3134" s="7" t="s">
        <v>4445</v>
      </c>
      <c r="D3134" s="7" t="s">
        <v>4446</v>
      </c>
      <c r="E3134" s="7" t="s">
        <v>0</v>
      </c>
      <c r="F3134" s="7" t="s">
        <v>0</v>
      </c>
      <c r="G3134" s="7">
        <v>18.53</v>
      </c>
      <c r="H3134" s="7">
        <v>0</v>
      </c>
      <c r="I3134" s="7">
        <v>0</v>
      </c>
      <c r="J3134" s="7">
        <v>18.53</v>
      </c>
      <c r="K3134" s="7" t="s">
        <v>0</v>
      </c>
      <c r="L3134" s="7">
        <v>1</v>
      </c>
      <c r="M3134" s="7" t="s">
        <v>7589</v>
      </c>
      <c r="N3134" s="7"/>
    </row>
    <row r="3135" spans="1:14" ht="38.5" hidden="1" x14ac:dyDescent="0.35">
      <c r="A3135" s="7">
        <v>40502104</v>
      </c>
      <c r="B3135" s="7" t="s">
        <v>7619</v>
      </c>
      <c r="C3135" s="7" t="s">
        <v>4445</v>
      </c>
      <c r="D3135" s="7" t="s">
        <v>4446</v>
      </c>
      <c r="E3135" s="7" t="s">
        <v>0</v>
      </c>
      <c r="F3135" s="7" t="s">
        <v>0</v>
      </c>
      <c r="G3135" s="7">
        <v>67.63</v>
      </c>
      <c r="H3135" s="7">
        <v>0</v>
      </c>
      <c r="I3135" s="7">
        <v>0</v>
      </c>
      <c r="J3135" s="7">
        <v>67.63</v>
      </c>
      <c r="K3135" s="7" t="s">
        <v>0</v>
      </c>
      <c r="L3135" s="7">
        <v>1</v>
      </c>
      <c r="M3135" s="7" t="s">
        <v>7589</v>
      </c>
      <c r="N3135" s="7"/>
    </row>
    <row r="3136" spans="1:14" ht="38.5" hidden="1" x14ac:dyDescent="0.35">
      <c r="A3136" s="7">
        <v>40502112</v>
      </c>
      <c r="B3136" s="7" t="s">
        <v>7620</v>
      </c>
      <c r="C3136" s="7" t="s">
        <v>4445</v>
      </c>
      <c r="D3136" s="7" t="s">
        <v>4446</v>
      </c>
      <c r="E3136" s="7" t="s">
        <v>0</v>
      </c>
      <c r="F3136" s="7" t="s">
        <v>0</v>
      </c>
      <c r="G3136" s="7">
        <v>30.67</v>
      </c>
      <c r="H3136" s="7">
        <v>0</v>
      </c>
      <c r="I3136" s="7">
        <v>0</v>
      </c>
      <c r="J3136" s="7">
        <v>30.67</v>
      </c>
      <c r="K3136" s="7" t="s">
        <v>0</v>
      </c>
      <c r="L3136" s="7">
        <v>1</v>
      </c>
      <c r="M3136" s="7" t="s">
        <v>7589</v>
      </c>
      <c r="N3136" s="7"/>
    </row>
    <row r="3137" spans="1:14" ht="26" hidden="1" x14ac:dyDescent="0.35">
      <c r="A3137" s="7">
        <v>40502120</v>
      </c>
      <c r="B3137" s="7" t="s">
        <v>7621</v>
      </c>
      <c r="C3137" s="7" t="s">
        <v>4445</v>
      </c>
      <c r="D3137" s="7" t="s">
        <v>4446</v>
      </c>
      <c r="E3137" s="7" t="s">
        <v>0</v>
      </c>
      <c r="F3137" s="7" t="s">
        <v>0</v>
      </c>
      <c r="G3137" s="7">
        <v>27</v>
      </c>
      <c r="H3137" s="7">
        <v>0</v>
      </c>
      <c r="I3137" s="7">
        <v>0</v>
      </c>
      <c r="J3137" s="7">
        <v>27</v>
      </c>
      <c r="K3137" s="7" t="s">
        <v>0</v>
      </c>
      <c r="L3137" s="7">
        <v>1</v>
      </c>
      <c r="M3137" s="7" t="s">
        <v>7589</v>
      </c>
      <c r="N3137" s="7"/>
    </row>
    <row r="3138" spans="1:14" ht="38.5" hidden="1" x14ac:dyDescent="0.35">
      <c r="A3138" s="7">
        <v>40502139</v>
      </c>
      <c r="B3138" s="7" t="s">
        <v>7622</v>
      </c>
      <c r="C3138" s="7" t="s">
        <v>4445</v>
      </c>
      <c r="D3138" s="7" t="s">
        <v>4446</v>
      </c>
      <c r="E3138" s="7" t="s">
        <v>0</v>
      </c>
      <c r="F3138" s="7" t="s">
        <v>0</v>
      </c>
      <c r="G3138" s="7">
        <v>36.729999999999997</v>
      </c>
      <c r="H3138" s="7">
        <v>0</v>
      </c>
      <c r="I3138" s="7">
        <v>0</v>
      </c>
      <c r="J3138" s="7">
        <v>36.729999999999997</v>
      </c>
      <c r="K3138" s="7" t="s">
        <v>0</v>
      </c>
      <c r="L3138" s="7">
        <v>1</v>
      </c>
      <c r="M3138" s="7" t="s">
        <v>7589</v>
      </c>
      <c r="N3138" s="7"/>
    </row>
    <row r="3139" spans="1:14" ht="38.5" hidden="1" x14ac:dyDescent="0.35">
      <c r="A3139" s="7">
        <v>40502147</v>
      </c>
      <c r="B3139" s="7" t="s">
        <v>7623</v>
      </c>
      <c r="C3139" s="7" t="s">
        <v>4445</v>
      </c>
      <c r="D3139" s="7" t="s">
        <v>4446</v>
      </c>
      <c r="E3139" s="7" t="s">
        <v>0</v>
      </c>
      <c r="F3139" s="7" t="s">
        <v>0</v>
      </c>
      <c r="G3139" s="7">
        <v>36.729999999999997</v>
      </c>
      <c r="H3139" s="7">
        <v>0</v>
      </c>
      <c r="I3139" s="7">
        <v>0</v>
      </c>
      <c r="J3139" s="7">
        <v>36.729999999999997</v>
      </c>
      <c r="K3139" s="7" t="s">
        <v>0</v>
      </c>
      <c r="L3139" s="7">
        <v>1</v>
      </c>
      <c r="M3139" s="7" t="s">
        <v>7589</v>
      </c>
      <c r="N3139" s="7"/>
    </row>
    <row r="3140" spans="1:14" ht="26" hidden="1" x14ac:dyDescent="0.35">
      <c r="A3140" s="7">
        <v>40502155</v>
      </c>
      <c r="B3140" s="7" t="s">
        <v>7624</v>
      </c>
      <c r="C3140" s="7" t="s">
        <v>4445</v>
      </c>
      <c r="D3140" s="7" t="s">
        <v>4446</v>
      </c>
      <c r="E3140" s="7" t="s">
        <v>0</v>
      </c>
      <c r="F3140" s="7" t="s">
        <v>0</v>
      </c>
      <c r="G3140" s="7">
        <v>58.38</v>
      </c>
      <c r="H3140" s="7">
        <v>0</v>
      </c>
      <c r="I3140" s="7">
        <v>0</v>
      </c>
      <c r="J3140" s="7">
        <v>58.38</v>
      </c>
      <c r="K3140" s="7" t="s">
        <v>0</v>
      </c>
      <c r="L3140" s="7">
        <v>1</v>
      </c>
      <c r="M3140" s="7" t="s">
        <v>7589</v>
      </c>
      <c r="N3140" s="7"/>
    </row>
    <row r="3141" spans="1:14" ht="26" hidden="1" x14ac:dyDescent="0.35">
      <c r="A3141" s="7">
        <v>40502163</v>
      </c>
      <c r="B3141" s="7" t="s">
        <v>7625</v>
      </c>
      <c r="C3141" s="7" t="s">
        <v>4445</v>
      </c>
      <c r="D3141" s="7" t="s">
        <v>4446</v>
      </c>
      <c r="E3141" s="7" t="s">
        <v>0</v>
      </c>
      <c r="F3141" s="7" t="s">
        <v>0</v>
      </c>
      <c r="G3141" s="7">
        <v>7.13</v>
      </c>
      <c r="H3141" s="7">
        <v>0</v>
      </c>
      <c r="I3141" s="7">
        <v>0</v>
      </c>
      <c r="J3141" s="7">
        <v>7.13</v>
      </c>
      <c r="K3141" s="7" t="s">
        <v>0</v>
      </c>
      <c r="L3141" s="7">
        <v>1</v>
      </c>
      <c r="M3141" s="7" t="s">
        <v>7589</v>
      </c>
      <c r="N3141" s="7"/>
    </row>
    <row r="3142" spans="1:14" ht="26" hidden="1" x14ac:dyDescent="0.35">
      <c r="A3142" s="7">
        <v>40503011</v>
      </c>
      <c r="B3142" s="7" t="s">
        <v>7626</v>
      </c>
      <c r="C3142" s="7" t="s">
        <v>4445</v>
      </c>
      <c r="D3142" s="7" t="s">
        <v>4446</v>
      </c>
      <c r="E3142" s="7" t="s">
        <v>0</v>
      </c>
      <c r="F3142" s="7" t="s">
        <v>0</v>
      </c>
      <c r="G3142" s="7">
        <v>31.31</v>
      </c>
      <c r="H3142" s="7">
        <v>0</v>
      </c>
      <c r="I3142" s="7">
        <v>0</v>
      </c>
      <c r="J3142" s="7">
        <v>31.31</v>
      </c>
      <c r="K3142" s="7" t="s">
        <v>0</v>
      </c>
      <c r="L3142" s="7">
        <v>1</v>
      </c>
      <c r="M3142" s="7" t="s">
        <v>7589</v>
      </c>
      <c r="N3142" s="7"/>
    </row>
    <row r="3143" spans="1:14" ht="26" hidden="1" x14ac:dyDescent="0.35">
      <c r="A3143" s="7">
        <v>40503020</v>
      </c>
      <c r="B3143" s="7" t="s">
        <v>7627</v>
      </c>
      <c r="C3143" s="7" t="s">
        <v>4445</v>
      </c>
      <c r="D3143" s="7" t="s">
        <v>4446</v>
      </c>
      <c r="E3143" s="7" t="s">
        <v>0</v>
      </c>
      <c r="F3143" s="7" t="s">
        <v>0</v>
      </c>
      <c r="G3143" s="7">
        <v>69.97</v>
      </c>
      <c r="H3143" s="7">
        <v>0</v>
      </c>
      <c r="I3143" s="7">
        <v>0</v>
      </c>
      <c r="J3143" s="7">
        <v>69.97</v>
      </c>
      <c r="K3143" s="7" t="s">
        <v>0</v>
      </c>
      <c r="L3143" s="7">
        <v>1</v>
      </c>
      <c r="M3143" s="7" t="s">
        <v>7589</v>
      </c>
      <c r="N3143" s="7"/>
    </row>
    <row r="3144" spans="1:14" hidden="1" x14ac:dyDescent="0.35">
      <c r="A3144" s="7">
        <v>40503038</v>
      </c>
      <c r="B3144" s="7" t="s">
        <v>7628</v>
      </c>
      <c r="C3144" s="7" t="s">
        <v>4445</v>
      </c>
      <c r="D3144" s="7" t="s">
        <v>4446</v>
      </c>
      <c r="E3144" s="7" t="s">
        <v>0</v>
      </c>
      <c r="F3144" s="7" t="s">
        <v>0</v>
      </c>
      <c r="G3144" s="7">
        <v>146.22</v>
      </c>
      <c r="H3144" s="7">
        <v>0</v>
      </c>
      <c r="I3144" s="7">
        <v>0</v>
      </c>
      <c r="J3144" s="7">
        <v>146.22</v>
      </c>
      <c r="K3144" s="7" t="s">
        <v>0</v>
      </c>
      <c r="L3144" s="7">
        <v>1</v>
      </c>
      <c r="M3144" s="7" t="s">
        <v>7589</v>
      </c>
      <c r="N3144" s="7"/>
    </row>
    <row r="3145" spans="1:14" hidden="1" x14ac:dyDescent="0.35">
      <c r="A3145" s="7">
        <v>40503046</v>
      </c>
      <c r="B3145" s="7" t="s">
        <v>7629</v>
      </c>
      <c r="C3145" s="7" t="s">
        <v>4445</v>
      </c>
      <c r="D3145" s="7" t="s">
        <v>4446</v>
      </c>
      <c r="E3145" s="7" t="s">
        <v>0</v>
      </c>
      <c r="F3145" s="7" t="s">
        <v>0</v>
      </c>
      <c r="G3145" s="7">
        <v>10.02</v>
      </c>
      <c r="H3145" s="7">
        <v>0</v>
      </c>
      <c r="I3145" s="7">
        <v>0</v>
      </c>
      <c r="J3145" s="7">
        <v>10.02</v>
      </c>
      <c r="K3145" s="7" t="s">
        <v>0</v>
      </c>
      <c r="L3145" s="7">
        <v>1</v>
      </c>
      <c r="M3145" s="7" t="s">
        <v>7589</v>
      </c>
      <c r="N3145" s="7"/>
    </row>
    <row r="3146" spans="1:14" hidden="1" x14ac:dyDescent="0.35">
      <c r="A3146" s="7">
        <v>40503054</v>
      </c>
      <c r="B3146" s="7" t="s">
        <v>7630</v>
      </c>
      <c r="C3146" s="7" t="s">
        <v>4445</v>
      </c>
      <c r="D3146" s="7" t="s">
        <v>4446</v>
      </c>
      <c r="E3146" s="7" t="s">
        <v>0</v>
      </c>
      <c r="F3146" s="7" t="s">
        <v>0</v>
      </c>
      <c r="G3146" s="7">
        <v>181.78</v>
      </c>
      <c r="H3146" s="7">
        <v>0</v>
      </c>
      <c r="I3146" s="7">
        <v>0</v>
      </c>
      <c r="J3146" s="7">
        <v>181.78</v>
      </c>
      <c r="K3146" s="7" t="s">
        <v>0</v>
      </c>
      <c r="L3146" s="7">
        <v>1</v>
      </c>
      <c r="M3146" s="7" t="s">
        <v>7589</v>
      </c>
      <c r="N3146" s="7"/>
    </row>
    <row r="3147" spans="1:14" hidden="1" x14ac:dyDescent="0.35">
      <c r="A3147" s="7">
        <v>40503062</v>
      </c>
      <c r="B3147" s="7" t="s">
        <v>7631</v>
      </c>
      <c r="C3147" s="7" t="s">
        <v>4445</v>
      </c>
      <c r="D3147" s="7" t="s">
        <v>4446</v>
      </c>
      <c r="E3147" s="7" t="s">
        <v>0</v>
      </c>
      <c r="F3147" s="7" t="s">
        <v>0</v>
      </c>
      <c r="G3147" s="7">
        <v>181.78</v>
      </c>
      <c r="H3147" s="7">
        <v>0</v>
      </c>
      <c r="I3147" s="7">
        <v>0</v>
      </c>
      <c r="J3147" s="7">
        <v>181.78</v>
      </c>
      <c r="K3147" s="7" t="s">
        <v>0</v>
      </c>
      <c r="L3147" s="7">
        <v>1</v>
      </c>
      <c r="M3147" s="7" t="s">
        <v>7589</v>
      </c>
      <c r="N3147" s="7"/>
    </row>
    <row r="3148" spans="1:14" ht="26" hidden="1" x14ac:dyDescent="0.35">
      <c r="A3148" s="7">
        <v>40503097</v>
      </c>
      <c r="B3148" s="7" t="s">
        <v>7632</v>
      </c>
      <c r="C3148" s="7" t="s">
        <v>4445</v>
      </c>
      <c r="D3148" s="7" t="s">
        <v>4446</v>
      </c>
      <c r="E3148" s="7" t="s">
        <v>0</v>
      </c>
      <c r="F3148" s="7" t="s">
        <v>0</v>
      </c>
      <c r="G3148" s="7">
        <v>24</v>
      </c>
      <c r="H3148" s="7">
        <v>0</v>
      </c>
      <c r="I3148" s="7">
        <v>0</v>
      </c>
      <c r="J3148" s="7">
        <v>24</v>
      </c>
      <c r="K3148" s="7" t="s">
        <v>0</v>
      </c>
      <c r="L3148" s="7">
        <v>1</v>
      </c>
      <c r="M3148" s="7" t="s">
        <v>7589</v>
      </c>
      <c r="N3148" s="7"/>
    </row>
    <row r="3149" spans="1:14" hidden="1" x14ac:dyDescent="0.35">
      <c r="A3149" s="7">
        <v>40503100</v>
      </c>
      <c r="B3149" s="7" t="s">
        <v>7633</v>
      </c>
      <c r="C3149" s="7" t="s">
        <v>4445</v>
      </c>
      <c r="D3149" s="7" t="s">
        <v>4446</v>
      </c>
      <c r="E3149" s="7" t="s">
        <v>0</v>
      </c>
      <c r="F3149" s="7" t="s">
        <v>0</v>
      </c>
      <c r="G3149" s="7">
        <v>135.44999999999999</v>
      </c>
      <c r="H3149" s="7">
        <v>0</v>
      </c>
      <c r="I3149" s="7">
        <v>0</v>
      </c>
      <c r="J3149" s="7">
        <v>135.44999999999999</v>
      </c>
      <c r="K3149" s="7" t="s">
        <v>0</v>
      </c>
      <c r="L3149" s="7">
        <v>1</v>
      </c>
      <c r="M3149" s="7" t="s">
        <v>7589</v>
      </c>
      <c r="N3149" s="7"/>
    </row>
    <row r="3150" spans="1:14" hidden="1" x14ac:dyDescent="0.35">
      <c r="A3150" s="7">
        <v>40503151</v>
      </c>
      <c r="B3150" s="7" t="s">
        <v>7634</v>
      </c>
      <c r="C3150" s="7" t="s">
        <v>4445</v>
      </c>
      <c r="D3150" s="7" t="s">
        <v>4446</v>
      </c>
      <c r="E3150" s="7" t="s">
        <v>0</v>
      </c>
      <c r="F3150" s="7" t="s">
        <v>0</v>
      </c>
      <c r="G3150" s="7">
        <v>181.78</v>
      </c>
      <c r="H3150" s="7">
        <v>0</v>
      </c>
      <c r="I3150" s="7">
        <v>0</v>
      </c>
      <c r="J3150" s="7">
        <v>181.78</v>
      </c>
      <c r="K3150" s="7" t="s">
        <v>0</v>
      </c>
      <c r="L3150" s="7">
        <v>0</v>
      </c>
      <c r="M3150" s="7" t="s">
        <v>7589</v>
      </c>
      <c r="N3150" s="7"/>
    </row>
    <row r="3151" spans="1:14" hidden="1" x14ac:dyDescent="0.35">
      <c r="A3151" s="7">
        <v>40503372</v>
      </c>
      <c r="B3151" s="7" t="s">
        <v>7635</v>
      </c>
      <c r="C3151" s="7" t="s">
        <v>4445</v>
      </c>
      <c r="D3151" s="7" t="s">
        <v>4446</v>
      </c>
      <c r="E3151" s="7" t="s">
        <v>0</v>
      </c>
      <c r="F3151" s="7" t="s">
        <v>0</v>
      </c>
      <c r="G3151" s="7">
        <v>196.8</v>
      </c>
      <c r="H3151" s="7">
        <v>0</v>
      </c>
      <c r="I3151" s="7">
        <v>0</v>
      </c>
      <c r="J3151" s="7">
        <v>196.8</v>
      </c>
      <c r="K3151" s="7" t="s">
        <v>0</v>
      </c>
      <c r="L3151" s="7">
        <v>1</v>
      </c>
      <c r="M3151" s="7" t="s">
        <v>7589</v>
      </c>
      <c r="N3151" s="7"/>
    </row>
    <row r="3152" spans="1:14" hidden="1" x14ac:dyDescent="0.35">
      <c r="A3152" s="7">
        <v>40503771</v>
      </c>
      <c r="B3152" s="7" t="s">
        <v>7636</v>
      </c>
      <c r="C3152" s="7" t="s">
        <v>4445</v>
      </c>
      <c r="D3152" s="7" t="s">
        <v>4446</v>
      </c>
      <c r="E3152" s="7" t="s">
        <v>0</v>
      </c>
      <c r="F3152" s="7" t="s">
        <v>0</v>
      </c>
      <c r="G3152" s="7">
        <v>196.8</v>
      </c>
      <c r="H3152" s="7">
        <v>0</v>
      </c>
      <c r="I3152" s="7">
        <v>0</v>
      </c>
      <c r="J3152" s="7">
        <v>196.8</v>
      </c>
      <c r="K3152" s="7" t="s">
        <v>0</v>
      </c>
      <c r="L3152" s="7">
        <v>1</v>
      </c>
      <c r="M3152" s="7" t="s">
        <v>7589</v>
      </c>
      <c r="N3152" s="7"/>
    </row>
    <row r="3153" spans="1:14" ht="38.5" hidden="1" x14ac:dyDescent="0.35">
      <c r="A3153" s="7">
        <v>40503801</v>
      </c>
      <c r="B3153" s="7" t="s">
        <v>7637</v>
      </c>
      <c r="C3153" s="7" t="s">
        <v>4445</v>
      </c>
      <c r="D3153" s="7" t="s">
        <v>4446</v>
      </c>
      <c r="E3153" s="7" t="s">
        <v>0</v>
      </c>
      <c r="F3153" s="7" t="s">
        <v>0</v>
      </c>
      <c r="G3153" s="7">
        <v>201.98</v>
      </c>
      <c r="H3153" s="7">
        <v>0</v>
      </c>
      <c r="I3153" s="7">
        <v>0</v>
      </c>
      <c r="J3153" s="7">
        <v>201.98</v>
      </c>
      <c r="K3153" s="7" t="s">
        <v>0</v>
      </c>
      <c r="L3153" s="7">
        <v>1</v>
      </c>
      <c r="M3153" s="7" t="s">
        <v>7589</v>
      </c>
      <c r="N3153" s="7"/>
    </row>
    <row r="3154" spans="1:14" ht="26" hidden="1" x14ac:dyDescent="0.35">
      <c r="A3154" s="7">
        <v>40601013</v>
      </c>
      <c r="B3154" s="7" t="s">
        <v>7638</v>
      </c>
      <c r="C3154" s="7" t="s">
        <v>4445</v>
      </c>
      <c r="D3154" s="7" t="s">
        <v>4462</v>
      </c>
      <c r="E3154" s="7" t="s">
        <v>0</v>
      </c>
      <c r="F3154" s="7" t="s">
        <v>0</v>
      </c>
      <c r="G3154" s="7">
        <v>108.04</v>
      </c>
      <c r="H3154" s="7">
        <v>0</v>
      </c>
      <c r="I3154" s="7">
        <v>0</v>
      </c>
      <c r="J3154" s="7">
        <v>108.04</v>
      </c>
      <c r="K3154" s="7" t="s">
        <v>0</v>
      </c>
      <c r="L3154" s="7">
        <v>1</v>
      </c>
      <c r="M3154" s="7" t="s">
        <v>7639</v>
      </c>
      <c r="N3154" s="7"/>
    </row>
    <row r="3155" spans="1:14" ht="26" hidden="1" x14ac:dyDescent="0.35">
      <c r="A3155" s="7">
        <v>40601021</v>
      </c>
      <c r="B3155" s="7" t="s">
        <v>7640</v>
      </c>
      <c r="C3155" s="7" t="s">
        <v>4445</v>
      </c>
      <c r="D3155" s="7" t="s">
        <v>4462</v>
      </c>
      <c r="E3155" s="7" t="s">
        <v>0</v>
      </c>
      <c r="F3155" s="7" t="s">
        <v>0</v>
      </c>
      <c r="G3155" s="7">
        <v>67.849999999999994</v>
      </c>
      <c r="H3155" s="7">
        <v>0</v>
      </c>
      <c r="I3155" s="7">
        <v>0</v>
      </c>
      <c r="J3155" s="7">
        <v>67.849999999999994</v>
      </c>
      <c r="K3155" s="7" t="s">
        <v>0</v>
      </c>
      <c r="L3155" s="7">
        <v>1</v>
      </c>
      <c r="M3155" s="7" t="s">
        <v>7639</v>
      </c>
      <c r="N3155" s="7"/>
    </row>
    <row r="3156" spans="1:14" ht="26" hidden="1" x14ac:dyDescent="0.35">
      <c r="A3156" s="7">
        <v>40601030</v>
      </c>
      <c r="B3156" s="7" t="s">
        <v>7641</v>
      </c>
      <c r="C3156" s="7" t="s">
        <v>4445</v>
      </c>
      <c r="D3156" s="7" t="s">
        <v>4462</v>
      </c>
      <c r="E3156" s="7" t="s">
        <v>0</v>
      </c>
      <c r="F3156" s="7" t="s">
        <v>0</v>
      </c>
      <c r="G3156" s="7">
        <v>135.57</v>
      </c>
      <c r="H3156" s="7">
        <v>0</v>
      </c>
      <c r="I3156" s="7">
        <v>0</v>
      </c>
      <c r="J3156" s="7">
        <v>135.57</v>
      </c>
      <c r="K3156" s="7" t="s">
        <v>0</v>
      </c>
      <c r="L3156" s="7">
        <v>1</v>
      </c>
      <c r="M3156" s="7" t="s">
        <v>7639</v>
      </c>
      <c r="N3156" s="7"/>
    </row>
    <row r="3157" spans="1:14" ht="26" hidden="1" x14ac:dyDescent="0.35">
      <c r="A3157" s="7">
        <v>40601072</v>
      </c>
      <c r="B3157" s="7" t="s">
        <v>7642</v>
      </c>
      <c r="C3157" s="7" t="s">
        <v>4445</v>
      </c>
      <c r="D3157" s="7" t="s">
        <v>4462</v>
      </c>
      <c r="E3157" s="7" t="s">
        <v>0</v>
      </c>
      <c r="F3157" s="7" t="s">
        <v>0</v>
      </c>
      <c r="G3157" s="7">
        <v>32.700000000000003</v>
      </c>
      <c r="H3157" s="7">
        <v>0</v>
      </c>
      <c r="I3157" s="7">
        <v>0</v>
      </c>
      <c r="J3157" s="7">
        <v>32.700000000000003</v>
      </c>
      <c r="K3157" s="7" t="s">
        <v>0</v>
      </c>
      <c r="L3157" s="7">
        <v>1</v>
      </c>
      <c r="M3157" s="7" t="s">
        <v>7639</v>
      </c>
      <c r="N3157" s="7"/>
    </row>
    <row r="3158" spans="1:14" ht="26" hidden="1" x14ac:dyDescent="0.35">
      <c r="A3158" s="7">
        <v>40601080</v>
      </c>
      <c r="B3158" s="7" t="s">
        <v>7643</v>
      </c>
      <c r="C3158" s="7" t="s">
        <v>4445</v>
      </c>
      <c r="D3158" s="7" t="s">
        <v>4462</v>
      </c>
      <c r="E3158" s="7" t="s">
        <v>0</v>
      </c>
      <c r="F3158" s="7" t="s">
        <v>0</v>
      </c>
      <c r="G3158" s="7">
        <v>54.9</v>
      </c>
      <c r="H3158" s="7">
        <v>0</v>
      </c>
      <c r="I3158" s="7">
        <v>0</v>
      </c>
      <c r="J3158" s="7">
        <v>54.9</v>
      </c>
      <c r="K3158" s="7" t="s">
        <v>0</v>
      </c>
      <c r="L3158" s="7">
        <v>1</v>
      </c>
      <c r="M3158" s="7" t="s">
        <v>7639</v>
      </c>
      <c r="N3158" s="7"/>
    </row>
    <row r="3159" spans="1:14" ht="26" hidden="1" x14ac:dyDescent="0.35">
      <c r="A3159" s="7">
        <v>40601110</v>
      </c>
      <c r="B3159" s="7" t="s">
        <v>7644</v>
      </c>
      <c r="C3159" s="7" t="s">
        <v>4445</v>
      </c>
      <c r="D3159" s="7" t="s">
        <v>4462</v>
      </c>
      <c r="E3159" s="7" t="s">
        <v>0</v>
      </c>
      <c r="F3159" s="7" t="s">
        <v>0</v>
      </c>
      <c r="G3159" s="7">
        <v>38.5</v>
      </c>
      <c r="H3159" s="7">
        <v>0</v>
      </c>
      <c r="I3159" s="7">
        <v>0</v>
      </c>
      <c r="J3159" s="7">
        <v>38.5</v>
      </c>
      <c r="K3159" s="7" t="s">
        <v>0</v>
      </c>
      <c r="L3159" s="7">
        <v>1</v>
      </c>
      <c r="M3159" s="7" t="s">
        <v>7639</v>
      </c>
      <c r="N3159" s="7"/>
    </row>
    <row r="3160" spans="1:14" ht="26" hidden="1" x14ac:dyDescent="0.35">
      <c r="A3160" s="7">
        <v>40601129</v>
      </c>
      <c r="B3160" s="7" t="s">
        <v>7645</v>
      </c>
      <c r="C3160" s="7" t="s">
        <v>4445</v>
      </c>
      <c r="D3160" s="7" t="s">
        <v>4462</v>
      </c>
      <c r="E3160" s="7" t="s">
        <v>0</v>
      </c>
      <c r="F3160" s="7" t="s">
        <v>0</v>
      </c>
      <c r="G3160" s="7">
        <v>28.7</v>
      </c>
      <c r="H3160" s="7">
        <v>0</v>
      </c>
      <c r="I3160" s="7">
        <v>0</v>
      </c>
      <c r="J3160" s="7">
        <v>28.7</v>
      </c>
      <c r="K3160" s="7" t="s">
        <v>0</v>
      </c>
      <c r="L3160" s="7">
        <v>1</v>
      </c>
      <c r="M3160" s="7" t="s">
        <v>7639</v>
      </c>
      <c r="N3160" s="7"/>
    </row>
    <row r="3161" spans="1:14" ht="26" hidden="1" x14ac:dyDescent="0.35">
      <c r="A3161" s="7">
        <v>40601137</v>
      </c>
      <c r="B3161" s="7" t="s">
        <v>7646</v>
      </c>
      <c r="C3161" s="7" t="s">
        <v>4445</v>
      </c>
      <c r="D3161" s="7" t="s">
        <v>4446</v>
      </c>
      <c r="E3161" s="7" t="s">
        <v>0</v>
      </c>
      <c r="F3161" s="7" t="s">
        <v>0</v>
      </c>
      <c r="G3161" s="7">
        <v>19.95</v>
      </c>
      <c r="H3161" s="7">
        <v>0</v>
      </c>
      <c r="I3161" s="7">
        <v>0</v>
      </c>
      <c r="J3161" s="7">
        <v>19.95</v>
      </c>
      <c r="K3161" s="7" t="s">
        <v>0</v>
      </c>
      <c r="L3161" s="7">
        <v>1</v>
      </c>
      <c r="M3161" s="7" t="s">
        <v>7639</v>
      </c>
      <c r="N3161" s="7"/>
    </row>
    <row r="3162" spans="1:14" ht="26" hidden="1" x14ac:dyDescent="0.35">
      <c r="A3162" s="7">
        <v>40601145</v>
      </c>
      <c r="B3162" s="7" t="s">
        <v>7647</v>
      </c>
      <c r="C3162" s="7" t="s">
        <v>4445</v>
      </c>
      <c r="D3162" s="7" t="s">
        <v>4446</v>
      </c>
      <c r="E3162" s="7" t="s">
        <v>0</v>
      </c>
      <c r="F3162" s="7" t="s">
        <v>0</v>
      </c>
      <c r="G3162" s="7">
        <v>28.9</v>
      </c>
      <c r="H3162" s="7">
        <v>0</v>
      </c>
      <c r="I3162" s="7">
        <v>0</v>
      </c>
      <c r="J3162" s="7">
        <v>28.9</v>
      </c>
      <c r="K3162" s="7" t="s">
        <v>0</v>
      </c>
      <c r="L3162" s="7">
        <v>1</v>
      </c>
      <c r="M3162" s="7" t="s">
        <v>7639</v>
      </c>
      <c r="N3162" s="7"/>
    </row>
    <row r="3163" spans="1:14" ht="26" hidden="1" x14ac:dyDescent="0.35">
      <c r="A3163" s="7">
        <v>40601153</v>
      </c>
      <c r="B3163" s="7" t="s">
        <v>7648</v>
      </c>
      <c r="C3163" s="7" t="s">
        <v>4445</v>
      </c>
      <c r="D3163" s="7" t="s">
        <v>4462</v>
      </c>
      <c r="E3163" s="7" t="s">
        <v>0</v>
      </c>
      <c r="F3163" s="7" t="s">
        <v>0</v>
      </c>
      <c r="G3163" s="7">
        <v>95.9</v>
      </c>
      <c r="H3163" s="7">
        <v>0</v>
      </c>
      <c r="I3163" s="7">
        <v>0</v>
      </c>
      <c r="J3163" s="7">
        <v>95.9</v>
      </c>
      <c r="K3163" s="7" t="s">
        <v>0</v>
      </c>
      <c r="L3163" s="7">
        <v>1</v>
      </c>
      <c r="M3163" s="7" t="s">
        <v>7639</v>
      </c>
      <c r="N3163" s="7"/>
    </row>
    <row r="3164" spans="1:14" ht="26" hidden="1" x14ac:dyDescent="0.35">
      <c r="A3164" s="7">
        <v>40601161</v>
      </c>
      <c r="B3164" s="7" t="s">
        <v>7649</v>
      </c>
      <c r="C3164" s="7" t="s">
        <v>4445</v>
      </c>
      <c r="D3164" s="7" t="s">
        <v>4446</v>
      </c>
      <c r="E3164" s="7" t="s">
        <v>0</v>
      </c>
      <c r="F3164" s="7" t="s">
        <v>0</v>
      </c>
      <c r="G3164" s="7">
        <v>12.65</v>
      </c>
      <c r="H3164" s="7">
        <v>0</v>
      </c>
      <c r="I3164" s="7">
        <v>0</v>
      </c>
      <c r="J3164" s="7">
        <v>12.65</v>
      </c>
      <c r="K3164" s="7" t="s">
        <v>0</v>
      </c>
      <c r="L3164" s="7">
        <v>1</v>
      </c>
      <c r="M3164" s="7" t="s">
        <v>7639</v>
      </c>
      <c r="N3164" s="7"/>
    </row>
    <row r="3165" spans="1:14" ht="26" hidden="1" x14ac:dyDescent="0.35">
      <c r="A3165" s="7">
        <v>40601170</v>
      </c>
      <c r="B3165" s="7" t="s">
        <v>7650</v>
      </c>
      <c r="C3165" s="7" t="s">
        <v>4445</v>
      </c>
      <c r="D3165" s="7" t="s">
        <v>4462</v>
      </c>
      <c r="E3165" s="7" t="s">
        <v>0</v>
      </c>
      <c r="F3165" s="7" t="s">
        <v>0</v>
      </c>
      <c r="G3165" s="7">
        <v>313.95999999999998</v>
      </c>
      <c r="H3165" s="7">
        <v>0</v>
      </c>
      <c r="I3165" s="7">
        <v>0</v>
      </c>
      <c r="J3165" s="7">
        <v>313.95999999999998</v>
      </c>
      <c r="K3165" s="7" t="s">
        <v>0</v>
      </c>
      <c r="L3165" s="7">
        <v>1</v>
      </c>
      <c r="M3165" s="7" t="s">
        <v>7639</v>
      </c>
      <c r="N3165" s="7"/>
    </row>
    <row r="3166" spans="1:14" ht="26" hidden="1" x14ac:dyDescent="0.35">
      <c r="A3166" s="7">
        <v>40601188</v>
      </c>
      <c r="B3166" s="7" t="s">
        <v>7651</v>
      </c>
      <c r="C3166" s="7" t="s">
        <v>4445</v>
      </c>
      <c r="D3166" s="7" t="s">
        <v>4462</v>
      </c>
      <c r="E3166" s="7" t="s">
        <v>0</v>
      </c>
      <c r="F3166" s="7" t="s">
        <v>0</v>
      </c>
      <c r="G3166" s="7">
        <v>80</v>
      </c>
      <c r="H3166" s="7">
        <v>0</v>
      </c>
      <c r="I3166" s="7">
        <v>0</v>
      </c>
      <c r="J3166" s="7">
        <v>80</v>
      </c>
      <c r="K3166" s="7" t="s">
        <v>0</v>
      </c>
      <c r="L3166" s="7">
        <v>1</v>
      </c>
      <c r="M3166" s="7" t="s">
        <v>7639</v>
      </c>
      <c r="N3166" s="7"/>
    </row>
    <row r="3167" spans="1:14" ht="26" hidden="1" x14ac:dyDescent="0.35">
      <c r="A3167" s="7">
        <v>40601196</v>
      </c>
      <c r="B3167" s="7" t="s">
        <v>7652</v>
      </c>
      <c r="C3167" s="7" t="s">
        <v>4445</v>
      </c>
      <c r="D3167" s="7" t="s">
        <v>4462</v>
      </c>
      <c r="E3167" s="7" t="s">
        <v>0</v>
      </c>
      <c r="F3167" s="7" t="s">
        <v>0</v>
      </c>
      <c r="G3167" s="7">
        <v>55.2</v>
      </c>
      <c r="H3167" s="7">
        <v>0</v>
      </c>
      <c r="I3167" s="7">
        <v>0</v>
      </c>
      <c r="J3167" s="7">
        <v>55.2</v>
      </c>
      <c r="K3167" s="7" t="s">
        <v>0</v>
      </c>
      <c r="L3167" s="7">
        <v>1</v>
      </c>
      <c r="M3167" s="7" t="s">
        <v>7639</v>
      </c>
      <c r="N3167" s="7"/>
    </row>
    <row r="3168" spans="1:14" ht="26" hidden="1" x14ac:dyDescent="0.35">
      <c r="A3168" s="7">
        <v>40601200</v>
      </c>
      <c r="B3168" s="7" t="s">
        <v>7653</v>
      </c>
      <c r="C3168" s="7" t="s">
        <v>4445</v>
      </c>
      <c r="D3168" s="7" t="s">
        <v>4462</v>
      </c>
      <c r="E3168" s="7" t="s">
        <v>0</v>
      </c>
      <c r="F3168" s="7" t="s">
        <v>0</v>
      </c>
      <c r="G3168" s="7">
        <v>48.3</v>
      </c>
      <c r="H3168" s="7">
        <v>0</v>
      </c>
      <c r="I3168" s="7">
        <v>0</v>
      </c>
      <c r="J3168" s="7">
        <v>48.3</v>
      </c>
      <c r="K3168" s="7" t="s">
        <v>0</v>
      </c>
      <c r="L3168" s="7">
        <v>1</v>
      </c>
      <c r="M3168" s="7" t="s">
        <v>7639</v>
      </c>
      <c r="N3168" s="7"/>
    </row>
    <row r="3169" spans="1:14" ht="26" hidden="1" x14ac:dyDescent="0.35">
      <c r="A3169" s="7">
        <v>40601218</v>
      </c>
      <c r="B3169" s="7" t="s">
        <v>7654</v>
      </c>
      <c r="C3169" s="7" t="s">
        <v>4445</v>
      </c>
      <c r="D3169" s="7" t="s">
        <v>4462</v>
      </c>
      <c r="E3169" s="7" t="s">
        <v>0</v>
      </c>
      <c r="F3169" s="7" t="s">
        <v>0</v>
      </c>
      <c r="G3169" s="7">
        <v>50</v>
      </c>
      <c r="H3169" s="7">
        <v>0</v>
      </c>
      <c r="I3169" s="7">
        <v>0</v>
      </c>
      <c r="J3169" s="7">
        <v>50</v>
      </c>
      <c r="K3169" s="7" t="s">
        <v>0</v>
      </c>
      <c r="L3169" s="7">
        <v>1</v>
      </c>
      <c r="M3169" s="7" t="s">
        <v>7639</v>
      </c>
      <c r="N3169" s="7"/>
    </row>
    <row r="3170" spans="1:14" ht="26" hidden="1" x14ac:dyDescent="0.35">
      <c r="A3170" s="7">
        <v>40601226</v>
      </c>
      <c r="B3170" s="7" t="s">
        <v>7655</v>
      </c>
      <c r="C3170" s="7" t="s">
        <v>4445</v>
      </c>
      <c r="D3170" s="7" t="s">
        <v>4462</v>
      </c>
      <c r="E3170" s="7" t="s">
        <v>0</v>
      </c>
      <c r="F3170" s="7" t="s">
        <v>0</v>
      </c>
      <c r="G3170" s="7">
        <v>32</v>
      </c>
      <c r="H3170" s="7">
        <v>0</v>
      </c>
      <c r="I3170" s="7">
        <v>0</v>
      </c>
      <c r="J3170" s="7">
        <v>32</v>
      </c>
      <c r="K3170" s="7" t="s">
        <v>0</v>
      </c>
      <c r="L3170" s="7">
        <v>1</v>
      </c>
      <c r="M3170" s="7" t="s">
        <v>7639</v>
      </c>
      <c r="N3170" s="7"/>
    </row>
    <row r="3171" spans="1:14" ht="26" hidden="1" x14ac:dyDescent="0.35">
      <c r="A3171" s="7">
        <v>40601234</v>
      </c>
      <c r="B3171" s="7" t="s">
        <v>7656</v>
      </c>
      <c r="C3171" s="7" t="s">
        <v>4445</v>
      </c>
      <c r="D3171" s="7" t="s">
        <v>4462</v>
      </c>
      <c r="E3171" s="7" t="s">
        <v>0</v>
      </c>
      <c r="F3171" s="7" t="s">
        <v>0</v>
      </c>
      <c r="G3171" s="7">
        <v>39.9</v>
      </c>
      <c r="H3171" s="7">
        <v>0</v>
      </c>
      <c r="I3171" s="7">
        <v>0</v>
      </c>
      <c r="J3171" s="7">
        <v>39.9</v>
      </c>
      <c r="K3171" s="7" t="s">
        <v>0</v>
      </c>
      <c r="L3171" s="7">
        <v>1</v>
      </c>
      <c r="M3171" s="7" t="s">
        <v>7639</v>
      </c>
      <c r="N3171" s="7"/>
    </row>
    <row r="3172" spans="1:14" ht="26" hidden="1" x14ac:dyDescent="0.35">
      <c r="A3172" s="7">
        <v>40601242</v>
      </c>
      <c r="B3172" s="7" t="s">
        <v>7657</v>
      </c>
      <c r="C3172" s="7" t="s">
        <v>4445</v>
      </c>
      <c r="D3172" s="7" t="s">
        <v>4462</v>
      </c>
      <c r="E3172" s="7" t="s">
        <v>0</v>
      </c>
      <c r="F3172" s="7" t="s">
        <v>0</v>
      </c>
      <c r="G3172" s="7">
        <v>39.9</v>
      </c>
      <c r="H3172" s="7">
        <v>0</v>
      </c>
      <c r="I3172" s="7">
        <v>0</v>
      </c>
      <c r="J3172" s="7">
        <v>39.9</v>
      </c>
      <c r="K3172" s="7" t="s">
        <v>0</v>
      </c>
      <c r="L3172" s="7">
        <v>1</v>
      </c>
      <c r="M3172" s="7" t="s">
        <v>7639</v>
      </c>
      <c r="N3172" s="7"/>
    </row>
    <row r="3173" spans="1:14" ht="26" hidden="1" x14ac:dyDescent="0.35">
      <c r="A3173" s="7">
        <v>40601250</v>
      </c>
      <c r="B3173" s="7" t="s">
        <v>7658</v>
      </c>
      <c r="C3173" s="7" t="s">
        <v>4445</v>
      </c>
      <c r="D3173" s="7" t="s">
        <v>4462</v>
      </c>
      <c r="E3173" s="7" t="s">
        <v>0</v>
      </c>
      <c r="F3173" s="7" t="s">
        <v>0</v>
      </c>
      <c r="G3173" s="7">
        <v>39.9</v>
      </c>
      <c r="H3173" s="7">
        <v>0</v>
      </c>
      <c r="I3173" s="7">
        <v>0</v>
      </c>
      <c r="J3173" s="7">
        <v>39.9</v>
      </c>
      <c r="K3173" s="7" t="s">
        <v>0</v>
      </c>
      <c r="L3173" s="7">
        <v>1</v>
      </c>
      <c r="M3173" s="7" t="s">
        <v>7639</v>
      </c>
      <c r="N3173" s="7"/>
    </row>
    <row r="3174" spans="1:14" ht="26" hidden="1" x14ac:dyDescent="0.35">
      <c r="A3174" s="7">
        <v>40601269</v>
      </c>
      <c r="B3174" s="7" t="s">
        <v>7659</v>
      </c>
      <c r="C3174" s="7" t="s">
        <v>4445</v>
      </c>
      <c r="D3174" s="7" t="s">
        <v>4462</v>
      </c>
      <c r="E3174" s="7" t="s">
        <v>0</v>
      </c>
      <c r="F3174" s="7" t="s">
        <v>0</v>
      </c>
      <c r="G3174" s="7">
        <v>13.9</v>
      </c>
      <c r="H3174" s="7">
        <v>0</v>
      </c>
      <c r="I3174" s="7">
        <v>0</v>
      </c>
      <c r="J3174" s="7">
        <v>13.9</v>
      </c>
      <c r="K3174" s="7" t="s">
        <v>0</v>
      </c>
      <c r="L3174" s="7">
        <v>1</v>
      </c>
      <c r="M3174" s="7" t="s">
        <v>7639</v>
      </c>
      <c r="N3174" s="7"/>
    </row>
    <row r="3175" spans="1:14" ht="26" hidden="1" x14ac:dyDescent="0.35">
      <c r="A3175" s="7">
        <v>40601277</v>
      </c>
      <c r="B3175" s="7" t="s">
        <v>7660</v>
      </c>
      <c r="C3175" s="7" t="s">
        <v>4445</v>
      </c>
      <c r="D3175" s="7" t="s">
        <v>4462</v>
      </c>
      <c r="E3175" s="7" t="s">
        <v>0</v>
      </c>
      <c r="F3175" s="7" t="s">
        <v>0</v>
      </c>
      <c r="G3175" s="7">
        <v>239.25</v>
      </c>
      <c r="H3175" s="7">
        <v>0</v>
      </c>
      <c r="I3175" s="7">
        <v>0</v>
      </c>
      <c r="J3175" s="7">
        <v>239.25</v>
      </c>
      <c r="K3175" s="7" t="s">
        <v>0</v>
      </c>
      <c r="L3175" s="7">
        <v>1</v>
      </c>
      <c r="M3175" s="7" t="s">
        <v>7639</v>
      </c>
      <c r="N3175" s="7"/>
    </row>
    <row r="3176" spans="1:14" ht="26" hidden="1" x14ac:dyDescent="0.35">
      <c r="A3176" s="7">
        <v>40601285</v>
      </c>
      <c r="B3176" s="7" t="s">
        <v>7661</v>
      </c>
      <c r="C3176" s="7" t="s">
        <v>4445</v>
      </c>
      <c r="D3176" s="7" t="s">
        <v>4462</v>
      </c>
      <c r="E3176" s="7" t="s">
        <v>0</v>
      </c>
      <c r="F3176" s="7" t="s">
        <v>0</v>
      </c>
      <c r="G3176" s="7">
        <v>300</v>
      </c>
      <c r="H3176" s="7">
        <v>0</v>
      </c>
      <c r="I3176" s="7">
        <v>0</v>
      </c>
      <c r="J3176" s="7">
        <v>300</v>
      </c>
      <c r="K3176" s="7" t="s">
        <v>0</v>
      </c>
      <c r="L3176" s="7">
        <v>1</v>
      </c>
      <c r="M3176" s="7" t="s">
        <v>7639</v>
      </c>
      <c r="N3176" s="7"/>
    </row>
    <row r="3177" spans="1:14" ht="26" hidden="1" x14ac:dyDescent="0.35">
      <c r="A3177" s="7">
        <v>40601293</v>
      </c>
      <c r="B3177" s="7" t="s">
        <v>7662</v>
      </c>
      <c r="C3177" s="7" t="s">
        <v>4445</v>
      </c>
      <c r="D3177" s="7" t="s">
        <v>4462</v>
      </c>
      <c r="E3177" s="7" t="s">
        <v>0</v>
      </c>
      <c r="F3177" s="7" t="s">
        <v>0</v>
      </c>
      <c r="G3177" s="7">
        <v>142.80000000000001</v>
      </c>
      <c r="H3177" s="7">
        <v>0</v>
      </c>
      <c r="I3177" s="7">
        <v>0</v>
      </c>
      <c r="J3177" s="7">
        <v>142.80000000000001</v>
      </c>
      <c r="K3177" s="7" t="s">
        <v>0</v>
      </c>
      <c r="L3177" s="7">
        <v>1</v>
      </c>
      <c r="M3177" s="7" t="s">
        <v>7639</v>
      </c>
      <c r="N3177" s="7"/>
    </row>
    <row r="3178" spans="1:14" ht="26" hidden="1" x14ac:dyDescent="0.35">
      <c r="A3178" s="7">
        <v>40601307</v>
      </c>
      <c r="B3178" s="7" t="s">
        <v>7663</v>
      </c>
      <c r="C3178" s="7" t="s">
        <v>4445</v>
      </c>
      <c r="D3178" s="7" t="s">
        <v>4462</v>
      </c>
      <c r="E3178" s="7" t="s">
        <v>0</v>
      </c>
      <c r="F3178" s="7" t="s">
        <v>0</v>
      </c>
      <c r="G3178" s="7">
        <v>50.3</v>
      </c>
      <c r="H3178" s="7">
        <v>0</v>
      </c>
      <c r="I3178" s="7">
        <v>0</v>
      </c>
      <c r="J3178" s="7">
        <v>50.3</v>
      </c>
      <c r="K3178" s="7" t="s">
        <v>0</v>
      </c>
      <c r="L3178" s="7">
        <v>1</v>
      </c>
      <c r="M3178" s="7" t="s">
        <v>7639</v>
      </c>
      <c r="N3178" s="7"/>
    </row>
    <row r="3179" spans="1:14" ht="26" hidden="1" x14ac:dyDescent="0.35">
      <c r="A3179" s="7">
        <v>40601315</v>
      </c>
      <c r="B3179" s="7" t="s">
        <v>7664</v>
      </c>
      <c r="C3179" s="7" t="s">
        <v>4445</v>
      </c>
      <c r="D3179" s="7" t="s">
        <v>4462</v>
      </c>
      <c r="E3179" s="7" t="s">
        <v>0</v>
      </c>
      <c r="F3179" s="7" t="s">
        <v>0</v>
      </c>
      <c r="G3179" s="7">
        <v>175.8</v>
      </c>
      <c r="H3179" s="7">
        <v>0</v>
      </c>
      <c r="I3179" s="7">
        <v>0</v>
      </c>
      <c r="J3179" s="7">
        <v>175.8</v>
      </c>
      <c r="K3179" s="7" t="s">
        <v>0</v>
      </c>
      <c r="L3179" s="7">
        <v>1</v>
      </c>
      <c r="M3179" s="7" t="s">
        <v>7639</v>
      </c>
      <c r="N3179" s="7"/>
    </row>
    <row r="3180" spans="1:14" ht="26" hidden="1" x14ac:dyDescent="0.35">
      <c r="A3180" s="7">
        <v>40601323</v>
      </c>
      <c r="B3180" s="7" t="s">
        <v>7665</v>
      </c>
      <c r="C3180" s="7" t="s">
        <v>4445</v>
      </c>
      <c r="D3180" s="7" t="s">
        <v>4462</v>
      </c>
      <c r="E3180" s="7" t="s">
        <v>0</v>
      </c>
      <c r="F3180" s="7" t="s">
        <v>0</v>
      </c>
      <c r="G3180" s="7">
        <v>28.7</v>
      </c>
      <c r="H3180" s="7">
        <v>0</v>
      </c>
      <c r="I3180" s="7">
        <v>0</v>
      </c>
      <c r="J3180" s="7">
        <v>28.7</v>
      </c>
      <c r="K3180" s="7" t="s">
        <v>0</v>
      </c>
      <c r="L3180" s="7">
        <v>1</v>
      </c>
      <c r="M3180" s="7" t="s">
        <v>7639</v>
      </c>
      <c r="N3180" s="7"/>
    </row>
    <row r="3181" spans="1:14" hidden="1" x14ac:dyDescent="0.35">
      <c r="A3181" s="7">
        <v>40701018</v>
      </c>
      <c r="B3181" s="7" t="s">
        <v>7666</v>
      </c>
      <c r="C3181" s="7" t="s">
        <v>4445</v>
      </c>
      <c r="D3181" s="7" t="s">
        <v>4462</v>
      </c>
      <c r="E3181" s="7" t="s">
        <v>0</v>
      </c>
      <c r="F3181" s="7" t="s">
        <v>132</v>
      </c>
      <c r="G3181" s="7">
        <v>165.56</v>
      </c>
      <c r="H3181" s="7">
        <v>0</v>
      </c>
      <c r="I3181" s="7">
        <v>0</v>
      </c>
      <c r="J3181" s="7">
        <v>165.56</v>
      </c>
      <c r="K3181" s="7" t="s">
        <v>0</v>
      </c>
      <c r="L3181" s="7">
        <v>1</v>
      </c>
      <c r="M3181" s="7" t="s">
        <v>7667</v>
      </c>
      <c r="N3181" s="7"/>
    </row>
    <row r="3182" spans="1:14" hidden="1" x14ac:dyDescent="0.35">
      <c r="A3182" s="7">
        <v>40701026</v>
      </c>
      <c r="B3182" s="7" t="s">
        <v>7668</v>
      </c>
      <c r="C3182" s="7" t="s">
        <v>4445</v>
      </c>
      <c r="D3182" s="7" t="s">
        <v>4462</v>
      </c>
      <c r="E3182" s="7" t="s">
        <v>0</v>
      </c>
      <c r="F3182" s="7" t="s">
        <v>132</v>
      </c>
      <c r="G3182" s="7">
        <v>290.02</v>
      </c>
      <c r="H3182" s="7">
        <v>0</v>
      </c>
      <c r="I3182" s="7">
        <v>0</v>
      </c>
      <c r="J3182" s="7">
        <v>290.02</v>
      </c>
      <c r="K3182" s="7" t="s">
        <v>0</v>
      </c>
      <c r="L3182" s="7">
        <v>1</v>
      </c>
      <c r="M3182" s="7" t="s">
        <v>7667</v>
      </c>
      <c r="N3182" s="7"/>
    </row>
    <row r="3183" spans="1:14" hidden="1" x14ac:dyDescent="0.35">
      <c r="A3183" s="7">
        <v>40701034</v>
      </c>
      <c r="B3183" s="7" t="s">
        <v>7669</v>
      </c>
      <c r="C3183" s="7" t="s">
        <v>4445</v>
      </c>
      <c r="D3183" s="7" t="s">
        <v>4462</v>
      </c>
      <c r="E3183" s="7" t="s">
        <v>0</v>
      </c>
      <c r="F3183" s="7" t="s">
        <v>132</v>
      </c>
      <c r="G3183" s="7">
        <v>1173.45</v>
      </c>
      <c r="H3183" s="7">
        <v>0</v>
      </c>
      <c r="I3183" s="7">
        <v>0</v>
      </c>
      <c r="J3183" s="7">
        <v>1173.45</v>
      </c>
      <c r="K3183" s="7" t="s">
        <v>0</v>
      </c>
      <c r="L3183" s="7">
        <v>1</v>
      </c>
      <c r="M3183" s="7" t="s">
        <v>7667</v>
      </c>
      <c r="N3183" s="7"/>
    </row>
    <row r="3184" spans="1:14" hidden="1" x14ac:dyDescent="0.35">
      <c r="A3184" s="7">
        <v>40701050</v>
      </c>
      <c r="B3184" s="7" t="s">
        <v>7670</v>
      </c>
      <c r="C3184" s="7" t="s">
        <v>4445</v>
      </c>
      <c r="D3184" s="7" t="s">
        <v>4462</v>
      </c>
      <c r="E3184" s="7" t="s">
        <v>0</v>
      </c>
      <c r="F3184" s="7" t="s">
        <v>132</v>
      </c>
      <c r="G3184" s="7">
        <v>218.72</v>
      </c>
      <c r="H3184" s="7">
        <v>0</v>
      </c>
      <c r="I3184" s="7">
        <v>0</v>
      </c>
      <c r="J3184" s="7">
        <v>218.72</v>
      </c>
      <c r="K3184" s="7" t="s">
        <v>0</v>
      </c>
      <c r="L3184" s="7">
        <v>1</v>
      </c>
      <c r="M3184" s="7" t="s">
        <v>7667</v>
      </c>
      <c r="N3184" s="7"/>
    </row>
    <row r="3185" spans="1:14" ht="26" hidden="1" x14ac:dyDescent="0.35">
      <c r="A3185" s="7">
        <v>40701068</v>
      </c>
      <c r="B3185" s="7" t="s">
        <v>7671</v>
      </c>
      <c r="C3185" s="7" t="s">
        <v>4445</v>
      </c>
      <c r="D3185" s="7" t="s">
        <v>4462</v>
      </c>
      <c r="E3185" s="7" t="s">
        <v>0</v>
      </c>
      <c r="F3185" s="7" t="s">
        <v>132</v>
      </c>
      <c r="G3185" s="7">
        <v>838.21</v>
      </c>
      <c r="H3185" s="7">
        <v>0</v>
      </c>
      <c r="I3185" s="7">
        <v>0</v>
      </c>
      <c r="J3185" s="7">
        <v>838.21</v>
      </c>
      <c r="K3185" s="7" t="s">
        <v>0</v>
      </c>
      <c r="L3185" s="7">
        <v>1</v>
      </c>
      <c r="M3185" s="7" t="s">
        <v>7667</v>
      </c>
      <c r="N3185" s="7"/>
    </row>
    <row r="3186" spans="1:14" hidden="1" x14ac:dyDescent="0.35">
      <c r="A3186" s="7">
        <v>40701077</v>
      </c>
      <c r="B3186" s="7" t="s">
        <v>7672</v>
      </c>
      <c r="C3186" s="7" t="s">
        <v>4445</v>
      </c>
      <c r="D3186" s="7" t="s">
        <v>4462</v>
      </c>
      <c r="E3186" s="7" t="s">
        <v>0</v>
      </c>
      <c r="F3186" s="7" t="s">
        <v>132</v>
      </c>
      <c r="G3186" s="7">
        <v>266.89</v>
      </c>
      <c r="H3186" s="7">
        <v>0</v>
      </c>
      <c r="I3186" s="7">
        <v>0</v>
      </c>
      <c r="J3186" s="7">
        <v>266.89</v>
      </c>
      <c r="K3186" s="7" t="s">
        <v>0</v>
      </c>
      <c r="L3186" s="7">
        <v>1</v>
      </c>
      <c r="M3186" s="7" t="s">
        <v>7667</v>
      </c>
      <c r="N3186" s="7"/>
    </row>
    <row r="3187" spans="1:14" hidden="1" x14ac:dyDescent="0.35">
      <c r="A3187" s="7">
        <v>40701085</v>
      </c>
      <c r="B3187" s="7" t="s">
        <v>7673</v>
      </c>
      <c r="C3187" s="7" t="s">
        <v>4445</v>
      </c>
      <c r="D3187" s="7" t="s">
        <v>4462</v>
      </c>
      <c r="E3187" s="7" t="s">
        <v>0</v>
      </c>
      <c r="F3187" s="7" t="s">
        <v>132</v>
      </c>
      <c r="G3187" s="7">
        <v>209.87</v>
      </c>
      <c r="H3187" s="7">
        <v>0</v>
      </c>
      <c r="I3187" s="7">
        <v>0</v>
      </c>
      <c r="J3187" s="7">
        <v>209.87</v>
      </c>
      <c r="K3187" s="7" t="s">
        <v>0</v>
      </c>
      <c r="L3187" s="7">
        <v>1</v>
      </c>
      <c r="M3187" s="7" t="s">
        <v>7667</v>
      </c>
      <c r="N3187" s="7"/>
    </row>
    <row r="3188" spans="1:14" hidden="1" x14ac:dyDescent="0.35">
      <c r="A3188" s="7">
        <v>40701093</v>
      </c>
      <c r="B3188" s="7" t="s">
        <v>7674</v>
      </c>
      <c r="C3188" s="7" t="s">
        <v>4445</v>
      </c>
      <c r="D3188" s="7" t="s">
        <v>4462</v>
      </c>
      <c r="E3188" s="7" t="s">
        <v>0</v>
      </c>
      <c r="F3188" s="7" t="s">
        <v>132</v>
      </c>
      <c r="G3188" s="7">
        <v>148.54</v>
      </c>
      <c r="H3188" s="7">
        <v>0</v>
      </c>
      <c r="I3188" s="7">
        <v>0</v>
      </c>
      <c r="J3188" s="7">
        <v>148.54</v>
      </c>
      <c r="K3188" s="7" t="s">
        <v>0</v>
      </c>
      <c r="L3188" s="7">
        <v>1</v>
      </c>
      <c r="M3188" s="7" t="s">
        <v>7667</v>
      </c>
      <c r="N3188" s="7"/>
    </row>
    <row r="3189" spans="1:14" hidden="1" x14ac:dyDescent="0.35">
      <c r="A3189" s="7">
        <v>40701107</v>
      </c>
      <c r="B3189" s="7" t="s">
        <v>7675</v>
      </c>
      <c r="C3189" s="7" t="s">
        <v>4445</v>
      </c>
      <c r="D3189" s="7" t="s">
        <v>4462</v>
      </c>
      <c r="E3189" s="7" t="s">
        <v>0</v>
      </c>
      <c r="F3189" s="7" t="s">
        <v>132</v>
      </c>
      <c r="G3189" s="7">
        <v>181.38</v>
      </c>
      <c r="H3189" s="7">
        <v>0</v>
      </c>
      <c r="I3189" s="7">
        <v>0</v>
      </c>
      <c r="J3189" s="7">
        <v>181.38</v>
      </c>
      <c r="K3189" s="7" t="s">
        <v>0</v>
      </c>
      <c r="L3189" s="7">
        <v>1</v>
      </c>
      <c r="M3189" s="7" t="s">
        <v>7667</v>
      </c>
      <c r="N3189" s="7"/>
    </row>
    <row r="3190" spans="1:14" hidden="1" x14ac:dyDescent="0.35">
      <c r="A3190" s="7">
        <v>40701115</v>
      </c>
      <c r="B3190" s="7" t="s">
        <v>7676</v>
      </c>
      <c r="C3190" s="7" t="s">
        <v>4445</v>
      </c>
      <c r="D3190" s="7" t="s">
        <v>4462</v>
      </c>
      <c r="E3190" s="7" t="s">
        <v>0</v>
      </c>
      <c r="F3190" s="7" t="s">
        <v>132</v>
      </c>
      <c r="G3190" s="7">
        <v>210.18</v>
      </c>
      <c r="H3190" s="7">
        <v>0</v>
      </c>
      <c r="I3190" s="7">
        <v>0</v>
      </c>
      <c r="J3190" s="7">
        <v>210.18</v>
      </c>
      <c r="K3190" s="7" t="s">
        <v>0</v>
      </c>
      <c r="L3190" s="7">
        <v>1</v>
      </c>
      <c r="M3190" s="7" t="s">
        <v>7667</v>
      </c>
      <c r="N3190" s="7"/>
    </row>
    <row r="3191" spans="1:14" hidden="1" x14ac:dyDescent="0.35">
      <c r="A3191" s="7">
        <v>40701123</v>
      </c>
      <c r="B3191" s="7" t="s">
        <v>7677</v>
      </c>
      <c r="C3191" s="7" t="s">
        <v>4445</v>
      </c>
      <c r="D3191" s="7" t="s">
        <v>4462</v>
      </c>
      <c r="E3191" s="7" t="s">
        <v>0</v>
      </c>
      <c r="F3191" s="7" t="s">
        <v>132</v>
      </c>
      <c r="G3191" s="7">
        <v>204.86</v>
      </c>
      <c r="H3191" s="7">
        <v>0</v>
      </c>
      <c r="I3191" s="7">
        <v>0</v>
      </c>
      <c r="J3191" s="7">
        <v>204.86</v>
      </c>
      <c r="K3191" s="7" t="s">
        <v>0</v>
      </c>
      <c r="L3191" s="7">
        <v>1</v>
      </c>
      <c r="M3191" s="7" t="s">
        <v>7667</v>
      </c>
      <c r="N3191" s="7"/>
    </row>
    <row r="3192" spans="1:14" hidden="1" x14ac:dyDescent="0.35">
      <c r="A3192" s="7">
        <v>40703096</v>
      </c>
      <c r="B3192" s="7" t="s">
        <v>7678</v>
      </c>
      <c r="C3192" s="7" t="s">
        <v>4445</v>
      </c>
      <c r="D3192" s="7" t="s">
        <v>4462</v>
      </c>
      <c r="E3192" s="7" t="s">
        <v>0</v>
      </c>
      <c r="F3192" s="7" t="s">
        <v>132</v>
      </c>
      <c r="G3192" s="7">
        <v>1330.64</v>
      </c>
      <c r="H3192" s="7">
        <v>0</v>
      </c>
      <c r="I3192" s="7">
        <v>0</v>
      </c>
      <c r="J3192" s="7">
        <v>1330.64</v>
      </c>
      <c r="K3192" s="7" t="s">
        <v>0</v>
      </c>
      <c r="L3192" s="7">
        <v>0</v>
      </c>
      <c r="M3192" s="7" t="s">
        <v>7667</v>
      </c>
      <c r="N3192" s="7"/>
    </row>
    <row r="3193" spans="1:14" hidden="1" x14ac:dyDescent="0.35">
      <c r="A3193" s="7">
        <v>40702014</v>
      </c>
      <c r="B3193" s="7" t="s">
        <v>7679</v>
      </c>
      <c r="C3193" s="7" t="s">
        <v>4445</v>
      </c>
      <c r="D3193" s="7" t="s">
        <v>4462</v>
      </c>
      <c r="E3193" s="7" t="s">
        <v>0</v>
      </c>
      <c r="F3193" s="7" t="s">
        <v>132</v>
      </c>
      <c r="G3193" s="7">
        <v>120.36</v>
      </c>
      <c r="H3193" s="7">
        <v>0</v>
      </c>
      <c r="I3193" s="7">
        <v>0</v>
      </c>
      <c r="J3193" s="7">
        <v>120.36</v>
      </c>
      <c r="K3193" s="7" t="s">
        <v>0</v>
      </c>
      <c r="L3193" s="7">
        <v>1</v>
      </c>
      <c r="M3193" s="7" t="s">
        <v>7667</v>
      </c>
      <c r="N3193" s="7"/>
    </row>
    <row r="3194" spans="1:14" hidden="1" x14ac:dyDescent="0.35">
      <c r="A3194" s="7">
        <v>40702022</v>
      </c>
      <c r="B3194" s="7" t="s">
        <v>7680</v>
      </c>
      <c r="C3194" s="7" t="s">
        <v>4445</v>
      </c>
      <c r="D3194" s="7" t="s">
        <v>4462</v>
      </c>
      <c r="E3194" s="7" t="s">
        <v>0</v>
      </c>
      <c r="F3194" s="7" t="s">
        <v>132</v>
      </c>
      <c r="G3194" s="7">
        <v>193.87</v>
      </c>
      <c r="H3194" s="7">
        <v>0</v>
      </c>
      <c r="I3194" s="7">
        <v>0</v>
      </c>
      <c r="J3194" s="7">
        <v>193.87</v>
      </c>
      <c r="K3194" s="7" t="s">
        <v>0</v>
      </c>
      <c r="L3194" s="7">
        <v>1</v>
      </c>
      <c r="M3194" s="7" t="s">
        <v>7667</v>
      </c>
      <c r="N3194" s="7"/>
    </row>
    <row r="3195" spans="1:14" hidden="1" x14ac:dyDescent="0.35">
      <c r="A3195" s="7">
        <v>40702030</v>
      </c>
      <c r="B3195" s="7" t="s">
        <v>7681</v>
      </c>
      <c r="C3195" s="7" t="s">
        <v>4445</v>
      </c>
      <c r="D3195" s="7" t="s">
        <v>4462</v>
      </c>
      <c r="E3195" s="7" t="s">
        <v>0</v>
      </c>
      <c r="F3195" s="7" t="s">
        <v>132</v>
      </c>
      <c r="G3195" s="7">
        <v>240.35</v>
      </c>
      <c r="H3195" s="7">
        <v>0</v>
      </c>
      <c r="I3195" s="7">
        <v>0</v>
      </c>
      <c r="J3195" s="7">
        <v>240.35</v>
      </c>
      <c r="K3195" s="7" t="s">
        <v>0</v>
      </c>
      <c r="L3195" s="7">
        <v>1</v>
      </c>
      <c r="M3195" s="7" t="s">
        <v>7667</v>
      </c>
      <c r="N3195" s="7"/>
    </row>
    <row r="3196" spans="1:14" hidden="1" x14ac:dyDescent="0.35">
      <c r="A3196" s="7">
        <v>40702049</v>
      </c>
      <c r="B3196" s="7" t="s">
        <v>7682</v>
      </c>
      <c r="C3196" s="7" t="s">
        <v>4445</v>
      </c>
      <c r="D3196" s="7" t="s">
        <v>4462</v>
      </c>
      <c r="E3196" s="7" t="s">
        <v>0</v>
      </c>
      <c r="F3196" s="7" t="s">
        <v>132</v>
      </c>
      <c r="G3196" s="7">
        <v>174.18</v>
      </c>
      <c r="H3196" s="7">
        <v>0</v>
      </c>
      <c r="I3196" s="7">
        <v>0</v>
      </c>
      <c r="J3196" s="7">
        <v>174.18</v>
      </c>
      <c r="K3196" s="7" t="s">
        <v>0</v>
      </c>
      <c r="L3196" s="7">
        <v>1</v>
      </c>
      <c r="M3196" s="7" t="s">
        <v>7667</v>
      </c>
      <c r="N3196" s="7"/>
    </row>
    <row r="3197" spans="1:14" hidden="1" x14ac:dyDescent="0.35">
      <c r="A3197" s="7">
        <v>40702057</v>
      </c>
      <c r="B3197" s="7" t="s">
        <v>7683</v>
      </c>
      <c r="C3197" s="7" t="s">
        <v>4445</v>
      </c>
      <c r="D3197" s="7" t="s">
        <v>4462</v>
      </c>
      <c r="E3197" s="7" t="s">
        <v>0</v>
      </c>
      <c r="F3197" s="7" t="s">
        <v>132</v>
      </c>
      <c r="G3197" s="7">
        <v>265.10000000000002</v>
      </c>
      <c r="H3197" s="7">
        <v>0</v>
      </c>
      <c r="I3197" s="7">
        <v>0</v>
      </c>
      <c r="J3197" s="7">
        <v>265.10000000000002</v>
      </c>
      <c r="K3197" s="7" t="s">
        <v>0</v>
      </c>
      <c r="L3197" s="7">
        <v>1</v>
      </c>
      <c r="M3197" s="7" t="s">
        <v>7667</v>
      </c>
      <c r="N3197" s="7"/>
    </row>
    <row r="3198" spans="1:14" hidden="1" x14ac:dyDescent="0.35">
      <c r="A3198" s="7">
        <v>40702065</v>
      </c>
      <c r="B3198" s="7" t="s">
        <v>7684</v>
      </c>
      <c r="C3198" s="7" t="s">
        <v>4445</v>
      </c>
      <c r="D3198" s="7" t="s">
        <v>4462</v>
      </c>
      <c r="E3198" s="7" t="s">
        <v>0</v>
      </c>
      <c r="F3198" s="7" t="s">
        <v>132</v>
      </c>
      <c r="G3198" s="7">
        <v>214.84</v>
      </c>
      <c r="H3198" s="7">
        <v>0</v>
      </c>
      <c r="I3198" s="7">
        <v>0</v>
      </c>
      <c r="J3198" s="7">
        <v>214.84</v>
      </c>
      <c r="K3198" s="7" t="s">
        <v>0</v>
      </c>
      <c r="L3198" s="7">
        <v>1</v>
      </c>
      <c r="M3198" s="7" t="s">
        <v>7667</v>
      </c>
      <c r="N3198" s="7"/>
    </row>
    <row r="3199" spans="1:14" hidden="1" x14ac:dyDescent="0.35">
      <c r="A3199" s="7">
        <v>40702073</v>
      </c>
      <c r="B3199" s="7" t="s">
        <v>7685</v>
      </c>
      <c r="C3199" s="7" t="s">
        <v>4445</v>
      </c>
      <c r="D3199" s="7" t="s">
        <v>4462</v>
      </c>
      <c r="E3199" s="7" t="s">
        <v>0</v>
      </c>
      <c r="F3199" s="7" t="s">
        <v>132</v>
      </c>
      <c r="G3199" s="7">
        <v>214.84</v>
      </c>
      <c r="H3199" s="7">
        <v>0</v>
      </c>
      <c r="I3199" s="7">
        <v>0</v>
      </c>
      <c r="J3199" s="7">
        <v>214.84</v>
      </c>
      <c r="K3199" s="7" t="s">
        <v>0</v>
      </c>
      <c r="L3199" s="7">
        <v>1</v>
      </c>
      <c r="M3199" s="7" t="s">
        <v>7667</v>
      </c>
      <c r="N3199" s="7"/>
    </row>
    <row r="3200" spans="1:14" hidden="1" x14ac:dyDescent="0.35">
      <c r="A3200" s="7">
        <v>40702081</v>
      </c>
      <c r="B3200" s="7" t="s">
        <v>7686</v>
      </c>
      <c r="C3200" s="7" t="s">
        <v>4445</v>
      </c>
      <c r="D3200" s="7" t="s">
        <v>4462</v>
      </c>
      <c r="E3200" s="7" t="s">
        <v>0</v>
      </c>
      <c r="F3200" s="7" t="s">
        <v>132</v>
      </c>
      <c r="G3200" s="7">
        <v>214.84</v>
      </c>
      <c r="H3200" s="7">
        <v>0</v>
      </c>
      <c r="I3200" s="7">
        <v>0</v>
      </c>
      <c r="J3200" s="7">
        <v>214.84</v>
      </c>
      <c r="K3200" s="7" t="s">
        <v>0</v>
      </c>
      <c r="L3200" s="7">
        <v>1</v>
      </c>
      <c r="M3200" s="7" t="s">
        <v>7667</v>
      </c>
      <c r="N3200" s="7"/>
    </row>
    <row r="3201" spans="1:14" hidden="1" x14ac:dyDescent="0.35">
      <c r="A3201" s="7">
        <v>40702090</v>
      </c>
      <c r="B3201" s="7" t="s">
        <v>7687</v>
      </c>
      <c r="C3201" s="7" t="s">
        <v>4445</v>
      </c>
      <c r="D3201" s="7" t="s">
        <v>4462</v>
      </c>
      <c r="E3201" s="7" t="s">
        <v>0</v>
      </c>
      <c r="F3201" s="7" t="s">
        <v>132</v>
      </c>
      <c r="G3201" s="7">
        <v>145.55000000000001</v>
      </c>
      <c r="H3201" s="7">
        <v>0</v>
      </c>
      <c r="I3201" s="7">
        <v>0</v>
      </c>
      <c r="J3201" s="7">
        <v>145.55000000000001</v>
      </c>
      <c r="K3201" s="7" t="s">
        <v>0</v>
      </c>
      <c r="L3201" s="7">
        <v>1</v>
      </c>
      <c r="M3201" s="7" t="s">
        <v>7667</v>
      </c>
      <c r="N3201" s="7"/>
    </row>
    <row r="3202" spans="1:14" hidden="1" x14ac:dyDescent="0.35">
      <c r="A3202" s="7">
        <v>40702103</v>
      </c>
      <c r="B3202" s="7" t="s">
        <v>7688</v>
      </c>
      <c r="C3202" s="7" t="s">
        <v>4445</v>
      </c>
      <c r="D3202" s="7" t="s">
        <v>4462</v>
      </c>
      <c r="E3202" s="7" t="s">
        <v>0</v>
      </c>
      <c r="F3202" s="7" t="s">
        <v>132</v>
      </c>
      <c r="G3202" s="7">
        <v>214.84</v>
      </c>
      <c r="H3202" s="7">
        <v>0</v>
      </c>
      <c r="I3202" s="7">
        <v>0</v>
      </c>
      <c r="J3202" s="7">
        <v>214.84</v>
      </c>
      <c r="K3202" s="7" t="s">
        <v>0</v>
      </c>
      <c r="L3202" s="7">
        <v>1</v>
      </c>
      <c r="M3202" s="7" t="s">
        <v>7667</v>
      </c>
      <c r="N3202" s="7"/>
    </row>
    <row r="3203" spans="1:14" hidden="1" x14ac:dyDescent="0.35">
      <c r="A3203" s="7">
        <v>40702111</v>
      </c>
      <c r="B3203" s="7" t="s">
        <v>7689</v>
      </c>
      <c r="C3203" s="7" t="s">
        <v>4445</v>
      </c>
      <c r="D3203" s="7" t="s">
        <v>4462</v>
      </c>
      <c r="E3203" s="7" t="s">
        <v>0</v>
      </c>
      <c r="F3203" s="7" t="s">
        <v>132</v>
      </c>
      <c r="G3203" s="7">
        <v>168.79</v>
      </c>
      <c r="H3203" s="7">
        <v>0</v>
      </c>
      <c r="I3203" s="7">
        <v>0</v>
      </c>
      <c r="J3203" s="7">
        <v>168.79</v>
      </c>
      <c r="K3203" s="7" t="s">
        <v>0</v>
      </c>
      <c r="L3203" s="7">
        <v>1</v>
      </c>
      <c r="M3203" s="7" t="s">
        <v>7667</v>
      </c>
      <c r="N3203" s="7"/>
    </row>
    <row r="3204" spans="1:14" hidden="1" x14ac:dyDescent="0.35">
      <c r="A3204" s="7">
        <v>40703010</v>
      </c>
      <c r="B3204" s="7" t="s">
        <v>7690</v>
      </c>
      <c r="C3204" s="7" t="s">
        <v>4445</v>
      </c>
      <c r="D3204" s="7" t="s">
        <v>4462</v>
      </c>
      <c r="E3204" s="7" t="s">
        <v>0</v>
      </c>
      <c r="F3204" s="7" t="s">
        <v>132</v>
      </c>
      <c r="G3204" s="7">
        <v>163.56</v>
      </c>
      <c r="H3204" s="7">
        <v>0</v>
      </c>
      <c r="I3204" s="7">
        <v>0</v>
      </c>
      <c r="J3204" s="7">
        <v>163.56</v>
      </c>
      <c r="K3204" s="7" t="s">
        <v>0</v>
      </c>
      <c r="L3204" s="7">
        <v>1</v>
      </c>
      <c r="M3204" s="7" t="s">
        <v>7667</v>
      </c>
      <c r="N3204" s="7"/>
    </row>
    <row r="3205" spans="1:14" hidden="1" x14ac:dyDescent="0.35">
      <c r="A3205" s="7">
        <v>40703029</v>
      </c>
      <c r="B3205" s="7" t="s">
        <v>7691</v>
      </c>
      <c r="C3205" s="7" t="s">
        <v>4445</v>
      </c>
      <c r="D3205" s="7" t="s">
        <v>4462</v>
      </c>
      <c r="E3205" s="7" t="s">
        <v>0</v>
      </c>
      <c r="F3205" s="7" t="s">
        <v>132</v>
      </c>
      <c r="G3205" s="7">
        <v>112.68</v>
      </c>
      <c r="H3205" s="7">
        <v>0</v>
      </c>
      <c r="I3205" s="7">
        <v>0</v>
      </c>
      <c r="J3205" s="7">
        <v>112.68</v>
      </c>
      <c r="K3205" s="7" t="s">
        <v>0</v>
      </c>
      <c r="L3205" s="7">
        <v>1</v>
      </c>
      <c r="M3205" s="7" t="s">
        <v>7667</v>
      </c>
      <c r="N3205" s="7"/>
    </row>
    <row r="3206" spans="1:14" hidden="1" x14ac:dyDescent="0.35">
      <c r="A3206" s="7">
        <v>40703037</v>
      </c>
      <c r="B3206" s="7" t="s">
        <v>7692</v>
      </c>
      <c r="C3206" s="7" t="s">
        <v>4445</v>
      </c>
      <c r="D3206" s="7" t="s">
        <v>4462</v>
      </c>
      <c r="E3206" s="7" t="s">
        <v>0</v>
      </c>
      <c r="F3206" s="7" t="s">
        <v>132</v>
      </c>
      <c r="G3206" s="7">
        <v>112.68</v>
      </c>
      <c r="H3206" s="7">
        <v>0</v>
      </c>
      <c r="I3206" s="7">
        <v>0</v>
      </c>
      <c r="J3206" s="7">
        <v>112.68</v>
      </c>
      <c r="K3206" s="7" t="s">
        <v>0</v>
      </c>
      <c r="L3206" s="7">
        <v>1</v>
      </c>
      <c r="M3206" s="7" t="s">
        <v>7667</v>
      </c>
      <c r="N3206" s="7"/>
    </row>
    <row r="3207" spans="1:14" hidden="1" x14ac:dyDescent="0.35">
      <c r="A3207" s="7">
        <v>40703045</v>
      </c>
      <c r="B3207" s="7" t="s">
        <v>7693</v>
      </c>
      <c r="C3207" s="7" t="s">
        <v>4445</v>
      </c>
      <c r="D3207" s="7" t="s">
        <v>4462</v>
      </c>
      <c r="E3207" s="7" t="s">
        <v>0</v>
      </c>
      <c r="F3207" s="7" t="s">
        <v>132</v>
      </c>
      <c r="G3207" s="7">
        <v>457.21</v>
      </c>
      <c r="H3207" s="7">
        <v>0</v>
      </c>
      <c r="I3207" s="7">
        <v>0</v>
      </c>
      <c r="J3207" s="7">
        <v>457.21</v>
      </c>
      <c r="K3207" s="7" t="s">
        <v>0</v>
      </c>
      <c r="L3207" s="7">
        <v>1</v>
      </c>
      <c r="M3207" s="7" t="s">
        <v>7667</v>
      </c>
      <c r="N3207" s="7"/>
    </row>
    <row r="3208" spans="1:14" hidden="1" x14ac:dyDescent="0.35">
      <c r="A3208" s="7">
        <v>40703053</v>
      </c>
      <c r="B3208" s="7" t="s">
        <v>7694</v>
      </c>
      <c r="C3208" s="7" t="s">
        <v>4445</v>
      </c>
      <c r="D3208" s="7" t="s">
        <v>4462</v>
      </c>
      <c r="E3208" s="7" t="s">
        <v>0</v>
      </c>
      <c r="F3208" s="7" t="s">
        <v>132</v>
      </c>
      <c r="G3208" s="7">
        <v>364.11</v>
      </c>
      <c r="H3208" s="7">
        <v>0</v>
      </c>
      <c r="I3208" s="7">
        <v>0</v>
      </c>
      <c r="J3208" s="7">
        <v>364.11</v>
      </c>
      <c r="K3208" s="7" t="s">
        <v>0</v>
      </c>
      <c r="L3208" s="7">
        <v>1</v>
      </c>
      <c r="M3208" s="7" t="s">
        <v>7667</v>
      </c>
      <c r="N3208" s="7"/>
    </row>
    <row r="3209" spans="1:14" hidden="1" x14ac:dyDescent="0.35">
      <c r="A3209" s="7">
        <v>40703061</v>
      </c>
      <c r="B3209" s="7" t="s">
        <v>7695</v>
      </c>
      <c r="C3209" s="7" t="s">
        <v>4445</v>
      </c>
      <c r="D3209" s="7" t="s">
        <v>4462</v>
      </c>
      <c r="E3209" s="7" t="s">
        <v>0</v>
      </c>
      <c r="F3209" s="7" t="s">
        <v>132</v>
      </c>
      <c r="G3209" s="7">
        <v>95.18</v>
      </c>
      <c r="H3209" s="7">
        <v>0</v>
      </c>
      <c r="I3209" s="7">
        <v>0</v>
      </c>
      <c r="J3209" s="7">
        <v>95.18</v>
      </c>
      <c r="K3209" s="7" t="s">
        <v>0</v>
      </c>
      <c r="L3209" s="7">
        <v>1</v>
      </c>
      <c r="M3209" s="7" t="s">
        <v>7667</v>
      </c>
      <c r="N3209" s="7"/>
    </row>
    <row r="3210" spans="1:14" hidden="1" x14ac:dyDescent="0.35">
      <c r="A3210" s="7">
        <v>40703070</v>
      </c>
      <c r="B3210" s="7" t="s">
        <v>7696</v>
      </c>
      <c r="C3210" s="7" t="s">
        <v>4445</v>
      </c>
      <c r="D3210" s="7" t="s">
        <v>4462</v>
      </c>
      <c r="E3210" s="7" t="s">
        <v>0</v>
      </c>
      <c r="F3210" s="7" t="s">
        <v>132</v>
      </c>
      <c r="G3210" s="7">
        <v>83.73</v>
      </c>
      <c r="H3210" s="7">
        <v>0</v>
      </c>
      <c r="I3210" s="7">
        <v>0</v>
      </c>
      <c r="J3210" s="7">
        <v>83.73</v>
      </c>
      <c r="K3210" s="7" t="s">
        <v>0</v>
      </c>
      <c r="L3210" s="7">
        <v>1</v>
      </c>
      <c r="M3210" s="7" t="s">
        <v>7667</v>
      </c>
      <c r="N3210" s="7"/>
    </row>
    <row r="3211" spans="1:14" hidden="1" x14ac:dyDescent="0.35">
      <c r="A3211" s="7">
        <v>40703088</v>
      </c>
      <c r="B3211" s="7" t="s">
        <v>7697</v>
      </c>
      <c r="C3211" s="7" t="s">
        <v>4445</v>
      </c>
      <c r="D3211" s="7" t="s">
        <v>4462</v>
      </c>
      <c r="E3211" s="7" t="s">
        <v>0</v>
      </c>
      <c r="F3211" s="7" t="s">
        <v>132</v>
      </c>
      <c r="G3211" s="7">
        <v>80.27</v>
      </c>
      <c r="H3211" s="7">
        <v>0</v>
      </c>
      <c r="I3211" s="7">
        <v>0</v>
      </c>
      <c r="J3211" s="7">
        <v>80.27</v>
      </c>
      <c r="K3211" s="7" t="s">
        <v>0</v>
      </c>
      <c r="L3211" s="7">
        <v>1</v>
      </c>
      <c r="M3211" s="7" t="s">
        <v>7667</v>
      </c>
      <c r="N3211" s="7"/>
    </row>
    <row r="3212" spans="1:14" hidden="1" x14ac:dyDescent="0.35">
      <c r="A3212" s="7">
        <v>40704017</v>
      </c>
      <c r="B3212" s="7" t="s">
        <v>7698</v>
      </c>
      <c r="C3212" s="7" t="s">
        <v>4445</v>
      </c>
      <c r="D3212" s="7" t="s">
        <v>4462</v>
      </c>
      <c r="E3212" s="7" t="s">
        <v>0</v>
      </c>
      <c r="F3212" s="7" t="s">
        <v>132</v>
      </c>
      <c r="G3212" s="7">
        <v>205.2</v>
      </c>
      <c r="H3212" s="7">
        <v>0</v>
      </c>
      <c r="I3212" s="7">
        <v>0</v>
      </c>
      <c r="J3212" s="7">
        <v>205.2</v>
      </c>
      <c r="K3212" s="7" t="s">
        <v>0</v>
      </c>
      <c r="L3212" s="7">
        <v>1</v>
      </c>
      <c r="M3212" s="7" t="s">
        <v>7667</v>
      </c>
      <c r="N3212" s="7"/>
    </row>
    <row r="3213" spans="1:14" hidden="1" x14ac:dyDescent="0.35">
      <c r="A3213" s="7">
        <v>40704025</v>
      </c>
      <c r="B3213" s="7" t="s">
        <v>7699</v>
      </c>
      <c r="C3213" s="7" t="s">
        <v>4445</v>
      </c>
      <c r="D3213" s="7" t="s">
        <v>4462</v>
      </c>
      <c r="E3213" s="7" t="s">
        <v>0</v>
      </c>
      <c r="F3213" s="7" t="s">
        <v>132</v>
      </c>
      <c r="G3213" s="7">
        <v>240.04</v>
      </c>
      <c r="H3213" s="7">
        <v>0</v>
      </c>
      <c r="I3213" s="7">
        <v>0</v>
      </c>
      <c r="J3213" s="7">
        <v>240.04</v>
      </c>
      <c r="K3213" s="7" t="s">
        <v>0</v>
      </c>
      <c r="L3213" s="7">
        <v>1</v>
      </c>
      <c r="M3213" s="7" t="s">
        <v>7667</v>
      </c>
      <c r="N3213" s="7"/>
    </row>
    <row r="3214" spans="1:14" hidden="1" x14ac:dyDescent="0.35">
      <c r="A3214" s="7">
        <v>40704033</v>
      </c>
      <c r="B3214" s="7" t="s">
        <v>7700</v>
      </c>
      <c r="C3214" s="7" t="s">
        <v>4445</v>
      </c>
      <c r="D3214" s="7" t="s">
        <v>4462</v>
      </c>
      <c r="E3214" s="7" t="s">
        <v>0</v>
      </c>
      <c r="F3214" s="7" t="s">
        <v>132</v>
      </c>
      <c r="G3214" s="7">
        <v>193.38</v>
      </c>
      <c r="H3214" s="7">
        <v>0</v>
      </c>
      <c r="I3214" s="7">
        <v>0</v>
      </c>
      <c r="J3214" s="7">
        <v>193.38</v>
      </c>
      <c r="K3214" s="7" t="s">
        <v>0</v>
      </c>
      <c r="L3214" s="7">
        <v>1</v>
      </c>
      <c r="M3214" s="7" t="s">
        <v>7667</v>
      </c>
      <c r="N3214" s="7"/>
    </row>
    <row r="3215" spans="1:14" hidden="1" x14ac:dyDescent="0.35">
      <c r="A3215" s="7">
        <v>40704041</v>
      </c>
      <c r="B3215" s="7" t="s">
        <v>7701</v>
      </c>
      <c r="C3215" s="7" t="s">
        <v>4445</v>
      </c>
      <c r="D3215" s="7" t="s">
        <v>4462</v>
      </c>
      <c r="E3215" s="7" t="s">
        <v>0</v>
      </c>
      <c r="F3215" s="7" t="s">
        <v>132</v>
      </c>
      <c r="G3215" s="7">
        <v>162.44</v>
      </c>
      <c r="H3215" s="7">
        <v>0</v>
      </c>
      <c r="I3215" s="7">
        <v>0</v>
      </c>
      <c r="J3215" s="7">
        <v>162.44</v>
      </c>
      <c r="K3215" s="7" t="s">
        <v>0</v>
      </c>
      <c r="L3215" s="7">
        <v>1</v>
      </c>
      <c r="M3215" s="7" t="s">
        <v>7667</v>
      </c>
      <c r="N3215" s="7"/>
    </row>
    <row r="3216" spans="1:14" hidden="1" x14ac:dyDescent="0.35">
      <c r="A3216" s="7">
        <v>40704050</v>
      </c>
      <c r="B3216" s="7" t="s">
        <v>7702</v>
      </c>
      <c r="C3216" s="7" t="s">
        <v>4445</v>
      </c>
      <c r="D3216" s="7" t="s">
        <v>4462</v>
      </c>
      <c r="E3216" s="7" t="s">
        <v>0</v>
      </c>
      <c r="F3216" s="7" t="s">
        <v>132</v>
      </c>
      <c r="G3216" s="7">
        <v>196.83</v>
      </c>
      <c r="H3216" s="7">
        <v>0</v>
      </c>
      <c r="I3216" s="7">
        <v>0</v>
      </c>
      <c r="J3216" s="7">
        <v>196.83</v>
      </c>
      <c r="K3216" s="7" t="s">
        <v>0</v>
      </c>
      <c r="L3216" s="7">
        <v>1</v>
      </c>
      <c r="M3216" s="7" t="s">
        <v>7667</v>
      </c>
      <c r="N3216" s="7"/>
    </row>
    <row r="3217" spans="1:14" hidden="1" x14ac:dyDescent="0.35">
      <c r="A3217" s="7">
        <v>40704068</v>
      </c>
      <c r="B3217" s="7" t="s">
        <v>7703</v>
      </c>
      <c r="C3217" s="7" t="s">
        <v>4445</v>
      </c>
      <c r="D3217" s="7" t="s">
        <v>4462</v>
      </c>
      <c r="E3217" s="7" t="s">
        <v>0</v>
      </c>
      <c r="F3217" s="7" t="s">
        <v>132</v>
      </c>
      <c r="G3217" s="7">
        <v>188.9</v>
      </c>
      <c r="H3217" s="7">
        <v>0</v>
      </c>
      <c r="I3217" s="7">
        <v>0</v>
      </c>
      <c r="J3217" s="7">
        <v>188.9</v>
      </c>
      <c r="K3217" s="7" t="s">
        <v>0</v>
      </c>
      <c r="L3217" s="7">
        <v>1</v>
      </c>
      <c r="M3217" s="7" t="s">
        <v>7667</v>
      </c>
      <c r="N3217" s="7"/>
    </row>
    <row r="3218" spans="1:14" hidden="1" x14ac:dyDescent="0.35">
      <c r="A3218" s="7">
        <v>40704076</v>
      </c>
      <c r="B3218" s="7" t="s">
        <v>7704</v>
      </c>
      <c r="C3218" s="7" t="s">
        <v>4445</v>
      </c>
      <c r="D3218" s="7" t="s">
        <v>4462</v>
      </c>
      <c r="E3218" s="7" t="s">
        <v>0</v>
      </c>
      <c r="F3218" s="7" t="s">
        <v>132</v>
      </c>
      <c r="G3218" s="7">
        <v>51.66</v>
      </c>
      <c r="H3218" s="7">
        <v>0</v>
      </c>
      <c r="I3218" s="7">
        <v>0</v>
      </c>
      <c r="J3218" s="7">
        <v>51.66</v>
      </c>
      <c r="K3218" s="7" t="s">
        <v>0</v>
      </c>
      <c r="L3218" s="7">
        <v>1</v>
      </c>
      <c r="M3218" s="7" t="s">
        <v>7667</v>
      </c>
      <c r="N3218" s="7"/>
    </row>
    <row r="3219" spans="1:14" hidden="1" x14ac:dyDescent="0.35">
      <c r="A3219" s="7">
        <v>40704084</v>
      </c>
      <c r="B3219" s="7" t="s">
        <v>7705</v>
      </c>
      <c r="C3219" s="7" t="s">
        <v>4445</v>
      </c>
      <c r="D3219" s="7" t="s">
        <v>4462</v>
      </c>
      <c r="E3219" s="7" t="s">
        <v>0</v>
      </c>
      <c r="F3219" s="7" t="s">
        <v>132</v>
      </c>
      <c r="G3219" s="7">
        <v>42.81</v>
      </c>
      <c r="H3219" s="7">
        <v>0</v>
      </c>
      <c r="I3219" s="7">
        <v>0</v>
      </c>
      <c r="J3219" s="7">
        <v>42.81</v>
      </c>
      <c r="K3219" s="7" t="s">
        <v>0</v>
      </c>
      <c r="L3219" s="7">
        <v>1</v>
      </c>
      <c r="M3219" s="7" t="s">
        <v>7667</v>
      </c>
      <c r="N3219" s="7"/>
    </row>
    <row r="3220" spans="1:14" hidden="1" x14ac:dyDescent="0.35">
      <c r="A3220" s="7">
        <v>40705013</v>
      </c>
      <c r="B3220" s="7" t="s">
        <v>7706</v>
      </c>
      <c r="C3220" s="7" t="s">
        <v>4445</v>
      </c>
      <c r="D3220" s="7" t="s">
        <v>4462</v>
      </c>
      <c r="E3220" s="7" t="s">
        <v>0</v>
      </c>
      <c r="F3220" s="7" t="s">
        <v>132</v>
      </c>
      <c r="G3220" s="7">
        <v>175.38</v>
      </c>
      <c r="H3220" s="7">
        <v>0</v>
      </c>
      <c r="I3220" s="7">
        <v>0</v>
      </c>
      <c r="J3220" s="7">
        <v>175.38</v>
      </c>
      <c r="K3220" s="7" t="s">
        <v>0</v>
      </c>
      <c r="L3220" s="7">
        <v>1</v>
      </c>
      <c r="M3220" s="7" t="s">
        <v>7667</v>
      </c>
      <c r="N3220" s="7"/>
    </row>
    <row r="3221" spans="1:14" hidden="1" x14ac:dyDescent="0.35">
      <c r="A3221" s="7">
        <v>40705021</v>
      </c>
      <c r="B3221" s="7" t="s">
        <v>7707</v>
      </c>
      <c r="C3221" s="7" t="s">
        <v>4445</v>
      </c>
      <c r="D3221" s="7" t="s">
        <v>4462</v>
      </c>
      <c r="E3221" s="7" t="s">
        <v>0</v>
      </c>
      <c r="F3221" s="7" t="s">
        <v>132</v>
      </c>
      <c r="G3221" s="7">
        <v>142.97999999999999</v>
      </c>
      <c r="H3221" s="7">
        <v>0</v>
      </c>
      <c r="I3221" s="7">
        <v>0</v>
      </c>
      <c r="J3221" s="7">
        <v>142.97999999999999</v>
      </c>
      <c r="K3221" s="7" t="s">
        <v>0</v>
      </c>
      <c r="L3221" s="7">
        <v>1</v>
      </c>
      <c r="M3221" s="7" t="s">
        <v>7667</v>
      </c>
      <c r="N3221" s="7"/>
    </row>
    <row r="3222" spans="1:14" hidden="1" x14ac:dyDescent="0.35">
      <c r="A3222" s="7">
        <v>40705030</v>
      </c>
      <c r="B3222" s="7" t="s">
        <v>7708</v>
      </c>
      <c r="C3222" s="7" t="s">
        <v>4445</v>
      </c>
      <c r="D3222" s="7" t="s">
        <v>4462</v>
      </c>
      <c r="E3222" s="7" t="s">
        <v>0</v>
      </c>
      <c r="F3222" s="7" t="s">
        <v>132</v>
      </c>
      <c r="G3222" s="7">
        <v>106.8</v>
      </c>
      <c r="H3222" s="7">
        <v>0</v>
      </c>
      <c r="I3222" s="7">
        <v>0</v>
      </c>
      <c r="J3222" s="7">
        <v>106.8</v>
      </c>
      <c r="K3222" s="7" t="s">
        <v>0</v>
      </c>
      <c r="L3222" s="7">
        <v>1</v>
      </c>
      <c r="M3222" s="7" t="s">
        <v>7667</v>
      </c>
      <c r="N3222" s="7"/>
    </row>
    <row r="3223" spans="1:14" hidden="1" x14ac:dyDescent="0.35">
      <c r="A3223" s="7">
        <v>40705048</v>
      </c>
      <c r="B3223" s="7" t="s">
        <v>7709</v>
      </c>
      <c r="C3223" s="7" t="s">
        <v>4445</v>
      </c>
      <c r="D3223" s="7" t="s">
        <v>4462</v>
      </c>
      <c r="E3223" s="7" t="s">
        <v>0</v>
      </c>
      <c r="F3223" s="7" t="s">
        <v>132</v>
      </c>
      <c r="G3223" s="7">
        <v>100.59</v>
      </c>
      <c r="H3223" s="7">
        <v>0</v>
      </c>
      <c r="I3223" s="7">
        <v>0</v>
      </c>
      <c r="J3223" s="7">
        <v>100.59</v>
      </c>
      <c r="K3223" s="7" t="s">
        <v>0</v>
      </c>
      <c r="L3223" s="7">
        <v>1</v>
      </c>
      <c r="M3223" s="7" t="s">
        <v>7667</v>
      </c>
      <c r="N3223" s="7"/>
    </row>
    <row r="3224" spans="1:14" hidden="1" x14ac:dyDescent="0.35">
      <c r="A3224" s="7">
        <v>40705056</v>
      </c>
      <c r="B3224" s="7" t="s">
        <v>7710</v>
      </c>
      <c r="C3224" s="7" t="s">
        <v>4445</v>
      </c>
      <c r="D3224" s="7" t="s">
        <v>4462</v>
      </c>
      <c r="E3224" s="7" t="s">
        <v>0</v>
      </c>
      <c r="F3224" s="7" t="s">
        <v>132</v>
      </c>
      <c r="G3224" s="7">
        <v>100.59</v>
      </c>
      <c r="H3224" s="7">
        <v>0</v>
      </c>
      <c r="I3224" s="7">
        <v>0</v>
      </c>
      <c r="J3224" s="7">
        <v>100.59</v>
      </c>
      <c r="K3224" s="7" t="s">
        <v>0</v>
      </c>
      <c r="L3224" s="7">
        <v>1</v>
      </c>
      <c r="M3224" s="7" t="s">
        <v>7667</v>
      </c>
      <c r="N3224" s="7"/>
    </row>
    <row r="3225" spans="1:14" hidden="1" x14ac:dyDescent="0.35">
      <c r="A3225" s="7">
        <v>40705064</v>
      </c>
      <c r="B3225" s="7" t="s">
        <v>7711</v>
      </c>
      <c r="C3225" s="7" t="s">
        <v>4445</v>
      </c>
      <c r="D3225" s="7" t="s">
        <v>4462</v>
      </c>
      <c r="E3225" s="7" t="s">
        <v>0</v>
      </c>
      <c r="F3225" s="7" t="s">
        <v>132</v>
      </c>
      <c r="G3225" s="7">
        <v>819.86</v>
      </c>
      <c r="H3225" s="7">
        <v>0</v>
      </c>
      <c r="I3225" s="7">
        <v>0</v>
      </c>
      <c r="J3225" s="7">
        <v>819.86</v>
      </c>
      <c r="K3225" s="7" t="s">
        <v>0</v>
      </c>
      <c r="L3225" s="7">
        <v>1</v>
      </c>
      <c r="M3225" s="7" t="s">
        <v>7667</v>
      </c>
      <c r="N3225" s="7"/>
    </row>
    <row r="3226" spans="1:14" hidden="1" x14ac:dyDescent="0.35">
      <c r="A3226" s="7">
        <v>40706010</v>
      </c>
      <c r="B3226" s="7" t="s">
        <v>7712</v>
      </c>
      <c r="C3226" s="7" t="s">
        <v>4445</v>
      </c>
      <c r="D3226" s="7" t="s">
        <v>4462</v>
      </c>
      <c r="E3226" s="7" t="s">
        <v>0</v>
      </c>
      <c r="F3226" s="7" t="s">
        <v>132</v>
      </c>
      <c r="G3226" s="7">
        <v>212.3</v>
      </c>
      <c r="H3226" s="7">
        <v>0</v>
      </c>
      <c r="I3226" s="7">
        <v>0</v>
      </c>
      <c r="J3226" s="7">
        <v>212.3</v>
      </c>
      <c r="K3226" s="7" t="s">
        <v>0</v>
      </c>
      <c r="L3226" s="7">
        <v>1</v>
      </c>
      <c r="M3226" s="7" t="s">
        <v>7667</v>
      </c>
      <c r="N3226" s="7"/>
    </row>
    <row r="3227" spans="1:14" hidden="1" x14ac:dyDescent="0.35">
      <c r="A3227" s="7">
        <v>40706028</v>
      </c>
      <c r="B3227" s="7" t="s">
        <v>7713</v>
      </c>
      <c r="C3227" s="7" t="s">
        <v>4445</v>
      </c>
      <c r="D3227" s="7" t="s">
        <v>4462</v>
      </c>
      <c r="E3227" s="7" t="s">
        <v>0</v>
      </c>
      <c r="F3227" s="7" t="s">
        <v>132</v>
      </c>
      <c r="G3227" s="7">
        <v>158.87</v>
      </c>
      <c r="H3227" s="7">
        <v>0</v>
      </c>
      <c r="I3227" s="7">
        <v>0</v>
      </c>
      <c r="J3227" s="7">
        <v>158.87</v>
      </c>
      <c r="K3227" s="7" t="s">
        <v>0</v>
      </c>
      <c r="L3227" s="7">
        <v>1</v>
      </c>
      <c r="M3227" s="7" t="s">
        <v>7667</v>
      </c>
      <c r="N3227" s="7"/>
    </row>
    <row r="3228" spans="1:14" hidden="1" x14ac:dyDescent="0.35">
      <c r="A3228" s="7">
        <v>40707016</v>
      </c>
      <c r="B3228" s="7" t="s">
        <v>7714</v>
      </c>
      <c r="C3228" s="7" t="s">
        <v>4445</v>
      </c>
      <c r="D3228" s="7" t="s">
        <v>4462</v>
      </c>
      <c r="E3228" s="7" t="s">
        <v>0</v>
      </c>
      <c r="F3228" s="7" t="s">
        <v>132</v>
      </c>
      <c r="G3228" s="7">
        <v>169.38</v>
      </c>
      <c r="H3228" s="7">
        <v>0</v>
      </c>
      <c r="I3228" s="7">
        <v>0</v>
      </c>
      <c r="J3228" s="7">
        <v>169.38</v>
      </c>
      <c r="K3228" s="7" t="s">
        <v>0</v>
      </c>
      <c r="L3228" s="7">
        <v>1</v>
      </c>
      <c r="M3228" s="7" t="s">
        <v>7667</v>
      </c>
      <c r="N3228" s="7"/>
    </row>
    <row r="3229" spans="1:14" ht="26" hidden="1" x14ac:dyDescent="0.35">
      <c r="A3229" s="7">
        <v>40707024</v>
      </c>
      <c r="B3229" s="7" t="s">
        <v>7715</v>
      </c>
      <c r="C3229" s="7" t="s">
        <v>4445</v>
      </c>
      <c r="D3229" s="7" t="s">
        <v>4462</v>
      </c>
      <c r="E3229" s="7" t="s">
        <v>0</v>
      </c>
      <c r="F3229" s="7" t="s">
        <v>132</v>
      </c>
      <c r="G3229" s="7">
        <v>1373.92</v>
      </c>
      <c r="H3229" s="7">
        <v>0</v>
      </c>
      <c r="I3229" s="7">
        <v>0</v>
      </c>
      <c r="J3229" s="7">
        <v>1373.92</v>
      </c>
      <c r="K3229" s="7" t="s">
        <v>0</v>
      </c>
      <c r="L3229" s="7">
        <v>1</v>
      </c>
      <c r="M3229" s="7" t="s">
        <v>7667</v>
      </c>
      <c r="N3229" s="7"/>
    </row>
    <row r="3230" spans="1:14" hidden="1" x14ac:dyDescent="0.35">
      <c r="A3230" s="7">
        <v>40707032</v>
      </c>
      <c r="B3230" s="7" t="s">
        <v>7716</v>
      </c>
      <c r="C3230" s="7" t="s">
        <v>4445</v>
      </c>
      <c r="D3230" s="7" t="s">
        <v>4462</v>
      </c>
      <c r="E3230" s="7" t="s">
        <v>0</v>
      </c>
      <c r="F3230" s="7" t="s">
        <v>132</v>
      </c>
      <c r="G3230" s="7">
        <v>750.3</v>
      </c>
      <c r="H3230" s="7">
        <v>0</v>
      </c>
      <c r="I3230" s="7">
        <v>0</v>
      </c>
      <c r="J3230" s="7">
        <v>750.3</v>
      </c>
      <c r="K3230" s="7" t="s">
        <v>0</v>
      </c>
      <c r="L3230" s="7">
        <v>1</v>
      </c>
      <c r="M3230" s="7" t="s">
        <v>7667</v>
      </c>
      <c r="N3230" s="7"/>
    </row>
    <row r="3231" spans="1:14" hidden="1" x14ac:dyDescent="0.35">
      <c r="A3231" s="7">
        <v>40707040</v>
      </c>
      <c r="B3231" s="7" t="s">
        <v>7717</v>
      </c>
      <c r="C3231" s="7" t="s">
        <v>4445</v>
      </c>
      <c r="D3231" s="7" t="s">
        <v>4462</v>
      </c>
      <c r="E3231" s="7" t="s">
        <v>0</v>
      </c>
      <c r="F3231" s="7" t="s">
        <v>132</v>
      </c>
      <c r="G3231" s="7">
        <v>327.5</v>
      </c>
      <c r="H3231" s="7">
        <v>0</v>
      </c>
      <c r="I3231" s="7">
        <v>0</v>
      </c>
      <c r="J3231" s="7">
        <v>327.5</v>
      </c>
      <c r="K3231" s="7" t="s">
        <v>0</v>
      </c>
      <c r="L3231" s="7">
        <v>1</v>
      </c>
      <c r="M3231" s="7" t="s">
        <v>7667</v>
      </c>
      <c r="N3231" s="7"/>
    </row>
    <row r="3232" spans="1:14" hidden="1" x14ac:dyDescent="0.35">
      <c r="A3232" s="7">
        <v>40707059</v>
      </c>
      <c r="B3232" s="7" t="s">
        <v>7718</v>
      </c>
      <c r="C3232" s="7" t="s">
        <v>4445</v>
      </c>
      <c r="D3232" s="7" t="s">
        <v>4462</v>
      </c>
      <c r="E3232" s="7" t="s">
        <v>0</v>
      </c>
      <c r="F3232" s="7" t="s">
        <v>132</v>
      </c>
      <c r="G3232" s="7">
        <v>327.5</v>
      </c>
      <c r="H3232" s="7">
        <v>0</v>
      </c>
      <c r="I3232" s="7">
        <v>0</v>
      </c>
      <c r="J3232" s="7">
        <v>327.5</v>
      </c>
      <c r="K3232" s="7" t="s">
        <v>0</v>
      </c>
      <c r="L3232" s="7">
        <v>1</v>
      </c>
      <c r="M3232" s="7" t="s">
        <v>7667</v>
      </c>
      <c r="N3232" s="7"/>
    </row>
    <row r="3233" spans="1:14" hidden="1" x14ac:dyDescent="0.35">
      <c r="A3233" s="7">
        <v>40707067</v>
      </c>
      <c r="B3233" s="7" t="s">
        <v>7719</v>
      </c>
      <c r="C3233" s="7" t="s">
        <v>4445</v>
      </c>
      <c r="D3233" s="7" t="s">
        <v>4462</v>
      </c>
      <c r="E3233" s="7" t="s">
        <v>0</v>
      </c>
      <c r="F3233" s="7" t="s">
        <v>132</v>
      </c>
      <c r="G3233" s="7">
        <v>137.87</v>
      </c>
      <c r="H3233" s="7">
        <v>0</v>
      </c>
      <c r="I3233" s="7">
        <v>0</v>
      </c>
      <c r="J3233" s="7">
        <v>137.87</v>
      </c>
      <c r="K3233" s="7" t="s">
        <v>0</v>
      </c>
      <c r="L3233" s="7">
        <v>1</v>
      </c>
      <c r="M3233" s="7" t="s">
        <v>7667</v>
      </c>
      <c r="N3233" s="7"/>
    </row>
    <row r="3234" spans="1:14" hidden="1" x14ac:dyDescent="0.35">
      <c r="A3234" s="7">
        <v>40707075</v>
      </c>
      <c r="B3234" s="7" t="s">
        <v>7720</v>
      </c>
      <c r="C3234" s="7" t="s">
        <v>4445</v>
      </c>
      <c r="D3234" s="7" t="s">
        <v>4462</v>
      </c>
      <c r="E3234" s="7" t="s">
        <v>0</v>
      </c>
      <c r="F3234" s="7" t="s">
        <v>132</v>
      </c>
      <c r="G3234" s="7">
        <v>209.9</v>
      </c>
      <c r="H3234" s="7">
        <v>0</v>
      </c>
      <c r="I3234" s="7">
        <v>0</v>
      </c>
      <c r="J3234" s="7">
        <v>209.9</v>
      </c>
      <c r="K3234" s="7" t="s">
        <v>0</v>
      </c>
      <c r="L3234" s="7">
        <v>1</v>
      </c>
      <c r="M3234" s="7" t="s">
        <v>7667</v>
      </c>
      <c r="N3234" s="7"/>
    </row>
    <row r="3235" spans="1:14" hidden="1" x14ac:dyDescent="0.35">
      <c r="A3235" s="7">
        <v>40707083</v>
      </c>
      <c r="B3235" s="7" t="s">
        <v>7721</v>
      </c>
      <c r="C3235" s="7" t="s">
        <v>4445</v>
      </c>
      <c r="D3235" s="7" t="s">
        <v>4462</v>
      </c>
      <c r="E3235" s="7" t="s">
        <v>0</v>
      </c>
      <c r="F3235" s="7" t="s">
        <v>132</v>
      </c>
      <c r="G3235" s="7">
        <v>209.9</v>
      </c>
      <c r="H3235" s="7">
        <v>0</v>
      </c>
      <c r="I3235" s="7">
        <v>0</v>
      </c>
      <c r="J3235" s="7">
        <v>209.9</v>
      </c>
      <c r="K3235" s="7" t="s">
        <v>0</v>
      </c>
      <c r="L3235" s="7">
        <v>1</v>
      </c>
      <c r="M3235" s="7" t="s">
        <v>7667</v>
      </c>
      <c r="N3235" s="7"/>
    </row>
    <row r="3236" spans="1:14" hidden="1" x14ac:dyDescent="0.35">
      <c r="A3236" s="7">
        <v>40708012</v>
      </c>
      <c r="B3236" s="7" t="s">
        <v>7722</v>
      </c>
      <c r="C3236" s="7" t="s">
        <v>4445</v>
      </c>
      <c r="D3236" s="7" t="s">
        <v>4462</v>
      </c>
      <c r="E3236" s="7" t="s">
        <v>0</v>
      </c>
      <c r="F3236" s="7" t="s">
        <v>132</v>
      </c>
      <c r="G3236" s="7">
        <v>5753.94</v>
      </c>
      <c r="H3236" s="7">
        <v>0</v>
      </c>
      <c r="I3236" s="7">
        <v>0</v>
      </c>
      <c r="J3236" s="7">
        <v>5753.94</v>
      </c>
      <c r="K3236" s="7" t="s">
        <v>0</v>
      </c>
      <c r="L3236" s="7">
        <v>0</v>
      </c>
      <c r="M3236" s="7" t="s">
        <v>7667</v>
      </c>
      <c r="N3236" s="7"/>
    </row>
    <row r="3237" spans="1:14" hidden="1" x14ac:dyDescent="0.35">
      <c r="A3237" s="7">
        <v>40708020</v>
      </c>
      <c r="B3237" s="7" t="s">
        <v>7723</v>
      </c>
      <c r="C3237" s="7" t="s">
        <v>4445</v>
      </c>
      <c r="D3237" s="7" t="s">
        <v>4462</v>
      </c>
      <c r="E3237" s="7" t="s">
        <v>0</v>
      </c>
      <c r="F3237" s="7" t="s">
        <v>132</v>
      </c>
      <c r="G3237" s="7">
        <v>558.24</v>
      </c>
      <c r="H3237" s="7">
        <v>0</v>
      </c>
      <c r="I3237" s="7">
        <v>0</v>
      </c>
      <c r="J3237" s="7">
        <v>558.24</v>
      </c>
      <c r="K3237" s="7" t="s">
        <v>0</v>
      </c>
      <c r="L3237" s="7">
        <v>1</v>
      </c>
      <c r="M3237" s="7" t="s">
        <v>7667</v>
      </c>
      <c r="N3237" s="7"/>
    </row>
    <row r="3238" spans="1:14" hidden="1" x14ac:dyDescent="0.35">
      <c r="A3238" s="7">
        <v>40708039</v>
      </c>
      <c r="B3238" s="7" t="s">
        <v>7724</v>
      </c>
      <c r="C3238" s="7" t="s">
        <v>4445</v>
      </c>
      <c r="D3238" s="7" t="s">
        <v>4462</v>
      </c>
      <c r="E3238" s="7" t="s">
        <v>0</v>
      </c>
      <c r="F3238" s="7" t="s">
        <v>132</v>
      </c>
      <c r="G3238" s="7">
        <v>959.62</v>
      </c>
      <c r="H3238" s="7">
        <v>0</v>
      </c>
      <c r="I3238" s="7">
        <v>0</v>
      </c>
      <c r="J3238" s="7">
        <v>959.62</v>
      </c>
      <c r="K3238" s="7" t="s">
        <v>0</v>
      </c>
      <c r="L3238" s="7">
        <v>1</v>
      </c>
      <c r="M3238" s="7" t="s">
        <v>7667</v>
      </c>
      <c r="N3238" s="7"/>
    </row>
    <row r="3239" spans="1:14" hidden="1" x14ac:dyDescent="0.35">
      <c r="A3239" s="7">
        <v>40708047</v>
      </c>
      <c r="B3239" s="7" t="s">
        <v>7725</v>
      </c>
      <c r="C3239" s="7" t="s">
        <v>4445</v>
      </c>
      <c r="D3239" s="7" t="s">
        <v>4462</v>
      </c>
      <c r="E3239" s="7" t="s">
        <v>0</v>
      </c>
      <c r="F3239" s="7" t="s">
        <v>132</v>
      </c>
      <c r="G3239" s="7">
        <v>613.75</v>
      </c>
      <c r="H3239" s="7">
        <v>0</v>
      </c>
      <c r="I3239" s="7">
        <v>0</v>
      </c>
      <c r="J3239" s="7">
        <v>613.75</v>
      </c>
      <c r="K3239" s="7" t="s">
        <v>0</v>
      </c>
      <c r="L3239" s="7">
        <v>1</v>
      </c>
      <c r="M3239" s="7" t="s">
        <v>7667</v>
      </c>
      <c r="N3239" s="7"/>
    </row>
    <row r="3240" spans="1:14" hidden="1" x14ac:dyDescent="0.35">
      <c r="A3240" s="7">
        <v>40708055</v>
      </c>
      <c r="B3240" s="7" t="s">
        <v>7726</v>
      </c>
      <c r="C3240" s="7" t="s">
        <v>4445</v>
      </c>
      <c r="D3240" s="7" t="s">
        <v>4462</v>
      </c>
      <c r="E3240" s="7" t="s">
        <v>0</v>
      </c>
      <c r="F3240" s="7" t="s">
        <v>132</v>
      </c>
      <c r="G3240" s="7">
        <v>1421.63</v>
      </c>
      <c r="H3240" s="7">
        <v>0</v>
      </c>
      <c r="I3240" s="7">
        <v>0</v>
      </c>
      <c r="J3240" s="7">
        <v>1421.63</v>
      </c>
      <c r="K3240" s="7" t="s">
        <v>0</v>
      </c>
      <c r="L3240" s="7">
        <v>1</v>
      </c>
      <c r="M3240" s="7" t="s">
        <v>7667</v>
      </c>
      <c r="N3240" s="7"/>
    </row>
    <row r="3241" spans="1:14" hidden="1" x14ac:dyDescent="0.35">
      <c r="A3241" s="7">
        <v>40708063</v>
      </c>
      <c r="B3241" s="7" t="s">
        <v>7727</v>
      </c>
      <c r="C3241" s="7" t="s">
        <v>4445</v>
      </c>
      <c r="D3241" s="7" t="s">
        <v>4462</v>
      </c>
      <c r="E3241" s="7" t="s">
        <v>0</v>
      </c>
      <c r="F3241" s="7" t="s">
        <v>132</v>
      </c>
      <c r="G3241" s="7">
        <v>490.75</v>
      </c>
      <c r="H3241" s="7">
        <v>0</v>
      </c>
      <c r="I3241" s="7">
        <v>0</v>
      </c>
      <c r="J3241" s="7">
        <v>490.75</v>
      </c>
      <c r="K3241" s="7" t="s">
        <v>0</v>
      </c>
      <c r="L3241" s="7">
        <v>1</v>
      </c>
      <c r="M3241" s="7" t="s">
        <v>7667</v>
      </c>
      <c r="N3241" s="7"/>
    </row>
    <row r="3242" spans="1:14" hidden="1" x14ac:dyDescent="0.35">
      <c r="A3242" s="7">
        <v>40708071</v>
      </c>
      <c r="B3242" s="7" t="s">
        <v>7728</v>
      </c>
      <c r="C3242" s="7" t="s">
        <v>4445</v>
      </c>
      <c r="D3242" s="7" t="s">
        <v>4462</v>
      </c>
      <c r="E3242" s="7" t="s">
        <v>0</v>
      </c>
      <c r="F3242" s="7" t="s">
        <v>132</v>
      </c>
      <c r="G3242" s="7">
        <v>194.5</v>
      </c>
      <c r="H3242" s="7">
        <v>0</v>
      </c>
      <c r="I3242" s="7">
        <v>0</v>
      </c>
      <c r="J3242" s="7">
        <v>194.5</v>
      </c>
      <c r="K3242" s="7" t="s">
        <v>0</v>
      </c>
      <c r="L3242" s="7">
        <v>1</v>
      </c>
      <c r="M3242" s="7" t="s">
        <v>7667</v>
      </c>
      <c r="N3242" s="7"/>
    </row>
    <row r="3243" spans="1:14" hidden="1" x14ac:dyDescent="0.35">
      <c r="A3243" s="7">
        <v>40708080</v>
      </c>
      <c r="B3243" s="7" t="s">
        <v>7729</v>
      </c>
      <c r="C3243" s="7" t="s">
        <v>4445</v>
      </c>
      <c r="D3243" s="7" t="s">
        <v>4462</v>
      </c>
      <c r="E3243" s="7" t="s">
        <v>0</v>
      </c>
      <c r="F3243" s="7" t="s">
        <v>132</v>
      </c>
      <c r="G3243" s="7">
        <v>317.52999999999997</v>
      </c>
      <c r="H3243" s="7">
        <v>160.63999999999999</v>
      </c>
      <c r="I3243" s="7">
        <v>0</v>
      </c>
      <c r="J3243" s="7">
        <v>478.17</v>
      </c>
      <c r="K3243" s="7" t="s">
        <v>0</v>
      </c>
      <c r="L3243" s="7">
        <v>1</v>
      </c>
      <c r="M3243" s="7" t="s">
        <v>7667</v>
      </c>
      <c r="N3243" s="7"/>
    </row>
    <row r="3244" spans="1:14" hidden="1" x14ac:dyDescent="0.35">
      <c r="A3244" s="7">
        <v>40708098</v>
      </c>
      <c r="B3244" s="7" t="s">
        <v>7730</v>
      </c>
      <c r="C3244" s="7" t="s">
        <v>4445</v>
      </c>
      <c r="D3244" s="7" t="s">
        <v>4462</v>
      </c>
      <c r="E3244" s="7" t="s">
        <v>0</v>
      </c>
      <c r="F3244" s="7" t="s">
        <v>132</v>
      </c>
      <c r="G3244" s="7">
        <v>317.52999999999997</v>
      </c>
      <c r="H3244" s="7">
        <v>180.79</v>
      </c>
      <c r="I3244" s="7">
        <v>0</v>
      </c>
      <c r="J3244" s="7">
        <v>498.32</v>
      </c>
      <c r="K3244" s="7" t="s">
        <v>0</v>
      </c>
      <c r="L3244" s="7">
        <v>1</v>
      </c>
      <c r="M3244" s="7" t="s">
        <v>7667</v>
      </c>
      <c r="N3244" s="7"/>
    </row>
    <row r="3245" spans="1:14" hidden="1" x14ac:dyDescent="0.35">
      <c r="A3245" s="7">
        <v>40708101</v>
      </c>
      <c r="B3245" s="7" t="s">
        <v>7731</v>
      </c>
      <c r="C3245" s="7" t="s">
        <v>4445</v>
      </c>
      <c r="D3245" s="7" t="s">
        <v>4462</v>
      </c>
      <c r="E3245" s="7" t="s">
        <v>0</v>
      </c>
      <c r="F3245" s="7" t="s">
        <v>132</v>
      </c>
      <c r="G3245" s="7">
        <v>205.38</v>
      </c>
      <c r="H3245" s="7">
        <v>0</v>
      </c>
      <c r="I3245" s="7">
        <v>0</v>
      </c>
      <c r="J3245" s="7">
        <v>205.38</v>
      </c>
      <c r="K3245" s="7" t="s">
        <v>0</v>
      </c>
      <c r="L3245" s="7">
        <v>1</v>
      </c>
      <c r="M3245" s="7" t="s">
        <v>7667</v>
      </c>
      <c r="N3245" s="7"/>
    </row>
    <row r="3246" spans="1:14" hidden="1" x14ac:dyDescent="0.35">
      <c r="A3246" s="7">
        <v>40708110</v>
      </c>
      <c r="B3246" s="7" t="s">
        <v>7732</v>
      </c>
      <c r="C3246" s="7" t="s">
        <v>4445</v>
      </c>
      <c r="D3246" s="7" t="s">
        <v>4462</v>
      </c>
      <c r="E3246" s="7" t="s">
        <v>0</v>
      </c>
      <c r="F3246" s="7" t="s">
        <v>132</v>
      </c>
      <c r="G3246" s="7">
        <v>426.42</v>
      </c>
      <c r="H3246" s="7">
        <v>0</v>
      </c>
      <c r="I3246" s="7">
        <v>0</v>
      </c>
      <c r="J3246" s="7">
        <v>426.42</v>
      </c>
      <c r="K3246" s="7" t="s">
        <v>0</v>
      </c>
      <c r="L3246" s="7">
        <v>1</v>
      </c>
      <c r="M3246" s="7" t="s">
        <v>7667</v>
      </c>
      <c r="N3246" s="7"/>
    </row>
    <row r="3247" spans="1:14" hidden="1" x14ac:dyDescent="0.35">
      <c r="A3247" s="7">
        <v>40708128</v>
      </c>
      <c r="B3247" s="7" t="s">
        <v>7733</v>
      </c>
      <c r="C3247" s="7" t="s">
        <v>4445</v>
      </c>
      <c r="D3247" s="7" t="s">
        <v>4446</v>
      </c>
      <c r="E3247" s="7" t="s">
        <v>0</v>
      </c>
      <c r="F3247" s="7" t="s">
        <v>132</v>
      </c>
      <c r="G3247" s="7">
        <v>2900</v>
      </c>
      <c r="H3247" s="7">
        <v>0</v>
      </c>
      <c r="I3247" s="7">
        <v>0</v>
      </c>
      <c r="J3247" s="7">
        <v>2900</v>
      </c>
      <c r="K3247" s="7" t="s">
        <v>0</v>
      </c>
      <c r="L3247" s="7">
        <v>0</v>
      </c>
      <c r="M3247" s="7" t="s">
        <v>7667</v>
      </c>
      <c r="N3247" s="7"/>
    </row>
    <row r="3248" spans="1:14" hidden="1" x14ac:dyDescent="0.35">
      <c r="A3248" s="7">
        <v>40709019</v>
      </c>
      <c r="B3248" s="7" t="s">
        <v>7734</v>
      </c>
      <c r="C3248" s="7" t="s">
        <v>4445</v>
      </c>
      <c r="D3248" s="7" t="s">
        <v>4462</v>
      </c>
      <c r="E3248" s="7" t="s">
        <v>0</v>
      </c>
      <c r="F3248" s="7" t="s">
        <v>132</v>
      </c>
      <c r="G3248" s="7">
        <v>205.38</v>
      </c>
      <c r="H3248" s="7">
        <v>0</v>
      </c>
      <c r="I3248" s="7">
        <v>0</v>
      </c>
      <c r="J3248" s="7">
        <v>205.38</v>
      </c>
      <c r="K3248" s="7" t="s">
        <v>0</v>
      </c>
      <c r="L3248" s="7">
        <v>1</v>
      </c>
      <c r="M3248" s="7" t="s">
        <v>7667</v>
      </c>
      <c r="N3248" s="7"/>
    </row>
    <row r="3249" spans="1:14" hidden="1" x14ac:dyDescent="0.35">
      <c r="A3249" s="7">
        <v>40709027</v>
      </c>
      <c r="B3249" s="7" t="s">
        <v>7735</v>
      </c>
      <c r="C3249" s="7" t="s">
        <v>4445</v>
      </c>
      <c r="D3249" s="7" t="s">
        <v>4462</v>
      </c>
      <c r="E3249" s="7" t="s">
        <v>0</v>
      </c>
      <c r="F3249" s="7" t="s">
        <v>132</v>
      </c>
      <c r="G3249" s="7">
        <v>178.98</v>
      </c>
      <c r="H3249" s="7">
        <v>0</v>
      </c>
      <c r="I3249" s="7">
        <v>0</v>
      </c>
      <c r="J3249" s="7">
        <v>178.98</v>
      </c>
      <c r="K3249" s="7" t="s">
        <v>0</v>
      </c>
      <c r="L3249" s="7">
        <v>1</v>
      </c>
      <c r="M3249" s="7" t="s">
        <v>7667</v>
      </c>
      <c r="N3249" s="7"/>
    </row>
    <row r="3250" spans="1:14" hidden="1" x14ac:dyDescent="0.35">
      <c r="A3250" s="7">
        <v>40709035</v>
      </c>
      <c r="B3250" s="7" t="s">
        <v>7736</v>
      </c>
      <c r="C3250" s="7" t="s">
        <v>4445</v>
      </c>
      <c r="D3250" s="7" t="s">
        <v>4462</v>
      </c>
      <c r="E3250" s="7" t="s">
        <v>0</v>
      </c>
      <c r="F3250" s="7" t="s">
        <v>132</v>
      </c>
      <c r="G3250" s="7">
        <v>223.72</v>
      </c>
      <c r="H3250" s="7">
        <v>0</v>
      </c>
      <c r="I3250" s="7">
        <v>0</v>
      </c>
      <c r="J3250" s="7">
        <v>223.72</v>
      </c>
      <c r="K3250" s="7" t="s">
        <v>0</v>
      </c>
      <c r="L3250" s="7">
        <v>1</v>
      </c>
      <c r="M3250" s="7" t="s">
        <v>7667</v>
      </c>
      <c r="N3250" s="7"/>
    </row>
    <row r="3251" spans="1:14" hidden="1" x14ac:dyDescent="0.35">
      <c r="A3251" s="7">
        <v>40710025</v>
      </c>
      <c r="B3251" s="7" t="s">
        <v>7737</v>
      </c>
      <c r="C3251" s="7" t="s">
        <v>4445</v>
      </c>
      <c r="D3251" s="7" t="s">
        <v>4462</v>
      </c>
      <c r="E3251" s="7" t="s">
        <v>0</v>
      </c>
      <c r="F3251" s="7" t="s">
        <v>132</v>
      </c>
      <c r="G3251" s="7">
        <v>1793.54</v>
      </c>
      <c r="H3251" s="7">
        <v>0</v>
      </c>
      <c r="I3251" s="7">
        <v>0</v>
      </c>
      <c r="J3251" s="7">
        <v>1793.54</v>
      </c>
      <c r="K3251" s="7" t="s">
        <v>0</v>
      </c>
      <c r="L3251" s="7">
        <v>1</v>
      </c>
      <c r="M3251" s="7" t="s">
        <v>7667</v>
      </c>
      <c r="N3251" s="7"/>
    </row>
    <row r="3252" spans="1:14" hidden="1" x14ac:dyDescent="0.35">
      <c r="A3252" s="7">
        <v>40710033</v>
      </c>
      <c r="B3252" s="7" t="s">
        <v>7738</v>
      </c>
      <c r="C3252" s="7" t="s">
        <v>4445</v>
      </c>
      <c r="D3252" s="7" t="s">
        <v>4462</v>
      </c>
      <c r="E3252" s="7" t="s">
        <v>0</v>
      </c>
      <c r="F3252" s="7" t="s">
        <v>132</v>
      </c>
      <c r="G3252" s="7">
        <v>227.04</v>
      </c>
      <c r="H3252" s="7">
        <v>0</v>
      </c>
      <c r="I3252" s="7">
        <v>0</v>
      </c>
      <c r="J3252" s="7">
        <v>227.04</v>
      </c>
      <c r="K3252" s="7" t="s">
        <v>0</v>
      </c>
      <c r="L3252" s="7">
        <v>1</v>
      </c>
      <c r="M3252" s="7" t="s">
        <v>7667</v>
      </c>
      <c r="N3252" s="7"/>
    </row>
    <row r="3253" spans="1:14" hidden="1" x14ac:dyDescent="0.35">
      <c r="A3253" s="7">
        <v>40710050</v>
      </c>
      <c r="B3253" s="7" t="s">
        <v>7739</v>
      </c>
      <c r="C3253" s="7" t="s">
        <v>4445</v>
      </c>
      <c r="D3253" s="7" t="s">
        <v>4462</v>
      </c>
      <c r="E3253" s="7" t="s">
        <v>0</v>
      </c>
      <c r="F3253" s="7" t="s">
        <v>0</v>
      </c>
      <c r="G3253" s="7">
        <v>316.02999999999997</v>
      </c>
      <c r="H3253" s="7">
        <v>0</v>
      </c>
      <c r="I3253" s="7">
        <v>0</v>
      </c>
      <c r="J3253" s="7">
        <v>316.02999999999997</v>
      </c>
      <c r="K3253" s="7" t="s">
        <v>0</v>
      </c>
      <c r="L3253" s="7">
        <v>1</v>
      </c>
      <c r="M3253" s="7" t="s">
        <v>7667</v>
      </c>
      <c r="N3253" s="7"/>
    </row>
    <row r="3254" spans="1:14" hidden="1" x14ac:dyDescent="0.35">
      <c r="A3254" s="7">
        <v>40710068</v>
      </c>
      <c r="B3254" s="7" t="s">
        <v>7740</v>
      </c>
      <c r="C3254" s="7" t="s">
        <v>4445</v>
      </c>
      <c r="D3254" s="7" t="s">
        <v>4462</v>
      </c>
      <c r="E3254" s="7" t="s">
        <v>0</v>
      </c>
      <c r="F3254" s="7" t="s">
        <v>0</v>
      </c>
      <c r="G3254" s="7">
        <v>483.12</v>
      </c>
      <c r="H3254" s="7">
        <v>0</v>
      </c>
      <c r="I3254" s="7">
        <v>0</v>
      </c>
      <c r="J3254" s="7">
        <v>483.12</v>
      </c>
      <c r="K3254" s="7" t="s">
        <v>0</v>
      </c>
      <c r="L3254" s="7">
        <v>1</v>
      </c>
      <c r="M3254" s="7" t="s">
        <v>7667</v>
      </c>
      <c r="N3254" s="7"/>
    </row>
    <row r="3255" spans="1:14" hidden="1" x14ac:dyDescent="0.35">
      <c r="A3255" s="7">
        <v>40711013</v>
      </c>
      <c r="B3255" s="7" t="s">
        <v>7741</v>
      </c>
      <c r="C3255" s="7" t="s">
        <v>4445</v>
      </c>
      <c r="D3255" s="7" t="s">
        <v>4462</v>
      </c>
      <c r="E3255" s="7" t="s">
        <v>0</v>
      </c>
      <c r="F3255" s="7" t="s">
        <v>132</v>
      </c>
      <c r="G3255" s="7">
        <v>76.2</v>
      </c>
      <c r="H3255" s="7">
        <v>0</v>
      </c>
      <c r="I3255" s="7">
        <v>0</v>
      </c>
      <c r="J3255" s="7">
        <v>76.2</v>
      </c>
      <c r="K3255" s="7" t="s">
        <v>0</v>
      </c>
      <c r="L3255" s="7">
        <v>1</v>
      </c>
      <c r="M3255" s="7" t="s">
        <v>7667</v>
      </c>
      <c r="N3255" s="7"/>
    </row>
    <row r="3256" spans="1:14" hidden="1" x14ac:dyDescent="0.35">
      <c r="A3256" s="7">
        <v>40711021</v>
      </c>
      <c r="B3256" s="7" t="s">
        <v>7742</v>
      </c>
      <c r="C3256" s="7" t="s">
        <v>4445</v>
      </c>
      <c r="D3256" s="7" t="s">
        <v>4462</v>
      </c>
      <c r="E3256" s="7" t="s">
        <v>0</v>
      </c>
      <c r="F3256" s="7" t="s">
        <v>132</v>
      </c>
      <c r="G3256" s="7">
        <v>1620.04</v>
      </c>
      <c r="H3256" s="7">
        <v>0</v>
      </c>
      <c r="I3256" s="7">
        <v>0</v>
      </c>
      <c r="J3256" s="7">
        <v>1620.04</v>
      </c>
      <c r="K3256" s="7" t="s">
        <v>0</v>
      </c>
      <c r="L3256" s="7">
        <v>1</v>
      </c>
      <c r="M3256" s="7" t="s">
        <v>7667</v>
      </c>
      <c r="N3256" s="7"/>
    </row>
    <row r="3257" spans="1:14" hidden="1" x14ac:dyDescent="0.35">
      <c r="A3257" s="7">
        <v>40700300</v>
      </c>
      <c r="B3257" s="7" t="s">
        <v>7743</v>
      </c>
      <c r="C3257" s="7" t="s">
        <v>4445</v>
      </c>
      <c r="D3257" s="7" t="s">
        <v>4446</v>
      </c>
      <c r="E3257" s="7" t="s">
        <v>0</v>
      </c>
      <c r="F3257" s="7" t="s">
        <v>0</v>
      </c>
      <c r="G3257" s="7">
        <v>9.8000000000000007</v>
      </c>
      <c r="H3257" s="7">
        <v>0</v>
      </c>
      <c r="I3257" s="7">
        <v>0</v>
      </c>
      <c r="J3257" s="7">
        <v>9.8000000000000007</v>
      </c>
      <c r="K3257" s="7" t="s">
        <v>0</v>
      </c>
      <c r="L3257" s="7">
        <v>1</v>
      </c>
      <c r="M3257" s="7" t="s">
        <v>7667</v>
      </c>
      <c r="N3257" s="7"/>
    </row>
    <row r="3258" spans="1:14" hidden="1" x14ac:dyDescent="0.35">
      <c r="A3258" s="7">
        <v>40801012</v>
      </c>
      <c r="B3258" s="7" t="s">
        <v>7744</v>
      </c>
      <c r="C3258" s="7" t="s">
        <v>4445</v>
      </c>
      <c r="D3258" s="7" t="s">
        <v>4446</v>
      </c>
      <c r="E3258" s="7" t="s">
        <v>132</v>
      </c>
      <c r="F3258" s="7" t="s">
        <v>0</v>
      </c>
      <c r="G3258" s="7">
        <v>20.2</v>
      </c>
      <c r="H3258" s="7">
        <v>0</v>
      </c>
      <c r="I3258" s="7">
        <v>0</v>
      </c>
      <c r="J3258" s="7">
        <v>20.2</v>
      </c>
      <c r="K3258" s="7" t="s">
        <v>0</v>
      </c>
      <c r="L3258" s="7">
        <v>1</v>
      </c>
      <c r="M3258" s="7" t="s">
        <v>7745</v>
      </c>
      <c r="N3258" s="7"/>
    </row>
    <row r="3259" spans="1:14" hidden="1" x14ac:dyDescent="0.35">
      <c r="A3259" s="7">
        <v>40801020</v>
      </c>
      <c r="B3259" s="7" t="s">
        <v>7746</v>
      </c>
      <c r="C3259" s="7" t="s">
        <v>4445</v>
      </c>
      <c r="D3259" s="7" t="s">
        <v>4446</v>
      </c>
      <c r="E3259" s="7" t="s">
        <v>132</v>
      </c>
      <c r="F3259" s="7" t="s">
        <v>0</v>
      </c>
      <c r="G3259" s="7">
        <v>21.95</v>
      </c>
      <c r="H3259" s="7">
        <v>0</v>
      </c>
      <c r="I3259" s="7">
        <v>0</v>
      </c>
      <c r="J3259" s="7">
        <v>21.95</v>
      </c>
      <c r="K3259" s="7" t="s">
        <v>0</v>
      </c>
      <c r="L3259" s="7">
        <v>1</v>
      </c>
      <c r="M3259" s="7" t="s">
        <v>7745</v>
      </c>
      <c r="N3259" s="7"/>
    </row>
    <row r="3260" spans="1:14" hidden="1" x14ac:dyDescent="0.35">
      <c r="A3260" s="7">
        <v>40801039</v>
      </c>
      <c r="B3260" s="7" t="s">
        <v>7747</v>
      </c>
      <c r="C3260" s="7" t="s">
        <v>4445</v>
      </c>
      <c r="D3260" s="7" t="s">
        <v>4446</v>
      </c>
      <c r="E3260" s="7" t="s">
        <v>132</v>
      </c>
      <c r="F3260" s="7" t="s">
        <v>0</v>
      </c>
      <c r="G3260" s="7">
        <v>28.15</v>
      </c>
      <c r="H3260" s="7">
        <v>0</v>
      </c>
      <c r="I3260" s="7">
        <v>0</v>
      </c>
      <c r="J3260" s="7">
        <v>28.15</v>
      </c>
      <c r="K3260" s="7" t="s">
        <v>0</v>
      </c>
      <c r="L3260" s="7">
        <v>1</v>
      </c>
      <c r="M3260" s="7" t="s">
        <v>7745</v>
      </c>
      <c r="N3260" s="7"/>
    </row>
    <row r="3261" spans="1:14" hidden="1" x14ac:dyDescent="0.35">
      <c r="A3261" s="7">
        <v>40801047</v>
      </c>
      <c r="B3261" s="7" t="s">
        <v>7748</v>
      </c>
      <c r="C3261" s="7" t="s">
        <v>4445</v>
      </c>
      <c r="D3261" s="7" t="s">
        <v>4446</v>
      </c>
      <c r="E3261" s="7" t="s">
        <v>0</v>
      </c>
      <c r="F3261" s="7" t="s">
        <v>0</v>
      </c>
      <c r="G3261" s="7">
        <v>28.62</v>
      </c>
      <c r="H3261" s="7">
        <v>0</v>
      </c>
      <c r="I3261" s="7">
        <v>0</v>
      </c>
      <c r="J3261" s="7">
        <v>28.62</v>
      </c>
      <c r="K3261" s="7" t="s">
        <v>0</v>
      </c>
      <c r="L3261" s="7">
        <v>1</v>
      </c>
      <c r="M3261" s="7" t="s">
        <v>7745</v>
      </c>
      <c r="N3261" s="7"/>
    </row>
    <row r="3262" spans="1:14" hidden="1" x14ac:dyDescent="0.35">
      <c r="A3262" s="7">
        <v>40801055</v>
      </c>
      <c r="B3262" s="7" t="s">
        <v>7749</v>
      </c>
      <c r="C3262" s="7" t="s">
        <v>4445</v>
      </c>
      <c r="D3262" s="7" t="s">
        <v>4446</v>
      </c>
      <c r="E3262" s="7" t="s">
        <v>132</v>
      </c>
      <c r="F3262" s="7" t="s">
        <v>0</v>
      </c>
      <c r="G3262" s="7">
        <v>22.5</v>
      </c>
      <c r="H3262" s="7">
        <v>0</v>
      </c>
      <c r="I3262" s="7">
        <v>0</v>
      </c>
      <c r="J3262" s="7">
        <v>22.5</v>
      </c>
      <c r="K3262" s="7" t="s">
        <v>0</v>
      </c>
      <c r="L3262" s="7">
        <v>1</v>
      </c>
      <c r="M3262" s="7" t="s">
        <v>7745</v>
      </c>
      <c r="N3262" s="7"/>
    </row>
    <row r="3263" spans="1:14" hidden="1" x14ac:dyDescent="0.35">
      <c r="A3263" s="7">
        <v>40801063</v>
      </c>
      <c r="B3263" s="7" t="s">
        <v>7750</v>
      </c>
      <c r="C3263" s="7" t="s">
        <v>4445</v>
      </c>
      <c r="D3263" s="7" t="s">
        <v>4446</v>
      </c>
      <c r="E3263" s="7" t="s">
        <v>132</v>
      </c>
      <c r="F3263" s="7" t="s">
        <v>0</v>
      </c>
      <c r="G3263" s="7">
        <v>22.2</v>
      </c>
      <c r="H3263" s="7">
        <v>0</v>
      </c>
      <c r="I3263" s="7">
        <v>0</v>
      </c>
      <c r="J3263" s="7">
        <v>22.2</v>
      </c>
      <c r="K3263" s="7" t="s">
        <v>0</v>
      </c>
      <c r="L3263" s="7">
        <v>1</v>
      </c>
      <c r="M3263" s="7" t="s">
        <v>7745</v>
      </c>
      <c r="N3263" s="7"/>
    </row>
    <row r="3264" spans="1:14" hidden="1" x14ac:dyDescent="0.35">
      <c r="A3264" s="7">
        <v>40801071</v>
      </c>
      <c r="B3264" s="7" t="s">
        <v>7751</v>
      </c>
      <c r="C3264" s="7" t="s">
        <v>4445</v>
      </c>
      <c r="D3264" s="7" t="s">
        <v>4446</v>
      </c>
      <c r="E3264" s="7" t="s">
        <v>132</v>
      </c>
      <c r="F3264" s="7" t="s">
        <v>0</v>
      </c>
      <c r="G3264" s="7">
        <v>21.9</v>
      </c>
      <c r="H3264" s="7">
        <v>0</v>
      </c>
      <c r="I3264" s="7">
        <v>0</v>
      </c>
      <c r="J3264" s="7">
        <v>21.9</v>
      </c>
      <c r="K3264" s="7" t="s">
        <v>0</v>
      </c>
      <c r="L3264" s="7">
        <v>1</v>
      </c>
      <c r="M3264" s="7" t="s">
        <v>7745</v>
      </c>
      <c r="N3264" s="7"/>
    </row>
    <row r="3265" spans="1:14" hidden="1" x14ac:dyDescent="0.35">
      <c r="A3265" s="7">
        <v>40801080</v>
      </c>
      <c r="B3265" s="7" t="s">
        <v>7752</v>
      </c>
      <c r="C3265" s="7" t="s">
        <v>4445</v>
      </c>
      <c r="D3265" s="7" t="s">
        <v>4446</v>
      </c>
      <c r="E3265" s="7" t="s">
        <v>0</v>
      </c>
      <c r="F3265" s="7" t="s">
        <v>0</v>
      </c>
      <c r="G3265" s="7">
        <v>19.5</v>
      </c>
      <c r="H3265" s="7">
        <v>0</v>
      </c>
      <c r="I3265" s="7">
        <v>0</v>
      </c>
      <c r="J3265" s="7">
        <v>19.5</v>
      </c>
      <c r="K3265" s="7" t="s">
        <v>0</v>
      </c>
      <c r="L3265" s="7">
        <v>1</v>
      </c>
      <c r="M3265" s="7" t="s">
        <v>7745</v>
      </c>
      <c r="N3265" s="7"/>
    </row>
    <row r="3266" spans="1:14" hidden="1" x14ac:dyDescent="0.35">
      <c r="A3266" s="7">
        <v>40801098</v>
      </c>
      <c r="B3266" s="7" t="s">
        <v>7753</v>
      </c>
      <c r="C3266" s="7" t="s">
        <v>4445</v>
      </c>
      <c r="D3266" s="7" t="s">
        <v>4446</v>
      </c>
      <c r="E3266" s="7" t="s">
        <v>132</v>
      </c>
      <c r="F3266" s="7" t="s">
        <v>0</v>
      </c>
      <c r="G3266" s="7">
        <v>22.2</v>
      </c>
      <c r="H3266" s="7">
        <v>0</v>
      </c>
      <c r="I3266" s="7">
        <v>0</v>
      </c>
      <c r="J3266" s="7">
        <v>22.2</v>
      </c>
      <c r="K3266" s="7" t="s">
        <v>0</v>
      </c>
      <c r="L3266" s="7">
        <v>1</v>
      </c>
      <c r="M3266" s="7" t="s">
        <v>7745</v>
      </c>
      <c r="N3266" s="7"/>
    </row>
    <row r="3267" spans="1:14" hidden="1" x14ac:dyDescent="0.35">
      <c r="A3267" s="7">
        <v>40801101</v>
      </c>
      <c r="B3267" s="7" t="s">
        <v>7754</v>
      </c>
      <c r="C3267" s="7" t="s">
        <v>4445</v>
      </c>
      <c r="D3267" s="7" t="s">
        <v>4446</v>
      </c>
      <c r="E3267" s="7" t="s">
        <v>132</v>
      </c>
      <c r="F3267" s="7" t="s">
        <v>0</v>
      </c>
      <c r="G3267" s="7">
        <v>19.95</v>
      </c>
      <c r="H3267" s="7">
        <v>0</v>
      </c>
      <c r="I3267" s="7">
        <v>0</v>
      </c>
      <c r="J3267" s="7">
        <v>19.95</v>
      </c>
      <c r="K3267" s="7" t="s">
        <v>0</v>
      </c>
      <c r="L3267" s="7">
        <v>1</v>
      </c>
      <c r="M3267" s="7" t="s">
        <v>7745</v>
      </c>
      <c r="N3267" s="7"/>
    </row>
    <row r="3268" spans="1:14" hidden="1" x14ac:dyDescent="0.35">
      <c r="A3268" s="7">
        <v>40801110</v>
      </c>
      <c r="B3268" s="7" t="s">
        <v>7755</v>
      </c>
      <c r="C3268" s="7" t="s">
        <v>4445</v>
      </c>
      <c r="D3268" s="7" t="s">
        <v>4446</v>
      </c>
      <c r="E3268" s="7" t="s">
        <v>132</v>
      </c>
      <c r="F3268" s="7" t="s">
        <v>0</v>
      </c>
      <c r="G3268" s="7">
        <v>22.5</v>
      </c>
      <c r="H3268" s="7">
        <v>0</v>
      </c>
      <c r="I3268" s="7">
        <v>0</v>
      </c>
      <c r="J3268" s="7">
        <v>22.5</v>
      </c>
      <c r="K3268" s="7" t="s">
        <v>0</v>
      </c>
      <c r="L3268" s="7">
        <v>1</v>
      </c>
      <c r="M3268" s="7" t="s">
        <v>7745</v>
      </c>
      <c r="N3268" s="7"/>
    </row>
    <row r="3269" spans="1:14" hidden="1" x14ac:dyDescent="0.35">
      <c r="A3269" s="7">
        <v>40801128</v>
      </c>
      <c r="B3269" s="7" t="s">
        <v>7756</v>
      </c>
      <c r="C3269" s="7" t="s">
        <v>4445</v>
      </c>
      <c r="D3269" s="7" t="s">
        <v>4446</v>
      </c>
      <c r="E3269" s="7" t="s">
        <v>132</v>
      </c>
      <c r="F3269" s="7" t="s">
        <v>0</v>
      </c>
      <c r="G3269" s="7">
        <v>21.15</v>
      </c>
      <c r="H3269" s="7">
        <v>0</v>
      </c>
      <c r="I3269" s="7">
        <v>0</v>
      </c>
      <c r="J3269" s="7">
        <v>21.15</v>
      </c>
      <c r="K3269" s="7" t="s">
        <v>0</v>
      </c>
      <c r="L3269" s="7">
        <v>1</v>
      </c>
      <c r="M3269" s="7" t="s">
        <v>7745</v>
      </c>
      <c r="N3269" s="7"/>
    </row>
    <row r="3270" spans="1:14" hidden="1" x14ac:dyDescent="0.35">
      <c r="A3270" s="7">
        <v>40801136</v>
      </c>
      <c r="B3270" s="7" t="s">
        <v>7757</v>
      </c>
      <c r="C3270" s="7" t="s">
        <v>4445</v>
      </c>
      <c r="D3270" s="7" t="s">
        <v>4446</v>
      </c>
      <c r="E3270" s="7" t="s">
        <v>0</v>
      </c>
      <c r="F3270" s="7" t="s">
        <v>0</v>
      </c>
      <c r="G3270" s="7">
        <v>22.95</v>
      </c>
      <c r="H3270" s="7">
        <v>0</v>
      </c>
      <c r="I3270" s="7">
        <v>0</v>
      </c>
      <c r="J3270" s="7">
        <v>22.95</v>
      </c>
      <c r="K3270" s="7" t="s">
        <v>0</v>
      </c>
      <c r="L3270" s="7">
        <v>1</v>
      </c>
      <c r="M3270" s="7" t="s">
        <v>7745</v>
      </c>
      <c r="N3270" s="7"/>
    </row>
    <row r="3271" spans="1:14" hidden="1" x14ac:dyDescent="0.35">
      <c r="A3271" s="7">
        <v>40801144</v>
      </c>
      <c r="B3271" s="7" t="s">
        <v>7758</v>
      </c>
      <c r="C3271" s="7" t="s">
        <v>4445</v>
      </c>
      <c r="D3271" s="7" t="s">
        <v>4446</v>
      </c>
      <c r="E3271" s="7" t="s">
        <v>0</v>
      </c>
      <c r="F3271" s="7" t="s">
        <v>0</v>
      </c>
      <c r="G3271" s="7">
        <v>19.7</v>
      </c>
      <c r="H3271" s="7">
        <v>0</v>
      </c>
      <c r="I3271" s="7">
        <v>0</v>
      </c>
      <c r="J3271" s="7">
        <v>19.7</v>
      </c>
      <c r="K3271" s="7" t="s">
        <v>0</v>
      </c>
      <c r="L3271" s="7">
        <v>1</v>
      </c>
      <c r="M3271" s="7" t="s">
        <v>7745</v>
      </c>
      <c r="N3271" s="7"/>
    </row>
    <row r="3272" spans="1:14" hidden="1" x14ac:dyDescent="0.35">
      <c r="A3272" s="7">
        <v>40801152</v>
      </c>
      <c r="B3272" s="7" t="s">
        <v>7759</v>
      </c>
      <c r="C3272" s="7" t="s">
        <v>4445</v>
      </c>
      <c r="D3272" s="7" t="s">
        <v>4446</v>
      </c>
      <c r="E3272" s="7" t="s">
        <v>0</v>
      </c>
      <c r="F3272" s="7" t="s">
        <v>0</v>
      </c>
      <c r="G3272" s="7">
        <v>21.5</v>
      </c>
      <c r="H3272" s="7">
        <v>0</v>
      </c>
      <c r="I3272" s="7">
        <v>0</v>
      </c>
      <c r="J3272" s="7">
        <v>21.5</v>
      </c>
      <c r="K3272" s="7" t="s">
        <v>0</v>
      </c>
      <c r="L3272" s="7">
        <v>1</v>
      </c>
      <c r="M3272" s="7" t="s">
        <v>7745</v>
      </c>
      <c r="N3272" s="7"/>
    </row>
    <row r="3273" spans="1:14" ht="26" hidden="1" x14ac:dyDescent="0.35">
      <c r="A3273" s="7">
        <v>40801195</v>
      </c>
      <c r="B3273" s="7" t="s">
        <v>7760</v>
      </c>
      <c r="C3273" s="7" t="s">
        <v>4445</v>
      </c>
      <c r="D3273" s="7" t="s">
        <v>4446</v>
      </c>
      <c r="E3273" s="7" t="s">
        <v>132</v>
      </c>
      <c r="F3273" s="7" t="s">
        <v>0</v>
      </c>
      <c r="G3273" s="7">
        <v>54.25</v>
      </c>
      <c r="H3273" s="7">
        <v>0</v>
      </c>
      <c r="I3273" s="7">
        <v>0</v>
      </c>
      <c r="J3273" s="7">
        <v>54.25</v>
      </c>
      <c r="K3273" s="7" t="s">
        <v>0</v>
      </c>
      <c r="L3273" s="7">
        <v>1</v>
      </c>
      <c r="M3273" s="7" t="s">
        <v>7745</v>
      </c>
      <c r="N3273" s="7"/>
    </row>
    <row r="3274" spans="1:14" hidden="1" x14ac:dyDescent="0.35">
      <c r="A3274" s="7">
        <v>40801209</v>
      </c>
      <c r="B3274" s="7" t="s">
        <v>7761</v>
      </c>
      <c r="C3274" s="7" t="s">
        <v>4445</v>
      </c>
      <c r="D3274" s="7" t="s">
        <v>4446</v>
      </c>
      <c r="E3274" s="7" t="s">
        <v>132</v>
      </c>
      <c r="F3274" s="7" t="s">
        <v>0</v>
      </c>
      <c r="G3274" s="7">
        <v>5.65</v>
      </c>
      <c r="H3274" s="7">
        <v>0</v>
      </c>
      <c r="I3274" s="7">
        <v>0</v>
      </c>
      <c r="J3274" s="7">
        <v>5.65</v>
      </c>
      <c r="K3274" s="7" t="s">
        <v>0</v>
      </c>
      <c r="L3274" s="7">
        <v>1</v>
      </c>
      <c r="M3274" s="7" t="s">
        <v>7745</v>
      </c>
      <c r="N3274" s="7"/>
    </row>
    <row r="3275" spans="1:14" hidden="1" x14ac:dyDescent="0.35">
      <c r="A3275" s="7">
        <v>40802019</v>
      </c>
      <c r="B3275" s="7" t="s">
        <v>7762</v>
      </c>
      <c r="C3275" s="7" t="s">
        <v>4445</v>
      </c>
      <c r="D3275" s="7" t="s">
        <v>4446</v>
      </c>
      <c r="E3275" s="7" t="s">
        <v>132</v>
      </c>
      <c r="F3275" s="7" t="s">
        <v>0</v>
      </c>
      <c r="G3275" s="7">
        <v>22.5</v>
      </c>
      <c r="H3275" s="7">
        <v>0</v>
      </c>
      <c r="I3275" s="7">
        <v>0</v>
      </c>
      <c r="J3275" s="7">
        <v>22.5</v>
      </c>
      <c r="K3275" s="7" t="s">
        <v>0</v>
      </c>
      <c r="L3275" s="7">
        <v>1</v>
      </c>
      <c r="M3275" s="7" t="s">
        <v>7745</v>
      </c>
      <c r="N3275" s="7"/>
    </row>
    <row r="3276" spans="1:14" hidden="1" x14ac:dyDescent="0.35">
      <c r="A3276" s="7">
        <v>40802027</v>
      </c>
      <c r="B3276" s="7" t="s">
        <v>7763</v>
      </c>
      <c r="C3276" s="7" t="s">
        <v>4445</v>
      </c>
      <c r="D3276" s="7" t="s">
        <v>4446</v>
      </c>
      <c r="E3276" s="7" t="s">
        <v>132</v>
      </c>
      <c r="F3276" s="7" t="s">
        <v>0</v>
      </c>
      <c r="G3276" s="7">
        <v>31</v>
      </c>
      <c r="H3276" s="7">
        <v>0</v>
      </c>
      <c r="I3276" s="7">
        <v>0</v>
      </c>
      <c r="J3276" s="7">
        <v>31</v>
      </c>
      <c r="K3276" s="7" t="s">
        <v>0</v>
      </c>
      <c r="L3276" s="7">
        <v>1</v>
      </c>
      <c r="M3276" s="7" t="s">
        <v>7745</v>
      </c>
      <c r="N3276" s="7"/>
    </row>
    <row r="3277" spans="1:14" hidden="1" x14ac:dyDescent="0.35">
      <c r="A3277" s="7">
        <v>40802035</v>
      </c>
      <c r="B3277" s="7" t="s">
        <v>7764</v>
      </c>
      <c r="C3277" s="7" t="s">
        <v>4445</v>
      </c>
      <c r="D3277" s="7" t="s">
        <v>4446</v>
      </c>
      <c r="E3277" s="7" t="s">
        <v>132</v>
      </c>
      <c r="F3277" s="7" t="s">
        <v>0</v>
      </c>
      <c r="G3277" s="7">
        <v>21.7</v>
      </c>
      <c r="H3277" s="7">
        <v>0</v>
      </c>
      <c r="I3277" s="7">
        <v>0</v>
      </c>
      <c r="J3277" s="7">
        <v>21.7</v>
      </c>
      <c r="K3277" s="7" t="s">
        <v>0</v>
      </c>
      <c r="L3277" s="7">
        <v>1</v>
      </c>
      <c r="M3277" s="7" t="s">
        <v>7745</v>
      </c>
      <c r="N3277" s="7"/>
    </row>
    <row r="3278" spans="1:14" hidden="1" x14ac:dyDescent="0.35">
      <c r="A3278" s="7">
        <v>40802043</v>
      </c>
      <c r="B3278" s="7" t="s">
        <v>7765</v>
      </c>
      <c r="C3278" s="7" t="s">
        <v>4445</v>
      </c>
      <c r="D3278" s="7" t="s">
        <v>4446</v>
      </c>
      <c r="E3278" s="7" t="s">
        <v>132</v>
      </c>
      <c r="F3278" s="7" t="s">
        <v>0</v>
      </c>
      <c r="G3278" s="7">
        <v>25.15</v>
      </c>
      <c r="H3278" s="7">
        <v>0</v>
      </c>
      <c r="I3278" s="7">
        <v>0</v>
      </c>
      <c r="J3278" s="7">
        <v>25.15</v>
      </c>
      <c r="K3278" s="7" t="s">
        <v>0</v>
      </c>
      <c r="L3278" s="7">
        <v>1</v>
      </c>
      <c r="M3278" s="7" t="s">
        <v>7745</v>
      </c>
      <c r="N3278" s="7"/>
    </row>
    <row r="3279" spans="1:14" hidden="1" x14ac:dyDescent="0.35">
      <c r="A3279" s="7">
        <v>40802051</v>
      </c>
      <c r="B3279" s="7" t="s">
        <v>7766</v>
      </c>
      <c r="C3279" s="7" t="s">
        <v>4445</v>
      </c>
      <c r="D3279" s="7" t="s">
        <v>4446</v>
      </c>
      <c r="E3279" s="7" t="s">
        <v>132</v>
      </c>
      <c r="F3279" s="7" t="s">
        <v>0</v>
      </c>
      <c r="G3279" s="7">
        <v>24.01</v>
      </c>
      <c r="H3279" s="7">
        <v>0</v>
      </c>
      <c r="I3279" s="7">
        <v>0</v>
      </c>
      <c r="J3279" s="7">
        <v>24.01</v>
      </c>
      <c r="K3279" s="7" t="s">
        <v>0</v>
      </c>
      <c r="L3279" s="7">
        <v>1</v>
      </c>
      <c r="M3279" s="7" t="s">
        <v>7745</v>
      </c>
      <c r="N3279" s="7"/>
    </row>
    <row r="3280" spans="1:14" hidden="1" x14ac:dyDescent="0.35">
      <c r="A3280" s="7">
        <v>40802060</v>
      </c>
      <c r="B3280" s="7" t="s">
        <v>7767</v>
      </c>
      <c r="C3280" s="7" t="s">
        <v>4445</v>
      </c>
      <c r="D3280" s="7" t="s">
        <v>4446</v>
      </c>
      <c r="E3280" s="7" t="s">
        <v>132</v>
      </c>
      <c r="F3280" s="7" t="s">
        <v>0</v>
      </c>
      <c r="G3280" s="7">
        <v>33.450000000000003</v>
      </c>
      <c r="H3280" s="7">
        <v>0</v>
      </c>
      <c r="I3280" s="7">
        <v>0</v>
      </c>
      <c r="J3280" s="7">
        <v>33.450000000000003</v>
      </c>
      <c r="K3280" s="7" t="s">
        <v>0</v>
      </c>
      <c r="L3280" s="7">
        <v>1</v>
      </c>
      <c r="M3280" s="7" t="s">
        <v>7745</v>
      </c>
      <c r="N3280" s="7"/>
    </row>
    <row r="3281" spans="1:14" hidden="1" x14ac:dyDescent="0.35">
      <c r="A3281" s="7">
        <v>40802078</v>
      </c>
      <c r="B3281" s="7" t="s">
        <v>7768</v>
      </c>
      <c r="C3281" s="7" t="s">
        <v>4445</v>
      </c>
      <c r="D3281" s="7" t="s">
        <v>4446</v>
      </c>
      <c r="E3281" s="7" t="s">
        <v>132</v>
      </c>
      <c r="F3281" s="7" t="s">
        <v>0</v>
      </c>
      <c r="G3281" s="7">
        <v>21.9</v>
      </c>
      <c r="H3281" s="7">
        <v>0</v>
      </c>
      <c r="I3281" s="7">
        <v>0</v>
      </c>
      <c r="J3281" s="7">
        <v>21.9</v>
      </c>
      <c r="K3281" s="7" t="s">
        <v>0</v>
      </c>
      <c r="L3281" s="7">
        <v>1</v>
      </c>
      <c r="M3281" s="7" t="s">
        <v>7745</v>
      </c>
      <c r="N3281" s="7"/>
    </row>
    <row r="3282" spans="1:14" hidden="1" x14ac:dyDescent="0.35">
      <c r="A3282" s="7">
        <v>40802086</v>
      </c>
      <c r="B3282" s="7" t="s">
        <v>7769</v>
      </c>
      <c r="C3282" s="7" t="s">
        <v>4445</v>
      </c>
      <c r="D3282" s="7" t="s">
        <v>4446</v>
      </c>
      <c r="E3282" s="7" t="s">
        <v>132</v>
      </c>
      <c r="F3282" s="7" t="s">
        <v>0</v>
      </c>
      <c r="G3282" s="7">
        <v>33.85</v>
      </c>
      <c r="H3282" s="7">
        <v>0</v>
      </c>
      <c r="I3282" s="7">
        <v>0</v>
      </c>
      <c r="J3282" s="7">
        <v>33.85</v>
      </c>
      <c r="K3282" s="7" t="s">
        <v>0</v>
      </c>
      <c r="L3282" s="7">
        <v>1</v>
      </c>
      <c r="M3282" s="7" t="s">
        <v>7745</v>
      </c>
      <c r="N3282" s="7"/>
    </row>
    <row r="3283" spans="1:14" hidden="1" x14ac:dyDescent="0.35">
      <c r="A3283" s="7">
        <v>40802094</v>
      </c>
      <c r="B3283" s="7" t="s">
        <v>7770</v>
      </c>
      <c r="C3283" s="7" t="s">
        <v>4445</v>
      </c>
      <c r="D3283" s="7" t="s">
        <v>4446</v>
      </c>
      <c r="E3283" s="7" t="s">
        <v>0</v>
      </c>
      <c r="F3283" s="7" t="s">
        <v>0</v>
      </c>
      <c r="G3283" s="7">
        <v>40.96</v>
      </c>
      <c r="H3283" s="7">
        <v>0</v>
      </c>
      <c r="I3283" s="7">
        <v>0</v>
      </c>
      <c r="J3283" s="7">
        <v>40.96</v>
      </c>
      <c r="K3283" s="7" t="s">
        <v>0</v>
      </c>
      <c r="L3283" s="7">
        <v>1</v>
      </c>
      <c r="M3283" s="7" t="s">
        <v>7745</v>
      </c>
      <c r="N3283" s="7"/>
    </row>
    <row r="3284" spans="1:14" hidden="1" x14ac:dyDescent="0.35">
      <c r="A3284" s="7">
        <v>40802108</v>
      </c>
      <c r="B3284" s="7" t="s">
        <v>7771</v>
      </c>
      <c r="C3284" s="7" t="s">
        <v>4445</v>
      </c>
      <c r="D3284" s="7" t="s">
        <v>4446</v>
      </c>
      <c r="E3284" s="7" t="s">
        <v>0</v>
      </c>
      <c r="F3284" s="7" t="s">
        <v>0</v>
      </c>
      <c r="G3284" s="7">
        <v>75.25</v>
      </c>
      <c r="H3284" s="7">
        <v>0</v>
      </c>
      <c r="I3284" s="7">
        <v>0</v>
      </c>
      <c r="J3284" s="7">
        <v>75.25</v>
      </c>
      <c r="K3284" s="7" t="s">
        <v>0</v>
      </c>
      <c r="L3284" s="7">
        <v>1</v>
      </c>
      <c r="M3284" s="7" t="s">
        <v>7745</v>
      </c>
      <c r="N3284" s="7"/>
    </row>
    <row r="3285" spans="1:14" hidden="1" x14ac:dyDescent="0.35">
      <c r="A3285" s="7">
        <v>40802116</v>
      </c>
      <c r="B3285" s="7" t="s">
        <v>7772</v>
      </c>
      <c r="C3285" s="7" t="s">
        <v>4445</v>
      </c>
      <c r="D3285" s="7" t="s">
        <v>4446</v>
      </c>
      <c r="E3285" s="7" t="s">
        <v>132</v>
      </c>
      <c r="F3285" s="7" t="s">
        <v>0</v>
      </c>
      <c r="G3285" s="7">
        <v>6.53</v>
      </c>
      <c r="H3285" s="7">
        <v>0</v>
      </c>
      <c r="I3285" s="7">
        <v>0</v>
      </c>
      <c r="J3285" s="7">
        <v>6.53</v>
      </c>
      <c r="K3285" s="7" t="s">
        <v>0</v>
      </c>
      <c r="L3285" s="7">
        <v>1</v>
      </c>
      <c r="M3285" s="7" t="s">
        <v>7745</v>
      </c>
      <c r="N3285" s="7"/>
    </row>
    <row r="3286" spans="1:14" hidden="1" x14ac:dyDescent="0.35">
      <c r="A3286" s="7">
        <v>40803015</v>
      </c>
      <c r="B3286" s="7" t="s">
        <v>7773</v>
      </c>
      <c r="C3286" s="7" t="s">
        <v>4445</v>
      </c>
      <c r="D3286" s="7" t="s">
        <v>4446</v>
      </c>
      <c r="E3286" s="7" t="s">
        <v>132</v>
      </c>
      <c r="F3286" s="7" t="s">
        <v>0</v>
      </c>
      <c r="G3286" s="7">
        <v>20.95</v>
      </c>
      <c r="H3286" s="7">
        <v>0</v>
      </c>
      <c r="I3286" s="7">
        <v>0</v>
      </c>
      <c r="J3286" s="7">
        <v>20.95</v>
      </c>
      <c r="K3286" s="7" t="s">
        <v>0</v>
      </c>
      <c r="L3286" s="7">
        <v>1</v>
      </c>
      <c r="M3286" s="7" t="s">
        <v>7745</v>
      </c>
      <c r="N3286" s="7"/>
    </row>
    <row r="3287" spans="1:14" hidden="1" x14ac:dyDescent="0.35">
      <c r="A3287" s="7">
        <v>40803023</v>
      </c>
      <c r="B3287" s="7" t="s">
        <v>7774</v>
      </c>
      <c r="C3287" s="7" t="s">
        <v>4445</v>
      </c>
      <c r="D3287" s="7" t="s">
        <v>4446</v>
      </c>
      <c r="E3287" s="7" t="s">
        <v>132</v>
      </c>
      <c r="F3287" s="7" t="s">
        <v>0</v>
      </c>
      <c r="G3287" s="7">
        <v>19.2</v>
      </c>
      <c r="H3287" s="7">
        <v>0</v>
      </c>
      <c r="I3287" s="7">
        <v>0</v>
      </c>
      <c r="J3287" s="7">
        <v>19.2</v>
      </c>
      <c r="K3287" s="7" t="s">
        <v>0</v>
      </c>
      <c r="L3287" s="7">
        <v>1</v>
      </c>
      <c r="M3287" s="7" t="s">
        <v>7745</v>
      </c>
      <c r="N3287" s="7"/>
    </row>
    <row r="3288" spans="1:14" hidden="1" x14ac:dyDescent="0.35">
      <c r="A3288" s="7">
        <v>40803031</v>
      </c>
      <c r="B3288" s="7" t="s">
        <v>7775</v>
      </c>
      <c r="C3288" s="7" t="s">
        <v>4445</v>
      </c>
      <c r="D3288" s="7" t="s">
        <v>4446</v>
      </c>
      <c r="E3288" s="7" t="s">
        <v>132</v>
      </c>
      <c r="F3288" s="7" t="s">
        <v>0</v>
      </c>
      <c r="G3288" s="7">
        <v>21.24</v>
      </c>
      <c r="H3288" s="7">
        <v>0</v>
      </c>
      <c r="I3288" s="7">
        <v>0</v>
      </c>
      <c r="J3288" s="7">
        <v>21.24</v>
      </c>
      <c r="K3288" s="7" t="s">
        <v>0</v>
      </c>
      <c r="L3288" s="7">
        <v>1</v>
      </c>
      <c r="M3288" s="7" t="s">
        <v>7745</v>
      </c>
      <c r="N3288" s="7"/>
    </row>
    <row r="3289" spans="1:14" hidden="1" x14ac:dyDescent="0.35">
      <c r="A3289" s="7">
        <v>40803040</v>
      </c>
      <c r="B3289" s="7" t="s">
        <v>7776</v>
      </c>
      <c r="C3289" s="7" t="s">
        <v>4445</v>
      </c>
      <c r="D3289" s="7" t="s">
        <v>4446</v>
      </c>
      <c r="E3289" s="7" t="s">
        <v>132</v>
      </c>
      <c r="F3289" s="7" t="s">
        <v>0</v>
      </c>
      <c r="G3289" s="7">
        <v>19.5</v>
      </c>
      <c r="H3289" s="7">
        <v>0</v>
      </c>
      <c r="I3289" s="7">
        <v>0</v>
      </c>
      <c r="J3289" s="7">
        <v>19.5</v>
      </c>
      <c r="K3289" s="7" t="s">
        <v>0</v>
      </c>
      <c r="L3289" s="7">
        <v>1</v>
      </c>
      <c r="M3289" s="7" t="s">
        <v>7745</v>
      </c>
      <c r="N3289" s="7"/>
    </row>
    <row r="3290" spans="1:14" hidden="1" x14ac:dyDescent="0.35">
      <c r="A3290" s="7">
        <v>40803058</v>
      </c>
      <c r="B3290" s="7" t="s">
        <v>7777</v>
      </c>
      <c r="C3290" s="7" t="s">
        <v>4445</v>
      </c>
      <c r="D3290" s="7" t="s">
        <v>4446</v>
      </c>
      <c r="E3290" s="7" t="s">
        <v>132</v>
      </c>
      <c r="F3290" s="7" t="s">
        <v>0</v>
      </c>
      <c r="G3290" s="7">
        <v>20.95</v>
      </c>
      <c r="H3290" s="7">
        <v>0</v>
      </c>
      <c r="I3290" s="7">
        <v>0</v>
      </c>
      <c r="J3290" s="7">
        <v>20.95</v>
      </c>
      <c r="K3290" s="7" t="s">
        <v>0</v>
      </c>
      <c r="L3290" s="7">
        <v>1</v>
      </c>
      <c r="M3290" s="7" t="s">
        <v>7745</v>
      </c>
      <c r="N3290" s="7"/>
    </row>
    <row r="3291" spans="1:14" hidden="1" x14ac:dyDescent="0.35">
      <c r="A3291" s="7">
        <v>40803066</v>
      </c>
      <c r="B3291" s="7" t="s">
        <v>7778</v>
      </c>
      <c r="C3291" s="7" t="s">
        <v>4445</v>
      </c>
      <c r="D3291" s="7" t="s">
        <v>4446</v>
      </c>
      <c r="E3291" s="7" t="s">
        <v>132</v>
      </c>
      <c r="F3291" s="7" t="s">
        <v>0</v>
      </c>
      <c r="G3291" s="7">
        <v>18.45</v>
      </c>
      <c r="H3291" s="7">
        <v>0</v>
      </c>
      <c r="I3291" s="7">
        <v>0</v>
      </c>
      <c r="J3291" s="7">
        <v>18.45</v>
      </c>
      <c r="K3291" s="7" t="s">
        <v>0</v>
      </c>
      <c r="L3291" s="7">
        <v>1</v>
      </c>
      <c r="M3291" s="7" t="s">
        <v>7745</v>
      </c>
      <c r="N3291" s="7"/>
    </row>
    <row r="3292" spans="1:14" hidden="1" x14ac:dyDescent="0.35">
      <c r="A3292" s="7">
        <v>40803074</v>
      </c>
      <c r="B3292" s="7" t="s">
        <v>7779</v>
      </c>
      <c r="C3292" s="7" t="s">
        <v>4445</v>
      </c>
      <c r="D3292" s="7" t="s">
        <v>4446</v>
      </c>
      <c r="E3292" s="7" t="s">
        <v>132</v>
      </c>
      <c r="F3292" s="7" t="s">
        <v>0</v>
      </c>
      <c r="G3292" s="7">
        <v>18.45</v>
      </c>
      <c r="H3292" s="7">
        <v>0</v>
      </c>
      <c r="I3292" s="7">
        <v>0</v>
      </c>
      <c r="J3292" s="7">
        <v>18.45</v>
      </c>
      <c r="K3292" s="7" t="s">
        <v>0</v>
      </c>
      <c r="L3292" s="7">
        <v>1</v>
      </c>
      <c r="M3292" s="7" t="s">
        <v>7745</v>
      </c>
      <c r="N3292" s="7"/>
    </row>
    <row r="3293" spans="1:14" hidden="1" x14ac:dyDescent="0.35">
      <c r="A3293" s="7">
        <v>40803082</v>
      </c>
      <c r="B3293" s="7" t="s">
        <v>7780</v>
      </c>
      <c r="C3293" s="7" t="s">
        <v>4445</v>
      </c>
      <c r="D3293" s="7" t="s">
        <v>4446</v>
      </c>
      <c r="E3293" s="7" t="s">
        <v>132</v>
      </c>
      <c r="F3293" s="7" t="s">
        <v>0</v>
      </c>
      <c r="G3293" s="7">
        <v>19.5</v>
      </c>
      <c r="H3293" s="7">
        <v>0</v>
      </c>
      <c r="I3293" s="7">
        <v>0</v>
      </c>
      <c r="J3293" s="7">
        <v>19.5</v>
      </c>
      <c r="K3293" s="7" t="s">
        <v>0</v>
      </c>
      <c r="L3293" s="7">
        <v>1</v>
      </c>
      <c r="M3293" s="7" t="s">
        <v>7745</v>
      </c>
      <c r="N3293" s="7"/>
    </row>
    <row r="3294" spans="1:14" hidden="1" x14ac:dyDescent="0.35">
      <c r="A3294" s="7">
        <v>40803090</v>
      </c>
      <c r="B3294" s="7" t="s">
        <v>7781</v>
      </c>
      <c r="C3294" s="7" t="s">
        <v>4445</v>
      </c>
      <c r="D3294" s="7" t="s">
        <v>4446</v>
      </c>
      <c r="E3294" s="7" t="s">
        <v>132</v>
      </c>
      <c r="F3294" s="7" t="s">
        <v>0</v>
      </c>
      <c r="G3294" s="7">
        <v>15.85</v>
      </c>
      <c r="H3294" s="7">
        <v>0</v>
      </c>
      <c r="I3294" s="7">
        <v>0</v>
      </c>
      <c r="J3294" s="7">
        <v>15.85</v>
      </c>
      <c r="K3294" s="7" t="s">
        <v>0</v>
      </c>
      <c r="L3294" s="7">
        <v>1</v>
      </c>
      <c r="M3294" s="7" t="s">
        <v>7745</v>
      </c>
      <c r="N3294" s="7"/>
    </row>
    <row r="3295" spans="1:14" hidden="1" x14ac:dyDescent="0.35">
      <c r="A3295" s="7">
        <v>40803104</v>
      </c>
      <c r="B3295" s="7" t="s">
        <v>7782</v>
      </c>
      <c r="C3295" s="7" t="s">
        <v>4445</v>
      </c>
      <c r="D3295" s="7" t="s">
        <v>4446</v>
      </c>
      <c r="E3295" s="7" t="s">
        <v>132</v>
      </c>
      <c r="F3295" s="7" t="s">
        <v>0</v>
      </c>
      <c r="G3295" s="7">
        <v>17.95</v>
      </c>
      <c r="H3295" s="7">
        <v>0</v>
      </c>
      <c r="I3295" s="7">
        <v>0</v>
      </c>
      <c r="J3295" s="7">
        <v>17.95</v>
      </c>
      <c r="K3295" s="7" t="s">
        <v>0</v>
      </c>
      <c r="L3295" s="7">
        <v>1</v>
      </c>
      <c r="M3295" s="7" t="s">
        <v>7745</v>
      </c>
      <c r="N3295" s="7"/>
    </row>
    <row r="3296" spans="1:14" hidden="1" x14ac:dyDescent="0.35">
      <c r="A3296" s="7">
        <v>40803112</v>
      </c>
      <c r="B3296" s="7" t="s">
        <v>7783</v>
      </c>
      <c r="C3296" s="7" t="s">
        <v>4445</v>
      </c>
      <c r="D3296" s="7" t="s">
        <v>4446</v>
      </c>
      <c r="E3296" s="7" t="s">
        <v>132</v>
      </c>
      <c r="F3296" s="7" t="s">
        <v>0</v>
      </c>
      <c r="G3296" s="7">
        <v>18.95</v>
      </c>
      <c r="H3296" s="7">
        <v>0</v>
      </c>
      <c r="I3296" s="7">
        <v>0</v>
      </c>
      <c r="J3296" s="7">
        <v>18.95</v>
      </c>
      <c r="K3296" s="7" t="s">
        <v>0</v>
      </c>
      <c r="L3296" s="7">
        <v>1</v>
      </c>
      <c r="M3296" s="7" t="s">
        <v>7745</v>
      </c>
      <c r="N3296" s="7"/>
    </row>
    <row r="3297" spans="1:14" hidden="1" x14ac:dyDescent="0.35">
      <c r="A3297" s="7">
        <v>40803120</v>
      </c>
      <c r="B3297" s="7" t="s">
        <v>7784</v>
      </c>
      <c r="C3297" s="7" t="s">
        <v>4445</v>
      </c>
      <c r="D3297" s="7" t="s">
        <v>4446</v>
      </c>
      <c r="E3297" s="7" t="s">
        <v>132</v>
      </c>
      <c r="F3297" s="7" t="s">
        <v>0</v>
      </c>
      <c r="G3297" s="7">
        <v>15.75</v>
      </c>
      <c r="H3297" s="7">
        <v>0</v>
      </c>
      <c r="I3297" s="7">
        <v>0</v>
      </c>
      <c r="J3297" s="7">
        <v>15.75</v>
      </c>
      <c r="K3297" s="7" t="s">
        <v>0</v>
      </c>
      <c r="L3297" s="7">
        <v>1</v>
      </c>
      <c r="M3297" s="7" t="s">
        <v>7745</v>
      </c>
      <c r="N3297" s="7"/>
    </row>
    <row r="3298" spans="1:14" hidden="1" x14ac:dyDescent="0.35">
      <c r="A3298" s="7">
        <v>40803139</v>
      </c>
      <c r="B3298" s="7" t="s">
        <v>7785</v>
      </c>
      <c r="C3298" s="7" t="s">
        <v>4445</v>
      </c>
      <c r="D3298" s="7" t="s">
        <v>4446</v>
      </c>
      <c r="E3298" s="7" t="s">
        <v>0</v>
      </c>
      <c r="F3298" s="7" t="s">
        <v>0</v>
      </c>
      <c r="G3298" s="7">
        <v>15.9</v>
      </c>
      <c r="H3298" s="7">
        <v>0</v>
      </c>
      <c r="I3298" s="7">
        <v>0</v>
      </c>
      <c r="J3298" s="7">
        <v>15.9</v>
      </c>
      <c r="K3298" s="7" t="s">
        <v>0</v>
      </c>
      <c r="L3298" s="7">
        <v>1</v>
      </c>
      <c r="M3298" s="7" t="s">
        <v>7745</v>
      </c>
      <c r="N3298" s="7"/>
    </row>
    <row r="3299" spans="1:14" hidden="1" x14ac:dyDescent="0.35">
      <c r="A3299" s="7">
        <v>40803147</v>
      </c>
      <c r="B3299" s="7" t="s">
        <v>7786</v>
      </c>
      <c r="C3299" s="7" t="s">
        <v>4445</v>
      </c>
      <c r="D3299" s="7" t="s">
        <v>4446</v>
      </c>
      <c r="E3299" s="7" t="s">
        <v>132</v>
      </c>
      <c r="F3299" s="7" t="s">
        <v>0</v>
      </c>
      <c r="G3299" s="7">
        <v>4.91</v>
      </c>
      <c r="H3299" s="7">
        <v>0</v>
      </c>
      <c r="I3299" s="7">
        <v>0</v>
      </c>
      <c r="J3299" s="7">
        <v>4.91</v>
      </c>
      <c r="K3299" s="7" t="s">
        <v>0</v>
      </c>
      <c r="L3299" s="7">
        <v>1</v>
      </c>
      <c r="M3299" s="7" t="s">
        <v>7745</v>
      </c>
      <c r="N3299" s="7"/>
    </row>
    <row r="3300" spans="1:14" hidden="1" x14ac:dyDescent="0.35">
      <c r="A3300" s="7">
        <v>40804011</v>
      </c>
      <c r="B3300" s="7" t="s">
        <v>7787</v>
      </c>
      <c r="C3300" s="7" t="s">
        <v>4445</v>
      </c>
      <c r="D3300" s="7" t="s">
        <v>4446</v>
      </c>
      <c r="E3300" s="7" t="s">
        <v>132</v>
      </c>
      <c r="F3300" s="7" t="s">
        <v>0</v>
      </c>
      <c r="G3300" s="7">
        <v>18.38</v>
      </c>
      <c r="H3300" s="7">
        <v>0</v>
      </c>
      <c r="I3300" s="7">
        <v>0</v>
      </c>
      <c r="J3300" s="7">
        <v>18.38</v>
      </c>
      <c r="K3300" s="7" t="s">
        <v>0</v>
      </c>
      <c r="L3300" s="7">
        <v>1</v>
      </c>
      <c r="M3300" s="7" t="s">
        <v>7745</v>
      </c>
      <c r="N3300" s="7"/>
    </row>
    <row r="3301" spans="1:14" hidden="1" x14ac:dyDescent="0.35">
      <c r="A3301" s="7">
        <v>40804020</v>
      </c>
      <c r="B3301" s="7" t="s">
        <v>7788</v>
      </c>
      <c r="C3301" s="7" t="s">
        <v>4445</v>
      </c>
      <c r="D3301" s="7" t="s">
        <v>4446</v>
      </c>
      <c r="E3301" s="7" t="s">
        <v>132</v>
      </c>
      <c r="F3301" s="7" t="s">
        <v>0</v>
      </c>
      <c r="G3301" s="7">
        <v>19.45</v>
      </c>
      <c r="H3301" s="7">
        <v>0</v>
      </c>
      <c r="I3301" s="7">
        <v>0</v>
      </c>
      <c r="J3301" s="7">
        <v>19.45</v>
      </c>
      <c r="K3301" s="7" t="s">
        <v>0</v>
      </c>
      <c r="L3301" s="7">
        <v>1</v>
      </c>
      <c r="M3301" s="7" t="s">
        <v>7745</v>
      </c>
      <c r="N3301" s="7"/>
    </row>
    <row r="3302" spans="1:14" hidden="1" x14ac:dyDescent="0.35">
      <c r="A3302" s="7">
        <v>40804038</v>
      </c>
      <c r="B3302" s="7" t="s">
        <v>7789</v>
      </c>
      <c r="C3302" s="7" t="s">
        <v>4445</v>
      </c>
      <c r="D3302" s="7" t="s">
        <v>4446</v>
      </c>
      <c r="E3302" s="7" t="s">
        <v>132</v>
      </c>
      <c r="F3302" s="7" t="s">
        <v>0</v>
      </c>
      <c r="G3302" s="7">
        <v>20</v>
      </c>
      <c r="H3302" s="7">
        <v>0</v>
      </c>
      <c r="I3302" s="7">
        <v>0</v>
      </c>
      <c r="J3302" s="7">
        <v>20</v>
      </c>
      <c r="K3302" s="7" t="s">
        <v>0</v>
      </c>
      <c r="L3302" s="7">
        <v>1</v>
      </c>
      <c r="M3302" s="7" t="s">
        <v>7745</v>
      </c>
      <c r="N3302" s="7"/>
    </row>
    <row r="3303" spans="1:14" hidden="1" x14ac:dyDescent="0.35">
      <c r="A3303" s="7">
        <v>40804046</v>
      </c>
      <c r="B3303" s="7" t="s">
        <v>7790</v>
      </c>
      <c r="C3303" s="7" t="s">
        <v>4445</v>
      </c>
      <c r="D3303" s="7" t="s">
        <v>4446</v>
      </c>
      <c r="E3303" s="7" t="s">
        <v>132</v>
      </c>
      <c r="F3303" s="7" t="s">
        <v>0</v>
      </c>
      <c r="G3303" s="7">
        <v>21.4</v>
      </c>
      <c r="H3303" s="7">
        <v>0</v>
      </c>
      <c r="I3303" s="7">
        <v>0</v>
      </c>
      <c r="J3303" s="7">
        <v>21.4</v>
      </c>
      <c r="K3303" s="7" t="s">
        <v>0</v>
      </c>
      <c r="L3303" s="7">
        <v>1</v>
      </c>
      <c r="M3303" s="7" t="s">
        <v>7745</v>
      </c>
      <c r="N3303" s="7"/>
    </row>
    <row r="3304" spans="1:14" hidden="1" x14ac:dyDescent="0.35">
      <c r="A3304" s="7">
        <v>40804054</v>
      </c>
      <c r="B3304" s="7" t="s">
        <v>7791</v>
      </c>
      <c r="C3304" s="7" t="s">
        <v>4445</v>
      </c>
      <c r="D3304" s="7" t="s">
        <v>4446</v>
      </c>
      <c r="E3304" s="7" t="s">
        <v>132</v>
      </c>
      <c r="F3304" s="7" t="s">
        <v>0</v>
      </c>
      <c r="G3304" s="7">
        <v>19.420000000000002</v>
      </c>
      <c r="H3304" s="7">
        <v>0</v>
      </c>
      <c r="I3304" s="7">
        <v>0</v>
      </c>
      <c r="J3304" s="7">
        <v>19.420000000000002</v>
      </c>
      <c r="K3304" s="7" t="s">
        <v>0</v>
      </c>
      <c r="L3304" s="7">
        <v>1</v>
      </c>
      <c r="M3304" s="7" t="s">
        <v>7745</v>
      </c>
      <c r="N3304" s="7"/>
    </row>
    <row r="3305" spans="1:14" hidden="1" x14ac:dyDescent="0.35">
      <c r="A3305" s="7">
        <v>40804062</v>
      </c>
      <c r="B3305" s="7" t="s">
        <v>7792</v>
      </c>
      <c r="C3305" s="7" t="s">
        <v>4445</v>
      </c>
      <c r="D3305" s="7" t="s">
        <v>4446</v>
      </c>
      <c r="E3305" s="7" t="s">
        <v>132</v>
      </c>
      <c r="F3305" s="7" t="s">
        <v>0</v>
      </c>
      <c r="G3305" s="7">
        <v>20.21</v>
      </c>
      <c r="H3305" s="7">
        <v>0</v>
      </c>
      <c r="I3305" s="7">
        <v>0</v>
      </c>
      <c r="J3305" s="7">
        <v>20.21</v>
      </c>
      <c r="K3305" s="7" t="s">
        <v>0</v>
      </c>
      <c r="L3305" s="7">
        <v>1</v>
      </c>
      <c r="M3305" s="7" t="s">
        <v>7745</v>
      </c>
      <c r="N3305" s="7"/>
    </row>
    <row r="3306" spans="1:14" hidden="1" x14ac:dyDescent="0.35">
      <c r="A3306" s="7">
        <v>40804070</v>
      </c>
      <c r="B3306" s="7" t="s">
        <v>7793</v>
      </c>
      <c r="C3306" s="7" t="s">
        <v>4445</v>
      </c>
      <c r="D3306" s="7" t="s">
        <v>4446</v>
      </c>
      <c r="E3306" s="7" t="s">
        <v>132</v>
      </c>
      <c r="F3306" s="7" t="s">
        <v>0</v>
      </c>
      <c r="G3306" s="7">
        <v>19.899999999999999</v>
      </c>
      <c r="H3306" s="7">
        <v>0</v>
      </c>
      <c r="I3306" s="7">
        <v>0</v>
      </c>
      <c r="J3306" s="7">
        <v>19.899999999999999</v>
      </c>
      <c r="K3306" s="7" t="s">
        <v>0</v>
      </c>
      <c r="L3306" s="7">
        <v>1</v>
      </c>
      <c r="M3306" s="7" t="s">
        <v>7745</v>
      </c>
      <c r="N3306" s="7"/>
    </row>
    <row r="3307" spans="1:14" hidden="1" x14ac:dyDescent="0.35">
      <c r="A3307" s="7">
        <v>40804089</v>
      </c>
      <c r="B3307" s="7" t="s">
        <v>7794</v>
      </c>
      <c r="C3307" s="7" t="s">
        <v>4445</v>
      </c>
      <c r="D3307" s="7" t="s">
        <v>4446</v>
      </c>
      <c r="E3307" s="7" t="s">
        <v>132</v>
      </c>
      <c r="F3307" s="7" t="s">
        <v>0</v>
      </c>
      <c r="G3307" s="7">
        <v>16.32</v>
      </c>
      <c r="H3307" s="7">
        <v>0</v>
      </c>
      <c r="I3307" s="7">
        <v>0</v>
      </c>
      <c r="J3307" s="7">
        <v>16.32</v>
      </c>
      <c r="K3307" s="7" t="s">
        <v>0</v>
      </c>
      <c r="L3307" s="7">
        <v>1</v>
      </c>
      <c r="M3307" s="7" t="s">
        <v>7745</v>
      </c>
      <c r="N3307" s="7"/>
    </row>
    <row r="3308" spans="1:14" hidden="1" x14ac:dyDescent="0.35">
      <c r="A3308" s="7">
        <v>40804097</v>
      </c>
      <c r="B3308" s="7" t="s">
        <v>7795</v>
      </c>
      <c r="C3308" s="7" t="s">
        <v>4445</v>
      </c>
      <c r="D3308" s="7" t="s">
        <v>4446</v>
      </c>
      <c r="E3308" s="7" t="s">
        <v>132</v>
      </c>
      <c r="F3308" s="7" t="s">
        <v>0</v>
      </c>
      <c r="G3308" s="7">
        <v>16.32</v>
      </c>
      <c r="H3308" s="7">
        <v>0</v>
      </c>
      <c r="I3308" s="7">
        <v>0</v>
      </c>
      <c r="J3308" s="7">
        <v>16.32</v>
      </c>
      <c r="K3308" s="7" t="s">
        <v>0</v>
      </c>
      <c r="L3308" s="7">
        <v>1</v>
      </c>
      <c r="M3308" s="7" t="s">
        <v>7745</v>
      </c>
      <c r="N3308" s="7"/>
    </row>
    <row r="3309" spans="1:14" hidden="1" x14ac:dyDescent="0.35">
      <c r="A3309" s="7">
        <v>40804100</v>
      </c>
      <c r="B3309" s="7" t="s">
        <v>7796</v>
      </c>
      <c r="C3309" s="7" t="s">
        <v>4445</v>
      </c>
      <c r="D3309" s="7" t="s">
        <v>4446</v>
      </c>
      <c r="E3309" s="7" t="s">
        <v>132</v>
      </c>
      <c r="F3309" s="7" t="s">
        <v>0</v>
      </c>
      <c r="G3309" s="7">
        <v>16.95</v>
      </c>
      <c r="H3309" s="7">
        <v>0</v>
      </c>
      <c r="I3309" s="7">
        <v>0</v>
      </c>
      <c r="J3309" s="7">
        <v>16.95</v>
      </c>
      <c r="K3309" s="7" t="s">
        <v>0</v>
      </c>
      <c r="L3309" s="7">
        <v>1</v>
      </c>
      <c r="M3309" s="7" t="s">
        <v>7745</v>
      </c>
      <c r="N3309" s="7"/>
    </row>
    <row r="3310" spans="1:14" hidden="1" x14ac:dyDescent="0.35">
      <c r="A3310" s="7">
        <v>40804119</v>
      </c>
      <c r="B3310" s="7" t="s">
        <v>7797</v>
      </c>
      <c r="C3310" s="7" t="s">
        <v>4445</v>
      </c>
      <c r="D3310" s="7" t="s">
        <v>4446</v>
      </c>
      <c r="E3310" s="7" t="s">
        <v>0</v>
      </c>
      <c r="F3310" s="7" t="s">
        <v>0</v>
      </c>
      <c r="G3310" s="7">
        <v>18.399999999999999</v>
      </c>
      <c r="H3310" s="7">
        <v>0</v>
      </c>
      <c r="I3310" s="7">
        <v>0</v>
      </c>
      <c r="J3310" s="7">
        <v>18.399999999999999</v>
      </c>
      <c r="K3310" s="7" t="s">
        <v>0</v>
      </c>
      <c r="L3310" s="7">
        <v>1</v>
      </c>
      <c r="M3310" s="7" t="s">
        <v>7745</v>
      </c>
      <c r="N3310" s="7"/>
    </row>
    <row r="3311" spans="1:14" hidden="1" x14ac:dyDescent="0.35">
      <c r="A3311" s="7">
        <v>40804127</v>
      </c>
      <c r="B3311" s="7" t="s">
        <v>7798</v>
      </c>
      <c r="C3311" s="7" t="s">
        <v>4445</v>
      </c>
      <c r="D3311" s="7" t="s">
        <v>4446</v>
      </c>
      <c r="E3311" s="7" t="s">
        <v>0</v>
      </c>
      <c r="F3311" s="7" t="s">
        <v>0</v>
      </c>
      <c r="G3311" s="7">
        <v>30.25</v>
      </c>
      <c r="H3311" s="7">
        <v>0</v>
      </c>
      <c r="I3311" s="7">
        <v>0</v>
      </c>
      <c r="J3311" s="7">
        <v>30.25</v>
      </c>
      <c r="K3311" s="7" t="s">
        <v>0</v>
      </c>
      <c r="L3311" s="7">
        <v>1</v>
      </c>
      <c r="M3311" s="7" t="s">
        <v>7745</v>
      </c>
      <c r="N3311" s="7"/>
    </row>
    <row r="3312" spans="1:14" hidden="1" x14ac:dyDescent="0.35">
      <c r="A3312" s="7">
        <v>40804135</v>
      </c>
      <c r="B3312" s="7" t="s">
        <v>7799</v>
      </c>
      <c r="C3312" s="7" t="s">
        <v>4445</v>
      </c>
      <c r="D3312" s="7" t="s">
        <v>4446</v>
      </c>
      <c r="E3312" s="7" t="s">
        <v>0</v>
      </c>
      <c r="F3312" s="7" t="s">
        <v>0</v>
      </c>
      <c r="G3312" s="7">
        <v>4.91</v>
      </c>
      <c r="H3312" s="7">
        <v>0</v>
      </c>
      <c r="I3312" s="7">
        <v>0</v>
      </c>
      <c r="J3312" s="7">
        <v>4.91</v>
      </c>
      <c r="K3312" s="7" t="s">
        <v>0</v>
      </c>
      <c r="L3312" s="7">
        <v>1</v>
      </c>
      <c r="M3312" s="7" t="s">
        <v>7745</v>
      </c>
      <c r="N3312" s="7"/>
    </row>
    <row r="3313" spans="1:14" hidden="1" x14ac:dyDescent="0.35">
      <c r="A3313" s="7">
        <v>40805018</v>
      </c>
      <c r="B3313" s="7" t="s">
        <v>7800</v>
      </c>
      <c r="C3313" s="7" t="s">
        <v>4445</v>
      </c>
      <c r="D3313" s="7" t="s">
        <v>4446</v>
      </c>
      <c r="E3313" s="7" t="s">
        <v>132</v>
      </c>
      <c r="F3313" s="7" t="s">
        <v>0</v>
      </c>
      <c r="G3313" s="7">
        <v>17.850000000000001</v>
      </c>
      <c r="H3313" s="7">
        <v>0</v>
      </c>
      <c r="I3313" s="7">
        <v>0</v>
      </c>
      <c r="J3313" s="7">
        <v>17.850000000000001</v>
      </c>
      <c r="K3313" s="7" t="s">
        <v>0</v>
      </c>
      <c r="L3313" s="7">
        <v>1</v>
      </c>
      <c r="M3313" s="7" t="s">
        <v>7745</v>
      </c>
      <c r="N3313" s="7"/>
    </row>
    <row r="3314" spans="1:14" hidden="1" x14ac:dyDescent="0.35">
      <c r="A3314" s="7">
        <v>40805026</v>
      </c>
      <c r="B3314" s="7" t="s">
        <v>7801</v>
      </c>
      <c r="C3314" s="7" t="s">
        <v>4445</v>
      </c>
      <c r="D3314" s="7" t="s">
        <v>4446</v>
      </c>
      <c r="E3314" s="7" t="s">
        <v>132</v>
      </c>
      <c r="F3314" s="7" t="s">
        <v>0</v>
      </c>
      <c r="G3314" s="7">
        <v>21.86</v>
      </c>
      <c r="H3314" s="7">
        <v>0</v>
      </c>
      <c r="I3314" s="7">
        <v>0</v>
      </c>
      <c r="J3314" s="7">
        <v>21.86</v>
      </c>
      <c r="K3314" s="7" t="s">
        <v>0</v>
      </c>
      <c r="L3314" s="7">
        <v>1</v>
      </c>
      <c r="M3314" s="7" t="s">
        <v>7745</v>
      </c>
      <c r="N3314" s="7"/>
    </row>
    <row r="3315" spans="1:14" hidden="1" x14ac:dyDescent="0.35">
      <c r="A3315" s="7">
        <v>40805034</v>
      </c>
      <c r="B3315" s="7" t="s">
        <v>7802</v>
      </c>
      <c r="C3315" s="7" t="s">
        <v>4445</v>
      </c>
      <c r="D3315" s="7" t="s">
        <v>4446</v>
      </c>
      <c r="E3315" s="7" t="s">
        <v>132</v>
      </c>
      <c r="F3315" s="7" t="s">
        <v>0</v>
      </c>
      <c r="G3315" s="7">
        <v>27.72</v>
      </c>
      <c r="H3315" s="7">
        <v>0</v>
      </c>
      <c r="I3315" s="7">
        <v>0</v>
      </c>
      <c r="J3315" s="7">
        <v>27.72</v>
      </c>
      <c r="K3315" s="7" t="s">
        <v>0</v>
      </c>
      <c r="L3315" s="7">
        <v>1</v>
      </c>
      <c r="M3315" s="7" t="s">
        <v>7745</v>
      </c>
      <c r="N3315" s="7"/>
    </row>
    <row r="3316" spans="1:14" hidden="1" x14ac:dyDescent="0.35">
      <c r="A3316" s="7">
        <v>40805042</v>
      </c>
      <c r="B3316" s="7" t="s">
        <v>7803</v>
      </c>
      <c r="C3316" s="7" t="s">
        <v>4445</v>
      </c>
      <c r="D3316" s="7" t="s">
        <v>4446</v>
      </c>
      <c r="E3316" s="7" t="s">
        <v>132</v>
      </c>
      <c r="F3316" s="7" t="s">
        <v>0</v>
      </c>
      <c r="G3316" s="7">
        <v>30.95</v>
      </c>
      <c r="H3316" s="7">
        <v>0</v>
      </c>
      <c r="I3316" s="7">
        <v>0</v>
      </c>
      <c r="J3316" s="7">
        <v>30.95</v>
      </c>
      <c r="K3316" s="7" t="s">
        <v>0</v>
      </c>
      <c r="L3316" s="7">
        <v>1</v>
      </c>
      <c r="M3316" s="7" t="s">
        <v>7745</v>
      </c>
      <c r="N3316" s="7"/>
    </row>
    <row r="3317" spans="1:14" hidden="1" x14ac:dyDescent="0.35">
      <c r="A3317" s="7">
        <v>40805050</v>
      </c>
      <c r="B3317" s="7" t="s">
        <v>7804</v>
      </c>
      <c r="C3317" s="7" t="s">
        <v>4445</v>
      </c>
      <c r="D3317" s="7" t="s">
        <v>4446</v>
      </c>
      <c r="E3317" s="7" t="s">
        <v>0</v>
      </c>
      <c r="F3317" s="7" t="s">
        <v>0</v>
      </c>
      <c r="G3317" s="7">
        <v>29.95</v>
      </c>
      <c r="H3317" s="7">
        <v>0</v>
      </c>
      <c r="I3317" s="7">
        <v>0</v>
      </c>
      <c r="J3317" s="7">
        <v>29.95</v>
      </c>
      <c r="K3317" s="7" t="s">
        <v>0</v>
      </c>
      <c r="L3317" s="7">
        <v>1</v>
      </c>
      <c r="M3317" s="7" t="s">
        <v>7745</v>
      </c>
      <c r="N3317" s="7"/>
    </row>
    <row r="3318" spans="1:14" hidden="1" x14ac:dyDescent="0.35">
      <c r="A3318" s="7">
        <v>40805069</v>
      </c>
      <c r="B3318" s="7" t="s">
        <v>7805</v>
      </c>
      <c r="C3318" s="7" t="s">
        <v>4445</v>
      </c>
      <c r="D3318" s="7" t="s">
        <v>4446</v>
      </c>
      <c r="E3318" s="7" t="s">
        <v>0</v>
      </c>
      <c r="F3318" s="7" t="s">
        <v>0</v>
      </c>
      <c r="G3318" s="7">
        <v>48.3</v>
      </c>
      <c r="H3318" s="7">
        <v>0</v>
      </c>
      <c r="I3318" s="7">
        <v>0</v>
      </c>
      <c r="J3318" s="7">
        <v>48.3</v>
      </c>
      <c r="K3318" s="7" t="s">
        <v>0</v>
      </c>
      <c r="L3318" s="7">
        <v>1</v>
      </c>
      <c r="M3318" s="7" t="s">
        <v>7745</v>
      </c>
      <c r="N3318" s="7"/>
    </row>
    <row r="3319" spans="1:14" hidden="1" x14ac:dyDescent="0.35">
      <c r="A3319" s="7">
        <v>40805077</v>
      </c>
      <c r="B3319" s="7" t="s">
        <v>7806</v>
      </c>
      <c r="C3319" s="7" t="s">
        <v>4445</v>
      </c>
      <c r="D3319" s="7" t="s">
        <v>4446</v>
      </c>
      <c r="E3319" s="7" t="s">
        <v>132</v>
      </c>
      <c r="F3319" s="7" t="s">
        <v>0</v>
      </c>
      <c r="G3319" s="7">
        <v>26.25</v>
      </c>
      <c r="H3319" s="7">
        <v>0</v>
      </c>
      <c r="I3319" s="7">
        <v>0</v>
      </c>
      <c r="J3319" s="7">
        <v>26.25</v>
      </c>
      <c r="K3319" s="7" t="s">
        <v>0</v>
      </c>
      <c r="L3319" s="7">
        <v>1</v>
      </c>
      <c r="M3319" s="7" t="s">
        <v>7745</v>
      </c>
      <c r="N3319" s="7"/>
    </row>
    <row r="3320" spans="1:14" hidden="1" x14ac:dyDescent="0.35">
      <c r="A3320" s="7">
        <v>40806014</v>
      </c>
      <c r="B3320" s="7" t="s">
        <v>7807</v>
      </c>
      <c r="C3320" s="7" t="s">
        <v>4445</v>
      </c>
      <c r="D3320" s="7" t="s">
        <v>4446</v>
      </c>
      <c r="E3320" s="7" t="s">
        <v>0</v>
      </c>
      <c r="F3320" s="7" t="s">
        <v>0</v>
      </c>
      <c r="G3320" s="7">
        <v>43.25</v>
      </c>
      <c r="H3320" s="7">
        <v>0</v>
      </c>
      <c r="I3320" s="7">
        <v>0</v>
      </c>
      <c r="J3320" s="7">
        <v>43.25</v>
      </c>
      <c r="K3320" s="7" t="s">
        <v>0</v>
      </c>
      <c r="L3320" s="7">
        <v>1</v>
      </c>
      <c r="M3320" s="7" t="s">
        <v>7745</v>
      </c>
      <c r="N3320" s="7"/>
    </row>
    <row r="3321" spans="1:14" hidden="1" x14ac:dyDescent="0.35">
      <c r="A3321" s="7">
        <v>40806030</v>
      </c>
      <c r="B3321" s="7" t="s">
        <v>7808</v>
      </c>
      <c r="C3321" s="7" t="s">
        <v>4445</v>
      </c>
      <c r="D3321" s="7" t="s">
        <v>4446</v>
      </c>
      <c r="E3321" s="7" t="s">
        <v>132</v>
      </c>
      <c r="F3321" s="7" t="s">
        <v>0</v>
      </c>
      <c r="G3321" s="7">
        <v>28.95</v>
      </c>
      <c r="H3321" s="7">
        <v>0</v>
      </c>
      <c r="I3321" s="7">
        <v>0</v>
      </c>
      <c r="J3321" s="7">
        <v>28.95</v>
      </c>
      <c r="K3321" s="7" t="s">
        <v>0</v>
      </c>
      <c r="L3321" s="7">
        <v>1</v>
      </c>
      <c r="M3321" s="7" t="s">
        <v>7745</v>
      </c>
      <c r="N3321" s="7"/>
    </row>
    <row r="3322" spans="1:14" hidden="1" x14ac:dyDescent="0.35">
      <c r="A3322" s="7">
        <v>40806049</v>
      </c>
      <c r="B3322" s="7" t="s">
        <v>7809</v>
      </c>
      <c r="C3322" s="7" t="s">
        <v>4445</v>
      </c>
      <c r="D3322" s="7" t="s">
        <v>4446</v>
      </c>
      <c r="E3322" s="7" t="s">
        <v>132</v>
      </c>
      <c r="F3322" s="7" t="s">
        <v>0</v>
      </c>
      <c r="G3322" s="7">
        <v>44.85</v>
      </c>
      <c r="H3322" s="7">
        <v>0</v>
      </c>
      <c r="I3322" s="7">
        <v>0</v>
      </c>
      <c r="J3322" s="7">
        <v>44.85</v>
      </c>
      <c r="K3322" s="7" t="s">
        <v>0</v>
      </c>
      <c r="L3322" s="7">
        <v>1</v>
      </c>
      <c r="M3322" s="7" t="s">
        <v>7745</v>
      </c>
      <c r="N3322" s="7"/>
    </row>
    <row r="3323" spans="1:14" hidden="1" x14ac:dyDescent="0.35">
      <c r="A3323" s="7">
        <v>40806057</v>
      </c>
      <c r="B3323" s="7" t="s">
        <v>7810</v>
      </c>
      <c r="C3323" s="7" t="s">
        <v>4445</v>
      </c>
      <c r="D3323" s="7" t="s">
        <v>4446</v>
      </c>
      <c r="E3323" s="7" t="s">
        <v>132</v>
      </c>
      <c r="F3323" s="7" t="s">
        <v>0</v>
      </c>
      <c r="G3323" s="7">
        <v>54.6</v>
      </c>
      <c r="H3323" s="7">
        <v>0</v>
      </c>
      <c r="I3323" s="7">
        <v>0</v>
      </c>
      <c r="J3323" s="7">
        <v>54.6</v>
      </c>
      <c r="K3323" s="7" t="s">
        <v>0</v>
      </c>
      <c r="L3323" s="7">
        <v>1</v>
      </c>
      <c r="M3323" s="7" t="s">
        <v>7745</v>
      </c>
      <c r="N3323" s="7"/>
    </row>
    <row r="3324" spans="1:14" hidden="1" x14ac:dyDescent="0.35">
      <c r="A3324" s="7">
        <v>40806065</v>
      </c>
      <c r="B3324" s="7" t="s">
        <v>7811</v>
      </c>
      <c r="C3324" s="7" t="s">
        <v>4445</v>
      </c>
      <c r="D3324" s="7" t="s">
        <v>4446</v>
      </c>
      <c r="E3324" s="7" t="s">
        <v>132</v>
      </c>
      <c r="F3324" s="7" t="s">
        <v>0</v>
      </c>
      <c r="G3324" s="7">
        <v>50.25</v>
      </c>
      <c r="H3324" s="7">
        <v>0</v>
      </c>
      <c r="I3324" s="7">
        <v>0</v>
      </c>
      <c r="J3324" s="7">
        <v>50.25</v>
      </c>
      <c r="K3324" s="7" t="s">
        <v>0</v>
      </c>
      <c r="L3324" s="7">
        <v>1</v>
      </c>
      <c r="M3324" s="7" t="s">
        <v>7745</v>
      </c>
      <c r="N3324" s="7"/>
    </row>
    <row r="3325" spans="1:14" hidden="1" x14ac:dyDescent="0.35">
      <c r="A3325" s="7">
        <v>40806073</v>
      </c>
      <c r="B3325" s="7" t="s">
        <v>7812</v>
      </c>
      <c r="C3325" s="7" t="s">
        <v>4445</v>
      </c>
      <c r="D3325" s="7" t="s">
        <v>4446</v>
      </c>
      <c r="E3325" s="7" t="s">
        <v>0</v>
      </c>
      <c r="F3325" s="7" t="s">
        <v>0</v>
      </c>
      <c r="G3325" s="7">
        <v>54.98</v>
      </c>
      <c r="H3325" s="7">
        <v>0</v>
      </c>
      <c r="I3325" s="7">
        <v>0</v>
      </c>
      <c r="J3325" s="7">
        <v>54.98</v>
      </c>
      <c r="K3325" s="7" t="s">
        <v>0</v>
      </c>
      <c r="L3325" s="7">
        <v>1</v>
      </c>
      <c r="M3325" s="7" t="s">
        <v>7745</v>
      </c>
      <c r="N3325" s="7"/>
    </row>
    <row r="3326" spans="1:14" hidden="1" x14ac:dyDescent="0.35">
      <c r="A3326" s="7">
        <v>40806081</v>
      </c>
      <c r="B3326" s="7" t="s">
        <v>7813</v>
      </c>
      <c r="C3326" s="7" t="s">
        <v>4445</v>
      </c>
      <c r="D3326" s="7" t="s">
        <v>4446</v>
      </c>
      <c r="E3326" s="7" t="s">
        <v>132</v>
      </c>
      <c r="F3326" s="7" t="s">
        <v>0</v>
      </c>
      <c r="G3326" s="7">
        <v>59.88</v>
      </c>
      <c r="H3326" s="7">
        <v>0</v>
      </c>
      <c r="I3326" s="7">
        <v>0</v>
      </c>
      <c r="J3326" s="7">
        <v>59.88</v>
      </c>
      <c r="K3326" s="7" t="s">
        <v>0</v>
      </c>
      <c r="L3326" s="7">
        <v>1</v>
      </c>
      <c r="M3326" s="7" t="s">
        <v>7745</v>
      </c>
      <c r="N3326" s="7"/>
    </row>
    <row r="3327" spans="1:14" hidden="1" x14ac:dyDescent="0.35">
      <c r="A3327" s="7">
        <v>40806090</v>
      </c>
      <c r="B3327" s="7" t="s">
        <v>7814</v>
      </c>
      <c r="C3327" s="7" t="s">
        <v>4445</v>
      </c>
      <c r="D3327" s="7" t="s">
        <v>4446</v>
      </c>
      <c r="E3327" s="7" t="s">
        <v>0</v>
      </c>
      <c r="F3327" s="7" t="s">
        <v>0</v>
      </c>
      <c r="G3327" s="7">
        <v>66.260000000000005</v>
      </c>
      <c r="H3327" s="7">
        <v>0</v>
      </c>
      <c r="I3327" s="7">
        <v>0</v>
      </c>
      <c r="J3327" s="7">
        <v>66.260000000000005</v>
      </c>
      <c r="K3327" s="7" t="s">
        <v>0</v>
      </c>
      <c r="L3327" s="7">
        <v>1</v>
      </c>
      <c r="M3327" s="7" t="s">
        <v>7745</v>
      </c>
      <c r="N3327" s="7"/>
    </row>
    <row r="3328" spans="1:14" hidden="1" x14ac:dyDescent="0.35">
      <c r="A3328" s="7">
        <v>40806103</v>
      </c>
      <c r="B3328" s="7" t="s">
        <v>7815</v>
      </c>
      <c r="C3328" s="7" t="s">
        <v>4445</v>
      </c>
      <c r="D3328" s="7" t="s">
        <v>4462</v>
      </c>
      <c r="E3328" s="7" t="s">
        <v>132</v>
      </c>
      <c r="F3328" s="7" t="s">
        <v>0</v>
      </c>
      <c r="G3328" s="7">
        <v>35.54</v>
      </c>
      <c r="H3328" s="7">
        <v>0</v>
      </c>
      <c r="I3328" s="7">
        <v>0</v>
      </c>
      <c r="J3328" s="7">
        <v>35.54</v>
      </c>
      <c r="K3328" s="7" t="s">
        <v>0</v>
      </c>
      <c r="L3328" s="7">
        <v>1</v>
      </c>
      <c r="M3328" s="7" t="s">
        <v>7745</v>
      </c>
      <c r="N3328" s="7"/>
    </row>
    <row r="3329" spans="1:14" hidden="1" x14ac:dyDescent="0.35">
      <c r="A3329" s="7">
        <v>40806111</v>
      </c>
      <c r="B3329" s="7" t="s">
        <v>7816</v>
      </c>
      <c r="C3329" s="7" t="s">
        <v>4445</v>
      </c>
      <c r="D3329" s="7" t="s">
        <v>4462</v>
      </c>
      <c r="E3329" s="7" t="s">
        <v>132</v>
      </c>
      <c r="F3329" s="7" t="s">
        <v>0</v>
      </c>
      <c r="G3329" s="7">
        <v>35.54</v>
      </c>
      <c r="H3329" s="7">
        <v>0</v>
      </c>
      <c r="I3329" s="7">
        <v>0</v>
      </c>
      <c r="J3329" s="7">
        <v>35.54</v>
      </c>
      <c r="K3329" s="7" t="s">
        <v>0</v>
      </c>
      <c r="L3329" s="7">
        <v>1</v>
      </c>
      <c r="M3329" s="7" t="s">
        <v>7745</v>
      </c>
      <c r="N3329" s="7"/>
    </row>
    <row r="3330" spans="1:14" hidden="1" x14ac:dyDescent="0.35">
      <c r="A3330" s="7">
        <v>40807010</v>
      </c>
      <c r="B3330" s="7" t="s">
        <v>7817</v>
      </c>
      <c r="C3330" s="7" t="s">
        <v>4445</v>
      </c>
      <c r="D3330" s="7" t="s">
        <v>4446</v>
      </c>
      <c r="E3330" s="7" t="s">
        <v>132</v>
      </c>
      <c r="F3330" s="7" t="s">
        <v>0</v>
      </c>
      <c r="G3330" s="7">
        <v>61.52</v>
      </c>
      <c r="H3330" s="7">
        <v>0</v>
      </c>
      <c r="I3330" s="7">
        <v>0</v>
      </c>
      <c r="J3330" s="7">
        <v>61.52</v>
      </c>
      <c r="K3330" s="7" t="s">
        <v>0</v>
      </c>
      <c r="L3330" s="7">
        <v>1</v>
      </c>
      <c r="M3330" s="7" t="s">
        <v>7745</v>
      </c>
      <c r="N3330" s="7"/>
    </row>
    <row r="3331" spans="1:14" hidden="1" x14ac:dyDescent="0.35">
      <c r="A3331" s="7">
        <v>40807029</v>
      </c>
      <c r="B3331" s="7" t="s">
        <v>7818</v>
      </c>
      <c r="C3331" s="7" t="s">
        <v>4445</v>
      </c>
      <c r="D3331" s="7" t="s">
        <v>4446</v>
      </c>
      <c r="E3331" s="7" t="s">
        <v>0</v>
      </c>
      <c r="F3331" s="7" t="s">
        <v>0</v>
      </c>
      <c r="G3331" s="7">
        <v>42.9</v>
      </c>
      <c r="H3331" s="7">
        <v>0</v>
      </c>
      <c r="I3331" s="7">
        <v>0</v>
      </c>
      <c r="J3331" s="7">
        <v>42.9</v>
      </c>
      <c r="K3331" s="7" t="s">
        <v>0</v>
      </c>
      <c r="L3331" s="7">
        <v>1</v>
      </c>
      <c r="M3331" s="7" t="s">
        <v>7745</v>
      </c>
      <c r="N3331" s="7"/>
    </row>
    <row r="3332" spans="1:14" hidden="1" x14ac:dyDescent="0.35">
      <c r="A3332" s="7">
        <v>40807037</v>
      </c>
      <c r="B3332" s="7" t="s">
        <v>7819</v>
      </c>
      <c r="C3332" s="7" t="s">
        <v>4445</v>
      </c>
      <c r="D3332" s="7" t="s">
        <v>4446</v>
      </c>
      <c r="E3332" s="7" t="s">
        <v>132</v>
      </c>
      <c r="F3332" s="7" t="s">
        <v>0</v>
      </c>
      <c r="G3332" s="7">
        <v>62.05</v>
      </c>
      <c r="H3332" s="7">
        <v>0</v>
      </c>
      <c r="I3332" s="7">
        <v>0</v>
      </c>
      <c r="J3332" s="7">
        <v>62.05</v>
      </c>
      <c r="K3332" s="7" t="s">
        <v>0</v>
      </c>
      <c r="L3332" s="7">
        <v>1</v>
      </c>
      <c r="M3332" s="7" t="s">
        <v>7745</v>
      </c>
      <c r="N3332" s="7"/>
    </row>
    <row r="3333" spans="1:14" hidden="1" x14ac:dyDescent="0.35">
      <c r="A3333" s="7">
        <v>40807045</v>
      </c>
      <c r="B3333" s="7" t="s">
        <v>7820</v>
      </c>
      <c r="C3333" s="7" t="s">
        <v>4445</v>
      </c>
      <c r="D3333" s="7" t="s">
        <v>4446</v>
      </c>
      <c r="E3333" s="7" t="s">
        <v>0</v>
      </c>
      <c r="F3333" s="7" t="s">
        <v>0</v>
      </c>
      <c r="G3333" s="7">
        <v>75.849999999999994</v>
      </c>
      <c r="H3333" s="7">
        <v>0</v>
      </c>
      <c r="I3333" s="7">
        <v>0</v>
      </c>
      <c r="J3333" s="7">
        <v>75.849999999999994</v>
      </c>
      <c r="K3333" s="7" t="s">
        <v>0</v>
      </c>
      <c r="L3333" s="7">
        <v>1</v>
      </c>
      <c r="M3333" s="7" t="s">
        <v>7745</v>
      </c>
      <c r="N3333" s="7"/>
    </row>
    <row r="3334" spans="1:14" hidden="1" x14ac:dyDescent="0.35">
      <c r="A3334" s="7">
        <v>40807053</v>
      </c>
      <c r="B3334" s="7" t="s">
        <v>7821</v>
      </c>
      <c r="C3334" s="7" t="s">
        <v>4445</v>
      </c>
      <c r="D3334" s="7" t="s">
        <v>4446</v>
      </c>
      <c r="E3334" s="7" t="s">
        <v>132</v>
      </c>
      <c r="F3334" s="7" t="s">
        <v>0</v>
      </c>
      <c r="G3334" s="7">
        <v>52.11</v>
      </c>
      <c r="H3334" s="7">
        <v>0</v>
      </c>
      <c r="I3334" s="7">
        <v>0</v>
      </c>
      <c r="J3334" s="7">
        <v>52.11</v>
      </c>
      <c r="K3334" s="7" t="s">
        <v>0</v>
      </c>
      <c r="L3334" s="7">
        <v>1</v>
      </c>
      <c r="M3334" s="7" t="s">
        <v>7745</v>
      </c>
      <c r="N3334" s="7"/>
    </row>
    <row r="3335" spans="1:14" hidden="1" x14ac:dyDescent="0.35">
      <c r="A3335" s="7">
        <v>40807061</v>
      </c>
      <c r="B3335" s="7" t="s">
        <v>7822</v>
      </c>
      <c r="C3335" s="7" t="s">
        <v>4445</v>
      </c>
      <c r="D3335" s="7" t="s">
        <v>4446</v>
      </c>
      <c r="E3335" s="7" t="s">
        <v>132</v>
      </c>
      <c r="F3335" s="7" t="s">
        <v>0</v>
      </c>
      <c r="G3335" s="7">
        <v>57.18</v>
      </c>
      <c r="H3335" s="7">
        <v>0</v>
      </c>
      <c r="I3335" s="7">
        <v>0</v>
      </c>
      <c r="J3335" s="7">
        <v>57.18</v>
      </c>
      <c r="K3335" s="7" t="s">
        <v>0</v>
      </c>
      <c r="L3335" s="7">
        <v>1</v>
      </c>
      <c r="M3335" s="7" t="s">
        <v>7745</v>
      </c>
      <c r="N3335" s="7"/>
    </row>
    <row r="3336" spans="1:14" hidden="1" x14ac:dyDescent="0.35">
      <c r="A3336" s="7">
        <v>40807070</v>
      </c>
      <c r="B3336" s="7" t="s">
        <v>7823</v>
      </c>
      <c r="C3336" s="7" t="s">
        <v>4445</v>
      </c>
      <c r="D3336" s="7" t="s">
        <v>4446</v>
      </c>
      <c r="E3336" s="7" t="s">
        <v>0</v>
      </c>
      <c r="F3336" s="7" t="s">
        <v>0</v>
      </c>
      <c r="G3336" s="7">
        <v>40.03</v>
      </c>
      <c r="H3336" s="7">
        <v>0</v>
      </c>
      <c r="I3336" s="7">
        <v>0</v>
      </c>
      <c r="J3336" s="7">
        <v>40.03</v>
      </c>
      <c r="K3336" s="7" t="s">
        <v>0</v>
      </c>
      <c r="L3336" s="7">
        <v>1</v>
      </c>
      <c r="M3336" s="7" t="s">
        <v>7745</v>
      </c>
      <c r="N3336" s="7"/>
    </row>
    <row r="3337" spans="1:14" hidden="1" x14ac:dyDescent="0.35">
      <c r="A3337" s="7">
        <v>40808017</v>
      </c>
      <c r="B3337" s="7" t="s">
        <v>7824</v>
      </c>
      <c r="C3337" s="7" t="s">
        <v>4445</v>
      </c>
      <c r="D3337" s="7" t="s">
        <v>4446</v>
      </c>
      <c r="E3337" s="7" t="s">
        <v>132</v>
      </c>
      <c r="F3337" s="7" t="s">
        <v>0</v>
      </c>
      <c r="G3337" s="7">
        <v>19.25</v>
      </c>
      <c r="H3337" s="7">
        <v>0</v>
      </c>
      <c r="I3337" s="7">
        <v>0</v>
      </c>
      <c r="J3337" s="7">
        <v>19.25</v>
      </c>
      <c r="K3337" s="7" t="s">
        <v>0</v>
      </c>
      <c r="L3337" s="7">
        <v>1</v>
      </c>
      <c r="M3337" s="7" t="s">
        <v>7745</v>
      </c>
      <c r="N3337" s="7"/>
    </row>
    <row r="3338" spans="1:14" hidden="1" x14ac:dyDescent="0.35">
      <c r="A3338" s="7">
        <v>40808025</v>
      </c>
      <c r="B3338" s="7" t="s">
        <v>7825</v>
      </c>
      <c r="C3338" s="7" t="s">
        <v>4445</v>
      </c>
      <c r="D3338" s="7" t="s">
        <v>4446</v>
      </c>
      <c r="E3338" s="7" t="s">
        <v>132</v>
      </c>
      <c r="F3338" s="7" t="s">
        <v>0</v>
      </c>
      <c r="G3338" s="7">
        <v>33.200000000000003</v>
      </c>
      <c r="H3338" s="7">
        <v>0</v>
      </c>
      <c r="I3338" s="7">
        <v>0</v>
      </c>
      <c r="J3338" s="7">
        <v>33.200000000000003</v>
      </c>
      <c r="K3338" s="7" t="s">
        <v>0</v>
      </c>
      <c r="L3338" s="7">
        <v>1</v>
      </c>
      <c r="M3338" s="7" t="s">
        <v>7745</v>
      </c>
      <c r="N3338" s="7"/>
    </row>
    <row r="3339" spans="1:14" hidden="1" x14ac:dyDescent="0.35">
      <c r="A3339" s="7">
        <v>40808026</v>
      </c>
      <c r="B3339" s="7" t="s">
        <v>7826</v>
      </c>
      <c r="C3339" s="7" t="s">
        <v>4445</v>
      </c>
      <c r="D3339" s="7" t="s">
        <v>4446</v>
      </c>
      <c r="E3339" s="7" t="s">
        <v>132</v>
      </c>
      <c r="F3339" s="7" t="s">
        <v>0</v>
      </c>
      <c r="G3339" s="7">
        <v>22.35</v>
      </c>
      <c r="H3339" s="7">
        <v>0</v>
      </c>
      <c r="I3339" s="7">
        <v>0</v>
      </c>
      <c r="J3339" s="7">
        <v>22.35</v>
      </c>
      <c r="K3339" s="7" t="s">
        <v>0</v>
      </c>
      <c r="L3339" s="7">
        <v>1</v>
      </c>
      <c r="M3339" s="7" t="s">
        <v>7745</v>
      </c>
      <c r="N3339" s="7"/>
    </row>
    <row r="3340" spans="1:14" hidden="1" x14ac:dyDescent="0.35">
      <c r="A3340" s="7">
        <v>40808033</v>
      </c>
      <c r="B3340" s="7" t="s">
        <v>7827</v>
      </c>
      <c r="C3340" s="7" t="s">
        <v>4445</v>
      </c>
      <c r="D3340" s="7" t="s">
        <v>4446</v>
      </c>
      <c r="E3340" s="7" t="s">
        <v>0</v>
      </c>
      <c r="F3340" s="7" t="s">
        <v>0</v>
      </c>
      <c r="G3340" s="7">
        <v>87.39</v>
      </c>
      <c r="H3340" s="7">
        <v>0</v>
      </c>
      <c r="I3340" s="7">
        <v>0</v>
      </c>
      <c r="J3340" s="7">
        <v>87.39</v>
      </c>
      <c r="K3340" s="7" t="s">
        <v>0</v>
      </c>
      <c r="L3340" s="7">
        <v>1</v>
      </c>
      <c r="M3340" s="7" t="s">
        <v>7745</v>
      </c>
      <c r="N3340" s="7"/>
    </row>
    <row r="3341" spans="1:14" hidden="1" x14ac:dyDescent="0.35">
      <c r="A3341" s="7">
        <v>40808041</v>
      </c>
      <c r="B3341" s="7" t="s">
        <v>7828</v>
      </c>
      <c r="C3341" s="7" t="s">
        <v>4445</v>
      </c>
      <c r="D3341" s="7" t="s">
        <v>4446</v>
      </c>
      <c r="E3341" s="7" t="s">
        <v>0</v>
      </c>
      <c r="F3341" s="7" t="s">
        <v>0</v>
      </c>
      <c r="G3341" s="7">
        <v>87.39</v>
      </c>
      <c r="H3341" s="7">
        <v>0</v>
      </c>
      <c r="I3341" s="7">
        <v>0</v>
      </c>
      <c r="J3341" s="7">
        <v>87.39</v>
      </c>
      <c r="K3341" s="7" t="s">
        <v>0</v>
      </c>
      <c r="L3341" s="7">
        <v>1</v>
      </c>
      <c r="M3341" s="7" t="s">
        <v>7745</v>
      </c>
      <c r="N3341" s="7"/>
    </row>
    <row r="3342" spans="1:14" hidden="1" x14ac:dyDescent="0.35">
      <c r="A3342" s="7">
        <v>40808050</v>
      </c>
      <c r="B3342" s="7" t="s">
        <v>7829</v>
      </c>
      <c r="C3342" s="7" t="s">
        <v>4445</v>
      </c>
      <c r="D3342" s="7" t="s">
        <v>4446</v>
      </c>
      <c r="E3342" s="7" t="s">
        <v>0</v>
      </c>
      <c r="F3342" s="7" t="s">
        <v>0</v>
      </c>
      <c r="G3342" s="7">
        <v>32</v>
      </c>
      <c r="H3342" s="7">
        <v>0</v>
      </c>
      <c r="I3342" s="7">
        <v>0</v>
      </c>
      <c r="J3342" s="7">
        <v>32</v>
      </c>
      <c r="K3342" s="7" t="s">
        <v>0</v>
      </c>
      <c r="L3342" s="7">
        <v>1</v>
      </c>
      <c r="M3342" s="7" t="s">
        <v>7745</v>
      </c>
      <c r="N3342" s="7"/>
    </row>
    <row r="3343" spans="1:14" ht="26" hidden="1" x14ac:dyDescent="0.35">
      <c r="A3343" s="7">
        <v>40808114</v>
      </c>
      <c r="B3343" s="7" t="s">
        <v>7830</v>
      </c>
      <c r="C3343" s="7" t="s">
        <v>4445</v>
      </c>
      <c r="D3343" s="7" t="s">
        <v>4446</v>
      </c>
      <c r="E3343" s="7" t="s">
        <v>0</v>
      </c>
      <c r="F3343" s="7" t="s">
        <v>0</v>
      </c>
      <c r="G3343" s="7">
        <v>208.85</v>
      </c>
      <c r="H3343" s="7">
        <v>0</v>
      </c>
      <c r="I3343" s="7">
        <v>0</v>
      </c>
      <c r="J3343" s="7">
        <v>208.85</v>
      </c>
      <c r="K3343" s="7" t="s">
        <v>0</v>
      </c>
      <c r="L3343" s="7">
        <v>1</v>
      </c>
      <c r="M3343" s="7" t="s">
        <v>7745</v>
      </c>
      <c r="N3343" s="7"/>
    </row>
    <row r="3344" spans="1:14" hidden="1" x14ac:dyDescent="0.35">
      <c r="A3344" s="7">
        <v>40808122</v>
      </c>
      <c r="B3344" s="7" t="s">
        <v>7831</v>
      </c>
      <c r="C3344" s="7" t="s">
        <v>4445</v>
      </c>
      <c r="D3344" s="7" t="s">
        <v>4446</v>
      </c>
      <c r="E3344" s="7" t="s">
        <v>0</v>
      </c>
      <c r="F3344" s="7" t="s">
        <v>0</v>
      </c>
      <c r="G3344" s="7">
        <v>58.5</v>
      </c>
      <c r="H3344" s="7">
        <v>0</v>
      </c>
      <c r="I3344" s="7">
        <v>0</v>
      </c>
      <c r="J3344" s="7">
        <v>58.5</v>
      </c>
      <c r="K3344" s="7" t="s">
        <v>0</v>
      </c>
      <c r="L3344" s="7">
        <v>1</v>
      </c>
      <c r="M3344" s="7" t="s">
        <v>7745</v>
      </c>
      <c r="N3344" s="7"/>
    </row>
    <row r="3345" spans="1:14" hidden="1" x14ac:dyDescent="0.35">
      <c r="A3345" s="7">
        <v>40808130</v>
      </c>
      <c r="B3345" s="7" t="s">
        <v>7832</v>
      </c>
      <c r="C3345" s="7" t="s">
        <v>4445</v>
      </c>
      <c r="D3345" s="7" t="s">
        <v>4446</v>
      </c>
      <c r="E3345" s="7" t="s">
        <v>0</v>
      </c>
      <c r="F3345" s="7" t="s">
        <v>0</v>
      </c>
      <c r="G3345" s="7">
        <v>72.92</v>
      </c>
      <c r="H3345" s="7">
        <v>0</v>
      </c>
      <c r="I3345" s="7">
        <v>0</v>
      </c>
      <c r="J3345" s="7">
        <v>72.92</v>
      </c>
      <c r="K3345" s="7" t="s">
        <v>0</v>
      </c>
      <c r="L3345" s="7">
        <v>1</v>
      </c>
      <c r="M3345" s="7" t="s">
        <v>7745</v>
      </c>
      <c r="N3345" s="7"/>
    </row>
    <row r="3346" spans="1:14" ht="26" hidden="1" x14ac:dyDescent="0.35">
      <c r="A3346" s="7">
        <v>40808149</v>
      </c>
      <c r="B3346" s="7" t="s">
        <v>7833</v>
      </c>
      <c r="C3346" s="7" t="s">
        <v>4445</v>
      </c>
      <c r="D3346" s="7" t="s">
        <v>4446</v>
      </c>
      <c r="E3346" s="7" t="s">
        <v>0</v>
      </c>
      <c r="F3346" s="7" t="s">
        <v>132</v>
      </c>
      <c r="G3346" s="7">
        <v>88.08</v>
      </c>
      <c r="H3346" s="7">
        <v>0</v>
      </c>
      <c r="I3346" s="7">
        <v>0</v>
      </c>
      <c r="J3346" s="7">
        <v>88.08</v>
      </c>
      <c r="K3346" s="7" t="s">
        <v>0</v>
      </c>
      <c r="L3346" s="7">
        <v>1</v>
      </c>
      <c r="M3346" s="7" t="s">
        <v>7745</v>
      </c>
      <c r="N3346" s="7"/>
    </row>
    <row r="3347" spans="1:14" hidden="1" x14ac:dyDescent="0.35">
      <c r="A3347" s="7">
        <v>40808165</v>
      </c>
      <c r="B3347" s="7" t="s">
        <v>7834</v>
      </c>
      <c r="C3347" s="7" t="s">
        <v>4445</v>
      </c>
      <c r="D3347" s="7" t="s">
        <v>4446</v>
      </c>
      <c r="E3347" s="7" t="s">
        <v>0</v>
      </c>
      <c r="F3347" s="7" t="s">
        <v>0</v>
      </c>
      <c r="G3347" s="7">
        <v>36.549999999999997</v>
      </c>
      <c r="H3347" s="7">
        <v>0</v>
      </c>
      <c r="I3347" s="7">
        <v>0</v>
      </c>
      <c r="J3347" s="7">
        <v>36.549999999999997</v>
      </c>
      <c r="K3347" s="7" t="s">
        <v>0</v>
      </c>
      <c r="L3347" s="7">
        <v>1</v>
      </c>
      <c r="M3347" s="7" t="s">
        <v>7745</v>
      </c>
      <c r="N3347" s="7"/>
    </row>
    <row r="3348" spans="1:14" ht="26" hidden="1" x14ac:dyDescent="0.35">
      <c r="A3348" s="7">
        <v>40808190</v>
      </c>
      <c r="B3348" s="7" t="s">
        <v>7835</v>
      </c>
      <c r="C3348" s="7" t="s">
        <v>4445</v>
      </c>
      <c r="D3348" s="7" t="s">
        <v>4446</v>
      </c>
      <c r="E3348" s="7" t="s">
        <v>0</v>
      </c>
      <c r="F3348" s="7" t="s">
        <v>0</v>
      </c>
      <c r="G3348" s="7">
        <v>53.75</v>
      </c>
      <c r="H3348" s="7">
        <v>55.59</v>
      </c>
      <c r="I3348" s="7">
        <v>0</v>
      </c>
      <c r="J3348" s="7">
        <v>109.34</v>
      </c>
      <c r="K3348" s="7" t="s">
        <v>0</v>
      </c>
      <c r="L3348" s="7">
        <v>0</v>
      </c>
      <c r="M3348" s="7" t="s">
        <v>7745</v>
      </c>
      <c r="N3348" s="7"/>
    </row>
    <row r="3349" spans="1:14" ht="26" hidden="1" x14ac:dyDescent="0.35">
      <c r="A3349" s="7">
        <v>40808203</v>
      </c>
      <c r="B3349" s="7" t="s">
        <v>7836</v>
      </c>
      <c r="C3349" s="7" t="s">
        <v>4445</v>
      </c>
      <c r="D3349" s="7" t="s">
        <v>4446</v>
      </c>
      <c r="E3349" s="7" t="s">
        <v>0</v>
      </c>
      <c r="F3349" s="7" t="s">
        <v>0</v>
      </c>
      <c r="G3349" s="7">
        <v>53.75</v>
      </c>
      <c r="H3349" s="7">
        <v>55.59</v>
      </c>
      <c r="I3349" s="7">
        <v>0</v>
      </c>
      <c r="J3349" s="7">
        <v>109.34</v>
      </c>
      <c r="K3349" s="7" t="s">
        <v>0</v>
      </c>
      <c r="L3349" s="7">
        <v>0</v>
      </c>
      <c r="M3349" s="7" t="s">
        <v>7745</v>
      </c>
      <c r="N3349" s="7"/>
    </row>
    <row r="3350" spans="1:14" ht="26" hidden="1" x14ac:dyDescent="0.35">
      <c r="A3350" s="7">
        <v>40808211</v>
      </c>
      <c r="B3350" s="7" t="s">
        <v>7837</v>
      </c>
      <c r="C3350" s="7" t="s">
        <v>4445</v>
      </c>
      <c r="D3350" s="7" t="s">
        <v>4446</v>
      </c>
      <c r="E3350" s="7" t="s">
        <v>0</v>
      </c>
      <c r="F3350" s="7" t="s">
        <v>0</v>
      </c>
      <c r="G3350" s="7">
        <v>53.75</v>
      </c>
      <c r="H3350" s="7">
        <v>55.59</v>
      </c>
      <c r="I3350" s="7">
        <v>0</v>
      </c>
      <c r="J3350" s="7">
        <v>109.34</v>
      </c>
      <c r="K3350" s="7" t="s">
        <v>0</v>
      </c>
      <c r="L3350" s="7">
        <v>0</v>
      </c>
      <c r="M3350" s="7" t="s">
        <v>7745</v>
      </c>
      <c r="N3350" s="7"/>
    </row>
    <row r="3351" spans="1:14" ht="26" hidden="1" x14ac:dyDescent="0.35">
      <c r="A3351" s="7">
        <v>40808220</v>
      </c>
      <c r="B3351" s="7" t="s">
        <v>7838</v>
      </c>
      <c r="C3351" s="7" t="s">
        <v>4445</v>
      </c>
      <c r="D3351" s="7" t="s">
        <v>4446</v>
      </c>
      <c r="E3351" s="7" t="s">
        <v>0</v>
      </c>
      <c r="F3351" s="7" t="s">
        <v>0</v>
      </c>
      <c r="G3351" s="7">
        <v>24.42</v>
      </c>
      <c r="H3351" s="7">
        <v>112.8</v>
      </c>
      <c r="I3351" s="7">
        <v>0</v>
      </c>
      <c r="J3351" s="7">
        <v>137.22</v>
      </c>
      <c r="K3351" s="7" t="s">
        <v>0</v>
      </c>
      <c r="L3351" s="7">
        <v>0</v>
      </c>
      <c r="M3351" s="7" t="s">
        <v>7745</v>
      </c>
      <c r="N3351" s="7"/>
    </row>
    <row r="3352" spans="1:14" ht="26" hidden="1" x14ac:dyDescent="0.35">
      <c r="A3352" s="7">
        <v>40808238</v>
      </c>
      <c r="B3352" s="7" t="s">
        <v>7839</v>
      </c>
      <c r="C3352" s="7" t="s">
        <v>4445</v>
      </c>
      <c r="D3352" s="7" t="s">
        <v>4446</v>
      </c>
      <c r="E3352" s="7" t="s">
        <v>0</v>
      </c>
      <c r="F3352" s="7" t="s">
        <v>0</v>
      </c>
      <c r="G3352" s="7">
        <v>24.42</v>
      </c>
      <c r="H3352" s="7">
        <v>112.8</v>
      </c>
      <c r="I3352" s="7">
        <v>0</v>
      </c>
      <c r="J3352" s="7">
        <v>137.22</v>
      </c>
      <c r="K3352" s="7" t="s">
        <v>0</v>
      </c>
      <c r="L3352" s="7">
        <v>0</v>
      </c>
      <c r="M3352" s="7" t="s">
        <v>7745</v>
      </c>
      <c r="N3352" s="7"/>
    </row>
    <row r="3353" spans="1:14" ht="26" hidden="1" x14ac:dyDescent="0.35">
      <c r="A3353" s="7">
        <v>40808246</v>
      </c>
      <c r="B3353" s="7" t="s">
        <v>7840</v>
      </c>
      <c r="C3353" s="7" t="s">
        <v>4445</v>
      </c>
      <c r="D3353" s="7" t="s">
        <v>4446</v>
      </c>
      <c r="E3353" s="7" t="s">
        <v>0</v>
      </c>
      <c r="F3353" s="7" t="s">
        <v>0</v>
      </c>
      <c r="G3353" s="7">
        <v>24.42</v>
      </c>
      <c r="H3353" s="7">
        <v>112.8</v>
      </c>
      <c r="I3353" s="7">
        <v>0</v>
      </c>
      <c r="J3353" s="7">
        <v>137.22</v>
      </c>
      <c r="K3353" s="7" t="s">
        <v>0</v>
      </c>
      <c r="L3353" s="7">
        <v>0</v>
      </c>
      <c r="M3353" s="7" t="s">
        <v>7745</v>
      </c>
      <c r="N3353" s="7"/>
    </row>
    <row r="3354" spans="1:14" ht="26" hidden="1" x14ac:dyDescent="0.35">
      <c r="A3354" s="7">
        <v>40808254</v>
      </c>
      <c r="B3354" s="7" t="s">
        <v>7841</v>
      </c>
      <c r="C3354" s="7" t="s">
        <v>4445</v>
      </c>
      <c r="D3354" s="7" t="s">
        <v>4446</v>
      </c>
      <c r="E3354" s="7" t="s">
        <v>0</v>
      </c>
      <c r="F3354" s="7" t="s">
        <v>0</v>
      </c>
      <c r="G3354" s="7">
        <v>73.75</v>
      </c>
      <c r="H3354" s="7">
        <v>76.55</v>
      </c>
      <c r="I3354" s="7">
        <v>0</v>
      </c>
      <c r="J3354" s="7">
        <v>150.30000000000001</v>
      </c>
      <c r="K3354" s="7" t="s">
        <v>0</v>
      </c>
      <c r="L3354" s="7">
        <v>0</v>
      </c>
      <c r="M3354" s="7" t="s">
        <v>7745</v>
      </c>
      <c r="N3354" s="7"/>
    </row>
    <row r="3355" spans="1:14" ht="26" hidden="1" x14ac:dyDescent="0.35">
      <c r="A3355" s="7">
        <v>40808262</v>
      </c>
      <c r="B3355" s="7" t="s">
        <v>7842</v>
      </c>
      <c r="C3355" s="7" t="s">
        <v>4445</v>
      </c>
      <c r="D3355" s="7" t="s">
        <v>4446</v>
      </c>
      <c r="E3355" s="7" t="s">
        <v>0</v>
      </c>
      <c r="F3355" s="7" t="s">
        <v>0</v>
      </c>
      <c r="G3355" s="7">
        <v>73.75</v>
      </c>
      <c r="H3355" s="7">
        <v>76.55</v>
      </c>
      <c r="I3355" s="7">
        <v>0</v>
      </c>
      <c r="J3355" s="7">
        <v>150.30000000000001</v>
      </c>
      <c r="K3355" s="7" t="s">
        <v>0</v>
      </c>
      <c r="L3355" s="7">
        <v>0</v>
      </c>
      <c r="M3355" s="7" t="s">
        <v>7745</v>
      </c>
      <c r="N3355" s="7"/>
    </row>
    <row r="3356" spans="1:14" hidden="1" x14ac:dyDescent="0.35">
      <c r="A3356" s="7">
        <v>40808289</v>
      </c>
      <c r="B3356" s="7" t="s">
        <v>7843</v>
      </c>
      <c r="C3356" s="7" t="s">
        <v>4445</v>
      </c>
      <c r="D3356" s="7" t="s">
        <v>4446</v>
      </c>
      <c r="E3356" s="7" t="s">
        <v>0</v>
      </c>
      <c r="F3356" s="7" t="s">
        <v>0</v>
      </c>
      <c r="G3356" s="7">
        <v>150.78</v>
      </c>
      <c r="H3356" s="7">
        <v>0</v>
      </c>
      <c r="I3356" s="7">
        <v>0</v>
      </c>
      <c r="J3356" s="7">
        <v>150.78</v>
      </c>
      <c r="K3356" s="7" t="s">
        <v>0</v>
      </c>
      <c r="L3356" s="7">
        <v>0</v>
      </c>
      <c r="M3356" s="7" t="s">
        <v>7745</v>
      </c>
      <c r="N3356" s="7"/>
    </row>
    <row r="3357" spans="1:14" hidden="1" x14ac:dyDescent="0.35">
      <c r="A3357" s="7">
        <v>40808297</v>
      </c>
      <c r="B3357" s="7" t="s">
        <v>7844</v>
      </c>
      <c r="C3357" s="7" t="s">
        <v>4445</v>
      </c>
      <c r="D3357" s="7" t="s">
        <v>4446</v>
      </c>
      <c r="E3357" s="7" t="s">
        <v>0</v>
      </c>
      <c r="F3357" s="7" t="s">
        <v>0</v>
      </c>
      <c r="G3357" s="7">
        <v>150.78</v>
      </c>
      <c r="H3357" s="7">
        <v>0</v>
      </c>
      <c r="I3357" s="7">
        <v>0</v>
      </c>
      <c r="J3357" s="7">
        <v>150.78</v>
      </c>
      <c r="K3357" s="7" t="s">
        <v>0</v>
      </c>
      <c r="L3357" s="7">
        <v>0</v>
      </c>
      <c r="M3357" s="7" t="s">
        <v>7745</v>
      </c>
      <c r="N3357" s="7"/>
    </row>
    <row r="3358" spans="1:14" hidden="1" x14ac:dyDescent="0.35">
      <c r="A3358" s="7">
        <v>40809013</v>
      </c>
      <c r="B3358" s="7" t="s">
        <v>7845</v>
      </c>
      <c r="C3358" s="7" t="s">
        <v>4445</v>
      </c>
      <c r="D3358" s="7" t="s">
        <v>4446</v>
      </c>
      <c r="E3358" s="7" t="s">
        <v>0</v>
      </c>
      <c r="F3358" s="7" t="s">
        <v>0</v>
      </c>
      <c r="G3358" s="7">
        <v>57.7</v>
      </c>
      <c r="H3358" s="7">
        <v>0</v>
      </c>
      <c r="I3358" s="7">
        <v>0</v>
      </c>
      <c r="J3358" s="7">
        <v>57.7</v>
      </c>
      <c r="K3358" s="7" t="s">
        <v>0</v>
      </c>
      <c r="L3358" s="7">
        <v>1</v>
      </c>
      <c r="M3358" s="7" t="s">
        <v>7745</v>
      </c>
      <c r="N3358" s="7"/>
    </row>
    <row r="3359" spans="1:14" hidden="1" x14ac:dyDescent="0.35">
      <c r="A3359" s="7">
        <v>40809021</v>
      </c>
      <c r="B3359" s="7" t="s">
        <v>7846</v>
      </c>
      <c r="C3359" s="7" t="s">
        <v>4445</v>
      </c>
      <c r="D3359" s="7" t="s">
        <v>4446</v>
      </c>
      <c r="E3359" s="7" t="s">
        <v>0</v>
      </c>
      <c r="F3359" s="7" t="s">
        <v>0</v>
      </c>
      <c r="G3359" s="7">
        <v>54.87</v>
      </c>
      <c r="H3359" s="7">
        <v>0</v>
      </c>
      <c r="I3359" s="7">
        <v>0</v>
      </c>
      <c r="J3359" s="7">
        <v>54.87</v>
      </c>
      <c r="K3359" s="7" t="s">
        <v>0</v>
      </c>
      <c r="L3359" s="7">
        <v>1</v>
      </c>
      <c r="M3359" s="7" t="s">
        <v>7745</v>
      </c>
      <c r="N3359" s="7"/>
    </row>
    <row r="3360" spans="1:14" hidden="1" x14ac:dyDescent="0.35">
      <c r="A3360" s="7">
        <v>40809030</v>
      </c>
      <c r="B3360" s="7" t="s">
        <v>7847</v>
      </c>
      <c r="C3360" s="7" t="s">
        <v>4445</v>
      </c>
      <c r="D3360" s="7" t="s">
        <v>4462</v>
      </c>
      <c r="E3360" s="7" t="s">
        <v>0</v>
      </c>
      <c r="F3360" s="7" t="s">
        <v>0</v>
      </c>
      <c r="G3360" s="7">
        <v>79.22</v>
      </c>
      <c r="H3360" s="7">
        <v>0</v>
      </c>
      <c r="I3360" s="7">
        <v>0</v>
      </c>
      <c r="J3360" s="7">
        <v>79.22</v>
      </c>
      <c r="K3360" s="7" t="s">
        <v>0</v>
      </c>
      <c r="L3360" s="7">
        <v>1</v>
      </c>
      <c r="M3360" s="7" t="s">
        <v>7745</v>
      </c>
      <c r="N3360" s="7"/>
    </row>
    <row r="3361" spans="1:14" hidden="1" x14ac:dyDescent="0.35">
      <c r="A3361" s="7">
        <v>40809048</v>
      </c>
      <c r="B3361" s="7" t="s">
        <v>7848</v>
      </c>
      <c r="C3361" s="7" t="s">
        <v>4445</v>
      </c>
      <c r="D3361" s="7" t="s">
        <v>4446</v>
      </c>
      <c r="E3361" s="7" t="s">
        <v>0</v>
      </c>
      <c r="F3361" s="7" t="s">
        <v>0</v>
      </c>
      <c r="G3361" s="7">
        <v>50.8</v>
      </c>
      <c r="H3361" s="7">
        <v>0</v>
      </c>
      <c r="I3361" s="7">
        <v>0</v>
      </c>
      <c r="J3361" s="7">
        <v>50.8</v>
      </c>
      <c r="K3361" s="7" t="s">
        <v>0</v>
      </c>
      <c r="L3361" s="7">
        <v>1</v>
      </c>
      <c r="M3361" s="7" t="s">
        <v>7745</v>
      </c>
      <c r="N3361" s="7"/>
    </row>
    <row r="3362" spans="1:14" hidden="1" x14ac:dyDescent="0.35">
      <c r="A3362" s="7">
        <v>40809056</v>
      </c>
      <c r="B3362" s="7" t="s">
        <v>7849</v>
      </c>
      <c r="C3362" s="7" t="s">
        <v>4445</v>
      </c>
      <c r="D3362" s="7" t="s">
        <v>4446</v>
      </c>
      <c r="E3362" s="7" t="s">
        <v>132</v>
      </c>
      <c r="F3362" s="7" t="s">
        <v>0</v>
      </c>
      <c r="G3362" s="7">
        <v>36.24</v>
      </c>
      <c r="H3362" s="7">
        <v>0</v>
      </c>
      <c r="I3362" s="7">
        <v>0</v>
      </c>
      <c r="J3362" s="7">
        <v>36.24</v>
      </c>
      <c r="K3362" s="7" t="s">
        <v>0</v>
      </c>
      <c r="L3362" s="7">
        <v>1</v>
      </c>
      <c r="M3362" s="7" t="s">
        <v>7745</v>
      </c>
      <c r="N3362" s="7"/>
    </row>
    <row r="3363" spans="1:14" hidden="1" x14ac:dyDescent="0.35">
      <c r="A3363" s="7">
        <v>40809064</v>
      </c>
      <c r="B3363" s="7" t="s">
        <v>7850</v>
      </c>
      <c r="C3363" s="7" t="s">
        <v>4445</v>
      </c>
      <c r="D3363" s="7" t="s">
        <v>4462</v>
      </c>
      <c r="E3363" s="7" t="s">
        <v>132</v>
      </c>
      <c r="F3363" s="7" t="s">
        <v>0</v>
      </c>
      <c r="G3363" s="7">
        <v>73.67</v>
      </c>
      <c r="H3363" s="7">
        <v>0</v>
      </c>
      <c r="I3363" s="7">
        <v>0</v>
      </c>
      <c r="J3363" s="7">
        <v>73.67</v>
      </c>
      <c r="K3363" s="7" t="s">
        <v>0</v>
      </c>
      <c r="L3363" s="7">
        <v>1</v>
      </c>
      <c r="M3363" s="7" t="s">
        <v>7745</v>
      </c>
      <c r="N3363" s="7"/>
    </row>
    <row r="3364" spans="1:14" hidden="1" x14ac:dyDescent="0.35">
      <c r="A3364" s="7">
        <v>40809072</v>
      </c>
      <c r="B3364" s="7" t="s">
        <v>7851</v>
      </c>
      <c r="C3364" s="7" t="s">
        <v>4445</v>
      </c>
      <c r="D3364" s="7" t="s">
        <v>4462</v>
      </c>
      <c r="E3364" s="7" t="s">
        <v>132</v>
      </c>
      <c r="F3364" s="7" t="s">
        <v>0</v>
      </c>
      <c r="G3364" s="7">
        <v>53.96</v>
      </c>
      <c r="H3364" s="7">
        <v>0</v>
      </c>
      <c r="I3364" s="7">
        <v>0</v>
      </c>
      <c r="J3364" s="7">
        <v>53.96</v>
      </c>
      <c r="K3364" s="7" t="s">
        <v>0</v>
      </c>
      <c r="L3364" s="7">
        <v>1</v>
      </c>
      <c r="M3364" s="7" t="s">
        <v>7745</v>
      </c>
      <c r="N3364" s="7"/>
    </row>
    <row r="3365" spans="1:14" hidden="1" x14ac:dyDescent="0.35">
      <c r="A3365" s="7">
        <v>40809080</v>
      </c>
      <c r="B3365" s="7" t="s">
        <v>7852</v>
      </c>
      <c r="C3365" s="7" t="s">
        <v>4445</v>
      </c>
      <c r="D3365" s="7" t="s">
        <v>4446</v>
      </c>
      <c r="E3365" s="7" t="s">
        <v>0</v>
      </c>
      <c r="F3365" s="7" t="s">
        <v>0</v>
      </c>
      <c r="G3365" s="7">
        <v>48.85</v>
      </c>
      <c r="H3365" s="7">
        <v>0</v>
      </c>
      <c r="I3365" s="7">
        <v>0</v>
      </c>
      <c r="J3365" s="7">
        <v>48.85</v>
      </c>
      <c r="K3365" s="7" t="s">
        <v>0</v>
      </c>
      <c r="L3365" s="7">
        <v>1</v>
      </c>
      <c r="M3365" s="7" t="s">
        <v>7745</v>
      </c>
      <c r="N3365" s="7"/>
    </row>
    <row r="3366" spans="1:14" hidden="1" x14ac:dyDescent="0.35">
      <c r="A3366" s="7">
        <v>40809099</v>
      </c>
      <c r="B3366" s="7" t="s">
        <v>7853</v>
      </c>
      <c r="C3366" s="7" t="s">
        <v>4445</v>
      </c>
      <c r="D3366" s="7" t="s">
        <v>4446</v>
      </c>
      <c r="E3366" s="7" t="s">
        <v>0</v>
      </c>
      <c r="F3366" s="7" t="s">
        <v>0</v>
      </c>
      <c r="G3366" s="7">
        <v>86.5</v>
      </c>
      <c r="H3366" s="7">
        <v>0</v>
      </c>
      <c r="I3366" s="7">
        <v>0</v>
      </c>
      <c r="J3366" s="7">
        <v>86.5</v>
      </c>
      <c r="K3366" s="7" t="s">
        <v>0</v>
      </c>
      <c r="L3366" s="7">
        <v>1</v>
      </c>
      <c r="M3366" s="7" t="s">
        <v>7745</v>
      </c>
      <c r="N3366" s="7"/>
    </row>
    <row r="3367" spans="1:14" hidden="1" x14ac:dyDescent="0.35">
      <c r="A3367" s="7">
        <v>40809102</v>
      </c>
      <c r="B3367" s="7" t="s">
        <v>7854</v>
      </c>
      <c r="C3367" s="7" t="s">
        <v>4445</v>
      </c>
      <c r="D3367" s="7" t="s">
        <v>4446</v>
      </c>
      <c r="E3367" s="7" t="s">
        <v>0</v>
      </c>
      <c r="F3367" s="7" t="s">
        <v>0</v>
      </c>
      <c r="G3367" s="7">
        <v>92.9</v>
      </c>
      <c r="H3367" s="7">
        <v>0</v>
      </c>
      <c r="I3367" s="7">
        <v>0</v>
      </c>
      <c r="J3367" s="7">
        <v>92.9</v>
      </c>
      <c r="K3367" s="7" t="s">
        <v>0</v>
      </c>
      <c r="L3367" s="7">
        <v>1</v>
      </c>
      <c r="M3367" s="7" t="s">
        <v>7745</v>
      </c>
      <c r="N3367" s="7"/>
    </row>
    <row r="3368" spans="1:14" hidden="1" x14ac:dyDescent="0.35">
      <c r="A3368" s="7">
        <v>40810011</v>
      </c>
      <c r="B3368" s="7" t="s">
        <v>7855</v>
      </c>
      <c r="C3368" s="7" t="s">
        <v>4445</v>
      </c>
      <c r="D3368" s="7" t="s">
        <v>4462</v>
      </c>
      <c r="E3368" s="7" t="s">
        <v>0</v>
      </c>
      <c r="F3368" s="7" t="s">
        <v>0</v>
      </c>
      <c r="G3368" s="7">
        <v>117.4</v>
      </c>
      <c r="H3368" s="7">
        <v>0</v>
      </c>
      <c r="I3368" s="7">
        <v>0</v>
      </c>
      <c r="J3368" s="7">
        <v>117.4</v>
      </c>
      <c r="K3368" s="7" t="s">
        <v>0</v>
      </c>
      <c r="L3368" s="7">
        <v>1</v>
      </c>
      <c r="M3368" s="7" t="s">
        <v>5879</v>
      </c>
      <c r="N3368" s="7"/>
    </row>
    <row r="3369" spans="1:14" ht="26" hidden="1" x14ac:dyDescent="0.35">
      <c r="A3369" s="7">
        <v>40815001</v>
      </c>
      <c r="B3369" s="7" t="s">
        <v>7856</v>
      </c>
      <c r="C3369" s="7" t="s">
        <v>4445</v>
      </c>
      <c r="D3369" s="7" t="s">
        <v>4446</v>
      </c>
      <c r="E3369" s="7" t="s">
        <v>0</v>
      </c>
      <c r="F3369" s="7" t="s">
        <v>0</v>
      </c>
      <c r="G3369" s="7">
        <v>9.8000000000000007</v>
      </c>
      <c r="H3369" s="7">
        <v>0</v>
      </c>
      <c r="I3369" s="7">
        <v>0</v>
      </c>
      <c r="J3369" s="7">
        <v>9.8000000000000007</v>
      </c>
      <c r="K3369" s="7" t="s">
        <v>0</v>
      </c>
      <c r="L3369" s="7">
        <v>1</v>
      </c>
      <c r="M3369" s="7" t="s">
        <v>7745</v>
      </c>
      <c r="N3369" s="7"/>
    </row>
    <row r="3370" spans="1:14" hidden="1" x14ac:dyDescent="0.35">
      <c r="A3370" s="7">
        <v>40815003</v>
      </c>
      <c r="B3370" s="7" t="s">
        <v>7857</v>
      </c>
      <c r="C3370" s="7" t="s">
        <v>4445</v>
      </c>
      <c r="D3370" s="7" t="s">
        <v>4446</v>
      </c>
      <c r="E3370" s="7" t="s">
        <v>0</v>
      </c>
      <c r="F3370" s="7" t="s">
        <v>0</v>
      </c>
      <c r="G3370" s="7">
        <v>1.1000000000000001</v>
      </c>
      <c r="H3370" s="7">
        <v>0</v>
      </c>
      <c r="I3370" s="7">
        <v>0</v>
      </c>
      <c r="J3370" s="7">
        <v>1.1000000000000001</v>
      </c>
      <c r="K3370" s="7" t="s">
        <v>0</v>
      </c>
      <c r="L3370" s="7">
        <v>1</v>
      </c>
      <c r="M3370" s="7" t="s">
        <v>7745</v>
      </c>
      <c r="N3370" s="7"/>
    </row>
    <row r="3371" spans="1:14" hidden="1" x14ac:dyDescent="0.35">
      <c r="A3371" s="7">
        <v>40815004</v>
      </c>
      <c r="B3371" s="7" t="s">
        <v>7858</v>
      </c>
      <c r="C3371" s="7" t="s">
        <v>4445</v>
      </c>
      <c r="D3371" s="7" t="s">
        <v>4446</v>
      </c>
      <c r="E3371" s="7" t="s">
        <v>0</v>
      </c>
      <c r="F3371" s="7" t="s">
        <v>0</v>
      </c>
      <c r="G3371" s="7">
        <v>18.399999999999999</v>
      </c>
      <c r="H3371" s="7">
        <v>0</v>
      </c>
      <c r="I3371" s="7">
        <v>0</v>
      </c>
      <c r="J3371" s="7">
        <v>18.399999999999999</v>
      </c>
      <c r="K3371" s="7" t="s">
        <v>0</v>
      </c>
      <c r="L3371" s="7">
        <v>1</v>
      </c>
      <c r="M3371" s="7" t="s">
        <v>7745</v>
      </c>
      <c r="N3371" s="7"/>
    </row>
    <row r="3372" spans="1:14" hidden="1" x14ac:dyDescent="0.35">
      <c r="A3372" s="7">
        <v>40812014</v>
      </c>
      <c r="B3372" s="7" t="s">
        <v>7859</v>
      </c>
      <c r="C3372" s="7" t="s">
        <v>4445</v>
      </c>
      <c r="D3372" s="7" t="s">
        <v>4462</v>
      </c>
      <c r="E3372" s="7" t="s">
        <v>0</v>
      </c>
      <c r="F3372" s="7" t="s">
        <v>132</v>
      </c>
      <c r="G3372" s="7">
        <v>323.33999999999997</v>
      </c>
      <c r="H3372" s="7">
        <v>65.7</v>
      </c>
      <c r="I3372" s="7">
        <v>0</v>
      </c>
      <c r="J3372" s="7">
        <v>389.04</v>
      </c>
      <c r="K3372" s="7" t="s">
        <v>132</v>
      </c>
      <c r="L3372" s="7">
        <v>1</v>
      </c>
      <c r="M3372" s="7" t="s">
        <v>5879</v>
      </c>
      <c r="N3372" s="7"/>
    </row>
    <row r="3373" spans="1:14" hidden="1" x14ac:dyDescent="0.35">
      <c r="A3373" s="7">
        <v>40812022</v>
      </c>
      <c r="B3373" s="7" t="s">
        <v>7860</v>
      </c>
      <c r="C3373" s="7" t="s">
        <v>4445</v>
      </c>
      <c r="D3373" s="7" t="s">
        <v>4462</v>
      </c>
      <c r="E3373" s="7" t="s">
        <v>0</v>
      </c>
      <c r="F3373" s="7" t="s">
        <v>132</v>
      </c>
      <c r="G3373" s="7">
        <v>323.33999999999997</v>
      </c>
      <c r="H3373" s="7">
        <v>53.52</v>
      </c>
      <c r="I3373" s="7">
        <v>0</v>
      </c>
      <c r="J3373" s="7">
        <v>376.86</v>
      </c>
      <c r="K3373" s="7" t="s">
        <v>132</v>
      </c>
      <c r="L3373" s="7">
        <v>1</v>
      </c>
      <c r="M3373" s="7" t="s">
        <v>5879</v>
      </c>
      <c r="N3373" s="7"/>
    </row>
    <row r="3374" spans="1:14" hidden="1" x14ac:dyDescent="0.35">
      <c r="A3374" s="7">
        <v>40812023</v>
      </c>
      <c r="B3374" s="7" t="s">
        <v>7861</v>
      </c>
      <c r="C3374" s="7" t="s">
        <v>4445</v>
      </c>
      <c r="D3374" s="7" t="s">
        <v>4462</v>
      </c>
      <c r="E3374" s="7" t="s">
        <v>0</v>
      </c>
      <c r="F3374" s="7" t="s">
        <v>132</v>
      </c>
      <c r="G3374" s="7">
        <v>369.31</v>
      </c>
      <c r="H3374" s="7">
        <v>80.28</v>
      </c>
      <c r="I3374" s="7">
        <v>0</v>
      </c>
      <c r="J3374" s="7">
        <v>449.59</v>
      </c>
      <c r="K3374" s="7" t="s">
        <v>132</v>
      </c>
      <c r="L3374" s="7">
        <v>1</v>
      </c>
      <c r="M3374" s="7" t="s">
        <v>5879</v>
      </c>
      <c r="N3374" s="7"/>
    </row>
    <row r="3375" spans="1:14" hidden="1" x14ac:dyDescent="0.35">
      <c r="A3375" s="7">
        <v>40812024</v>
      </c>
      <c r="B3375" s="7" t="s">
        <v>7862</v>
      </c>
      <c r="C3375" s="7" t="s">
        <v>4445</v>
      </c>
      <c r="D3375" s="7" t="s">
        <v>4462</v>
      </c>
      <c r="E3375" s="7" t="s">
        <v>0</v>
      </c>
      <c r="F3375" s="7" t="s">
        <v>132</v>
      </c>
      <c r="G3375" s="7">
        <v>591.98</v>
      </c>
      <c r="H3375" s="7">
        <v>108</v>
      </c>
      <c r="I3375" s="7">
        <v>0</v>
      </c>
      <c r="J3375" s="7">
        <v>699.98</v>
      </c>
      <c r="K3375" s="7" t="s">
        <v>132</v>
      </c>
      <c r="L3375" s="7">
        <v>1</v>
      </c>
      <c r="M3375" s="7" t="s">
        <v>5879</v>
      </c>
      <c r="N3375" s="7"/>
    </row>
    <row r="3376" spans="1:14" hidden="1" x14ac:dyDescent="0.35">
      <c r="A3376" s="7">
        <v>40812025</v>
      </c>
      <c r="B3376" s="7" t="s">
        <v>7863</v>
      </c>
      <c r="C3376" s="7" t="s">
        <v>4445</v>
      </c>
      <c r="D3376" s="7" t="s">
        <v>4462</v>
      </c>
      <c r="E3376" s="7" t="s">
        <v>0</v>
      </c>
      <c r="F3376" s="7" t="s">
        <v>132</v>
      </c>
      <c r="G3376" s="7">
        <v>755.29</v>
      </c>
      <c r="H3376" s="7">
        <v>162</v>
      </c>
      <c r="I3376" s="7">
        <v>0</v>
      </c>
      <c r="J3376" s="7">
        <v>917.29</v>
      </c>
      <c r="K3376" s="7" t="s">
        <v>132</v>
      </c>
      <c r="L3376" s="7">
        <v>1</v>
      </c>
      <c r="M3376" s="7" t="s">
        <v>5879</v>
      </c>
      <c r="N3376" s="7"/>
    </row>
    <row r="3377" spans="1:14" ht="26" hidden="1" x14ac:dyDescent="0.35">
      <c r="A3377" s="7">
        <v>40812026</v>
      </c>
      <c r="B3377" s="7" t="s">
        <v>7864</v>
      </c>
      <c r="C3377" s="7" t="s">
        <v>4445</v>
      </c>
      <c r="D3377" s="7" t="s">
        <v>4462</v>
      </c>
      <c r="E3377" s="7" t="s">
        <v>0</v>
      </c>
      <c r="F3377" s="7" t="s">
        <v>132</v>
      </c>
      <c r="G3377" s="7">
        <v>541.96</v>
      </c>
      <c r="H3377" s="7">
        <v>108</v>
      </c>
      <c r="I3377" s="7">
        <v>0</v>
      </c>
      <c r="J3377" s="7">
        <v>649.96</v>
      </c>
      <c r="K3377" s="7" t="s">
        <v>132</v>
      </c>
      <c r="L3377" s="7">
        <v>1</v>
      </c>
      <c r="M3377" s="7" t="s">
        <v>5879</v>
      </c>
      <c r="N3377" s="7"/>
    </row>
    <row r="3378" spans="1:14" ht="26" hidden="1" x14ac:dyDescent="0.35">
      <c r="A3378" s="7">
        <v>40812027</v>
      </c>
      <c r="B3378" s="7" t="s">
        <v>7865</v>
      </c>
      <c r="C3378" s="7" t="s">
        <v>4445</v>
      </c>
      <c r="D3378" s="7" t="s">
        <v>4462</v>
      </c>
      <c r="E3378" s="7" t="s">
        <v>0</v>
      </c>
      <c r="F3378" s="7" t="s">
        <v>132</v>
      </c>
      <c r="G3378" s="7">
        <v>665.3</v>
      </c>
      <c r="H3378" s="7">
        <v>162</v>
      </c>
      <c r="I3378" s="7">
        <v>0</v>
      </c>
      <c r="J3378" s="7">
        <v>827.3</v>
      </c>
      <c r="K3378" s="7" t="s">
        <v>132</v>
      </c>
      <c r="L3378" s="7">
        <v>1</v>
      </c>
      <c r="M3378" s="7" t="s">
        <v>5879</v>
      </c>
      <c r="N3378" s="7"/>
    </row>
    <row r="3379" spans="1:14" hidden="1" x14ac:dyDescent="0.35">
      <c r="A3379" s="7">
        <v>40812028</v>
      </c>
      <c r="B3379" s="7" t="s">
        <v>7866</v>
      </c>
      <c r="C3379" s="7" t="s">
        <v>4445</v>
      </c>
      <c r="D3379" s="7" t="s">
        <v>4462</v>
      </c>
      <c r="E3379" s="7" t="s">
        <v>0</v>
      </c>
      <c r="F3379" s="7" t="s">
        <v>132</v>
      </c>
      <c r="G3379" s="7">
        <v>827.73</v>
      </c>
      <c r="H3379" s="7">
        <v>262.83</v>
      </c>
      <c r="I3379" s="7">
        <v>0</v>
      </c>
      <c r="J3379" s="7">
        <v>1090.56</v>
      </c>
      <c r="K3379" s="7" t="s">
        <v>132</v>
      </c>
      <c r="L3379" s="7">
        <v>1</v>
      </c>
      <c r="M3379" s="7" t="s">
        <v>5879</v>
      </c>
      <c r="N3379" s="7"/>
    </row>
    <row r="3380" spans="1:14" hidden="1" x14ac:dyDescent="0.35">
      <c r="A3380" s="7">
        <v>40812029</v>
      </c>
      <c r="B3380" s="7" t="s">
        <v>7867</v>
      </c>
      <c r="C3380" s="7" t="s">
        <v>4445</v>
      </c>
      <c r="D3380" s="7" t="s">
        <v>4462</v>
      </c>
      <c r="E3380" s="7" t="s">
        <v>0</v>
      </c>
      <c r="F3380" s="7" t="s">
        <v>132</v>
      </c>
      <c r="G3380" s="7">
        <v>901.09</v>
      </c>
      <c r="H3380" s="7">
        <v>331.62</v>
      </c>
      <c r="I3380" s="7">
        <v>0</v>
      </c>
      <c r="J3380" s="7">
        <v>1232.71</v>
      </c>
      <c r="K3380" s="7" t="s">
        <v>132</v>
      </c>
      <c r="L3380" s="7">
        <v>1</v>
      </c>
      <c r="M3380" s="7" t="s">
        <v>5879</v>
      </c>
      <c r="N3380" s="7"/>
    </row>
    <row r="3381" spans="1:14" hidden="1" x14ac:dyDescent="0.35">
      <c r="A3381" s="7">
        <v>40812065</v>
      </c>
      <c r="B3381" s="7" t="s">
        <v>7868</v>
      </c>
      <c r="C3381" s="7" t="s">
        <v>4457</v>
      </c>
      <c r="D3381" s="7" t="s">
        <v>4462</v>
      </c>
      <c r="E3381" s="7" t="s">
        <v>0</v>
      </c>
      <c r="F3381" s="7" t="s">
        <v>132</v>
      </c>
      <c r="G3381" s="7">
        <v>0</v>
      </c>
      <c r="H3381" s="7">
        <v>249.05</v>
      </c>
      <c r="I3381" s="7">
        <v>0</v>
      </c>
      <c r="J3381" s="7">
        <v>249.05</v>
      </c>
      <c r="K3381" s="7" t="s">
        <v>0</v>
      </c>
      <c r="L3381" s="7">
        <v>0</v>
      </c>
      <c r="M3381" s="7" t="s">
        <v>5879</v>
      </c>
      <c r="N3381" s="7"/>
    </row>
    <row r="3382" spans="1:14" hidden="1" x14ac:dyDescent="0.35">
      <c r="A3382" s="7">
        <v>40813053</v>
      </c>
      <c r="B3382" s="7" t="s">
        <v>7869</v>
      </c>
      <c r="C3382" s="7" t="s">
        <v>4457</v>
      </c>
      <c r="D3382" s="7" t="s">
        <v>4452</v>
      </c>
      <c r="E3382" s="7" t="s">
        <v>0</v>
      </c>
      <c r="F3382" s="7" t="s">
        <v>132</v>
      </c>
      <c r="G3382" s="7">
        <v>407.01</v>
      </c>
      <c r="H3382" s="7">
        <v>633.02</v>
      </c>
      <c r="I3382" s="7">
        <v>5.2</v>
      </c>
      <c r="J3382" s="7">
        <v>1045.23</v>
      </c>
      <c r="K3382" s="7" t="s">
        <v>132</v>
      </c>
      <c r="L3382" s="7">
        <v>1</v>
      </c>
      <c r="M3382" s="7" t="s">
        <v>5757</v>
      </c>
      <c r="N3382" s="7"/>
    </row>
    <row r="3383" spans="1:14" hidden="1" x14ac:dyDescent="0.35">
      <c r="A3383" s="7">
        <v>40813061</v>
      </c>
      <c r="B3383" s="7" t="s">
        <v>7870</v>
      </c>
      <c r="C3383" s="7" t="s">
        <v>4457</v>
      </c>
      <c r="D3383" s="7" t="s">
        <v>4452</v>
      </c>
      <c r="E3383" s="7" t="s">
        <v>0</v>
      </c>
      <c r="F3383" s="7" t="s">
        <v>132</v>
      </c>
      <c r="G3383" s="7">
        <v>1278.4000000000001</v>
      </c>
      <c r="H3383" s="7">
        <v>938.77</v>
      </c>
      <c r="I3383" s="7">
        <v>84</v>
      </c>
      <c r="J3383" s="7">
        <v>2301.17</v>
      </c>
      <c r="K3383" s="7" t="s">
        <v>132</v>
      </c>
      <c r="L3383" s="7">
        <v>1</v>
      </c>
      <c r="M3383" s="7" t="s">
        <v>5757</v>
      </c>
      <c r="N3383" s="7"/>
    </row>
    <row r="3384" spans="1:14" hidden="1" x14ac:dyDescent="0.35">
      <c r="A3384" s="7">
        <v>40813070</v>
      </c>
      <c r="B3384" s="7" t="s">
        <v>7871</v>
      </c>
      <c r="C3384" s="7" t="s">
        <v>4457</v>
      </c>
      <c r="D3384" s="7" t="s">
        <v>4452</v>
      </c>
      <c r="E3384" s="7" t="s">
        <v>0</v>
      </c>
      <c r="F3384" s="7" t="s">
        <v>132</v>
      </c>
      <c r="G3384" s="7">
        <v>1776.08</v>
      </c>
      <c r="H3384" s="7">
        <v>533.12</v>
      </c>
      <c r="I3384" s="7">
        <v>84</v>
      </c>
      <c r="J3384" s="7">
        <v>2393.1999999999998</v>
      </c>
      <c r="K3384" s="7" t="s">
        <v>132</v>
      </c>
      <c r="L3384" s="7">
        <v>1</v>
      </c>
      <c r="M3384" s="7" t="s">
        <v>5757</v>
      </c>
      <c r="N3384" s="7"/>
    </row>
    <row r="3385" spans="1:14" hidden="1" x14ac:dyDescent="0.35">
      <c r="A3385" s="7">
        <v>40813100</v>
      </c>
      <c r="B3385" s="7" t="s">
        <v>7872</v>
      </c>
      <c r="C3385" s="7" t="s">
        <v>4457</v>
      </c>
      <c r="D3385" s="7" t="s">
        <v>4452</v>
      </c>
      <c r="E3385" s="7" t="s">
        <v>0</v>
      </c>
      <c r="F3385" s="7" t="s">
        <v>132</v>
      </c>
      <c r="G3385" s="7">
        <v>1237.74</v>
      </c>
      <c r="H3385" s="7">
        <v>743.36</v>
      </c>
      <c r="I3385" s="7">
        <v>84</v>
      </c>
      <c r="J3385" s="7">
        <v>2065.1</v>
      </c>
      <c r="K3385" s="7" t="s">
        <v>132</v>
      </c>
      <c r="L3385" s="7">
        <v>1</v>
      </c>
      <c r="M3385" s="7" t="s">
        <v>5757</v>
      </c>
      <c r="N3385" s="7"/>
    </row>
    <row r="3386" spans="1:14" ht="26" hidden="1" x14ac:dyDescent="0.35">
      <c r="A3386" s="7">
        <v>40813126</v>
      </c>
      <c r="B3386" s="7" t="s">
        <v>7873</v>
      </c>
      <c r="C3386" s="7" t="s">
        <v>4457</v>
      </c>
      <c r="D3386" s="7" t="s">
        <v>4452</v>
      </c>
      <c r="E3386" s="7" t="s">
        <v>0</v>
      </c>
      <c r="F3386" s="7" t="s">
        <v>132</v>
      </c>
      <c r="G3386" s="7">
        <v>1237.58</v>
      </c>
      <c r="H3386" s="7">
        <v>886.27</v>
      </c>
      <c r="I3386" s="7">
        <v>84</v>
      </c>
      <c r="J3386" s="7">
        <v>2207.85</v>
      </c>
      <c r="K3386" s="7" t="s">
        <v>132</v>
      </c>
      <c r="L3386" s="7">
        <v>1</v>
      </c>
      <c r="M3386" s="7" t="s">
        <v>5757</v>
      </c>
      <c r="N3386" s="7"/>
    </row>
    <row r="3387" spans="1:14" hidden="1" x14ac:dyDescent="0.35">
      <c r="A3387" s="7">
        <v>40813177</v>
      </c>
      <c r="B3387" s="7" t="s">
        <v>7874</v>
      </c>
      <c r="C3387" s="7" t="s">
        <v>4457</v>
      </c>
      <c r="D3387" s="7" t="s">
        <v>4452</v>
      </c>
      <c r="E3387" s="7" t="s">
        <v>0</v>
      </c>
      <c r="F3387" s="7" t="s">
        <v>132</v>
      </c>
      <c r="G3387" s="7">
        <v>1432.78</v>
      </c>
      <c r="H3387" s="7">
        <v>533.12</v>
      </c>
      <c r="I3387" s="7">
        <v>84</v>
      </c>
      <c r="J3387" s="7">
        <v>2049.9</v>
      </c>
      <c r="K3387" s="7" t="s">
        <v>132</v>
      </c>
      <c r="L3387" s="7">
        <v>1</v>
      </c>
      <c r="M3387" s="7" t="s">
        <v>5757</v>
      </c>
      <c r="N3387" s="7"/>
    </row>
    <row r="3388" spans="1:14" hidden="1" x14ac:dyDescent="0.35">
      <c r="A3388" s="7">
        <v>40813185</v>
      </c>
      <c r="B3388" s="7" t="s">
        <v>7875</v>
      </c>
      <c r="C3388" s="7" t="s">
        <v>4457</v>
      </c>
      <c r="D3388" s="7" t="s">
        <v>4452</v>
      </c>
      <c r="E3388" s="7" t="s">
        <v>0</v>
      </c>
      <c r="F3388" s="7" t="s">
        <v>132</v>
      </c>
      <c r="G3388" s="7">
        <v>1776.08</v>
      </c>
      <c r="H3388" s="7">
        <v>627.20000000000005</v>
      </c>
      <c r="I3388" s="7">
        <v>84</v>
      </c>
      <c r="J3388" s="7">
        <v>2487.2800000000002</v>
      </c>
      <c r="K3388" s="7" t="s">
        <v>132</v>
      </c>
      <c r="L3388" s="7">
        <v>3</v>
      </c>
      <c r="M3388" s="7" t="s">
        <v>5757</v>
      </c>
      <c r="N3388" s="7"/>
    </row>
    <row r="3389" spans="1:14" hidden="1" x14ac:dyDescent="0.35">
      <c r="A3389" s="7">
        <v>40813193</v>
      </c>
      <c r="B3389" s="7" t="s">
        <v>7876</v>
      </c>
      <c r="C3389" s="7" t="s">
        <v>4457</v>
      </c>
      <c r="D3389" s="7" t="s">
        <v>4452</v>
      </c>
      <c r="E3389" s="7" t="s">
        <v>0</v>
      </c>
      <c r="F3389" s="7" t="s">
        <v>132</v>
      </c>
      <c r="G3389" s="7">
        <v>1776.08</v>
      </c>
      <c r="H3389" s="7">
        <v>1252.3699999999999</v>
      </c>
      <c r="I3389" s="7">
        <v>84</v>
      </c>
      <c r="J3389" s="7">
        <v>3112.45</v>
      </c>
      <c r="K3389" s="7" t="s">
        <v>132</v>
      </c>
      <c r="L3389" s="7">
        <v>2</v>
      </c>
      <c r="M3389" s="7" t="s">
        <v>5757</v>
      </c>
      <c r="N3389" s="7"/>
    </row>
    <row r="3390" spans="1:14" hidden="1" x14ac:dyDescent="0.35">
      <c r="A3390" s="7">
        <v>40813207</v>
      </c>
      <c r="B3390" s="7" t="s">
        <v>7877</v>
      </c>
      <c r="C3390" s="7" t="s">
        <v>4457</v>
      </c>
      <c r="D3390" s="7" t="s">
        <v>4452</v>
      </c>
      <c r="E3390" s="7" t="s">
        <v>0</v>
      </c>
      <c r="F3390" s="7" t="s">
        <v>132</v>
      </c>
      <c r="G3390" s="7">
        <v>1776.08</v>
      </c>
      <c r="H3390" s="7">
        <v>846.72</v>
      </c>
      <c r="I3390" s="7">
        <v>84</v>
      </c>
      <c r="J3390" s="7">
        <v>2706.8</v>
      </c>
      <c r="K3390" s="7" t="s">
        <v>132</v>
      </c>
      <c r="L3390" s="7">
        <v>2</v>
      </c>
      <c r="M3390" s="7" t="s">
        <v>5757</v>
      </c>
      <c r="N3390" s="7"/>
    </row>
    <row r="3391" spans="1:14" hidden="1" x14ac:dyDescent="0.35">
      <c r="A3391" s="7">
        <v>40813215</v>
      </c>
      <c r="B3391" s="7" t="s">
        <v>7878</v>
      </c>
      <c r="C3391" s="7" t="s">
        <v>4457</v>
      </c>
      <c r="D3391" s="7" t="s">
        <v>4452</v>
      </c>
      <c r="E3391" s="7" t="s">
        <v>0</v>
      </c>
      <c r="F3391" s="7" t="s">
        <v>132</v>
      </c>
      <c r="G3391" s="7">
        <v>1776.08</v>
      </c>
      <c r="H3391" s="7">
        <v>940.8</v>
      </c>
      <c r="I3391" s="7">
        <v>84</v>
      </c>
      <c r="J3391" s="7">
        <v>2800.88</v>
      </c>
      <c r="K3391" s="7" t="s">
        <v>132</v>
      </c>
      <c r="L3391" s="7">
        <v>3</v>
      </c>
      <c r="M3391" s="7" t="s">
        <v>5757</v>
      </c>
      <c r="N3391" s="7"/>
    </row>
    <row r="3392" spans="1:14" ht="26" hidden="1" x14ac:dyDescent="0.35">
      <c r="A3392" s="7">
        <v>40813223</v>
      </c>
      <c r="B3392" s="7" t="s">
        <v>7879</v>
      </c>
      <c r="C3392" s="7" t="s">
        <v>4457</v>
      </c>
      <c r="D3392" s="7" t="s">
        <v>4452</v>
      </c>
      <c r="E3392" s="7" t="s">
        <v>0</v>
      </c>
      <c r="F3392" s="7" t="s">
        <v>132</v>
      </c>
      <c r="G3392" s="7">
        <v>1776.08</v>
      </c>
      <c r="H3392" s="7">
        <v>846.72</v>
      </c>
      <c r="I3392" s="7">
        <v>84</v>
      </c>
      <c r="J3392" s="7">
        <v>2706.8</v>
      </c>
      <c r="K3392" s="7" t="s">
        <v>132</v>
      </c>
      <c r="L3392" s="7">
        <v>1</v>
      </c>
      <c r="M3392" s="7" t="s">
        <v>5757</v>
      </c>
      <c r="N3392" s="7"/>
    </row>
    <row r="3393" spans="1:14" hidden="1" x14ac:dyDescent="0.35">
      <c r="A3393" s="7">
        <v>40813240</v>
      </c>
      <c r="B3393" s="7" t="s">
        <v>7880</v>
      </c>
      <c r="C3393" s="7" t="s">
        <v>4457</v>
      </c>
      <c r="D3393" s="7" t="s">
        <v>4452</v>
      </c>
      <c r="E3393" s="7" t="s">
        <v>0</v>
      </c>
      <c r="F3393" s="7" t="s">
        <v>132</v>
      </c>
      <c r="G3393" s="7">
        <v>656.7</v>
      </c>
      <c r="H3393" s="7">
        <v>445.76</v>
      </c>
      <c r="I3393" s="7">
        <v>84</v>
      </c>
      <c r="J3393" s="7">
        <v>1186.46</v>
      </c>
      <c r="K3393" s="7" t="s">
        <v>0</v>
      </c>
      <c r="L3393" s="7">
        <v>1</v>
      </c>
      <c r="M3393" s="7" t="s">
        <v>5757</v>
      </c>
      <c r="N3393" s="7"/>
    </row>
    <row r="3394" spans="1:14" ht="26" hidden="1" x14ac:dyDescent="0.35">
      <c r="A3394" s="7">
        <v>40813266</v>
      </c>
      <c r="B3394" s="7" t="s">
        <v>7881</v>
      </c>
      <c r="C3394" s="7" t="s">
        <v>4457</v>
      </c>
      <c r="D3394" s="7" t="s">
        <v>4452</v>
      </c>
      <c r="E3394" s="7" t="s">
        <v>0</v>
      </c>
      <c r="F3394" s="7" t="s">
        <v>132</v>
      </c>
      <c r="G3394" s="7">
        <v>1776.08</v>
      </c>
      <c r="H3394" s="7">
        <v>846.72</v>
      </c>
      <c r="I3394" s="7">
        <v>84</v>
      </c>
      <c r="J3394" s="7">
        <v>2706.8</v>
      </c>
      <c r="K3394" s="7" t="s">
        <v>132</v>
      </c>
      <c r="L3394" s="7">
        <v>1</v>
      </c>
      <c r="M3394" s="7" t="s">
        <v>5757</v>
      </c>
      <c r="N3394" s="7"/>
    </row>
    <row r="3395" spans="1:14" ht="26" hidden="1" x14ac:dyDescent="0.35">
      <c r="A3395" s="7">
        <v>40813274</v>
      </c>
      <c r="B3395" s="7" t="s">
        <v>7882</v>
      </c>
      <c r="C3395" s="7" t="s">
        <v>4457</v>
      </c>
      <c r="D3395" s="7" t="s">
        <v>4452</v>
      </c>
      <c r="E3395" s="7" t="s">
        <v>0</v>
      </c>
      <c r="F3395" s="7" t="s">
        <v>132</v>
      </c>
      <c r="G3395" s="7">
        <v>1776.08</v>
      </c>
      <c r="H3395" s="7">
        <v>627.20000000000005</v>
      </c>
      <c r="I3395" s="7">
        <v>84</v>
      </c>
      <c r="J3395" s="7">
        <v>2487.2800000000002</v>
      </c>
      <c r="K3395" s="7" t="s">
        <v>132</v>
      </c>
      <c r="L3395" s="7">
        <v>1</v>
      </c>
      <c r="M3395" s="7" t="s">
        <v>5757</v>
      </c>
      <c r="N3395" s="7"/>
    </row>
    <row r="3396" spans="1:14" hidden="1" x14ac:dyDescent="0.35">
      <c r="A3396" s="7">
        <v>40813320</v>
      </c>
      <c r="B3396" s="7" t="s">
        <v>7883</v>
      </c>
      <c r="C3396" s="7" t="s">
        <v>4457</v>
      </c>
      <c r="D3396" s="7" t="s">
        <v>4452</v>
      </c>
      <c r="E3396" s="7" t="s">
        <v>0</v>
      </c>
      <c r="F3396" s="7" t="s">
        <v>132</v>
      </c>
      <c r="G3396" s="7">
        <v>953.48</v>
      </c>
      <c r="H3396" s="7">
        <v>869.58</v>
      </c>
      <c r="I3396" s="7">
        <v>56</v>
      </c>
      <c r="J3396" s="7">
        <v>1879.06</v>
      </c>
      <c r="K3396" s="7" t="s">
        <v>132</v>
      </c>
      <c r="L3396" s="7">
        <v>1</v>
      </c>
      <c r="M3396" s="7" t="s">
        <v>5757</v>
      </c>
      <c r="N3396" s="7"/>
    </row>
    <row r="3397" spans="1:14" hidden="1" x14ac:dyDescent="0.35">
      <c r="A3397" s="7">
        <v>40813371</v>
      </c>
      <c r="B3397" s="7" t="s">
        <v>7884</v>
      </c>
      <c r="C3397" s="7" t="s">
        <v>4457</v>
      </c>
      <c r="D3397" s="7" t="s">
        <v>4452</v>
      </c>
      <c r="E3397" s="7" t="s">
        <v>0</v>
      </c>
      <c r="F3397" s="7" t="s">
        <v>132</v>
      </c>
      <c r="G3397" s="7">
        <v>953.48</v>
      </c>
      <c r="H3397" s="7">
        <v>621.66999999999996</v>
      </c>
      <c r="I3397" s="7">
        <v>56</v>
      </c>
      <c r="J3397" s="7">
        <v>1631.15</v>
      </c>
      <c r="K3397" s="7" t="s">
        <v>132</v>
      </c>
      <c r="L3397" s="7">
        <v>1</v>
      </c>
      <c r="M3397" s="7" t="s">
        <v>5757</v>
      </c>
      <c r="N3397" s="7"/>
    </row>
    <row r="3398" spans="1:14" hidden="1" x14ac:dyDescent="0.35">
      <c r="A3398" s="7">
        <v>40813401</v>
      </c>
      <c r="B3398" s="7" t="s">
        <v>7885</v>
      </c>
      <c r="C3398" s="7" t="s">
        <v>4457</v>
      </c>
      <c r="D3398" s="7" t="s">
        <v>4452</v>
      </c>
      <c r="E3398" s="7" t="s">
        <v>0</v>
      </c>
      <c r="F3398" s="7" t="s">
        <v>132</v>
      </c>
      <c r="G3398" s="7">
        <v>492.2</v>
      </c>
      <c r="H3398" s="7">
        <v>380.88</v>
      </c>
      <c r="I3398" s="7">
        <v>0</v>
      </c>
      <c r="J3398" s="7">
        <v>873.08</v>
      </c>
      <c r="K3398" s="7" t="s">
        <v>132</v>
      </c>
      <c r="L3398" s="7">
        <v>2</v>
      </c>
      <c r="M3398" s="7" t="s">
        <v>5757</v>
      </c>
      <c r="N3398" s="7"/>
    </row>
    <row r="3399" spans="1:14" hidden="1" x14ac:dyDescent="0.35">
      <c r="A3399" s="7">
        <v>40813487</v>
      </c>
      <c r="B3399" s="7" t="s">
        <v>7886</v>
      </c>
      <c r="C3399" s="7" t="s">
        <v>4457</v>
      </c>
      <c r="D3399" s="7" t="s">
        <v>4452</v>
      </c>
      <c r="E3399" s="7" t="s">
        <v>0</v>
      </c>
      <c r="F3399" s="7" t="s">
        <v>132</v>
      </c>
      <c r="G3399" s="7">
        <v>953.48</v>
      </c>
      <c r="H3399" s="7">
        <v>352.78</v>
      </c>
      <c r="I3399" s="7">
        <v>56</v>
      </c>
      <c r="J3399" s="7">
        <v>1362.26</v>
      </c>
      <c r="K3399" s="7" t="s">
        <v>132</v>
      </c>
      <c r="L3399" s="7">
        <v>1</v>
      </c>
      <c r="M3399" s="7" t="s">
        <v>5757</v>
      </c>
      <c r="N3399" s="7"/>
    </row>
    <row r="3400" spans="1:14" hidden="1" x14ac:dyDescent="0.35">
      <c r="A3400" s="7">
        <v>40813541</v>
      </c>
      <c r="B3400" s="7" t="s">
        <v>7887</v>
      </c>
      <c r="C3400" s="7" t="s">
        <v>4457</v>
      </c>
      <c r="D3400" s="7" t="s">
        <v>4452</v>
      </c>
      <c r="E3400" s="7" t="s">
        <v>0</v>
      </c>
      <c r="F3400" s="7" t="s">
        <v>132</v>
      </c>
      <c r="G3400" s="7">
        <v>1588.84</v>
      </c>
      <c r="H3400" s="7">
        <v>685.89</v>
      </c>
      <c r="I3400" s="7">
        <v>73.48</v>
      </c>
      <c r="J3400" s="7">
        <v>2348.21</v>
      </c>
      <c r="K3400" s="7" t="s">
        <v>132</v>
      </c>
      <c r="L3400" s="7">
        <v>2</v>
      </c>
      <c r="M3400" s="7" t="s">
        <v>5757</v>
      </c>
      <c r="N3400" s="7"/>
    </row>
    <row r="3401" spans="1:14" hidden="1" x14ac:dyDescent="0.35">
      <c r="A3401" s="7">
        <v>40813550</v>
      </c>
      <c r="B3401" s="7" t="s">
        <v>7888</v>
      </c>
      <c r="C3401" s="7" t="s">
        <v>4457</v>
      </c>
      <c r="D3401" s="7" t="s">
        <v>4452</v>
      </c>
      <c r="E3401" s="7" t="s">
        <v>0</v>
      </c>
      <c r="F3401" s="7" t="s">
        <v>132</v>
      </c>
      <c r="G3401" s="7">
        <v>1588.84</v>
      </c>
      <c r="H3401" s="7">
        <v>685.89</v>
      </c>
      <c r="I3401" s="7">
        <v>73.48</v>
      </c>
      <c r="J3401" s="7">
        <v>2348.21</v>
      </c>
      <c r="K3401" s="7" t="s">
        <v>132</v>
      </c>
      <c r="L3401" s="7">
        <v>2</v>
      </c>
      <c r="M3401" s="7" t="s">
        <v>5757</v>
      </c>
      <c r="N3401" s="7"/>
    </row>
    <row r="3402" spans="1:14" ht="26" hidden="1" x14ac:dyDescent="0.35">
      <c r="A3402" s="7">
        <v>40813568</v>
      </c>
      <c r="B3402" s="7" t="s">
        <v>7889</v>
      </c>
      <c r="C3402" s="7" t="s">
        <v>4457</v>
      </c>
      <c r="D3402" s="7" t="s">
        <v>4452</v>
      </c>
      <c r="E3402" s="7" t="s">
        <v>0</v>
      </c>
      <c r="F3402" s="7" t="s">
        <v>132</v>
      </c>
      <c r="G3402" s="7">
        <v>1588.84</v>
      </c>
      <c r="H3402" s="7">
        <v>685.89</v>
      </c>
      <c r="I3402" s="7">
        <v>73.48</v>
      </c>
      <c r="J3402" s="7">
        <v>2348.21</v>
      </c>
      <c r="K3402" s="7" t="s">
        <v>132</v>
      </c>
      <c r="L3402" s="7">
        <v>2</v>
      </c>
      <c r="M3402" s="7" t="s">
        <v>5757</v>
      </c>
      <c r="N3402" s="7"/>
    </row>
    <row r="3403" spans="1:14" ht="26" hidden="1" x14ac:dyDescent="0.35">
      <c r="A3403" s="7">
        <v>40813576</v>
      </c>
      <c r="B3403" s="7" t="s">
        <v>7890</v>
      </c>
      <c r="C3403" s="7" t="s">
        <v>4457</v>
      </c>
      <c r="D3403" s="7" t="s">
        <v>4452</v>
      </c>
      <c r="E3403" s="7" t="s">
        <v>0</v>
      </c>
      <c r="F3403" s="7" t="s">
        <v>132</v>
      </c>
      <c r="G3403" s="7">
        <v>1588.84</v>
      </c>
      <c r="H3403" s="7">
        <v>685.89</v>
      </c>
      <c r="I3403" s="7">
        <v>73.48</v>
      </c>
      <c r="J3403" s="7">
        <v>2348.21</v>
      </c>
      <c r="K3403" s="7" t="s">
        <v>132</v>
      </c>
      <c r="L3403" s="7">
        <v>2</v>
      </c>
      <c r="M3403" s="7" t="s">
        <v>5757</v>
      </c>
      <c r="N3403" s="7"/>
    </row>
    <row r="3404" spans="1:14" hidden="1" x14ac:dyDescent="0.35">
      <c r="A3404" s="7">
        <v>40813584</v>
      </c>
      <c r="B3404" s="7" t="s">
        <v>7891</v>
      </c>
      <c r="C3404" s="7" t="s">
        <v>4457</v>
      </c>
      <c r="D3404" s="7" t="s">
        <v>4452</v>
      </c>
      <c r="E3404" s="7" t="s">
        <v>0</v>
      </c>
      <c r="F3404" s="7" t="s">
        <v>132</v>
      </c>
      <c r="G3404" s="7">
        <v>471.83</v>
      </c>
      <c r="H3404" s="7">
        <v>633.02</v>
      </c>
      <c r="I3404" s="7">
        <v>22.06</v>
      </c>
      <c r="J3404" s="7">
        <v>1126.9100000000001</v>
      </c>
      <c r="K3404" s="7" t="s">
        <v>132</v>
      </c>
      <c r="L3404" s="7">
        <v>2</v>
      </c>
      <c r="M3404" s="7" t="s">
        <v>5757</v>
      </c>
      <c r="N3404" s="7"/>
    </row>
    <row r="3405" spans="1:14" hidden="1" x14ac:dyDescent="0.35">
      <c r="A3405" s="7">
        <v>40813592</v>
      </c>
      <c r="B3405" s="7" t="s">
        <v>7892</v>
      </c>
      <c r="C3405" s="7" t="s">
        <v>4457</v>
      </c>
      <c r="D3405" s="7" t="s">
        <v>4452</v>
      </c>
      <c r="E3405" s="7" t="s">
        <v>0</v>
      </c>
      <c r="F3405" s="7" t="s">
        <v>132</v>
      </c>
      <c r="G3405" s="7">
        <v>471.83</v>
      </c>
      <c r="H3405" s="7">
        <v>633.02</v>
      </c>
      <c r="I3405" s="7">
        <v>22.06</v>
      </c>
      <c r="J3405" s="7">
        <v>1126.9100000000001</v>
      </c>
      <c r="K3405" s="7" t="s">
        <v>132</v>
      </c>
      <c r="L3405" s="7">
        <v>2</v>
      </c>
      <c r="M3405" s="7" t="s">
        <v>5757</v>
      </c>
      <c r="N3405" s="7"/>
    </row>
    <row r="3406" spans="1:14" hidden="1" x14ac:dyDescent="0.35">
      <c r="A3406" s="7">
        <v>40813606</v>
      </c>
      <c r="B3406" s="7" t="s">
        <v>7893</v>
      </c>
      <c r="C3406" s="7" t="s">
        <v>4457</v>
      </c>
      <c r="D3406" s="7" t="s">
        <v>4452</v>
      </c>
      <c r="E3406" s="7" t="s">
        <v>0</v>
      </c>
      <c r="F3406" s="7" t="s">
        <v>132</v>
      </c>
      <c r="G3406" s="7">
        <v>1244.49</v>
      </c>
      <c r="H3406" s="7">
        <v>628.33000000000004</v>
      </c>
      <c r="I3406" s="7">
        <v>56</v>
      </c>
      <c r="J3406" s="7">
        <v>1928.82</v>
      </c>
      <c r="K3406" s="7" t="s">
        <v>132</v>
      </c>
      <c r="L3406" s="7">
        <v>2</v>
      </c>
      <c r="M3406" s="7" t="s">
        <v>5757</v>
      </c>
      <c r="N3406" s="7"/>
    </row>
    <row r="3407" spans="1:14" ht="26" hidden="1" x14ac:dyDescent="0.35">
      <c r="A3407" s="7">
        <v>40813614</v>
      </c>
      <c r="B3407" s="7" t="s">
        <v>7894</v>
      </c>
      <c r="C3407" s="7" t="s">
        <v>4457</v>
      </c>
      <c r="D3407" s="7" t="s">
        <v>4452</v>
      </c>
      <c r="E3407" s="7" t="s">
        <v>0</v>
      </c>
      <c r="F3407" s="7" t="s">
        <v>132</v>
      </c>
      <c r="G3407" s="7">
        <v>1244.49</v>
      </c>
      <c r="H3407" s="7">
        <v>185.47</v>
      </c>
      <c r="I3407" s="7">
        <v>56</v>
      </c>
      <c r="J3407" s="7">
        <v>1485.96</v>
      </c>
      <c r="K3407" s="7" t="s">
        <v>132</v>
      </c>
      <c r="L3407" s="7">
        <v>2</v>
      </c>
      <c r="M3407" s="7" t="s">
        <v>5757</v>
      </c>
      <c r="N3407" s="7"/>
    </row>
    <row r="3408" spans="1:14" hidden="1" x14ac:dyDescent="0.35">
      <c r="A3408" s="7">
        <v>40813622</v>
      </c>
      <c r="B3408" s="7" t="s">
        <v>7895</v>
      </c>
      <c r="C3408" s="7" t="s">
        <v>4457</v>
      </c>
      <c r="D3408" s="7" t="s">
        <v>4452</v>
      </c>
      <c r="E3408" s="7" t="s">
        <v>0</v>
      </c>
      <c r="F3408" s="7" t="s">
        <v>132</v>
      </c>
      <c r="G3408" s="7">
        <v>1286.0999999999999</v>
      </c>
      <c r="H3408" s="7">
        <v>394.94</v>
      </c>
      <c r="I3408" s="7">
        <v>56</v>
      </c>
      <c r="J3408" s="7">
        <v>1737.04</v>
      </c>
      <c r="K3408" s="7" t="s">
        <v>132</v>
      </c>
      <c r="L3408" s="7">
        <v>2</v>
      </c>
      <c r="M3408" s="7" t="s">
        <v>5757</v>
      </c>
      <c r="N3408" s="7"/>
    </row>
    <row r="3409" spans="1:14" hidden="1" x14ac:dyDescent="0.35">
      <c r="A3409" s="7">
        <v>40813630</v>
      </c>
      <c r="B3409" s="7" t="s">
        <v>7896</v>
      </c>
      <c r="C3409" s="7" t="s">
        <v>4457</v>
      </c>
      <c r="D3409" s="7" t="s">
        <v>4452</v>
      </c>
      <c r="E3409" s="7" t="s">
        <v>0</v>
      </c>
      <c r="F3409" s="7" t="s">
        <v>132</v>
      </c>
      <c r="G3409" s="7">
        <v>1286.0999999999999</v>
      </c>
      <c r="H3409" s="7">
        <v>266.14</v>
      </c>
      <c r="I3409" s="7">
        <v>56</v>
      </c>
      <c r="J3409" s="7">
        <v>1608.24</v>
      </c>
      <c r="K3409" s="7" t="s">
        <v>132</v>
      </c>
      <c r="L3409" s="7">
        <v>2</v>
      </c>
      <c r="M3409" s="7" t="s">
        <v>5757</v>
      </c>
      <c r="N3409" s="7"/>
    </row>
    <row r="3410" spans="1:14" hidden="1" x14ac:dyDescent="0.35">
      <c r="A3410" s="7">
        <v>40813649</v>
      </c>
      <c r="B3410" s="7" t="s">
        <v>7897</v>
      </c>
      <c r="C3410" s="7" t="s">
        <v>4457</v>
      </c>
      <c r="D3410" s="7" t="s">
        <v>4452</v>
      </c>
      <c r="E3410" s="7" t="s">
        <v>0</v>
      </c>
      <c r="F3410" s="7" t="s">
        <v>132</v>
      </c>
      <c r="G3410" s="7">
        <v>1244.49</v>
      </c>
      <c r="H3410" s="7">
        <v>966.95</v>
      </c>
      <c r="I3410" s="7">
        <v>56</v>
      </c>
      <c r="J3410" s="7">
        <v>2267.44</v>
      </c>
      <c r="K3410" s="7" t="s">
        <v>132</v>
      </c>
      <c r="L3410" s="7">
        <v>2</v>
      </c>
      <c r="M3410" s="7" t="s">
        <v>5757</v>
      </c>
      <c r="N3410" s="7"/>
    </row>
    <row r="3411" spans="1:14" ht="26" hidden="1" x14ac:dyDescent="0.35">
      <c r="A3411" s="7">
        <v>40813657</v>
      </c>
      <c r="B3411" s="7" t="s">
        <v>7898</v>
      </c>
      <c r="C3411" s="7" t="s">
        <v>4457</v>
      </c>
      <c r="D3411" s="7" t="s">
        <v>4452</v>
      </c>
      <c r="E3411" s="7" t="s">
        <v>0</v>
      </c>
      <c r="F3411" s="7" t="s">
        <v>132</v>
      </c>
      <c r="G3411" s="7">
        <v>1286.0999999999999</v>
      </c>
      <c r="H3411" s="7">
        <v>299.52</v>
      </c>
      <c r="I3411" s="7">
        <v>56</v>
      </c>
      <c r="J3411" s="7">
        <v>1641.62</v>
      </c>
      <c r="K3411" s="7" t="s">
        <v>132</v>
      </c>
      <c r="L3411" s="7">
        <v>2</v>
      </c>
      <c r="M3411" s="7" t="s">
        <v>5757</v>
      </c>
      <c r="N3411" s="7"/>
    </row>
    <row r="3412" spans="1:14" hidden="1" x14ac:dyDescent="0.35">
      <c r="A3412" s="7">
        <v>40813665</v>
      </c>
      <c r="B3412" s="7" t="s">
        <v>7899</v>
      </c>
      <c r="C3412" s="7" t="s">
        <v>4457</v>
      </c>
      <c r="D3412" s="7" t="s">
        <v>4452</v>
      </c>
      <c r="E3412" s="7" t="s">
        <v>0</v>
      </c>
      <c r="F3412" s="7" t="s">
        <v>132</v>
      </c>
      <c r="G3412" s="7">
        <v>1286.0999999999999</v>
      </c>
      <c r="H3412" s="7">
        <v>613.35</v>
      </c>
      <c r="I3412" s="7">
        <v>56</v>
      </c>
      <c r="J3412" s="7">
        <v>1955.45</v>
      </c>
      <c r="K3412" s="7" t="s">
        <v>132</v>
      </c>
      <c r="L3412" s="7">
        <v>2</v>
      </c>
      <c r="M3412" s="7" t="s">
        <v>5757</v>
      </c>
      <c r="N3412" s="7"/>
    </row>
    <row r="3413" spans="1:14" hidden="1" x14ac:dyDescent="0.35">
      <c r="A3413" s="7">
        <v>40813673</v>
      </c>
      <c r="B3413" s="7" t="s">
        <v>7900</v>
      </c>
      <c r="C3413" s="7" t="s">
        <v>4457</v>
      </c>
      <c r="D3413" s="7" t="s">
        <v>4452</v>
      </c>
      <c r="E3413" s="7" t="s">
        <v>0</v>
      </c>
      <c r="F3413" s="7" t="s">
        <v>132</v>
      </c>
      <c r="G3413" s="7">
        <v>1286.0999999999999</v>
      </c>
      <c r="H3413" s="7">
        <v>628.33000000000004</v>
      </c>
      <c r="I3413" s="7">
        <v>56</v>
      </c>
      <c r="J3413" s="7">
        <v>1970.43</v>
      </c>
      <c r="K3413" s="7" t="s">
        <v>132</v>
      </c>
      <c r="L3413" s="7">
        <v>2</v>
      </c>
      <c r="M3413" s="7" t="s">
        <v>5757</v>
      </c>
      <c r="N3413" s="7"/>
    </row>
    <row r="3414" spans="1:14" ht="26" hidden="1" x14ac:dyDescent="0.35">
      <c r="A3414" s="7">
        <v>40813681</v>
      </c>
      <c r="B3414" s="7" t="s">
        <v>7901</v>
      </c>
      <c r="C3414" s="7" t="s">
        <v>4457</v>
      </c>
      <c r="D3414" s="7" t="s">
        <v>4452</v>
      </c>
      <c r="E3414" s="7" t="s">
        <v>0</v>
      </c>
      <c r="F3414" s="7" t="s">
        <v>132</v>
      </c>
      <c r="G3414" s="7">
        <v>1286.0999999999999</v>
      </c>
      <c r="H3414" s="7">
        <v>561.89</v>
      </c>
      <c r="I3414" s="7">
        <v>56</v>
      </c>
      <c r="J3414" s="7">
        <v>1903.99</v>
      </c>
      <c r="K3414" s="7" t="s">
        <v>132</v>
      </c>
      <c r="L3414" s="7">
        <v>2</v>
      </c>
      <c r="M3414" s="7" t="s">
        <v>5757</v>
      </c>
      <c r="N3414" s="7"/>
    </row>
    <row r="3415" spans="1:14" hidden="1" x14ac:dyDescent="0.35">
      <c r="A3415" s="7">
        <v>40813690</v>
      </c>
      <c r="B3415" s="7" t="s">
        <v>7902</v>
      </c>
      <c r="C3415" s="7" t="s">
        <v>4457</v>
      </c>
      <c r="D3415" s="7" t="s">
        <v>4452</v>
      </c>
      <c r="E3415" s="7" t="s">
        <v>0</v>
      </c>
      <c r="F3415" s="7" t="s">
        <v>132</v>
      </c>
      <c r="G3415" s="7">
        <v>1286.0999999999999</v>
      </c>
      <c r="H3415" s="7">
        <v>206.14</v>
      </c>
      <c r="I3415" s="7">
        <v>56</v>
      </c>
      <c r="J3415" s="7">
        <v>1548.24</v>
      </c>
      <c r="K3415" s="7" t="s">
        <v>132</v>
      </c>
      <c r="L3415" s="7">
        <v>2</v>
      </c>
      <c r="M3415" s="7" t="s">
        <v>5757</v>
      </c>
      <c r="N3415" s="7"/>
    </row>
    <row r="3416" spans="1:14" hidden="1" x14ac:dyDescent="0.35">
      <c r="A3416" s="7">
        <v>40813703</v>
      </c>
      <c r="B3416" s="7" t="s">
        <v>7903</v>
      </c>
      <c r="C3416" s="7" t="s">
        <v>4457</v>
      </c>
      <c r="D3416" s="7" t="s">
        <v>4452</v>
      </c>
      <c r="E3416" s="7" t="s">
        <v>0</v>
      </c>
      <c r="F3416" s="7" t="s">
        <v>132</v>
      </c>
      <c r="G3416" s="7">
        <v>1286.0999999999999</v>
      </c>
      <c r="H3416" s="7">
        <v>299.52</v>
      </c>
      <c r="I3416" s="7">
        <v>56</v>
      </c>
      <c r="J3416" s="7">
        <v>1641.62</v>
      </c>
      <c r="K3416" s="7" t="s">
        <v>132</v>
      </c>
      <c r="L3416" s="7">
        <v>2</v>
      </c>
      <c r="M3416" s="7" t="s">
        <v>5757</v>
      </c>
      <c r="N3416" s="7"/>
    </row>
    <row r="3417" spans="1:14" hidden="1" x14ac:dyDescent="0.35">
      <c r="A3417" s="7">
        <v>40813711</v>
      </c>
      <c r="B3417" s="7" t="s">
        <v>7904</v>
      </c>
      <c r="C3417" s="7" t="s">
        <v>4457</v>
      </c>
      <c r="D3417" s="7" t="s">
        <v>4452</v>
      </c>
      <c r="E3417" s="7" t="s">
        <v>0</v>
      </c>
      <c r="F3417" s="7" t="s">
        <v>132</v>
      </c>
      <c r="G3417" s="7">
        <v>471.83</v>
      </c>
      <c r="H3417" s="7">
        <v>633.02</v>
      </c>
      <c r="I3417" s="7">
        <v>22.06</v>
      </c>
      <c r="J3417" s="7">
        <v>1126.9100000000001</v>
      </c>
      <c r="K3417" s="7" t="s">
        <v>132</v>
      </c>
      <c r="L3417" s="7">
        <v>2</v>
      </c>
      <c r="M3417" s="7" t="s">
        <v>5757</v>
      </c>
      <c r="N3417" s="7"/>
    </row>
    <row r="3418" spans="1:14" hidden="1" x14ac:dyDescent="0.35">
      <c r="A3418" s="7">
        <v>40813720</v>
      </c>
      <c r="B3418" s="7" t="s">
        <v>7905</v>
      </c>
      <c r="C3418" s="7" t="s">
        <v>4457</v>
      </c>
      <c r="D3418" s="7" t="s">
        <v>4452</v>
      </c>
      <c r="E3418" s="7" t="s">
        <v>0</v>
      </c>
      <c r="F3418" s="7" t="s">
        <v>132</v>
      </c>
      <c r="G3418" s="7">
        <v>1244.49</v>
      </c>
      <c r="H3418" s="7">
        <v>731.12</v>
      </c>
      <c r="I3418" s="7">
        <v>56</v>
      </c>
      <c r="J3418" s="7">
        <v>2031.61</v>
      </c>
      <c r="K3418" s="7" t="s">
        <v>132</v>
      </c>
      <c r="L3418" s="7">
        <v>2</v>
      </c>
      <c r="M3418" s="7" t="s">
        <v>5757</v>
      </c>
      <c r="N3418" s="7"/>
    </row>
    <row r="3419" spans="1:14" hidden="1" x14ac:dyDescent="0.35">
      <c r="A3419" s="7">
        <v>40813738</v>
      </c>
      <c r="B3419" s="7" t="s">
        <v>7906</v>
      </c>
      <c r="C3419" s="7" t="s">
        <v>4457</v>
      </c>
      <c r="D3419" s="7" t="s">
        <v>4452</v>
      </c>
      <c r="E3419" s="7" t="s">
        <v>0</v>
      </c>
      <c r="F3419" s="7" t="s">
        <v>132</v>
      </c>
      <c r="G3419" s="7">
        <v>1776.08</v>
      </c>
      <c r="H3419" s="7">
        <v>514.08000000000004</v>
      </c>
      <c r="I3419" s="7">
        <v>56</v>
      </c>
      <c r="J3419" s="7">
        <v>2346.16</v>
      </c>
      <c r="K3419" s="7" t="s">
        <v>0</v>
      </c>
      <c r="L3419" s="7">
        <v>1</v>
      </c>
      <c r="M3419" s="7" t="s">
        <v>5757</v>
      </c>
      <c r="N3419" s="7"/>
    </row>
    <row r="3420" spans="1:14" ht="26" hidden="1" x14ac:dyDescent="0.35">
      <c r="A3420" s="7">
        <v>40813746</v>
      </c>
      <c r="B3420" s="7" t="s">
        <v>7907</v>
      </c>
      <c r="C3420" s="7" t="s">
        <v>4457</v>
      </c>
      <c r="D3420" s="7" t="s">
        <v>4452</v>
      </c>
      <c r="E3420" s="7" t="s">
        <v>0</v>
      </c>
      <c r="F3420" s="7" t="s">
        <v>132</v>
      </c>
      <c r="G3420" s="7">
        <v>1244.49</v>
      </c>
      <c r="H3420" s="7">
        <v>534.30999999999995</v>
      </c>
      <c r="I3420" s="7">
        <v>56</v>
      </c>
      <c r="J3420" s="7">
        <v>1834.8</v>
      </c>
      <c r="K3420" s="7" t="s">
        <v>132</v>
      </c>
      <c r="L3420" s="7">
        <v>2</v>
      </c>
      <c r="M3420" s="7" t="s">
        <v>5757</v>
      </c>
      <c r="N3420" s="7"/>
    </row>
    <row r="3421" spans="1:14" hidden="1" x14ac:dyDescent="0.35">
      <c r="A3421" s="7">
        <v>40813789</v>
      </c>
      <c r="B3421" s="7" t="s">
        <v>7908</v>
      </c>
      <c r="C3421" s="7" t="s">
        <v>4457</v>
      </c>
      <c r="D3421" s="7" t="s">
        <v>4452</v>
      </c>
      <c r="E3421" s="7" t="s">
        <v>0</v>
      </c>
      <c r="F3421" s="7" t="s">
        <v>132</v>
      </c>
      <c r="G3421" s="7">
        <v>1286.0999999999999</v>
      </c>
      <c r="H3421" s="7">
        <v>640.96</v>
      </c>
      <c r="I3421" s="7">
        <v>56</v>
      </c>
      <c r="J3421" s="7">
        <v>1983.06</v>
      </c>
      <c r="K3421" s="7" t="s">
        <v>132</v>
      </c>
      <c r="L3421" s="7">
        <v>2</v>
      </c>
      <c r="M3421" s="7" t="s">
        <v>5757</v>
      </c>
      <c r="N3421" s="7"/>
    </row>
    <row r="3422" spans="1:14" hidden="1" x14ac:dyDescent="0.35">
      <c r="A3422" s="7">
        <v>40813797</v>
      </c>
      <c r="B3422" s="7" t="s">
        <v>7909</v>
      </c>
      <c r="C3422" s="7" t="s">
        <v>4457</v>
      </c>
      <c r="D3422" s="7" t="s">
        <v>4452</v>
      </c>
      <c r="E3422" s="7" t="s">
        <v>0</v>
      </c>
      <c r="F3422" s="7" t="s">
        <v>132</v>
      </c>
      <c r="G3422" s="7">
        <v>1286.0999999999999</v>
      </c>
      <c r="H3422" s="7">
        <v>245.02</v>
      </c>
      <c r="I3422" s="7">
        <v>56</v>
      </c>
      <c r="J3422" s="7">
        <v>1587.12</v>
      </c>
      <c r="K3422" s="7" t="s">
        <v>132</v>
      </c>
      <c r="L3422" s="7">
        <v>2</v>
      </c>
      <c r="M3422" s="7" t="s">
        <v>5757</v>
      </c>
      <c r="N3422" s="7"/>
    </row>
    <row r="3423" spans="1:14" hidden="1" x14ac:dyDescent="0.35">
      <c r="A3423" s="7">
        <v>40813800</v>
      </c>
      <c r="B3423" s="7" t="s">
        <v>7910</v>
      </c>
      <c r="C3423" s="7" t="s">
        <v>4457</v>
      </c>
      <c r="D3423" s="7" t="s">
        <v>4452</v>
      </c>
      <c r="E3423" s="7" t="s">
        <v>0</v>
      </c>
      <c r="F3423" s="7" t="s">
        <v>132</v>
      </c>
      <c r="G3423" s="7">
        <v>1286.0999999999999</v>
      </c>
      <c r="H3423" s="7">
        <v>599.12</v>
      </c>
      <c r="I3423" s="7">
        <v>56</v>
      </c>
      <c r="J3423" s="7">
        <v>1941.22</v>
      </c>
      <c r="K3423" s="7" t="s">
        <v>132</v>
      </c>
      <c r="L3423" s="7">
        <v>2</v>
      </c>
      <c r="M3423" s="7" t="s">
        <v>5757</v>
      </c>
      <c r="N3423" s="7"/>
    </row>
    <row r="3424" spans="1:14" hidden="1" x14ac:dyDescent="0.35">
      <c r="A3424" s="7">
        <v>40813819</v>
      </c>
      <c r="B3424" s="7" t="s">
        <v>7911</v>
      </c>
      <c r="C3424" s="7" t="s">
        <v>4457</v>
      </c>
      <c r="D3424" s="7" t="s">
        <v>4452</v>
      </c>
      <c r="E3424" s="7" t="s">
        <v>0</v>
      </c>
      <c r="F3424" s="7" t="s">
        <v>132</v>
      </c>
      <c r="G3424" s="7">
        <v>1286.0999999999999</v>
      </c>
      <c r="H3424" s="7">
        <v>573</v>
      </c>
      <c r="I3424" s="7">
        <v>56</v>
      </c>
      <c r="J3424" s="7">
        <v>1915.1</v>
      </c>
      <c r="K3424" s="7" t="s">
        <v>132</v>
      </c>
      <c r="L3424" s="7">
        <v>2</v>
      </c>
      <c r="M3424" s="7" t="s">
        <v>5757</v>
      </c>
      <c r="N3424" s="7"/>
    </row>
    <row r="3425" spans="1:14" hidden="1" x14ac:dyDescent="0.35">
      <c r="A3425" s="7">
        <v>40813916</v>
      </c>
      <c r="B3425" s="7" t="s">
        <v>7912</v>
      </c>
      <c r="C3425" s="7" t="s">
        <v>4457</v>
      </c>
      <c r="D3425" s="7" t="s">
        <v>4452</v>
      </c>
      <c r="E3425" s="7" t="s">
        <v>0</v>
      </c>
      <c r="F3425" s="7" t="s">
        <v>132</v>
      </c>
      <c r="G3425" s="7">
        <v>1286.0999999999999</v>
      </c>
      <c r="H3425" s="7">
        <v>556.19000000000005</v>
      </c>
      <c r="I3425" s="7">
        <v>56</v>
      </c>
      <c r="J3425" s="7">
        <v>1898.29</v>
      </c>
      <c r="K3425" s="7" t="s">
        <v>132</v>
      </c>
      <c r="L3425" s="7">
        <v>2</v>
      </c>
      <c r="M3425" s="7" t="s">
        <v>5757</v>
      </c>
      <c r="N3425" s="7"/>
    </row>
    <row r="3426" spans="1:14" ht="26" hidden="1" x14ac:dyDescent="0.35">
      <c r="A3426" s="7">
        <v>40813932</v>
      </c>
      <c r="B3426" s="7" t="s">
        <v>7913</v>
      </c>
      <c r="C3426" s="7" t="s">
        <v>4457</v>
      </c>
      <c r="D3426" s="7" t="s">
        <v>4452</v>
      </c>
      <c r="E3426" s="7" t="s">
        <v>0</v>
      </c>
      <c r="F3426" s="7" t="s">
        <v>132</v>
      </c>
      <c r="G3426" s="7">
        <v>1776.08</v>
      </c>
      <c r="H3426" s="7">
        <v>533.12</v>
      </c>
      <c r="I3426" s="7">
        <v>84</v>
      </c>
      <c r="J3426" s="7">
        <v>2393.1999999999998</v>
      </c>
      <c r="K3426" s="7" t="s">
        <v>132</v>
      </c>
      <c r="L3426" s="7">
        <v>3</v>
      </c>
      <c r="M3426" s="7" t="s">
        <v>5757</v>
      </c>
      <c r="N3426" s="7"/>
    </row>
    <row r="3427" spans="1:14" ht="26" hidden="1" x14ac:dyDescent="0.35">
      <c r="A3427" s="7">
        <v>40813940</v>
      </c>
      <c r="B3427" s="7" t="s">
        <v>7914</v>
      </c>
      <c r="C3427" s="7" t="s">
        <v>4457</v>
      </c>
      <c r="D3427" s="7" t="s">
        <v>4452</v>
      </c>
      <c r="E3427" s="7" t="s">
        <v>0</v>
      </c>
      <c r="F3427" s="7" t="s">
        <v>132</v>
      </c>
      <c r="G3427" s="7">
        <v>1776.08</v>
      </c>
      <c r="H3427" s="7">
        <v>652.96</v>
      </c>
      <c r="I3427" s="7">
        <v>84</v>
      </c>
      <c r="J3427" s="7">
        <v>2513.04</v>
      </c>
      <c r="K3427" s="7" t="s">
        <v>132</v>
      </c>
      <c r="L3427" s="7">
        <v>3</v>
      </c>
      <c r="M3427" s="7" t="s">
        <v>5757</v>
      </c>
      <c r="N3427" s="7"/>
    </row>
    <row r="3428" spans="1:14" ht="26" hidden="1" x14ac:dyDescent="0.35">
      <c r="A3428" s="7">
        <v>40813959</v>
      </c>
      <c r="B3428" s="7" t="s">
        <v>7915</v>
      </c>
      <c r="C3428" s="7" t="s">
        <v>4457</v>
      </c>
      <c r="D3428" s="7" t="s">
        <v>4452</v>
      </c>
      <c r="E3428" s="7" t="s">
        <v>0</v>
      </c>
      <c r="F3428" s="7" t="s">
        <v>132</v>
      </c>
      <c r="G3428" s="7">
        <v>1776.08</v>
      </c>
      <c r="H3428" s="7">
        <v>652.96</v>
      </c>
      <c r="I3428" s="7">
        <v>84</v>
      </c>
      <c r="J3428" s="7">
        <v>2513.04</v>
      </c>
      <c r="K3428" s="7" t="s">
        <v>132</v>
      </c>
      <c r="L3428" s="7">
        <v>3</v>
      </c>
      <c r="M3428" s="7" t="s">
        <v>5757</v>
      </c>
      <c r="N3428" s="7"/>
    </row>
    <row r="3429" spans="1:14" hidden="1" x14ac:dyDescent="0.35">
      <c r="A3429" s="7">
        <v>40813991</v>
      </c>
      <c r="B3429" s="7" t="s">
        <v>7916</v>
      </c>
      <c r="C3429" s="7" t="s">
        <v>4457</v>
      </c>
      <c r="D3429" s="7" t="s">
        <v>4452</v>
      </c>
      <c r="E3429" s="7" t="s">
        <v>0</v>
      </c>
      <c r="F3429" s="7" t="s">
        <v>132</v>
      </c>
      <c r="G3429" s="7">
        <v>471.83</v>
      </c>
      <c r="H3429" s="7">
        <v>372.51</v>
      </c>
      <c r="I3429" s="7">
        <v>22.06</v>
      </c>
      <c r="J3429" s="7">
        <v>866.4</v>
      </c>
      <c r="K3429" s="7" t="s">
        <v>132</v>
      </c>
      <c r="L3429" s="7">
        <v>2</v>
      </c>
      <c r="M3429" s="7" t="s">
        <v>5757</v>
      </c>
      <c r="N3429" s="7"/>
    </row>
    <row r="3430" spans="1:14" hidden="1" x14ac:dyDescent="0.35">
      <c r="A3430" s="7">
        <v>40814017</v>
      </c>
      <c r="B3430" s="7" t="s">
        <v>7917</v>
      </c>
      <c r="C3430" s="7" t="s">
        <v>4445</v>
      </c>
      <c r="D3430" s="7" t="s">
        <v>4452</v>
      </c>
      <c r="E3430" s="7" t="s">
        <v>0</v>
      </c>
      <c r="F3430" s="7" t="s">
        <v>0</v>
      </c>
      <c r="G3430" s="7">
        <v>471.83</v>
      </c>
      <c r="H3430" s="7">
        <v>372.51</v>
      </c>
      <c r="I3430" s="7">
        <v>22.06</v>
      </c>
      <c r="J3430" s="7">
        <v>866.4</v>
      </c>
      <c r="K3430" s="7" t="s">
        <v>132</v>
      </c>
      <c r="L3430" s="7">
        <v>2</v>
      </c>
      <c r="M3430" s="7" t="s">
        <v>5757</v>
      </c>
      <c r="N3430" s="7"/>
    </row>
    <row r="3431" spans="1:14" hidden="1" x14ac:dyDescent="0.35">
      <c r="A3431" s="7">
        <v>40814025</v>
      </c>
      <c r="B3431" s="7" t="s">
        <v>7918</v>
      </c>
      <c r="C3431" s="7" t="s">
        <v>4445</v>
      </c>
      <c r="D3431" s="7" t="s">
        <v>4452</v>
      </c>
      <c r="E3431" s="7" t="s">
        <v>0</v>
      </c>
      <c r="F3431" s="7" t="s">
        <v>0</v>
      </c>
      <c r="G3431" s="7">
        <v>471.83</v>
      </c>
      <c r="H3431" s="7">
        <v>372.51</v>
      </c>
      <c r="I3431" s="7">
        <v>22.06</v>
      </c>
      <c r="J3431" s="7">
        <v>866.4</v>
      </c>
      <c r="K3431" s="7" t="s">
        <v>132</v>
      </c>
      <c r="L3431" s="7">
        <v>2</v>
      </c>
      <c r="M3431" s="7" t="s">
        <v>5757</v>
      </c>
      <c r="N3431" s="7"/>
    </row>
    <row r="3432" spans="1:14" ht="26" hidden="1" x14ac:dyDescent="0.35">
      <c r="A3432" s="7">
        <v>40814033</v>
      </c>
      <c r="B3432" s="7" t="s">
        <v>7919</v>
      </c>
      <c r="C3432" s="7" t="s">
        <v>4445</v>
      </c>
      <c r="D3432" s="7" t="s">
        <v>4452</v>
      </c>
      <c r="E3432" s="7" t="s">
        <v>0</v>
      </c>
      <c r="F3432" s="7" t="s">
        <v>0</v>
      </c>
      <c r="G3432" s="7">
        <v>471.83</v>
      </c>
      <c r="H3432" s="7">
        <v>372.51</v>
      </c>
      <c r="I3432" s="7">
        <v>22.06</v>
      </c>
      <c r="J3432" s="7">
        <v>866.4</v>
      </c>
      <c r="K3432" s="7" t="s">
        <v>132</v>
      </c>
      <c r="L3432" s="7">
        <v>2</v>
      </c>
      <c r="M3432" s="7" t="s">
        <v>5757</v>
      </c>
      <c r="N3432" s="7"/>
    </row>
    <row r="3433" spans="1:14" hidden="1" x14ac:dyDescent="0.35">
      <c r="A3433" s="7">
        <v>40814041</v>
      </c>
      <c r="B3433" s="7" t="s">
        <v>7920</v>
      </c>
      <c r="C3433" s="7" t="s">
        <v>4445</v>
      </c>
      <c r="D3433" s="7" t="s">
        <v>4452</v>
      </c>
      <c r="E3433" s="7" t="s">
        <v>0</v>
      </c>
      <c r="F3433" s="7" t="s">
        <v>0</v>
      </c>
      <c r="G3433" s="7">
        <v>471.83</v>
      </c>
      <c r="H3433" s="7">
        <v>372.51</v>
      </c>
      <c r="I3433" s="7">
        <v>22.06</v>
      </c>
      <c r="J3433" s="7">
        <v>866.4</v>
      </c>
      <c r="K3433" s="7" t="s">
        <v>132</v>
      </c>
      <c r="L3433" s="7">
        <v>2</v>
      </c>
      <c r="M3433" s="7" t="s">
        <v>5757</v>
      </c>
      <c r="N3433" s="7"/>
    </row>
    <row r="3434" spans="1:14" hidden="1" x14ac:dyDescent="0.35">
      <c r="A3434" s="7">
        <v>40901017</v>
      </c>
      <c r="B3434" s="7" t="s">
        <v>7921</v>
      </c>
      <c r="C3434" s="7" t="s">
        <v>4445</v>
      </c>
      <c r="D3434" s="7" t="s">
        <v>4462</v>
      </c>
      <c r="E3434" s="7" t="s">
        <v>0</v>
      </c>
      <c r="F3434" s="7" t="s">
        <v>0</v>
      </c>
      <c r="G3434" s="7">
        <v>48.02</v>
      </c>
      <c r="H3434" s="7">
        <v>0</v>
      </c>
      <c r="I3434" s="7">
        <v>0</v>
      </c>
      <c r="J3434" s="7">
        <v>48.02</v>
      </c>
      <c r="K3434" s="7" t="s">
        <v>0</v>
      </c>
      <c r="L3434" s="7">
        <v>1</v>
      </c>
      <c r="M3434" s="7" t="s">
        <v>7922</v>
      </c>
      <c r="N3434" s="7"/>
    </row>
    <row r="3435" spans="1:14" hidden="1" x14ac:dyDescent="0.35">
      <c r="A3435" s="7">
        <v>40901025</v>
      </c>
      <c r="B3435" s="7" t="s">
        <v>7923</v>
      </c>
      <c r="C3435" s="7" t="s">
        <v>4445</v>
      </c>
      <c r="D3435" s="7" t="s">
        <v>4462</v>
      </c>
      <c r="E3435" s="7" t="s">
        <v>0</v>
      </c>
      <c r="F3435" s="7" t="s">
        <v>0</v>
      </c>
      <c r="G3435" s="7">
        <v>84.67</v>
      </c>
      <c r="H3435" s="7">
        <v>0</v>
      </c>
      <c r="I3435" s="7">
        <v>0</v>
      </c>
      <c r="J3435" s="7">
        <v>84.67</v>
      </c>
      <c r="K3435" s="7" t="s">
        <v>0</v>
      </c>
      <c r="L3435" s="7">
        <v>1</v>
      </c>
      <c r="M3435" s="7" t="s">
        <v>7922</v>
      </c>
      <c r="N3435" s="7"/>
    </row>
    <row r="3436" spans="1:14" hidden="1" x14ac:dyDescent="0.35">
      <c r="A3436" s="7">
        <v>40901033</v>
      </c>
      <c r="B3436" s="7" t="s">
        <v>7924</v>
      </c>
      <c r="C3436" s="7" t="s">
        <v>4445</v>
      </c>
      <c r="D3436" s="7" t="s">
        <v>4462</v>
      </c>
      <c r="E3436" s="7" t="s">
        <v>0</v>
      </c>
      <c r="F3436" s="7" t="s">
        <v>0</v>
      </c>
      <c r="G3436" s="7">
        <v>48.02</v>
      </c>
      <c r="H3436" s="7">
        <v>0</v>
      </c>
      <c r="I3436" s="7">
        <v>0</v>
      </c>
      <c r="J3436" s="7">
        <v>48.02</v>
      </c>
      <c r="K3436" s="7" t="s">
        <v>0</v>
      </c>
      <c r="L3436" s="7">
        <v>1</v>
      </c>
      <c r="M3436" s="7" t="s">
        <v>7922</v>
      </c>
      <c r="N3436" s="7"/>
    </row>
    <row r="3437" spans="1:14" hidden="1" x14ac:dyDescent="0.35">
      <c r="A3437" s="7">
        <v>40901041</v>
      </c>
      <c r="B3437" s="7" t="s">
        <v>7925</v>
      </c>
      <c r="C3437" s="7" t="s">
        <v>4445</v>
      </c>
      <c r="D3437" s="7" t="s">
        <v>4462</v>
      </c>
      <c r="E3437" s="7" t="s">
        <v>132</v>
      </c>
      <c r="F3437" s="7" t="s">
        <v>0</v>
      </c>
      <c r="G3437" s="7">
        <v>29.86</v>
      </c>
      <c r="H3437" s="7">
        <v>0</v>
      </c>
      <c r="I3437" s="7">
        <v>0</v>
      </c>
      <c r="J3437" s="7">
        <v>29.86</v>
      </c>
      <c r="K3437" s="7" t="s">
        <v>0</v>
      </c>
      <c r="L3437" s="7">
        <v>1</v>
      </c>
      <c r="M3437" s="7" t="s">
        <v>7922</v>
      </c>
      <c r="N3437" s="7"/>
    </row>
    <row r="3438" spans="1:14" hidden="1" x14ac:dyDescent="0.35">
      <c r="A3438" s="7">
        <v>40901076</v>
      </c>
      <c r="B3438" s="7" t="s">
        <v>7926</v>
      </c>
      <c r="C3438" s="7" t="s">
        <v>4445</v>
      </c>
      <c r="D3438" s="7" t="s">
        <v>4462</v>
      </c>
      <c r="E3438" s="7" t="s">
        <v>0</v>
      </c>
      <c r="F3438" s="7" t="s">
        <v>0</v>
      </c>
      <c r="G3438" s="7">
        <v>280</v>
      </c>
      <c r="H3438" s="7">
        <v>0</v>
      </c>
      <c r="I3438" s="7">
        <v>0</v>
      </c>
      <c r="J3438" s="7">
        <v>280</v>
      </c>
      <c r="K3438" s="7" t="s">
        <v>0</v>
      </c>
      <c r="L3438" s="7">
        <v>1</v>
      </c>
      <c r="M3438" s="7" t="s">
        <v>4505</v>
      </c>
      <c r="N3438" s="7"/>
    </row>
    <row r="3439" spans="1:14" hidden="1" x14ac:dyDescent="0.35">
      <c r="A3439" s="7">
        <v>40901084</v>
      </c>
      <c r="B3439" s="7" t="s">
        <v>7927</v>
      </c>
      <c r="C3439" s="7" t="s">
        <v>4445</v>
      </c>
      <c r="D3439" s="7" t="s">
        <v>4462</v>
      </c>
      <c r="E3439" s="7" t="s">
        <v>0</v>
      </c>
      <c r="F3439" s="7" t="s">
        <v>0</v>
      </c>
      <c r="G3439" s="7">
        <v>152</v>
      </c>
      <c r="H3439" s="7">
        <v>0</v>
      </c>
      <c r="I3439" s="7">
        <v>0</v>
      </c>
      <c r="J3439" s="7">
        <v>152</v>
      </c>
      <c r="K3439" s="7" t="s">
        <v>0</v>
      </c>
      <c r="L3439" s="7">
        <v>1</v>
      </c>
      <c r="M3439" s="7" t="s">
        <v>4505</v>
      </c>
      <c r="N3439" s="7"/>
    </row>
    <row r="3440" spans="1:14" hidden="1" x14ac:dyDescent="0.35">
      <c r="A3440" s="7">
        <v>40901092</v>
      </c>
      <c r="B3440" s="7" t="s">
        <v>7928</v>
      </c>
      <c r="C3440" s="7" t="s">
        <v>4445</v>
      </c>
      <c r="D3440" s="7" t="s">
        <v>4462</v>
      </c>
      <c r="E3440" s="7" t="s">
        <v>0</v>
      </c>
      <c r="F3440" s="7" t="s">
        <v>0</v>
      </c>
      <c r="G3440" s="7">
        <v>250</v>
      </c>
      <c r="H3440" s="7">
        <v>0</v>
      </c>
      <c r="I3440" s="7">
        <v>0</v>
      </c>
      <c r="J3440" s="7">
        <v>250</v>
      </c>
      <c r="K3440" s="7" t="s">
        <v>0</v>
      </c>
      <c r="L3440" s="7">
        <v>1</v>
      </c>
      <c r="M3440" s="7" t="s">
        <v>4505</v>
      </c>
      <c r="N3440" s="7"/>
    </row>
    <row r="3441" spans="1:14" hidden="1" x14ac:dyDescent="0.35">
      <c r="A3441" s="7">
        <v>40901106</v>
      </c>
      <c r="B3441" s="7" t="s">
        <v>7929</v>
      </c>
      <c r="C3441" s="7" t="s">
        <v>4445</v>
      </c>
      <c r="D3441" s="7" t="s">
        <v>4462</v>
      </c>
      <c r="E3441" s="7" t="s">
        <v>0</v>
      </c>
      <c r="F3441" s="7" t="s">
        <v>0</v>
      </c>
      <c r="G3441" s="7">
        <v>120.5</v>
      </c>
      <c r="H3441" s="7">
        <v>0</v>
      </c>
      <c r="I3441" s="7">
        <v>0</v>
      </c>
      <c r="J3441" s="7">
        <v>120.5</v>
      </c>
      <c r="K3441" s="7" t="s">
        <v>0</v>
      </c>
      <c r="L3441" s="7">
        <v>1</v>
      </c>
      <c r="M3441" s="7" t="s">
        <v>4505</v>
      </c>
      <c r="N3441" s="7"/>
    </row>
    <row r="3442" spans="1:14" hidden="1" x14ac:dyDescent="0.35">
      <c r="A3442" s="7">
        <v>40901114</v>
      </c>
      <c r="B3442" s="7" t="s">
        <v>7930</v>
      </c>
      <c r="C3442" s="7" t="s">
        <v>4445</v>
      </c>
      <c r="D3442" s="7" t="s">
        <v>4462</v>
      </c>
      <c r="E3442" s="7" t="s">
        <v>0</v>
      </c>
      <c r="F3442" s="7" t="s">
        <v>0</v>
      </c>
      <c r="G3442" s="7">
        <v>55</v>
      </c>
      <c r="H3442" s="7">
        <v>0</v>
      </c>
      <c r="I3442" s="7">
        <v>0</v>
      </c>
      <c r="J3442" s="7">
        <v>55</v>
      </c>
      <c r="K3442" s="7" t="s">
        <v>0</v>
      </c>
      <c r="L3442" s="7">
        <v>1</v>
      </c>
      <c r="M3442" s="7" t="s">
        <v>7922</v>
      </c>
      <c r="N3442" s="7"/>
    </row>
    <row r="3443" spans="1:14" hidden="1" x14ac:dyDescent="0.35">
      <c r="A3443" s="7">
        <v>40901122</v>
      </c>
      <c r="B3443" s="7" t="s">
        <v>7931</v>
      </c>
      <c r="C3443" s="7" t="s">
        <v>4445</v>
      </c>
      <c r="D3443" s="7" t="s">
        <v>4462</v>
      </c>
      <c r="E3443" s="7" t="s">
        <v>132</v>
      </c>
      <c r="F3443" s="7" t="s">
        <v>0</v>
      </c>
      <c r="G3443" s="7">
        <v>101.26</v>
      </c>
      <c r="H3443" s="7">
        <v>0</v>
      </c>
      <c r="I3443" s="7">
        <v>0</v>
      </c>
      <c r="J3443" s="7">
        <v>101.26</v>
      </c>
      <c r="K3443" s="7" t="s">
        <v>0</v>
      </c>
      <c r="L3443" s="7">
        <v>1</v>
      </c>
      <c r="M3443" s="7" t="s">
        <v>7922</v>
      </c>
      <c r="N3443" s="7"/>
    </row>
    <row r="3444" spans="1:14" hidden="1" x14ac:dyDescent="0.35">
      <c r="A3444" s="7">
        <v>40901130</v>
      </c>
      <c r="B3444" s="7" t="s">
        <v>7932</v>
      </c>
      <c r="C3444" s="7" t="s">
        <v>4445</v>
      </c>
      <c r="D3444" s="7" t="s">
        <v>4462</v>
      </c>
      <c r="E3444" s="7" t="s">
        <v>132</v>
      </c>
      <c r="F3444" s="7" t="s">
        <v>0</v>
      </c>
      <c r="G3444" s="7">
        <v>64.8</v>
      </c>
      <c r="H3444" s="7">
        <v>0</v>
      </c>
      <c r="I3444" s="7">
        <v>0</v>
      </c>
      <c r="J3444" s="7">
        <v>64.8</v>
      </c>
      <c r="K3444" s="7" t="s">
        <v>0</v>
      </c>
      <c r="L3444" s="7">
        <v>1</v>
      </c>
      <c r="M3444" s="7" t="s">
        <v>7922</v>
      </c>
      <c r="N3444" s="7"/>
    </row>
    <row r="3445" spans="1:14" hidden="1" x14ac:dyDescent="0.35">
      <c r="A3445" s="7">
        <v>40901149</v>
      </c>
      <c r="B3445" s="7" t="s">
        <v>7933</v>
      </c>
      <c r="C3445" s="7" t="s">
        <v>4445</v>
      </c>
      <c r="D3445" s="7" t="s">
        <v>4462</v>
      </c>
      <c r="E3445" s="7" t="s">
        <v>132</v>
      </c>
      <c r="F3445" s="7" t="s">
        <v>0</v>
      </c>
      <c r="G3445" s="7">
        <v>66.72</v>
      </c>
      <c r="H3445" s="7">
        <v>0</v>
      </c>
      <c r="I3445" s="7">
        <v>0</v>
      </c>
      <c r="J3445" s="7">
        <v>66.72</v>
      </c>
      <c r="K3445" s="7" t="s">
        <v>0</v>
      </c>
      <c r="L3445" s="7">
        <v>1</v>
      </c>
      <c r="M3445" s="7" t="s">
        <v>7922</v>
      </c>
      <c r="N3445" s="7"/>
    </row>
    <row r="3446" spans="1:14" hidden="1" x14ac:dyDescent="0.35">
      <c r="A3446" s="7">
        <v>40901158</v>
      </c>
      <c r="B3446" s="7" t="s">
        <v>7934</v>
      </c>
      <c r="C3446" s="7" t="s">
        <v>4445</v>
      </c>
      <c r="D3446" s="7" t="s">
        <v>4462</v>
      </c>
      <c r="E3446" s="7" t="s">
        <v>132</v>
      </c>
      <c r="F3446" s="7" t="s">
        <v>0</v>
      </c>
      <c r="G3446" s="7">
        <v>56.74</v>
      </c>
      <c r="H3446" s="7">
        <v>0</v>
      </c>
      <c r="I3446" s="7">
        <v>0</v>
      </c>
      <c r="J3446" s="7">
        <v>56.74</v>
      </c>
      <c r="K3446" s="7" t="s">
        <v>0</v>
      </c>
      <c r="L3446" s="7">
        <v>1</v>
      </c>
      <c r="M3446" s="7" t="s">
        <v>7922</v>
      </c>
      <c r="N3446" s="7"/>
    </row>
    <row r="3447" spans="1:14" hidden="1" x14ac:dyDescent="0.35">
      <c r="A3447" s="7">
        <v>40901173</v>
      </c>
      <c r="B3447" s="7" t="s">
        <v>7935</v>
      </c>
      <c r="C3447" s="7" t="s">
        <v>4445</v>
      </c>
      <c r="D3447" s="7" t="s">
        <v>4462</v>
      </c>
      <c r="E3447" s="7" t="s">
        <v>132</v>
      </c>
      <c r="F3447" s="7" t="s">
        <v>0</v>
      </c>
      <c r="G3447" s="7">
        <v>45.63</v>
      </c>
      <c r="H3447" s="7">
        <v>0</v>
      </c>
      <c r="I3447" s="7">
        <v>0</v>
      </c>
      <c r="J3447" s="7">
        <v>45.63</v>
      </c>
      <c r="K3447" s="7" t="s">
        <v>0</v>
      </c>
      <c r="L3447" s="7">
        <v>1</v>
      </c>
      <c r="M3447" s="7" t="s">
        <v>7922</v>
      </c>
      <c r="N3447" s="7"/>
    </row>
    <row r="3448" spans="1:14" hidden="1" x14ac:dyDescent="0.35">
      <c r="A3448" s="7">
        <v>40901181</v>
      </c>
      <c r="B3448" s="7" t="s">
        <v>7936</v>
      </c>
      <c r="C3448" s="7" t="s">
        <v>4445</v>
      </c>
      <c r="D3448" s="7" t="s">
        <v>4462</v>
      </c>
      <c r="E3448" s="7" t="s">
        <v>132</v>
      </c>
      <c r="F3448" s="7" t="s">
        <v>0</v>
      </c>
      <c r="G3448" s="7">
        <v>45.63</v>
      </c>
      <c r="H3448" s="7">
        <v>0</v>
      </c>
      <c r="I3448" s="7">
        <v>0</v>
      </c>
      <c r="J3448" s="7">
        <v>45.63</v>
      </c>
      <c r="K3448" s="7" t="s">
        <v>0</v>
      </c>
      <c r="L3448" s="7">
        <v>1</v>
      </c>
      <c r="M3448" s="7" t="s">
        <v>7922</v>
      </c>
      <c r="N3448" s="7"/>
    </row>
    <row r="3449" spans="1:14" hidden="1" x14ac:dyDescent="0.35">
      <c r="A3449" s="7">
        <v>40901190</v>
      </c>
      <c r="B3449" s="7" t="s">
        <v>7937</v>
      </c>
      <c r="C3449" s="7" t="s">
        <v>4445</v>
      </c>
      <c r="D3449" s="7" t="s">
        <v>4462</v>
      </c>
      <c r="E3449" s="7" t="s">
        <v>0</v>
      </c>
      <c r="F3449" s="7" t="s">
        <v>0</v>
      </c>
      <c r="G3449" s="7">
        <v>45.22</v>
      </c>
      <c r="H3449" s="7">
        <v>0</v>
      </c>
      <c r="I3449" s="7">
        <v>0</v>
      </c>
      <c r="J3449" s="7">
        <v>45.22</v>
      </c>
      <c r="K3449" s="7" t="s">
        <v>0</v>
      </c>
      <c r="L3449" s="7">
        <v>1</v>
      </c>
      <c r="M3449" s="7" t="s">
        <v>7922</v>
      </c>
      <c r="N3449" s="7"/>
    </row>
    <row r="3450" spans="1:14" hidden="1" x14ac:dyDescent="0.35">
      <c r="A3450" s="7">
        <v>40901203</v>
      </c>
      <c r="B3450" s="7" t="s">
        <v>7938</v>
      </c>
      <c r="C3450" s="7" t="s">
        <v>4445</v>
      </c>
      <c r="D3450" s="7" t="s">
        <v>4462</v>
      </c>
      <c r="E3450" s="7" t="s">
        <v>132</v>
      </c>
      <c r="F3450" s="7" t="s">
        <v>0</v>
      </c>
      <c r="G3450" s="7">
        <v>49.6</v>
      </c>
      <c r="H3450" s="7">
        <v>0</v>
      </c>
      <c r="I3450" s="7">
        <v>0</v>
      </c>
      <c r="J3450" s="7">
        <v>49.6</v>
      </c>
      <c r="K3450" s="7" t="s">
        <v>0</v>
      </c>
      <c r="L3450" s="7">
        <v>1</v>
      </c>
      <c r="M3450" s="7" t="s">
        <v>7922</v>
      </c>
      <c r="N3450" s="7"/>
    </row>
    <row r="3451" spans="1:14" hidden="1" x14ac:dyDescent="0.35">
      <c r="A3451" s="7">
        <v>40901211</v>
      </c>
      <c r="B3451" s="7" t="s">
        <v>7939</v>
      </c>
      <c r="C3451" s="7" t="s">
        <v>4445</v>
      </c>
      <c r="D3451" s="7" t="s">
        <v>4462</v>
      </c>
      <c r="E3451" s="7" t="s">
        <v>132</v>
      </c>
      <c r="F3451" s="7" t="s">
        <v>0</v>
      </c>
      <c r="G3451" s="7">
        <v>49.6</v>
      </c>
      <c r="H3451" s="7">
        <v>0</v>
      </c>
      <c r="I3451" s="7">
        <v>0</v>
      </c>
      <c r="J3451" s="7">
        <v>49.6</v>
      </c>
      <c r="K3451" s="7" t="s">
        <v>0</v>
      </c>
      <c r="L3451" s="7">
        <v>1</v>
      </c>
      <c r="M3451" s="7" t="s">
        <v>7922</v>
      </c>
      <c r="N3451" s="7"/>
    </row>
    <row r="3452" spans="1:14" hidden="1" x14ac:dyDescent="0.35">
      <c r="A3452" s="7">
        <v>40901220</v>
      </c>
      <c r="B3452" s="7" t="s">
        <v>7940</v>
      </c>
      <c r="C3452" s="7" t="s">
        <v>4445</v>
      </c>
      <c r="D3452" s="7" t="s">
        <v>4462</v>
      </c>
      <c r="E3452" s="7" t="s">
        <v>132</v>
      </c>
      <c r="F3452" s="7" t="s">
        <v>0</v>
      </c>
      <c r="G3452" s="7">
        <v>55.01</v>
      </c>
      <c r="H3452" s="7">
        <v>0</v>
      </c>
      <c r="I3452" s="7">
        <v>0</v>
      </c>
      <c r="J3452" s="7">
        <v>55.01</v>
      </c>
      <c r="K3452" s="7" t="s">
        <v>0</v>
      </c>
      <c r="L3452" s="7">
        <v>1</v>
      </c>
      <c r="M3452" s="7" t="s">
        <v>7922</v>
      </c>
      <c r="N3452" s="7"/>
    </row>
    <row r="3453" spans="1:14" hidden="1" x14ac:dyDescent="0.35">
      <c r="A3453" s="7">
        <v>40901238</v>
      </c>
      <c r="B3453" s="7" t="s">
        <v>7941</v>
      </c>
      <c r="C3453" s="7" t="s">
        <v>4445</v>
      </c>
      <c r="D3453" s="7" t="s">
        <v>4462</v>
      </c>
      <c r="E3453" s="7" t="s">
        <v>132</v>
      </c>
      <c r="F3453" s="7" t="s">
        <v>0</v>
      </c>
      <c r="G3453" s="7">
        <v>40</v>
      </c>
      <c r="H3453" s="7">
        <v>0</v>
      </c>
      <c r="I3453" s="7">
        <v>0</v>
      </c>
      <c r="J3453" s="7">
        <v>40</v>
      </c>
      <c r="K3453" s="7" t="s">
        <v>0</v>
      </c>
      <c r="L3453" s="7">
        <v>1</v>
      </c>
      <c r="M3453" s="7" t="s">
        <v>7922</v>
      </c>
      <c r="N3453" s="7"/>
    </row>
    <row r="3454" spans="1:14" hidden="1" x14ac:dyDescent="0.35">
      <c r="A3454" s="7">
        <v>40901246</v>
      </c>
      <c r="B3454" s="7" t="s">
        <v>7942</v>
      </c>
      <c r="C3454" s="7" t="s">
        <v>4445</v>
      </c>
      <c r="D3454" s="7" t="s">
        <v>4462</v>
      </c>
      <c r="E3454" s="7" t="s">
        <v>132</v>
      </c>
      <c r="F3454" s="7" t="s">
        <v>0</v>
      </c>
      <c r="G3454" s="7">
        <v>110</v>
      </c>
      <c r="H3454" s="7">
        <v>0</v>
      </c>
      <c r="I3454" s="7">
        <v>0</v>
      </c>
      <c r="J3454" s="7">
        <v>110</v>
      </c>
      <c r="K3454" s="7" t="s">
        <v>0</v>
      </c>
      <c r="L3454" s="7">
        <v>1</v>
      </c>
      <c r="M3454" s="7" t="s">
        <v>7922</v>
      </c>
      <c r="N3454" s="7"/>
    </row>
    <row r="3455" spans="1:14" hidden="1" x14ac:dyDescent="0.35">
      <c r="A3455" s="7">
        <v>40901254</v>
      </c>
      <c r="B3455" s="7" t="s">
        <v>7943</v>
      </c>
      <c r="C3455" s="7" t="s">
        <v>4445</v>
      </c>
      <c r="D3455" s="7" t="s">
        <v>4462</v>
      </c>
      <c r="E3455" s="7" t="s">
        <v>0</v>
      </c>
      <c r="F3455" s="7" t="s">
        <v>0</v>
      </c>
      <c r="G3455" s="7">
        <v>70.38</v>
      </c>
      <c r="H3455" s="7">
        <v>0</v>
      </c>
      <c r="I3455" s="7">
        <v>0</v>
      </c>
      <c r="J3455" s="7">
        <v>70.38</v>
      </c>
      <c r="K3455" s="7" t="s">
        <v>0</v>
      </c>
      <c r="L3455" s="7">
        <v>1</v>
      </c>
      <c r="M3455" s="7" t="s">
        <v>7922</v>
      </c>
      <c r="N3455" s="7"/>
    </row>
    <row r="3456" spans="1:14" hidden="1" x14ac:dyDescent="0.35">
      <c r="A3456" s="7">
        <v>40901262</v>
      </c>
      <c r="B3456" s="7" t="s">
        <v>7944</v>
      </c>
      <c r="C3456" s="7" t="s">
        <v>4445</v>
      </c>
      <c r="D3456" s="7" t="s">
        <v>4462</v>
      </c>
      <c r="E3456" s="7" t="s">
        <v>0</v>
      </c>
      <c r="F3456" s="7" t="s">
        <v>0</v>
      </c>
      <c r="G3456" s="7">
        <v>80.02</v>
      </c>
      <c r="H3456" s="7">
        <v>0</v>
      </c>
      <c r="I3456" s="7">
        <v>0</v>
      </c>
      <c r="J3456" s="7">
        <v>80.02</v>
      </c>
      <c r="K3456" s="7" t="s">
        <v>0</v>
      </c>
      <c r="L3456" s="7">
        <v>1</v>
      </c>
      <c r="M3456" s="7" t="s">
        <v>7922</v>
      </c>
      <c r="N3456" s="7"/>
    </row>
    <row r="3457" spans="1:14" hidden="1" x14ac:dyDescent="0.35">
      <c r="A3457" s="7">
        <v>40901270</v>
      </c>
      <c r="B3457" s="7" t="s">
        <v>7945</v>
      </c>
      <c r="C3457" s="7" t="s">
        <v>4445</v>
      </c>
      <c r="D3457" s="7" t="s">
        <v>4462</v>
      </c>
      <c r="E3457" s="7" t="s">
        <v>132</v>
      </c>
      <c r="F3457" s="7" t="s">
        <v>0</v>
      </c>
      <c r="G3457" s="7">
        <v>37.840000000000003</v>
      </c>
      <c r="H3457" s="7">
        <v>0</v>
      </c>
      <c r="I3457" s="7">
        <v>0</v>
      </c>
      <c r="J3457" s="7">
        <v>37.840000000000003</v>
      </c>
      <c r="K3457" s="7" t="s">
        <v>0</v>
      </c>
      <c r="L3457" s="7">
        <v>1</v>
      </c>
      <c r="M3457" s="7" t="s">
        <v>7922</v>
      </c>
      <c r="N3457" s="7"/>
    </row>
    <row r="3458" spans="1:14" hidden="1" x14ac:dyDescent="0.35">
      <c r="A3458" s="7">
        <v>40901289</v>
      </c>
      <c r="B3458" s="7" t="s">
        <v>7946</v>
      </c>
      <c r="C3458" s="7" t="s">
        <v>4445</v>
      </c>
      <c r="D3458" s="7" t="s">
        <v>4462</v>
      </c>
      <c r="E3458" s="7" t="s">
        <v>132</v>
      </c>
      <c r="F3458" s="7" t="s">
        <v>0</v>
      </c>
      <c r="G3458" s="7">
        <v>68.64</v>
      </c>
      <c r="H3458" s="7">
        <v>0</v>
      </c>
      <c r="I3458" s="7">
        <v>0</v>
      </c>
      <c r="J3458" s="7">
        <v>68.64</v>
      </c>
      <c r="K3458" s="7" t="s">
        <v>0</v>
      </c>
      <c r="L3458" s="7">
        <v>1</v>
      </c>
      <c r="M3458" s="7" t="s">
        <v>7922</v>
      </c>
      <c r="N3458" s="7"/>
    </row>
    <row r="3459" spans="1:14" hidden="1" x14ac:dyDescent="0.35">
      <c r="A3459" s="7">
        <v>40901297</v>
      </c>
      <c r="B3459" s="7" t="s">
        <v>7947</v>
      </c>
      <c r="C3459" s="7" t="s">
        <v>4445</v>
      </c>
      <c r="D3459" s="7" t="s">
        <v>4462</v>
      </c>
      <c r="E3459" s="7" t="s">
        <v>132</v>
      </c>
      <c r="F3459" s="7" t="s">
        <v>0</v>
      </c>
      <c r="G3459" s="7">
        <v>62</v>
      </c>
      <c r="H3459" s="7">
        <v>0</v>
      </c>
      <c r="I3459" s="7">
        <v>0</v>
      </c>
      <c r="J3459" s="7">
        <v>62</v>
      </c>
      <c r="K3459" s="7" t="s">
        <v>0</v>
      </c>
      <c r="L3459" s="7">
        <v>1</v>
      </c>
      <c r="M3459" s="7" t="s">
        <v>7922</v>
      </c>
      <c r="N3459" s="7"/>
    </row>
    <row r="3460" spans="1:14" hidden="1" x14ac:dyDescent="0.35">
      <c r="A3460" s="7">
        <v>40901300</v>
      </c>
      <c r="B3460" s="7" t="s">
        <v>7948</v>
      </c>
      <c r="C3460" s="7" t="s">
        <v>4445</v>
      </c>
      <c r="D3460" s="7" t="s">
        <v>4462</v>
      </c>
      <c r="E3460" s="7" t="s">
        <v>132</v>
      </c>
      <c r="F3460" s="7" t="s">
        <v>0</v>
      </c>
      <c r="G3460" s="7">
        <v>55</v>
      </c>
      <c r="H3460" s="7">
        <v>0</v>
      </c>
      <c r="I3460" s="7">
        <v>0</v>
      </c>
      <c r="J3460" s="7">
        <v>55</v>
      </c>
      <c r="K3460" s="7" t="s">
        <v>0</v>
      </c>
      <c r="L3460" s="7">
        <v>1</v>
      </c>
      <c r="M3460" s="7" t="s">
        <v>7922</v>
      </c>
      <c r="N3460" s="7"/>
    </row>
    <row r="3461" spans="1:14" ht="26" hidden="1" x14ac:dyDescent="0.35">
      <c r="A3461" s="7">
        <v>40901319</v>
      </c>
      <c r="B3461" s="7" t="s">
        <v>7949</v>
      </c>
      <c r="C3461" s="7" t="s">
        <v>4445</v>
      </c>
      <c r="D3461" s="7" t="s">
        <v>4462</v>
      </c>
      <c r="E3461" s="7" t="s">
        <v>0</v>
      </c>
      <c r="F3461" s="7" t="s">
        <v>0</v>
      </c>
      <c r="G3461" s="7">
        <v>110.43</v>
      </c>
      <c r="H3461" s="7">
        <v>0</v>
      </c>
      <c r="I3461" s="7">
        <v>0</v>
      </c>
      <c r="J3461" s="7">
        <v>110.43</v>
      </c>
      <c r="K3461" s="7" t="s">
        <v>0</v>
      </c>
      <c r="L3461" s="7">
        <v>1</v>
      </c>
      <c r="M3461" s="7" t="s">
        <v>7922</v>
      </c>
      <c r="N3461" s="7"/>
    </row>
    <row r="3462" spans="1:14" hidden="1" x14ac:dyDescent="0.35">
      <c r="A3462" s="7">
        <v>40901327</v>
      </c>
      <c r="B3462" s="7" t="s">
        <v>7950</v>
      </c>
      <c r="C3462" s="7" t="s">
        <v>4445</v>
      </c>
      <c r="D3462" s="7" t="s">
        <v>4462</v>
      </c>
      <c r="E3462" s="7" t="s">
        <v>0</v>
      </c>
      <c r="F3462" s="7" t="s">
        <v>0</v>
      </c>
      <c r="G3462" s="7">
        <v>115.63</v>
      </c>
      <c r="H3462" s="7">
        <v>0</v>
      </c>
      <c r="I3462" s="7">
        <v>0</v>
      </c>
      <c r="J3462" s="7">
        <v>115.63</v>
      </c>
      <c r="K3462" s="7" t="s">
        <v>0</v>
      </c>
      <c r="L3462" s="7">
        <v>1</v>
      </c>
      <c r="M3462" s="7" t="s">
        <v>7922</v>
      </c>
      <c r="N3462" s="7"/>
    </row>
    <row r="3463" spans="1:14" hidden="1" x14ac:dyDescent="0.35">
      <c r="A3463" s="7">
        <v>40901335</v>
      </c>
      <c r="B3463" s="7" t="s">
        <v>7951</v>
      </c>
      <c r="C3463" s="7" t="s">
        <v>4445</v>
      </c>
      <c r="D3463" s="7" t="s">
        <v>4462</v>
      </c>
      <c r="E3463" s="7" t="s">
        <v>0</v>
      </c>
      <c r="F3463" s="7" t="s">
        <v>0</v>
      </c>
      <c r="G3463" s="7">
        <v>68</v>
      </c>
      <c r="H3463" s="7">
        <v>0</v>
      </c>
      <c r="I3463" s="7">
        <v>0</v>
      </c>
      <c r="J3463" s="7">
        <v>68</v>
      </c>
      <c r="K3463" s="7" t="s">
        <v>0</v>
      </c>
      <c r="L3463" s="7">
        <v>1</v>
      </c>
      <c r="M3463" s="7" t="s">
        <v>7922</v>
      </c>
      <c r="N3463" s="7"/>
    </row>
    <row r="3464" spans="1:14" hidden="1" x14ac:dyDescent="0.35">
      <c r="A3464" s="7">
        <v>40901336</v>
      </c>
      <c r="B3464" s="7" t="s">
        <v>7952</v>
      </c>
      <c r="C3464" s="7" t="s">
        <v>4445</v>
      </c>
      <c r="D3464" s="7" t="s">
        <v>4462</v>
      </c>
      <c r="E3464" s="7" t="s">
        <v>0</v>
      </c>
      <c r="F3464" s="7" t="s">
        <v>0</v>
      </c>
      <c r="G3464" s="7">
        <v>82.65</v>
      </c>
      <c r="H3464" s="7">
        <v>0</v>
      </c>
      <c r="I3464" s="7">
        <v>0</v>
      </c>
      <c r="J3464" s="7">
        <v>82.65</v>
      </c>
      <c r="K3464" s="7" t="s">
        <v>0</v>
      </c>
      <c r="L3464" s="7">
        <v>1</v>
      </c>
      <c r="M3464" s="7" t="s">
        <v>7922</v>
      </c>
      <c r="N3464" s="7"/>
    </row>
    <row r="3465" spans="1:14" hidden="1" x14ac:dyDescent="0.35">
      <c r="A3465" s="7">
        <v>40901351</v>
      </c>
      <c r="B3465" s="7" t="s">
        <v>7953</v>
      </c>
      <c r="C3465" s="7" t="s">
        <v>4445</v>
      </c>
      <c r="D3465" s="7" t="s">
        <v>4462</v>
      </c>
      <c r="E3465" s="7" t="s">
        <v>0</v>
      </c>
      <c r="F3465" s="7" t="s">
        <v>0</v>
      </c>
      <c r="G3465" s="7">
        <v>68</v>
      </c>
      <c r="H3465" s="7">
        <v>0</v>
      </c>
      <c r="I3465" s="7">
        <v>0</v>
      </c>
      <c r="J3465" s="7">
        <v>68</v>
      </c>
      <c r="K3465" s="7" t="s">
        <v>0</v>
      </c>
      <c r="L3465" s="7">
        <v>1</v>
      </c>
      <c r="M3465" s="7" t="s">
        <v>7922</v>
      </c>
      <c r="N3465" s="7"/>
    </row>
    <row r="3466" spans="1:14" hidden="1" x14ac:dyDescent="0.35">
      <c r="A3466" s="7">
        <v>40901360</v>
      </c>
      <c r="B3466" s="7" t="s">
        <v>7954</v>
      </c>
      <c r="C3466" s="7" t="s">
        <v>4445</v>
      </c>
      <c r="D3466" s="7" t="s">
        <v>4462</v>
      </c>
      <c r="E3466" s="7" t="s">
        <v>0</v>
      </c>
      <c r="F3466" s="7" t="s">
        <v>0</v>
      </c>
      <c r="G3466" s="7">
        <v>120.5</v>
      </c>
      <c r="H3466" s="7">
        <v>0</v>
      </c>
      <c r="I3466" s="7">
        <v>0</v>
      </c>
      <c r="J3466" s="7">
        <v>120.5</v>
      </c>
      <c r="K3466" s="7" t="s">
        <v>0</v>
      </c>
      <c r="L3466" s="7">
        <v>1</v>
      </c>
      <c r="M3466" s="7" t="s">
        <v>7922</v>
      </c>
      <c r="N3466" s="7"/>
    </row>
    <row r="3467" spans="1:14" hidden="1" x14ac:dyDescent="0.35">
      <c r="A3467" s="7">
        <v>40901362</v>
      </c>
      <c r="B3467" s="7" t="s">
        <v>7955</v>
      </c>
      <c r="C3467" s="7" t="s">
        <v>4445</v>
      </c>
      <c r="D3467" s="7" t="s">
        <v>4462</v>
      </c>
      <c r="E3467" s="7" t="s">
        <v>0</v>
      </c>
      <c r="F3467" s="7" t="s">
        <v>0</v>
      </c>
      <c r="G3467" s="7">
        <v>91.2</v>
      </c>
      <c r="H3467" s="7">
        <v>0</v>
      </c>
      <c r="I3467" s="7">
        <v>0</v>
      </c>
      <c r="J3467" s="7">
        <v>91.2</v>
      </c>
      <c r="K3467" s="7" t="s">
        <v>0</v>
      </c>
      <c r="L3467" s="7">
        <v>1</v>
      </c>
      <c r="M3467" s="7" t="s">
        <v>7922</v>
      </c>
      <c r="N3467" s="7"/>
    </row>
    <row r="3468" spans="1:14" ht="26" hidden="1" x14ac:dyDescent="0.35">
      <c r="A3468" s="7">
        <v>40901378</v>
      </c>
      <c r="B3468" s="7" t="s">
        <v>7956</v>
      </c>
      <c r="C3468" s="7" t="s">
        <v>4445</v>
      </c>
      <c r="D3468" s="7" t="s">
        <v>4462</v>
      </c>
      <c r="E3468" s="7" t="s">
        <v>132</v>
      </c>
      <c r="F3468" s="7" t="s">
        <v>0</v>
      </c>
      <c r="G3468" s="7">
        <v>120.5</v>
      </c>
      <c r="H3468" s="7">
        <v>0</v>
      </c>
      <c r="I3468" s="7">
        <v>0</v>
      </c>
      <c r="J3468" s="7">
        <v>120.5</v>
      </c>
      <c r="K3468" s="7" t="s">
        <v>0</v>
      </c>
      <c r="L3468" s="7">
        <v>1</v>
      </c>
      <c r="M3468" s="7" t="s">
        <v>7922</v>
      </c>
      <c r="N3468" s="7"/>
    </row>
    <row r="3469" spans="1:14" hidden="1" x14ac:dyDescent="0.35">
      <c r="A3469" s="7">
        <v>40901386</v>
      </c>
      <c r="B3469" s="7" t="s">
        <v>7957</v>
      </c>
      <c r="C3469" s="7" t="s">
        <v>4445</v>
      </c>
      <c r="D3469" s="7" t="s">
        <v>4462</v>
      </c>
      <c r="E3469" s="7" t="s">
        <v>132</v>
      </c>
      <c r="F3469" s="7" t="s">
        <v>0</v>
      </c>
      <c r="G3469" s="7">
        <v>50</v>
      </c>
      <c r="H3469" s="7">
        <v>0</v>
      </c>
      <c r="I3469" s="7">
        <v>0</v>
      </c>
      <c r="J3469" s="7">
        <v>50</v>
      </c>
      <c r="K3469" s="7" t="s">
        <v>0</v>
      </c>
      <c r="L3469" s="7">
        <v>1</v>
      </c>
      <c r="M3469" s="7" t="s">
        <v>7922</v>
      </c>
      <c r="N3469" s="7"/>
    </row>
    <row r="3470" spans="1:14" hidden="1" x14ac:dyDescent="0.35">
      <c r="A3470" s="7">
        <v>40901394</v>
      </c>
      <c r="B3470" s="7" t="s">
        <v>7958</v>
      </c>
      <c r="C3470" s="7" t="s">
        <v>4445</v>
      </c>
      <c r="D3470" s="7" t="s">
        <v>4462</v>
      </c>
      <c r="E3470" s="7" t="s">
        <v>132</v>
      </c>
      <c r="F3470" s="7" t="s">
        <v>0</v>
      </c>
      <c r="G3470" s="7">
        <v>120.5</v>
      </c>
      <c r="H3470" s="7">
        <v>0</v>
      </c>
      <c r="I3470" s="7">
        <v>0</v>
      </c>
      <c r="J3470" s="7">
        <v>120.5</v>
      </c>
      <c r="K3470" s="7" t="s">
        <v>0</v>
      </c>
      <c r="L3470" s="7">
        <v>1</v>
      </c>
      <c r="M3470" s="7" t="s">
        <v>7922</v>
      </c>
      <c r="N3470" s="7"/>
    </row>
    <row r="3471" spans="1:14" hidden="1" x14ac:dyDescent="0.35">
      <c r="A3471" s="7">
        <v>40901408</v>
      </c>
      <c r="B3471" s="7" t="s">
        <v>7959</v>
      </c>
      <c r="C3471" s="7" t="s">
        <v>4445</v>
      </c>
      <c r="D3471" s="7" t="s">
        <v>4462</v>
      </c>
      <c r="E3471" s="7" t="s">
        <v>132</v>
      </c>
      <c r="F3471" s="7" t="s">
        <v>0</v>
      </c>
      <c r="G3471" s="7">
        <v>120.5</v>
      </c>
      <c r="H3471" s="7">
        <v>0</v>
      </c>
      <c r="I3471" s="7">
        <v>0</v>
      </c>
      <c r="J3471" s="7">
        <v>120.5</v>
      </c>
      <c r="K3471" s="7" t="s">
        <v>0</v>
      </c>
      <c r="L3471" s="7">
        <v>1</v>
      </c>
      <c r="M3471" s="7" t="s">
        <v>7922</v>
      </c>
      <c r="N3471" s="7"/>
    </row>
    <row r="3472" spans="1:14" ht="26" hidden="1" x14ac:dyDescent="0.35">
      <c r="A3472" s="7">
        <v>40901416</v>
      </c>
      <c r="B3472" s="7" t="s">
        <v>7960</v>
      </c>
      <c r="C3472" s="7" t="s">
        <v>4445</v>
      </c>
      <c r="D3472" s="7" t="s">
        <v>4462</v>
      </c>
      <c r="E3472" s="7" t="s">
        <v>0</v>
      </c>
      <c r="F3472" s="7" t="s">
        <v>0</v>
      </c>
      <c r="G3472" s="7">
        <v>120.5</v>
      </c>
      <c r="H3472" s="7">
        <v>0</v>
      </c>
      <c r="I3472" s="7">
        <v>0</v>
      </c>
      <c r="J3472" s="7">
        <v>120.5</v>
      </c>
      <c r="K3472" s="7" t="s">
        <v>0</v>
      </c>
      <c r="L3472" s="7">
        <v>1</v>
      </c>
      <c r="M3472" s="7" t="s">
        <v>7922</v>
      </c>
      <c r="N3472" s="7"/>
    </row>
    <row r="3473" spans="1:14" hidden="1" x14ac:dyDescent="0.35">
      <c r="A3473" s="7">
        <v>40901424</v>
      </c>
      <c r="B3473" s="7" t="s">
        <v>7961</v>
      </c>
      <c r="C3473" s="7" t="s">
        <v>4445</v>
      </c>
      <c r="D3473" s="7" t="s">
        <v>4462</v>
      </c>
      <c r="E3473" s="7" t="s">
        <v>0</v>
      </c>
      <c r="F3473" s="7" t="s">
        <v>0</v>
      </c>
      <c r="G3473" s="7">
        <v>91.2</v>
      </c>
      <c r="H3473" s="7">
        <v>0</v>
      </c>
      <c r="I3473" s="7">
        <v>0</v>
      </c>
      <c r="J3473" s="7">
        <v>91.2</v>
      </c>
      <c r="K3473" s="7" t="s">
        <v>0</v>
      </c>
      <c r="L3473" s="7">
        <v>1</v>
      </c>
      <c r="M3473" s="7" t="s">
        <v>7922</v>
      </c>
      <c r="N3473" s="7"/>
    </row>
    <row r="3474" spans="1:14" hidden="1" x14ac:dyDescent="0.35">
      <c r="A3474" s="7">
        <v>40901432</v>
      </c>
      <c r="B3474" s="7" t="s">
        <v>7962</v>
      </c>
      <c r="C3474" s="7" t="s">
        <v>4445</v>
      </c>
      <c r="D3474" s="7" t="s">
        <v>4462</v>
      </c>
      <c r="E3474" s="7" t="s">
        <v>0</v>
      </c>
      <c r="F3474" s="7" t="s">
        <v>0</v>
      </c>
      <c r="G3474" s="7">
        <v>91.2</v>
      </c>
      <c r="H3474" s="7">
        <v>0</v>
      </c>
      <c r="I3474" s="7">
        <v>0</v>
      </c>
      <c r="J3474" s="7">
        <v>91.2</v>
      </c>
      <c r="K3474" s="7" t="s">
        <v>0</v>
      </c>
      <c r="L3474" s="7">
        <v>1</v>
      </c>
      <c r="M3474" s="7" t="s">
        <v>7922</v>
      </c>
      <c r="N3474" s="7"/>
    </row>
    <row r="3475" spans="1:14" hidden="1" x14ac:dyDescent="0.35">
      <c r="A3475" s="7">
        <v>40901440</v>
      </c>
      <c r="B3475" s="7" t="s">
        <v>7963</v>
      </c>
      <c r="C3475" s="7" t="s">
        <v>4445</v>
      </c>
      <c r="D3475" s="7" t="s">
        <v>4462</v>
      </c>
      <c r="E3475" s="7" t="s">
        <v>0</v>
      </c>
      <c r="F3475" s="7" t="s">
        <v>0</v>
      </c>
      <c r="G3475" s="7">
        <v>144.58000000000001</v>
      </c>
      <c r="H3475" s="7">
        <v>0</v>
      </c>
      <c r="I3475" s="7">
        <v>0</v>
      </c>
      <c r="J3475" s="7">
        <v>144.58000000000001</v>
      </c>
      <c r="K3475" s="7" t="s">
        <v>0</v>
      </c>
      <c r="L3475" s="7">
        <v>1</v>
      </c>
      <c r="M3475" s="7" t="s">
        <v>7922</v>
      </c>
      <c r="N3475" s="7"/>
    </row>
    <row r="3476" spans="1:14" hidden="1" x14ac:dyDescent="0.35">
      <c r="A3476" s="7">
        <v>40901459</v>
      </c>
      <c r="B3476" s="7" t="s">
        <v>7964</v>
      </c>
      <c r="C3476" s="7" t="s">
        <v>4445</v>
      </c>
      <c r="D3476" s="7" t="s">
        <v>4462</v>
      </c>
      <c r="E3476" s="7" t="s">
        <v>0</v>
      </c>
      <c r="F3476" s="7" t="s">
        <v>0</v>
      </c>
      <c r="G3476" s="7">
        <v>102.92</v>
      </c>
      <c r="H3476" s="7">
        <v>0</v>
      </c>
      <c r="I3476" s="7">
        <v>0</v>
      </c>
      <c r="J3476" s="7">
        <v>102.92</v>
      </c>
      <c r="K3476" s="7" t="s">
        <v>0</v>
      </c>
      <c r="L3476" s="7">
        <v>1</v>
      </c>
      <c r="M3476" s="7" t="s">
        <v>7922</v>
      </c>
      <c r="N3476" s="7"/>
    </row>
    <row r="3477" spans="1:14" hidden="1" x14ac:dyDescent="0.35">
      <c r="A3477" s="7">
        <v>40901467</v>
      </c>
      <c r="B3477" s="7" t="s">
        <v>7965</v>
      </c>
      <c r="C3477" s="7" t="s">
        <v>4445</v>
      </c>
      <c r="D3477" s="7" t="s">
        <v>4462</v>
      </c>
      <c r="E3477" s="7" t="s">
        <v>0</v>
      </c>
      <c r="F3477" s="7" t="s">
        <v>0</v>
      </c>
      <c r="G3477" s="7">
        <v>102.92</v>
      </c>
      <c r="H3477" s="7">
        <v>0</v>
      </c>
      <c r="I3477" s="7">
        <v>0</v>
      </c>
      <c r="J3477" s="7">
        <v>102.92</v>
      </c>
      <c r="K3477" s="7" t="s">
        <v>0</v>
      </c>
      <c r="L3477" s="7">
        <v>1</v>
      </c>
      <c r="M3477" s="7" t="s">
        <v>7922</v>
      </c>
      <c r="N3477" s="7"/>
    </row>
    <row r="3478" spans="1:14" hidden="1" x14ac:dyDescent="0.35">
      <c r="A3478" s="7">
        <v>40901475</v>
      </c>
      <c r="B3478" s="7" t="s">
        <v>7966</v>
      </c>
      <c r="C3478" s="7" t="s">
        <v>4445</v>
      </c>
      <c r="D3478" s="7" t="s">
        <v>4462</v>
      </c>
      <c r="E3478" s="7" t="s">
        <v>0</v>
      </c>
      <c r="F3478" s="7" t="s">
        <v>0</v>
      </c>
      <c r="G3478" s="7">
        <v>102.92</v>
      </c>
      <c r="H3478" s="7">
        <v>0</v>
      </c>
      <c r="I3478" s="7">
        <v>0</v>
      </c>
      <c r="J3478" s="7">
        <v>102.92</v>
      </c>
      <c r="K3478" s="7" t="s">
        <v>0</v>
      </c>
      <c r="L3478" s="7">
        <v>1</v>
      </c>
      <c r="M3478" s="7" t="s">
        <v>7922</v>
      </c>
      <c r="N3478" s="7"/>
    </row>
    <row r="3479" spans="1:14" hidden="1" x14ac:dyDescent="0.35">
      <c r="A3479" s="7">
        <v>40901483</v>
      </c>
      <c r="B3479" s="7" t="s">
        <v>7967</v>
      </c>
      <c r="C3479" s="7" t="s">
        <v>4445</v>
      </c>
      <c r="D3479" s="7" t="s">
        <v>4462</v>
      </c>
      <c r="E3479" s="7" t="s">
        <v>0</v>
      </c>
      <c r="F3479" s="7" t="s">
        <v>0</v>
      </c>
      <c r="G3479" s="7">
        <v>102.92</v>
      </c>
      <c r="H3479" s="7">
        <v>0</v>
      </c>
      <c r="I3479" s="7">
        <v>0</v>
      </c>
      <c r="J3479" s="7">
        <v>102.92</v>
      </c>
      <c r="K3479" s="7" t="s">
        <v>0</v>
      </c>
      <c r="L3479" s="7">
        <v>1</v>
      </c>
      <c r="M3479" s="7" t="s">
        <v>7922</v>
      </c>
      <c r="N3479" s="7"/>
    </row>
    <row r="3480" spans="1:14" hidden="1" x14ac:dyDescent="0.35">
      <c r="A3480" s="7">
        <v>40901505</v>
      </c>
      <c r="B3480" s="7" t="s">
        <v>7968</v>
      </c>
      <c r="C3480" s="7" t="s">
        <v>4445</v>
      </c>
      <c r="D3480" s="7" t="s">
        <v>4462</v>
      </c>
      <c r="E3480" s="7" t="s">
        <v>0</v>
      </c>
      <c r="F3480" s="7" t="s">
        <v>0</v>
      </c>
      <c r="G3480" s="7">
        <v>74</v>
      </c>
      <c r="H3480" s="7">
        <v>0</v>
      </c>
      <c r="I3480" s="7">
        <v>0</v>
      </c>
      <c r="J3480" s="7">
        <v>74</v>
      </c>
      <c r="K3480" s="7" t="s">
        <v>0</v>
      </c>
      <c r="L3480" s="7">
        <v>1</v>
      </c>
      <c r="M3480" s="7" t="s">
        <v>7922</v>
      </c>
      <c r="N3480" s="7"/>
    </row>
    <row r="3481" spans="1:14" hidden="1" x14ac:dyDescent="0.35">
      <c r="A3481" s="7">
        <v>40901513</v>
      </c>
      <c r="B3481" s="7" t="s">
        <v>7969</v>
      </c>
      <c r="C3481" s="7" t="s">
        <v>4445</v>
      </c>
      <c r="D3481" s="7" t="s">
        <v>4462</v>
      </c>
      <c r="E3481" s="7" t="s">
        <v>0</v>
      </c>
      <c r="F3481" s="7" t="s">
        <v>0</v>
      </c>
      <c r="G3481" s="7">
        <v>80.5</v>
      </c>
      <c r="H3481" s="7">
        <v>0</v>
      </c>
      <c r="I3481" s="7">
        <v>0</v>
      </c>
      <c r="J3481" s="7">
        <v>80.5</v>
      </c>
      <c r="K3481" s="7" t="s">
        <v>0</v>
      </c>
      <c r="L3481" s="7">
        <v>1</v>
      </c>
      <c r="M3481" s="7" t="s">
        <v>7922</v>
      </c>
      <c r="N3481" s="7"/>
    </row>
    <row r="3482" spans="1:14" hidden="1" x14ac:dyDescent="0.35">
      <c r="A3482" s="7">
        <v>40901521</v>
      </c>
      <c r="B3482" s="7" t="s">
        <v>7970</v>
      </c>
      <c r="C3482" s="7" t="s">
        <v>4445</v>
      </c>
      <c r="D3482" s="7" t="s">
        <v>4446</v>
      </c>
      <c r="E3482" s="7" t="s">
        <v>0</v>
      </c>
      <c r="F3482" s="7" t="s">
        <v>0</v>
      </c>
      <c r="G3482" s="7">
        <v>40</v>
      </c>
      <c r="H3482" s="7">
        <v>0</v>
      </c>
      <c r="I3482" s="7">
        <v>0</v>
      </c>
      <c r="J3482" s="7">
        <v>40</v>
      </c>
      <c r="K3482" s="7" t="s">
        <v>0</v>
      </c>
      <c r="L3482" s="7">
        <v>1</v>
      </c>
      <c r="M3482" s="7" t="s">
        <v>4515</v>
      </c>
      <c r="N3482" s="7"/>
    </row>
    <row r="3483" spans="1:14" hidden="1" x14ac:dyDescent="0.35">
      <c r="A3483" s="7">
        <v>40901530</v>
      </c>
      <c r="B3483" s="7" t="s">
        <v>7971</v>
      </c>
      <c r="C3483" s="7" t="s">
        <v>4445</v>
      </c>
      <c r="D3483" s="7" t="s">
        <v>4446</v>
      </c>
      <c r="E3483" s="7" t="s">
        <v>0</v>
      </c>
      <c r="F3483" s="7" t="s">
        <v>0</v>
      </c>
      <c r="G3483" s="7">
        <v>40</v>
      </c>
      <c r="H3483" s="7">
        <v>0</v>
      </c>
      <c r="I3483" s="7">
        <v>0</v>
      </c>
      <c r="J3483" s="7">
        <v>40</v>
      </c>
      <c r="K3483" s="7" t="s">
        <v>0</v>
      </c>
      <c r="L3483" s="7">
        <v>1</v>
      </c>
      <c r="M3483" s="7" t="s">
        <v>4515</v>
      </c>
      <c r="N3483" s="7"/>
    </row>
    <row r="3484" spans="1:14" hidden="1" x14ac:dyDescent="0.35">
      <c r="A3484" s="7">
        <v>40901602</v>
      </c>
      <c r="B3484" s="7" t="s">
        <v>7972</v>
      </c>
      <c r="C3484" s="7" t="s">
        <v>4445</v>
      </c>
      <c r="D3484" s="7" t="s">
        <v>4446</v>
      </c>
      <c r="E3484" s="7" t="s">
        <v>0</v>
      </c>
      <c r="F3484" s="7" t="s">
        <v>0</v>
      </c>
      <c r="G3484" s="7">
        <v>60</v>
      </c>
      <c r="H3484" s="7">
        <v>0</v>
      </c>
      <c r="I3484" s="7">
        <v>0</v>
      </c>
      <c r="J3484" s="7">
        <v>60</v>
      </c>
      <c r="K3484" s="7" t="s">
        <v>0</v>
      </c>
      <c r="L3484" s="7">
        <v>0</v>
      </c>
      <c r="M3484" s="7" t="s">
        <v>7922</v>
      </c>
      <c r="N3484" s="7"/>
    </row>
    <row r="3485" spans="1:14" hidden="1" x14ac:dyDescent="0.35">
      <c r="A3485" s="7">
        <v>40902013</v>
      </c>
      <c r="B3485" s="7" t="s">
        <v>7973</v>
      </c>
      <c r="C3485" s="7" t="s">
        <v>4445</v>
      </c>
      <c r="D3485" s="7" t="s">
        <v>4462</v>
      </c>
      <c r="E3485" s="7" t="s">
        <v>0</v>
      </c>
      <c r="F3485" s="7" t="s">
        <v>0</v>
      </c>
      <c r="G3485" s="7">
        <v>97.54</v>
      </c>
      <c r="H3485" s="7">
        <v>0</v>
      </c>
      <c r="I3485" s="7">
        <v>0</v>
      </c>
      <c r="J3485" s="7">
        <v>97.54</v>
      </c>
      <c r="K3485" s="7" t="s">
        <v>0</v>
      </c>
      <c r="L3485" s="7">
        <v>1</v>
      </c>
      <c r="M3485" s="7" t="s">
        <v>7922</v>
      </c>
      <c r="N3485" s="7"/>
    </row>
    <row r="3486" spans="1:14" hidden="1" x14ac:dyDescent="0.35">
      <c r="A3486" s="7">
        <v>40902021</v>
      </c>
      <c r="B3486" s="7" t="s">
        <v>7974</v>
      </c>
      <c r="C3486" s="7" t="s">
        <v>4445</v>
      </c>
      <c r="D3486" s="7" t="s">
        <v>4462</v>
      </c>
      <c r="E3486" s="7" t="s">
        <v>0</v>
      </c>
      <c r="F3486" s="7" t="s">
        <v>0</v>
      </c>
      <c r="G3486" s="7">
        <v>120.5</v>
      </c>
      <c r="H3486" s="7">
        <v>0</v>
      </c>
      <c r="I3486" s="7">
        <v>0</v>
      </c>
      <c r="J3486" s="7">
        <v>120.5</v>
      </c>
      <c r="K3486" s="7" t="s">
        <v>0</v>
      </c>
      <c r="L3486" s="7">
        <v>1</v>
      </c>
      <c r="M3486" s="7" t="s">
        <v>7922</v>
      </c>
      <c r="N3486" s="7"/>
    </row>
    <row r="3487" spans="1:14" hidden="1" x14ac:dyDescent="0.35">
      <c r="A3487" s="7">
        <v>40902030</v>
      </c>
      <c r="B3487" s="7" t="s">
        <v>7975</v>
      </c>
      <c r="C3487" s="7" t="s">
        <v>4445</v>
      </c>
      <c r="D3487" s="7" t="s">
        <v>4462</v>
      </c>
      <c r="E3487" s="7" t="s">
        <v>0</v>
      </c>
      <c r="F3487" s="7" t="s">
        <v>0</v>
      </c>
      <c r="G3487" s="7">
        <v>120.5</v>
      </c>
      <c r="H3487" s="7">
        <v>0</v>
      </c>
      <c r="I3487" s="7">
        <v>0</v>
      </c>
      <c r="J3487" s="7">
        <v>120.5</v>
      </c>
      <c r="K3487" s="7" t="s">
        <v>0</v>
      </c>
      <c r="L3487" s="7">
        <v>1</v>
      </c>
      <c r="M3487" s="7" t="s">
        <v>7922</v>
      </c>
      <c r="N3487" s="7"/>
    </row>
    <row r="3488" spans="1:14" hidden="1" x14ac:dyDescent="0.35">
      <c r="A3488" s="7">
        <v>40902048</v>
      </c>
      <c r="B3488" s="7" t="s">
        <v>7976</v>
      </c>
      <c r="C3488" s="7" t="s">
        <v>4445</v>
      </c>
      <c r="D3488" s="7" t="s">
        <v>4462</v>
      </c>
      <c r="E3488" s="7" t="s">
        <v>0</v>
      </c>
      <c r="F3488" s="7" t="s">
        <v>0</v>
      </c>
      <c r="G3488" s="7">
        <v>141.58000000000001</v>
      </c>
      <c r="H3488" s="7">
        <v>0</v>
      </c>
      <c r="I3488" s="7">
        <v>0</v>
      </c>
      <c r="J3488" s="7">
        <v>141.58000000000001</v>
      </c>
      <c r="K3488" s="7" t="s">
        <v>0</v>
      </c>
      <c r="L3488" s="7">
        <v>1</v>
      </c>
      <c r="M3488" s="7" t="s">
        <v>7922</v>
      </c>
      <c r="N3488" s="7"/>
    </row>
    <row r="3489" spans="1:14" hidden="1" x14ac:dyDescent="0.35">
      <c r="A3489" s="7">
        <v>40902056</v>
      </c>
      <c r="B3489" s="7" t="s">
        <v>7977</v>
      </c>
      <c r="C3489" s="7" t="s">
        <v>4445</v>
      </c>
      <c r="D3489" s="7" t="s">
        <v>4462</v>
      </c>
      <c r="E3489" s="7" t="s">
        <v>0</v>
      </c>
      <c r="F3489" s="7" t="s">
        <v>0</v>
      </c>
      <c r="G3489" s="7">
        <v>98.55</v>
      </c>
      <c r="H3489" s="7">
        <v>0</v>
      </c>
      <c r="I3489" s="7">
        <v>0</v>
      </c>
      <c r="J3489" s="7">
        <v>98.55</v>
      </c>
      <c r="K3489" s="7" t="s">
        <v>0</v>
      </c>
      <c r="L3489" s="7">
        <v>1</v>
      </c>
      <c r="M3489" s="7" t="s">
        <v>7922</v>
      </c>
      <c r="N3489" s="7"/>
    </row>
    <row r="3490" spans="1:14" ht="26" hidden="1" x14ac:dyDescent="0.35">
      <c r="A3490" s="7">
        <v>40902072</v>
      </c>
      <c r="B3490" s="7" t="s">
        <v>7978</v>
      </c>
      <c r="C3490" s="7" t="s">
        <v>4445</v>
      </c>
      <c r="D3490" s="7" t="s">
        <v>4462</v>
      </c>
      <c r="E3490" s="7" t="s">
        <v>0</v>
      </c>
      <c r="F3490" s="7" t="s">
        <v>0</v>
      </c>
      <c r="G3490" s="7">
        <v>250</v>
      </c>
      <c r="H3490" s="7">
        <v>0</v>
      </c>
      <c r="I3490" s="7">
        <v>0</v>
      </c>
      <c r="J3490" s="7">
        <v>250</v>
      </c>
      <c r="K3490" s="7" t="s">
        <v>0</v>
      </c>
      <c r="L3490" s="7">
        <v>1</v>
      </c>
      <c r="M3490" s="7" t="s">
        <v>4505</v>
      </c>
      <c r="N3490" s="7"/>
    </row>
    <row r="3491" spans="1:14" ht="26" hidden="1" x14ac:dyDescent="0.35">
      <c r="A3491" s="7">
        <v>40902080</v>
      </c>
      <c r="B3491" s="7" t="s">
        <v>7979</v>
      </c>
      <c r="C3491" s="7" t="s">
        <v>4445</v>
      </c>
      <c r="D3491" s="7" t="s">
        <v>4462</v>
      </c>
      <c r="E3491" s="7" t="s">
        <v>0</v>
      </c>
      <c r="F3491" s="7" t="s">
        <v>0</v>
      </c>
      <c r="G3491" s="7">
        <v>28.9</v>
      </c>
      <c r="H3491" s="7">
        <v>0</v>
      </c>
      <c r="I3491" s="7">
        <v>0</v>
      </c>
      <c r="J3491" s="7">
        <v>28.9</v>
      </c>
      <c r="K3491" s="7" t="s">
        <v>0</v>
      </c>
      <c r="L3491" s="7">
        <v>1</v>
      </c>
      <c r="M3491" s="7" t="s">
        <v>4505</v>
      </c>
      <c r="N3491" s="7"/>
    </row>
    <row r="3492" spans="1:14" hidden="1" x14ac:dyDescent="0.35">
      <c r="A3492" s="7">
        <v>40902099</v>
      </c>
      <c r="B3492" s="7" t="s">
        <v>7980</v>
      </c>
      <c r="C3492" s="7" t="s">
        <v>4445</v>
      </c>
      <c r="D3492" s="7" t="s">
        <v>4462</v>
      </c>
      <c r="E3492" s="7" t="s">
        <v>0</v>
      </c>
      <c r="F3492" s="7" t="s">
        <v>0</v>
      </c>
      <c r="G3492" s="7">
        <v>86.5</v>
      </c>
      <c r="H3492" s="7">
        <v>0</v>
      </c>
      <c r="I3492" s="7">
        <v>0</v>
      </c>
      <c r="J3492" s="7">
        <v>86.5</v>
      </c>
      <c r="K3492" s="7" t="s">
        <v>0</v>
      </c>
      <c r="L3492" s="7">
        <v>1</v>
      </c>
      <c r="M3492" s="7" t="s">
        <v>7922</v>
      </c>
      <c r="N3492" s="7"/>
    </row>
    <row r="3493" spans="1:14" hidden="1" x14ac:dyDescent="0.35">
      <c r="A3493" s="7">
        <v>40902102</v>
      </c>
      <c r="B3493" s="7" t="s">
        <v>7981</v>
      </c>
      <c r="C3493" s="7" t="s">
        <v>4445</v>
      </c>
      <c r="D3493" s="7" t="s">
        <v>4462</v>
      </c>
      <c r="E3493" s="7" t="s">
        <v>0</v>
      </c>
      <c r="F3493" s="7" t="s">
        <v>0</v>
      </c>
      <c r="G3493" s="7">
        <v>86.5</v>
      </c>
      <c r="H3493" s="7">
        <v>0</v>
      </c>
      <c r="I3493" s="7">
        <v>0</v>
      </c>
      <c r="J3493" s="7">
        <v>86.5</v>
      </c>
      <c r="K3493" s="7" t="s">
        <v>0</v>
      </c>
      <c r="L3493" s="7">
        <v>1</v>
      </c>
      <c r="M3493" s="7" t="s">
        <v>7922</v>
      </c>
      <c r="N3493" s="7"/>
    </row>
    <row r="3494" spans="1:14" hidden="1" x14ac:dyDescent="0.35">
      <c r="A3494" s="7">
        <v>40902110</v>
      </c>
      <c r="B3494" s="7" t="s">
        <v>7982</v>
      </c>
      <c r="C3494" s="7" t="s">
        <v>4445</v>
      </c>
      <c r="D3494" s="7" t="s">
        <v>4462</v>
      </c>
      <c r="E3494" s="7" t="s">
        <v>0</v>
      </c>
      <c r="F3494" s="7" t="s">
        <v>0</v>
      </c>
      <c r="G3494" s="7">
        <v>86.5</v>
      </c>
      <c r="H3494" s="7">
        <v>0</v>
      </c>
      <c r="I3494" s="7">
        <v>0</v>
      </c>
      <c r="J3494" s="7">
        <v>86.5</v>
      </c>
      <c r="K3494" s="7" t="s">
        <v>0</v>
      </c>
      <c r="L3494" s="7">
        <v>1</v>
      </c>
      <c r="M3494" s="7" t="s">
        <v>7922</v>
      </c>
      <c r="N3494" s="7"/>
    </row>
    <row r="3495" spans="1:14" ht="26" hidden="1" x14ac:dyDescent="0.35">
      <c r="A3495" s="7">
        <v>40902129</v>
      </c>
      <c r="B3495" s="7" t="s">
        <v>7983</v>
      </c>
      <c r="C3495" s="7" t="s">
        <v>4445</v>
      </c>
      <c r="D3495" s="7" t="s">
        <v>4462</v>
      </c>
      <c r="E3495" s="7" t="s">
        <v>0</v>
      </c>
      <c r="F3495" s="7" t="s">
        <v>0</v>
      </c>
      <c r="G3495" s="7">
        <v>34.5</v>
      </c>
      <c r="H3495" s="7">
        <v>0</v>
      </c>
      <c r="I3495" s="7">
        <v>0</v>
      </c>
      <c r="J3495" s="7">
        <v>34.5</v>
      </c>
      <c r="K3495" s="7" t="s">
        <v>0</v>
      </c>
      <c r="L3495" s="7">
        <v>1</v>
      </c>
      <c r="M3495" s="7" t="s">
        <v>7922</v>
      </c>
      <c r="N3495" s="7"/>
    </row>
    <row r="3496" spans="1:14" hidden="1" x14ac:dyDescent="0.35">
      <c r="A3496" s="7">
        <v>41001010</v>
      </c>
      <c r="B3496" s="7" t="s">
        <v>7984</v>
      </c>
      <c r="C3496" s="7" t="s">
        <v>4445</v>
      </c>
      <c r="D3496" s="7" t="s">
        <v>4462</v>
      </c>
      <c r="E3496" s="7" t="s">
        <v>132</v>
      </c>
      <c r="F3496" s="7" t="s">
        <v>0</v>
      </c>
      <c r="G3496" s="7">
        <v>200.25</v>
      </c>
      <c r="H3496" s="7">
        <v>0</v>
      </c>
      <c r="I3496" s="7">
        <v>0</v>
      </c>
      <c r="J3496" s="7">
        <v>200.25</v>
      </c>
      <c r="K3496" s="7" t="s">
        <v>0</v>
      </c>
      <c r="L3496" s="7">
        <v>1</v>
      </c>
      <c r="M3496" s="7" t="s">
        <v>7985</v>
      </c>
      <c r="N3496" s="7"/>
    </row>
    <row r="3497" spans="1:14" hidden="1" x14ac:dyDescent="0.35">
      <c r="A3497" s="7">
        <v>41001028</v>
      </c>
      <c r="B3497" s="7" t="s">
        <v>7986</v>
      </c>
      <c r="C3497" s="7" t="s">
        <v>4445</v>
      </c>
      <c r="D3497" s="7" t="s">
        <v>4462</v>
      </c>
      <c r="E3497" s="7" t="s">
        <v>132</v>
      </c>
      <c r="F3497" s="7" t="s">
        <v>0</v>
      </c>
      <c r="G3497" s="7">
        <v>248.32</v>
      </c>
      <c r="H3497" s="7">
        <v>0</v>
      </c>
      <c r="I3497" s="7">
        <v>0</v>
      </c>
      <c r="J3497" s="7">
        <v>248.32</v>
      </c>
      <c r="K3497" s="7" t="s">
        <v>0</v>
      </c>
      <c r="L3497" s="7">
        <v>1</v>
      </c>
      <c r="M3497" s="7" t="s">
        <v>7985</v>
      </c>
      <c r="N3497" s="7"/>
    </row>
    <row r="3498" spans="1:14" hidden="1" x14ac:dyDescent="0.35">
      <c r="A3498" s="7">
        <v>41001036</v>
      </c>
      <c r="B3498" s="7" t="s">
        <v>7987</v>
      </c>
      <c r="C3498" s="7" t="s">
        <v>4445</v>
      </c>
      <c r="D3498" s="7" t="s">
        <v>4462</v>
      </c>
      <c r="E3498" s="7" t="s">
        <v>132</v>
      </c>
      <c r="F3498" s="7" t="s">
        <v>0</v>
      </c>
      <c r="G3498" s="7">
        <v>200.25</v>
      </c>
      <c r="H3498" s="7">
        <v>0</v>
      </c>
      <c r="I3498" s="7">
        <v>0</v>
      </c>
      <c r="J3498" s="7">
        <v>200.25</v>
      </c>
      <c r="K3498" s="7" t="s">
        <v>0</v>
      </c>
      <c r="L3498" s="7">
        <v>1</v>
      </c>
      <c r="M3498" s="7" t="s">
        <v>7985</v>
      </c>
      <c r="N3498" s="7"/>
    </row>
    <row r="3499" spans="1:14" hidden="1" x14ac:dyDescent="0.35">
      <c r="A3499" s="7">
        <v>41001044</v>
      </c>
      <c r="B3499" s="7" t="s">
        <v>7988</v>
      </c>
      <c r="C3499" s="7" t="s">
        <v>4445</v>
      </c>
      <c r="D3499" s="7" t="s">
        <v>4462</v>
      </c>
      <c r="E3499" s="7" t="s">
        <v>132</v>
      </c>
      <c r="F3499" s="7" t="s">
        <v>0</v>
      </c>
      <c r="G3499" s="7">
        <v>236.25</v>
      </c>
      <c r="H3499" s="7">
        <v>0</v>
      </c>
      <c r="I3499" s="7">
        <v>0</v>
      </c>
      <c r="J3499" s="7">
        <v>236.25</v>
      </c>
      <c r="K3499" s="7" t="s">
        <v>0</v>
      </c>
      <c r="L3499" s="7">
        <v>1</v>
      </c>
      <c r="M3499" s="7" t="s">
        <v>7985</v>
      </c>
      <c r="N3499" s="7"/>
    </row>
    <row r="3500" spans="1:14" hidden="1" x14ac:dyDescent="0.35">
      <c r="A3500" s="7">
        <v>41001052</v>
      </c>
      <c r="B3500" s="7" t="s">
        <v>7989</v>
      </c>
      <c r="C3500" s="7" t="s">
        <v>4445</v>
      </c>
      <c r="D3500" s="7" t="s">
        <v>4462</v>
      </c>
      <c r="E3500" s="7" t="s">
        <v>0</v>
      </c>
      <c r="F3500" s="7" t="s">
        <v>0</v>
      </c>
      <c r="G3500" s="7">
        <v>145</v>
      </c>
      <c r="H3500" s="7">
        <v>0</v>
      </c>
      <c r="I3500" s="7">
        <v>0</v>
      </c>
      <c r="J3500" s="7">
        <v>145</v>
      </c>
      <c r="K3500" s="7" t="s">
        <v>0</v>
      </c>
      <c r="L3500" s="7">
        <v>1</v>
      </c>
      <c r="M3500" s="7" t="s">
        <v>7985</v>
      </c>
      <c r="N3500" s="7"/>
    </row>
    <row r="3501" spans="1:14" hidden="1" x14ac:dyDescent="0.35">
      <c r="A3501" s="7">
        <v>41001060</v>
      </c>
      <c r="B3501" s="7" t="s">
        <v>7990</v>
      </c>
      <c r="C3501" s="7" t="s">
        <v>4445</v>
      </c>
      <c r="D3501" s="7" t="s">
        <v>4462</v>
      </c>
      <c r="E3501" s="7" t="s">
        <v>132</v>
      </c>
      <c r="F3501" s="7" t="s">
        <v>0</v>
      </c>
      <c r="G3501" s="7">
        <v>260.89999999999998</v>
      </c>
      <c r="H3501" s="7">
        <v>0</v>
      </c>
      <c r="I3501" s="7">
        <v>0</v>
      </c>
      <c r="J3501" s="7">
        <v>260.89999999999998</v>
      </c>
      <c r="K3501" s="7" t="s">
        <v>0</v>
      </c>
      <c r="L3501" s="7">
        <v>1</v>
      </c>
      <c r="M3501" s="7" t="s">
        <v>7985</v>
      </c>
      <c r="N3501" s="7"/>
    </row>
    <row r="3502" spans="1:14" hidden="1" x14ac:dyDescent="0.35">
      <c r="A3502" s="7">
        <v>41001079</v>
      </c>
      <c r="B3502" s="7" t="s">
        <v>7991</v>
      </c>
      <c r="C3502" s="7" t="s">
        <v>4445</v>
      </c>
      <c r="D3502" s="7" t="s">
        <v>4462</v>
      </c>
      <c r="E3502" s="7" t="s">
        <v>132</v>
      </c>
      <c r="F3502" s="7" t="s">
        <v>0</v>
      </c>
      <c r="G3502" s="7">
        <v>248.32</v>
      </c>
      <c r="H3502" s="7">
        <v>0</v>
      </c>
      <c r="I3502" s="7">
        <v>0</v>
      </c>
      <c r="J3502" s="7">
        <v>248.32</v>
      </c>
      <c r="K3502" s="7" t="s">
        <v>0</v>
      </c>
      <c r="L3502" s="7">
        <v>1</v>
      </c>
      <c r="M3502" s="7" t="s">
        <v>7985</v>
      </c>
      <c r="N3502" s="7"/>
    </row>
    <row r="3503" spans="1:14" hidden="1" x14ac:dyDescent="0.35">
      <c r="A3503" s="7">
        <v>41001095</v>
      </c>
      <c r="B3503" s="7" t="s">
        <v>7992</v>
      </c>
      <c r="C3503" s="7" t="s">
        <v>4445</v>
      </c>
      <c r="D3503" s="7" t="s">
        <v>4462</v>
      </c>
      <c r="E3503" s="7" t="s">
        <v>132</v>
      </c>
      <c r="F3503" s="7" t="s">
        <v>0</v>
      </c>
      <c r="G3503" s="7">
        <v>345.65</v>
      </c>
      <c r="H3503" s="7">
        <v>0</v>
      </c>
      <c r="I3503" s="7">
        <v>0</v>
      </c>
      <c r="J3503" s="7">
        <v>345.65</v>
      </c>
      <c r="K3503" s="7" t="s">
        <v>0</v>
      </c>
      <c r="L3503" s="7">
        <v>1</v>
      </c>
      <c r="M3503" s="7" t="s">
        <v>7985</v>
      </c>
      <c r="N3503" s="7"/>
    </row>
    <row r="3504" spans="1:14" hidden="1" x14ac:dyDescent="0.35">
      <c r="A3504" s="7">
        <v>41001109</v>
      </c>
      <c r="B3504" s="7" t="s">
        <v>7993</v>
      </c>
      <c r="C3504" s="7" t="s">
        <v>4445</v>
      </c>
      <c r="D3504" s="7" t="s">
        <v>4462</v>
      </c>
      <c r="E3504" s="7" t="s">
        <v>132</v>
      </c>
      <c r="F3504" s="7" t="s">
        <v>0</v>
      </c>
      <c r="G3504" s="7">
        <v>245.75</v>
      </c>
      <c r="H3504" s="7">
        <v>0</v>
      </c>
      <c r="I3504" s="7">
        <v>0</v>
      </c>
      <c r="J3504" s="7">
        <v>245.75</v>
      </c>
      <c r="K3504" s="7" t="s">
        <v>0</v>
      </c>
      <c r="L3504" s="7">
        <v>1</v>
      </c>
      <c r="M3504" s="7" t="s">
        <v>7985</v>
      </c>
      <c r="N3504" s="7"/>
    </row>
    <row r="3505" spans="1:14" hidden="1" x14ac:dyDescent="0.35">
      <c r="A3505" s="7">
        <v>41001117</v>
      </c>
      <c r="B3505" s="7" t="s">
        <v>7994</v>
      </c>
      <c r="C3505" s="7" t="s">
        <v>4445</v>
      </c>
      <c r="D3505" s="7" t="s">
        <v>4462</v>
      </c>
      <c r="E3505" s="7" t="s">
        <v>132</v>
      </c>
      <c r="F3505" s="7" t="s">
        <v>0</v>
      </c>
      <c r="G3505" s="7">
        <v>260.89999999999998</v>
      </c>
      <c r="H3505" s="7">
        <v>0</v>
      </c>
      <c r="I3505" s="7">
        <v>0</v>
      </c>
      <c r="J3505" s="7">
        <v>260.89999999999998</v>
      </c>
      <c r="K3505" s="7" t="s">
        <v>0</v>
      </c>
      <c r="L3505" s="7">
        <v>1</v>
      </c>
      <c r="M3505" s="7" t="s">
        <v>7985</v>
      </c>
      <c r="N3505" s="7"/>
    </row>
    <row r="3506" spans="1:14" hidden="1" x14ac:dyDescent="0.35">
      <c r="A3506" s="7">
        <v>41001125</v>
      </c>
      <c r="B3506" s="7" t="s">
        <v>7995</v>
      </c>
      <c r="C3506" s="7" t="s">
        <v>4445</v>
      </c>
      <c r="D3506" s="7" t="s">
        <v>4462</v>
      </c>
      <c r="E3506" s="7" t="s">
        <v>132</v>
      </c>
      <c r="F3506" s="7" t="s">
        <v>0</v>
      </c>
      <c r="G3506" s="7">
        <v>236.87</v>
      </c>
      <c r="H3506" s="7">
        <v>0</v>
      </c>
      <c r="I3506" s="7">
        <v>0</v>
      </c>
      <c r="J3506" s="7">
        <v>236.87</v>
      </c>
      <c r="K3506" s="7" t="s">
        <v>0</v>
      </c>
      <c r="L3506" s="7">
        <v>1</v>
      </c>
      <c r="M3506" s="7" t="s">
        <v>7985</v>
      </c>
      <c r="N3506" s="7"/>
    </row>
    <row r="3507" spans="1:14" hidden="1" x14ac:dyDescent="0.35">
      <c r="A3507" s="7">
        <v>41001133</v>
      </c>
      <c r="B3507" s="7" t="s">
        <v>7996</v>
      </c>
      <c r="C3507" s="7" t="s">
        <v>4445</v>
      </c>
      <c r="D3507" s="7" t="s">
        <v>4462</v>
      </c>
      <c r="E3507" s="7" t="s">
        <v>132</v>
      </c>
      <c r="F3507" s="7" t="s">
        <v>0</v>
      </c>
      <c r="G3507" s="7">
        <v>46.54</v>
      </c>
      <c r="H3507" s="7">
        <v>0</v>
      </c>
      <c r="I3507" s="7">
        <v>0</v>
      </c>
      <c r="J3507" s="7">
        <v>46.54</v>
      </c>
      <c r="K3507" s="7" t="s">
        <v>0</v>
      </c>
      <c r="L3507" s="7">
        <v>1</v>
      </c>
      <c r="M3507" s="7" t="s">
        <v>7985</v>
      </c>
      <c r="N3507" s="7"/>
    </row>
    <row r="3508" spans="1:14" ht="26" hidden="1" x14ac:dyDescent="0.35">
      <c r="A3508" s="7">
        <v>41001141</v>
      </c>
      <c r="B3508" s="7" t="s">
        <v>7997</v>
      </c>
      <c r="C3508" s="7" t="s">
        <v>4445</v>
      </c>
      <c r="D3508" s="7" t="s">
        <v>4462</v>
      </c>
      <c r="E3508" s="7" t="s">
        <v>132</v>
      </c>
      <c r="F3508" s="7" t="s">
        <v>0</v>
      </c>
      <c r="G3508" s="7">
        <v>235.75</v>
      </c>
      <c r="H3508" s="7">
        <v>0</v>
      </c>
      <c r="I3508" s="7">
        <v>0</v>
      </c>
      <c r="J3508" s="7">
        <v>235.75</v>
      </c>
      <c r="K3508" s="7" t="s">
        <v>0</v>
      </c>
      <c r="L3508" s="7">
        <v>1</v>
      </c>
      <c r="M3508" s="7" t="s">
        <v>7985</v>
      </c>
      <c r="N3508" s="7"/>
    </row>
    <row r="3509" spans="1:14" ht="26" hidden="1" x14ac:dyDescent="0.35">
      <c r="A3509" s="7">
        <v>41001150</v>
      </c>
      <c r="B3509" s="7" t="s">
        <v>7998</v>
      </c>
      <c r="C3509" s="7" t="s">
        <v>4445</v>
      </c>
      <c r="D3509" s="7" t="s">
        <v>4462</v>
      </c>
      <c r="E3509" s="7" t="s">
        <v>132</v>
      </c>
      <c r="F3509" s="7" t="s">
        <v>0</v>
      </c>
      <c r="G3509" s="7">
        <v>260.89999999999998</v>
      </c>
      <c r="H3509" s="7">
        <v>0</v>
      </c>
      <c r="I3509" s="7">
        <v>0</v>
      </c>
      <c r="J3509" s="7">
        <v>260.89999999999998</v>
      </c>
      <c r="K3509" s="7" t="s">
        <v>0</v>
      </c>
      <c r="L3509" s="7">
        <v>1</v>
      </c>
      <c r="M3509" s="7" t="s">
        <v>7985</v>
      </c>
      <c r="N3509" s="7"/>
    </row>
    <row r="3510" spans="1:14" hidden="1" x14ac:dyDescent="0.35">
      <c r="A3510" s="7">
        <v>41001176</v>
      </c>
      <c r="B3510" s="7" t="s">
        <v>7999</v>
      </c>
      <c r="C3510" s="7" t="s">
        <v>4445</v>
      </c>
      <c r="D3510" s="7" t="s">
        <v>4462</v>
      </c>
      <c r="E3510" s="7" t="s">
        <v>132</v>
      </c>
      <c r="F3510" s="7" t="s">
        <v>132</v>
      </c>
      <c r="G3510" s="7">
        <v>249.05</v>
      </c>
      <c r="H3510" s="7">
        <v>0</v>
      </c>
      <c r="I3510" s="7">
        <v>0</v>
      </c>
      <c r="J3510" s="7">
        <v>249.05</v>
      </c>
      <c r="K3510" s="7" t="s">
        <v>0</v>
      </c>
      <c r="L3510" s="7">
        <v>1</v>
      </c>
      <c r="M3510" s="7" t="s">
        <v>7985</v>
      </c>
      <c r="N3510" s="7"/>
    </row>
    <row r="3511" spans="1:14" hidden="1" x14ac:dyDescent="0.35">
      <c r="A3511" s="7">
        <v>41001184</v>
      </c>
      <c r="B3511" s="7" t="s">
        <v>8000</v>
      </c>
      <c r="C3511" s="7" t="s">
        <v>4445</v>
      </c>
      <c r="D3511" s="7" t="s">
        <v>4462</v>
      </c>
      <c r="E3511" s="7" t="s">
        <v>132</v>
      </c>
      <c r="F3511" s="7" t="s">
        <v>132</v>
      </c>
      <c r="G3511" s="7">
        <v>249.05</v>
      </c>
      <c r="H3511" s="7">
        <v>0</v>
      </c>
      <c r="I3511" s="7">
        <v>0</v>
      </c>
      <c r="J3511" s="7">
        <v>249.05</v>
      </c>
      <c r="K3511" s="7" t="s">
        <v>0</v>
      </c>
      <c r="L3511" s="7">
        <v>1</v>
      </c>
      <c r="M3511" s="7" t="s">
        <v>7985</v>
      </c>
      <c r="N3511" s="7"/>
    </row>
    <row r="3512" spans="1:14" hidden="1" x14ac:dyDescent="0.35">
      <c r="A3512" s="7">
        <v>41001192</v>
      </c>
      <c r="B3512" s="7" t="s">
        <v>8001</v>
      </c>
      <c r="C3512" s="7" t="s">
        <v>4445</v>
      </c>
      <c r="D3512" s="7" t="s">
        <v>4462</v>
      </c>
      <c r="E3512" s="7" t="s">
        <v>0</v>
      </c>
      <c r="F3512" s="7" t="s">
        <v>0</v>
      </c>
      <c r="G3512" s="7">
        <v>74.77</v>
      </c>
      <c r="H3512" s="7">
        <v>0</v>
      </c>
      <c r="I3512" s="7">
        <v>0</v>
      </c>
      <c r="J3512" s="7">
        <v>74.77</v>
      </c>
      <c r="K3512" s="7" t="s">
        <v>0</v>
      </c>
      <c r="L3512" s="7">
        <v>1</v>
      </c>
      <c r="M3512" s="7" t="s">
        <v>7985</v>
      </c>
      <c r="N3512" s="7"/>
    </row>
    <row r="3513" spans="1:14" hidden="1" x14ac:dyDescent="0.35">
      <c r="A3513" s="7">
        <v>41001230</v>
      </c>
      <c r="B3513" s="7" t="s">
        <v>8002</v>
      </c>
      <c r="C3513" s="7" t="s">
        <v>4445</v>
      </c>
      <c r="D3513" s="7" t="s">
        <v>4462</v>
      </c>
      <c r="E3513" s="7" t="s">
        <v>0</v>
      </c>
      <c r="F3513" s="7" t="s">
        <v>132</v>
      </c>
      <c r="G3513" s="7">
        <v>800</v>
      </c>
      <c r="H3513" s="7">
        <v>0</v>
      </c>
      <c r="I3513" s="7">
        <v>0</v>
      </c>
      <c r="J3513" s="7">
        <v>800</v>
      </c>
      <c r="K3513" s="7" t="s">
        <v>0</v>
      </c>
      <c r="L3513" s="7">
        <v>0</v>
      </c>
      <c r="M3513" s="7" t="s">
        <v>7985</v>
      </c>
      <c r="N3513" s="7"/>
    </row>
    <row r="3514" spans="1:14" hidden="1" x14ac:dyDescent="0.35">
      <c r="A3514" s="7">
        <v>41001370</v>
      </c>
      <c r="B3514" s="7" t="s">
        <v>8003</v>
      </c>
      <c r="C3514" s="7" t="s">
        <v>4445</v>
      </c>
      <c r="D3514" s="7" t="s">
        <v>4462</v>
      </c>
      <c r="E3514" s="7" t="s">
        <v>0</v>
      </c>
      <c r="F3514" s="7" t="s">
        <v>132</v>
      </c>
      <c r="G3514" s="7">
        <v>249.05</v>
      </c>
      <c r="H3514" s="7">
        <v>0</v>
      </c>
      <c r="I3514" s="7">
        <v>0</v>
      </c>
      <c r="J3514" s="7">
        <v>249.05</v>
      </c>
      <c r="K3514" s="7" t="s">
        <v>0</v>
      </c>
      <c r="L3514" s="7">
        <v>0</v>
      </c>
      <c r="M3514" s="7" t="s">
        <v>7985</v>
      </c>
      <c r="N3514" s="7"/>
    </row>
    <row r="3515" spans="1:14" hidden="1" x14ac:dyDescent="0.35">
      <c r="A3515" s="7">
        <v>41001389</v>
      </c>
      <c r="B3515" s="7" t="s">
        <v>8004</v>
      </c>
      <c r="C3515" s="7" t="s">
        <v>4445</v>
      </c>
      <c r="D3515" s="7" t="s">
        <v>4462</v>
      </c>
      <c r="E3515" s="7" t="s">
        <v>0</v>
      </c>
      <c r="F3515" s="7" t="s">
        <v>132</v>
      </c>
      <c r="G3515" s="7">
        <v>249.05</v>
      </c>
      <c r="H3515" s="7">
        <v>0</v>
      </c>
      <c r="I3515" s="7">
        <v>0</v>
      </c>
      <c r="J3515" s="7">
        <v>249.05</v>
      </c>
      <c r="K3515" s="7" t="s">
        <v>0</v>
      </c>
      <c r="L3515" s="7">
        <v>0</v>
      </c>
      <c r="M3515" s="7" t="s">
        <v>7985</v>
      </c>
      <c r="N3515" s="7"/>
    </row>
    <row r="3516" spans="1:14" hidden="1" x14ac:dyDescent="0.35">
      <c r="A3516" s="7">
        <v>41001397</v>
      </c>
      <c r="B3516" s="7" t="s">
        <v>8005</v>
      </c>
      <c r="C3516" s="7" t="s">
        <v>4445</v>
      </c>
      <c r="D3516" s="7" t="s">
        <v>4462</v>
      </c>
      <c r="E3516" s="7" t="s">
        <v>0</v>
      </c>
      <c r="F3516" s="7" t="s">
        <v>132</v>
      </c>
      <c r="G3516" s="7">
        <v>249.05</v>
      </c>
      <c r="H3516" s="7">
        <v>0</v>
      </c>
      <c r="I3516" s="7">
        <v>0</v>
      </c>
      <c r="J3516" s="7">
        <v>249.05</v>
      </c>
      <c r="K3516" s="7" t="s">
        <v>0</v>
      </c>
      <c r="L3516" s="7">
        <v>0</v>
      </c>
      <c r="M3516" s="7" t="s">
        <v>7985</v>
      </c>
      <c r="N3516" s="7"/>
    </row>
    <row r="3517" spans="1:14" hidden="1" x14ac:dyDescent="0.35">
      <c r="A3517" s="7">
        <v>41001400</v>
      </c>
      <c r="B3517" s="7" t="s">
        <v>8006</v>
      </c>
      <c r="C3517" s="7" t="s">
        <v>4445</v>
      </c>
      <c r="D3517" s="7" t="s">
        <v>4462</v>
      </c>
      <c r="E3517" s="7" t="s">
        <v>0</v>
      </c>
      <c r="F3517" s="7" t="s">
        <v>132</v>
      </c>
      <c r="G3517" s="7">
        <v>249.05</v>
      </c>
      <c r="H3517" s="7">
        <v>0</v>
      </c>
      <c r="I3517" s="7">
        <v>0</v>
      </c>
      <c r="J3517" s="7">
        <v>249.05</v>
      </c>
      <c r="K3517" s="7" t="s">
        <v>0</v>
      </c>
      <c r="L3517" s="7">
        <v>0</v>
      </c>
      <c r="M3517" s="7" t="s">
        <v>7985</v>
      </c>
      <c r="N3517" s="7"/>
    </row>
    <row r="3518" spans="1:14" hidden="1" x14ac:dyDescent="0.35">
      <c r="A3518" s="7">
        <v>41001419</v>
      </c>
      <c r="B3518" s="7" t="s">
        <v>8007</v>
      </c>
      <c r="C3518" s="7" t="s">
        <v>4445</v>
      </c>
      <c r="D3518" s="7" t="s">
        <v>4462</v>
      </c>
      <c r="E3518" s="7" t="s">
        <v>0</v>
      </c>
      <c r="F3518" s="7" t="s">
        <v>0</v>
      </c>
      <c r="G3518" s="7">
        <v>249.05</v>
      </c>
      <c r="H3518" s="7">
        <v>0</v>
      </c>
      <c r="I3518" s="7">
        <v>0</v>
      </c>
      <c r="J3518" s="7">
        <v>249.05</v>
      </c>
      <c r="K3518" s="7" t="s">
        <v>0</v>
      </c>
      <c r="L3518" s="7">
        <v>0</v>
      </c>
      <c r="M3518" s="7" t="s">
        <v>7985</v>
      </c>
      <c r="N3518" s="7"/>
    </row>
    <row r="3519" spans="1:14" hidden="1" x14ac:dyDescent="0.35">
      <c r="A3519" s="7">
        <v>41001427</v>
      </c>
      <c r="B3519" s="7" t="s">
        <v>8008</v>
      </c>
      <c r="C3519" s="7" t="s">
        <v>4445</v>
      </c>
      <c r="D3519" s="7" t="s">
        <v>4462</v>
      </c>
      <c r="E3519" s="7" t="s">
        <v>0</v>
      </c>
      <c r="F3519" s="7" t="s">
        <v>132</v>
      </c>
      <c r="G3519" s="7">
        <v>249.05</v>
      </c>
      <c r="H3519" s="7">
        <v>0</v>
      </c>
      <c r="I3519" s="7">
        <v>0</v>
      </c>
      <c r="J3519" s="7">
        <v>249.05</v>
      </c>
      <c r="K3519" s="7" t="s">
        <v>0</v>
      </c>
      <c r="L3519" s="7">
        <v>0</v>
      </c>
      <c r="M3519" s="7" t="s">
        <v>7985</v>
      </c>
      <c r="N3519" s="7"/>
    </row>
    <row r="3520" spans="1:14" hidden="1" x14ac:dyDescent="0.35">
      <c r="A3520" s="7">
        <v>41001435</v>
      </c>
      <c r="B3520" s="7" t="s">
        <v>8009</v>
      </c>
      <c r="C3520" s="7" t="s">
        <v>4445</v>
      </c>
      <c r="D3520" s="7" t="s">
        <v>4462</v>
      </c>
      <c r="E3520" s="7" t="s">
        <v>0</v>
      </c>
      <c r="F3520" s="7" t="s">
        <v>132</v>
      </c>
      <c r="G3520" s="7">
        <v>249.05</v>
      </c>
      <c r="H3520" s="7">
        <v>0</v>
      </c>
      <c r="I3520" s="7">
        <v>0</v>
      </c>
      <c r="J3520" s="7">
        <v>249.05</v>
      </c>
      <c r="K3520" s="7" t="s">
        <v>0</v>
      </c>
      <c r="L3520" s="7">
        <v>0</v>
      </c>
      <c r="M3520" s="7" t="s">
        <v>7985</v>
      </c>
      <c r="N3520" s="7"/>
    </row>
    <row r="3521" spans="1:14" hidden="1" x14ac:dyDescent="0.35">
      <c r="A3521" s="7">
        <v>41001443</v>
      </c>
      <c r="B3521" s="7" t="s">
        <v>8010</v>
      </c>
      <c r="C3521" s="7" t="s">
        <v>4445</v>
      </c>
      <c r="D3521" s="7" t="s">
        <v>4462</v>
      </c>
      <c r="E3521" s="7" t="s">
        <v>0</v>
      </c>
      <c r="F3521" s="7" t="s">
        <v>132</v>
      </c>
      <c r="G3521" s="7">
        <v>249.05</v>
      </c>
      <c r="H3521" s="7">
        <v>0</v>
      </c>
      <c r="I3521" s="7">
        <v>0</v>
      </c>
      <c r="J3521" s="7">
        <v>249.05</v>
      </c>
      <c r="K3521" s="7" t="s">
        <v>0</v>
      </c>
      <c r="L3521" s="7">
        <v>0</v>
      </c>
      <c r="M3521" s="7" t="s">
        <v>7985</v>
      </c>
      <c r="N3521" s="7"/>
    </row>
    <row r="3522" spans="1:14" hidden="1" x14ac:dyDescent="0.35">
      <c r="A3522" s="7">
        <v>41001451</v>
      </c>
      <c r="B3522" s="7" t="s">
        <v>8011</v>
      </c>
      <c r="C3522" s="7" t="s">
        <v>4445</v>
      </c>
      <c r="D3522" s="7" t="s">
        <v>4462</v>
      </c>
      <c r="E3522" s="7" t="s">
        <v>0</v>
      </c>
      <c r="F3522" s="7" t="s">
        <v>132</v>
      </c>
      <c r="G3522" s="7">
        <v>249.05</v>
      </c>
      <c r="H3522" s="7">
        <v>0</v>
      </c>
      <c r="I3522" s="7">
        <v>0</v>
      </c>
      <c r="J3522" s="7">
        <v>249.05</v>
      </c>
      <c r="K3522" s="7" t="s">
        <v>0</v>
      </c>
      <c r="L3522" s="7">
        <v>0</v>
      </c>
      <c r="M3522" s="7" t="s">
        <v>7985</v>
      </c>
      <c r="N3522" s="7"/>
    </row>
    <row r="3523" spans="1:14" hidden="1" x14ac:dyDescent="0.35">
      <c r="A3523" s="7">
        <v>41001460</v>
      </c>
      <c r="B3523" s="7" t="s">
        <v>8012</v>
      </c>
      <c r="C3523" s="7" t="s">
        <v>4445</v>
      </c>
      <c r="D3523" s="7" t="s">
        <v>4462</v>
      </c>
      <c r="E3523" s="7" t="s">
        <v>0</v>
      </c>
      <c r="F3523" s="7" t="s">
        <v>132</v>
      </c>
      <c r="G3523" s="7">
        <v>249.05</v>
      </c>
      <c r="H3523" s="7">
        <v>0</v>
      </c>
      <c r="I3523" s="7">
        <v>0</v>
      </c>
      <c r="J3523" s="7">
        <v>249.05</v>
      </c>
      <c r="K3523" s="7" t="s">
        <v>0</v>
      </c>
      <c r="L3523" s="7">
        <v>0</v>
      </c>
      <c r="M3523" s="7" t="s">
        <v>7985</v>
      </c>
      <c r="N3523" s="7"/>
    </row>
    <row r="3524" spans="1:14" hidden="1" x14ac:dyDescent="0.35">
      <c r="A3524" s="7">
        <v>41001478</v>
      </c>
      <c r="B3524" s="7" t="s">
        <v>8013</v>
      </c>
      <c r="C3524" s="7" t="s">
        <v>4445</v>
      </c>
      <c r="D3524" s="7" t="s">
        <v>4462</v>
      </c>
      <c r="E3524" s="7" t="s">
        <v>0</v>
      </c>
      <c r="F3524" s="7" t="s">
        <v>132</v>
      </c>
      <c r="G3524" s="7">
        <v>249.05</v>
      </c>
      <c r="H3524" s="7">
        <v>0</v>
      </c>
      <c r="I3524" s="7">
        <v>0</v>
      </c>
      <c r="J3524" s="7">
        <v>249.05</v>
      </c>
      <c r="K3524" s="7" t="s">
        <v>0</v>
      </c>
      <c r="L3524" s="7">
        <v>0</v>
      </c>
      <c r="M3524" s="7" t="s">
        <v>7985</v>
      </c>
      <c r="N3524" s="7"/>
    </row>
    <row r="3525" spans="1:14" hidden="1" x14ac:dyDescent="0.35">
      <c r="A3525" s="7">
        <v>41001486</v>
      </c>
      <c r="B3525" s="7" t="s">
        <v>8014</v>
      </c>
      <c r="C3525" s="7" t="s">
        <v>4445</v>
      </c>
      <c r="D3525" s="7" t="s">
        <v>4462</v>
      </c>
      <c r="E3525" s="7" t="s">
        <v>0</v>
      </c>
      <c r="F3525" s="7" t="s">
        <v>132</v>
      </c>
      <c r="G3525" s="7">
        <v>249.05</v>
      </c>
      <c r="H3525" s="7">
        <v>0</v>
      </c>
      <c r="I3525" s="7">
        <v>0</v>
      </c>
      <c r="J3525" s="7">
        <v>249.05</v>
      </c>
      <c r="K3525" s="7" t="s">
        <v>0</v>
      </c>
      <c r="L3525" s="7">
        <v>0</v>
      </c>
      <c r="M3525" s="7" t="s">
        <v>7985</v>
      </c>
      <c r="N3525" s="7"/>
    </row>
    <row r="3526" spans="1:14" hidden="1" x14ac:dyDescent="0.35">
      <c r="A3526" s="7">
        <v>41001494</v>
      </c>
      <c r="B3526" s="7" t="s">
        <v>8015</v>
      </c>
      <c r="C3526" s="7" t="s">
        <v>4445</v>
      </c>
      <c r="D3526" s="7" t="s">
        <v>4462</v>
      </c>
      <c r="E3526" s="7" t="s">
        <v>0</v>
      </c>
      <c r="F3526" s="7" t="s">
        <v>132</v>
      </c>
      <c r="G3526" s="7">
        <v>249.05</v>
      </c>
      <c r="H3526" s="7">
        <v>0</v>
      </c>
      <c r="I3526" s="7">
        <v>0</v>
      </c>
      <c r="J3526" s="7">
        <v>249.05</v>
      </c>
      <c r="K3526" s="7" t="s">
        <v>0</v>
      </c>
      <c r="L3526" s="7">
        <v>0</v>
      </c>
      <c r="M3526" s="7" t="s">
        <v>7985</v>
      </c>
      <c r="N3526" s="7"/>
    </row>
    <row r="3527" spans="1:14" hidden="1" x14ac:dyDescent="0.35">
      <c r="A3527" s="7">
        <v>41001508</v>
      </c>
      <c r="B3527" s="7" t="s">
        <v>8016</v>
      </c>
      <c r="C3527" s="7" t="s">
        <v>4445</v>
      </c>
      <c r="D3527" s="7" t="s">
        <v>4462</v>
      </c>
      <c r="E3527" s="7" t="s">
        <v>0</v>
      </c>
      <c r="F3527" s="7" t="s">
        <v>132</v>
      </c>
      <c r="G3527" s="7">
        <v>249.05</v>
      </c>
      <c r="H3527" s="7">
        <v>0</v>
      </c>
      <c r="I3527" s="7">
        <v>0</v>
      </c>
      <c r="J3527" s="7">
        <v>249.05</v>
      </c>
      <c r="K3527" s="7" t="s">
        <v>0</v>
      </c>
      <c r="L3527" s="7">
        <v>0</v>
      </c>
      <c r="M3527" s="7" t="s">
        <v>7985</v>
      </c>
      <c r="N3527" s="7"/>
    </row>
    <row r="3528" spans="1:14" hidden="1" x14ac:dyDescent="0.35">
      <c r="A3528" s="7">
        <v>41001516</v>
      </c>
      <c r="B3528" s="7" t="s">
        <v>8017</v>
      </c>
      <c r="C3528" s="7" t="s">
        <v>4445</v>
      </c>
      <c r="D3528" s="7" t="s">
        <v>4462</v>
      </c>
      <c r="E3528" s="7" t="s">
        <v>0</v>
      </c>
      <c r="F3528" s="7" t="s">
        <v>0</v>
      </c>
      <c r="G3528" s="7">
        <v>249.05</v>
      </c>
      <c r="H3528" s="7">
        <v>0</v>
      </c>
      <c r="I3528" s="7">
        <v>0</v>
      </c>
      <c r="J3528" s="7">
        <v>249.05</v>
      </c>
      <c r="K3528" s="7" t="s">
        <v>0</v>
      </c>
      <c r="L3528" s="7">
        <v>0</v>
      </c>
      <c r="M3528" s="7" t="s">
        <v>7985</v>
      </c>
      <c r="N3528" s="7"/>
    </row>
    <row r="3529" spans="1:14" hidden="1" x14ac:dyDescent="0.35">
      <c r="A3529" s="7">
        <v>41001524</v>
      </c>
      <c r="B3529" s="7" t="s">
        <v>8018</v>
      </c>
      <c r="C3529" s="7" t="s">
        <v>4445</v>
      </c>
      <c r="D3529" s="7" t="s">
        <v>4462</v>
      </c>
      <c r="E3529" s="7" t="s">
        <v>0</v>
      </c>
      <c r="F3529" s="7" t="s">
        <v>132</v>
      </c>
      <c r="G3529" s="7">
        <v>249.05</v>
      </c>
      <c r="H3529" s="7">
        <v>0</v>
      </c>
      <c r="I3529" s="7">
        <v>0</v>
      </c>
      <c r="J3529" s="7">
        <v>249.05</v>
      </c>
      <c r="K3529" s="7" t="s">
        <v>0</v>
      </c>
      <c r="L3529" s="7">
        <v>0</v>
      </c>
      <c r="M3529" s="7" t="s">
        <v>7985</v>
      </c>
      <c r="N3529" s="7"/>
    </row>
    <row r="3530" spans="1:14" hidden="1" x14ac:dyDescent="0.35">
      <c r="A3530" s="7">
        <v>41002016</v>
      </c>
      <c r="B3530" s="7" t="s">
        <v>8019</v>
      </c>
      <c r="C3530" s="7" t="s">
        <v>4445</v>
      </c>
      <c r="D3530" s="7" t="s">
        <v>4462</v>
      </c>
      <c r="E3530" s="7" t="s">
        <v>132</v>
      </c>
      <c r="F3530" s="7" t="s">
        <v>0</v>
      </c>
      <c r="G3530" s="7">
        <v>25.6</v>
      </c>
      <c r="H3530" s="7">
        <v>0</v>
      </c>
      <c r="I3530" s="7">
        <v>0</v>
      </c>
      <c r="J3530" s="7">
        <v>25.6</v>
      </c>
      <c r="K3530" s="7" t="s">
        <v>0</v>
      </c>
      <c r="L3530" s="7">
        <v>1</v>
      </c>
      <c r="M3530" s="7" t="s">
        <v>7985</v>
      </c>
      <c r="N3530" s="7"/>
    </row>
    <row r="3531" spans="1:14" hidden="1" x14ac:dyDescent="0.35">
      <c r="A3531" s="7">
        <v>41002024</v>
      </c>
      <c r="B3531" s="7" t="s">
        <v>8020</v>
      </c>
      <c r="C3531" s="7" t="s">
        <v>4445</v>
      </c>
      <c r="D3531" s="7" t="s">
        <v>4462</v>
      </c>
      <c r="E3531" s="7" t="s">
        <v>132</v>
      </c>
      <c r="F3531" s="7" t="s">
        <v>0</v>
      </c>
      <c r="G3531" s="7">
        <v>86.5</v>
      </c>
      <c r="H3531" s="7">
        <v>0</v>
      </c>
      <c r="I3531" s="7">
        <v>0</v>
      </c>
      <c r="J3531" s="7">
        <v>86.5</v>
      </c>
      <c r="K3531" s="7" t="s">
        <v>0</v>
      </c>
      <c r="L3531" s="7">
        <v>1</v>
      </c>
      <c r="M3531" s="7" t="s">
        <v>7985</v>
      </c>
      <c r="N3531" s="7"/>
    </row>
    <row r="3532" spans="1:14" hidden="1" x14ac:dyDescent="0.35">
      <c r="A3532" s="7">
        <v>41002032</v>
      </c>
      <c r="B3532" s="7" t="s">
        <v>8021</v>
      </c>
      <c r="C3532" s="7" t="s">
        <v>4445</v>
      </c>
      <c r="D3532" s="7" t="s">
        <v>4462</v>
      </c>
      <c r="E3532" s="7" t="s">
        <v>132</v>
      </c>
      <c r="F3532" s="7" t="s">
        <v>0</v>
      </c>
      <c r="G3532" s="7">
        <v>86.5</v>
      </c>
      <c r="H3532" s="7">
        <v>0</v>
      </c>
      <c r="I3532" s="7">
        <v>0</v>
      </c>
      <c r="J3532" s="7">
        <v>86.5</v>
      </c>
      <c r="K3532" s="7" t="s">
        <v>0</v>
      </c>
      <c r="L3532" s="7">
        <v>1</v>
      </c>
      <c r="M3532" s="7" t="s">
        <v>7985</v>
      </c>
      <c r="N3532" s="7"/>
    </row>
    <row r="3533" spans="1:14" hidden="1" x14ac:dyDescent="0.35">
      <c r="A3533" s="7">
        <v>41003021</v>
      </c>
      <c r="B3533" s="7" t="s">
        <v>8022</v>
      </c>
      <c r="C3533" s="7" t="s">
        <v>4445</v>
      </c>
      <c r="D3533" s="7" t="s">
        <v>4462</v>
      </c>
      <c r="E3533" s="7" t="s">
        <v>0</v>
      </c>
      <c r="F3533" s="7" t="s">
        <v>0</v>
      </c>
      <c r="G3533" s="7">
        <v>1.1000000000000001</v>
      </c>
      <c r="H3533" s="7">
        <v>0</v>
      </c>
      <c r="I3533" s="7">
        <v>0</v>
      </c>
      <c r="J3533" s="7">
        <v>1.1000000000000001</v>
      </c>
      <c r="K3533" s="7" t="s">
        <v>0</v>
      </c>
      <c r="L3533" s="7">
        <v>1</v>
      </c>
      <c r="M3533" s="7" t="s">
        <v>7985</v>
      </c>
      <c r="N3533" s="7"/>
    </row>
    <row r="3534" spans="1:14" ht="26" hidden="1" x14ac:dyDescent="0.35">
      <c r="A3534" s="7">
        <v>41003032</v>
      </c>
      <c r="B3534" s="7" t="s">
        <v>8023</v>
      </c>
      <c r="C3534" s="7" t="s">
        <v>4445</v>
      </c>
      <c r="D3534" s="7" t="s">
        <v>4462</v>
      </c>
      <c r="E3534" s="7" t="s">
        <v>0</v>
      </c>
      <c r="F3534" s="7" t="s">
        <v>0</v>
      </c>
      <c r="G3534" s="7">
        <v>9.8000000000000007</v>
      </c>
      <c r="H3534" s="7">
        <v>0</v>
      </c>
      <c r="I3534" s="7">
        <v>0</v>
      </c>
      <c r="J3534" s="7">
        <v>9.8000000000000007</v>
      </c>
      <c r="K3534" s="7" t="s">
        <v>0</v>
      </c>
      <c r="L3534" s="7">
        <v>1</v>
      </c>
      <c r="M3534" s="7" t="s">
        <v>7985</v>
      </c>
      <c r="N3534" s="7"/>
    </row>
    <row r="3535" spans="1:14" hidden="1" x14ac:dyDescent="0.35">
      <c r="A3535" s="7">
        <v>41101014</v>
      </c>
      <c r="B3535" s="7" t="s">
        <v>8024</v>
      </c>
      <c r="C3535" s="7" t="s">
        <v>4445</v>
      </c>
      <c r="D3535" s="7" t="s">
        <v>4462</v>
      </c>
      <c r="E3535" s="7" t="s">
        <v>0</v>
      </c>
      <c r="F3535" s="7" t="s">
        <v>0</v>
      </c>
      <c r="G3535" s="7">
        <v>468.7</v>
      </c>
      <c r="H3535" s="7">
        <v>0</v>
      </c>
      <c r="I3535" s="7">
        <v>0</v>
      </c>
      <c r="J3535" s="7">
        <v>468.7</v>
      </c>
      <c r="K3535" s="7" t="s">
        <v>0</v>
      </c>
      <c r="L3535" s="7">
        <v>1</v>
      </c>
      <c r="M3535" s="7" t="s">
        <v>8025</v>
      </c>
      <c r="N3535" s="7"/>
    </row>
    <row r="3536" spans="1:14" hidden="1" x14ac:dyDescent="0.35">
      <c r="A3536" s="7">
        <v>41101022</v>
      </c>
      <c r="B3536" s="7" t="s">
        <v>8026</v>
      </c>
      <c r="C3536" s="7" t="s">
        <v>4445</v>
      </c>
      <c r="D3536" s="7" t="s">
        <v>4462</v>
      </c>
      <c r="E3536" s="7" t="s">
        <v>0</v>
      </c>
      <c r="F3536" s="7" t="s">
        <v>0</v>
      </c>
      <c r="G3536" s="7">
        <v>468.7</v>
      </c>
      <c r="H3536" s="7">
        <v>0</v>
      </c>
      <c r="I3536" s="7">
        <v>0</v>
      </c>
      <c r="J3536" s="7">
        <v>468.7</v>
      </c>
      <c r="K3536" s="7" t="s">
        <v>0</v>
      </c>
      <c r="L3536" s="7">
        <v>1</v>
      </c>
      <c r="M3536" s="7" t="s">
        <v>8025</v>
      </c>
      <c r="N3536" s="7"/>
    </row>
    <row r="3537" spans="1:14" hidden="1" x14ac:dyDescent="0.35">
      <c r="A3537" s="7">
        <v>41101030</v>
      </c>
      <c r="B3537" s="7" t="s">
        <v>8027</v>
      </c>
      <c r="C3537" s="7" t="s">
        <v>4445</v>
      </c>
      <c r="D3537" s="7" t="s">
        <v>4462</v>
      </c>
      <c r="E3537" s="7" t="s">
        <v>0</v>
      </c>
      <c r="F3537" s="7" t="s">
        <v>0</v>
      </c>
      <c r="G3537" s="7">
        <v>468.7</v>
      </c>
      <c r="H3537" s="7">
        <v>0</v>
      </c>
      <c r="I3537" s="7">
        <v>0</v>
      </c>
      <c r="J3537" s="7">
        <v>468.7</v>
      </c>
      <c r="K3537" s="7" t="s">
        <v>0</v>
      </c>
      <c r="L3537" s="7">
        <v>1</v>
      </c>
      <c r="M3537" s="7" t="s">
        <v>8025</v>
      </c>
      <c r="N3537" s="7"/>
    </row>
    <row r="3538" spans="1:14" hidden="1" x14ac:dyDescent="0.35">
      <c r="A3538" s="7">
        <v>41101049</v>
      </c>
      <c r="B3538" s="7" t="s">
        <v>8028</v>
      </c>
      <c r="C3538" s="7" t="s">
        <v>4445</v>
      </c>
      <c r="D3538" s="7" t="s">
        <v>4462</v>
      </c>
      <c r="E3538" s="7" t="s">
        <v>0</v>
      </c>
      <c r="F3538" s="7" t="s">
        <v>0</v>
      </c>
      <c r="G3538" s="7">
        <v>137.51</v>
      </c>
      <c r="H3538" s="7">
        <v>0</v>
      </c>
      <c r="I3538" s="7">
        <v>0</v>
      </c>
      <c r="J3538" s="7">
        <v>137.51</v>
      </c>
      <c r="K3538" s="7" t="s">
        <v>0</v>
      </c>
      <c r="L3538" s="7">
        <v>1</v>
      </c>
      <c r="M3538" s="7" t="s">
        <v>8025</v>
      </c>
      <c r="N3538" s="7"/>
    </row>
    <row r="3539" spans="1:14" hidden="1" x14ac:dyDescent="0.35">
      <c r="A3539" s="7">
        <v>41101057</v>
      </c>
      <c r="B3539" s="7" t="s">
        <v>8029</v>
      </c>
      <c r="C3539" s="7" t="s">
        <v>4445</v>
      </c>
      <c r="D3539" s="7" t="s">
        <v>4462</v>
      </c>
      <c r="E3539" s="7" t="s">
        <v>0</v>
      </c>
      <c r="F3539" s="7" t="s">
        <v>0</v>
      </c>
      <c r="G3539" s="7">
        <v>137.51</v>
      </c>
      <c r="H3539" s="7">
        <v>0</v>
      </c>
      <c r="I3539" s="7">
        <v>0</v>
      </c>
      <c r="J3539" s="7">
        <v>137.51</v>
      </c>
      <c r="K3539" s="7" t="s">
        <v>0</v>
      </c>
      <c r="L3539" s="7">
        <v>1</v>
      </c>
      <c r="M3539" s="7" t="s">
        <v>8025</v>
      </c>
      <c r="N3539" s="7"/>
    </row>
    <row r="3540" spans="1:14" hidden="1" x14ac:dyDescent="0.35">
      <c r="A3540" s="7">
        <v>41101065</v>
      </c>
      <c r="B3540" s="7" t="s">
        <v>8030</v>
      </c>
      <c r="C3540" s="7" t="s">
        <v>4445</v>
      </c>
      <c r="D3540" s="7" t="s">
        <v>4462</v>
      </c>
      <c r="E3540" s="7" t="s">
        <v>0</v>
      </c>
      <c r="F3540" s="7" t="s">
        <v>0</v>
      </c>
      <c r="G3540" s="7">
        <v>137.51</v>
      </c>
      <c r="H3540" s="7">
        <v>0</v>
      </c>
      <c r="I3540" s="7">
        <v>0</v>
      </c>
      <c r="J3540" s="7">
        <v>137.51</v>
      </c>
      <c r="K3540" s="7" t="s">
        <v>0</v>
      </c>
      <c r="L3540" s="7">
        <v>1</v>
      </c>
      <c r="M3540" s="7" t="s">
        <v>8025</v>
      </c>
      <c r="N3540" s="7"/>
    </row>
    <row r="3541" spans="1:14" hidden="1" x14ac:dyDescent="0.35">
      <c r="A3541" s="7">
        <v>41101073</v>
      </c>
      <c r="B3541" s="7" t="s">
        <v>8031</v>
      </c>
      <c r="C3541" s="7" t="s">
        <v>4445</v>
      </c>
      <c r="D3541" s="7" t="s">
        <v>4462</v>
      </c>
      <c r="E3541" s="7" t="s">
        <v>0</v>
      </c>
      <c r="F3541" s="7" t="s">
        <v>0</v>
      </c>
      <c r="G3541" s="7">
        <v>468.7</v>
      </c>
      <c r="H3541" s="7">
        <v>0</v>
      </c>
      <c r="I3541" s="7">
        <v>0</v>
      </c>
      <c r="J3541" s="7">
        <v>468.7</v>
      </c>
      <c r="K3541" s="7" t="s">
        <v>0</v>
      </c>
      <c r="L3541" s="7">
        <v>1</v>
      </c>
      <c r="M3541" s="7" t="s">
        <v>8025</v>
      </c>
      <c r="N3541" s="7"/>
    </row>
    <row r="3542" spans="1:14" hidden="1" x14ac:dyDescent="0.35">
      <c r="A3542" s="7">
        <v>41101081</v>
      </c>
      <c r="B3542" s="7" t="s">
        <v>8032</v>
      </c>
      <c r="C3542" s="7" t="s">
        <v>4445</v>
      </c>
      <c r="D3542" s="7" t="s">
        <v>4462</v>
      </c>
      <c r="E3542" s="7" t="s">
        <v>0</v>
      </c>
      <c r="F3542" s="7" t="s">
        <v>0</v>
      </c>
      <c r="G3542" s="7">
        <v>468.7</v>
      </c>
      <c r="H3542" s="7">
        <v>0</v>
      </c>
      <c r="I3542" s="7">
        <v>0</v>
      </c>
      <c r="J3542" s="7">
        <v>468.7</v>
      </c>
      <c r="K3542" s="7" t="s">
        <v>0</v>
      </c>
      <c r="L3542" s="7">
        <v>1</v>
      </c>
      <c r="M3542" s="7" t="s">
        <v>8025</v>
      </c>
      <c r="N3542" s="7"/>
    </row>
    <row r="3543" spans="1:14" hidden="1" x14ac:dyDescent="0.35">
      <c r="A3543" s="7">
        <v>41101090</v>
      </c>
      <c r="B3543" s="7" t="s">
        <v>8033</v>
      </c>
      <c r="C3543" s="7" t="s">
        <v>4445</v>
      </c>
      <c r="D3543" s="7" t="s">
        <v>4462</v>
      </c>
      <c r="E3543" s="7" t="s">
        <v>0</v>
      </c>
      <c r="F3543" s="7" t="s">
        <v>0</v>
      </c>
      <c r="G3543" s="7">
        <v>468.7</v>
      </c>
      <c r="H3543" s="7">
        <v>0</v>
      </c>
      <c r="I3543" s="7">
        <v>0</v>
      </c>
      <c r="J3543" s="7">
        <v>468.7</v>
      </c>
      <c r="K3543" s="7" t="s">
        <v>0</v>
      </c>
      <c r="L3543" s="7">
        <v>1</v>
      </c>
      <c r="M3543" s="7" t="s">
        <v>8025</v>
      </c>
      <c r="N3543" s="7"/>
    </row>
    <row r="3544" spans="1:14" hidden="1" x14ac:dyDescent="0.35">
      <c r="A3544" s="7">
        <v>41101103</v>
      </c>
      <c r="B3544" s="7" t="s">
        <v>8034</v>
      </c>
      <c r="C3544" s="7" t="s">
        <v>4445</v>
      </c>
      <c r="D3544" s="7" t="s">
        <v>4462</v>
      </c>
      <c r="E3544" s="7" t="s">
        <v>0</v>
      </c>
      <c r="F3544" s="7" t="s">
        <v>0</v>
      </c>
      <c r="G3544" s="7">
        <v>468.51</v>
      </c>
      <c r="H3544" s="7">
        <v>0</v>
      </c>
      <c r="I3544" s="7">
        <v>0</v>
      </c>
      <c r="J3544" s="7">
        <v>468.51</v>
      </c>
      <c r="K3544" s="7" t="s">
        <v>0</v>
      </c>
      <c r="L3544" s="7">
        <v>1</v>
      </c>
      <c r="M3544" s="7" t="s">
        <v>8025</v>
      </c>
      <c r="N3544" s="7"/>
    </row>
    <row r="3545" spans="1:14" ht="26" hidden="1" x14ac:dyDescent="0.35">
      <c r="A3545" s="7">
        <v>41101111</v>
      </c>
      <c r="B3545" s="7" t="s">
        <v>8035</v>
      </c>
      <c r="C3545" s="7" t="s">
        <v>4445</v>
      </c>
      <c r="D3545" s="7" t="s">
        <v>4462</v>
      </c>
      <c r="E3545" s="7" t="s">
        <v>0</v>
      </c>
      <c r="F3545" s="7" t="s">
        <v>0</v>
      </c>
      <c r="G3545" s="7">
        <v>468.02</v>
      </c>
      <c r="H3545" s="7">
        <v>0</v>
      </c>
      <c r="I3545" s="7">
        <v>0</v>
      </c>
      <c r="J3545" s="7">
        <v>468.02</v>
      </c>
      <c r="K3545" s="7" t="s">
        <v>0</v>
      </c>
      <c r="L3545" s="7">
        <v>1</v>
      </c>
      <c r="M3545" s="7" t="s">
        <v>8025</v>
      </c>
      <c r="N3545" s="7"/>
    </row>
    <row r="3546" spans="1:14" hidden="1" x14ac:dyDescent="0.35">
      <c r="A3546" s="7">
        <v>41101120</v>
      </c>
      <c r="B3546" s="7" t="s">
        <v>8036</v>
      </c>
      <c r="C3546" s="7" t="s">
        <v>4445</v>
      </c>
      <c r="D3546" s="7" t="s">
        <v>4462</v>
      </c>
      <c r="E3546" s="7" t="s">
        <v>0</v>
      </c>
      <c r="F3546" s="7" t="s">
        <v>0</v>
      </c>
      <c r="G3546" s="7">
        <v>488.19</v>
      </c>
      <c r="H3546" s="7">
        <v>0</v>
      </c>
      <c r="I3546" s="7">
        <v>0</v>
      </c>
      <c r="J3546" s="7">
        <v>488.19</v>
      </c>
      <c r="K3546" s="7" t="s">
        <v>0</v>
      </c>
      <c r="L3546" s="7">
        <v>1</v>
      </c>
      <c r="M3546" s="7" t="s">
        <v>8025</v>
      </c>
      <c r="N3546" s="7"/>
    </row>
    <row r="3547" spans="1:14" hidden="1" x14ac:dyDescent="0.35">
      <c r="A3547" s="7">
        <v>41101138</v>
      </c>
      <c r="B3547" s="7" t="s">
        <v>8037</v>
      </c>
      <c r="C3547" s="7" t="s">
        <v>4445</v>
      </c>
      <c r="D3547" s="7" t="s">
        <v>4462</v>
      </c>
      <c r="E3547" s="7" t="s">
        <v>0</v>
      </c>
      <c r="F3547" s="7" t="s">
        <v>132</v>
      </c>
      <c r="G3547" s="7">
        <v>513.49</v>
      </c>
      <c r="H3547" s="7">
        <v>0</v>
      </c>
      <c r="I3547" s="7">
        <v>0</v>
      </c>
      <c r="J3547" s="7">
        <v>513.49</v>
      </c>
      <c r="K3547" s="7" t="s">
        <v>0</v>
      </c>
      <c r="L3547" s="7">
        <v>1</v>
      </c>
      <c r="M3547" s="7" t="s">
        <v>8025</v>
      </c>
      <c r="N3547" s="7"/>
    </row>
    <row r="3548" spans="1:14" hidden="1" x14ac:dyDescent="0.35">
      <c r="A3548" s="7">
        <v>41101146</v>
      </c>
      <c r="B3548" s="7" t="s">
        <v>8038</v>
      </c>
      <c r="C3548" s="7" t="s">
        <v>4445</v>
      </c>
      <c r="D3548" s="7" t="s">
        <v>4462</v>
      </c>
      <c r="E3548" s="7" t="s">
        <v>0</v>
      </c>
      <c r="F3548" s="7" t="s">
        <v>132</v>
      </c>
      <c r="G3548" s="7">
        <v>584.27</v>
      </c>
      <c r="H3548" s="7">
        <v>0</v>
      </c>
      <c r="I3548" s="7">
        <v>0</v>
      </c>
      <c r="J3548" s="7">
        <v>584.27</v>
      </c>
      <c r="K3548" s="7" t="s">
        <v>0</v>
      </c>
      <c r="L3548" s="7">
        <v>1</v>
      </c>
      <c r="M3548" s="7" t="s">
        <v>8025</v>
      </c>
      <c r="N3548" s="7"/>
    </row>
    <row r="3549" spans="1:14" ht="26" hidden="1" x14ac:dyDescent="0.35">
      <c r="A3549" s="7">
        <v>41101154</v>
      </c>
      <c r="B3549" s="7" t="s">
        <v>8039</v>
      </c>
      <c r="C3549" s="7" t="s">
        <v>4445</v>
      </c>
      <c r="D3549" s="7" t="s">
        <v>4462</v>
      </c>
      <c r="E3549" s="7" t="s">
        <v>0</v>
      </c>
      <c r="F3549" s="7" t="s">
        <v>132</v>
      </c>
      <c r="G3549" s="7">
        <v>627.95000000000005</v>
      </c>
      <c r="H3549" s="7">
        <v>0</v>
      </c>
      <c r="I3549" s="7">
        <v>0</v>
      </c>
      <c r="J3549" s="7">
        <v>627.95000000000005</v>
      </c>
      <c r="K3549" s="7" t="s">
        <v>0</v>
      </c>
      <c r="L3549" s="7">
        <v>1</v>
      </c>
      <c r="M3549" s="7" t="s">
        <v>8025</v>
      </c>
      <c r="N3549" s="7"/>
    </row>
    <row r="3550" spans="1:14" hidden="1" x14ac:dyDescent="0.35">
      <c r="A3550" s="7">
        <v>41101162</v>
      </c>
      <c r="B3550" s="7" t="s">
        <v>8040</v>
      </c>
      <c r="C3550" s="7" t="s">
        <v>4445</v>
      </c>
      <c r="D3550" s="7" t="s">
        <v>4462</v>
      </c>
      <c r="E3550" s="7" t="s">
        <v>0</v>
      </c>
      <c r="F3550" s="7" t="s">
        <v>0</v>
      </c>
      <c r="G3550" s="7">
        <v>445.25</v>
      </c>
      <c r="H3550" s="7">
        <v>0</v>
      </c>
      <c r="I3550" s="7">
        <v>0</v>
      </c>
      <c r="J3550" s="7">
        <v>445.25</v>
      </c>
      <c r="K3550" s="7" t="s">
        <v>0</v>
      </c>
      <c r="L3550" s="7">
        <v>1</v>
      </c>
      <c r="M3550" s="7" t="s">
        <v>8025</v>
      </c>
      <c r="N3550" s="7"/>
    </row>
    <row r="3551" spans="1:14" ht="26" hidden="1" x14ac:dyDescent="0.35">
      <c r="A3551" s="7">
        <v>41101170</v>
      </c>
      <c r="B3551" s="7" t="s">
        <v>8041</v>
      </c>
      <c r="C3551" s="7" t="s">
        <v>4445</v>
      </c>
      <c r="D3551" s="7" t="s">
        <v>4462</v>
      </c>
      <c r="E3551" s="7" t="s">
        <v>0</v>
      </c>
      <c r="F3551" s="7" t="s">
        <v>0</v>
      </c>
      <c r="G3551" s="7">
        <v>480.71</v>
      </c>
      <c r="H3551" s="7">
        <v>0</v>
      </c>
      <c r="I3551" s="7">
        <v>0</v>
      </c>
      <c r="J3551" s="7">
        <v>480.71</v>
      </c>
      <c r="K3551" s="7" t="s">
        <v>0</v>
      </c>
      <c r="L3551" s="7">
        <v>1</v>
      </c>
      <c r="M3551" s="7" t="s">
        <v>8025</v>
      </c>
      <c r="N3551" s="7"/>
    </row>
    <row r="3552" spans="1:14" hidden="1" x14ac:dyDescent="0.35">
      <c r="A3552" s="7">
        <v>41101189</v>
      </c>
      <c r="B3552" s="7" t="s">
        <v>8042</v>
      </c>
      <c r="C3552" s="7" t="s">
        <v>4445</v>
      </c>
      <c r="D3552" s="7" t="s">
        <v>4462</v>
      </c>
      <c r="E3552" s="7" t="s">
        <v>0</v>
      </c>
      <c r="F3552" s="7" t="s">
        <v>0</v>
      </c>
      <c r="G3552" s="7">
        <v>482.53</v>
      </c>
      <c r="H3552" s="7">
        <v>0</v>
      </c>
      <c r="I3552" s="7">
        <v>0</v>
      </c>
      <c r="J3552" s="7">
        <v>482.53</v>
      </c>
      <c r="K3552" s="7" t="s">
        <v>0</v>
      </c>
      <c r="L3552" s="7">
        <v>1</v>
      </c>
      <c r="M3552" s="7" t="s">
        <v>8025</v>
      </c>
      <c r="N3552" s="7"/>
    </row>
    <row r="3553" spans="1:14" hidden="1" x14ac:dyDescent="0.35">
      <c r="A3553" s="7">
        <v>41101197</v>
      </c>
      <c r="B3553" s="7" t="s">
        <v>8043</v>
      </c>
      <c r="C3553" s="7" t="s">
        <v>4445</v>
      </c>
      <c r="D3553" s="7" t="s">
        <v>4462</v>
      </c>
      <c r="E3553" s="7" t="s">
        <v>0</v>
      </c>
      <c r="F3553" s="7" t="s">
        <v>0</v>
      </c>
      <c r="G3553" s="7">
        <v>407.55</v>
      </c>
      <c r="H3553" s="7">
        <v>0</v>
      </c>
      <c r="I3553" s="7">
        <v>0</v>
      </c>
      <c r="J3553" s="7">
        <v>407.55</v>
      </c>
      <c r="K3553" s="7" t="s">
        <v>0</v>
      </c>
      <c r="L3553" s="7">
        <v>1</v>
      </c>
      <c r="M3553" s="7" t="s">
        <v>8025</v>
      </c>
      <c r="N3553" s="7"/>
    </row>
    <row r="3554" spans="1:14" hidden="1" x14ac:dyDescent="0.35">
      <c r="A3554" s="7">
        <v>41101200</v>
      </c>
      <c r="B3554" s="7" t="s">
        <v>8044</v>
      </c>
      <c r="C3554" s="7" t="s">
        <v>4445</v>
      </c>
      <c r="D3554" s="7" t="s">
        <v>4462</v>
      </c>
      <c r="E3554" s="7" t="s">
        <v>0</v>
      </c>
      <c r="F3554" s="7" t="s">
        <v>0</v>
      </c>
      <c r="G3554" s="7">
        <v>381.19</v>
      </c>
      <c r="H3554" s="7">
        <v>0</v>
      </c>
      <c r="I3554" s="7">
        <v>0</v>
      </c>
      <c r="J3554" s="7">
        <v>381.19</v>
      </c>
      <c r="K3554" s="7" t="s">
        <v>0</v>
      </c>
      <c r="L3554" s="7">
        <v>1</v>
      </c>
      <c r="M3554" s="7" t="s">
        <v>8025</v>
      </c>
      <c r="N3554" s="7"/>
    </row>
    <row r="3555" spans="1:14" hidden="1" x14ac:dyDescent="0.35">
      <c r="A3555" s="7">
        <v>41101219</v>
      </c>
      <c r="B3555" s="7" t="s">
        <v>8045</v>
      </c>
      <c r="C3555" s="7" t="s">
        <v>4445</v>
      </c>
      <c r="D3555" s="7" t="s">
        <v>4462</v>
      </c>
      <c r="E3555" s="7" t="s">
        <v>0</v>
      </c>
      <c r="F3555" s="7" t="s">
        <v>0</v>
      </c>
      <c r="G3555" s="7">
        <v>381.19</v>
      </c>
      <c r="H3555" s="7">
        <v>0</v>
      </c>
      <c r="I3555" s="7">
        <v>0</v>
      </c>
      <c r="J3555" s="7">
        <v>381.19</v>
      </c>
      <c r="K3555" s="7" t="s">
        <v>0</v>
      </c>
      <c r="L3555" s="7">
        <v>1</v>
      </c>
      <c r="M3555" s="7" t="s">
        <v>8025</v>
      </c>
      <c r="N3555" s="7"/>
    </row>
    <row r="3556" spans="1:14" hidden="1" x14ac:dyDescent="0.35">
      <c r="A3556" s="7">
        <v>41101227</v>
      </c>
      <c r="B3556" s="7" t="s">
        <v>8046</v>
      </c>
      <c r="C3556" s="7" t="s">
        <v>4445</v>
      </c>
      <c r="D3556" s="7" t="s">
        <v>4462</v>
      </c>
      <c r="E3556" s="7" t="s">
        <v>0</v>
      </c>
      <c r="F3556" s="7" t="s">
        <v>0</v>
      </c>
      <c r="G3556" s="7">
        <v>475.45</v>
      </c>
      <c r="H3556" s="7">
        <v>0</v>
      </c>
      <c r="I3556" s="7">
        <v>0</v>
      </c>
      <c r="J3556" s="7">
        <v>475.45</v>
      </c>
      <c r="K3556" s="7" t="s">
        <v>0</v>
      </c>
      <c r="L3556" s="7">
        <v>1</v>
      </c>
      <c r="M3556" s="7" t="s">
        <v>8025</v>
      </c>
      <c r="N3556" s="7"/>
    </row>
    <row r="3557" spans="1:14" hidden="1" x14ac:dyDescent="0.35">
      <c r="A3557" s="7">
        <v>41101235</v>
      </c>
      <c r="B3557" s="7" t="s">
        <v>8047</v>
      </c>
      <c r="C3557" s="7" t="s">
        <v>4445</v>
      </c>
      <c r="D3557" s="7" t="s">
        <v>4462</v>
      </c>
      <c r="E3557" s="7" t="s">
        <v>0</v>
      </c>
      <c r="F3557" s="7" t="s">
        <v>0</v>
      </c>
      <c r="G3557" s="7">
        <v>127.21</v>
      </c>
      <c r="H3557" s="7">
        <v>0</v>
      </c>
      <c r="I3557" s="7">
        <v>0</v>
      </c>
      <c r="J3557" s="7">
        <v>127.21</v>
      </c>
      <c r="K3557" s="7" t="s">
        <v>0</v>
      </c>
      <c r="L3557" s="7">
        <v>1</v>
      </c>
      <c r="M3557" s="7" t="s">
        <v>8025</v>
      </c>
      <c r="N3557" s="7"/>
    </row>
    <row r="3558" spans="1:14" hidden="1" x14ac:dyDescent="0.35">
      <c r="A3558" s="7">
        <v>41101243</v>
      </c>
      <c r="B3558" s="7" t="s">
        <v>8048</v>
      </c>
      <c r="C3558" s="7" t="s">
        <v>4445</v>
      </c>
      <c r="D3558" s="7" t="s">
        <v>4462</v>
      </c>
      <c r="E3558" s="7" t="s">
        <v>0</v>
      </c>
      <c r="F3558" s="7" t="s">
        <v>0</v>
      </c>
      <c r="G3558" s="7">
        <v>488.19</v>
      </c>
      <c r="H3558" s="7">
        <v>0</v>
      </c>
      <c r="I3558" s="7">
        <v>0</v>
      </c>
      <c r="J3558" s="7">
        <v>488.19</v>
      </c>
      <c r="K3558" s="7" t="s">
        <v>0</v>
      </c>
      <c r="L3558" s="7">
        <v>1</v>
      </c>
      <c r="M3558" s="7" t="s">
        <v>8025</v>
      </c>
      <c r="N3558" s="7"/>
    </row>
    <row r="3559" spans="1:14" hidden="1" x14ac:dyDescent="0.35">
      <c r="A3559" s="7">
        <v>41101251</v>
      </c>
      <c r="B3559" s="7" t="s">
        <v>8049</v>
      </c>
      <c r="C3559" s="7" t="s">
        <v>4445</v>
      </c>
      <c r="D3559" s="7" t="s">
        <v>4462</v>
      </c>
      <c r="E3559" s="7" t="s">
        <v>0</v>
      </c>
      <c r="F3559" s="7" t="s">
        <v>0</v>
      </c>
      <c r="G3559" s="7">
        <v>476.1</v>
      </c>
      <c r="H3559" s="7">
        <v>0</v>
      </c>
      <c r="I3559" s="7">
        <v>0</v>
      </c>
      <c r="J3559" s="7">
        <v>476.1</v>
      </c>
      <c r="K3559" s="7" t="s">
        <v>0</v>
      </c>
      <c r="L3559" s="7">
        <v>1</v>
      </c>
      <c r="M3559" s="7" t="s">
        <v>8025</v>
      </c>
      <c r="N3559" s="7"/>
    </row>
    <row r="3560" spans="1:14" hidden="1" x14ac:dyDescent="0.35">
      <c r="A3560" s="7">
        <v>41101260</v>
      </c>
      <c r="B3560" s="7" t="s">
        <v>8050</v>
      </c>
      <c r="C3560" s="7" t="s">
        <v>4445</v>
      </c>
      <c r="D3560" s="7" t="s">
        <v>4462</v>
      </c>
      <c r="E3560" s="7" t="s">
        <v>0</v>
      </c>
      <c r="F3560" s="7" t="s">
        <v>0</v>
      </c>
      <c r="G3560" s="7">
        <v>476.1</v>
      </c>
      <c r="H3560" s="7">
        <v>0</v>
      </c>
      <c r="I3560" s="7">
        <v>0</v>
      </c>
      <c r="J3560" s="7">
        <v>476.1</v>
      </c>
      <c r="K3560" s="7" t="s">
        <v>0</v>
      </c>
      <c r="L3560" s="7">
        <v>1</v>
      </c>
      <c r="M3560" s="7" t="s">
        <v>8025</v>
      </c>
      <c r="N3560" s="7"/>
    </row>
    <row r="3561" spans="1:14" hidden="1" x14ac:dyDescent="0.35">
      <c r="A3561" s="7">
        <v>41101278</v>
      </c>
      <c r="B3561" s="7" t="s">
        <v>8051</v>
      </c>
      <c r="C3561" s="7" t="s">
        <v>4445</v>
      </c>
      <c r="D3561" s="7" t="s">
        <v>4462</v>
      </c>
      <c r="E3561" s="7" t="s">
        <v>0</v>
      </c>
      <c r="F3561" s="7" t="s">
        <v>0</v>
      </c>
      <c r="G3561" s="7">
        <v>482.53</v>
      </c>
      <c r="H3561" s="7">
        <v>0</v>
      </c>
      <c r="I3561" s="7">
        <v>0</v>
      </c>
      <c r="J3561" s="7">
        <v>482.53</v>
      </c>
      <c r="K3561" s="7" t="s">
        <v>0</v>
      </c>
      <c r="L3561" s="7">
        <v>1</v>
      </c>
      <c r="M3561" s="7" t="s">
        <v>8025</v>
      </c>
      <c r="N3561" s="7"/>
    </row>
    <row r="3562" spans="1:14" hidden="1" x14ac:dyDescent="0.35">
      <c r="A3562" s="7">
        <v>41101286</v>
      </c>
      <c r="B3562" s="7" t="s">
        <v>8052</v>
      </c>
      <c r="C3562" s="7" t="s">
        <v>4445</v>
      </c>
      <c r="D3562" s="7" t="s">
        <v>4462</v>
      </c>
      <c r="E3562" s="7" t="s">
        <v>0</v>
      </c>
      <c r="F3562" s="7" t="s">
        <v>0</v>
      </c>
      <c r="G3562" s="7">
        <v>476.1</v>
      </c>
      <c r="H3562" s="7">
        <v>0</v>
      </c>
      <c r="I3562" s="7">
        <v>0</v>
      </c>
      <c r="J3562" s="7">
        <v>476.1</v>
      </c>
      <c r="K3562" s="7" t="s">
        <v>0</v>
      </c>
      <c r="L3562" s="7">
        <v>1</v>
      </c>
      <c r="M3562" s="7" t="s">
        <v>8025</v>
      </c>
      <c r="N3562" s="7"/>
    </row>
    <row r="3563" spans="1:14" hidden="1" x14ac:dyDescent="0.35">
      <c r="A3563" s="7">
        <v>41101294</v>
      </c>
      <c r="B3563" s="7" t="s">
        <v>8053</v>
      </c>
      <c r="C3563" s="7" t="s">
        <v>4445</v>
      </c>
      <c r="D3563" s="7" t="s">
        <v>4462</v>
      </c>
      <c r="E3563" s="7" t="s">
        <v>0</v>
      </c>
      <c r="F3563" s="7" t="s">
        <v>0</v>
      </c>
      <c r="G3563" s="7">
        <v>476.1</v>
      </c>
      <c r="H3563" s="7">
        <v>0</v>
      </c>
      <c r="I3563" s="7">
        <v>0</v>
      </c>
      <c r="J3563" s="7">
        <v>476.1</v>
      </c>
      <c r="K3563" s="7" t="s">
        <v>0</v>
      </c>
      <c r="L3563" s="7">
        <v>1</v>
      </c>
      <c r="M3563" s="7" t="s">
        <v>8025</v>
      </c>
      <c r="N3563" s="7"/>
    </row>
    <row r="3564" spans="1:14" hidden="1" x14ac:dyDescent="0.35">
      <c r="A3564" s="7">
        <v>41101308</v>
      </c>
      <c r="B3564" s="7" t="s">
        <v>8054</v>
      </c>
      <c r="C3564" s="7" t="s">
        <v>4445</v>
      </c>
      <c r="D3564" s="7" t="s">
        <v>4462</v>
      </c>
      <c r="E3564" s="7" t="s">
        <v>0</v>
      </c>
      <c r="F3564" s="7" t="s">
        <v>0</v>
      </c>
      <c r="G3564" s="7">
        <v>474.57</v>
      </c>
      <c r="H3564" s="7">
        <v>0</v>
      </c>
      <c r="I3564" s="7">
        <v>0</v>
      </c>
      <c r="J3564" s="7">
        <v>474.57</v>
      </c>
      <c r="K3564" s="7" t="s">
        <v>0</v>
      </c>
      <c r="L3564" s="7">
        <v>1</v>
      </c>
      <c r="M3564" s="7" t="s">
        <v>8025</v>
      </c>
      <c r="N3564" s="7"/>
    </row>
    <row r="3565" spans="1:14" hidden="1" x14ac:dyDescent="0.35">
      <c r="A3565" s="7">
        <v>41101316</v>
      </c>
      <c r="B3565" s="7" t="s">
        <v>8055</v>
      </c>
      <c r="C3565" s="7" t="s">
        <v>4445</v>
      </c>
      <c r="D3565" s="7" t="s">
        <v>4462</v>
      </c>
      <c r="E3565" s="7" t="s">
        <v>0</v>
      </c>
      <c r="F3565" s="7" t="s">
        <v>0</v>
      </c>
      <c r="G3565" s="7">
        <v>474.4</v>
      </c>
      <c r="H3565" s="7">
        <v>0</v>
      </c>
      <c r="I3565" s="7">
        <v>0</v>
      </c>
      <c r="J3565" s="7">
        <v>474.4</v>
      </c>
      <c r="K3565" s="7" t="s">
        <v>0</v>
      </c>
      <c r="L3565" s="7">
        <v>1</v>
      </c>
      <c r="M3565" s="7" t="s">
        <v>8025</v>
      </c>
      <c r="N3565" s="7"/>
    </row>
    <row r="3566" spans="1:14" hidden="1" x14ac:dyDescent="0.35">
      <c r="A3566" s="7">
        <v>41101332</v>
      </c>
      <c r="B3566" s="7" t="s">
        <v>8056</v>
      </c>
      <c r="C3566" s="7" t="s">
        <v>4445</v>
      </c>
      <c r="D3566" s="7" t="s">
        <v>4462</v>
      </c>
      <c r="E3566" s="7" t="s">
        <v>0</v>
      </c>
      <c r="F3566" s="7" t="s">
        <v>132</v>
      </c>
      <c r="G3566" s="7">
        <v>469.52</v>
      </c>
      <c r="H3566" s="7">
        <v>0</v>
      </c>
      <c r="I3566" s="7">
        <v>0</v>
      </c>
      <c r="J3566" s="7">
        <v>469.52</v>
      </c>
      <c r="K3566" s="7" t="s">
        <v>0</v>
      </c>
      <c r="L3566" s="7">
        <v>1</v>
      </c>
      <c r="M3566" s="7" t="s">
        <v>8025</v>
      </c>
      <c r="N3566" s="7"/>
    </row>
    <row r="3567" spans="1:14" hidden="1" x14ac:dyDescent="0.35">
      <c r="A3567" s="7">
        <v>41101340</v>
      </c>
      <c r="B3567" s="7" t="s">
        <v>8057</v>
      </c>
      <c r="C3567" s="7" t="s">
        <v>4445</v>
      </c>
      <c r="D3567" s="7" t="s">
        <v>4462</v>
      </c>
      <c r="E3567" s="7" t="s">
        <v>0</v>
      </c>
      <c r="F3567" s="7" t="s">
        <v>132</v>
      </c>
      <c r="G3567" s="7">
        <v>469.52</v>
      </c>
      <c r="H3567" s="7">
        <v>0</v>
      </c>
      <c r="I3567" s="7">
        <v>0</v>
      </c>
      <c r="J3567" s="7">
        <v>469.52</v>
      </c>
      <c r="K3567" s="7" t="s">
        <v>0</v>
      </c>
      <c r="L3567" s="7">
        <v>1</v>
      </c>
      <c r="M3567" s="7" t="s">
        <v>8025</v>
      </c>
      <c r="N3567" s="7"/>
    </row>
    <row r="3568" spans="1:14" ht="26" hidden="1" x14ac:dyDescent="0.35">
      <c r="A3568" s="7">
        <v>41101359</v>
      </c>
      <c r="B3568" s="7" t="s">
        <v>8058</v>
      </c>
      <c r="C3568" s="7" t="s">
        <v>4445</v>
      </c>
      <c r="D3568" s="7" t="s">
        <v>4462</v>
      </c>
      <c r="E3568" s="7" t="s">
        <v>0</v>
      </c>
      <c r="F3568" s="7" t="s">
        <v>132</v>
      </c>
      <c r="G3568" s="7">
        <v>387.19</v>
      </c>
      <c r="H3568" s="7">
        <v>0</v>
      </c>
      <c r="I3568" s="7">
        <v>0</v>
      </c>
      <c r="J3568" s="7">
        <v>387.19</v>
      </c>
      <c r="K3568" s="7" t="s">
        <v>0</v>
      </c>
      <c r="L3568" s="7">
        <v>1</v>
      </c>
      <c r="M3568" s="7" t="s">
        <v>8025</v>
      </c>
      <c r="N3568" s="7"/>
    </row>
    <row r="3569" spans="1:14" hidden="1" x14ac:dyDescent="0.35">
      <c r="A3569" s="7">
        <v>41101367</v>
      </c>
      <c r="B3569" s="7" t="s">
        <v>8059</v>
      </c>
      <c r="C3569" s="7" t="s">
        <v>4445</v>
      </c>
      <c r="D3569" s="7" t="s">
        <v>4462</v>
      </c>
      <c r="E3569" s="7" t="s">
        <v>0</v>
      </c>
      <c r="F3569" s="7" t="s">
        <v>0</v>
      </c>
      <c r="G3569" s="7">
        <v>476.1</v>
      </c>
      <c r="H3569" s="7">
        <v>0</v>
      </c>
      <c r="I3569" s="7">
        <v>0</v>
      </c>
      <c r="J3569" s="7">
        <v>476.1</v>
      </c>
      <c r="K3569" s="7" t="s">
        <v>0</v>
      </c>
      <c r="L3569" s="7">
        <v>1</v>
      </c>
      <c r="M3569" s="7" t="s">
        <v>8025</v>
      </c>
      <c r="N3569" s="7"/>
    </row>
    <row r="3570" spans="1:14" hidden="1" x14ac:dyDescent="0.35">
      <c r="A3570" s="7">
        <v>41101499</v>
      </c>
      <c r="B3570" s="7" t="s">
        <v>8060</v>
      </c>
      <c r="C3570" s="7" t="s">
        <v>4445</v>
      </c>
      <c r="D3570" s="7" t="s">
        <v>4462</v>
      </c>
      <c r="E3570" s="7" t="s">
        <v>0</v>
      </c>
      <c r="F3570" s="7" t="s">
        <v>132</v>
      </c>
      <c r="G3570" s="7">
        <v>358.11</v>
      </c>
      <c r="H3570" s="7">
        <v>0</v>
      </c>
      <c r="I3570" s="7">
        <v>0</v>
      </c>
      <c r="J3570" s="7">
        <v>358.11</v>
      </c>
      <c r="K3570" s="7" t="s">
        <v>0</v>
      </c>
      <c r="L3570" s="7">
        <v>0</v>
      </c>
      <c r="M3570" s="7" t="s">
        <v>8025</v>
      </c>
      <c r="N3570" s="7"/>
    </row>
    <row r="3571" spans="1:14" hidden="1" x14ac:dyDescent="0.35">
      <c r="A3571" s="7">
        <v>41101502</v>
      </c>
      <c r="B3571" s="7" t="s">
        <v>8061</v>
      </c>
      <c r="C3571" s="7" t="s">
        <v>4445</v>
      </c>
      <c r="D3571" s="7" t="s">
        <v>4462</v>
      </c>
      <c r="E3571" s="7" t="s">
        <v>0</v>
      </c>
      <c r="F3571" s="7" t="s">
        <v>132</v>
      </c>
      <c r="G3571" s="7">
        <v>358.11</v>
      </c>
      <c r="H3571" s="7">
        <v>0</v>
      </c>
      <c r="I3571" s="7">
        <v>0</v>
      </c>
      <c r="J3571" s="7">
        <v>358.11</v>
      </c>
      <c r="K3571" s="7" t="s">
        <v>0</v>
      </c>
      <c r="L3571" s="7">
        <v>0</v>
      </c>
      <c r="M3571" s="7" t="s">
        <v>8025</v>
      </c>
      <c r="N3571" s="7"/>
    </row>
    <row r="3572" spans="1:14" hidden="1" x14ac:dyDescent="0.35">
      <c r="A3572" s="7">
        <v>41101510</v>
      </c>
      <c r="B3572" s="7" t="s">
        <v>8062</v>
      </c>
      <c r="C3572" s="7" t="s">
        <v>4445</v>
      </c>
      <c r="D3572" s="7" t="s">
        <v>4462</v>
      </c>
      <c r="E3572" s="7" t="s">
        <v>0</v>
      </c>
      <c r="F3572" s="7" t="s">
        <v>132</v>
      </c>
      <c r="G3572" s="7">
        <v>358.11</v>
      </c>
      <c r="H3572" s="7">
        <v>0</v>
      </c>
      <c r="I3572" s="7">
        <v>0</v>
      </c>
      <c r="J3572" s="7">
        <v>358.11</v>
      </c>
      <c r="K3572" s="7" t="s">
        <v>0</v>
      </c>
      <c r="L3572" s="7">
        <v>0</v>
      </c>
      <c r="M3572" s="7" t="s">
        <v>8025</v>
      </c>
      <c r="N3572" s="7"/>
    </row>
    <row r="3573" spans="1:14" hidden="1" x14ac:dyDescent="0.35">
      <c r="A3573" s="7">
        <v>41101529</v>
      </c>
      <c r="B3573" s="7" t="s">
        <v>8063</v>
      </c>
      <c r="C3573" s="7" t="s">
        <v>4445</v>
      </c>
      <c r="D3573" s="7" t="s">
        <v>4462</v>
      </c>
      <c r="E3573" s="7" t="s">
        <v>0</v>
      </c>
      <c r="F3573" s="7" t="s">
        <v>132</v>
      </c>
      <c r="G3573" s="7">
        <v>358.11</v>
      </c>
      <c r="H3573" s="7">
        <v>0</v>
      </c>
      <c r="I3573" s="7">
        <v>0</v>
      </c>
      <c r="J3573" s="7">
        <v>358.11</v>
      </c>
      <c r="K3573" s="7" t="s">
        <v>0</v>
      </c>
      <c r="L3573" s="7">
        <v>0</v>
      </c>
      <c r="M3573" s="7" t="s">
        <v>8025</v>
      </c>
      <c r="N3573" s="7"/>
    </row>
    <row r="3574" spans="1:14" hidden="1" x14ac:dyDescent="0.35">
      <c r="A3574" s="7">
        <v>41101537</v>
      </c>
      <c r="B3574" s="7" t="s">
        <v>8064</v>
      </c>
      <c r="C3574" s="7" t="s">
        <v>4445</v>
      </c>
      <c r="D3574" s="7" t="s">
        <v>4462</v>
      </c>
      <c r="E3574" s="7" t="s">
        <v>0</v>
      </c>
      <c r="F3574" s="7" t="s">
        <v>132</v>
      </c>
      <c r="G3574" s="7">
        <v>358.11</v>
      </c>
      <c r="H3574" s="7">
        <v>0</v>
      </c>
      <c r="I3574" s="7">
        <v>0</v>
      </c>
      <c r="J3574" s="7">
        <v>358.11</v>
      </c>
      <c r="K3574" s="7" t="s">
        <v>0</v>
      </c>
      <c r="L3574" s="7">
        <v>0</v>
      </c>
      <c r="M3574" s="7" t="s">
        <v>8025</v>
      </c>
      <c r="N3574" s="7"/>
    </row>
    <row r="3575" spans="1:14" hidden="1" x14ac:dyDescent="0.35">
      <c r="A3575" s="7">
        <v>41101545</v>
      </c>
      <c r="B3575" s="7" t="s">
        <v>8065</v>
      </c>
      <c r="C3575" s="7" t="s">
        <v>4445</v>
      </c>
      <c r="D3575" s="7" t="s">
        <v>4462</v>
      </c>
      <c r="E3575" s="7" t="s">
        <v>0</v>
      </c>
      <c r="F3575" s="7" t="s">
        <v>132</v>
      </c>
      <c r="G3575" s="7">
        <v>358.11</v>
      </c>
      <c r="H3575" s="7">
        <v>0</v>
      </c>
      <c r="I3575" s="7">
        <v>0</v>
      </c>
      <c r="J3575" s="7">
        <v>358.11</v>
      </c>
      <c r="K3575" s="7" t="s">
        <v>0</v>
      </c>
      <c r="L3575" s="7">
        <v>0</v>
      </c>
      <c r="M3575" s="7" t="s">
        <v>8025</v>
      </c>
      <c r="N3575" s="7"/>
    </row>
    <row r="3576" spans="1:14" hidden="1" x14ac:dyDescent="0.35">
      <c r="A3576" s="7">
        <v>41101553</v>
      </c>
      <c r="B3576" s="7" t="s">
        <v>8066</v>
      </c>
      <c r="C3576" s="7" t="s">
        <v>4445</v>
      </c>
      <c r="D3576" s="7" t="s">
        <v>4462</v>
      </c>
      <c r="E3576" s="7" t="s">
        <v>0</v>
      </c>
      <c r="F3576" s="7" t="s">
        <v>132</v>
      </c>
      <c r="G3576" s="7">
        <v>358.11</v>
      </c>
      <c r="H3576" s="7">
        <v>0</v>
      </c>
      <c r="I3576" s="7">
        <v>0</v>
      </c>
      <c r="J3576" s="7">
        <v>358.11</v>
      </c>
      <c r="K3576" s="7" t="s">
        <v>0</v>
      </c>
      <c r="L3576" s="7">
        <v>0</v>
      </c>
      <c r="M3576" s="7" t="s">
        <v>8025</v>
      </c>
      <c r="N3576" s="7"/>
    </row>
    <row r="3577" spans="1:14" hidden="1" x14ac:dyDescent="0.35">
      <c r="A3577" s="7">
        <v>41101561</v>
      </c>
      <c r="B3577" s="7" t="s">
        <v>8067</v>
      </c>
      <c r="C3577" s="7" t="s">
        <v>4445</v>
      </c>
      <c r="D3577" s="7" t="s">
        <v>4462</v>
      </c>
      <c r="E3577" s="7" t="s">
        <v>0</v>
      </c>
      <c r="F3577" s="7" t="s">
        <v>132</v>
      </c>
      <c r="G3577" s="7">
        <v>358.11</v>
      </c>
      <c r="H3577" s="7">
        <v>0</v>
      </c>
      <c r="I3577" s="7">
        <v>0</v>
      </c>
      <c r="J3577" s="7">
        <v>358.11</v>
      </c>
      <c r="K3577" s="7" t="s">
        <v>0</v>
      </c>
      <c r="L3577" s="7">
        <v>0</v>
      </c>
      <c r="M3577" s="7" t="s">
        <v>8025</v>
      </c>
      <c r="N3577" s="7"/>
    </row>
    <row r="3578" spans="1:14" hidden="1" x14ac:dyDescent="0.35">
      <c r="A3578" s="7">
        <v>41101570</v>
      </c>
      <c r="B3578" s="7" t="s">
        <v>8068</v>
      </c>
      <c r="C3578" s="7" t="s">
        <v>4445</v>
      </c>
      <c r="D3578" s="7" t="s">
        <v>4462</v>
      </c>
      <c r="E3578" s="7" t="s">
        <v>0</v>
      </c>
      <c r="F3578" s="7" t="s">
        <v>132</v>
      </c>
      <c r="G3578" s="7">
        <v>358.11</v>
      </c>
      <c r="H3578" s="7">
        <v>0</v>
      </c>
      <c r="I3578" s="7">
        <v>0</v>
      </c>
      <c r="J3578" s="7">
        <v>358.11</v>
      </c>
      <c r="K3578" s="7" t="s">
        <v>0</v>
      </c>
      <c r="L3578" s="7">
        <v>0</v>
      </c>
      <c r="M3578" s="7" t="s">
        <v>8025</v>
      </c>
      <c r="N3578" s="7"/>
    </row>
    <row r="3579" spans="1:14" hidden="1" x14ac:dyDescent="0.35">
      <c r="A3579" s="7">
        <v>41101588</v>
      </c>
      <c r="B3579" s="7" t="s">
        <v>8069</v>
      </c>
      <c r="C3579" s="7" t="s">
        <v>4445</v>
      </c>
      <c r="D3579" s="7" t="s">
        <v>4462</v>
      </c>
      <c r="E3579" s="7" t="s">
        <v>0</v>
      </c>
      <c r="F3579" s="7" t="s">
        <v>132</v>
      </c>
      <c r="G3579" s="7">
        <v>358.11</v>
      </c>
      <c r="H3579" s="7">
        <v>0</v>
      </c>
      <c r="I3579" s="7">
        <v>0</v>
      </c>
      <c r="J3579" s="7">
        <v>358.11</v>
      </c>
      <c r="K3579" s="7" t="s">
        <v>0</v>
      </c>
      <c r="L3579" s="7">
        <v>0</v>
      </c>
      <c r="M3579" s="7" t="s">
        <v>8025</v>
      </c>
      <c r="N3579" s="7"/>
    </row>
    <row r="3580" spans="1:14" hidden="1" x14ac:dyDescent="0.35">
      <c r="A3580" s="7">
        <v>41101596</v>
      </c>
      <c r="B3580" s="7" t="s">
        <v>8070</v>
      </c>
      <c r="C3580" s="7" t="s">
        <v>4445</v>
      </c>
      <c r="D3580" s="7" t="s">
        <v>4462</v>
      </c>
      <c r="E3580" s="7" t="s">
        <v>0</v>
      </c>
      <c r="F3580" s="7" t="s">
        <v>132</v>
      </c>
      <c r="G3580" s="7">
        <v>358.11</v>
      </c>
      <c r="H3580" s="7">
        <v>0</v>
      </c>
      <c r="I3580" s="7">
        <v>0</v>
      </c>
      <c r="J3580" s="7">
        <v>358.11</v>
      </c>
      <c r="K3580" s="7" t="s">
        <v>0</v>
      </c>
      <c r="L3580" s="7">
        <v>0</v>
      </c>
      <c r="M3580" s="7" t="s">
        <v>8025</v>
      </c>
      <c r="N3580" s="7"/>
    </row>
    <row r="3581" spans="1:14" hidden="1" x14ac:dyDescent="0.35">
      <c r="A3581" s="7">
        <v>41101600</v>
      </c>
      <c r="B3581" s="7" t="s">
        <v>8071</v>
      </c>
      <c r="C3581" s="7" t="s">
        <v>4445</v>
      </c>
      <c r="D3581" s="7" t="s">
        <v>4462</v>
      </c>
      <c r="E3581" s="7" t="s">
        <v>0</v>
      </c>
      <c r="F3581" s="7" t="s">
        <v>132</v>
      </c>
      <c r="G3581" s="7">
        <v>358.11</v>
      </c>
      <c r="H3581" s="7">
        <v>0</v>
      </c>
      <c r="I3581" s="7">
        <v>0</v>
      </c>
      <c r="J3581" s="7">
        <v>358.11</v>
      </c>
      <c r="K3581" s="7" t="s">
        <v>0</v>
      </c>
      <c r="L3581" s="7">
        <v>0</v>
      </c>
      <c r="M3581" s="7" t="s">
        <v>8025</v>
      </c>
      <c r="N3581" s="7"/>
    </row>
    <row r="3582" spans="1:14" hidden="1" x14ac:dyDescent="0.35">
      <c r="A3582" s="7">
        <v>41101618</v>
      </c>
      <c r="B3582" s="7" t="s">
        <v>8072</v>
      </c>
      <c r="C3582" s="7" t="s">
        <v>4445</v>
      </c>
      <c r="D3582" s="7" t="s">
        <v>4462</v>
      </c>
      <c r="E3582" s="7" t="s">
        <v>0</v>
      </c>
      <c r="F3582" s="7" t="s">
        <v>132</v>
      </c>
      <c r="G3582" s="7">
        <v>358.11</v>
      </c>
      <c r="H3582" s="7">
        <v>0</v>
      </c>
      <c r="I3582" s="7">
        <v>0</v>
      </c>
      <c r="J3582" s="7">
        <v>358.11</v>
      </c>
      <c r="K3582" s="7" t="s">
        <v>0</v>
      </c>
      <c r="L3582" s="7">
        <v>0</v>
      </c>
      <c r="M3582" s="7" t="s">
        <v>8025</v>
      </c>
      <c r="N3582" s="7"/>
    </row>
    <row r="3583" spans="1:14" hidden="1" x14ac:dyDescent="0.35">
      <c r="A3583" s="7">
        <v>41101626</v>
      </c>
      <c r="B3583" s="7" t="s">
        <v>8073</v>
      </c>
      <c r="C3583" s="7" t="s">
        <v>4445</v>
      </c>
      <c r="D3583" s="7" t="s">
        <v>4462</v>
      </c>
      <c r="E3583" s="7" t="s">
        <v>0</v>
      </c>
      <c r="F3583" s="7" t="s">
        <v>132</v>
      </c>
      <c r="G3583" s="7">
        <v>358.11</v>
      </c>
      <c r="H3583" s="7">
        <v>0</v>
      </c>
      <c r="I3583" s="7">
        <v>0</v>
      </c>
      <c r="J3583" s="7">
        <v>358.11</v>
      </c>
      <c r="K3583" s="7" t="s">
        <v>0</v>
      </c>
      <c r="L3583" s="7">
        <v>0</v>
      </c>
      <c r="M3583" s="7" t="s">
        <v>8025</v>
      </c>
      <c r="N3583" s="7"/>
    </row>
    <row r="3584" spans="1:14" hidden="1" x14ac:dyDescent="0.35">
      <c r="A3584" s="7">
        <v>41102010</v>
      </c>
      <c r="B3584" s="7" t="s">
        <v>8074</v>
      </c>
      <c r="C3584" s="7" t="s">
        <v>4445</v>
      </c>
      <c r="D3584" s="7" t="s">
        <v>4462</v>
      </c>
      <c r="E3584" s="7" t="s">
        <v>0</v>
      </c>
      <c r="F3584" s="7" t="s">
        <v>0</v>
      </c>
      <c r="G3584" s="7">
        <v>474.4</v>
      </c>
      <c r="H3584" s="7">
        <v>0</v>
      </c>
      <c r="I3584" s="7">
        <v>0</v>
      </c>
      <c r="J3584" s="7">
        <v>474.4</v>
      </c>
      <c r="K3584" s="7" t="s">
        <v>0</v>
      </c>
      <c r="L3584" s="7">
        <v>1</v>
      </c>
      <c r="M3584" s="7" t="s">
        <v>8025</v>
      </c>
      <c r="N3584" s="7"/>
    </row>
    <row r="3585" spans="1:14" hidden="1" x14ac:dyDescent="0.35">
      <c r="A3585" s="7">
        <v>41003001</v>
      </c>
      <c r="B3585" s="7" t="s">
        <v>8075</v>
      </c>
      <c r="C3585" s="7" t="s">
        <v>4445</v>
      </c>
      <c r="D3585" s="7" t="s">
        <v>4462</v>
      </c>
      <c r="E3585" s="7" t="s">
        <v>0</v>
      </c>
      <c r="F3585" s="7" t="s">
        <v>0</v>
      </c>
      <c r="G3585" s="7">
        <v>9.8000000000000007</v>
      </c>
      <c r="H3585" s="7">
        <v>0</v>
      </c>
      <c r="I3585" s="7">
        <v>0</v>
      </c>
      <c r="J3585" s="7">
        <v>9.8000000000000007</v>
      </c>
      <c r="K3585" s="7" t="s">
        <v>0</v>
      </c>
      <c r="L3585" s="7">
        <v>1</v>
      </c>
      <c r="M3585" s="7" t="s">
        <v>8025</v>
      </c>
      <c r="N3585" s="7"/>
    </row>
    <row r="3586" spans="1:14" hidden="1" x14ac:dyDescent="0.35">
      <c r="A3586" s="7">
        <v>41003010</v>
      </c>
      <c r="B3586" s="7" t="s">
        <v>8076</v>
      </c>
      <c r="C3586" s="7" t="s">
        <v>4445</v>
      </c>
      <c r="D3586" s="7" t="s">
        <v>4462</v>
      </c>
      <c r="E3586" s="7" t="s">
        <v>0</v>
      </c>
      <c r="F3586" s="7" t="s">
        <v>0</v>
      </c>
      <c r="G3586" s="7">
        <v>5.69</v>
      </c>
      <c r="H3586" s="7">
        <v>0</v>
      </c>
      <c r="I3586" s="7">
        <v>0</v>
      </c>
      <c r="J3586" s="7">
        <v>5.69</v>
      </c>
      <c r="K3586" s="7" t="s">
        <v>0</v>
      </c>
      <c r="L3586" s="7">
        <v>1</v>
      </c>
      <c r="M3586" s="7" t="s">
        <v>8025</v>
      </c>
      <c r="N3586" s="7"/>
    </row>
    <row r="3587" spans="1:14" hidden="1" x14ac:dyDescent="0.35">
      <c r="A3587" s="7">
        <v>41201051</v>
      </c>
      <c r="B3587" s="7" t="s">
        <v>8077</v>
      </c>
      <c r="C3587" s="7" t="s">
        <v>4445</v>
      </c>
      <c r="D3587" s="7" t="s">
        <v>4462</v>
      </c>
      <c r="E3587" s="7" t="s">
        <v>0</v>
      </c>
      <c r="F3587" s="7" t="s">
        <v>0</v>
      </c>
      <c r="G3587" s="7">
        <v>30</v>
      </c>
      <c r="H3587" s="7">
        <v>0</v>
      </c>
      <c r="I3587" s="7">
        <v>0</v>
      </c>
      <c r="J3587" s="7">
        <v>30</v>
      </c>
      <c r="K3587" s="7" t="s">
        <v>0</v>
      </c>
      <c r="L3587" s="7">
        <v>1</v>
      </c>
      <c r="M3587" s="7" t="s">
        <v>8078</v>
      </c>
      <c r="N3587" s="7"/>
    </row>
    <row r="3588" spans="1:14" hidden="1" x14ac:dyDescent="0.35">
      <c r="A3588" s="7">
        <v>41202017</v>
      </c>
      <c r="B3588" s="7" t="s">
        <v>8079</v>
      </c>
      <c r="C3588" s="7" t="s">
        <v>4445</v>
      </c>
      <c r="D3588" s="7" t="s">
        <v>4462</v>
      </c>
      <c r="E3588" s="7" t="s">
        <v>0</v>
      </c>
      <c r="F3588" s="7" t="s">
        <v>0</v>
      </c>
      <c r="G3588" s="7">
        <v>92.55</v>
      </c>
      <c r="H3588" s="7">
        <v>0</v>
      </c>
      <c r="I3588" s="7">
        <v>0</v>
      </c>
      <c r="J3588" s="7">
        <v>92.55</v>
      </c>
      <c r="K3588" s="7" t="s">
        <v>0</v>
      </c>
      <c r="L3588" s="7">
        <v>1</v>
      </c>
      <c r="M3588" s="7" t="s">
        <v>8078</v>
      </c>
      <c r="N3588" s="7"/>
    </row>
    <row r="3589" spans="1:14" hidden="1" x14ac:dyDescent="0.35">
      <c r="A3589" s="7">
        <v>41202018</v>
      </c>
      <c r="B3589" s="7" t="s">
        <v>8080</v>
      </c>
      <c r="C3589" s="7" t="s">
        <v>4445</v>
      </c>
      <c r="D3589" s="7" t="s">
        <v>4462</v>
      </c>
      <c r="E3589" s="7" t="s">
        <v>0</v>
      </c>
      <c r="F3589" s="7" t="s">
        <v>0</v>
      </c>
      <c r="G3589" s="7">
        <v>130.05000000000001</v>
      </c>
      <c r="H3589" s="7">
        <v>0</v>
      </c>
      <c r="I3589" s="7">
        <v>0</v>
      </c>
      <c r="J3589" s="7">
        <v>130.05000000000001</v>
      </c>
      <c r="K3589" s="7" t="s">
        <v>0</v>
      </c>
      <c r="L3589" s="7">
        <v>1</v>
      </c>
      <c r="M3589" s="7" t="s">
        <v>8078</v>
      </c>
      <c r="N3589" s="7"/>
    </row>
    <row r="3590" spans="1:14" ht="38.5" hidden="1" x14ac:dyDescent="0.35">
      <c r="A3590" s="7">
        <v>41202019</v>
      </c>
      <c r="B3590" s="7" t="s">
        <v>8081</v>
      </c>
      <c r="C3590" s="7" t="s">
        <v>4445</v>
      </c>
      <c r="D3590" s="7" t="s">
        <v>4462</v>
      </c>
      <c r="E3590" s="7" t="s">
        <v>0</v>
      </c>
      <c r="F3590" s="7" t="s">
        <v>0</v>
      </c>
      <c r="G3590" s="7">
        <v>799.95</v>
      </c>
      <c r="H3590" s="7">
        <v>0</v>
      </c>
      <c r="I3590" s="7">
        <v>0</v>
      </c>
      <c r="J3590" s="7">
        <v>799.95</v>
      </c>
      <c r="K3590" s="7" t="s">
        <v>0</v>
      </c>
      <c r="L3590" s="7">
        <v>1</v>
      </c>
      <c r="M3590" s="7" t="s">
        <v>8078</v>
      </c>
      <c r="N3590" s="7"/>
    </row>
    <row r="3591" spans="1:14" ht="26" hidden="1" x14ac:dyDescent="0.35">
      <c r="A3591" s="7">
        <v>41202020</v>
      </c>
      <c r="B3591" s="7" t="s">
        <v>8082</v>
      </c>
      <c r="C3591" s="7" t="s">
        <v>4445</v>
      </c>
      <c r="D3591" s="7" t="s">
        <v>4462</v>
      </c>
      <c r="E3591" s="7" t="s">
        <v>0</v>
      </c>
      <c r="F3591" s="7" t="s">
        <v>0</v>
      </c>
      <c r="G3591" s="7">
        <v>1075.05</v>
      </c>
      <c r="H3591" s="7">
        <v>0</v>
      </c>
      <c r="I3591" s="7">
        <v>0</v>
      </c>
      <c r="J3591" s="7">
        <v>1075.05</v>
      </c>
      <c r="K3591" s="7" t="s">
        <v>0</v>
      </c>
      <c r="L3591" s="7">
        <v>1</v>
      </c>
      <c r="M3591" s="7" t="s">
        <v>8078</v>
      </c>
      <c r="N3591" s="7"/>
    </row>
    <row r="3592" spans="1:14" hidden="1" x14ac:dyDescent="0.35">
      <c r="A3592" s="7">
        <v>41202021</v>
      </c>
      <c r="B3592" s="7" t="s">
        <v>8083</v>
      </c>
      <c r="C3592" s="7" t="s">
        <v>4445</v>
      </c>
      <c r="D3592" s="7" t="s">
        <v>4462</v>
      </c>
      <c r="E3592" s="7" t="s">
        <v>0</v>
      </c>
      <c r="F3592" s="7" t="s">
        <v>0</v>
      </c>
      <c r="G3592" s="7">
        <v>799.95</v>
      </c>
      <c r="H3592" s="7">
        <v>0</v>
      </c>
      <c r="I3592" s="7">
        <v>0</v>
      </c>
      <c r="J3592" s="7">
        <v>799.95</v>
      </c>
      <c r="K3592" s="7" t="s">
        <v>0</v>
      </c>
      <c r="L3592" s="7">
        <v>1</v>
      </c>
      <c r="M3592" s="7" t="s">
        <v>8078</v>
      </c>
      <c r="N3592" s="7"/>
    </row>
    <row r="3593" spans="1:14" hidden="1" x14ac:dyDescent="0.35">
      <c r="A3593" s="7">
        <v>41202022</v>
      </c>
      <c r="B3593" s="7" t="s">
        <v>8084</v>
      </c>
      <c r="C3593" s="7" t="s">
        <v>4445</v>
      </c>
      <c r="D3593" s="7" t="s">
        <v>4462</v>
      </c>
      <c r="E3593" s="7" t="s">
        <v>0</v>
      </c>
      <c r="F3593" s="7" t="s">
        <v>0</v>
      </c>
      <c r="G3593" s="7">
        <v>799.95</v>
      </c>
      <c r="H3593" s="7">
        <v>0</v>
      </c>
      <c r="I3593" s="7">
        <v>0</v>
      </c>
      <c r="J3593" s="7">
        <v>799.95</v>
      </c>
      <c r="K3593" s="7" t="s">
        <v>0</v>
      </c>
      <c r="L3593" s="7">
        <v>1</v>
      </c>
      <c r="M3593" s="7" t="s">
        <v>8078</v>
      </c>
      <c r="N3593" s="7"/>
    </row>
    <row r="3594" spans="1:14" hidden="1" x14ac:dyDescent="0.35">
      <c r="A3594" s="7">
        <v>41202024</v>
      </c>
      <c r="B3594" s="7" t="s">
        <v>8085</v>
      </c>
      <c r="C3594" s="7" t="s">
        <v>4445</v>
      </c>
      <c r="D3594" s="7" t="s">
        <v>4462</v>
      </c>
      <c r="E3594" s="7" t="s">
        <v>0</v>
      </c>
      <c r="F3594" s="7" t="s">
        <v>132</v>
      </c>
      <c r="G3594" s="7">
        <v>1114.92</v>
      </c>
      <c r="H3594" s="7">
        <v>0</v>
      </c>
      <c r="I3594" s="7">
        <v>0</v>
      </c>
      <c r="J3594" s="7">
        <v>1114.92</v>
      </c>
      <c r="K3594" s="7" t="s">
        <v>0</v>
      </c>
      <c r="L3594" s="7">
        <v>1</v>
      </c>
      <c r="M3594" s="7" t="s">
        <v>8078</v>
      </c>
      <c r="N3594" s="7"/>
    </row>
    <row r="3595" spans="1:14" hidden="1" x14ac:dyDescent="0.35">
      <c r="A3595" s="7">
        <v>41202026</v>
      </c>
      <c r="B3595" s="7" t="s">
        <v>8086</v>
      </c>
      <c r="C3595" s="7" t="s">
        <v>4445</v>
      </c>
      <c r="D3595" s="7" t="s">
        <v>4462</v>
      </c>
      <c r="E3595" s="7" t="s">
        <v>0</v>
      </c>
      <c r="F3595" s="7" t="s">
        <v>0</v>
      </c>
      <c r="G3595" s="7">
        <v>660</v>
      </c>
      <c r="H3595" s="7">
        <v>0</v>
      </c>
      <c r="I3595" s="7">
        <v>0</v>
      </c>
      <c r="J3595" s="7">
        <v>660</v>
      </c>
      <c r="K3595" s="7" t="s">
        <v>0</v>
      </c>
      <c r="L3595" s="7">
        <v>1</v>
      </c>
      <c r="M3595" s="7" t="s">
        <v>8078</v>
      </c>
      <c r="N3595" s="7"/>
    </row>
    <row r="3596" spans="1:14" ht="26" hidden="1" x14ac:dyDescent="0.35">
      <c r="A3596" s="7">
        <v>41203020</v>
      </c>
      <c r="B3596" s="7" t="s">
        <v>8087</v>
      </c>
      <c r="C3596" s="7" t="s">
        <v>4445</v>
      </c>
      <c r="D3596" s="7" t="s">
        <v>4462</v>
      </c>
      <c r="E3596" s="7" t="s">
        <v>0</v>
      </c>
      <c r="F3596" s="7" t="s">
        <v>132</v>
      </c>
      <c r="G3596" s="7">
        <v>9540</v>
      </c>
      <c r="H3596" s="7">
        <v>0</v>
      </c>
      <c r="I3596" s="7">
        <v>0</v>
      </c>
      <c r="J3596" s="7">
        <v>9540</v>
      </c>
      <c r="K3596" s="7" t="s">
        <v>0</v>
      </c>
      <c r="L3596" s="7">
        <v>1</v>
      </c>
      <c r="M3596" s="7" t="s">
        <v>8078</v>
      </c>
      <c r="N3596" s="7"/>
    </row>
    <row r="3597" spans="1:14" hidden="1" x14ac:dyDescent="0.35">
      <c r="A3597" s="7">
        <v>41203035</v>
      </c>
      <c r="B3597" s="7" t="s">
        <v>8088</v>
      </c>
      <c r="C3597" s="7" t="s">
        <v>4445</v>
      </c>
      <c r="D3597" s="7" t="s">
        <v>4462</v>
      </c>
      <c r="E3597" s="7" t="s">
        <v>0</v>
      </c>
      <c r="F3597" s="7" t="s">
        <v>132</v>
      </c>
      <c r="G3597" s="7">
        <v>9540</v>
      </c>
      <c r="H3597" s="7">
        <v>0</v>
      </c>
      <c r="I3597" s="7">
        <v>0</v>
      </c>
      <c r="J3597" s="7">
        <v>9540</v>
      </c>
      <c r="K3597" s="7" t="s">
        <v>0</v>
      </c>
      <c r="L3597" s="7">
        <v>1</v>
      </c>
      <c r="M3597" s="7" t="s">
        <v>8078</v>
      </c>
      <c r="N3597" s="7"/>
    </row>
    <row r="3598" spans="1:14" ht="26" hidden="1" x14ac:dyDescent="0.35">
      <c r="A3598" s="7">
        <v>41203038</v>
      </c>
      <c r="B3598" s="7" t="s">
        <v>8089</v>
      </c>
      <c r="C3598" s="7" t="s">
        <v>4445</v>
      </c>
      <c r="D3598" s="7" t="s">
        <v>4462</v>
      </c>
      <c r="E3598" s="7" t="s">
        <v>0</v>
      </c>
      <c r="F3598" s="7" t="s">
        <v>132</v>
      </c>
      <c r="G3598" s="7">
        <v>10494</v>
      </c>
      <c r="H3598" s="7">
        <v>0</v>
      </c>
      <c r="I3598" s="7">
        <v>0</v>
      </c>
      <c r="J3598" s="7">
        <v>10494</v>
      </c>
      <c r="K3598" s="7" t="s">
        <v>0</v>
      </c>
      <c r="L3598" s="7">
        <v>1</v>
      </c>
      <c r="M3598" s="7" t="s">
        <v>8078</v>
      </c>
      <c r="N3598" s="7"/>
    </row>
    <row r="3599" spans="1:14" ht="26" hidden="1" x14ac:dyDescent="0.35">
      <c r="A3599" s="7">
        <v>41203046</v>
      </c>
      <c r="B3599" s="7" t="s">
        <v>8090</v>
      </c>
      <c r="C3599" s="7" t="s">
        <v>4445</v>
      </c>
      <c r="D3599" s="7" t="s">
        <v>4462</v>
      </c>
      <c r="E3599" s="7" t="s">
        <v>0</v>
      </c>
      <c r="F3599" s="7" t="s">
        <v>132</v>
      </c>
      <c r="G3599" s="7">
        <v>11018.7</v>
      </c>
      <c r="H3599" s="7">
        <v>0</v>
      </c>
      <c r="I3599" s="7">
        <v>0</v>
      </c>
      <c r="J3599" s="7">
        <v>11018.7</v>
      </c>
      <c r="K3599" s="7" t="s">
        <v>0</v>
      </c>
      <c r="L3599" s="7">
        <v>0</v>
      </c>
      <c r="M3599" s="7" t="s">
        <v>8078</v>
      </c>
      <c r="N3599" s="7"/>
    </row>
    <row r="3600" spans="1:14" hidden="1" x14ac:dyDescent="0.35">
      <c r="A3600" s="7">
        <v>41203100</v>
      </c>
      <c r="B3600" s="7" t="s">
        <v>8091</v>
      </c>
      <c r="C3600" s="7" t="s">
        <v>4445</v>
      </c>
      <c r="D3600" s="7" t="s">
        <v>4446</v>
      </c>
      <c r="E3600" s="7" t="s">
        <v>0</v>
      </c>
      <c r="F3600" s="7" t="s">
        <v>0</v>
      </c>
      <c r="G3600" s="7">
        <v>257.11</v>
      </c>
      <c r="H3600" s="7">
        <v>0</v>
      </c>
      <c r="I3600" s="7">
        <v>0</v>
      </c>
      <c r="J3600" s="7">
        <v>257.11</v>
      </c>
      <c r="K3600" s="7" t="s">
        <v>0</v>
      </c>
      <c r="L3600" s="7">
        <v>1</v>
      </c>
      <c r="M3600" s="7" t="s">
        <v>8078</v>
      </c>
      <c r="N3600" s="7"/>
    </row>
    <row r="3601" spans="1:14" hidden="1" x14ac:dyDescent="0.35">
      <c r="A3601" s="7">
        <v>41203119</v>
      </c>
      <c r="B3601" s="7" t="s">
        <v>8092</v>
      </c>
      <c r="C3601" s="7" t="s">
        <v>4445</v>
      </c>
      <c r="D3601" s="7" t="s">
        <v>4452</v>
      </c>
      <c r="E3601" s="7" t="s">
        <v>0</v>
      </c>
      <c r="F3601" s="7" t="s">
        <v>0</v>
      </c>
      <c r="G3601" s="7">
        <v>257.11</v>
      </c>
      <c r="H3601" s="7">
        <v>0</v>
      </c>
      <c r="I3601" s="7">
        <v>0</v>
      </c>
      <c r="J3601" s="7">
        <v>257.11</v>
      </c>
      <c r="K3601" s="7" t="s">
        <v>0</v>
      </c>
      <c r="L3601" s="7">
        <v>1</v>
      </c>
      <c r="M3601" s="7" t="s">
        <v>8078</v>
      </c>
      <c r="N3601" s="7"/>
    </row>
    <row r="3602" spans="1:14" hidden="1" x14ac:dyDescent="0.35">
      <c r="A3602" s="7">
        <v>41203460</v>
      </c>
      <c r="B3602" s="7" t="s">
        <v>8093</v>
      </c>
      <c r="C3602" s="7" t="s">
        <v>4445</v>
      </c>
      <c r="D3602" s="7" t="s">
        <v>4462</v>
      </c>
      <c r="E3602" s="7" t="s">
        <v>0</v>
      </c>
      <c r="F3602" s="7" t="s">
        <v>132</v>
      </c>
      <c r="G3602" s="7">
        <v>8040</v>
      </c>
      <c r="H3602" s="7">
        <v>0</v>
      </c>
      <c r="I3602" s="7">
        <v>0</v>
      </c>
      <c r="J3602" s="7">
        <v>8040</v>
      </c>
      <c r="K3602" s="7" t="s">
        <v>0</v>
      </c>
      <c r="L3602" s="7">
        <v>1</v>
      </c>
      <c r="M3602" s="7" t="s">
        <v>8078</v>
      </c>
      <c r="N3602" s="7"/>
    </row>
    <row r="3603" spans="1:14" hidden="1" x14ac:dyDescent="0.35">
      <c r="A3603" s="7">
        <v>41203471</v>
      </c>
      <c r="B3603" s="7" t="s">
        <v>8094</v>
      </c>
      <c r="C3603" s="7" t="s">
        <v>4445</v>
      </c>
      <c r="D3603" s="7" t="s">
        <v>4462</v>
      </c>
      <c r="E3603" s="7" t="s">
        <v>0</v>
      </c>
      <c r="F3603" s="7" t="s">
        <v>132</v>
      </c>
      <c r="G3603" s="7">
        <v>8040</v>
      </c>
      <c r="H3603" s="7">
        <v>0</v>
      </c>
      <c r="I3603" s="7">
        <v>0</v>
      </c>
      <c r="J3603" s="7">
        <v>8040</v>
      </c>
      <c r="K3603" s="7" t="s">
        <v>0</v>
      </c>
      <c r="L3603" s="7">
        <v>1</v>
      </c>
      <c r="M3603" s="7" t="s">
        <v>8078</v>
      </c>
      <c r="N3603" s="7"/>
    </row>
    <row r="3604" spans="1:14" hidden="1" x14ac:dyDescent="0.35">
      <c r="A3604" s="7">
        <v>41203483</v>
      </c>
      <c r="B3604" s="7" t="s">
        <v>8095</v>
      </c>
      <c r="C3604" s="7" t="s">
        <v>4445</v>
      </c>
      <c r="D3604" s="7" t="s">
        <v>4462</v>
      </c>
      <c r="E3604" s="7" t="s">
        <v>0</v>
      </c>
      <c r="F3604" s="7" t="s">
        <v>132</v>
      </c>
      <c r="G3604" s="7">
        <v>8040</v>
      </c>
      <c r="H3604" s="7">
        <v>0</v>
      </c>
      <c r="I3604" s="7">
        <v>0</v>
      </c>
      <c r="J3604" s="7">
        <v>8040</v>
      </c>
      <c r="K3604" s="7" t="s">
        <v>0</v>
      </c>
      <c r="L3604" s="7">
        <v>0</v>
      </c>
      <c r="M3604" s="7" t="s">
        <v>8078</v>
      </c>
      <c r="N3604" s="7"/>
    </row>
    <row r="3605" spans="1:14" hidden="1" x14ac:dyDescent="0.35">
      <c r="A3605" s="7">
        <v>41203491</v>
      </c>
      <c r="B3605" s="7" t="s">
        <v>8096</v>
      </c>
      <c r="C3605" s="7" t="s">
        <v>4445</v>
      </c>
      <c r="D3605" s="7" t="s">
        <v>4462</v>
      </c>
      <c r="E3605" s="7" t="s">
        <v>0</v>
      </c>
      <c r="F3605" s="7" t="s">
        <v>132</v>
      </c>
      <c r="G3605" s="7">
        <v>8040</v>
      </c>
      <c r="H3605" s="7">
        <v>0</v>
      </c>
      <c r="I3605" s="7">
        <v>0</v>
      </c>
      <c r="J3605" s="7">
        <v>8040</v>
      </c>
      <c r="K3605" s="7" t="s">
        <v>0</v>
      </c>
      <c r="L3605" s="7">
        <v>1</v>
      </c>
      <c r="M3605" s="7" t="s">
        <v>8078</v>
      </c>
      <c r="N3605" s="7"/>
    </row>
    <row r="3606" spans="1:14" hidden="1" x14ac:dyDescent="0.35">
      <c r="A3606" s="7">
        <v>41203502</v>
      </c>
      <c r="B3606" s="7" t="s">
        <v>8097</v>
      </c>
      <c r="C3606" s="7" t="s">
        <v>4445</v>
      </c>
      <c r="D3606" s="7" t="s">
        <v>4462</v>
      </c>
      <c r="E3606" s="7" t="s">
        <v>0</v>
      </c>
      <c r="F3606" s="7" t="s">
        <v>132</v>
      </c>
      <c r="G3606" s="7">
        <v>8040</v>
      </c>
      <c r="H3606" s="7">
        <v>0</v>
      </c>
      <c r="I3606" s="7">
        <v>0</v>
      </c>
      <c r="J3606" s="7">
        <v>8040</v>
      </c>
      <c r="K3606" s="7" t="s">
        <v>0</v>
      </c>
      <c r="L3606" s="7">
        <v>1</v>
      </c>
      <c r="M3606" s="7" t="s">
        <v>8078</v>
      </c>
      <c r="N3606" s="7"/>
    </row>
    <row r="3607" spans="1:14" hidden="1" x14ac:dyDescent="0.35">
      <c r="A3607" s="7">
        <v>41203513</v>
      </c>
      <c r="B3607" s="7" t="s">
        <v>8098</v>
      </c>
      <c r="C3607" s="7" t="s">
        <v>4445</v>
      </c>
      <c r="D3607" s="7" t="s">
        <v>4462</v>
      </c>
      <c r="E3607" s="7" t="s">
        <v>0</v>
      </c>
      <c r="F3607" s="7" t="s">
        <v>132</v>
      </c>
      <c r="G3607" s="7">
        <v>9540</v>
      </c>
      <c r="H3607" s="7">
        <v>0</v>
      </c>
      <c r="I3607" s="7">
        <v>0</v>
      </c>
      <c r="J3607" s="7">
        <v>9540</v>
      </c>
      <c r="K3607" s="7" t="s">
        <v>0</v>
      </c>
      <c r="L3607" s="7">
        <v>1</v>
      </c>
      <c r="M3607" s="7" t="s">
        <v>8078</v>
      </c>
      <c r="N3607" s="7"/>
    </row>
    <row r="3608" spans="1:14" hidden="1" x14ac:dyDescent="0.35">
      <c r="A3608" s="7">
        <v>41203529</v>
      </c>
      <c r="B3608" s="7" t="s">
        <v>8099</v>
      </c>
      <c r="C3608" s="7" t="s">
        <v>4445</v>
      </c>
      <c r="D3608" s="7" t="s">
        <v>4462</v>
      </c>
      <c r="E3608" s="7" t="s">
        <v>0</v>
      </c>
      <c r="F3608" s="7" t="s">
        <v>132</v>
      </c>
      <c r="G3608" s="7">
        <v>4930</v>
      </c>
      <c r="H3608" s="7">
        <v>0</v>
      </c>
      <c r="I3608" s="7">
        <v>0</v>
      </c>
      <c r="J3608" s="7">
        <v>4930</v>
      </c>
      <c r="K3608" s="7" t="s">
        <v>0</v>
      </c>
      <c r="L3608" s="7">
        <v>1</v>
      </c>
      <c r="M3608" s="7" t="s">
        <v>8078</v>
      </c>
      <c r="N3608" s="7"/>
    </row>
    <row r="3609" spans="1:14" hidden="1" x14ac:dyDescent="0.35">
      <c r="A3609" s="7">
        <v>41203537</v>
      </c>
      <c r="B3609" s="7" t="s">
        <v>8100</v>
      </c>
      <c r="C3609" s="7" t="s">
        <v>4445</v>
      </c>
      <c r="D3609" s="7" t="s">
        <v>4462</v>
      </c>
      <c r="E3609" s="7" t="s">
        <v>0</v>
      </c>
      <c r="F3609" s="7" t="s">
        <v>132</v>
      </c>
      <c r="G3609" s="7">
        <v>4930</v>
      </c>
      <c r="H3609" s="7">
        <v>0</v>
      </c>
      <c r="I3609" s="7">
        <v>0</v>
      </c>
      <c r="J3609" s="7">
        <v>4930</v>
      </c>
      <c r="K3609" s="7" t="s">
        <v>0</v>
      </c>
      <c r="L3609" s="7">
        <v>1</v>
      </c>
      <c r="M3609" s="7" t="s">
        <v>8078</v>
      </c>
      <c r="N3609" s="7"/>
    </row>
    <row r="3610" spans="1:14" hidden="1" x14ac:dyDescent="0.35">
      <c r="A3610" s="7">
        <v>41203553</v>
      </c>
      <c r="B3610" s="7" t="s">
        <v>8101</v>
      </c>
      <c r="C3610" s="7" t="s">
        <v>4445</v>
      </c>
      <c r="D3610" s="7" t="s">
        <v>4462</v>
      </c>
      <c r="E3610" s="7" t="s">
        <v>0</v>
      </c>
      <c r="F3610" s="7" t="s">
        <v>132</v>
      </c>
      <c r="G3610" s="7">
        <v>8040</v>
      </c>
      <c r="H3610" s="7">
        <v>0</v>
      </c>
      <c r="I3610" s="7">
        <v>0</v>
      </c>
      <c r="J3610" s="7">
        <v>8040</v>
      </c>
      <c r="K3610" s="7" t="s">
        <v>0</v>
      </c>
      <c r="L3610" s="7">
        <v>1</v>
      </c>
      <c r="M3610" s="7" t="s">
        <v>8078</v>
      </c>
      <c r="N3610" s="7"/>
    </row>
    <row r="3611" spans="1:14" hidden="1" x14ac:dyDescent="0.35">
      <c r="A3611" s="7">
        <v>41203561</v>
      </c>
      <c r="B3611" s="7" t="s">
        <v>8102</v>
      </c>
      <c r="C3611" s="7" t="s">
        <v>4445</v>
      </c>
      <c r="D3611" s="7" t="s">
        <v>4462</v>
      </c>
      <c r="E3611" s="7" t="s">
        <v>0</v>
      </c>
      <c r="F3611" s="7" t="s">
        <v>132</v>
      </c>
      <c r="G3611" s="7">
        <v>8040</v>
      </c>
      <c r="H3611" s="7">
        <v>0</v>
      </c>
      <c r="I3611" s="7">
        <v>0</v>
      </c>
      <c r="J3611" s="7">
        <v>8040</v>
      </c>
      <c r="K3611" s="7" t="s">
        <v>0</v>
      </c>
      <c r="L3611" s="7">
        <v>1</v>
      </c>
      <c r="M3611" s="7" t="s">
        <v>8078</v>
      </c>
      <c r="N3611" s="7"/>
    </row>
    <row r="3612" spans="1:14" ht="26" hidden="1" x14ac:dyDescent="0.35">
      <c r="A3612" s="7">
        <v>41203572</v>
      </c>
      <c r="B3612" s="7" t="s">
        <v>8103</v>
      </c>
      <c r="C3612" s="7" t="s">
        <v>4445</v>
      </c>
      <c r="D3612" s="7" t="s">
        <v>4462</v>
      </c>
      <c r="E3612" s="7" t="s">
        <v>0</v>
      </c>
      <c r="F3612" s="7" t="s">
        <v>132</v>
      </c>
      <c r="G3612" s="7">
        <v>8040</v>
      </c>
      <c r="H3612" s="7">
        <v>0</v>
      </c>
      <c r="I3612" s="7">
        <v>0</v>
      </c>
      <c r="J3612" s="7">
        <v>8040</v>
      </c>
      <c r="K3612" s="7" t="s">
        <v>0</v>
      </c>
      <c r="L3612" s="7">
        <v>1</v>
      </c>
      <c r="M3612" s="7" t="s">
        <v>8078</v>
      </c>
      <c r="N3612" s="7"/>
    </row>
    <row r="3613" spans="1:14" hidden="1" x14ac:dyDescent="0.35">
      <c r="A3613" s="7">
        <v>41203598</v>
      </c>
      <c r="B3613" s="7" t="s">
        <v>8104</v>
      </c>
      <c r="C3613" s="7" t="s">
        <v>4445</v>
      </c>
      <c r="D3613" s="7" t="s">
        <v>4462</v>
      </c>
      <c r="E3613" s="7" t="s">
        <v>0</v>
      </c>
      <c r="F3613" s="7" t="s">
        <v>132</v>
      </c>
      <c r="G3613" s="7">
        <v>8040</v>
      </c>
      <c r="H3613" s="7">
        <v>0</v>
      </c>
      <c r="I3613" s="7">
        <v>0</v>
      </c>
      <c r="J3613" s="7">
        <v>8040</v>
      </c>
      <c r="K3613" s="7" t="s">
        <v>0</v>
      </c>
      <c r="L3613" s="7">
        <v>1</v>
      </c>
      <c r="M3613" s="7" t="s">
        <v>8078</v>
      </c>
      <c r="N3613" s="7"/>
    </row>
    <row r="3614" spans="1:14" hidden="1" x14ac:dyDescent="0.35">
      <c r="A3614" s="7">
        <v>41203611</v>
      </c>
      <c r="B3614" s="7" t="s">
        <v>8105</v>
      </c>
      <c r="C3614" s="7" t="s">
        <v>4445</v>
      </c>
      <c r="D3614" s="7" t="s">
        <v>4462</v>
      </c>
      <c r="E3614" s="7" t="s">
        <v>0</v>
      </c>
      <c r="F3614" s="7" t="s">
        <v>132</v>
      </c>
      <c r="G3614" s="7">
        <v>1500</v>
      </c>
      <c r="H3614" s="7">
        <v>0</v>
      </c>
      <c r="I3614" s="7">
        <v>0</v>
      </c>
      <c r="J3614" s="7">
        <v>1500</v>
      </c>
      <c r="K3614" s="7" t="s">
        <v>0</v>
      </c>
      <c r="L3614" s="7">
        <v>1</v>
      </c>
      <c r="M3614" s="7" t="s">
        <v>8078</v>
      </c>
      <c r="N3614" s="7"/>
    </row>
    <row r="3615" spans="1:14" hidden="1" x14ac:dyDescent="0.35">
      <c r="A3615" s="7">
        <v>41203624</v>
      </c>
      <c r="B3615" s="7" t="s">
        <v>8106</v>
      </c>
      <c r="C3615" s="7" t="s">
        <v>4445</v>
      </c>
      <c r="D3615" s="7" t="s">
        <v>4462</v>
      </c>
      <c r="E3615" s="7" t="s">
        <v>0</v>
      </c>
      <c r="F3615" s="7" t="s">
        <v>132</v>
      </c>
      <c r="G3615" s="7">
        <v>2800</v>
      </c>
      <c r="H3615" s="7">
        <v>0</v>
      </c>
      <c r="I3615" s="7">
        <v>0</v>
      </c>
      <c r="J3615" s="7">
        <v>2800</v>
      </c>
      <c r="K3615" s="7" t="s">
        <v>0</v>
      </c>
      <c r="L3615" s="7">
        <v>1</v>
      </c>
      <c r="M3615" s="7" t="s">
        <v>8078</v>
      </c>
      <c r="N3615" s="7"/>
    </row>
    <row r="3616" spans="1:14" hidden="1" x14ac:dyDescent="0.35">
      <c r="A3616" s="7">
        <v>41203638</v>
      </c>
      <c r="B3616" s="7" t="s">
        <v>8107</v>
      </c>
      <c r="C3616" s="7" t="s">
        <v>4445</v>
      </c>
      <c r="D3616" s="7" t="s">
        <v>4462</v>
      </c>
      <c r="E3616" s="7" t="s">
        <v>0</v>
      </c>
      <c r="F3616" s="7" t="s">
        <v>132</v>
      </c>
      <c r="G3616" s="7">
        <v>3500</v>
      </c>
      <c r="H3616" s="7">
        <v>0</v>
      </c>
      <c r="I3616" s="7">
        <v>0</v>
      </c>
      <c r="J3616" s="7">
        <v>3500</v>
      </c>
      <c r="K3616" s="7" t="s">
        <v>0</v>
      </c>
      <c r="L3616" s="7">
        <v>1</v>
      </c>
      <c r="M3616" s="7" t="s">
        <v>8078</v>
      </c>
      <c r="N3616" s="7"/>
    </row>
    <row r="3617" spans="1:14" hidden="1" x14ac:dyDescent="0.35">
      <c r="A3617" s="7">
        <v>41204010</v>
      </c>
      <c r="B3617" s="7" t="s">
        <v>8108</v>
      </c>
      <c r="C3617" s="7" t="s">
        <v>4445</v>
      </c>
      <c r="D3617" s="7" t="s">
        <v>4462</v>
      </c>
      <c r="E3617" s="7" t="s">
        <v>0</v>
      </c>
      <c r="F3617" s="7" t="s">
        <v>132</v>
      </c>
      <c r="G3617" s="7">
        <v>7560</v>
      </c>
      <c r="H3617" s="7">
        <v>0</v>
      </c>
      <c r="I3617" s="7">
        <v>0</v>
      </c>
      <c r="J3617" s="7">
        <v>7560</v>
      </c>
      <c r="K3617" s="7" t="s">
        <v>0</v>
      </c>
      <c r="L3617" s="7">
        <v>0</v>
      </c>
      <c r="M3617" s="7" t="s">
        <v>8078</v>
      </c>
      <c r="N3617" s="7"/>
    </row>
    <row r="3618" spans="1:14" hidden="1" x14ac:dyDescent="0.35">
      <c r="A3618" s="7">
        <v>20101198</v>
      </c>
      <c r="B3618" s="7" t="s">
        <v>8109</v>
      </c>
      <c r="C3618" s="7" t="s">
        <v>4445</v>
      </c>
      <c r="D3618" s="7" t="s">
        <v>4446</v>
      </c>
      <c r="E3618" s="7" t="s">
        <v>0</v>
      </c>
      <c r="F3618" s="7" t="s">
        <v>0</v>
      </c>
      <c r="G3618" s="7">
        <v>8.4</v>
      </c>
      <c r="H3618" s="7">
        <v>0</v>
      </c>
      <c r="I3618" s="7">
        <v>0</v>
      </c>
      <c r="J3618" s="7">
        <v>8.4</v>
      </c>
      <c r="K3618" s="7" t="s">
        <v>0</v>
      </c>
      <c r="L3618" s="7">
        <v>1</v>
      </c>
      <c r="M3618" s="7" t="s">
        <v>4515</v>
      </c>
      <c r="N3618" s="7"/>
    </row>
    <row r="3619" spans="1:14" hidden="1" x14ac:dyDescent="0.35">
      <c r="A3619" s="7">
        <v>40104814</v>
      </c>
      <c r="B3619" s="7" t="s">
        <v>8110</v>
      </c>
      <c r="C3619" s="7" t="s">
        <v>4445</v>
      </c>
      <c r="D3619" s="7" t="s">
        <v>4446</v>
      </c>
      <c r="E3619" s="7" t="s">
        <v>0</v>
      </c>
      <c r="F3619" s="7" t="s">
        <v>0</v>
      </c>
      <c r="G3619" s="7">
        <v>4.8</v>
      </c>
      <c r="H3619" s="7">
        <v>0</v>
      </c>
      <c r="I3619" s="7">
        <v>0</v>
      </c>
      <c r="J3619" s="7">
        <v>4.8</v>
      </c>
      <c r="K3619" s="7" t="s">
        <v>0</v>
      </c>
      <c r="L3619" s="7">
        <v>1</v>
      </c>
      <c r="M3619" s="7" t="s">
        <v>4511</v>
      </c>
      <c r="N3619" s="7"/>
    </row>
    <row r="3620" spans="1:14" hidden="1" x14ac:dyDescent="0.35">
      <c r="A3620" s="7">
        <v>41301003</v>
      </c>
      <c r="B3620" s="7" t="s">
        <v>8111</v>
      </c>
      <c r="C3620" s="7" t="s">
        <v>4445</v>
      </c>
      <c r="D3620" s="7" t="s">
        <v>4446</v>
      </c>
      <c r="E3620" s="7" t="s">
        <v>0</v>
      </c>
      <c r="F3620" s="7" t="s">
        <v>0</v>
      </c>
      <c r="G3620" s="7">
        <v>7.5</v>
      </c>
      <c r="H3620" s="7">
        <v>0</v>
      </c>
      <c r="I3620" s="7">
        <v>0</v>
      </c>
      <c r="J3620" s="7">
        <v>7.5</v>
      </c>
      <c r="K3620" s="7" t="s">
        <v>0</v>
      </c>
      <c r="L3620" s="7">
        <v>1</v>
      </c>
      <c r="M3620" s="7" t="s">
        <v>4515</v>
      </c>
      <c r="N3620" s="7"/>
    </row>
    <row r="3621" spans="1:14" hidden="1" x14ac:dyDescent="0.35">
      <c r="A3621" s="7">
        <v>41301013</v>
      </c>
      <c r="B3621" s="7" t="s">
        <v>8112</v>
      </c>
      <c r="C3621" s="7" t="s">
        <v>4445</v>
      </c>
      <c r="D3621" s="7" t="s">
        <v>4446</v>
      </c>
      <c r="E3621" s="7" t="s">
        <v>0</v>
      </c>
      <c r="F3621" s="7" t="s">
        <v>0</v>
      </c>
      <c r="G3621" s="7">
        <v>41.5</v>
      </c>
      <c r="H3621" s="7">
        <v>0</v>
      </c>
      <c r="I3621" s="7">
        <v>0</v>
      </c>
      <c r="J3621" s="7">
        <v>41.5</v>
      </c>
      <c r="K3621" s="7" t="s">
        <v>0</v>
      </c>
      <c r="L3621" s="7">
        <v>1</v>
      </c>
      <c r="M3621" s="7" t="s">
        <v>4515</v>
      </c>
      <c r="N3621" s="7"/>
    </row>
    <row r="3622" spans="1:14" hidden="1" x14ac:dyDescent="0.35">
      <c r="A3622" s="7">
        <v>41301021</v>
      </c>
      <c r="B3622" s="7" t="s">
        <v>8113</v>
      </c>
      <c r="C3622" s="7" t="s">
        <v>4445</v>
      </c>
      <c r="D3622" s="7" t="s">
        <v>4446</v>
      </c>
      <c r="E3622" s="7" t="s">
        <v>0</v>
      </c>
      <c r="F3622" s="7" t="s">
        <v>0</v>
      </c>
      <c r="G3622" s="7">
        <v>97.02</v>
      </c>
      <c r="H3622" s="7">
        <v>0</v>
      </c>
      <c r="I3622" s="7">
        <v>0</v>
      </c>
      <c r="J3622" s="7">
        <v>97.02</v>
      </c>
      <c r="K3622" s="7" t="s">
        <v>0</v>
      </c>
      <c r="L3622" s="7">
        <v>1</v>
      </c>
      <c r="M3622" s="7" t="s">
        <v>4515</v>
      </c>
      <c r="N3622" s="7"/>
    </row>
    <row r="3623" spans="1:14" hidden="1" x14ac:dyDescent="0.35">
      <c r="A3623" s="7">
        <v>41301030</v>
      </c>
      <c r="B3623" s="7" t="s">
        <v>8114</v>
      </c>
      <c r="C3623" s="7" t="s">
        <v>4445</v>
      </c>
      <c r="D3623" s="7" t="s">
        <v>4446</v>
      </c>
      <c r="E3623" s="7" t="s">
        <v>0</v>
      </c>
      <c r="F3623" s="7" t="s">
        <v>0</v>
      </c>
      <c r="G3623" s="7">
        <v>12.8</v>
      </c>
      <c r="H3623" s="7">
        <v>0</v>
      </c>
      <c r="I3623" s="7">
        <v>0</v>
      </c>
      <c r="J3623" s="7">
        <v>12.8</v>
      </c>
      <c r="K3623" s="7" t="s">
        <v>0</v>
      </c>
      <c r="L3623" s="7">
        <v>1</v>
      </c>
      <c r="M3623" s="7" t="s">
        <v>4515</v>
      </c>
      <c r="N3623" s="7"/>
    </row>
    <row r="3624" spans="1:14" hidden="1" x14ac:dyDescent="0.35">
      <c r="A3624" s="7">
        <v>41301056</v>
      </c>
      <c r="B3624" s="7" t="s">
        <v>8115</v>
      </c>
      <c r="C3624" s="7" t="s">
        <v>4445</v>
      </c>
      <c r="D3624" s="7" t="s">
        <v>4462</v>
      </c>
      <c r="E3624" s="7" t="s">
        <v>0</v>
      </c>
      <c r="F3624" s="7" t="s">
        <v>0</v>
      </c>
      <c r="G3624" s="7">
        <v>33.799999999999997</v>
      </c>
      <c r="H3624" s="7">
        <v>71.680000000000007</v>
      </c>
      <c r="I3624" s="7">
        <v>0</v>
      </c>
      <c r="J3624" s="7">
        <v>105.48</v>
      </c>
      <c r="K3624" s="7" t="s">
        <v>0</v>
      </c>
      <c r="L3624" s="7">
        <v>1</v>
      </c>
      <c r="M3624" s="7" t="s">
        <v>4537</v>
      </c>
      <c r="N3624" s="7"/>
    </row>
    <row r="3625" spans="1:14" hidden="1" x14ac:dyDescent="0.35">
      <c r="A3625" s="7">
        <v>41301072</v>
      </c>
      <c r="B3625" s="7" t="s">
        <v>8116</v>
      </c>
      <c r="C3625" s="7" t="s">
        <v>4445</v>
      </c>
      <c r="D3625" s="7" t="s">
        <v>4446</v>
      </c>
      <c r="E3625" s="7" t="s">
        <v>0</v>
      </c>
      <c r="F3625" s="7" t="s">
        <v>0</v>
      </c>
      <c r="G3625" s="7">
        <v>13.45</v>
      </c>
      <c r="H3625" s="7">
        <v>0</v>
      </c>
      <c r="I3625" s="7">
        <v>0</v>
      </c>
      <c r="J3625" s="7">
        <v>13.45</v>
      </c>
      <c r="K3625" s="7" t="s">
        <v>0</v>
      </c>
      <c r="L3625" s="7">
        <v>1</v>
      </c>
      <c r="M3625" s="7" t="s">
        <v>4515</v>
      </c>
      <c r="N3625" s="7"/>
    </row>
    <row r="3626" spans="1:14" hidden="1" x14ac:dyDescent="0.35">
      <c r="A3626" s="7">
        <v>41301080</v>
      </c>
      <c r="B3626" s="7" t="s">
        <v>8117</v>
      </c>
      <c r="C3626" s="7" t="s">
        <v>4445</v>
      </c>
      <c r="D3626" s="7" t="s">
        <v>4446</v>
      </c>
      <c r="E3626" s="7" t="s">
        <v>0</v>
      </c>
      <c r="F3626" s="7" t="s">
        <v>0</v>
      </c>
      <c r="G3626" s="7">
        <v>48</v>
      </c>
      <c r="H3626" s="7">
        <v>0</v>
      </c>
      <c r="I3626" s="7">
        <v>0</v>
      </c>
      <c r="J3626" s="7">
        <v>48</v>
      </c>
      <c r="K3626" s="7" t="s">
        <v>0</v>
      </c>
      <c r="L3626" s="7">
        <v>1</v>
      </c>
      <c r="M3626" s="7" t="s">
        <v>4515</v>
      </c>
      <c r="N3626" s="7"/>
    </row>
    <row r="3627" spans="1:14" hidden="1" x14ac:dyDescent="0.35">
      <c r="A3627" s="7">
        <v>41301102</v>
      </c>
      <c r="B3627" s="7" t="s">
        <v>8118</v>
      </c>
      <c r="C3627" s="7" t="s">
        <v>4445</v>
      </c>
      <c r="D3627" s="7" t="s">
        <v>4446</v>
      </c>
      <c r="E3627" s="7" t="s">
        <v>0</v>
      </c>
      <c r="F3627" s="7" t="s">
        <v>0</v>
      </c>
      <c r="G3627" s="7">
        <v>0</v>
      </c>
      <c r="H3627" s="7">
        <v>12</v>
      </c>
      <c r="I3627" s="7">
        <v>0</v>
      </c>
      <c r="J3627" s="7">
        <v>12</v>
      </c>
      <c r="K3627" s="7" t="s">
        <v>0</v>
      </c>
      <c r="L3627" s="7">
        <v>1</v>
      </c>
      <c r="M3627" s="7" t="s">
        <v>4537</v>
      </c>
      <c r="N3627" s="7"/>
    </row>
    <row r="3628" spans="1:14" hidden="1" x14ac:dyDescent="0.35">
      <c r="A3628" s="7">
        <v>41301110</v>
      </c>
      <c r="B3628" s="7" t="s">
        <v>8119</v>
      </c>
      <c r="C3628" s="7" t="s">
        <v>4445</v>
      </c>
      <c r="D3628" s="7" t="s">
        <v>4462</v>
      </c>
      <c r="E3628" s="7" t="s">
        <v>0</v>
      </c>
      <c r="F3628" s="7" t="s">
        <v>0</v>
      </c>
      <c r="G3628" s="7">
        <v>0</v>
      </c>
      <c r="H3628" s="7">
        <v>40.200000000000003</v>
      </c>
      <c r="I3628" s="7">
        <v>0</v>
      </c>
      <c r="J3628" s="7">
        <v>40.200000000000003</v>
      </c>
      <c r="K3628" s="7" t="s">
        <v>0</v>
      </c>
      <c r="L3628" s="7">
        <v>1</v>
      </c>
      <c r="M3628" s="7" t="s">
        <v>4537</v>
      </c>
      <c r="N3628" s="7"/>
    </row>
    <row r="3629" spans="1:14" hidden="1" x14ac:dyDescent="0.35">
      <c r="A3629" s="7">
        <v>41301129</v>
      </c>
      <c r="B3629" s="7" t="s">
        <v>8120</v>
      </c>
      <c r="C3629" s="7" t="s">
        <v>4445</v>
      </c>
      <c r="D3629" s="7" t="s">
        <v>4446</v>
      </c>
      <c r="E3629" s="7" t="s">
        <v>0</v>
      </c>
      <c r="F3629" s="7" t="s">
        <v>0</v>
      </c>
      <c r="G3629" s="7">
        <v>30.24</v>
      </c>
      <c r="H3629" s="7">
        <v>0</v>
      </c>
      <c r="I3629" s="7">
        <v>0</v>
      </c>
      <c r="J3629" s="7">
        <v>30.24</v>
      </c>
      <c r="K3629" s="7" t="s">
        <v>0</v>
      </c>
      <c r="L3629" s="7">
        <v>1</v>
      </c>
      <c r="M3629" s="7" t="s">
        <v>4515</v>
      </c>
      <c r="N3629" s="7"/>
    </row>
    <row r="3630" spans="1:14" hidden="1" x14ac:dyDescent="0.35">
      <c r="A3630" s="7">
        <v>41301137</v>
      </c>
      <c r="B3630" s="7" t="s">
        <v>8121</v>
      </c>
      <c r="C3630" s="7" t="s">
        <v>4445</v>
      </c>
      <c r="D3630" s="7" t="s">
        <v>4446</v>
      </c>
      <c r="E3630" s="7" t="s">
        <v>0</v>
      </c>
      <c r="F3630" s="7" t="s">
        <v>0</v>
      </c>
      <c r="G3630" s="7">
        <v>0</v>
      </c>
      <c r="H3630" s="7">
        <v>5</v>
      </c>
      <c r="I3630" s="7">
        <v>0</v>
      </c>
      <c r="J3630" s="7">
        <v>5</v>
      </c>
      <c r="K3630" s="7" t="s">
        <v>0</v>
      </c>
      <c r="L3630" s="7">
        <v>1</v>
      </c>
      <c r="M3630" s="7" t="s">
        <v>4549</v>
      </c>
      <c r="N3630" s="7"/>
    </row>
    <row r="3631" spans="1:14" hidden="1" x14ac:dyDescent="0.35">
      <c r="A3631" s="7">
        <v>41301145</v>
      </c>
      <c r="B3631" s="7" t="s">
        <v>8122</v>
      </c>
      <c r="C3631" s="7" t="s">
        <v>4445</v>
      </c>
      <c r="D3631" s="7" t="s">
        <v>4446</v>
      </c>
      <c r="E3631" s="7" t="s">
        <v>0</v>
      </c>
      <c r="F3631" s="7" t="s">
        <v>0</v>
      </c>
      <c r="G3631" s="7">
        <v>0</v>
      </c>
      <c r="H3631" s="7">
        <v>22.85</v>
      </c>
      <c r="I3631" s="7">
        <v>0</v>
      </c>
      <c r="J3631" s="7">
        <v>22.85</v>
      </c>
      <c r="K3631" s="7" t="s">
        <v>0</v>
      </c>
      <c r="L3631" s="7">
        <v>1</v>
      </c>
      <c r="M3631" s="7" t="s">
        <v>4544</v>
      </c>
      <c r="N3631" s="7"/>
    </row>
    <row r="3632" spans="1:14" hidden="1" x14ac:dyDescent="0.35">
      <c r="A3632" s="7">
        <v>41301153</v>
      </c>
      <c r="B3632" s="7" t="s">
        <v>8123</v>
      </c>
      <c r="C3632" s="7" t="s">
        <v>4445</v>
      </c>
      <c r="D3632" s="7" t="s">
        <v>4446</v>
      </c>
      <c r="E3632" s="7" t="s">
        <v>0</v>
      </c>
      <c r="F3632" s="7" t="s">
        <v>0</v>
      </c>
      <c r="G3632" s="7">
        <v>13.45</v>
      </c>
      <c r="H3632" s="7">
        <v>0</v>
      </c>
      <c r="I3632" s="7">
        <v>0</v>
      </c>
      <c r="J3632" s="7">
        <v>13.45</v>
      </c>
      <c r="K3632" s="7" t="s">
        <v>0</v>
      </c>
      <c r="L3632" s="7">
        <v>1</v>
      </c>
      <c r="M3632" s="7" t="s">
        <v>4515</v>
      </c>
      <c r="N3632" s="7"/>
    </row>
    <row r="3633" spans="1:14" hidden="1" x14ac:dyDescent="0.35">
      <c r="A3633" s="7">
        <v>41301170</v>
      </c>
      <c r="B3633" s="7" t="s">
        <v>8124</v>
      </c>
      <c r="C3633" s="7" t="s">
        <v>4445</v>
      </c>
      <c r="D3633" s="7" t="s">
        <v>4446</v>
      </c>
      <c r="E3633" s="7" t="s">
        <v>0</v>
      </c>
      <c r="F3633" s="7" t="s">
        <v>0</v>
      </c>
      <c r="G3633" s="7">
        <v>15.94</v>
      </c>
      <c r="H3633" s="7">
        <v>0</v>
      </c>
      <c r="I3633" s="7">
        <v>0</v>
      </c>
      <c r="J3633" s="7">
        <v>15.94</v>
      </c>
      <c r="K3633" s="7" t="s">
        <v>0</v>
      </c>
      <c r="L3633" s="7">
        <v>1</v>
      </c>
      <c r="M3633" s="7" t="s">
        <v>4515</v>
      </c>
      <c r="N3633" s="7"/>
    </row>
    <row r="3634" spans="1:14" hidden="1" x14ac:dyDescent="0.35">
      <c r="A3634" s="7">
        <v>41301188</v>
      </c>
      <c r="B3634" s="7" t="s">
        <v>8125</v>
      </c>
      <c r="C3634" s="7" t="s">
        <v>4445</v>
      </c>
      <c r="D3634" s="7" t="s">
        <v>4446</v>
      </c>
      <c r="E3634" s="7" t="s">
        <v>0</v>
      </c>
      <c r="F3634" s="7" t="s">
        <v>0</v>
      </c>
      <c r="G3634" s="7">
        <v>0</v>
      </c>
      <c r="H3634" s="7">
        <v>4.8</v>
      </c>
      <c r="I3634" s="7">
        <v>0</v>
      </c>
      <c r="J3634" s="7">
        <v>4.8</v>
      </c>
      <c r="K3634" s="7" t="s">
        <v>0</v>
      </c>
      <c r="L3634" s="7">
        <v>0</v>
      </c>
      <c r="M3634" s="7" t="s">
        <v>4537</v>
      </c>
      <c r="N3634" s="7"/>
    </row>
    <row r="3635" spans="1:14" hidden="1" x14ac:dyDescent="0.35">
      <c r="A3635" s="7">
        <v>41301196</v>
      </c>
      <c r="B3635" s="7" t="s">
        <v>8126</v>
      </c>
      <c r="C3635" s="7" t="s">
        <v>4445</v>
      </c>
      <c r="D3635" s="7" t="s">
        <v>4446</v>
      </c>
      <c r="E3635" s="7" t="s">
        <v>0</v>
      </c>
      <c r="F3635" s="7" t="s">
        <v>0</v>
      </c>
      <c r="G3635" s="7">
        <v>0</v>
      </c>
      <c r="H3635" s="7">
        <v>5</v>
      </c>
      <c r="I3635" s="7">
        <v>0</v>
      </c>
      <c r="J3635" s="7">
        <v>5</v>
      </c>
      <c r="K3635" s="7" t="s">
        <v>0</v>
      </c>
      <c r="L3635" s="7">
        <v>1</v>
      </c>
      <c r="M3635" s="7" t="s">
        <v>4537</v>
      </c>
      <c r="N3635" s="7"/>
    </row>
    <row r="3636" spans="1:14" hidden="1" x14ac:dyDescent="0.35">
      <c r="A3636" s="7">
        <v>41301200</v>
      </c>
      <c r="B3636" s="7" t="s">
        <v>8127</v>
      </c>
      <c r="C3636" s="7" t="s">
        <v>4445</v>
      </c>
      <c r="D3636" s="7" t="s">
        <v>4446</v>
      </c>
      <c r="E3636" s="7" t="s">
        <v>0</v>
      </c>
      <c r="F3636" s="7" t="s">
        <v>0</v>
      </c>
      <c r="G3636" s="7">
        <v>10.25</v>
      </c>
      <c r="H3636" s="7">
        <v>0</v>
      </c>
      <c r="I3636" s="7">
        <v>0</v>
      </c>
      <c r="J3636" s="7">
        <v>10.25</v>
      </c>
      <c r="K3636" s="7" t="s">
        <v>0</v>
      </c>
      <c r="L3636" s="7">
        <v>1</v>
      </c>
      <c r="M3636" s="7" t="s">
        <v>4515</v>
      </c>
      <c r="N3636" s="7"/>
    </row>
    <row r="3637" spans="1:14" hidden="1" x14ac:dyDescent="0.35">
      <c r="A3637" s="7">
        <v>41301218</v>
      </c>
      <c r="B3637" s="7" t="s">
        <v>8128</v>
      </c>
      <c r="C3637" s="7" t="s">
        <v>4445</v>
      </c>
      <c r="D3637" s="7" t="s">
        <v>4446</v>
      </c>
      <c r="E3637" s="7" t="s">
        <v>0</v>
      </c>
      <c r="F3637" s="7" t="s">
        <v>0</v>
      </c>
      <c r="G3637" s="7">
        <v>0</v>
      </c>
      <c r="H3637" s="7">
        <v>5</v>
      </c>
      <c r="I3637" s="7">
        <v>0</v>
      </c>
      <c r="J3637" s="7">
        <v>5</v>
      </c>
      <c r="K3637" s="7" t="s">
        <v>0</v>
      </c>
      <c r="L3637" s="7">
        <v>1</v>
      </c>
      <c r="M3637" s="7" t="s">
        <v>4549</v>
      </c>
      <c r="N3637" s="7"/>
    </row>
    <row r="3638" spans="1:14" hidden="1" x14ac:dyDescent="0.35">
      <c r="A3638" s="7">
        <v>41301226</v>
      </c>
      <c r="B3638" s="7" t="s">
        <v>8129</v>
      </c>
      <c r="C3638" s="7" t="s">
        <v>4445</v>
      </c>
      <c r="D3638" s="7" t="s">
        <v>4446</v>
      </c>
      <c r="E3638" s="7" t="s">
        <v>0</v>
      </c>
      <c r="F3638" s="7" t="s">
        <v>0</v>
      </c>
      <c r="G3638" s="7">
        <v>0</v>
      </c>
      <c r="H3638" s="7">
        <v>5</v>
      </c>
      <c r="I3638" s="7">
        <v>0</v>
      </c>
      <c r="J3638" s="7">
        <v>5</v>
      </c>
      <c r="K3638" s="7" t="s">
        <v>0</v>
      </c>
      <c r="L3638" s="7">
        <v>1</v>
      </c>
      <c r="M3638" s="7" t="s">
        <v>4549</v>
      </c>
      <c r="N3638" s="7"/>
    </row>
    <row r="3639" spans="1:14" hidden="1" x14ac:dyDescent="0.35">
      <c r="A3639" s="7">
        <v>41301242</v>
      </c>
      <c r="B3639" s="7" t="s">
        <v>8130</v>
      </c>
      <c r="C3639" s="7" t="s">
        <v>4445</v>
      </c>
      <c r="D3639" s="7" t="s">
        <v>4446</v>
      </c>
      <c r="E3639" s="7" t="s">
        <v>0</v>
      </c>
      <c r="F3639" s="7" t="s">
        <v>0</v>
      </c>
      <c r="G3639" s="7">
        <v>18</v>
      </c>
      <c r="H3639" s="7">
        <v>0</v>
      </c>
      <c r="I3639" s="7">
        <v>0</v>
      </c>
      <c r="J3639" s="7">
        <v>18</v>
      </c>
      <c r="K3639" s="7" t="s">
        <v>0</v>
      </c>
      <c r="L3639" s="7">
        <v>1</v>
      </c>
      <c r="M3639" s="7" t="s">
        <v>4515</v>
      </c>
      <c r="N3639" s="7"/>
    </row>
    <row r="3640" spans="1:14" hidden="1" x14ac:dyDescent="0.35">
      <c r="A3640" s="7">
        <v>41301250</v>
      </c>
      <c r="B3640" s="7" t="s">
        <v>8131</v>
      </c>
      <c r="C3640" s="7" t="s">
        <v>4445</v>
      </c>
      <c r="D3640" s="7" t="s">
        <v>4446</v>
      </c>
      <c r="E3640" s="7" t="s">
        <v>0</v>
      </c>
      <c r="F3640" s="7" t="s">
        <v>0</v>
      </c>
      <c r="G3640" s="7">
        <v>15.36</v>
      </c>
      <c r="H3640" s="7">
        <v>0</v>
      </c>
      <c r="I3640" s="7">
        <v>0</v>
      </c>
      <c r="J3640" s="7">
        <v>15.36</v>
      </c>
      <c r="K3640" s="7" t="s">
        <v>0</v>
      </c>
      <c r="L3640" s="7">
        <v>1</v>
      </c>
      <c r="M3640" s="7" t="s">
        <v>4515</v>
      </c>
      <c r="N3640" s="7"/>
    </row>
    <row r="3641" spans="1:14" hidden="1" x14ac:dyDescent="0.35">
      <c r="A3641" s="7">
        <v>41301269</v>
      </c>
      <c r="B3641" s="7" t="s">
        <v>8132</v>
      </c>
      <c r="C3641" s="7" t="s">
        <v>4445</v>
      </c>
      <c r="D3641" s="7" t="s">
        <v>4446</v>
      </c>
      <c r="E3641" s="7" t="s">
        <v>0</v>
      </c>
      <c r="F3641" s="7" t="s">
        <v>0</v>
      </c>
      <c r="G3641" s="7">
        <v>60.2</v>
      </c>
      <c r="H3641" s="7">
        <v>0</v>
      </c>
      <c r="I3641" s="7">
        <v>0</v>
      </c>
      <c r="J3641" s="7">
        <v>60.2</v>
      </c>
      <c r="K3641" s="7" t="s">
        <v>0</v>
      </c>
      <c r="L3641" s="7">
        <v>1</v>
      </c>
      <c r="M3641" s="7" t="s">
        <v>4515</v>
      </c>
      <c r="N3641" s="7"/>
    </row>
    <row r="3642" spans="1:14" hidden="1" x14ac:dyDescent="0.35">
      <c r="A3642" s="7">
        <v>41301277</v>
      </c>
      <c r="B3642" s="7" t="s">
        <v>8133</v>
      </c>
      <c r="C3642" s="7" t="s">
        <v>4445</v>
      </c>
      <c r="D3642" s="7" t="s">
        <v>4446</v>
      </c>
      <c r="E3642" s="7" t="s">
        <v>0</v>
      </c>
      <c r="F3642" s="7" t="s">
        <v>0</v>
      </c>
      <c r="G3642" s="7">
        <v>10.24</v>
      </c>
      <c r="H3642" s="7">
        <v>0</v>
      </c>
      <c r="I3642" s="7">
        <v>0</v>
      </c>
      <c r="J3642" s="7">
        <v>10.24</v>
      </c>
      <c r="K3642" s="7" t="s">
        <v>0</v>
      </c>
      <c r="L3642" s="7">
        <v>1</v>
      </c>
      <c r="M3642" s="7" t="s">
        <v>4515</v>
      </c>
      <c r="N3642" s="7"/>
    </row>
    <row r="3643" spans="1:14" hidden="1" x14ac:dyDescent="0.35">
      <c r="A3643" s="7">
        <v>41301285</v>
      </c>
      <c r="B3643" s="7" t="s">
        <v>8134</v>
      </c>
      <c r="C3643" s="7" t="s">
        <v>4445</v>
      </c>
      <c r="D3643" s="7" t="s">
        <v>4446</v>
      </c>
      <c r="E3643" s="7" t="s">
        <v>0</v>
      </c>
      <c r="F3643" s="7" t="s">
        <v>0</v>
      </c>
      <c r="G3643" s="7">
        <v>0</v>
      </c>
      <c r="H3643" s="7">
        <v>19.2</v>
      </c>
      <c r="I3643" s="7">
        <v>0</v>
      </c>
      <c r="J3643" s="7">
        <v>19.2</v>
      </c>
      <c r="K3643" s="7" t="s">
        <v>0</v>
      </c>
      <c r="L3643" s="7">
        <v>1</v>
      </c>
      <c r="M3643" s="7" t="s">
        <v>4544</v>
      </c>
      <c r="N3643" s="7"/>
    </row>
    <row r="3644" spans="1:14" hidden="1" x14ac:dyDescent="0.35">
      <c r="A3644" s="7">
        <v>41301307</v>
      </c>
      <c r="B3644" s="7" t="s">
        <v>8135</v>
      </c>
      <c r="C3644" s="7" t="s">
        <v>4445</v>
      </c>
      <c r="D3644" s="7" t="s">
        <v>4446</v>
      </c>
      <c r="E3644" s="7" t="s">
        <v>0</v>
      </c>
      <c r="F3644" s="7" t="s">
        <v>0</v>
      </c>
      <c r="G3644" s="7">
        <v>8</v>
      </c>
      <c r="H3644" s="7">
        <v>0</v>
      </c>
      <c r="I3644" s="7">
        <v>0</v>
      </c>
      <c r="J3644" s="7">
        <v>8</v>
      </c>
      <c r="K3644" s="7" t="s">
        <v>0</v>
      </c>
      <c r="L3644" s="7">
        <v>1</v>
      </c>
      <c r="M3644" s="7" t="s">
        <v>4515</v>
      </c>
      <c r="N3644" s="7"/>
    </row>
    <row r="3645" spans="1:14" hidden="1" x14ac:dyDescent="0.35">
      <c r="A3645" s="7">
        <v>41301315</v>
      </c>
      <c r="B3645" s="7" t="s">
        <v>8136</v>
      </c>
      <c r="C3645" s="7" t="s">
        <v>4445</v>
      </c>
      <c r="D3645" s="7" t="s">
        <v>4446</v>
      </c>
      <c r="E3645" s="7" t="s">
        <v>0</v>
      </c>
      <c r="F3645" s="7" t="s">
        <v>0</v>
      </c>
      <c r="G3645" s="7">
        <v>20</v>
      </c>
      <c r="H3645" s="7">
        <v>0</v>
      </c>
      <c r="I3645" s="7">
        <v>0</v>
      </c>
      <c r="J3645" s="7">
        <v>20</v>
      </c>
      <c r="K3645" s="7" t="s">
        <v>0</v>
      </c>
      <c r="L3645" s="7">
        <v>1</v>
      </c>
      <c r="M3645" s="7" t="s">
        <v>4515</v>
      </c>
      <c r="N3645" s="7"/>
    </row>
    <row r="3646" spans="1:14" hidden="1" x14ac:dyDescent="0.35">
      <c r="A3646" s="7">
        <v>41301323</v>
      </c>
      <c r="B3646" s="7" t="s">
        <v>8137</v>
      </c>
      <c r="C3646" s="7" t="s">
        <v>4445</v>
      </c>
      <c r="D3646" s="7" t="s">
        <v>4446</v>
      </c>
      <c r="E3646" s="7" t="s">
        <v>0</v>
      </c>
      <c r="F3646" s="7" t="s">
        <v>0</v>
      </c>
      <c r="G3646" s="7">
        <v>8</v>
      </c>
      <c r="H3646" s="7">
        <v>0</v>
      </c>
      <c r="I3646" s="7">
        <v>0</v>
      </c>
      <c r="J3646" s="7">
        <v>8</v>
      </c>
      <c r="K3646" s="7" t="s">
        <v>0</v>
      </c>
      <c r="L3646" s="7">
        <v>1</v>
      </c>
      <c r="M3646" s="7" t="s">
        <v>4515</v>
      </c>
      <c r="N3646" s="7"/>
    </row>
    <row r="3647" spans="1:14" hidden="1" x14ac:dyDescent="0.35">
      <c r="A3647" s="7">
        <v>41301331</v>
      </c>
      <c r="B3647" s="7" t="s">
        <v>8138</v>
      </c>
      <c r="C3647" s="7" t="s">
        <v>4445</v>
      </c>
      <c r="D3647" s="7" t="s">
        <v>4446</v>
      </c>
      <c r="E3647" s="7" t="s">
        <v>0</v>
      </c>
      <c r="F3647" s="7" t="s">
        <v>0</v>
      </c>
      <c r="G3647" s="7">
        <v>0</v>
      </c>
      <c r="H3647" s="7">
        <v>12</v>
      </c>
      <c r="I3647" s="7">
        <v>0</v>
      </c>
      <c r="J3647" s="7">
        <v>12</v>
      </c>
      <c r="K3647" s="7" t="s">
        <v>0</v>
      </c>
      <c r="L3647" s="7">
        <v>1</v>
      </c>
      <c r="M3647" s="7" t="s">
        <v>4549</v>
      </c>
      <c r="N3647" s="7"/>
    </row>
    <row r="3648" spans="1:14" hidden="1" x14ac:dyDescent="0.35">
      <c r="A3648" s="7">
        <v>41301340</v>
      </c>
      <c r="B3648" s="7" t="s">
        <v>8139</v>
      </c>
      <c r="C3648" s="7" t="s">
        <v>4445</v>
      </c>
      <c r="D3648" s="7" t="s">
        <v>4446</v>
      </c>
      <c r="E3648" s="7" t="s">
        <v>0</v>
      </c>
      <c r="F3648" s="7" t="s">
        <v>0</v>
      </c>
      <c r="G3648" s="7">
        <v>75.55</v>
      </c>
      <c r="H3648" s="7">
        <v>130</v>
      </c>
      <c r="I3648" s="7">
        <v>0</v>
      </c>
      <c r="J3648" s="7">
        <v>205.55</v>
      </c>
      <c r="K3648" s="7" t="s">
        <v>0</v>
      </c>
      <c r="L3648" s="7">
        <v>1</v>
      </c>
      <c r="M3648" s="7" t="s">
        <v>4544</v>
      </c>
      <c r="N3648" s="7"/>
    </row>
    <row r="3649" spans="1:14" hidden="1" x14ac:dyDescent="0.35">
      <c r="A3649" s="7">
        <v>41301358</v>
      </c>
      <c r="B3649" s="7" t="s">
        <v>8140</v>
      </c>
      <c r="C3649" s="7" t="s">
        <v>4445</v>
      </c>
      <c r="D3649" s="7" t="s">
        <v>4446</v>
      </c>
      <c r="E3649" s="7" t="s">
        <v>0</v>
      </c>
      <c r="F3649" s="7" t="s">
        <v>0</v>
      </c>
      <c r="G3649" s="7">
        <v>0</v>
      </c>
      <c r="H3649" s="7">
        <v>29</v>
      </c>
      <c r="I3649" s="7">
        <v>0</v>
      </c>
      <c r="J3649" s="7">
        <v>29</v>
      </c>
      <c r="K3649" s="7" t="s">
        <v>0</v>
      </c>
      <c r="L3649" s="7">
        <v>1</v>
      </c>
      <c r="M3649" s="7" t="s">
        <v>4544</v>
      </c>
      <c r="N3649" s="7"/>
    </row>
    <row r="3650" spans="1:14" hidden="1" x14ac:dyDescent="0.35">
      <c r="A3650" s="7">
        <v>41301366</v>
      </c>
      <c r="B3650" s="7" t="s">
        <v>8141</v>
      </c>
      <c r="C3650" s="7" t="s">
        <v>4445</v>
      </c>
      <c r="D3650" s="7" t="s">
        <v>4446</v>
      </c>
      <c r="E3650" s="7" t="s">
        <v>0</v>
      </c>
      <c r="F3650" s="7" t="s">
        <v>0</v>
      </c>
      <c r="G3650" s="7">
        <v>32</v>
      </c>
      <c r="H3650" s="7">
        <v>0</v>
      </c>
      <c r="I3650" s="7">
        <v>0</v>
      </c>
      <c r="J3650" s="7">
        <v>32</v>
      </c>
      <c r="K3650" s="7" t="s">
        <v>0</v>
      </c>
      <c r="L3650" s="7">
        <v>1</v>
      </c>
      <c r="M3650" s="7" t="s">
        <v>4515</v>
      </c>
      <c r="N3650" s="7"/>
    </row>
    <row r="3651" spans="1:14" hidden="1" x14ac:dyDescent="0.35">
      <c r="A3651" s="7">
        <v>41301374</v>
      </c>
      <c r="B3651" s="7" t="s">
        <v>8142</v>
      </c>
      <c r="C3651" s="7" t="s">
        <v>4445</v>
      </c>
      <c r="D3651" s="7" t="s">
        <v>4446</v>
      </c>
      <c r="E3651" s="7" t="s">
        <v>0</v>
      </c>
      <c r="F3651" s="7" t="s">
        <v>0</v>
      </c>
      <c r="G3651" s="7">
        <v>0</v>
      </c>
      <c r="H3651" s="7">
        <v>10</v>
      </c>
      <c r="I3651" s="7">
        <v>0</v>
      </c>
      <c r="J3651" s="7">
        <v>10</v>
      </c>
      <c r="K3651" s="7" t="s">
        <v>0</v>
      </c>
      <c r="L3651" s="7">
        <v>1</v>
      </c>
      <c r="M3651" s="7" t="s">
        <v>4537</v>
      </c>
      <c r="N3651" s="7"/>
    </row>
    <row r="3652" spans="1:14" hidden="1" x14ac:dyDescent="0.35">
      <c r="A3652" s="7">
        <v>41301471</v>
      </c>
      <c r="B3652" s="7" t="s">
        <v>8143</v>
      </c>
      <c r="C3652" s="7" t="s">
        <v>4445</v>
      </c>
      <c r="D3652" s="7" t="s">
        <v>4462</v>
      </c>
      <c r="E3652" s="7" t="s">
        <v>0</v>
      </c>
      <c r="F3652" s="7" t="s">
        <v>0</v>
      </c>
      <c r="G3652" s="7">
        <v>0</v>
      </c>
      <c r="H3652" s="7">
        <v>16</v>
      </c>
      <c r="I3652" s="7">
        <v>0</v>
      </c>
      <c r="J3652" s="7">
        <v>16</v>
      </c>
      <c r="K3652" s="7" t="s">
        <v>0</v>
      </c>
      <c r="L3652" s="7">
        <v>0</v>
      </c>
      <c r="M3652" s="7" t="s">
        <v>4515</v>
      </c>
      <c r="N3652" s="7"/>
    </row>
    <row r="3653" spans="1:14" hidden="1" x14ac:dyDescent="0.35">
      <c r="A3653" s="7">
        <v>41401069</v>
      </c>
      <c r="B3653" s="7" t="s">
        <v>8144</v>
      </c>
      <c r="C3653" s="7" t="s">
        <v>4445</v>
      </c>
      <c r="D3653" s="7" t="s">
        <v>4446</v>
      </c>
      <c r="E3653" s="7" t="s">
        <v>0</v>
      </c>
      <c r="F3653" s="7" t="s">
        <v>0</v>
      </c>
      <c r="G3653" s="7">
        <v>15.26</v>
      </c>
      <c r="H3653" s="7">
        <v>0</v>
      </c>
      <c r="I3653" s="7">
        <v>0</v>
      </c>
      <c r="J3653" s="7">
        <v>15.26</v>
      </c>
      <c r="K3653" s="7" t="s">
        <v>0</v>
      </c>
      <c r="L3653" s="7">
        <v>1</v>
      </c>
      <c r="M3653" s="7" t="s">
        <v>4530</v>
      </c>
      <c r="N3653" s="7"/>
    </row>
    <row r="3654" spans="1:14" hidden="1" x14ac:dyDescent="0.35">
      <c r="A3654" s="7">
        <v>41401077</v>
      </c>
      <c r="B3654" s="7" t="s">
        <v>8145</v>
      </c>
      <c r="C3654" s="7" t="s">
        <v>4445</v>
      </c>
      <c r="D3654" s="7" t="s">
        <v>4446</v>
      </c>
      <c r="E3654" s="7" t="s">
        <v>0</v>
      </c>
      <c r="F3654" s="7" t="s">
        <v>0</v>
      </c>
      <c r="G3654" s="7">
        <v>15.26</v>
      </c>
      <c r="H3654" s="7">
        <v>0</v>
      </c>
      <c r="I3654" s="7">
        <v>0</v>
      </c>
      <c r="J3654" s="7">
        <v>15.26</v>
      </c>
      <c r="K3654" s="7" t="s">
        <v>0</v>
      </c>
      <c r="L3654" s="7">
        <v>1</v>
      </c>
      <c r="M3654" s="7" t="s">
        <v>4530</v>
      </c>
      <c r="N3654" s="7"/>
    </row>
    <row r="3655" spans="1:14" hidden="1" x14ac:dyDescent="0.35">
      <c r="A3655" s="7">
        <v>41401107</v>
      </c>
      <c r="B3655" s="7" t="s">
        <v>8146</v>
      </c>
      <c r="C3655" s="7" t="s">
        <v>4445</v>
      </c>
      <c r="D3655" s="7" t="s">
        <v>4446</v>
      </c>
      <c r="E3655" s="7" t="s">
        <v>0</v>
      </c>
      <c r="F3655" s="7" t="s">
        <v>0</v>
      </c>
      <c r="G3655" s="7">
        <v>35.71</v>
      </c>
      <c r="H3655" s="7">
        <v>0</v>
      </c>
      <c r="I3655" s="7">
        <v>0</v>
      </c>
      <c r="J3655" s="7">
        <v>35.71</v>
      </c>
      <c r="K3655" s="7" t="s">
        <v>0</v>
      </c>
      <c r="L3655" s="7">
        <v>1</v>
      </c>
      <c r="M3655" s="7" t="s">
        <v>4530</v>
      </c>
      <c r="N3655" s="7"/>
    </row>
    <row r="3656" spans="1:14" hidden="1" x14ac:dyDescent="0.35">
      <c r="A3656" s="7">
        <v>41401115</v>
      </c>
      <c r="B3656" s="7" t="s">
        <v>8147</v>
      </c>
      <c r="C3656" s="7" t="s">
        <v>4445</v>
      </c>
      <c r="D3656" s="7" t="s">
        <v>4446</v>
      </c>
      <c r="E3656" s="7" t="s">
        <v>0</v>
      </c>
      <c r="F3656" s="7" t="s">
        <v>0</v>
      </c>
      <c r="G3656" s="7">
        <v>20</v>
      </c>
      <c r="H3656" s="7">
        <v>0</v>
      </c>
      <c r="I3656" s="7">
        <v>0</v>
      </c>
      <c r="J3656" s="7">
        <v>20</v>
      </c>
      <c r="K3656" s="7" t="s">
        <v>0</v>
      </c>
      <c r="L3656" s="7">
        <v>1</v>
      </c>
      <c r="M3656" s="7" t="s">
        <v>4505</v>
      </c>
      <c r="N3656" s="7"/>
    </row>
    <row r="3657" spans="1:14" hidden="1" x14ac:dyDescent="0.35">
      <c r="A3657" s="7">
        <v>41401212</v>
      </c>
      <c r="B3657" s="7" t="s">
        <v>8148</v>
      </c>
      <c r="C3657" s="7" t="s">
        <v>4445</v>
      </c>
      <c r="D3657" s="7" t="s">
        <v>4446</v>
      </c>
      <c r="E3657" s="7" t="s">
        <v>0</v>
      </c>
      <c r="F3657" s="7" t="s">
        <v>0</v>
      </c>
      <c r="G3657" s="7">
        <v>28.8</v>
      </c>
      <c r="H3657" s="7">
        <v>0</v>
      </c>
      <c r="I3657" s="7">
        <v>0</v>
      </c>
      <c r="J3657" s="7">
        <v>28.8</v>
      </c>
      <c r="K3657" s="7" t="s">
        <v>0</v>
      </c>
      <c r="L3657" s="7">
        <v>1</v>
      </c>
      <c r="M3657" s="7" t="s">
        <v>4554</v>
      </c>
      <c r="N3657" s="7"/>
    </row>
    <row r="3658" spans="1:14" hidden="1" x14ac:dyDescent="0.35">
      <c r="A3658" s="7">
        <v>41401220</v>
      </c>
      <c r="B3658" s="7" t="s">
        <v>8149</v>
      </c>
      <c r="C3658" s="7" t="s">
        <v>4445</v>
      </c>
      <c r="D3658" s="7" t="s">
        <v>4446</v>
      </c>
      <c r="E3658" s="7" t="s">
        <v>0</v>
      </c>
      <c r="F3658" s="7" t="s">
        <v>0</v>
      </c>
      <c r="G3658" s="7">
        <v>139.94999999999999</v>
      </c>
      <c r="H3658" s="7">
        <v>0</v>
      </c>
      <c r="I3658" s="7">
        <v>0</v>
      </c>
      <c r="J3658" s="7">
        <v>139.94999999999999</v>
      </c>
      <c r="K3658" s="7" t="s">
        <v>0</v>
      </c>
      <c r="L3658" s="7">
        <v>1</v>
      </c>
      <c r="M3658" s="7" t="s">
        <v>4554</v>
      </c>
      <c r="N3658" s="7"/>
    </row>
    <row r="3659" spans="1:14" hidden="1" x14ac:dyDescent="0.35">
      <c r="A3659" s="7">
        <v>41401239</v>
      </c>
      <c r="B3659" s="7" t="s">
        <v>8150</v>
      </c>
      <c r="C3659" s="7" t="s">
        <v>4445</v>
      </c>
      <c r="D3659" s="7" t="s">
        <v>4446</v>
      </c>
      <c r="E3659" s="7" t="s">
        <v>0</v>
      </c>
      <c r="F3659" s="7" t="s">
        <v>0</v>
      </c>
      <c r="G3659" s="7">
        <v>16.05</v>
      </c>
      <c r="H3659" s="7">
        <v>0</v>
      </c>
      <c r="I3659" s="7">
        <v>0</v>
      </c>
      <c r="J3659" s="7">
        <v>16.05</v>
      </c>
      <c r="K3659" s="7" t="s">
        <v>0</v>
      </c>
      <c r="L3659" s="7">
        <v>1</v>
      </c>
      <c r="M3659" s="7" t="s">
        <v>4554</v>
      </c>
      <c r="N3659" s="7"/>
    </row>
    <row r="3660" spans="1:14" hidden="1" x14ac:dyDescent="0.35">
      <c r="A3660" s="7">
        <v>41401247</v>
      </c>
      <c r="B3660" s="7" t="s">
        <v>8151</v>
      </c>
      <c r="C3660" s="7" t="s">
        <v>4445</v>
      </c>
      <c r="D3660" s="7" t="s">
        <v>4446</v>
      </c>
      <c r="E3660" s="7" t="s">
        <v>0</v>
      </c>
      <c r="F3660" s="7" t="s">
        <v>0</v>
      </c>
      <c r="G3660" s="7">
        <v>10</v>
      </c>
      <c r="H3660" s="7">
        <v>0</v>
      </c>
      <c r="I3660" s="7">
        <v>0</v>
      </c>
      <c r="J3660" s="7">
        <v>10</v>
      </c>
      <c r="K3660" s="7" t="s">
        <v>0</v>
      </c>
      <c r="L3660" s="7">
        <v>1</v>
      </c>
      <c r="M3660" s="7" t="s">
        <v>4537</v>
      </c>
      <c r="N3660" s="7"/>
    </row>
    <row r="3661" spans="1:14" hidden="1" x14ac:dyDescent="0.35">
      <c r="A3661" s="7">
        <v>41401255</v>
      </c>
      <c r="B3661" s="7" t="s">
        <v>8152</v>
      </c>
      <c r="C3661" s="7" t="s">
        <v>4445</v>
      </c>
      <c r="D3661" s="7" t="s">
        <v>4446</v>
      </c>
      <c r="E3661" s="7" t="s">
        <v>0</v>
      </c>
      <c r="F3661" s="7" t="s">
        <v>0</v>
      </c>
      <c r="G3661" s="7">
        <v>3.36</v>
      </c>
      <c r="H3661" s="7">
        <v>0</v>
      </c>
      <c r="I3661" s="7">
        <v>0</v>
      </c>
      <c r="J3661" s="7">
        <v>3.36</v>
      </c>
      <c r="K3661" s="7" t="s">
        <v>0</v>
      </c>
      <c r="L3661" s="7">
        <v>0</v>
      </c>
      <c r="M3661" s="7" t="s">
        <v>6834</v>
      </c>
      <c r="N3661" s="7"/>
    </row>
    <row r="3662" spans="1:14" hidden="1" x14ac:dyDescent="0.35">
      <c r="A3662" s="7">
        <v>41401263</v>
      </c>
      <c r="B3662" s="7" t="s">
        <v>8153</v>
      </c>
      <c r="C3662" s="7" t="s">
        <v>4445</v>
      </c>
      <c r="D3662" s="7" t="s">
        <v>4446</v>
      </c>
      <c r="E3662" s="7" t="s">
        <v>0</v>
      </c>
      <c r="F3662" s="7" t="s">
        <v>0</v>
      </c>
      <c r="G3662" s="7">
        <v>35.56</v>
      </c>
      <c r="H3662" s="7">
        <v>0</v>
      </c>
      <c r="I3662" s="7">
        <v>0</v>
      </c>
      <c r="J3662" s="7">
        <v>35.56</v>
      </c>
      <c r="K3662" s="7" t="s">
        <v>0</v>
      </c>
      <c r="L3662" s="7">
        <v>1</v>
      </c>
      <c r="M3662" s="7" t="s">
        <v>4554</v>
      </c>
      <c r="N3662" s="7"/>
    </row>
    <row r="3663" spans="1:14" hidden="1" x14ac:dyDescent="0.35">
      <c r="A3663" s="7">
        <v>41401271</v>
      </c>
      <c r="B3663" s="7" t="s">
        <v>8154</v>
      </c>
      <c r="C3663" s="7" t="s">
        <v>4445</v>
      </c>
      <c r="D3663" s="7" t="s">
        <v>4446</v>
      </c>
      <c r="E3663" s="7" t="s">
        <v>0</v>
      </c>
      <c r="F3663" s="7" t="s">
        <v>0</v>
      </c>
      <c r="G3663" s="7">
        <v>11.5</v>
      </c>
      <c r="H3663" s="7">
        <v>0</v>
      </c>
      <c r="I3663" s="7">
        <v>0</v>
      </c>
      <c r="J3663" s="7">
        <v>11.5</v>
      </c>
      <c r="K3663" s="7" t="s">
        <v>0</v>
      </c>
      <c r="L3663" s="7">
        <v>1</v>
      </c>
      <c r="M3663" s="7" t="s">
        <v>4515</v>
      </c>
      <c r="N3663" s="7"/>
    </row>
    <row r="3664" spans="1:14" hidden="1" x14ac:dyDescent="0.35">
      <c r="A3664" s="7">
        <v>41401301</v>
      </c>
      <c r="B3664" s="7" t="s">
        <v>8155</v>
      </c>
      <c r="C3664" s="7" t="s">
        <v>4445</v>
      </c>
      <c r="D3664" s="7" t="s">
        <v>4446</v>
      </c>
      <c r="E3664" s="7" t="s">
        <v>0</v>
      </c>
      <c r="F3664" s="7" t="s">
        <v>0</v>
      </c>
      <c r="G3664" s="7">
        <v>13.45</v>
      </c>
      <c r="H3664" s="7">
        <v>0</v>
      </c>
      <c r="I3664" s="7">
        <v>0</v>
      </c>
      <c r="J3664" s="7">
        <v>13.45</v>
      </c>
      <c r="K3664" s="7" t="s">
        <v>0</v>
      </c>
      <c r="L3664" s="7">
        <v>1</v>
      </c>
      <c r="M3664" s="7" t="s">
        <v>4515</v>
      </c>
      <c r="N3664" s="7"/>
    </row>
    <row r="3665" spans="1:14" hidden="1" x14ac:dyDescent="0.35">
      <c r="A3665" s="7">
        <v>41401360</v>
      </c>
      <c r="B3665" s="7" t="s">
        <v>8156</v>
      </c>
      <c r="C3665" s="7" t="s">
        <v>4445</v>
      </c>
      <c r="D3665" s="7" t="s">
        <v>4446</v>
      </c>
      <c r="E3665" s="7" t="s">
        <v>0</v>
      </c>
      <c r="F3665" s="7" t="s">
        <v>0</v>
      </c>
      <c r="G3665" s="7">
        <v>15.88</v>
      </c>
      <c r="H3665" s="7">
        <v>0</v>
      </c>
      <c r="I3665" s="7">
        <v>0</v>
      </c>
      <c r="J3665" s="7">
        <v>15.88</v>
      </c>
      <c r="K3665" s="7" t="s">
        <v>0</v>
      </c>
      <c r="L3665" s="7">
        <v>1</v>
      </c>
      <c r="M3665" s="7" t="s">
        <v>4530</v>
      </c>
      <c r="N3665" s="7"/>
    </row>
    <row r="3666" spans="1:14" hidden="1" x14ac:dyDescent="0.35">
      <c r="A3666" s="7">
        <v>41401379</v>
      </c>
      <c r="B3666" s="7" t="s">
        <v>8157</v>
      </c>
      <c r="C3666" s="7" t="s">
        <v>4445</v>
      </c>
      <c r="D3666" s="7" t="s">
        <v>4446</v>
      </c>
      <c r="E3666" s="7" t="s">
        <v>0</v>
      </c>
      <c r="F3666" s="7" t="s">
        <v>0</v>
      </c>
      <c r="G3666" s="7">
        <v>13.3</v>
      </c>
      <c r="H3666" s="7">
        <v>0</v>
      </c>
      <c r="I3666" s="7">
        <v>0</v>
      </c>
      <c r="J3666" s="7">
        <v>13.3</v>
      </c>
      <c r="K3666" s="7" t="s">
        <v>0</v>
      </c>
      <c r="L3666" s="7">
        <v>1</v>
      </c>
      <c r="M3666" s="7" t="s">
        <v>4530</v>
      </c>
      <c r="N3666" s="7"/>
    </row>
    <row r="3667" spans="1:14" hidden="1" x14ac:dyDescent="0.35">
      <c r="A3667" s="7">
        <v>41401387</v>
      </c>
      <c r="B3667" s="7" t="s">
        <v>8158</v>
      </c>
      <c r="C3667" s="7" t="s">
        <v>4445</v>
      </c>
      <c r="D3667" s="7" t="s">
        <v>4446</v>
      </c>
      <c r="E3667" s="7" t="s">
        <v>0</v>
      </c>
      <c r="F3667" s="7" t="s">
        <v>0</v>
      </c>
      <c r="G3667" s="7">
        <v>13.3</v>
      </c>
      <c r="H3667" s="7">
        <v>0</v>
      </c>
      <c r="I3667" s="7">
        <v>0</v>
      </c>
      <c r="J3667" s="7">
        <v>13.3</v>
      </c>
      <c r="K3667" s="7" t="s">
        <v>0</v>
      </c>
      <c r="L3667" s="7">
        <v>1</v>
      </c>
      <c r="M3667" s="7" t="s">
        <v>4530</v>
      </c>
      <c r="N3667" s="7"/>
    </row>
    <row r="3668" spans="1:14" hidden="1" x14ac:dyDescent="0.35">
      <c r="A3668" s="7">
        <v>41401395</v>
      </c>
      <c r="B3668" s="7" t="s">
        <v>8159</v>
      </c>
      <c r="C3668" s="7" t="s">
        <v>4445</v>
      </c>
      <c r="D3668" s="7" t="s">
        <v>4446</v>
      </c>
      <c r="E3668" s="7" t="s">
        <v>0</v>
      </c>
      <c r="F3668" s="7" t="s">
        <v>0</v>
      </c>
      <c r="G3668" s="7">
        <v>13.3</v>
      </c>
      <c r="H3668" s="7">
        <v>0</v>
      </c>
      <c r="I3668" s="7">
        <v>0</v>
      </c>
      <c r="J3668" s="7">
        <v>13.3</v>
      </c>
      <c r="K3668" s="7" t="s">
        <v>0</v>
      </c>
      <c r="L3668" s="7">
        <v>1</v>
      </c>
      <c r="M3668" s="7" t="s">
        <v>4530</v>
      </c>
      <c r="N3668" s="7"/>
    </row>
    <row r="3669" spans="1:14" hidden="1" x14ac:dyDescent="0.35">
      <c r="A3669" s="7">
        <v>41401425</v>
      </c>
      <c r="B3669" s="7" t="s">
        <v>8160</v>
      </c>
      <c r="C3669" s="7" t="s">
        <v>4445</v>
      </c>
      <c r="D3669" s="7" t="s">
        <v>4446</v>
      </c>
      <c r="E3669" s="7" t="s">
        <v>0</v>
      </c>
      <c r="F3669" s="7" t="s">
        <v>0</v>
      </c>
      <c r="G3669" s="7">
        <v>17.22</v>
      </c>
      <c r="H3669" s="7">
        <v>0</v>
      </c>
      <c r="I3669" s="7">
        <v>0</v>
      </c>
      <c r="J3669" s="7">
        <v>17.22</v>
      </c>
      <c r="K3669" s="7" t="s">
        <v>0</v>
      </c>
      <c r="L3669" s="7">
        <v>1</v>
      </c>
      <c r="M3669" s="7" t="s">
        <v>4530</v>
      </c>
      <c r="N3669" s="7"/>
    </row>
    <row r="3670" spans="1:14" hidden="1" x14ac:dyDescent="0.35">
      <c r="A3670" s="7">
        <v>41401433</v>
      </c>
      <c r="B3670" s="7" t="s">
        <v>8161</v>
      </c>
      <c r="C3670" s="7" t="s">
        <v>4445</v>
      </c>
      <c r="D3670" s="7" t="s">
        <v>4446</v>
      </c>
      <c r="E3670" s="7" t="s">
        <v>0</v>
      </c>
      <c r="F3670" s="7" t="s">
        <v>0</v>
      </c>
      <c r="G3670" s="7">
        <v>1.59</v>
      </c>
      <c r="H3670" s="7">
        <v>0</v>
      </c>
      <c r="I3670" s="7">
        <v>0</v>
      </c>
      <c r="J3670" s="7">
        <v>1.59</v>
      </c>
      <c r="K3670" s="7" t="s">
        <v>0</v>
      </c>
      <c r="L3670" s="7">
        <v>1</v>
      </c>
      <c r="M3670" s="7" t="s">
        <v>4530</v>
      </c>
      <c r="N3670" s="7"/>
    </row>
    <row r="3671" spans="1:14" hidden="1" x14ac:dyDescent="0.35">
      <c r="A3671" s="7">
        <v>41401441</v>
      </c>
      <c r="B3671" s="7" t="s">
        <v>8162</v>
      </c>
      <c r="C3671" s="7" t="s">
        <v>4445</v>
      </c>
      <c r="D3671" s="7" t="s">
        <v>4446</v>
      </c>
      <c r="E3671" s="7" t="s">
        <v>0</v>
      </c>
      <c r="F3671" s="7" t="s">
        <v>0</v>
      </c>
      <c r="G3671" s="7">
        <v>24</v>
      </c>
      <c r="H3671" s="7">
        <v>0</v>
      </c>
      <c r="I3671" s="7">
        <v>0</v>
      </c>
      <c r="J3671" s="7">
        <v>24</v>
      </c>
      <c r="K3671" s="7" t="s">
        <v>0</v>
      </c>
      <c r="L3671" s="7">
        <v>1</v>
      </c>
      <c r="M3671" s="7" t="s">
        <v>4530</v>
      </c>
      <c r="N3671" s="7"/>
    </row>
    <row r="3672" spans="1:14" hidden="1" x14ac:dyDescent="0.35">
      <c r="A3672" s="7">
        <v>41401450</v>
      </c>
      <c r="B3672" s="7" t="s">
        <v>8163</v>
      </c>
      <c r="C3672" s="7" t="s">
        <v>4445</v>
      </c>
      <c r="D3672" s="7" t="s">
        <v>4446</v>
      </c>
      <c r="E3672" s="7" t="s">
        <v>0</v>
      </c>
      <c r="F3672" s="7" t="s">
        <v>0</v>
      </c>
      <c r="G3672" s="7">
        <v>1.68</v>
      </c>
      <c r="H3672" s="7">
        <v>0</v>
      </c>
      <c r="I3672" s="7">
        <v>0</v>
      </c>
      <c r="J3672" s="7">
        <v>1.68</v>
      </c>
      <c r="K3672" s="7" t="s">
        <v>0</v>
      </c>
      <c r="L3672" s="7">
        <v>1</v>
      </c>
      <c r="M3672" s="7" t="s">
        <v>4530</v>
      </c>
      <c r="N3672" s="7"/>
    </row>
    <row r="3673" spans="1:14" hidden="1" x14ac:dyDescent="0.35">
      <c r="A3673" s="7">
        <v>41401476</v>
      </c>
      <c r="B3673" s="7" t="s">
        <v>8164</v>
      </c>
      <c r="C3673" s="7" t="s">
        <v>4445</v>
      </c>
      <c r="D3673" s="7" t="s">
        <v>4446</v>
      </c>
      <c r="E3673" s="7" t="s">
        <v>0</v>
      </c>
      <c r="F3673" s="7" t="s">
        <v>0</v>
      </c>
      <c r="G3673" s="7">
        <v>48</v>
      </c>
      <c r="H3673" s="7">
        <v>0</v>
      </c>
      <c r="I3673" s="7">
        <v>0</v>
      </c>
      <c r="J3673" s="7">
        <v>48</v>
      </c>
      <c r="K3673" s="7" t="s">
        <v>0</v>
      </c>
      <c r="L3673" s="7">
        <v>1</v>
      </c>
      <c r="M3673" s="7" t="s">
        <v>4554</v>
      </c>
      <c r="N3673" s="7"/>
    </row>
    <row r="3674" spans="1:14" hidden="1" x14ac:dyDescent="0.35">
      <c r="A3674" s="7">
        <v>41401484</v>
      </c>
      <c r="B3674" s="7" t="s">
        <v>8165</v>
      </c>
      <c r="C3674" s="7" t="s">
        <v>4445</v>
      </c>
      <c r="D3674" s="7" t="s">
        <v>4446</v>
      </c>
      <c r="E3674" s="7" t="s">
        <v>0</v>
      </c>
      <c r="F3674" s="7" t="s">
        <v>0</v>
      </c>
      <c r="G3674" s="7">
        <v>28</v>
      </c>
      <c r="H3674" s="7">
        <v>0</v>
      </c>
      <c r="I3674" s="7">
        <v>0</v>
      </c>
      <c r="J3674" s="7">
        <v>28</v>
      </c>
      <c r="K3674" s="7" t="s">
        <v>0</v>
      </c>
      <c r="L3674" s="7">
        <v>1</v>
      </c>
      <c r="M3674" s="7" t="s">
        <v>4554</v>
      </c>
      <c r="N3674" s="7"/>
    </row>
    <row r="3675" spans="1:14" hidden="1" x14ac:dyDescent="0.35">
      <c r="A3675" s="7">
        <v>41401492</v>
      </c>
      <c r="B3675" s="7" t="s">
        <v>8166</v>
      </c>
      <c r="C3675" s="7" t="s">
        <v>4445</v>
      </c>
      <c r="D3675" s="7" t="s">
        <v>4446</v>
      </c>
      <c r="E3675" s="7" t="s">
        <v>0</v>
      </c>
      <c r="F3675" s="7" t="s">
        <v>0</v>
      </c>
      <c r="G3675" s="7">
        <v>60</v>
      </c>
      <c r="H3675" s="7">
        <v>0</v>
      </c>
      <c r="I3675" s="7">
        <v>0</v>
      </c>
      <c r="J3675" s="7">
        <v>60</v>
      </c>
      <c r="K3675" s="7" t="s">
        <v>0</v>
      </c>
      <c r="L3675" s="7">
        <v>1</v>
      </c>
      <c r="M3675" s="7" t="s">
        <v>4554</v>
      </c>
      <c r="N3675" s="7"/>
    </row>
    <row r="3676" spans="1:14" hidden="1" x14ac:dyDescent="0.35">
      <c r="A3676" s="7">
        <v>41401610</v>
      </c>
      <c r="B3676" s="7" t="s">
        <v>8167</v>
      </c>
      <c r="C3676" s="7" t="s">
        <v>4445</v>
      </c>
      <c r="D3676" s="7" t="s">
        <v>4446</v>
      </c>
      <c r="E3676" s="7" t="s">
        <v>0</v>
      </c>
      <c r="F3676" s="7" t="s">
        <v>0</v>
      </c>
      <c r="G3676" s="7">
        <v>13.3</v>
      </c>
      <c r="H3676" s="7">
        <v>0</v>
      </c>
      <c r="I3676" s="7">
        <v>0</v>
      </c>
      <c r="J3676" s="7">
        <v>13.3</v>
      </c>
      <c r="K3676" s="7" t="s">
        <v>0</v>
      </c>
      <c r="L3676" s="7">
        <v>1</v>
      </c>
      <c r="M3676" s="7" t="s">
        <v>4530</v>
      </c>
      <c r="N3676" s="7"/>
    </row>
    <row r="3677" spans="1:14" hidden="1" x14ac:dyDescent="0.35">
      <c r="A3677" s="7">
        <v>41401621</v>
      </c>
      <c r="B3677" s="7" t="s">
        <v>8168</v>
      </c>
      <c r="C3677" s="7" t="s">
        <v>4445</v>
      </c>
      <c r="D3677" s="7" t="s">
        <v>4446</v>
      </c>
      <c r="E3677" s="7" t="s">
        <v>0</v>
      </c>
      <c r="F3677" s="7" t="s">
        <v>0</v>
      </c>
      <c r="G3677" s="7">
        <v>13.3</v>
      </c>
      <c r="H3677" s="7">
        <v>0</v>
      </c>
      <c r="I3677" s="7">
        <v>0</v>
      </c>
      <c r="J3677" s="7">
        <v>13.3</v>
      </c>
      <c r="K3677" s="7" t="s">
        <v>0</v>
      </c>
      <c r="L3677" s="7">
        <v>1</v>
      </c>
      <c r="M3677" s="7" t="s">
        <v>4530</v>
      </c>
      <c r="N3677" s="7"/>
    </row>
    <row r="3678" spans="1:14" hidden="1" x14ac:dyDescent="0.35">
      <c r="A3678" s="7">
        <v>41401632</v>
      </c>
      <c r="B3678" s="7" t="s">
        <v>8169</v>
      </c>
      <c r="C3678" s="7" t="s">
        <v>4445</v>
      </c>
      <c r="D3678" s="7" t="s">
        <v>4446</v>
      </c>
      <c r="E3678" s="7" t="s">
        <v>0</v>
      </c>
      <c r="F3678" s="7" t="s">
        <v>0</v>
      </c>
      <c r="G3678" s="7">
        <v>13.3</v>
      </c>
      <c r="H3678" s="7">
        <v>0</v>
      </c>
      <c r="I3678" s="7">
        <v>0</v>
      </c>
      <c r="J3678" s="7">
        <v>13.3</v>
      </c>
      <c r="K3678" s="7" t="s">
        <v>0</v>
      </c>
      <c r="L3678" s="7">
        <v>1</v>
      </c>
      <c r="M3678" s="7" t="s">
        <v>4530</v>
      </c>
      <c r="N3678" s="7"/>
    </row>
    <row r="3679" spans="1:14" hidden="1" x14ac:dyDescent="0.35">
      <c r="A3679" s="7">
        <v>41401640</v>
      </c>
      <c r="B3679" s="7" t="s">
        <v>8170</v>
      </c>
      <c r="C3679" s="7" t="s">
        <v>4445</v>
      </c>
      <c r="D3679" s="7" t="s">
        <v>4446</v>
      </c>
      <c r="E3679" s="7" t="s">
        <v>0</v>
      </c>
      <c r="F3679" s="7" t="s">
        <v>0</v>
      </c>
      <c r="G3679" s="7">
        <v>23.4</v>
      </c>
      <c r="H3679" s="7">
        <v>0</v>
      </c>
      <c r="I3679" s="7">
        <v>0</v>
      </c>
      <c r="J3679" s="7">
        <v>23.4</v>
      </c>
      <c r="K3679" s="7" t="s">
        <v>0</v>
      </c>
      <c r="L3679" s="7">
        <v>1</v>
      </c>
      <c r="M3679" s="7" t="s">
        <v>4530</v>
      </c>
      <c r="N3679" s="7"/>
    </row>
    <row r="3680" spans="1:14" hidden="1" x14ac:dyDescent="0.35">
      <c r="A3680" s="7">
        <v>41501012</v>
      </c>
      <c r="B3680" s="7" t="s">
        <v>8171</v>
      </c>
      <c r="C3680" s="7" t="s">
        <v>4445</v>
      </c>
      <c r="D3680" s="7" t="s">
        <v>4446</v>
      </c>
      <c r="E3680" s="7" t="s">
        <v>0</v>
      </c>
      <c r="F3680" s="7" t="s">
        <v>0</v>
      </c>
      <c r="G3680" s="7">
        <v>38.4</v>
      </c>
      <c r="H3680" s="7">
        <v>0</v>
      </c>
      <c r="I3680" s="7">
        <v>0</v>
      </c>
      <c r="J3680" s="7">
        <v>38.4</v>
      </c>
      <c r="K3680" s="7" t="s">
        <v>0</v>
      </c>
      <c r="L3680" s="7">
        <v>1</v>
      </c>
      <c r="M3680" s="7" t="s">
        <v>4515</v>
      </c>
      <c r="N3680" s="7"/>
    </row>
    <row r="3681" spans="1:14" hidden="1" x14ac:dyDescent="0.35">
      <c r="A3681" s="7">
        <v>41501020</v>
      </c>
      <c r="B3681" s="7" t="s">
        <v>8172</v>
      </c>
      <c r="C3681" s="7" t="s">
        <v>4445</v>
      </c>
      <c r="D3681" s="7" t="s">
        <v>4462</v>
      </c>
      <c r="E3681" s="7" t="s">
        <v>0</v>
      </c>
      <c r="F3681" s="7" t="s">
        <v>0</v>
      </c>
      <c r="G3681" s="7">
        <v>22.8</v>
      </c>
      <c r="H3681" s="7">
        <v>24</v>
      </c>
      <c r="I3681" s="7">
        <v>0</v>
      </c>
      <c r="J3681" s="7">
        <v>46.8</v>
      </c>
      <c r="K3681" s="7" t="s">
        <v>0</v>
      </c>
      <c r="L3681" s="7">
        <v>1</v>
      </c>
      <c r="M3681" s="7" t="s">
        <v>4544</v>
      </c>
      <c r="N3681" s="7"/>
    </row>
    <row r="3682" spans="1:14" hidden="1" x14ac:dyDescent="0.35">
      <c r="A3682" s="7">
        <v>41501047</v>
      </c>
      <c r="B3682" s="7" t="s">
        <v>8173</v>
      </c>
      <c r="C3682" s="7" t="s">
        <v>4445</v>
      </c>
      <c r="D3682" s="7" t="s">
        <v>4462</v>
      </c>
      <c r="E3682" s="7" t="s">
        <v>0</v>
      </c>
      <c r="F3682" s="7" t="s">
        <v>0</v>
      </c>
      <c r="G3682" s="7">
        <v>0</v>
      </c>
      <c r="H3682" s="7">
        <v>14.4</v>
      </c>
      <c r="I3682" s="7">
        <v>0</v>
      </c>
      <c r="J3682" s="7">
        <v>14.4</v>
      </c>
      <c r="K3682" s="7" t="s">
        <v>0</v>
      </c>
      <c r="L3682" s="7">
        <v>1</v>
      </c>
      <c r="M3682" s="7" t="s">
        <v>4544</v>
      </c>
      <c r="N3682" s="7"/>
    </row>
    <row r="3683" spans="1:14" ht="26" hidden="1" x14ac:dyDescent="0.35">
      <c r="A3683" s="7">
        <v>41501063</v>
      </c>
      <c r="B3683" s="7" t="s">
        <v>8174</v>
      </c>
      <c r="C3683" s="7" t="s">
        <v>4445</v>
      </c>
      <c r="D3683" s="7" t="s">
        <v>4446</v>
      </c>
      <c r="E3683" s="7" t="s">
        <v>0</v>
      </c>
      <c r="F3683" s="7" t="s">
        <v>0</v>
      </c>
      <c r="G3683" s="7">
        <v>28.8</v>
      </c>
      <c r="H3683" s="7">
        <v>0</v>
      </c>
      <c r="I3683" s="7">
        <v>0</v>
      </c>
      <c r="J3683" s="7">
        <v>28.8</v>
      </c>
      <c r="K3683" s="7" t="s">
        <v>0</v>
      </c>
      <c r="L3683" s="7">
        <v>1</v>
      </c>
      <c r="M3683" s="7" t="s">
        <v>6685</v>
      </c>
      <c r="N3683" s="7"/>
    </row>
    <row r="3684" spans="1:14" ht="26" hidden="1" x14ac:dyDescent="0.35">
      <c r="A3684" s="7">
        <v>41501071</v>
      </c>
      <c r="B3684" s="7" t="s">
        <v>8175</v>
      </c>
      <c r="C3684" s="7" t="s">
        <v>4445</v>
      </c>
      <c r="D3684" s="7" t="s">
        <v>4446</v>
      </c>
      <c r="E3684" s="7" t="s">
        <v>0</v>
      </c>
      <c r="F3684" s="7" t="s">
        <v>0</v>
      </c>
      <c r="G3684" s="7">
        <v>36</v>
      </c>
      <c r="H3684" s="7">
        <v>0</v>
      </c>
      <c r="I3684" s="7">
        <v>0</v>
      </c>
      <c r="J3684" s="7">
        <v>36</v>
      </c>
      <c r="K3684" s="7" t="s">
        <v>0</v>
      </c>
      <c r="L3684" s="7">
        <v>1</v>
      </c>
      <c r="M3684" s="7" t="s">
        <v>6685</v>
      </c>
      <c r="N3684" s="7"/>
    </row>
    <row r="3685" spans="1:14" ht="26" hidden="1" x14ac:dyDescent="0.35">
      <c r="A3685" s="7">
        <v>41501080</v>
      </c>
      <c r="B3685" s="7" t="s">
        <v>8176</v>
      </c>
      <c r="C3685" s="7" t="s">
        <v>4445</v>
      </c>
      <c r="D3685" s="7" t="s">
        <v>4446</v>
      </c>
      <c r="E3685" s="7" t="s">
        <v>0</v>
      </c>
      <c r="F3685" s="7" t="s">
        <v>0</v>
      </c>
      <c r="G3685" s="7">
        <v>24</v>
      </c>
      <c r="H3685" s="7">
        <v>0</v>
      </c>
      <c r="I3685" s="7">
        <v>0</v>
      </c>
      <c r="J3685" s="7">
        <v>24</v>
      </c>
      <c r="K3685" s="7" t="s">
        <v>0</v>
      </c>
      <c r="L3685" s="7">
        <v>1</v>
      </c>
      <c r="M3685" s="7" t="s">
        <v>6685</v>
      </c>
      <c r="N3685" s="7"/>
    </row>
    <row r="3686" spans="1:14" ht="26" hidden="1" x14ac:dyDescent="0.35">
      <c r="A3686" s="7">
        <v>41501098</v>
      </c>
      <c r="B3686" s="7" t="s">
        <v>8177</v>
      </c>
      <c r="C3686" s="7" t="s">
        <v>4445</v>
      </c>
      <c r="D3686" s="7" t="s">
        <v>4446</v>
      </c>
      <c r="E3686" s="7" t="s">
        <v>0</v>
      </c>
      <c r="F3686" s="7" t="s">
        <v>0</v>
      </c>
      <c r="G3686" s="7">
        <v>48</v>
      </c>
      <c r="H3686" s="7">
        <v>0</v>
      </c>
      <c r="I3686" s="7">
        <v>0</v>
      </c>
      <c r="J3686" s="7">
        <v>48</v>
      </c>
      <c r="K3686" s="7" t="s">
        <v>0</v>
      </c>
      <c r="L3686" s="7">
        <v>1</v>
      </c>
      <c r="M3686" s="7" t="s">
        <v>6685</v>
      </c>
      <c r="N3686" s="7"/>
    </row>
    <row r="3687" spans="1:14" ht="26" hidden="1" x14ac:dyDescent="0.35">
      <c r="A3687" s="7">
        <v>41501101</v>
      </c>
      <c r="B3687" s="7" t="s">
        <v>8178</v>
      </c>
      <c r="C3687" s="7" t="s">
        <v>4445</v>
      </c>
      <c r="D3687" s="7" t="s">
        <v>4446</v>
      </c>
      <c r="E3687" s="7" t="s">
        <v>0</v>
      </c>
      <c r="F3687" s="7" t="s">
        <v>0</v>
      </c>
      <c r="G3687" s="7">
        <v>14.4</v>
      </c>
      <c r="H3687" s="7">
        <v>0</v>
      </c>
      <c r="I3687" s="7">
        <v>0</v>
      </c>
      <c r="J3687" s="7">
        <v>14.4</v>
      </c>
      <c r="K3687" s="7" t="s">
        <v>0</v>
      </c>
      <c r="L3687" s="7">
        <v>1</v>
      </c>
      <c r="M3687" s="7" t="s">
        <v>6685</v>
      </c>
      <c r="N3687" s="7"/>
    </row>
    <row r="3688" spans="1:14" ht="26" hidden="1" x14ac:dyDescent="0.35">
      <c r="A3688" s="7">
        <v>41501110</v>
      </c>
      <c r="B3688" s="7" t="s">
        <v>8179</v>
      </c>
      <c r="C3688" s="7" t="s">
        <v>4445</v>
      </c>
      <c r="D3688" s="7" t="s">
        <v>4446</v>
      </c>
      <c r="E3688" s="7" t="s">
        <v>0</v>
      </c>
      <c r="F3688" s="7" t="s">
        <v>0</v>
      </c>
      <c r="G3688" s="7">
        <v>6.4</v>
      </c>
      <c r="H3688" s="7">
        <v>0</v>
      </c>
      <c r="I3688" s="7">
        <v>0</v>
      </c>
      <c r="J3688" s="7">
        <v>6.4</v>
      </c>
      <c r="K3688" s="7" t="s">
        <v>0</v>
      </c>
      <c r="L3688" s="7">
        <v>1</v>
      </c>
      <c r="M3688" s="7" t="s">
        <v>6685</v>
      </c>
      <c r="N3688" s="7"/>
    </row>
    <row r="3689" spans="1:14" hidden="1" x14ac:dyDescent="0.35">
      <c r="A3689" s="7">
        <v>41501128</v>
      </c>
      <c r="B3689" s="7" t="s">
        <v>8180</v>
      </c>
      <c r="C3689" s="7" t="s">
        <v>4445</v>
      </c>
      <c r="D3689" s="7" t="s">
        <v>4446</v>
      </c>
      <c r="E3689" s="7" t="s">
        <v>0</v>
      </c>
      <c r="F3689" s="7" t="s">
        <v>0</v>
      </c>
      <c r="G3689" s="7">
        <v>25.2</v>
      </c>
      <c r="H3689" s="7">
        <v>0</v>
      </c>
      <c r="I3689" s="7">
        <v>0</v>
      </c>
      <c r="J3689" s="7">
        <v>25.2</v>
      </c>
      <c r="K3689" s="7" t="s">
        <v>0</v>
      </c>
      <c r="L3689" s="7">
        <v>1</v>
      </c>
      <c r="M3689" s="7" t="s">
        <v>4515</v>
      </c>
      <c r="N3689" s="7"/>
    </row>
    <row r="3690" spans="1:14" ht="26" hidden="1" x14ac:dyDescent="0.35">
      <c r="A3690" s="7">
        <v>41501136</v>
      </c>
      <c r="B3690" s="7" t="s">
        <v>8181</v>
      </c>
      <c r="C3690" s="7" t="s">
        <v>4445</v>
      </c>
      <c r="D3690" s="7" t="s">
        <v>4446</v>
      </c>
      <c r="E3690" s="7" t="s">
        <v>0</v>
      </c>
      <c r="F3690" s="7" t="s">
        <v>0</v>
      </c>
      <c r="G3690" s="7">
        <v>6.4</v>
      </c>
      <c r="H3690" s="7">
        <v>0</v>
      </c>
      <c r="I3690" s="7">
        <v>0</v>
      </c>
      <c r="J3690" s="7">
        <v>6.4</v>
      </c>
      <c r="K3690" s="7" t="s">
        <v>0</v>
      </c>
      <c r="L3690" s="7">
        <v>1</v>
      </c>
      <c r="M3690" s="7" t="s">
        <v>6685</v>
      </c>
      <c r="N3690" s="7"/>
    </row>
    <row r="3691" spans="1:14" hidden="1" x14ac:dyDescent="0.35">
      <c r="A3691" s="7">
        <v>41501144</v>
      </c>
      <c r="B3691" s="7" t="s">
        <v>8182</v>
      </c>
      <c r="C3691" s="7" t="s">
        <v>4445</v>
      </c>
      <c r="D3691" s="7" t="s">
        <v>4446</v>
      </c>
      <c r="E3691" s="7" t="s">
        <v>0</v>
      </c>
      <c r="F3691" s="7" t="s">
        <v>0</v>
      </c>
      <c r="G3691" s="7">
        <v>120</v>
      </c>
      <c r="H3691" s="7">
        <v>0</v>
      </c>
      <c r="I3691" s="7">
        <v>0</v>
      </c>
      <c r="J3691" s="7">
        <v>120</v>
      </c>
      <c r="K3691" s="7" t="s">
        <v>0</v>
      </c>
      <c r="L3691" s="7">
        <v>1</v>
      </c>
      <c r="M3691" s="7" t="s">
        <v>4515</v>
      </c>
      <c r="N3691" s="7"/>
    </row>
    <row r="3692" spans="1:14" ht="26" hidden="1" x14ac:dyDescent="0.35">
      <c r="A3692" s="7">
        <v>41501195</v>
      </c>
      <c r="B3692" s="7" t="s">
        <v>8183</v>
      </c>
      <c r="C3692" s="7" t="s">
        <v>4445</v>
      </c>
      <c r="D3692" s="7" t="s">
        <v>4446</v>
      </c>
      <c r="E3692" s="7" t="s">
        <v>0</v>
      </c>
      <c r="F3692" s="7" t="s">
        <v>0</v>
      </c>
      <c r="G3692" s="7">
        <v>30.72</v>
      </c>
      <c r="H3692" s="7">
        <v>0</v>
      </c>
      <c r="I3692" s="7">
        <v>0</v>
      </c>
      <c r="J3692" s="7">
        <v>30.72</v>
      </c>
      <c r="K3692" s="7" t="s">
        <v>0</v>
      </c>
      <c r="L3692" s="7">
        <v>0</v>
      </c>
      <c r="M3692" s="7" t="s">
        <v>6685</v>
      </c>
      <c r="N3692" s="7"/>
    </row>
    <row r="3693" spans="1:14" hidden="1" x14ac:dyDescent="0.35">
      <c r="A3693" s="7">
        <v>41501268</v>
      </c>
      <c r="B3693" s="7" t="s">
        <v>8184</v>
      </c>
      <c r="C3693" s="7" t="s">
        <v>4445</v>
      </c>
      <c r="D3693" s="7" t="s">
        <v>4446</v>
      </c>
      <c r="E3693" s="7" t="s">
        <v>0</v>
      </c>
      <c r="F3693" s="7" t="s">
        <v>0</v>
      </c>
      <c r="G3693" s="7">
        <v>11.55</v>
      </c>
      <c r="H3693" s="7">
        <v>0</v>
      </c>
      <c r="I3693" s="7">
        <v>0</v>
      </c>
      <c r="J3693" s="7">
        <v>11.55</v>
      </c>
      <c r="K3693" s="7" t="s">
        <v>0</v>
      </c>
      <c r="L3693" s="7">
        <v>1</v>
      </c>
      <c r="M3693" s="7" t="s">
        <v>4544</v>
      </c>
      <c r="N3693" s="7"/>
    </row>
    <row r="3694" spans="1:14" hidden="1" x14ac:dyDescent="0.35">
      <c r="A3694" s="7">
        <v>96001010</v>
      </c>
      <c r="B3694" s="7" t="s">
        <v>8185</v>
      </c>
      <c r="C3694" s="7" t="s">
        <v>4445</v>
      </c>
      <c r="D3694" s="7" t="s">
        <v>4452</v>
      </c>
      <c r="E3694" s="7" t="s">
        <v>0</v>
      </c>
      <c r="F3694" s="7" t="s">
        <v>0</v>
      </c>
      <c r="G3694" s="7">
        <v>593.70000000000005</v>
      </c>
      <c r="H3694" s="7">
        <v>190</v>
      </c>
      <c r="I3694" s="7">
        <v>100</v>
      </c>
      <c r="J3694" s="7">
        <v>883.7</v>
      </c>
      <c r="K3694" s="7" t="s">
        <v>0</v>
      </c>
      <c r="L3694" s="7">
        <v>1</v>
      </c>
      <c r="M3694" s="7" t="s">
        <v>8186</v>
      </c>
      <c r="N3694" s="7"/>
    </row>
    <row r="3695" spans="1:14" hidden="1" x14ac:dyDescent="0.35">
      <c r="A3695" s="7">
        <v>97001011</v>
      </c>
      <c r="B3695" s="7" t="s">
        <v>8187</v>
      </c>
      <c r="C3695" s="7" t="s">
        <v>4445</v>
      </c>
      <c r="D3695" s="7" t="s">
        <v>4452</v>
      </c>
      <c r="E3695" s="7" t="s">
        <v>0</v>
      </c>
      <c r="F3695" s="7" t="s">
        <v>0</v>
      </c>
      <c r="G3695" s="7">
        <v>920.5</v>
      </c>
      <c r="H3695" s="7">
        <v>190</v>
      </c>
      <c r="I3695" s="7">
        <v>120</v>
      </c>
      <c r="J3695" s="7">
        <v>1230.5</v>
      </c>
      <c r="K3695" s="7" t="s">
        <v>0</v>
      </c>
      <c r="L3695" s="7">
        <v>1</v>
      </c>
      <c r="M3695" s="7" t="s">
        <v>8186</v>
      </c>
      <c r="N3695" s="7"/>
    </row>
    <row r="3696" spans="1:14" hidden="1" x14ac:dyDescent="0.35">
      <c r="A3696" s="7">
        <v>97002012</v>
      </c>
      <c r="B3696" s="7" t="s">
        <v>8188</v>
      </c>
      <c r="C3696" s="7" t="s">
        <v>4445</v>
      </c>
      <c r="D3696" s="7" t="s">
        <v>4452</v>
      </c>
      <c r="E3696" s="7" t="s">
        <v>132</v>
      </c>
      <c r="F3696" s="7" t="s">
        <v>132</v>
      </c>
      <c r="G3696" s="7">
        <v>1120.5</v>
      </c>
      <c r="H3696" s="7">
        <v>190</v>
      </c>
      <c r="I3696" s="7">
        <v>120</v>
      </c>
      <c r="J3696" s="7">
        <v>1430.5</v>
      </c>
      <c r="K3696" s="7" t="s">
        <v>0</v>
      </c>
      <c r="L3696" s="7">
        <v>0</v>
      </c>
      <c r="M3696" s="7" t="s">
        <v>8186</v>
      </c>
      <c r="N3696" s="7"/>
    </row>
    <row r="3697" spans="1:14" hidden="1" x14ac:dyDescent="0.35">
      <c r="A3697" s="7">
        <v>99003015</v>
      </c>
      <c r="B3697" s="7" t="s">
        <v>8189</v>
      </c>
      <c r="C3697" s="7" t="s">
        <v>4445</v>
      </c>
      <c r="D3697" s="7" t="s">
        <v>4452</v>
      </c>
      <c r="E3697" s="7" t="s">
        <v>0</v>
      </c>
      <c r="F3697" s="7" t="s">
        <v>0</v>
      </c>
      <c r="G3697" s="7">
        <v>123.5</v>
      </c>
      <c r="H3697" s="7">
        <v>0</v>
      </c>
      <c r="I3697" s="7">
        <v>6.5</v>
      </c>
      <c r="J3697" s="7">
        <v>130</v>
      </c>
      <c r="K3697" s="7" t="s">
        <v>0</v>
      </c>
      <c r="L3697" s="7">
        <v>1</v>
      </c>
      <c r="M3697" s="7" t="s">
        <v>8186</v>
      </c>
      <c r="N3697" s="7"/>
    </row>
    <row r="3698" spans="1:14" hidden="1" x14ac:dyDescent="0.35">
      <c r="A3698" s="7">
        <v>99080010</v>
      </c>
      <c r="B3698" s="7" t="s">
        <v>8190</v>
      </c>
      <c r="C3698" s="7" t="s">
        <v>4445</v>
      </c>
      <c r="D3698" s="7" t="s">
        <v>4452</v>
      </c>
      <c r="E3698" s="7" t="s">
        <v>0</v>
      </c>
      <c r="F3698" s="7" t="s">
        <v>0</v>
      </c>
      <c r="G3698" s="7">
        <v>15.2</v>
      </c>
      <c r="H3698" s="7">
        <v>0</v>
      </c>
      <c r="I3698" s="7">
        <v>0</v>
      </c>
      <c r="J3698" s="7">
        <v>15.2</v>
      </c>
      <c r="K3698" s="7" t="s">
        <v>0</v>
      </c>
      <c r="L3698" s="7">
        <v>0</v>
      </c>
      <c r="M3698" s="7" t="s">
        <v>8186</v>
      </c>
      <c r="N3698" s="7"/>
    </row>
    <row r="3699" spans="1:14" ht="26" hidden="1" x14ac:dyDescent="0.35">
      <c r="A3699" s="7">
        <v>40402118</v>
      </c>
      <c r="B3699" s="7" t="s">
        <v>8191</v>
      </c>
      <c r="C3699" s="7" t="s">
        <v>4445</v>
      </c>
      <c r="D3699" s="7" t="s">
        <v>4462</v>
      </c>
      <c r="E3699" s="7" t="s">
        <v>0</v>
      </c>
      <c r="F3699" s="7" t="s">
        <v>0</v>
      </c>
      <c r="G3699" s="7">
        <v>144.05000000000001</v>
      </c>
      <c r="H3699" s="7">
        <v>0</v>
      </c>
      <c r="I3699" s="7">
        <v>0</v>
      </c>
      <c r="J3699" s="7">
        <v>144.05000000000001</v>
      </c>
      <c r="K3699" s="7" t="s">
        <v>0</v>
      </c>
      <c r="L3699" s="7">
        <v>1</v>
      </c>
      <c r="M3699" s="7" t="s">
        <v>8192</v>
      </c>
      <c r="N3699" s="7"/>
    </row>
    <row r="3700" spans="1:14" ht="26" hidden="1" x14ac:dyDescent="0.35">
      <c r="A3700" s="7">
        <v>40402126</v>
      </c>
      <c r="B3700" s="7" t="s">
        <v>8193</v>
      </c>
      <c r="C3700" s="7" t="s">
        <v>4445</v>
      </c>
      <c r="D3700" s="7" t="s">
        <v>4462</v>
      </c>
      <c r="E3700" s="7" t="s">
        <v>0</v>
      </c>
      <c r="F3700" s="7" t="s">
        <v>0</v>
      </c>
      <c r="G3700" s="7">
        <v>153.65</v>
      </c>
      <c r="H3700" s="7">
        <v>0</v>
      </c>
      <c r="I3700" s="7">
        <v>0</v>
      </c>
      <c r="J3700" s="7">
        <v>153.65</v>
      </c>
      <c r="K3700" s="7" t="s">
        <v>0</v>
      </c>
      <c r="L3700" s="7">
        <v>1</v>
      </c>
      <c r="M3700" s="7" t="s">
        <v>8192</v>
      </c>
      <c r="N3700" s="7"/>
    </row>
    <row r="3701" spans="1:14" hidden="1" x14ac:dyDescent="0.35">
      <c r="A3701" s="7">
        <v>40402134</v>
      </c>
      <c r="B3701" s="7" t="s">
        <v>8194</v>
      </c>
      <c r="C3701" s="7" t="s">
        <v>4445</v>
      </c>
      <c r="D3701" s="7" t="s">
        <v>4462</v>
      </c>
      <c r="E3701" s="7" t="s">
        <v>0</v>
      </c>
      <c r="F3701" s="7" t="s">
        <v>0</v>
      </c>
      <c r="G3701" s="7">
        <v>16.93</v>
      </c>
      <c r="H3701" s="7">
        <v>0</v>
      </c>
      <c r="I3701" s="7">
        <v>0</v>
      </c>
      <c r="J3701" s="7">
        <v>16.93</v>
      </c>
      <c r="K3701" s="7" t="s">
        <v>0</v>
      </c>
      <c r="L3701" s="7">
        <v>1</v>
      </c>
      <c r="M3701" s="7" t="s">
        <v>8192</v>
      </c>
      <c r="N3701" s="7"/>
    </row>
    <row r="3702" spans="1:14" hidden="1" x14ac:dyDescent="0.35">
      <c r="A3702" s="7">
        <v>94001014</v>
      </c>
      <c r="B3702" s="7" t="s">
        <v>8195</v>
      </c>
      <c r="C3702" s="7" t="s">
        <v>4445</v>
      </c>
      <c r="D3702" s="7" t="s">
        <v>4462</v>
      </c>
      <c r="E3702" s="7" t="s">
        <v>0</v>
      </c>
      <c r="F3702" s="7" t="s">
        <v>0</v>
      </c>
      <c r="G3702" s="7">
        <v>386.86</v>
      </c>
      <c r="H3702" s="7">
        <v>0</v>
      </c>
      <c r="I3702" s="7">
        <v>0</v>
      </c>
      <c r="J3702" s="7">
        <v>386.86</v>
      </c>
      <c r="K3702" s="7" t="s">
        <v>0</v>
      </c>
      <c r="L3702" s="7">
        <v>1</v>
      </c>
      <c r="M3702" s="7" t="s">
        <v>8192</v>
      </c>
      <c r="N3702" s="7"/>
    </row>
    <row r="3703" spans="1:14" hidden="1" x14ac:dyDescent="0.35">
      <c r="A3703" s="7">
        <v>94002010</v>
      </c>
      <c r="B3703" s="7" t="s">
        <v>8196</v>
      </c>
      <c r="C3703" s="7" t="s">
        <v>4445</v>
      </c>
      <c r="D3703" s="7" t="s">
        <v>4462</v>
      </c>
      <c r="E3703" s="7" t="s">
        <v>0</v>
      </c>
      <c r="F3703" s="7" t="s">
        <v>0</v>
      </c>
      <c r="G3703" s="7">
        <v>300</v>
      </c>
      <c r="H3703" s="7">
        <v>0</v>
      </c>
      <c r="I3703" s="7">
        <v>0</v>
      </c>
      <c r="J3703" s="7">
        <v>300</v>
      </c>
      <c r="K3703" s="7" t="s">
        <v>0</v>
      </c>
      <c r="L3703" s="7">
        <v>1</v>
      </c>
      <c r="M3703" s="7" t="s">
        <v>8192</v>
      </c>
      <c r="N3703" s="7"/>
    </row>
    <row r="3704" spans="1:14" hidden="1" x14ac:dyDescent="0.35">
      <c r="A3704" s="7">
        <v>94005010</v>
      </c>
      <c r="B3704" s="7" t="s">
        <v>8197</v>
      </c>
      <c r="C3704" s="7" t="s">
        <v>4445</v>
      </c>
      <c r="D3704" s="7" t="s">
        <v>4462</v>
      </c>
      <c r="E3704" s="7" t="s">
        <v>0</v>
      </c>
      <c r="F3704" s="7" t="s">
        <v>0</v>
      </c>
      <c r="G3704" s="7">
        <v>340</v>
      </c>
      <c r="H3704" s="7">
        <v>0</v>
      </c>
      <c r="I3704" s="7">
        <v>0</v>
      </c>
      <c r="J3704" s="7">
        <v>340</v>
      </c>
      <c r="K3704" s="7" t="s">
        <v>0</v>
      </c>
      <c r="L3704" s="7">
        <v>1</v>
      </c>
      <c r="M3704" s="7" t="s">
        <v>8192</v>
      </c>
      <c r="N3704" s="7"/>
    </row>
    <row r="3705" spans="1:14" hidden="1" x14ac:dyDescent="0.35">
      <c r="A3705" s="7">
        <v>94006016</v>
      </c>
      <c r="B3705" s="7" t="s">
        <v>8198</v>
      </c>
      <c r="C3705" s="7" t="s">
        <v>4445</v>
      </c>
      <c r="D3705" s="7" t="s">
        <v>4462</v>
      </c>
      <c r="E3705" s="7" t="s">
        <v>0</v>
      </c>
      <c r="F3705" s="7" t="s">
        <v>0</v>
      </c>
      <c r="G3705" s="7">
        <v>350</v>
      </c>
      <c r="H3705" s="7">
        <v>0</v>
      </c>
      <c r="I3705" s="7">
        <v>0</v>
      </c>
      <c r="J3705" s="7">
        <v>350</v>
      </c>
      <c r="K3705" s="7" t="s">
        <v>0</v>
      </c>
      <c r="L3705" s="7">
        <v>1</v>
      </c>
      <c r="M3705" s="7" t="s">
        <v>8192</v>
      </c>
      <c r="N3705" s="7"/>
    </row>
    <row r="3706" spans="1:14" hidden="1" x14ac:dyDescent="0.35">
      <c r="A3706" s="7">
        <v>94007012</v>
      </c>
      <c r="B3706" s="7" t="s">
        <v>8199</v>
      </c>
      <c r="C3706" s="7" t="s">
        <v>4445</v>
      </c>
      <c r="D3706" s="7" t="s">
        <v>4462</v>
      </c>
      <c r="E3706" s="7" t="s">
        <v>0</v>
      </c>
      <c r="F3706" s="7" t="s">
        <v>0</v>
      </c>
      <c r="G3706" s="7">
        <v>450</v>
      </c>
      <c r="H3706" s="7">
        <v>0</v>
      </c>
      <c r="I3706" s="7">
        <v>0</v>
      </c>
      <c r="J3706" s="7">
        <v>450</v>
      </c>
      <c r="K3706" s="7" t="s">
        <v>0</v>
      </c>
      <c r="L3706" s="7">
        <v>1</v>
      </c>
      <c r="M3706" s="7" t="s">
        <v>8192</v>
      </c>
      <c r="N3706" s="7"/>
    </row>
    <row r="3707" spans="1:14" hidden="1" x14ac:dyDescent="0.35">
      <c r="A3707" s="7">
        <v>94008019</v>
      </c>
      <c r="B3707" s="7" t="s">
        <v>8200</v>
      </c>
      <c r="C3707" s="7" t="s">
        <v>4445</v>
      </c>
      <c r="D3707" s="7" t="s">
        <v>4462</v>
      </c>
      <c r="E3707" s="7" t="s">
        <v>0</v>
      </c>
      <c r="F3707" s="7" t="s">
        <v>0</v>
      </c>
      <c r="G3707" s="7">
        <v>1137.77</v>
      </c>
      <c r="H3707" s="7">
        <v>0</v>
      </c>
      <c r="I3707" s="7">
        <v>0</v>
      </c>
      <c r="J3707" s="7">
        <v>1137.77</v>
      </c>
      <c r="K3707" s="7" t="s">
        <v>0</v>
      </c>
      <c r="L3707" s="7">
        <v>1</v>
      </c>
      <c r="M3707" s="7" t="s">
        <v>8192</v>
      </c>
      <c r="N3707" s="7"/>
    </row>
    <row r="3708" spans="1:14" hidden="1" x14ac:dyDescent="0.35">
      <c r="A3708" s="7">
        <v>94009015</v>
      </c>
      <c r="B3708" s="7" t="s">
        <v>8201</v>
      </c>
      <c r="C3708" s="7" t="s">
        <v>4445</v>
      </c>
      <c r="D3708" s="7" t="s">
        <v>4462</v>
      </c>
      <c r="E3708" s="7" t="s">
        <v>0</v>
      </c>
      <c r="F3708" s="7" t="s">
        <v>0</v>
      </c>
      <c r="G3708" s="7">
        <v>57.65</v>
      </c>
      <c r="H3708" s="7">
        <v>0</v>
      </c>
      <c r="I3708" s="7">
        <v>0</v>
      </c>
      <c r="J3708" s="7">
        <v>57.65</v>
      </c>
      <c r="K3708" s="7" t="s">
        <v>0</v>
      </c>
      <c r="L3708" s="7">
        <v>1</v>
      </c>
      <c r="M3708" s="7" t="s">
        <v>8192</v>
      </c>
      <c r="N3708" s="7"/>
    </row>
    <row r="3709" spans="1:14" hidden="1" x14ac:dyDescent="0.35">
      <c r="A3709" s="7">
        <v>94020019</v>
      </c>
      <c r="B3709" s="7" t="s">
        <v>8202</v>
      </c>
      <c r="C3709" s="7" t="s">
        <v>4445</v>
      </c>
      <c r="D3709" s="7" t="s">
        <v>4462</v>
      </c>
      <c r="E3709" s="7" t="s">
        <v>0</v>
      </c>
      <c r="F3709" s="7" t="s">
        <v>0</v>
      </c>
      <c r="G3709" s="7">
        <v>6.73</v>
      </c>
      <c r="H3709" s="7">
        <v>0</v>
      </c>
      <c r="I3709" s="7">
        <v>0</v>
      </c>
      <c r="J3709" s="7">
        <v>6.73</v>
      </c>
      <c r="K3709" s="7" t="s">
        <v>0</v>
      </c>
      <c r="L3709" s="7">
        <v>1</v>
      </c>
      <c r="M3709" s="7" t="s">
        <v>8192</v>
      </c>
      <c r="N3709" s="7"/>
    </row>
    <row r="3710" spans="1:14" hidden="1" x14ac:dyDescent="0.35">
      <c r="A3710" s="7">
        <v>94030010</v>
      </c>
      <c r="B3710" s="7" t="s">
        <v>8203</v>
      </c>
      <c r="C3710" s="7" t="s">
        <v>4445</v>
      </c>
      <c r="D3710" s="7" t="s">
        <v>4452</v>
      </c>
      <c r="E3710" s="7" t="s">
        <v>0</v>
      </c>
      <c r="F3710" s="7" t="s">
        <v>0</v>
      </c>
      <c r="G3710" s="7">
        <v>24.42</v>
      </c>
      <c r="H3710" s="7">
        <v>0</v>
      </c>
      <c r="I3710" s="7">
        <v>0</v>
      </c>
      <c r="J3710" s="7">
        <v>24.42</v>
      </c>
      <c r="K3710" s="7" t="s">
        <v>0</v>
      </c>
      <c r="L3710" s="7">
        <v>0</v>
      </c>
      <c r="M3710" s="7" t="s">
        <v>8192</v>
      </c>
      <c r="N3710" s="7"/>
    </row>
    <row r="3711" spans="1:14" hidden="1" x14ac:dyDescent="0.35">
      <c r="A3711" s="7">
        <v>99060019</v>
      </c>
      <c r="B3711" s="7" t="s">
        <v>8204</v>
      </c>
      <c r="C3711" s="7" t="s">
        <v>4445</v>
      </c>
      <c r="D3711" s="7" t="s">
        <v>4462</v>
      </c>
      <c r="E3711" s="7" t="s">
        <v>0</v>
      </c>
      <c r="F3711" s="7" t="s">
        <v>0</v>
      </c>
      <c r="G3711" s="7">
        <v>115.22</v>
      </c>
      <c r="H3711" s="7">
        <v>0</v>
      </c>
      <c r="I3711" s="7">
        <v>0</v>
      </c>
      <c r="J3711" s="7">
        <v>115.22</v>
      </c>
      <c r="K3711" s="7" t="s">
        <v>0</v>
      </c>
      <c r="L3711" s="7">
        <v>1</v>
      </c>
      <c r="M3711" s="7" t="s">
        <v>8192</v>
      </c>
      <c r="N3711" s="7"/>
    </row>
    <row r="3712" spans="1:14" hidden="1" x14ac:dyDescent="0.35">
      <c r="A3712" s="7">
        <v>98300116</v>
      </c>
      <c r="B3712" s="7" t="s">
        <v>8205</v>
      </c>
      <c r="C3712" s="7" t="s">
        <v>4445</v>
      </c>
      <c r="D3712" s="7" t="s">
        <v>4462</v>
      </c>
      <c r="E3712" s="7" t="s">
        <v>0</v>
      </c>
      <c r="F3712" s="7" t="s">
        <v>0</v>
      </c>
      <c r="G3712" s="7">
        <v>71.88</v>
      </c>
      <c r="H3712" s="7">
        <v>0</v>
      </c>
      <c r="I3712" s="7">
        <v>0</v>
      </c>
      <c r="J3712" s="7">
        <v>71.88</v>
      </c>
      <c r="K3712" s="7" t="s">
        <v>0</v>
      </c>
      <c r="L3712" s="7">
        <v>1</v>
      </c>
      <c r="M3712" s="7" t="s">
        <v>4533</v>
      </c>
      <c r="N3712" s="7"/>
    </row>
    <row r="3713" spans="1:14" hidden="1" x14ac:dyDescent="0.35">
      <c r="A3713" s="7">
        <v>98500015</v>
      </c>
      <c r="B3713" s="7" t="s">
        <v>8206</v>
      </c>
      <c r="C3713" s="7" t="s">
        <v>4445</v>
      </c>
      <c r="D3713" s="7" t="s">
        <v>4462</v>
      </c>
      <c r="E3713" s="7" t="s">
        <v>0</v>
      </c>
      <c r="F3713" s="7" t="s">
        <v>0</v>
      </c>
      <c r="G3713" s="7">
        <v>71.88</v>
      </c>
      <c r="H3713" s="7">
        <v>0</v>
      </c>
      <c r="I3713" s="7">
        <v>0</v>
      </c>
      <c r="J3713" s="7">
        <v>71.88</v>
      </c>
      <c r="K3713" s="7" t="s">
        <v>0</v>
      </c>
      <c r="L3713" s="7">
        <v>1</v>
      </c>
      <c r="M3713" s="7" t="s">
        <v>4533</v>
      </c>
      <c r="N3713" s="7"/>
    </row>
    <row r="3714" spans="1:14" hidden="1" x14ac:dyDescent="0.35">
      <c r="A3714" s="7">
        <v>99300010</v>
      </c>
      <c r="B3714" s="7" t="s">
        <v>8207</v>
      </c>
      <c r="C3714" s="7" t="s">
        <v>4445</v>
      </c>
      <c r="D3714" s="7" t="s">
        <v>4462</v>
      </c>
      <c r="E3714" s="7" t="s">
        <v>0</v>
      </c>
      <c r="F3714" s="7" t="s">
        <v>0</v>
      </c>
      <c r="G3714" s="7">
        <v>500</v>
      </c>
      <c r="H3714" s="7">
        <v>0</v>
      </c>
      <c r="I3714" s="7">
        <v>0</v>
      </c>
      <c r="J3714" s="7">
        <v>500</v>
      </c>
      <c r="K3714" s="7" t="s">
        <v>0</v>
      </c>
      <c r="L3714" s="7">
        <v>1</v>
      </c>
      <c r="M3714" s="7" t="s">
        <v>4533</v>
      </c>
      <c r="N3714" s="7"/>
    </row>
    <row r="3715" spans="1:14" hidden="1" x14ac:dyDescent="0.35">
      <c r="A3715" s="7">
        <v>99500019</v>
      </c>
      <c r="B3715" s="7" t="s">
        <v>8208</v>
      </c>
      <c r="C3715" s="7" t="s">
        <v>4445</v>
      </c>
      <c r="D3715" s="7" t="s">
        <v>4462</v>
      </c>
      <c r="E3715" s="7" t="s">
        <v>0</v>
      </c>
      <c r="F3715" s="7" t="s">
        <v>0</v>
      </c>
      <c r="G3715" s="7">
        <v>500</v>
      </c>
      <c r="H3715" s="7">
        <v>0</v>
      </c>
      <c r="I3715" s="7">
        <v>0</v>
      </c>
      <c r="J3715" s="7">
        <v>500</v>
      </c>
      <c r="K3715" s="7" t="s">
        <v>0</v>
      </c>
      <c r="L3715" s="7">
        <v>1</v>
      </c>
      <c r="M3715" s="7" t="s">
        <v>4533</v>
      </c>
      <c r="N3715" s="7"/>
    </row>
    <row r="3716" spans="1:14" hidden="1" x14ac:dyDescent="0.35">
      <c r="A3716" s="7">
        <v>92017010</v>
      </c>
      <c r="B3716" s="7" t="s">
        <v>8209</v>
      </c>
      <c r="C3716" s="7" t="s">
        <v>4445</v>
      </c>
      <c r="D3716" s="7" t="s">
        <v>4452</v>
      </c>
      <c r="E3716" s="7" t="s">
        <v>0</v>
      </c>
      <c r="F3716" s="7" t="s">
        <v>0</v>
      </c>
      <c r="G3716" s="7">
        <v>382.2</v>
      </c>
      <c r="H3716" s="7">
        <v>0</v>
      </c>
      <c r="I3716" s="7">
        <v>0</v>
      </c>
      <c r="J3716" s="7">
        <v>382.2</v>
      </c>
      <c r="K3716" s="7" t="s">
        <v>0</v>
      </c>
      <c r="L3716" s="7">
        <v>0</v>
      </c>
      <c r="M3716" s="7" t="s">
        <v>8210</v>
      </c>
      <c r="N3716" s="7"/>
    </row>
    <row r="3717" spans="1:14" hidden="1" x14ac:dyDescent="0.35">
      <c r="A3717" s="7">
        <v>92021018</v>
      </c>
      <c r="B3717" s="7" t="s">
        <v>8211</v>
      </c>
      <c r="C3717" s="7" t="s">
        <v>4445</v>
      </c>
      <c r="D3717" s="7" t="s">
        <v>4452</v>
      </c>
      <c r="E3717" s="7" t="s">
        <v>0</v>
      </c>
      <c r="F3717" s="7" t="s">
        <v>0</v>
      </c>
      <c r="G3717" s="7">
        <v>382.2</v>
      </c>
      <c r="H3717" s="7">
        <v>0</v>
      </c>
      <c r="I3717" s="7">
        <v>0</v>
      </c>
      <c r="J3717" s="7">
        <v>382.2</v>
      </c>
      <c r="K3717" s="7" t="s">
        <v>0</v>
      </c>
      <c r="L3717" s="7">
        <v>0</v>
      </c>
      <c r="M3717" s="7" t="s">
        <v>8210</v>
      </c>
      <c r="N3717" s="7"/>
    </row>
    <row r="3718" spans="1:14" hidden="1" x14ac:dyDescent="0.35">
      <c r="A3718" s="7">
        <v>92033016</v>
      </c>
      <c r="B3718" s="7" t="s">
        <v>8212</v>
      </c>
      <c r="C3718" s="7" t="s">
        <v>4445</v>
      </c>
      <c r="D3718" s="7" t="s">
        <v>4452</v>
      </c>
      <c r="E3718" s="7" t="s">
        <v>0</v>
      </c>
      <c r="F3718" s="7" t="s">
        <v>0</v>
      </c>
      <c r="G3718" s="7">
        <v>1667.86</v>
      </c>
      <c r="H3718" s="7">
        <v>0</v>
      </c>
      <c r="I3718" s="7">
        <v>0</v>
      </c>
      <c r="J3718" s="7">
        <v>1667.86</v>
      </c>
      <c r="K3718" s="7" t="s">
        <v>0</v>
      </c>
      <c r="L3718" s="7">
        <v>0</v>
      </c>
      <c r="M3718" s="7" t="s">
        <v>8210</v>
      </c>
      <c r="N3718" s="7"/>
    </row>
    <row r="3719" spans="1:14" hidden="1" x14ac:dyDescent="0.35">
      <c r="A3719" s="7">
        <v>92034012</v>
      </c>
      <c r="B3719" s="7" t="s">
        <v>8213</v>
      </c>
      <c r="C3719" s="7" t="s">
        <v>4445</v>
      </c>
      <c r="D3719" s="7" t="s">
        <v>4452</v>
      </c>
      <c r="E3719" s="7" t="s">
        <v>0</v>
      </c>
      <c r="F3719" s="7" t="s">
        <v>0</v>
      </c>
      <c r="G3719" s="7">
        <v>24.14</v>
      </c>
      <c r="H3719" s="7">
        <v>0</v>
      </c>
      <c r="I3719" s="7">
        <v>0</v>
      </c>
      <c r="J3719" s="7">
        <v>24.14</v>
      </c>
      <c r="K3719" s="7" t="s">
        <v>0</v>
      </c>
      <c r="L3719" s="7">
        <v>0</v>
      </c>
      <c r="M3719" s="7" t="s">
        <v>8210</v>
      </c>
      <c r="N3719" s="7"/>
    </row>
    <row r="3720" spans="1:14" hidden="1" x14ac:dyDescent="0.35">
      <c r="A3720" s="7">
        <v>92036015</v>
      </c>
      <c r="B3720" s="7" t="s">
        <v>8214</v>
      </c>
      <c r="C3720" s="7" t="s">
        <v>4445</v>
      </c>
      <c r="D3720" s="7" t="s">
        <v>4462</v>
      </c>
      <c r="E3720" s="7" t="s">
        <v>0</v>
      </c>
      <c r="F3720" s="7" t="s">
        <v>0</v>
      </c>
      <c r="G3720" s="7">
        <v>638</v>
      </c>
      <c r="H3720" s="7">
        <v>0</v>
      </c>
      <c r="I3720" s="7">
        <v>0</v>
      </c>
      <c r="J3720" s="7">
        <v>638</v>
      </c>
      <c r="K3720" s="7" t="s">
        <v>0</v>
      </c>
      <c r="L3720" s="7">
        <v>0</v>
      </c>
      <c r="M3720" s="7" t="s">
        <v>8210</v>
      </c>
      <c r="N3720" s="7"/>
    </row>
    <row r="3721" spans="1:14" hidden="1" x14ac:dyDescent="0.35">
      <c r="A3721" s="7">
        <v>92037011</v>
      </c>
      <c r="B3721" s="7" t="s">
        <v>8215</v>
      </c>
      <c r="C3721" s="7" t="s">
        <v>4445</v>
      </c>
      <c r="D3721" s="7" t="s">
        <v>4452</v>
      </c>
      <c r="E3721" s="7" t="s">
        <v>0</v>
      </c>
      <c r="F3721" s="7" t="s">
        <v>0</v>
      </c>
      <c r="G3721" s="7">
        <v>200.6</v>
      </c>
      <c r="H3721" s="7">
        <v>0</v>
      </c>
      <c r="I3721" s="7">
        <v>0</v>
      </c>
      <c r="J3721" s="7">
        <v>200.6</v>
      </c>
      <c r="K3721" s="7" t="s">
        <v>0</v>
      </c>
      <c r="L3721" s="7">
        <v>0</v>
      </c>
      <c r="M3721" s="7" t="s">
        <v>8210</v>
      </c>
      <c r="N3721" s="7"/>
    </row>
    <row r="3722" spans="1:14" hidden="1" x14ac:dyDescent="0.35">
      <c r="A3722" s="7">
        <v>92038018</v>
      </c>
      <c r="B3722" s="7" t="s">
        <v>8216</v>
      </c>
      <c r="C3722" s="7" t="s">
        <v>4445</v>
      </c>
      <c r="D3722" s="7" t="s">
        <v>4452</v>
      </c>
      <c r="E3722" s="7" t="s">
        <v>0</v>
      </c>
      <c r="F3722" s="7" t="s">
        <v>0</v>
      </c>
      <c r="G3722" s="7">
        <v>246.72</v>
      </c>
      <c r="H3722" s="7">
        <v>0</v>
      </c>
      <c r="I3722" s="7">
        <v>0</v>
      </c>
      <c r="J3722" s="7">
        <v>246.72</v>
      </c>
      <c r="K3722" s="7" t="s">
        <v>0</v>
      </c>
      <c r="L3722" s="7">
        <v>0</v>
      </c>
      <c r="M3722" s="7" t="s">
        <v>8210</v>
      </c>
      <c r="N3722" s="7"/>
    </row>
    <row r="3723" spans="1:14" hidden="1" x14ac:dyDescent="0.35">
      <c r="A3723" s="7">
        <v>92039014</v>
      </c>
      <c r="B3723" s="7" t="s">
        <v>8217</v>
      </c>
      <c r="C3723" s="7" t="s">
        <v>4445</v>
      </c>
      <c r="D3723" s="7" t="s">
        <v>4452</v>
      </c>
      <c r="E3723" s="7" t="s">
        <v>0</v>
      </c>
      <c r="F3723" s="7" t="s">
        <v>0</v>
      </c>
      <c r="G3723" s="7">
        <v>5.83</v>
      </c>
      <c r="H3723" s="7">
        <v>0</v>
      </c>
      <c r="I3723" s="7">
        <v>0</v>
      </c>
      <c r="J3723" s="7">
        <v>5.83</v>
      </c>
      <c r="K3723" s="7" t="s">
        <v>0</v>
      </c>
      <c r="L3723" s="7">
        <v>0</v>
      </c>
      <c r="M3723" s="7" t="s">
        <v>8210</v>
      </c>
      <c r="N3723" s="7"/>
    </row>
    <row r="3724" spans="1:14" hidden="1" x14ac:dyDescent="0.35">
      <c r="A3724" s="7">
        <v>92040012</v>
      </c>
      <c r="B3724" s="7" t="s">
        <v>8218</v>
      </c>
      <c r="C3724" s="7" t="s">
        <v>4445</v>
      </c>
      <c r="D3724" s="7" t="s">
        <v>4452</v>
      </c>
      <c r="E3724" s="7" t="s">
        <v>0</v>
      </c>
      <c r="F3724" s="7" t="s">
        <v>0</v>
      </c>
      <c r="G3724" s="7">
        <v>244.37</v>
      </c>
      <c r="H3724" s="7">
        <v>0</v>
      </c>
      <c r="I3724" s="7">
        <v>0</v>
      </c>
      <c r="J3724" s="7">
        <v>244.37</v>
      </c>
      <c r="K3724" s="7" t="s">
        <v>0</v>
      </c>
      <c r="L3724" s="7">
        <v>0</v>
      </c>
      <c r="M3724" s="7" t="s">
        <v>8210</v>
      </c>
      <c r="N3724" s="7"/>
    </row>
    <row r="3725" spans="1:14" hidden="1" x14ac:dyDescent="0.35">
      <c r="A3725" s="7">
        <v>92041013</v>
      </c>
      <c r="B3725" s="7" t="s">
        <v>8219</v>
      </c>
      <c r="C3725" s="7" t="s">
        <v>4445</v>
      </c>
      <c r="D3725" s="7" t="s">
        <v>4462</v>
      </c>
      <c r="E3725" s="7" t="s">
        <v>0</v>
      </c>
      <c r="F3725" s="7" t="s">
        <v>0</v>
      </c>
      <c r="G3725" s="7">
        <v>81</v>
      </c>
      <c r="H3725" s="7">
        <v>0</v>
      </c>
      <c r="I3725" s="7">
        <v>0</v>
      </c>
      <c r="J3725" s="7">
        <v>81</v>
      </c>
      <c r="K3725" s="7" t="s">
        <v>0</v>
      </c>
      <c r="L3725" s="7">
        <v>0</v>
      </c>
      <c r="M3725" s="7" t="s">
        <v>8210</v>
      </c>
      <c r="N3725" s="7"/>
    </row>
    <row r="3726" spans="1:14" hidden="1" x14ac:dyDescent="0.35">
      <c r="A3726" s="7">
        <v>92043016</v>
      </c>
      <c r="B3726" s="7" t="s">
        <v>8220</v>
      </c>
      <c r="C3726" s="7" t="s">
        <v>4445</v>
      </c>
      <c r="D3726" s="7" t="s">
        <v>4462</v>
      </c>
      <c r="E3726" s="7" t="s">
        <v>0</v>
      </c>
      <c r="F3726" s="7" t="s">
        <v>0</v>
      </c>
      <c r="G3726" s="7">
        <v>118.5</v>
      </c>
      <c r="H3726" s="7">
        <v>0</v>
      </c>
      <c r="I3726" s="7">
        <v>0</v>
      </c>
      <c r="J3726" s="7">
        <v>118.5</v>
      </c>
      <c r="K3726" s="7" t="s">
        <v>0</v>
      </c>
      <c r="L3726" s="7">
        <v>0</v>
      </c>
      <c r="M3726" s="7" t="s">
        <v>8210</v>
      </c>
      <c r="N3726" s="7"/>
    </row>
    <row r="3727" spans="1:14" hidden="1" x14ac:dyDescent="0.35">
      <c r="A3727" s="7">
        <v>92044014</v>
      </c>
      <c r="B3727" s="7" t="s">
        <v>8221</v>
      </c>
      <c r="C3727" s="7" t="s">
        <v>4445</v>
      </c>
      <c r="D3727" s="7" t="s">
        <v>4462</v>
      </c>
      <c r="E3727" s="7" t="s">
        <v>0</v>
      </c>
      <c r="F3727" s="7" t="s">
        <v>0</v>
      </c>
      <c r="G3727" s="7">
        <v>17.7</v>
      </c>
      <c r="H3727" s="7">
        <v>0</v>
      </c>
      <c r="I3727" s="7">
        <v>0</v>
      </c>
      <c r="J3727" s="7">
        <v>17.7</v>
      </c>
      <c r="K3727" s="7" t="s">
        <v>0</v>
      </c>
      <c r="L3727" s="7">
        <v>0</v>
      </c>
      <c r="M3727" s="7" t="s">
        <v>8210</v>
      </c>
      <c r="N3727" s="7"/>
    </row>
    <row r="3728" spans="1:14" hidden="1" x14ac:dyDescent="0.35">
      <c r="A3728" s="7">
        <v>92044020</v>
      </c>
      <c r="B3728" s="7" t="s">
        <v>8222</v>
      </c>
      <c r="C3728" s="7" t="s">
        <v>4445</v>
      </c>
      <c r="D3728" s="7" t="s">
        <v>4462</v>
      </c>
      <c r="E3728" s="7" t="s">
        <v>0</v>
      </c>
      <c r="F3728" s="7" t="s">
        <v>0</v>
      </c>
      <c r="G3728" s="7">
        <v>50.52</v>
      </c>
      <c r="H3728" s="7">
        <v>0</v>
      </c>
      <c r="I3728" s="7">
        <v>0</v>
      </c>
      <c r="J3728" s="7">
        <v>50.52</v>
      </c>
      <c r="K3728" s="7" t="s">
        <v>0</v>
      </c>
      <c r="L3728" s="7">
        <v>0</v>
      </c>
      <c r="M3728" s="7" t="s">
        <v>8210</v>
      </c>
      <c r="N3728" s="7"/>
    </row>
    <row r="3729" spans="1:14" hidden="1" x14ac:dyDescent="0.35">
      <c r="A3729" s="7">
        <v>92045018</v>
      </c>
      <c r="B3729" s="7" t="s">
        <v>8223</v>
      </c>
      <c r="C3729" s="7" t="s">
        <v>4445</v>
      </c>
      <c r="D3729" s="7" t="s">
        <v>4462</v>
      </c>
      <c r="E3729" s="7" t="s">
        <v>0</v>
      </c>
      <c r="F3729" s="7" t="s">
        <v>0</v>
      </c>
      <c r="G3729" s="7">
        <v>89.5</v>
      </c>
      <c r="H3729" s="7">
        <v>0</v>
      </c>
      <c r="I3729" s="7">
        <v>0</v>
      </c>
      <c r="J3729" s="7">
        <v>89.5</v>
      </c>
      <c r="K3729" s="7" t="s">
        <v>0</v>
      </c>
      <c r="L3729" s="7">
        <v>0</v>
      </c>
      <c r="M3729" s="7" t="s">
        <v>8210</v>
      </c>
      <c r="N3729" s="7"/>
    </row>
    <row r="3730" spans="1:14" hidden="1" x14ac:dyDescent="0.35">
      <c r="A3730" s="7">
        <v>92046016</v>
      </c>
      <c r="B3730" s="7" t="s">
        <v>8224</v>
      </c>
      <c r="C3730" s="7" t="s">
        <v>4445</v>
      </c>
      <c r="D3730" s="7" t="s">
        <v>4462</v>
      </c>
      <c r="E3730" s="7" t="s">
        <v>0</v>
      </c>
      <c r="F3730" s="7" t="s">
        <v>0</v>
      </c>
      <c r="G3730" s="7">
        <v>155.25</v>
      </c>
      <c r="H3730" s="7">
        <v>0</v>
      </c>
      <c r="I3730" s="7">
        <v>0</v>
      </c>
      <c r="J3730" s="7">
        <v>155.25</v>
      </c>
      <c r="K3730" s="7" t="s">
        <v>0</v>
      </c>
      <c r="L3730" s="7">
        <v>0</v>
      </c>
      <c r="M3730" s="7" t="s">
        <v>8210</v>
      </c>
      <c r="N3730" s="7"/>
    </row>
    <row r="3731" spans="1:14" hidden="1" x14ac:dyDescent="0.35">
      <c r="A3731" s="7">
        <v>92047012</v>
      </c>
      <c r="B3731" s="7" t="s">
        <v>8225</v>
      </c>
      <c r="C3731" s="7" t="s">
        <v>4445</v>
      </c>
      <c r="D3731" s="7" t="s">
        <v>4462</v>
      </c>
      <c r="E3731" s="7" t="s">
        <v>0</v>
      </c>
      <c r="F3731" s="7" t="s">
        <v>0</v>
      </c>
      <c r="G3731" s="7">
        <v>48</v>
      </c>
      <c r="H3731" s="7">
        <v>0</v>
      </c>
      <c r="I3731" s="7">
        <v>0</v>
      </c>
      <c r="J3731" s="7">
        <v>48</v>
      </c>
      <c r="K3731" s="7" t="s">
        <v>0</v>
      </c>
      <c r="L3731" s="7">
        <v>0</v>
      </c>
      <c r="M3731" s="7" t="s">
        <v>8210</v>
      </c>
      <c r="N3731" s="7"/>
    </row>
    <row r="3732" spans="1:14" hidden="1" x14ac:dyDescent="0.35">
      <c r="A3732" s="7">
        <v>92048014</v>
      </c>
      <c r="B3732" s="7" t="s">
        <v>8226</v>
      </c>
      <c r="C3732" s="7" t="s">
        <v>4445</v>
      </c>
      <c r="D3732" s="7" t="s">
        <v>4462</v>
      </c>
      <c r="E3732" s="7" t="s">
        <v>0</v>
      </c>
      <c r="F3732" s="7" t="s">
        <v>0</v>
      </c>
      <c r="G3732" s="7">
        <v>75</v>
      </c>
      <c r="H3732" s="7">
        <v>0</v>
      </c>
      <c r="I3732" s="7">
        <v>0</v>
      </c>
      <c r="J3732" s="7">
        <v>75</v>
      </c>
      <c r="K3732" s="7" t="s">
        <v>0</v>
      </c>
      <c r="L3732" s="7">
        <v>0</v>
      </c>
      <c r="M3732" s="7" t="s">
        <v>8210</v>
      </c>
      <c r="N3732" s="7"/>
    </row>
    <row r="3733" spans="1:14" hidden="1" x14ac:dyDescent="0.35">
      <c r="A3733" s="7">
        <v>92049011</v>
      </c>
      <c r="B3733" s="7" t="s">
        <v>8227</v>
      </c>
      <c r="C3733" s="7" t="s">
        <v>4445</v>
      </c>
      <c r="D3733" s="7" t="s">
        <v>4462</v>
      </c>
      <c r="E3733" s="7" t="s">
        <v>0</v>
      </c>
      <c r="F3733" s="7" t="s">
        <v>0</v>
      </c>
      <c r="G3733" s="7">
        <v>162.96</v>
      </c>
      <c r="H3733" s="7">
        <v>0</v>
      </c>
      <c r="I3733" s="7">
        <v>0</v>
      </c>
      <c r="J3733" s="7">
        <v>162.96</v>
      </c>
      <c r="K3733" s="7" t="s">
        <v>0</v>
      </c>
      <c r="L3733" s="7">
        <v>0</v>
      </c>
      <c r="M3733" s="7" t="s">
        <v>8210</v>
      </c>
      <c r="N3733" s="7"/>
    </row>
    <row r="3734" spans="1:14" hidden="1" x14ac:dyDescent="0.35">
      <c r="A3734" s="7">
        <v>92050022</v>
      </c>
      <c r="B3734" s="7" t="s">
        <v>8228</v>
      </c>
      <c r="C3734" s="7" t="s">
        <v>4445</v>
      </c>
      <c r="D3734" s="7" t="s">
        <v>4462</v>
      </c>
      <c r="E3734" s="7" t="s">
        <v>0</v>
      </c>
      <c r="F3734" s="7" t="s">
        <v>0</v>
      </c>
      <c r="G3734" s="7">
        <v>341</v>
      </c>
      <c r="H3734" s="7">
        <v>0</v>
      </c>
      <c r="I3734" s="7">
        <v>0</v>
      </c>
      <c r="J3734" s="7">
        <v>341</v>
      </c>
      <c r="K3734" s="7" t="s">
        <v>0</v>
      </c>
      <c r="L3734" s="7">
        <v>0</v>
      </c>
      <c r="M3734" s="7" t="s">
        <v>8210</v>
      </c>
      <c r="N3734" s="7"/>
    </row>
    <row r="3735" spans="1:14" hidden="1" x14ac:dyDescent="0.35">
      <c r="A3735" s="7">
        <v>92051013</v>
      </c>
      <c r="B3735" s="7" t="s">
        <v>8229</v>
      </c>
      <c r="C3735" s="7" t="s">
        <v>4445</v>
      </c>
      <c r="D3735" s="7" t="s">
        <v>4462</v>
      </c>
      <c r="E3735" s="7" t="s">
        <v>0</v>
      </c>
      <c r="F3735" s="7" t="s">
        <v>0</v>
      </c>
      <c r="G3735" s="7">
        <v>184.6</v>
      </c>
      <c r="H3735" s="7">
        <v>0</v>
      </c>
      <c r="I3735" s="7">
        <v>0</v>
      </c>
      <c r="J3735" s="7">
        <v>184.6</v>
      </c>
      <c r="K3735" s="7" t="s">
        <v>0</v>
      </c>
      <c r="L3735" s="7">
        <v>0</v>
      </c>
      <c r="M3735" s="7" t="s">
        <v>8210</v>
      </c>
      <c r="N3735" s="7"/>
    </row>
    <row r="3736" spans="1:14" hidden="1" x14ac:dyDescent="0.35">
      <c r="A3736" s="7">
        <v>92052010</v>
      </c>
      <c r="B3736" s="7" t="s">
        <v>8230</v>
      </c>
      <c r="C3736" s="7" t="s">
        <v>4445</v>
      </c>
      <c r="D3736" s="7" t="s">
        <v>4462</v>
      </c>
      <c r="E3736" s="7" t="s">
        <v>0</v>
      </c>
      <c r="F3736" s="7" t="s">
        <v>0</v>
      </c>
      <c r="G3736" s="7">
        <v>71.41</v>
      </c>
      <c r="H3736" s="7">
        <v>0</v>
      </c>
      <c r="I3736" s="7">
        <v>0</v>
      </c>
      <c r="J3736" s="7">
        <v>71.41</v>
      </c>
      <c r="K3736" s="7" t="s">
        <v>0</v>
      </c>
      <c r="L3736" s="7">
        <v>0</v>
      </c>
      <c r="M3736" s="7" t="s">
        <v>8210</v>
      </c>
      <c r="N3736" s="7"/>
    </row>
    <row r="3737" spans="1:14" hidden="1" x14ac:dyDescent="0.35">
      <c r="A3737" s="7">
        <v>92052102</v>
      </c>
      <c r="B3737" s="7" t="s">
        <v>8231</v>
      </c>
      <c r="C3737" s="7" t="s">
        <v>4445</v>
      </c>
      <c r="D3737" s="7" t="s">
        <v>4462</v>
      </c>
      <c r="E3737" s="7" t="s">
        <v>0</v>
      </c>
      <c r="F3737" s="7" t="s">
        <v>0</v>
      </c>
      <c r="G3737" s="7">
        <v>42.18</v>
      </c>
      <c r="H3737" s="7">
        <v>0</v>
      </c>
      <c r="I3737" s="7">
        <v>0</v>
      </c>
      <c r="J3737" s="7">
        <v>42.18</v>
      </c>
      <c r="K3737" s="7" t="s">
        <v>0</v>
      </c>
      <c r="L3737" s="7">
        <v>0</v>
      </c>
      <c r="M3737" s="7" t="s">
        <v>8210</v>
      </c>
      <c r="N3737" s="7"/>
    </row>
    <row r="3738" spans="1:14" hidden="1" x14ac:dyDescent="0.35">
      <c r="A3738" s="7">
        <v>92053019</v>
      </c>
      <c r="B3738" s="7" t="s">
        <v>8232</v>
      </c>
      <c r="C3738" s="7" t="s">
        <v>4445</v>
      </c>
      <c r="D3738" s="7" t="s">
        <v>4462</v>
      </c>
      <c r="E3738" s="7" t="s">
        <v>0</v>
      </c>
      <c r="F3738" s="7" t="s">
        <v>0</v>
      </c>
      <c r="G3738" s="7">
        <v>416.2</v>
      </c>
      <c r="H3738" s="7">
        <v>0</v>
      </c>
      <c r="I3738" s="7">
        <v>0</v>
      </c>
      <c r="J3738" s="7">
        <v>416.2</v>
      </c>
      <c r="K3738" s="7" t="s">
        <v>0</v>
      </c>
      <c r="L3738" s="7">
        <v>0</v>
      </c>
      <c r="M3738" s="7" t="s">
        <v>8210</v>
      </c>
      <c r="N3738" s="7"/>
    </row>
    <row r="3739" spans="1:14" hidden="1" x14ac:dyDescent="0.35">
      <c r="A3739" s="7">
        <v>92054012</v>
      </c>
      <c r="B3739" s="7" t="s">
        <v>8233</v>
      </c>
      <c r="C3739" s="7" t="s">
        <v>4445</v>
      </c>
      <c r="D3739" s="7" t="s">
        <v>4462</v>
      </c>
      <c r="E3739" s="7" t="s">
        <v>0</v>
      </c>
      <c r="F3739" s="7" t="s">
        <v>0</v>
      </c>
      <c r="G3739" s="7">
        <v>34.68</v>
      </c>
      <c r="H3739" s="7">
        <v>0</v>
      </c>
      <c r="I3739" s="7">
        <v>0</v>
      </c>
      <c r="J3739" s="7">
        <v>34.68</v>
      </c>
      <c r="K3739" s="7" t="s">
        <v>0</v>
      </c>
      <c r="L3739" s="7">
        <v>0</v>
      </c>
      <c r="M3739" s="7" t="s">
        <v>8210</v>
      </c>
      <c r="N3739" s="7"/>
    </row>
    <row r="3740" spans="1:14" hidden="1" x14ac:dyDescent="0.35">
      <c r="A3740" s="7">
        <v>92054014</v>
      </c>
      <c r="B3740" s="7" t="s">
        <v>8234</v>
      </c>
      <c r="C3740" s="7" t="s">
        <v>4445</v>
      </c>
      <c r="D3740" s="7" t="s">
        <v>4462</v>
      </c>
      <c r="E3740" s="7" t="s">
        <v>0</v>
      </c>
      <c r="F3740" s="7" t="s">
        <v>0</v>
      </c>
      <c r="G3740" s="7">
        <v>45.35</v>
      </c>
      <c r="H3740" s="7">
        <v>0</v>
      </c>
      <c r="I3740" s="7">
        <v>0</v>
      </c>
      <c r="J3740" s="7">
        <v>45.35</v>
      </c>
      <c r="K3740" s="7" t="s">
        <v>0</v>
      </c>
      <c r="L3740" s="7">
        <v>0</v>
      </c>
      <c r="M3740" s="7" t="s">
        <v>8210</v>
      </c>
      <c r="N3740" s="7"/>
    </row>
    <row r="3741" spans="1:14" hidden="1" x14ac:dyDescent="0.35">
      <c r="A3741" s="7">
        <v>92054025</v>
      </c>
      <c r="B3741" s="7" t="s">
        <v>8235</v>
      </c>
      <c r="C3741" s="7" t="s">
        <v>4445</v>
      </c>
      <c r="D3741" s="7" t="s">
        <v>4462</v>
      </c>
      <c r="E3741" s="7" t="s">
        <v>0</v>
      </c>
      <c r="F3741" s="7" t="s">
        <v>0</v>
      </c>
      <c r="G3741" s="7">
        <v>64.400000000000006</v>
      </c>
      <c r="H3741" s="7">
        <v>0</v>
      </c>
      <c r="I3741" s="7">
        <v>0</v>
      </c>
      <c r="J3741" s="7">
        <v>64.400000000000006</v>
      </c>
      <c r="K3741" s="7" t="s">
        <v>0</v>
      </c>
      <c r="L3741" s="7">
        <v>0</v>
      </c>
      <c r="M3741" s="7" t="s">
        <v>8210</v>
      </c>
      <c r="N3741" s="7"/>
    </row>
    <row r="3742" spans="1:14" hidden="1" x14ac:dyDescent="0.35">
      <c r="A3742" s="7">
        <v>92054038</v>
      </c>
      <c r="B3742" s="7" t="s">
        <v>8236</v>
      </c>
      <c r="C3742" s="7" t="s">
        <v>4445</v>
      </c>
      <c r="D3742" s="7" t="s">
        <v>4462</v>
      </c>
      <c r="E3742" s="7" t="s">
        <v>0</v>
      </c>
      <c r="F3742" s="7" t="s">
        <v>0</v>
      </c>
      <c r="G3742" s="7">
        <v>91.33</v>
      </c>
      <c r="H3742" s="7">
        <v>0</v>
      </c>
      <c r="I3742" s="7">
        <v>0</v>
      </c>
      <c r="J3742" s="7">
        <v>91.33</v>
      </c>
      <c r="K3742" s="7" t="s">
        <v>0</v>
      </c>
      <c r="L3742" s="7">
        <v>0</v>
      </c>
      <c r="M3742" s="7" t="s">
        <v>8210</v>
      </c>
      <c r="N3742" s="7"/>
    </row>
    <row r="3743" spans="1:14" hidden="1" x14ac:dyDescent="0.35">
      <c r="A3743" s="7">
        <v>92054041</v>
      </c>
      <c r="B3743" s="7" t="s">
        <v>8237</v>
      </c>
      <c r="C3743" s="7" t="s">
        <v>4445</v>
      </c>
      <c r="D3743" s="7" t="s">
        <v>4462</v>
      </c>
      <c r="E3743" s="7" t="s">
        <v>0</v>
      </c>
      <c r="F3743" s="7" t="s">
        <v>0</v>
      </c>
      <c r="G3743" s="7">
        <v>125.53</v>
      </c>
      <c r="H3743" s="7">
        <v>0</v>
      </c>
      <c r="I3743" s="7">
        <v>0</v>
      </c>
      <c r="J3743" s="7">
        <v>125.53</v>
      </c>
      <c r="K3743" s="7" t="s">
        <v>0</v>
      </c>
      <c r="L3743" s="7">
        <v>0</v>
      </c>
      <c r="M3743" s="7" t="s">
        <v>8210</v>
      </c>
      <c r="N3743" s="7"/>
    </row>
    <row r="3744" spans="1:14" hidden="1" x14ac:dyDescent="0.35">
      <c r="A3744" s="7">
        <v>92054054</v>
      </c>
      <c r="B3744" s="7" t="s">
        <v>8238</v>
      </c>
      <c r="C3744" s="7" t="s">
        <v>4445</v>
      </c>
      <c r="D3744" s="7" t="s">
        <v>4462</v>
      </c>
      <c r="E3744" s="7" t="s">
        <v>0</v>
      </c>
      <c r="F3744" s="7" t="s">
        <v>0</v>
      </c>
      <c r="G3744" s="7">
        <v>355.99</v>
      </c>
      <c r="H3744" s="7">
        <v>0</v>
      </c>
      <c r="I3744" s="7">
        <v>0</v>
      </c>
      <c r="J3744" s="7">
        <v>355.99</v>
      </c>
      <c r="K3744" s="7" t="s">
        <v>0</v>
      </c>
      <c r="L3744" s="7">
        <v>0</v>
      </c>
      <c r="M3744" s="7" t="s">
        <v>8210</v>
      </c>
      <c r="N3744" s="7"/>
    </row>
    <row r="3745" spans="1:14" hidden="1" x14ac:dyDescent="0.35">
      <c r="A3745" s="7">
        <v>92055018</v>
      </c>
      <c r="B3745" s="7" t="s">
        <v>8239</v>
      </c>
      <c r="C3745" s="7" t="s">
        <v>4445</v>
      </c>
      <c r="D3745" s="7" t="s">
        <v>4462</v>
      </c>
      <c r="E3745" s="7" t="s">
        <v>0</v>
      </c>
      <c r="F3745" s="7" t="s">
        <v>0</v>
      </c>
      <c r="G3745" s="7">
        <v>29.59</v>
      </c>
      <c r="H3745" s="7">
        <v>0</v>
      </c>
      <c r="I3745" s="7">
        <v>0</v>
      </c>
      <c r="J3745" s="7">
        <v>29.59</v>
      </c>
      <c r="K3745" s="7" t="s">
        <v>0</v>
      </c>
      <c r="L3745" s="7">
        <v>0</v>
      </c>
      <c r="M3745" s="7" t="s">
        <v>8210</v>
      </c>
      <c r="N3745" s="7"/>
    </row>
    <row r="3746" spans="1:14" hidden="1" x14ac:dyDescent="0.35">
      <c r="A3746" s="7">
        <v>92055022</v>
      </c>
      <c r="B3746" s="7" t="s">
        <v>8240</v>
      </c>
      <c r="C3746" s="7" t="s">
        <v>4445</v>
      </c>
      <c r="D3746" s="7" t="s">
        <v>4462</v>
      </c>
      <c r="E3746" s="7" t="s">
        <v>0</v>
      </c>
      <c r="F3746" s="7" t="s">
        <v>0</v>
      </c>
      <c r="G3746" s="7">
        <v>16</v>
      </c>
      <c r="H3746" s="7">
        <v>0</v>
      </c>
      <c r="I3746" s="7">
        <v>0</v>
      </c>
      <c r="J3746" s="7">
        <v>16</v>
      </c>
      <c r="K3746" s="7" t="s">
        <v>0</v>
      </c>
      <c r="L3746" s="7">
        <v>0</v>
      </c>
      <c r="M3746" s="7" t="s">
        <v>8210</v>
      </c>
      <c r="N3746" s="7"/>
    </row>
    <row r="3747" spans="1:14" hidden="1" x14ac:dyDescent="0.35">
      <c r="A3747" s="7">
        <v>92056034</v>
      </c>
      <c r="B3747" s="7" t="s">
        <v>8241</v>
      </c>
      <c r="C3747" s="7" t="s">
        <v>4445</v>
      </c>
      <c r="D3747" s="7" t="s">
        <v>4462</v>
      </c>
      <c r="E3747" s="7" t="s">
        <v>0</v>
      </c>
      <c r="F3747" s="7" t="s">
        <v>0</v>
      </c>
      <c r="G3747" s="7">
        <v>5.44</v>
      </c>
      <c r="H3747" s="7">
        <v>0</v>
      </c>
      <c r="I3747" s="7">
        <v>0</v>
      </c>
      <c r="J3747" s="7">
        <v>5.44</v>
      </c>
      <c r="K3747" s="7" t="s">
        <v>0</v>
      </c>
      <c r="L3747" s="7">
        <v>0</v>
      </c>
      <c r="M3747" s="7" t="s">
        <v>8210</v>
      </c>
      <c r="N3747" s="7"/>
    </row>
    <row r="3748" spans="1:14" hidden="1" x14ac:dyDescent="0.35">
      <c r="A3748" s="7">
        <v>92056036</v>
      </c>
      <c r="B3748" s="7" t="s">
        <v>8242</v>
      </c>
      <c r="C3748" s="7" t="s">
        <v>4445</v>
      </c>
      <c r="D3748" s="7" t="s">
        <v>4462</v>
      </c>
      <c r="E3748" s="7" t="s">
        <v>0</v>
      </c>
      <c r="F3748" s="7" t="s">
        <v>0</v>
      </c>
      <c r="G3748" s="7">
        <v>1.99</v>
      </c>
      <c r="H3748" s="7">
        <v>0</v>
      </c>
      <c r="I3748" s="7">
        <v>0</v>
      </c>
      <c r="J3748" s="7">
        <v>1.99</v>
      </c>
      <c r="K3748" s="7" t="s">
        <v>0</v>
      </c>
      <c r="L3748" s="7">
        <v>0</v>
      </c>
      <c r="M3748" s="7" t="s">
        <v>8210</v>
      </c>
      <c r="N3748" s="7"/>
    </row>
    <row r="3749" spans="1:14" hidden="1" x14ac:dyDescent="0.35">
      <c r="A3749" s="7">
        <v>92057038</v>
      </c>
      <c r="B3749" s="7" t="s">
        <v>8243</v>
      </c>
      <c r="C3749" s="7" t="s">
        <v>4445</v>
      </c>
      <c r="D3749" s="7" t="s">
        <v>4462</v>
      </c>
      <c r="E3749" s="7" t="s">
        <v>0</v>
      </c>
      <c r="F3749" s="7" t="s">
        <v>0</v>
      </c>
      <c r="G3749" s="7">
        <v>16.95</v>
      </c>
      <c r="H3749" s="7">
        <v>0</v>
      </c>
      <c r="I3749" s="7">
        <v>0</v>
      </c>
      <c r="J3749" s="7">
        <v>16.95</v>
      </c>
      <c r="K3749" s="7" t="s">
        <v>0</v>
      </c>
      <c r="L3749" s="7">
        <v>0</v>
      </c>
      <c r="M3749" s="7" t="s">
        <v>8210</v>
      </c>
      <c r="N3749" s="7"/>
    </row>
    <row r="3750" spans="1:14" hidden="1" x14ac:dyDescent="0.35">
      <c r="A3750" s="7">
        <v>92058040</v>
      </c>
      <c r="B3750" s="7" t="s">
        <v>8244</v>
      </c>
      <c r="C3750" s="7" t="s">
        <v>4445</v>
      </c>
      <c r="D3750" s="7" t="s">
        <v>4462</v>
      </c>
      <c r="E3750" s="7" t="s">
        <v>0</v>
      </c>
      <c r="F3750" s="7" t="s">
        <v>0</v>
      </c>
      <c r="G3750" s="7">
        <v>76.39</v>
      </c>
      <c r="H3750" s="7">
        <v>0</v>
      </c>
      <c r="I3750" s="7">
        <v>0</v>
      </c>
      <c r="J3750" s="7">
        <v>76.39</v>
      </c>
      <c r="K3750" s="7" t="s">
        <v>0</v>
      </c>
      <c r="L3750" s="7">
        <v>0</v>
      </c>
      <c r="M3750" s="7" t="s">
        <v>8210</v>
      </c>
      <c r="N3750" s="7"/>
    </row>
    <row r="3751" spans="1:14" hidden="1" x14ac:dyDescent="0.35">
      <c r="A3751" s="7">
        <v>92058042</v>
      </c>
      <c r="B3751" s="7" t="s">
        <v>8245</v>
      </c>
      <c r="C3751" s="7" t="s">
        <v>4445</v>
      </c>
      <c r="D3751" s="7" t="s">
        <v>4462</v>
      </c>
      <c r="E3751" s="7" t="s">
        <v>0</v>
      </c>
      <c r="F3751" s="7" t="s">
        <v>0</v>
      </c>
      <c r="G3751" s="7">
        <v>50.38</v>
      </c>
      <c r="H3751" s="7">
        <v>0</v>
      </c>
      <c r="I3751" s="7">
        <v>0</v>
      </c>
      <c r="J3751" s="7">
        <v>50.38</v>
      </c>
      <c r="K3751" s="7" t="s">
        <v>0</v>
      </c>
      <c r="L3751" s="7">
        <v>0</v>
      </c>
      <c r="M3751" s="7" t="s">
        <v>8210</v>
      </c>
      <c r="N3751" s="7"/>
    </row>
    <row r="3752" spans="1:14" hidden="1" x14ac:dyDescent="0.35">
      <c r="A3752" s="7">
        <v>92059050</v>
      </c>
      <c r="B3752" s="7" t="s">
        <v>8246</v>
      </c>
      <c r="C3752" s="7" t="s">
        <v>4445</v>
      </c>
      <c r="D3752" s="7" t="s">
        <v>4462</v>
      </c>
      <c r="E3752" s="7" t="s">
        <v>0</v>
      </c>
      <c r="F3752" s="7" t="s">
        <v>0</v>
      </c>
      <c r="G3752" s="7">
        <v>7.1</v>
      </c>
      <c r="H3752" s="7">
        <v>0</v>
      </c>
      <c r="I3752" s="7">
        <v>0</v>
      </c>
      <c r="J3752" s="7">
        <v>7.1</v>
      </c>
      <c r="K3752" s="7" t="s">
        <v>0</v>
      </c>
      <c r="L3752" s="7">
        <v>0</v>
      </c>
      <c r="M3752" s="7" t="s">
        <v>8210</v>
      </c>
      <c r="N3752" s="7"/>
    </row>
    <row r="3753" spans="1:14" hidden="1" x14ac:dyDescent="0.35">
      <c r="A3753" s="7">
        <v>92059052</v>
      </c>
      <c r="B3753" s="7" t="s">
        <v>8247</v>
      </c>
      <c r="C3753" s="7" t="s">
        <v>4445</v>
      </c>
      <c r="D3753" s="7" t="s">
        <v>4462</v>
      </c>
      <c r="E3753" s="7" t="s">
        <v>0</v>
      </c>
      <c r="F3753" s="7" t="s">
        <v>0</v>
      </c>
      <c r="G3753" s="7">
        <v>8.3699999999999992</v>
      </c>
      <c r="H3753" s="7">
        <v>0</v>
      </c>
      <c r="I3753" s="7">
        <v>0</v>
      </c>
      <c r="J3753" s="7">
        <v>8.3699999999999992</v>
      </c>
      <c r="K3753" s="7" t="s">
        <v>0</v>
      </c>
      <c r="L3753" s="7">
        <v>0</v>
      </c>
      <c r="M3753" s="7" t="s">
        <v>8210</v>
      </c>
      <c r="N3753" s="7"/>
    </row>
    <row r="3754" spans="1:14" hidden="1" x14ac:dyDescent="0.35">
      <c r="A3754" s="7">
        <v>92059054</v>
      </c>
      <c r="B3754" s="7" t="s">
        <v>8248</v>
      </c>
      <c r="C3754" s="7" t="s">
        <v>4445</v>
      </c>
      <c r="D3754" s="7" t="s">
        <v>4462</v>
      </c>
      <c r="E3754" s="7" t="s">
        <v>0</v>
      </c>
      <c r="F3754" s="7" t="s">
        <v>0</v>
      </c>
      <c r="G3754" s="7">
        <v>4.68</v>
      </c>
      <c r="H3754" s="7">
        <v>0</v>
      </c>
      <c r="I3754" s="7">
        <v>0</v>
      </c>
      <c r="J3754" s="7">
        <v>4.68</v>
      </c>
      <c r="K3754" s="7" t="s">
        <v>0</v>
      </c>
      <c r="L3754" s="7">
        <v>0</v>
      </c>
      <c r="M3754" s="7" t="s">
        <v>8210</v>
      </c>
      <c r="N3754" s="7"/>
    </row>
    <row r="3755" spans="1:14" hidden="1" x14ac:dyDescent="0.35">
      <c r="A3755" s="7">
        <v>92060056</v>
      </c>
      <c r="B3755" s="7" t="s">
        <v>8249</v>
      </c>
      <c r="C3755" s="7" t="s">
        <v>4445</v>
      </c>
      <c r="D3755" s="7" t="s">
        <v>4462</v>
      </c>
      <c r="E3755" s="7" t="s">
        <v>0</v>
      </c>
      <c r="F3755" s="7" t="s">
        <v>0</v>
      </c>
      <c r="G3755" s="7">
        <v>3.79</v>
      </c>
      <c r="H3755" s="7">
        <v>0</v>
      </c>
      <c r="I3755" s="7">
        <v>0</v>
      </c>
      <c r="J3755" s="7">
        <v>3.79</v>
      </c>
      <c r="K3755" s="7" t="s">
        <v>0</v>
      </c>
      <c r="L3755" s="7">
        <v>0</v>
      </c>
      <c r="M3755" s="7" t="s">
        <v>8210</v>
      </c>
      <c r="N3755" s="7"/>
    </row>
    <row r="3756" spans="1:14" hidden="1" x14ac:dyDescent="0.35">
      <c r="A3756" s="7">
        <v>92061060</v>
      </c>
      <c r="B3756" s="7" t="s">
        <v>8250</v>
      </c>
      <c r="C3756" s="7" t="s">
        <v>4445</v>
      </c>
      <c r="D3756" s="7" t="s">
        <v>4462</v>
      </c>
      <c r="E3756" s="7" t="s">
        <v>0</v>
      </c>
      <c r="F3756" s="7" t="s">
        <v>0</v>
      </c>
      <c r="G3756" s="7">
        <v>5.87</v>
      </c>
      <c r="H3756" s="7">
        <v>0</v>
      </c>
      <c r="I3756" s="7">
        <v>0</v>
      </c>
      <c r="J3756" s="7">
        <v>5.87</v>
      </c>
      <c r="K3756" s="7" t="s">
        <v>0</v>
      </c>
      <c r="L3756" s="7">
        <v>0</v>
      </c>
      <c r="M3756" s="7" t="s">
        <v>8210</v>
      </c>
      <c r="N3756" s="7"/>
    </row>
    <row r="3757" spans="1:14" hidden="1" x14ac:dyDescent="0.35">
      <c r="A3757" s="7">
        <v>92062062</v>
      </c>
      <c r="B3757" s="7" t="s">
        <v>8251</v>
      </c>
      <c r="C3757" s="7" t="s">
        <v>4445</v>
      </c>
      <c r="D3757" s="7" t="s">
        <v>4462</v>
      </c>
      <c r="E3757" s="7" t="s">
        <v>0</v>
      </c>
      <c r="F3757" s="7" t="s">
        <v>0</v>
      </c>
      <c r="G3757" s="7">
        <v>16.34</v>
      </c>
      <c r="H3757" s="7">
        <v>0</v>
      </c>
      <c r="I3757" s="7">
        <v>0</v>
      </c>
      <c r="J3757" s="7">
        <v>16.34</v>
      </c>
      <c r="K3757" s="7" t="s">
        <v>0</v>
      </c>
      <c r="L3757" s="7">
        <v>0</v>
      </c>
      <c r="M3757" s="7" t="s">
        <v>8210</v>
      </c>
      <c r="N3757" s="7"/>
    </row>
    <row r="3758" spans="1:14" hidden="1" x14ac:dyDescent="0.35">
      <c r="A3758" s="7">
        <v>92062064</v>
      </c>
      <c r="B3758" s="7" t="s">
        <v>8252</v>
      </c>
      <c r="C3758" s="7" t="s">
        <v>4445</v>
      </c>
      <c r="D3758" s="7" t="s">
        <v>4462</v>
      </c>
      <c r="E3758" s="7" t="s">
        <v>0</v>
      </c>
      <c r="F3758" s="7" t="s">
        <v>0</v>
      </c>
      <c r="G3758" s="7">
        <v>11.26</v>
      </c>
      <c r="H3758" s="7">
        <v>0</v>
      </c>
      <c r="I3758" s="7">
        <v>0</v>
      </c>
      <c r="J3758" s="7">
        <v>11.26</v>
      </c>
      <c r="K3758" s="7" t="s">
        <v>0</v>
      </c>
      <c r="L3758" s="7">
        <v>0</v>
      </c>
      <c r="M3758" s="7" t="s">
        <v>8210</v>
      </c>
      <c r="N3758" s="7"/>
    </row>
    <row r="3759" spans="1:14" hidden="1" x14ac:dyDescent="0.35">
      <c r="A3759" s="7">
        <v>92063068</v>
      </c>
      <c r="B3759" s="7" t="s">
        <v>8253</v>
      </c>
      <c r="C3759" s="7" t="s">
        <v>4445</v>
      </c>
      <c r="D3759" s="7" t="s">
        <v>4462</v>
      </c>
      <c r="E3759" s="7" t="s">
        <v>0</v>
      </c>
      <c r="F3759" s="7" t="s">
        <v>0</v>
      </c>
      <c r="G3759" s="7">
        <v>25.18</v>
      </c>
      <c r="H3759" s="7">
        <v>0</v>
      </c>
      <c r="I3759" s="7">
        <v>0</v>
      </c>
      <c r="J3759" s="7">
        <v>25.18</v>
      </c>
      <c r="K3759" s="7" t="s">
        <v>0</v>
      </c>
      <c r="L3759" s="7">
        <v>0</v>
      </c>
      <c r="M3759" s="7" t="s">
        <v>8210</v>
      </c>
      <c r="N3759" s="7"/>
    </row>
    <row r="3760" spans="1:14" hidden="1" x14ac:dyDescent="0.35">
      <c r="A3760" s="7">
        <v>92064070</v>
      </c>
      <c r="B3760" s="7" t="s">
        <v>8254</v>
      </c>
      <c r="C3760" s="7" t="s">
        <v>4445</v>
      </c>
      <c r="D3760" s="7" t="s">
        <v>4462</v>
      </c>
      <c r="E3760" s="7" t="s">
        <v>0</v>
      </c>
      <c r="F3760" s="7" t="s">
        <v>0</v>
      </c>
      <c r="G3760" s="7">
        <v>21.94</v>
      </c>
      <c r="H3760" s="7">
        <v>0</v>
      </c>
      <c r="I3760" s="7">
        <v>0</v>
      </c>
      <c r="J3760" s="7">
        <v>21.94</v>
      </c>
      <c r="K3760" s="7" t="s">
        <v>0</v>
      </c>
      <c r="L3760" s="7">
        <v>0</v>
      </c>
      <c r="M3760" s="7" t="s">
        <v>8210</v>
      </c>
      <c r="N3760" s="7"/>
    </row>
    <row r="3761" spans="1:14" hidden="1" x14ac:dyDescent="0.35">
      <c r="A3761" s="7">
        <v>92065072</v>
      </c>
      <c r="B3761" s="7" t="s">
        <v>8255</v>
      </c>
      <c r="C3761" s="7" t="s">
        <v>4445</v>
      </c>
      <c r="D3761" s="7" t="s">
        <v>4462</v>
      </c>
      <c r="E3761" s="7" t="s">
        <v>0</v>
      </c>
      <c r="F3761" s="7" t="s">
        <v>0</v>
      </c>
      <c r="G3761" s="7">
        <v>22.49</v>
      </c>
      <c r="H3761" s="7">
        <v>0</v>
      </c>
      <c r="I3761" s="7">
        <v>0</v>
      </c>
      <c r="J3761" s="7">
        <v>22.49</v>
      </c>
      <c r="K3761" s="7" t="s">
        <v>0</v>
      </c>
      <c r="L3761" s="7">
        <v>0</v>
      </c>
      <c r="M3761" s="7" t="s">
        <v>8210</v>
      </c>
      <c r="N3761" s="7"/>
    </row>
    <row r="3762" spans="1:14" hidden="1" x14ac:dyDescent="0.35">
      <c r="A3762" s="7">
        <v>92065074</v>
      </c>
      <c r="B3762" s="7" t="s">
        <v>8256</v>
      </c>
      <c r="C3762" s="7" t="s">
        <v>4445</v>
      </c>
      <c r="D3762" s="7" t="s">
        <v>4462</v>
      </c>
      <c r="E3762" s="7" t="s">
        <v>0</v>
      </c>
      <c r="F3762" s="7" t="s">
        <v>0</v>
      </c>
      <c r="G3762" s="7">
        <v>14.95</v>
      </c>
      <c r="H3762" s="7">
        <v>0</v>
      </c>
      <c r="I3762" s="7">
        <v>0</v>
      </c>
      <c r="J3762" s="7">
        <v>14.95</v>
      </c>
      <c r="K3762" s="7" t="s">
        <v>0</v>
      </c>
      <c r="L3762" s="7">
        <v>0</v>
      </c>
      <c r="M3762" s="7" t="s">
        <v>8210</v>
      </c>
      <c r="N3762" s="7"/>
    </row>
    <row r="3763" spans="1:14" hidden="1" x14ac:dyDescent="0.35">
      <c r="A3763" s="7">
        <v>92065076</v>
      </c>
      <c r="B3763" s="7" t="s">
        <v>8257</v>
      </c>
      <c r="C3763" s="7" t="s">
        <v>4445</v>
      </c>
      <c r="D3763" s="7" t="s">
        <v>4462</v>
      </c>
      <c r="E3763" s="7" t="s">
        <v>0</v>
      </c>
      <c r="F3763" s="7" t="s">
        <v>0</v>
      </c>
      <c r="G3763" s="7">
        <v>17.690000000000001</v>
      </c>
      <c r="H3763" s="7">
        <v>0</v>
      </c>
      <c r="I3763" s="7">
        <v>0</v>
      </c>
      <c r="J3763" s="7">
        <v>17.690000000000001</v>
      </c>
      <c r="K3763" s="7" t="s">
        <v>0</v>
      </c>
      <c r="L3763" s="7">
        <v>0</v>
      </c>
      <c r="M3763" s="7" t="s">
        <v>8210</v>
      </c>
      <c r="N3763" s="7"/>
    </row>
    <row r="3764" spans="1:14" hidden="1" x14ac:dyDescent="0.35">
      <c r="A3764" s="7">
        <v>92065078</v>
      </c>
      <c r="B3764" s="7" t="s">
        <v>8258</v>
      </c>
      <c r="C3764" s="7" t="s">
        <v>4445</v>
      </c>
      <c r="D3764" s="7" t="s">
        <v>4462</v>
      </c>
      <c r="E3764" s="7" t="s">
        <v>0</v>
      </c>
      <c r="F3764" s="7" t="s">
        <v>0</v>
      </c>
      <c r="G3764" s="7">
        <v>13.43</v>
      </c>
      <c r="H3764" s="7">
        <v>0</v>
      </c>
      <c r="I3764" s="7">
        <v>0</v>
      </c>
      <c r="J3764" s="7">
        <v>13.43</v>
      </c>
      <c r="K3764" s="7" t="s">
        <v>0</v>
      </c>
      <c r="L3764" s="7">
        <v>0</v>
      </c>
      <c r="M3764" s="7" t="s">
        <v>8210</v>
      </c>
      <c r="N3764" s="7"/>
    </row>
    <row r="3765" spans="1:14" hidden="1" x14ac:dyDescent="0.35">
      <c r="A3765" s="7">
        <v>92066080</v>
      </c>
      <c r="B3765" s="7" t="s">
        <v>8259</v>
      </c>
      <c r="C3765" s="7" t="s">
        <v>4445</v>
      </c>
      <c r="D3765" s="7" t="s">
        <v>4462</v>
      </c>
      <c r="E3765" s="7" t="s">
        <v>0</v>
      </c>
      <c r="F3765" s="7" t="s">
        <v>0</v>
      </c>
      <c r="G3765" s="7">
        <v>21.12</v>
      </c>
      <c r="H3765" s="7">
        <v>0</v>
      </c>
      <c r="I3765" s="7">
        <v>0</v>
      </c>
      <c r="J3765" s="7">
        <v>21.12</v>
      </c>
      <c r="K3765" s="7" t="s">
        <v>0</v>
      </c>
      <c r="L3765" s="7">
        <v>0</v>
      </c>
      <c r="M3765" s="7" t="s">
        <v>8210</v>
      </c>
      <c r="N3765" s="7"/>
    </row>
    <row r="3766" spans="1:14" hidden="1" x14ac:dyDescent="0.35">
      <c r="A3766" s="7">
        <v>92067082</v>
      </c>
      <c r="B3766" s="7" t="s">
        <v>8260</v>
      </c>
      <c r="C3766" s="7" t="s">
        <v>4445</v>
      </c>
      <c r="D3766" s="7" t="s">
        <v>4462</v>
      </c>
      <c r="E3766" s="7" t="s">
        <v>0</v>
      </c>
      <c r="F3766" s="7" t="s">
        <v>0</v>
      </c>
      <c r="G3766" s="7">
        <v>61.81</v>
      </c>
      <c r="H3766" s="7">
        <v>0</v>
      </c>
      <c r="I3766" s="7">
        <v>0</v>
      </c>
      <c r="J3766" s="7">
        <v>61.81</v>
      </c>
      <c r="K3766" s="7" t="s">
        <v>0</v>
      </c>
      <c r="L3766" s="7">
        <v>0</v>
      </c>
      <c r="M3766" s="7" t="s">
        <v>8210</v>
      </c>
      <c r="N3766" s="7"/>
    </row>
    <row r="3767" spans="1:14" hidden="1" x14ac:dyDescent="0.35">
      <c r="A3767" s="7">
        <v>92067084</v>
      </c>
      <c r="B3767" s="7" t="s">
        <v>8261</v>
      </c>
      <c r="C3767" s="7" t="s">
        <v>4445</v>
      </c>
      <c r="D3767" s="7" t="s">
        <v>4462</v>
      </c>
      <c r="E3767" s="7" t="s">
        <v>0</v>
      </c>
      <c r="F3767" s="7" t="s">
        <v>0</v>
      </c>
      <c r="G3767" s="7">
        <v>105.32</v>
      </c>
      <c r="H3767" s="7">
        <v>0</v>
      </c>
      <c r="I3767" s="7">
        <v>0</v>
      </c>
      <c r="J3767" s="7">
        <v>105.32</v>
      </c>
      <c r="K3767" s="7" t="s">
        <v>0</v>
      </c>
      <c r="L3767" s="7">
        <v>0</v>
      </c>
      <c r="M3767" s="7" t="s">
        <v>8210</v>
      </c>
      <c r="N3767" s="7"/>
    </row>
    <row r="3768" spans="1:14" hidden="1" x14ac:dyDescent="0.35">
      <c r="A3768" s="7">
        <v>92068090</v>
      </c>
      <c r="B3768" s="7" t="s">
        <v>8262</v>
      </c>
      <c r="C3768" s="7" t="s">
        <v>4445</v>
      </c>
      <c r="D3768" s="7" t="s">
        <v>4462</v>
      </c>
      <c r="E3768" s="7" t="s">
        <v>0</v>
      </c>
      <c r="F3768" s="7" t="s">
        <v>0</v>
      </c>
      <c r="G3768" s="7">
        <v>82.84</v>
      </c>
      <c r="H3768" s="7">
        <v>0</v>
      </c>
      <c r="I3768" s="7">
        <v>0</v>
      </c>
      <c r="J3768" s="7">
        <v>82.84</v>
      </c>
      <c r="K3768" s="7" t="s">
        <v>0</v>
      </c>
      <c r="L3768" s="7">
        <v>0</v>
      </c>
      <c r="M3768" s="7" t="s">
        <v>8210</v>
      </c>
      <c r="N3768" s="7"/>
    </row>
    <row r="3769" spans="1:14" hidden="1" x14ac:dyDescent="0.35">
      <c r="A3769" s="7">
        <v>92069093</v>
      </c>
      <c r="B3769" s="7" t="s">
        <v>8263</v>
      </c>
      <c r="C3769" s="7" t="s">
        <v>4445</v>
      </c>
      <c r="D3769" s="7" t="s">
        <v>4462</v>
      </c>
      <c r="E3769" s="7" t="s">
        <v>0</v>
      </c>
      <c r="F3769" s="7" t="s">
        <v>0</v>
      </c>
      <c r="G3769" s="7">
        <v>41.83</v>
      </c>
      <c r="H3769" s="7">
        <v>0</v>
      </c>
      <c r="I3769" s="7">
        <v>0</v>
      </c>
      <c r="J3769" s="7">
        <v>41.83</v>
      </c>
      <c r="K3769" s="7" t="s">
        <v>0</v>
      </c>
      <c r="L3769" s="7">
        <v>0</v>
      </c>
      <c r="M3769" s="7" t="s">
        <v>8210</v>
      </c>
      <c r="N3769" s="7"/>
    </row>
    <row r="3770" spans="1:14" hidden="1" x14ac:dyDescent="0.35">
      <c r="A3770" s="7">
        <v>92069095</v>
      </c>
      <c r="B3770" s="7" t="s">
        <v>8264</v>
      </c>
      <c r="C3770" s="7" t="s">
        <v>4445</v>
      </c>
      <c r="D3770" s="7" t="s">
        <v>4462</v>
      </c>
      <c r="E3770" s="7" t="s">
        <v>0</v>
      </c>
      <c r="F3770" s="7" t="s">
        <v>0</v>
      </c>
      <c r="G3770" s="7">
        <v>76.06</v>
      </c>
      <c r="H3770" s="7">
        <v>0</v>
      </c>
      <c r="I3770" s="7">
        <v>0</v>
      </c>
      <c r="J3770" s="7">
        <v>76.06</v>
      </c>
      <c r="K3770" s="7" t="s">
        <v>0</v>
      </c>
      <c r="L3770" s="7">
        <v>0</v>
      </c>
      <c r="M3770" s="7" t="s">
        <v>8210</v>
      </c>
      <c r="N3770" s="7"/>
    </row>
    <row r="3771" spans="1:14" hidden="1" x14ac:dyDescent="0.35">
      <c r="A3771" s="7">
        <v>92070103</v>
      </c>
      <c r="B3771" s="7" t="s">
        <v>8265</v>
      </c>
      <c r="C3771" s="7" t="s">
        <v>4445</v>
      </c>
      <c r="D3771" s="7" t="s">
        <v>4462</v>
      </c>
      <c r="E3771" s="7" t="s">
        <v>0</v>
      </c>
      <c r="F3771" s="7" t="s">
        <v>0</v>
      </c>
      <c r="G3771" s="7">
        <v>5.94</v>
      </c>
      <c r="H3771" s="7">
        <v>0</v>
      </c>
      <c r="I3771" s="7">
        <v>0</v>
      </c>
      <c r="J3771" s="7">
        <v>5.94</v>
      </c>
      <c r="K3771" s="7" t="s">
        <v>0</v>
      </c>
      <c r="L3771" s="7">
        <v>0</v>
      </c>
      <c r="M3771" s="7" t="s">
        <v>8210</v>
      </c>
      <c r="N3771" s="7"/>
    </row>
    <row r="3772" spans="1:14" hidden="1" x14ac:dyDescent="0.35">
      <c r="A3772" s="7">
        <v>92070106</v>
      </c>
      <c r="B3772" s="7" t="s">
        <v>8266</v>
      </c>
      <c r="C3772" s="7" t="s">
        <v>4445</v>
      </c>
      <c r="D3772" s="7" t="s">
        <v>4462</v>
      </c>
      <c r="E3772" s="7" t="s">
        <v>0</v>
      </c>
      <c r="F3772" s="7" t="s">
        <v>0</v>
      </c>
      <c r="G3772" s="7">
        <v>9.11</v>
      </c>
      <c r="H3772" s="7">
        <v>0</v>
      </c>
      <c r="I3772" s="7">
        <v>0</v>
      </c>
      <c r="J3772" s="7">
        <v>9.11</v>
      </c>
      <c r="K3772" s="7" t="s">
        <v>0</v>
      </c>
      <c r="L3772" s="7">
        <v>0</v>
      </c>
      <c r="M3772" s="7" t="s">
        <v>8210</v>
      </c>
      <c r="N3772" s="7"/>
    </row>
    <row r="3773" spans="1:14" hidden="1" x14ac:dyDescent="0.35">
      <c r="A3773" s="7">
        <v>92070109</v>
      </c>
      <c r="B3773" s="7" t="s">
        <v>8267</v>
      </c>
      <c r="C3773" s="7" t="s">
        <v>4445</v>
      </c>
      <c r="D3773" s="7" t="s">
        <v>4462</v>
      </c>
      <c r="E3773" s="7" t="s">
        <v>0</v>
      </c>
      <c r="F3773" s="7" t="s">
        <v>0</v>
      </c>
      <c r="G3773" s="7">
        <v>14.24</v>
      </c>
      <c r="H3773" s="7">
        <v>0</v>
      </c>
      <c r="I3773" s="7">
        <v>0</v>
      </c>
      <c r="J3773" s="7">
        <v>14.24</v>
      </c>
      <c r="K3773" s="7" t="s">
        <v>0</v>
      </c>
      <c r="L3773" s="7">
        <v>0</v>
      </c>
      <c r="M3773" s="7" t="s">
        <v>8210</v>
      </c>
      <c r="N3773" s="7"/>
    </row>
    <row r="3774" spans="1:14" hidden="1" x14ac:dyDescent="0.35">
      <c r="A3774" s="7">
        <v>92071110</v>
      </c>
      <c r="B3774" s="7" t="s">
        <v>8268</v>
      </c>
      <c r="C3774" s="7" t="s">
        <v>4445</v>
      </c>
      <c r="D3774" s="7" t="s">
        <v>4462</v>
      </c>
      <c r="E3774" s="7" t="s">
        <v>0</v>
      </c>
      <c r="F3774" s="7" t="s">
        <v>0</v>
      </c>
      <c r="G3774" s="7">
        <v>79.19</v>
      </c>
      <c r="H3774" s="7">
        <v>0</v>
      </c>
      <c r="I3774" s="7">
        <v>0</v>
      </c>
      <c r="J3774" s="7">
        <v>79.19</v>
      </c>
      <c r="K3774" s="7" t="s">
        <v>0</v>
      </c>
      <c r="L3774" s="7">
        <v>0</v>
      </c>
      <c r="M3774" s="7" t="s">
        <v>8210</v>
      </c>
      <c r="N3774" s="7"/>
    </row>
    <row r="3775" spans="1:14" hidden="1" x14ac:dyDescent="0.35">
      <c r="A3775" s="7">
        <v>92071964</v>
      </c>
      <c r="B3775" s="7" t="s">
        <v>8269</v>
      </c>
      <c r="C3775" s="7" t="s">
        <v>4445</v>
      </c>
      <c r="D3775" s="7" t="s">
        <v>4452</v>
      </c>
      <c r="E3775" s="7" t="s">
        <v>0</v>
      </c>
      <c r="F3775" s="7" t="s">
        <v>0</v>
      </c>
      <c r="G3775" s="7">
        <v>8</v>
      </c>
      <c r="H3775" s="7">
        <v>0</v>
      </c>
      <c r="I3775" s="7">
        <v>0</v>
      </c>
      <c r="J3775" s="7">
        <v>8</v>
      </c>
      <c r="K3775" s="7" t="s">
        <v>0</v>
      </c>
      <c r="L3775" s="7">
        <v>0</v>
      </c>
      <c r="M3775" s="7" t="s">
        <v>8210</v>
      </c>
      <c r="N3775" s="7"/>
    </row>
    <row r="3776" spans="1:14" hidden="1" x14ac:dyDescent="0.35">
      <c r="A3776" s="7">
        <v>92072114</v>
      </c>
      <c r="B3776" s="7" t="s">
        <v>8270</v>
      </c>
      <c r="C3776" s="7" t="s">
        <v>4445</v>
      </c>
      <c r="D3776" s="7" t="s">
        <v>4462</v>
      </c>
      <c r="E3776" s="7" t="s">
        <v>0</v>
      </c>
      <c r="F3776" s="7" t="s">
        <v>0</v>
      </c>
      <c r="G3776" s="7">
        <v>75.87</v>
      </c>
      <c r="H3776" s="7">
        <v>0</v>
      </c>
      <c r="I3776" s="7">
        <v>0</v>
      </c>
      <c r="J3776" s="7">
        <v>75.87</v>
      </c>
      <c r="K3776" s="7" t="s">
        <v>0</v>
      </c>
      <c r="L3776" s="7">
        <v>0</v>
      </c>
      <c r="M3776" s="7" t="s">
        <v>8210</v>
      </c>
      <c r="N3776" s="7"/>
    </row>
    <row r="3777" spans="1:14" hidden="1" x14ac:dyDescent="0.35">
      <c r="A3777" s="7">
        <v>92073118</v>
      </c>
      <c r="B3777" s="7" t="s">
        <v>8271</v>
      </c>
      <c r="C3777" s="7" t="s">
        <v>4445</v>
      </c>
      <c r="D3777" s="7" t="s">
        <v>4462</v>
      </c>
      <c r="E3777" s="7" t="s">
        <v>0</v>
      </c>
      <c r="F3777" s="7" t="s">
        <v>0</v>
      </c>
      <c r="G3777" s="7">
        <v>8.76</v>
      </c>
      <c r="H3777" s="7">
        <v>0</v>
      </c>
      <c r="I3777" s="7">
        <v>0</v>
      </c>
      <c r="J3777" s="7">
        <v>8.76</v>
      </c>
      <c r="K3777" s="7" t="s">
        <v>0</v>
      </c>
      <c r="L3777" s="7">
        <v>0</v>
      </c>
      <c r="M3777" s="7" t="s">
        <v>8210</v>
      </c>
      <c r="N3777" s="7"/>
    </row>
    <row r="3778" spans="1:14" hidden="1" x14ac:dyDescent="0.35">
      <c r="A3778" s="7">
        <v>92074122</v>
      </c>
      <c r="B3778" s="7" t="s">
        <v>8272</v>
      </c>
      <c r="C3778" s="7" t="s">
        <v>4445</v>
      </c>
      <c r="D3778" s="7" t="s">
        <v>4462</v>
      </c>
      <c r="E3778" s="7" t="s">
        <v>0</v>
      </c>
      <c r="F3778" s="7" t="s">
        <v>0</v>
      </c>
      <c r="G3778" s="7">
        <v>1.95</v>
      </c>
      <c r="H3778" s="7">
        <v>0</v>
      </c>
      <c r="I3778" s="7">
        <v>0</v>
      </c>
      <c r="J3778" s="7">
        <v>1.95</v>
      </c>
      <c r="K3778" s="7" t="s">
        <v>0</v>
      </c>
      <c r="L3778" s="7">
        <v>0</v>
      </c>
      <c r="M3778" s="7" t="s">
        <v>8210</v>
      </c>
      <c r="N3778" s="7"/>
    </row>
    <row r="3779" spans="1:14" hidden="1" x14ac:dyDescent="0.35">
      <c r="A3779" s="7">
        <v>92075126</v>
      </c>
      <c r="B3779" s="7" t="s">
        <v>8273</v>
      </c>
      <c r="C3779" s="7" t="s">
        <v>4445</v>
      </c>
      <c r="D3779" s="7" t="s">
        <v>4462</v>
      </c>
      <c r="E3779" s="7" t="s">
        <v>0</v>
      </c>
      <c r="F3779" s="7" t="s">
        <v>0</v>
      </c>
      <c r="G3779" s="7">
        <v>19.440000000000001</v>
      </c>
      <c r="H3779" s="7">
        <v>0</v>
      </c>
      <c r="I3779" s="7">
        <v>0</v>
      </c>
      <c r="J3779" s="7">
        <v>19.440000000000001</v>
      </c>
      <c r="K3779" s="7" t="s">
        <v>0</v>
      </c>
      <c r="L3779" s="7">
        <v>0</v>
      </c>
      <c r="M3779" s="7" t="s">
        <v>8210</v>
      </c>
      <c r="N3779" s="7"/>
    </row>
    <row r="3780" spans="1:14" hidden="1" x14ac:dyDescent="0.35">
      <c r="A3780" s="7">
        <v>92075128</v>
      </c>
      <c r="B3780" s="7" t="s">
        <v>8274</v>
      </c>
      <c r="C3780" s="7" t="s">
        <v>4445</v>
      </c>
      <c r="D3780" s="7" t="s">
        <v>4462</v>
      </c>
      <c r="E3780" s="7" t="s">
        <v>0</v>
      </c>
      <c r="F3780" s="7" t="s">
        <v>0</v>
      </c>
      <c r="G3780" s="7">
        <v>33.369999999999997</v>
      </c>
      <c r="H3780" s="7">
        <v>0</v>
      </c>
      <c r="I3780" s="7">
        <v>0</v>
      </c>
      <c r="J3780" s="7">
        <v>33.369999999999997</v>
      </c>
      <c r="K3780" s="7" t="s">
        <v>0</v>
      </c>
      <c r="L3780" s="7">
        <v>0</v>
      </c>
      <c r="M3780" s="7" t="s">
        <v>8210</v>
      </c>
      <c r="N3780" s="7"/>
    </row>
    <row r="3781" spans="1:14" hidden="1" x14ac:dyDescent="0.35">
      <c r="A3781" s="7">
        <v>92076130</v>
      </c>
      <c r="B3781" s="7" t="s">
        <v>8275</v>
      </c>
      <c r="C3781" s="7" t="s">
        <v>4445</v>
      </c>
      <c r="D3781" s="7" t="s">
        <v>4462</v>
      </c>
      <c r="E3781" s="7" t="s">
        <v>0</v>
      </c>
      <c r="F3781" s="7" t="s">
        <v>0</v>
      </c>
      <c r="G3781" s="7">
        <v>1.28</v>
      </c>
      <c r="H3781" s="7">
        <v>0</v>
      </c>
      <c r="I3781" s="7">
        <v>0</v>
      </c>
      <c r="J3781" s="7">
        <v>1.28</v>
      </c>
      <c r="K3781" s="7" t="s">
        <v>0</v>
      </c>
      <c r="L3781" s="7">
        <v>0</v>
      </c>
      <c r="M3781" s="7" t="s">
        <v>8210</v>
      </c>
      <c r="N3781" s="7"/>
    </row>
    <row r="3782" spans="1:14" hidden="1" x14ac:dyDescent="0.35">
      <c r="A3782" s="7">
        <v>92077134</v>
      </c>
      <c r="B3782" s="7" t="s">
        <v>8276</v>
      </c>
      <c r="C3782" s="7" t="s">
        <v>4445</v>
      </c>
      <c r="D3782" s="7" t="s">
        <v>4462</v>
      </c>
      <c r="E3782" s="7" t="s">
        <v>0</v>
      </c>
      <c r="F3782" s="7" t="s">
        <v>0</v>
      </c>
      <c r="G3782" s="7">
        <v>15.23</v>
      </c>
      <c r="H3782" s="7">
        <v>0</v>
      </c>
      <c r="I3782" s="7">
        <v>0</v>
      </c>
      <c r="J3782" s="7">
        <v>15.23</v>
      </c>
      <c r="K3782" s="7" t="s">
        <v>0</v>
      </c>
      <c r="L3782" s="7">
        <v>0</v>
      </c>
      <c r="M3782" s="7" t="s">
        <v>8210</v>
      </c>
      <c r="N3782" s="7"/>
    </row>
    <row r="3783" spans="1:14" hidden="1" x14ac:dyDescent="0.35">
      <c r="A3783" s="7">
        <v>92077136</v>
      </c>
      <c r="B3783" s="7" t="s">
        <v>8277</v>
      </c>
      <c r="C3783" s="7" t="s">
        <v>4445</v>
      </c>
      <c r="D3783" s="7" t="s">
        <v>4462</v>
      </c>
      <c r="E3783" s="7" t="s">
        <v>0</v>
      </c>
      <c r="F3783" s="7" t="s">
        <v>0</v>
      </c>
      <c r="G3783" s="7">
        <v>5.76</v>
      </c>
      <c r="H3783" s="7">
        <v>0</v>
      </c>
      <c r="I3783" s="7">
        <v>0</v>
      </c>
      <c r="J3783" s="7">
        <v>5.76</v>
      </c>
      <c r="K3783" s="7" t="s">
        <v>0</v>
      </c>
      <c r="L3783" s="7">
        <v>0</v>
      </c>
      <c r="M3783" s="7" t="s">
        <v>8210</v>
      </c>
      <c r="N3783" s="7"/>
    </row>
    <row r="3784" spans="1:14" hidden="1" x14ac:dyDescent="0.35">
      <c r="A3784" s="7">
        <v>92077138</v>
      </c>
      <c r="B3784" s="7" t="s">
        <v>8278</v>
      </c>
      <c r="C3784" s="7" t="s">
        <v>4445</v>
      </c>
      <c r="D3784" s="7" t="s">
        <v>4462</v>
      </c>
      <c r="E3784" s="7" t="s">
        <v>0</v>
      </c>
      <c r="F3784" s="7" t="s">
        <v>0</v>
      </c>
      <c r="G3784" s="7">
        <v>5.13</v>
      </c>
      <c r="H3784" s="7">
        <v>0</v>
      </c>
      <c r="I3784" s="7">
        <v>0</v>
      </c>
      <c r="J3784" s="7">
        <v>5.13</v>
      </c>
      <c r="K3784" s="7" t="s">
        <v>0</v>
      </c>
      <c r="L3784" s="7">
        <v>0</v>
      </c>
      <c r="M3784" s="7" t="s">
        <v>8210</v>
      </c>
      <c r="N3784" s="7"/>
    </row>
    <row r="3785" spans="1:14" hidden="1" x14ac:dyDescent="0.35">
      <c r="A3785" s="7">
        <v>92078142</v>
      </c>
      <c r="B3785" s="7" t="s">
        <v>8279</v>
      </c>
      <c r="C3785" s="7" t="s">
        <v>4445</v>
      </c>
      <c r="D3785" s="7" t="s">
        <v>4462</v>
      </c>
      <c r="E3785" s="7" t="s">
        <v>0</v>
      </c>
      <c r="F3785" s="7" t="s">
        <v>0</v>
      </c>
      <c r="G3785" s="7">
        <v>4.6100000000000003</v>
      </c>
      <c r="H3785" s="7">
        <v>0</v>
      </c>
      <c r="I3785" s="7">
        <v>0</v>
      </c>
      <c r="J3785" s="7">
        <v>4.6100000000000003</v>
      </c>
      <c r="K3785" s="7" t="s">
        <v>0</v>
      </c>
      <c r="L3785" s="7">
        <v>0</v>
      </c>
      <c r="M3785" s="7" t="s">
        <v>8210</v>
      </c>
      <c r="N3785" s="7"/>
    </row>
    <row r="3786" spans="1:14" hidden="1" x14ac:dyDescent="0.35">
      <c r="A3786" s="7">
        <v>92078150</v>
      </c>
      <c r="B3786" s="7" t="s">
        <v>8280</v>
      </c>
      <c r="C3786" s="7" t="s">
        <v>4445</v>
      </c>
      <c r="D3786" s="7" t="s">
        <v>4462</v>
      </c>
      <c r="E3786" s="7" t="s">
        <v>0</v>
      </c>
      <c r="F3786" s="7" t="s">
        <v>0</v>
      </c>
      <c r="G3786" s="7">
        <v>7.37</v>
      </c>
      <c r="H3786" s="7">
        <v>0</v>
      </c>
      <c r="I3786" s="7">
        <v>0</v>
      </c>
      <c r="J3786" s="7">
        <v>7.37</v>
      </c>
      <c r="K3786" s="7" t="s">
        <v>0</v>
      </c>
      <c r="L3786" s="7">
        <v>0</v>
      </c>
      <c r="M3786" s="7" t="s">
        <v>8210</v>
      </c>
      <c r="N3786" s="7"/>
    </row>
    <row r="3787" spans="1:14" hidden="1" x14ac:dyDescent="0.35">
      <c r="A3787" s="7">
        <v>92078156</v>
      </c>
      <c r="B3787" s="7" t="s">
        <v>8281</v>
      </c>
      <c r="C3787" s="7" t="s">
        <v>4445</v>
      </c>
      <c r="D3787" s="7" t="s">
        <v>4462</v>
      </c>
      <c r="E3787" s="7" t="s">
        <v>0</v>
      </c>
      <c r="F3787" s="7" t="s">
        <v>0</v>
      </c>
      <c r="G3787" s="7">
        <v>1.83</v>
      </c>
      <c r="H3787" s="7">
        <v>0</v>
      </c>
      <c r="I3787" s="7">
        <v>0</v>
      </c>
      <c r="J3787" s="7">
        <v>1.83</v>
      </c>
      <c r="K3787" s="7" t="s">
        <v>0</v>
      </c>
      <c r="L3787" s="7">
        <v>0</v>
      </c>
      <c r="M3787" s="7" t="s">
        <v>8210</v>
      </c>
      <c r="N3787" s="7"/>
    </row>
    <row r="3788" spans="1:14" hidden="1" x14ac:dyDescent="0.35">
      <c r="A3788" s="7">
        <v>92078162</v>
      </c>
      <c r="B3788" s="7" t="s">
        <v>8282</v>
      </c>
      <c r="C3788" s="7" t="s">
        <v>4445</v>
      </c>
      <c r="D3788" s="7" t="s">
        <v>4462</v>
      </c>
      <c r="E3788" s="7" t="s">
        <v>0</v>
      </c>
      <c r="F3788" s="7" t="s">
        <v>0</v>
      </c>
      <c r="G3788" s="7">
        <v>1.89</v>
      </c>
      <c r="H3788" s="7">
        <v>0</v>
      </c>
      <c r="I3788" s="7">
        <v>0</v>
      </c>
      <c r="J3788" s="7">
        <v>1.89</v>
      </c>
      <c r="K3788" s="7" t="s">
        <v>0</v>
      </c>
      <c r="L3788" s="7">
        <v>0</v>
      </c>
      <c r="M3788" s="7" t="s">
        <v>8210</v>
      </c>
      <c r="N3788" s="7"/>
    </row>
    <row r="3789" spans="1:14" hidden="1" x14ac:dyDescent="0.35">
      <c r="A3789" s="7">
        <v>92080010</v>
      </c>
      <c r="B3789" s="7" t="s">
        <v>8283</v>
      </c>
      <c r="C3789" s="7" t="s">
        <v>4445</v>
      </c>
      <c r="D3789" s="7" t="s">
        <v>4462</v>
      </c>
      <c r="E3789" s="7" t="s">
        <v>0</v>
      </c>
      <c r="F3789" s="7" t="s">
        <v>0</v>
      </c>
      <c r="G3789" s="7">
        <v>125</v>
      </c>
      <c r="H3789" s="7">
        <v>0</v>
      </c>
      <c r="I3789" s="7">
        <v>0</v>
      </c>
      <c r="J3789" s="7">
        <v>125</v>
      </c>
      <c r="K3789" s="7" t="s">
        <v>0</v>
      </c>
      <c r="L3789" s="7">
        <v>0</v>
      </c>
      <c r="M3789" s="7" t="s">
        <v>4515</v>
      </c>
      <c r="N3789" s="7"/>
    </row>
    <row r="3790" spans="1:14" hidden="1" x14ac:dyDescent="0.35">
      <c r="A3790" s="7">
        <v>92082010</v>
      </c>
      <c r="B3790" s="7" t="s">
        <v>8284</v>
      </c>
      <c r="C3790" s="7" t="s">
        <v>4445</v>
      </c>
      <c r="D3790" s="7" t="s">
        <v>4462</v>
      </c>
      <c r="E3790" s="7" t="s">
        <v>0</v>
      </c>
      <c r="F3790" s="7" t="s">
        <v>0</v>
      </c>
      <c r="G3790" s="7">
        <v>1705</v>
      </c>
      <c r="H3790" s="7">
        <v>0</v>
      </c>
      <c r="I3790" s="7">
        <v>0</v>
      </c>
      <c r="J3790" s="7">
        <v>1705</v>
      </c>
      <c r="K3790" s="7" t="s">
        <v>0</v>
      </c>
      <c r="L3790" s="7">
        <v>0</v>
      </c>
      <c r="M3790" s="7" t="s">
        <v>8210</v>
      </c>
      <c r="N3790" s="7"/>
    </row>
    <row r="3791" spans="1:14" hidden="1" x14ac:dyDescent="0.35">
      <c r="A3791" s="7">
        <v>92082031</v>
      </c>
      <c r="B3791" s="7" t="s">
        <v>8285</v>
      </c>
      <c r="C3791" s="7" t="s">
        <v>4445</v>
      </c>
      <c r="D3791" s="7" t="s">
        <v>4452</v>
      </c>
      <c r="E3791" s="7" t="s">
        <v>0</v>
      </c>
      <c r="F3791" s="7" t="s">
        <v>0</v>
      </c>
      <c r="G3791" s="7">
        <v>270.35000000000002</v>
      </c>
      <c r="H3791" s="7">
        <v>0</v>
      </c>
      <c r="I3791" s="7">
        <v>0</v>
      </c>
      <c r="J3791" s="7">
        <v>270.35000000000002</v>
      </c>
      <c r="K3791" s="7" t="s">
        <v>0</v>
      </c>
      <c r="L3791" s="7">
        <v>0</v>
      </c>
      <c r="M3791" s="7" t="s">
        <v>8210</v>
      </c>
      <c r="N3791" s="7"/>
    </row>
    <row r="3792" spans="1:14" hidden="1" x14ac:dyDescent="0.35">
      <c r="A3792" s="7">
        <v>92083010</v>
      </c>
      <c r="B3792" s="7" t="s">
        <v>8286</v>
      </c>
      <c r="C3792" s="7" t="s">
        <v>4445</v>
      </c>
      <c r="D3792" s="7" t="s">
        <v>4452</v>
      </c>
      <c r="E3792" s="7" t="s">
        <v>0</v>
      </c>
      <c r="F3792" s="7" t="s">
        <v>0</v>
      </c>
      <c r="G3792" s="7">
        <v>201.47</v>
      </c>
      <c r="H3792" s="7">
        <v>0</v>
      </c>
      <c r="I3792" s="7">
        <v>0</v>
      </c>
      <c r="J3792" s="7">
        <v>201.47</v>
      </c>
      <c r="K3792" s="7" t="s">
        <v>0</v>
      </c>
      <c r="L3792" s="7">
        <v>0</v>
      </c>
      <c r="M3792" s="7" t="s">
        <v>8210</v>
      </c>
      <c r="N3792" s="7"/>
    </row>
    <row r="3793" spans="1:14" hidden="1" x14ac:dyDescent="0.35">
      <c r="A3793" s="7">
        <v>92084014</v>
      </c>
      <c r="B3793" s="7" t="s">
        <v>8287</v>
      </c>
      <c r="C3793" s="7" t="s">
        <v>4445</v>
      </c>
      <c r="D3793" s="7" t="s">
        <v>4452</v>
      </c>
      <c r="E3793" s="7" t="s">
        <v>0</v>
      </c>
      <c r="F3793" s="7" t="s">
        <v>0</v>
      </c>
      <c r="G3793" s="7">
        <v>340.27</v>
      </c>
      <c r="H3793" s="7">
        <v>0</v>
      </c>
      <c r="I3793" s="7">
        <v>0</v>
      </c>
      <c r="J3793" s="7">
        <v>340.27</v>
      </c>
      <c r="K3793" s="7" t="s">
        <v>0</v>
      </c>
      <c r="L3793" s="7">
        <v>0</v>
      </c>
      <c r="M3793" s="7" t="s">
        <v>8210</v>
      </c>
      <c r="N3793" s="7"/>
    </row>
    <row r="3794" spans="1:14" hidden="1" x14ac:dyDescent="0.35">
      <c r="A3794" s="7">
        <v>92084103</v>
      </c>
      <c r="B3794" s="7" t="s">
        <v>8288</v>
      </c>
      <c r="C3794" s="7" t="s">
        <v>4445</v>
      </c>
      <c r="D3794" s="7" t="s">
        <v>4452</v>
      </c>
      <c r="E3794" s="7" t="s">
        <v>0</v>
      </c>
      <c r="F3794" s="7" t="s">
        <v>0</v>
      </c>
      <c r="G3794" s="7">
        <v>1869.59</v>
      </c>
      <c r="H3794" s="7">
        <v>0</v>
      </c>
      <c r="I3794" s="7">
        <v>0</v>
      </c>
      <c r="J3794" s="7">
        <v>1869.59</v>
      </c>
      <c r="K3794" s="7" t="s">
        <v>0</v>
      </c>
      <c r="L3794" s="7">
        <v>0</v>
      </c>
      <c r="M3794" s="7" t="s">
        <v>8210</v>
      </c>
      <c r="N3794" s="7"/>
    </row>
    <row r="3795" spans="1:14" hidden="1" x14ac:dyDescent="0.35">
      <c r="A3795" s="7">
        <v>92084204</v>
      </c>
      <c r="B3795" s="7" t="s">
        <v>8289</v>
      </c>
      <c r="C3795" s="7" t="s">
        <v>4445</v>
      </c>
      <c r="D3795" s="7" t="s">
        <v>4452</v>
      </c>
      <c r="E3795" s="7" t="s">
        <v>0</v>
      </c>
      <c r="F3795" s="7" t="s">
        <v>0</v>
      </c>
      <c r="G3795" s="7">
        <v>150</v>
      </c>
      <c r="H3795" s="7">
        <v>0</v>
      </c>
      <c r="I3795" s="7">
        <v>0</v>
      </c>
      <c r="J3795" s="7">
        <v>150</v>
      </c>
      <c r="K3795" s="7" t="s">
        <v>0</v>
      </c>
      <c r="L3795" s="7">
        <v>0</v>
      </c>
      <c r="M3795" s="7" t="s">
        <v>8210</v>
      </c>
      <c r="N3795" s="7"/>
    </row>
    <row r="3796" spans="1:14" hidden="1" x14ac:dyDescent="0.35">
      <c r="A3796" s="7">
        <v>92084210</v>
      </c>
      <c r="B3796" s="7" t="s">
        <v>8290</v>
      </c>
      <c r="C3796" s="7" t="s">
        <v>4445</v>
      </c>
      <c r="D3796" s="7" t="s">
        <v>4452</v>
      </c>
      <c r="E3796" s="7" t="s">
        <v>0</v>
      </c>
      <c r="F3796" s="7" t="s">
        <v>0</v>
      </c>
      <c r="G3796" s="7">
        <v>210</v>
      </c>
      <c r="H3796" s="7">
        <v>0</v>
      </c>
      <c r="I3796" s="7">
        <v>0</v>
      </c>
      <c r="J3796" s="7">
        <v>210</v>
      </c>
      <c r="K3796" s="7" t="s">
        <v>0</v>
      </c>
      <c r="L3796" s="7">
        <v>0</v>
      </c>
      <c r="M3796" s="7" t="s">
        <v>8210</v>
      </c>
      <c r="N3796" s="7"/>
    </row>
    <row r="3797" spans="1:14" hidden="1" x14ac:dyDescent="0.35">
      <c r="A3797" s="7">
        <v>92084216</v>
      </c>
      <c r="B3797" s="7" t="s">
        <v>8291</v>
      </c>
      <c r="C3797" s="7" t="s">
        <v>4445</v>
      </c>
      <c r="D3797" s="7" t="s">
        <v>4452</v>
      </c>
      <c r="E3797" s="7" t="s">
        <v>0</v>
      </c>
      <c r="F3797" s="7" t="s">
        <v>0</v>
      </c>
      <c r="G3797" s="7">
        <v>300</v>
      </c>
      <c r="H3797" s="7">
        <v>0</v>
      </c>
      <c r="I3797" s="7">
        <v>0</v>
      </c>
      <c r="J3797" s="7">
        <v>300</v>
      </c>
      <c r="K3797" s="7" t="s">
        <v>0</v>
      </c>
      <c r="L3797" s="7">
        <v>0</v>
      </c>
      <c r="M3797" s="7" t="s">
        <v>8210</v>
      </c>
      <c r="N3797" s="7"/>
    </row>
    <row r="3798" spans="1:14" hidden="1" x14ac:dyDescent="0.35">
      <c r="A3798" s="7">
        <v>92084223</v>
      </c>
      <c r="B3798" s="7" t="s">
        <v>8292</v>
      </c>
      <c r="C3798" s="7" t="s">
        <v>4445</v>
      </c>
      <c r="D3798" s="7" t="s">
        <v>4452</v>
      </c>
      <c r="E3798" s="7" t="s">
        <v>0</v>
      </c>
      <c r="F3798" s="7" t="s">
        <v>0</v>
      </c>
      <c r="G3798" s="7">
        <v>325</v>
      </c>
      <c r="H3798" s="7">
        <v>0</v>
      </c>
      <c r="I3798" s="7">
        <v>0</v>
      </c>
      <c r="J3798" s="7">
        <v>325</v>
      </c>
      <c r="K3798" s="7" t="s">
        <v>0</v>
      </c>
      <c r="L3798" s="7">
        <v>0</v>
      </c>
      <c r="M3798" s="7" t="s">
        <v>8210</v>
      </c>
      <c r="N3798" s="7"/>
    </row>
    <row r="3799" spans="1:14" hidden="1" x14ac:dyDescent="0.35">
      <c r="A3799" s="7">
        <v>92084235</v>
      </c>
      <c r="B3799" s="7" t="s">
        <v>8293</v>
      </c>
      <c r="C3799" s="7" t="s">
        <v>4445</v>
      </c>
      <c r="D3799" s="7" t="s">
        <v>4452</v>
      </c>
      <c r="E3799" s="7" t="s">
        <v>0</v>
      </c>
      <c r="F3799" s="7" t="s">
        <v>0</v>
      </c>
      <c r="G3799" s="7">
        <v>258</v>
      </c>
      <c r="H3799" s="7">
        <v>0</v>
      </c>
      <c r="I3799" s="7">
        <v>0</v>
      </c>
      <c r="J3799" s="7">
        <v>258</v>
      </c>
      <c r="K3799" s="7" t="s">
        <v>0</v>
      </c>
      <c r="L3799" s="7">
        <v>0</v>
      </c>
      <c r="M3799" s="7" t="s">
        <v>8210</v>
      </c>
      <c r="N3799" s="7"/>
    </row>
    <row r="3800" spans="1:14" hidden="1" x14ac:dyDescent="0.35">
      <c r="A3800" s="7">
        <v>92085010</v>
      </c>
      <c r="B3800" s="7" t="s">
        <v>8294</v>
      </c>
      <c r="C3800" s="7" t="s">
        <v>4445</v>
      </c>
      <c r="D3800" s="7" t="s">
        <v>4452</v>
      </c>
      <c r="E3800" s="7" t="s">
        <v>0</v>
      </c>
      <c r="F3800" s="7" t="s">
        <v>0</v>
      </c>
      <c r="G3800" s="7">
        <v>45.11</v>
      </c>
      <c r="H3800" s="7">
        <v>0</v>
      </c>
      <c r="I3800" s="7">
        <v>0</v>
      </c>
      <c r="J3800" s="7">
        <v>45.11</v>
      </c>
      <c r="K3800" s="7" t="s">
        <v>0</v>
      </c>
      <c r="L3800" s="7">
        <v>0</v>
      </c>
      <c r="M3800" s="7" t="s">
        <v>8210</v>
      </c>
      <c r="N3800" s="7"/>
    </row>
    <row r="3801" spans="1:14" hidden="1" x14ac:dyDescent="0.35">
      <c r="A3801" s="7">
        <v>92085011</v>
      </c>
      <c r="B3801" s="7" t="s">
        <v>8295</v>
      </c>
      <c r="C3801" s="7" t="s">
        <v>4445</v>
      </c>
      <c r="D3801" s="7" t="s">
        <v>4452</v>
      </c>
      <c r="E3801" s="7" t="s">
        <v>0</v>
      </c>
      <c r="F3801" s="7" t="s">
        <v>0</v>
      </c>
      <c r="G3801" s="7">
        <v>74</v>
      </c>
      <c r="H3801" s="7">
        <v>0</v>
      </c>
      <c r="I3801" s="7">
        <v>0</v>
      </c>
      <c r="J3801" s="7">
        <v>74</v>
      </c>
      <c r="K3801" s="7" t="s">
        <v>0</v>
      </c>
      <c r="L3801" s="7">
        <v>0</v>
      </c>
      <c r="M3801" s="7" t="s">
        <v>8210</v>
      </c>
      <c r="N3801" s="7"/>
    </row>
    <row r="3802" spans="1:14" hidden="1" x14ac:dyDescent="0.35">
      <c r="A3802" s="7">
        <v>92085012</v>
      </c>
      <c r="B3802" s="7" t="s">
        <v>8296</v>
      </c>
      <c r="C3802" s="7" t="s">
        <v>4445</v>
      </c>
      <c r="D3802" s="7" t="s">
        <v>4452</v>
      </c>
      <c r="E3802" s="7" t="s">
        <v>0</v>
      </c>
      <c r="F3802" s="7" t="s">
        <v>0</v>
      </c>
      <c r="G3802" s="7">
        <v>320</v>
      </c>
      <c r="H3802" s="7">
        <v>0</v>
      </c>
      <c r="I3802" s="7">
        <v>0</v>
      </c>
      <c r="J3802" s="7">
        <v>320</v>
      </c>
      <c r="K3802" s="7" t="s">
        <v>0</v>
      </c>
      <c r="L3802" s="7">
        <v>0</v>
      </c>
      <c r="M3802" s="7" t="s">
        <v>8210</v>
      </c>
      <c r="N3802" s="7"/>
    </row>
    <row r="3803" spans="1:14" hidden="1" x14ac:dyDescent="0.35">
      <c r="A3803" s="7">
        <v>92085020</v>
      </c>
      <c r="B3803" s="7" t="s">
        <v>8297</v>
      </c>
      <c r="C3803" s="7" t="s">
        <v>4445</v>
      </c>
      <c r="D3803" s="7" t="s">
        <v>4462</v>
      </c>
      <c r="E3803" s="7" t="s">
        <v>0</v>
      </c>
      <c r="F3803" s="7" t="s">
        <v>132</v>
      </c>
      <c r="G3803" s="7">
        <v>4449.05</v>
      </c>
      <c r="H3803" s="7">
        <v>0</v>
      </c>
      <c r="I3803" s="7">
        <v>0</v>
      </c>
      <c r="J3803" s="7">
        <v>4449.05</v>
      </c>
      <c r="K3803" s="7" t="s">
        <v>0</v>
      </c>
      <c r="L3803" s="7">
        <v>0</v>
      </c>
      <c r="M3803" s="7" t="s">
        <v>8210</v>
      </c>
      <c r="N3803" s="7"/>
    </row>
    <row r="3804" spans="1:14" hidden="1" x14ac:dyDescent="0.35">
      <c r="A3804" s="7">
        <v>92085023</v>
      </c>
      <c r="B3804" s="7" t="s">
        <v>8298</v>
      </c>
      <c r="C3804" s="7" t="s">
        <v>4445</v>
      </c>
      <c r="D3804" s="7" t="s">
        <v>4462</v>
      </c>
      <c r="E3804" s="7" t="s">
        <v>0</v>
      </c>
      <c r="F3804" s="7" t="s">
        <v>132</v>
      </c>
      <c r="G3804" s="7">
        <v>6369.55</v>
      </c>
      <c r="H3804" s="7">
        <v>0</v>
      </c>
      <c r="I3804" s="7">
        <v>0</v>
      </c>
      <c r="J3804" s="7">
        <v>6369.55</v>
      </c>
      <c r="K3804" s="7" t="s">
        <v>0</v>
      </c>
      <c r="L3804" s="7">
        <v>0</v>
      </c>
      <c r="M3804" s="7" t="s">
        <v>8210</v>
      </c>
      <c r="N3804" s="7"/>
    </row>
    <row r="3805" spans="1:14" hidden="1" x14ac:dyDescent="0.35">
      <c r="A3805" s="7">
        <v>92085029</v>
      </c>
      <c r="B3805" s="7" t="s">
        <v>8299</v>
      </c>
      <c r="C3805" s="7" t="s">
        <v>4445</v>
      </c>
      <c r="D3805" s="7" t="s">
        <v>4462</v>
      </c>
      <c r="E3805" s="7" t="s">
        <v>0</v>
      </c>
      <c r="F3805" s="7" t="s">
        <v>132</v>
      </c>
      <c r="G3805" s="7">
        <v>8598.9</v>
      </c>
      <c r="H3805" s="7">
        <v>0</v>
      </c>
      <c r="I3805" s="7">
        <v>0</v>
      </c>
      <c r="J3805" s="7">
        <v>8598.9</v>
      </c>
      <c r="K3805" s="7" t="s">
        <v>0</v>
      </c>
      <c r="L3805" s="7">
        <v>0</v>
      </c>
      <c r="M3805" s="7" t="s">
        <v>8210</v>
      </c>
      <c r="N3805" s="7"/>
    </row>
    <row r="3806" spans="1:14" hidden="1" x14ac:dyDescent="0.35">
      <c r="A3806" s="7">
        <v>92085103</v>
      </c>
      <c r="B3806" s="7" t="s">
        <v>8300</v>
      </c>
      <c r="C3806" s="7" t="s">
        <v>4445</v>
      </c>
      <c r="D3806" s="7" t="s">
        <v>4462</v>
      </c>
      <c r="E3806" s="7" t="s">
        <v>0</v>
      </c>
      <c r="F3806" s="7" t="s">
        <v>132</v>
      </c>
      <c r="G3806" s="7">
        <v>4923</v>
      </c>
      <c r="H3806" s="7">
        <v>0</v>
      </c>
      <c r="I3806" s="7">
        <v>0</v>
      </c>
      <c r="J3806" s="7">
        <v>4923</v>
      </c>
      <c r="K3806" s="7" t="s">
        <v>0</v>
      </c>
      <c r="L3806" s="7">
        <v>0</v>
      </c>
      <c r="M3806" s="7" t="s">
        <v>8210</v>
      </c>
      <c r="N3806" s="7"/>
    </row>
    <row r="3807" spans="1:14" hidden="1" x14ac:dyDescent="0.35">
      <c r="A3807" s="7">
        <v>92085210</v>
      </c>
      <c r="B3807" s="7" t="s">
        <v>8301</v>
      </c>
      <c r="C3807" s="7" t="s">
        <v>4445</v>
      </c>
      <c r="D3807" s="7" t="s">
        <v>4452</v>
      </c>
      <c r="E3807" s="7" t="s">
        <v>0</v>
      </c>
      <c r="F3807" s="7" t="s">
        <v>132</v>
      </c>
      <c r="G3807" s="7">
        <v>668.53</v>
      </c>
      <c r="H3807" s="7">
        <v>0</v>
      </c>
      <c r="I3807" s="7">
        <v>0</v>
      </c>
      <c r="J3807" s="7">
        <v>668.53</v>
      </c>
      <c r="K3807" s="7" t="s">
        <v>0</v>
      </c>
      <c r="L3807" s="7">
        <v>0</v>
      </c>
      <c r="M3807" s="7" t="s">
        <v>8210</v>
      </c>
      <c r="N3807" s="7"/>
    </row>
    <row r="3808" spans="1:14" hidden="1" x14ac:dyDescent="0.35">
      <c r="A3808" s="7">
        <v>92085308</v>
      </c>
      <c r="B3808" s="7" t="s">
        <v>8302</v>
      </c>
      <c r="C3808" s="7" t="s">
        <v>4445</v>
      </c>
      <c r="D3808" s="7" t="s">
        <v>4452</v>
      </c>
      <c r="E3808" s="7" t="s">
        <v>0</v>
      </c>
      <c r="F3808" s="7" t="s">
        <v>0</v>
      </c>
      <c r="G3808" s="7">
        <v>668.54</v>
      </c>
      <c r="H3808" s="7">
        <v>0</v>
      </c>
      <c r="I3808" s="7">
        <v>0</v>
      </c>
      <c r="J3808" s="7">
        <v>668.54</v>
      </c>
      <c r="K3808" s="7" t="s">
        <v>0</v>
      </c>
      <c r="L3808" s="7">
        <v>0</v>
      </c>
      <c r="M3808" s="7" t="s">
        <v>8210</v>
      </c>
      <c r="N3808" s="7"/>
    </row>
    <row r="3809" spans="1:14" hidden="1" x14ac:dyDescent="0.35">
      <c r="A3809" s="7">
        <v>92361304</v>
      </c>
      <c r="B3809" s="7" t="s">
        <v>8303</v>
      </c>
      <c r="C3809" s="7" t="s">
        <v>4445</v>
      </c>
      <c r="D3809" s="7" t="s">
        <v>4462</v>
      </c>
      <c r="E3809" s="7" t="s">
        <v>0</v>
      </c>
      <c r="F3809" s="7" t="s">
        <v>132</v>
      </c>
      <c r="G3809" s="7">
        <v>13.55</v>
      </c>
      <c r="H3809" s="7">
        <v>0</v>
      </c>
      <c r="I3809" s="7">
        <v>0</v>
      </c>
      <c r="J3809" s="7">
        <v>13.55</v>
      </c>
      <c r="K3809" s="7" t="s">
        <v>0</v>
      </c>
      <c r="L3809" s="7">
        <v>0</v>
      </c>
      <c r="M3809" s="7" t="s">
        <v>8210</v>
      </c>
      <c r="N3809" s="7"/>
    </row>
    <row r="3810" spans="1:14" hidden="1" x14ac:dyDescent="0.35">
      <c r="A3810" s="7">
        <v>93361251</v>
      </c>
      <c r="B3810" s="7" t="s">
        <v>8304</v>
      </c>
      <c r="C3810" s="7" t="s">
        <v>4445</v>
      </c>
      <c r="D3810" s="7" t="s">
        <v>4462</v>
      </c>
      <c r="E3810" s="7" t="s">
        <v>0</v>
      </c>
      <c r="F3810" s="7" t="s">
        <v>0</v>
      </c>
      <c r="G3810" s="7">
        <v>24</v>
      </c>
      <c r="H3810" s="7">
        <v>0</v>
      </c>
      <c r="I3810" s="7">
        <v>0</v>
      </c>
      <c r="J3810" s="7">
        <v>24</v>
      </c>
      <c r="K3810" s="7" t="s">
        <v>0</v>
      </c>
      <c r="L3810" s="7">
        <v>0</v>
      </c>
      <c r="M3810" s="7" t="s">
        <v>4515</v>
      </c>
      <c r="N3810" s="7"/>
    </row>
    <row r="3811" spans="1:14" hidden="1" x14ac:dyDescent="0.35">
      <c r="A3811" s="7">
        <v>99020017</v>
      </c>
      <c r="B3811" s="7" t="s">
        <v>8305</v>
      </c>
      <c r="C3811" s="7" t="s">
        <v>4445</v>
      </c>
      <c r="D3811" s="7" t="s">
        <v>4462</v>
      </c>
      <c r="E3811" s="7" t="s">
        <v>0</v>
      </c>
      <c r="F3811" s="7" t="s">
        <v>0</v>
      </c>
      <c r="G3811" s="7">
        <v>168.3</v>
      </c>
      <c r="H3811" s="7">
        <v>0</v>
      </c>
      <c r="I3811" s="7">
        <v>0</v>
      </c>
      <c r="J3811" s="7">
        <v>168.3</v>
      </c>
      <c r="K3811" s="7" t="s">
        <v>0</v>
      </c>
      <c r="L3811" s="7">
        <v>0</v>
      </c>
      <c r="M3811" s="7" t="s">
        <v>8210</v>
      </c>
      <c r="N3811" s="7"/>
    </row>
    <row r="3812" spans="1:14" hidden="1" x14ac:dyDescent="0.35">
      <c r="A3812" s="7">
        <v>99061015</v>
      </c>
      <c r="B3812" s="7" t="s">
        <v>8306</v>
      </c>
      <c r="C3812" s="7" t="s">
        <v>4445</v>
      </c>
      <c r="D3812" s="7" t="s">
        <v>4452</v>
      </c>
      <c r="E3812" s="7" t="s">
        <v>0</v>
      </c>
      <c r="F3812" s="7" t="s">
        <v>0</v>
      </c>
      <c r="G3812" s="7">
        <v>195</v>
      </c>
      <c r="H3812" s="7">
        <v>0</v>
      </c>
      <c r="I3812" s="7">
        <v>0</v>
      </c>
      <c r="J3812" s="7">
        <v>195</v>
      </c>
      <c r="K3812" s="7" t="s">
        <v>0</v>
      </c>
      <c r="L3812" s="7">
        <v>0</v>
      </c>
      <c r="M3812" s="7" t="s">
        <v>8210</v>
      </c>
      <c r="N3812" s="7"/>
    </row>
    <row r="3813" spans="1:14" hidden="1" x14ac:dyDescent="0.35">
      <c r="A3813" s="7">
        <v>99062011</v>
      </c>
      <c r="B3813" s="7" t="s">
        <v>8307</v>
      </c>
      <c r="C3813" s="7" t="s">
        <v>4445</v>
      </c>
      <c r="D3813" s="7" t="s">
        <v>4452</v>
      </c>
      <c r="E3813" s="7" t="s">
        <v>0</v>
      </c>
      <c r="F3813" s="7" t="s">
        <v>0</v>
      </c>
      <c r="G3813" s="7">
        <v>14.47</v>
      </c>
      <c r="H3813" s="7">
        <v>0</v>
      </c>
      <c r="I3813" s="7">
        <v>0</v>
      </c>
      <c r="J3813" s="7">
        <v>14.47</v>
      </c>
      <c r="K3813" s="7" t="s">
        <v>0</v>
      </c>
      <c r="L3813" s="7">
        <v>0</v>
      </c>
      <c r="M3813" s="7" t="s">
        <v>8210</v>
      </c>
      <c r="N3813" s="7"/>
    </row>
    <row r="3814" spans="1:14" hidden="1" x14ac:dyDescent="0.35">
      <c r="A3814" s="7">
        <v>99063018</v>
      </c>
      <c r="B3814" s="7" t="s">
        <v>8308</v>
      </c>
      <c r="C3814" s="7" t="s">
        <v>4445</v>
      </c>
      <c r="D3814" s="7" t="s">
        <v>4462</v>
      </c>
      <c r="E3814" s="7" t="s">
        <v>0</v>
      </c>
      <c r="F3814" s="7" t="s">
        <v>0</v>
      </c>
      <c r="G3814" s="7">
        <v>503.5</v>
      </c>
      <c r="H3814" s="7">
        <v>0</v>
      </c>
      <c r="I3814" s="7">
        <v>0</v>
      </c>
      <c r="J3814" s="7">
        <v>503.5</v>
      </c>
      <c r="K3814" s="7" t="s">
        <v>0</v>
      </c>
      <c r="L3814" s="7">
        <v>0</v>
      </c>
      <c r="M3814" s="7" t="s">
        <v>8210</v>
      </c>
      <c r="N3814" s="7"/>
    </row>
    <row r="3815" spans="1:14" hidden="1" x14ac:dyDescent="0.35">
      <c r="A3815" s="7">
        <v>99065010</v>
      </c>
      <c r="B3815" s="7" t="s">
        <v>8309</v>
      </c>
      <c r="C3815" s="7" t="s">
        <v>4445</v>
      </c>
      <c r="D3815" s="7" t="s">
        <v>4452</v>
      </c>
      <c r="E3815" s="7" t="s">
        <v>0</v>
      </c>
      <c r="F3815" s="7" t="s">
        <v>0</v>
      </c>
      <c r="G3815" s="7">
        <v>998.03</v>
      </c>
      <c r="H3815" s="7">
        <v>0</v>
      </c>
      <c r="I3815" s="7">
        <v>0</v>
      </c>
      <c r="J3815" s="7">
        <v>998.03</v>
      </c>
      <c r="K3815" s="7" t="s">
        <v>0</v>
      </c>
      <c r="L3815" s="7">
        <v>0</v>
      </c>
      <c r="M3815" s="7" t="s">
        <v>8210</v>
      </c>
      <c r="N3815" s="7"/>
    </row>
    <row r="3816" spans="1:14" hidden="1" x14ac:dyDescent="0.35">
      <c r="A3816" s="7">
        <v>99071010</v>
      </c>
      <c r="B3816" s="7" t="s">
        <v>8310</v>
      </c>
      <c r="C3816" s="7" t="s">
        <v>4445</v>
      </c>
      <c r="D3816" s="7" t="s">
        <v>4452</v>
      </c>
      <c r="E3816" s="7" t="s">
        <v>0</v>
      </c>
      <c r="F3816" s="7" t="s">
        <v>0</v>
      </c>
      <c r="G3816" s="7">
        <v>2.46</v>
      </c>
      <c r="H3816" s="7">
        <v>0</v>
      </c>
      <c r="I3816" s="7">
        <v>0</v>
      </c>
      <c r="J3816" s="7">
        <v>2.46</v>
      </c>
      <c r="K3816" s="7" t="s">
        <v>0</v>
      </c>
      <c r="L3816" s="7">
        <v>0</v>
      </c>
      <c r="M3816" s="7" t="s">
        <v>8210</v>
      </c>
      <c r="N3816" s="7"/>
    </row>
    <row r="3817" spans="1:14" hidden="1" x14ac:dyDescent="0.35">
      <c r="A3817" s="7">
        <v>99071014</v>
      </c>
      <c r="B3817" s="7" t="s">
        <v>8311</v>
      </c>
      <c r="C3817" s="7" t="s">
        <v>4445</v>
      </c>
      <c r="D3817" s="7" t="s">
        <v>4452</v>
      </c>
      <c r="E3817" s="7" t="s">
        <v>0</v>
      </c>
      <c r="F3817" s="7" t="s">
        <v>0</v>
      </c>
      <c r="G3817" s="7">
        <v>1.98</v>
      </c>
      <c r="H3817" s="7">
        <v>0</v>
      </c>
      <c r="I3817" s="7">
        <v>0</v>
      </c>
      <c r="J3817" s="7">
        <v>1.98</v>
      </c>
      <c r="K3817" s="7" t="s">
        <v>0</v>
      </c>
      <c r="L3817" s="7">
        <v>0</v>
      </c>
      <c r="M3817" s="7" t="s">
        <v>8210</v>
      </c>
      <c r="N3817" s="7"/>
    </row>
    <row r="3818" spans="1:14" hidden="1" x14ac:dyDescent="0.35">
      <c r="A3818" s="7">
        <v>99072017</v>
      </c>
      <c r="B3818" s="7" t="s">
        <v>8312</v>
      </c>
      <c r="C3818" s="7" t="s">
        <v>4445</v>
      </c>
      <c r="D3818" s="7" t="s">
        <v>4452</v>
      </c>
      <c r="E3818" s="7" t="s">
        <v>0</v>
      </c>
      <c r="F3818" s="7" t="s">
        <v>0</v>
      </c>
      <c r="G3818" s="7">
        <v>4.83</v>
      </c>
      <c r="H3818" s="7">
        <v>0</v>
      </c>
      <c r="I3818" s="7">
        <v>0</v>
      </c>
      <c r="J3818" s="7">
        <v>4.83</v>
      </c>
      <c r="K3818" s="7" t="s">
        <v>0</v>
      </c>
      <c r="L3818" s="7">
        <v>0</v>
      </c>
      <c r="M3818" s="7" t="s">
        <v>8210</v>
      </c>
      <c r="N3818" s="7"/>
    </row>
    <row r="3819" spans="1:14" hidden="1" x14ac:dyDescent="0.35">
      <c r="A3819" s="7">
        <v>99073013</v>
      </c>
      <c r="B3819" s="7" t="s">
        <v>8313</v>
      </c>
      <c r="C3819" s="7" t="s">
        <v>4445</v>
      </c>
      <c r="D3819" s="7" t="s">
        <v>4462</v>
      </c>
      <c r="E3819" s="7" t="s">
        <v>0</v>
      </c>
      <c r="F3819" s="7" t="s">
        <v>0</v>
      </c>
      <c r="G3819" s="7">
        <v>27.67</v>
      </c>
      <c r="H3819" s="7">
        <v>0</v>
      </c>
      <c r="I3819" s="7">
        <v>0</v>
      </c>
      <c r="J3819" s="7">
        <v>27.67</v>
      </c>
      <c r="K3819" s="7" t="s">
        <v>0</v>
      </c>
      <c r="L3819" s="7">
        <v>0</v>
      </c>
      <c r="M3819" s="7" t="s">
        <v>8210</v>
      </c>
      <c r="N3819" s="7"/>
    </row>
    <row r="3820" spans="1:14" hidden="1" x14ac:dyDescent="0.35">
      <c r="A3820" s="7">
        <v>99074010</v>
      </c>
      <c r="B3820" s="7" t="s">
        <v>8314</v>
      </c>
      <c r="C3820" s="7" t="s">
        <v>4445</v>
      </c>
      <c r="D3820" s="7" t="s">
        <v>4452</v>
      </c>
      <c r="E3820" s="7" t="s">
        <v>0</v>
      </c>
      <c r="F3820" s="7" t="s">
        <v>0</v>
      </c>
      <c r="G3820" s="7">
        <v>928.14</v>
      </c>
      <c r="H3820" s="7">
        <v>0</v>
      </c>
      <c r="I3820" s="7">
        <v>0</v>
      </c>
      <c r="J3820" s="7">
        <v>928.14</v>
      </c>
      <c r="K3820" s="7" t="s">
        <v>0</v>
      </c>
      <c r="L3820" s="7">
        <v>0</v>
      </c>
      <c r="M3820" s="7" t="s">
        <v>8210</v>
      </c>
      <c r="N3820" s="7"/>
    </row>
    <row r="3821" spans="1:14" hidden="1" x14ac:dyDescent="0.35">
      <c r="A3821" s="7">
        <v>99075016</v>
      </c>
      <c r="B3821" s="7" t="s">
        <v>8315</v>
      </c>
      <c r="C3821" s="7" t="s">
        <v>4445</v>
      </c>
      <c r="D3821" s="7" t="s">
        <v>4452</v>
      </c>
      <c r="E3821" s="7" t="s">
        <v>0</v>
      </c>
      <c r="F3821" s="7" t="s">
        <v>0</v>
      </c>
      <c r="G3821" s="7">
        <v>280.23</v>
      </c>
      <c r="H3821" s="7">
        <v>0</v>
      </c>
      <c r="I3821" s="7">
        <v>0</v>
      </c>
      <c r="J3821" s="7">
        <v>280.23</v>
      </c>
      <c r="K3821" s="7" t="s">
        <v>0</v>
      </c>
      <c r="L3821" s="7">
        <v>0</v>
      </c>
      <c r="M3821" s="7" t="s">
        <v>8210</v>
      </c>
      <c r="N3821" s="7"/>
    </row>
    <row r="3822" spans="1:14" hidden="1" x14ac:dyDescent="0.35">
      <c r="A3822" s="7">
        <v>99076012</v>
      </c>
      <c r="B3822" s="7" t="s">
        <v>8316</v>
      </c>
      <c r="C3822" s="7" t="s">
        <v>4445</v>
      </c>
      <c r="D3822" s="7" t="s">
        <v>4452</v>
      </c>
      <c r="E3822" s="7" t="s">
        <v>0</v>
      </c>
      <c r="F3822" s="7" t="s">
        <v>0</v>
      </c>
      <c r="G3822" s="7">
        <v>192.5</v>
      </c>
      <c r="H3822" s="7">
        <v>0</v>
      </c>
      <c r="I3822" s="7">
        <v>0</v>
      </c>
      <c r="J3822" s="7">
        <v>192.5</v>
      </c>
      <c r="K3822" s="7" t="s">
        <v>0</v>
      </c>
      <c r="L3822" s="7">
        <v>0</v>
      </c>
      <c r="M3822" s="7" t="s">
        <v>8210</v>
      </c>
      <c r="N3822" s="7"/>
    </row>
    <row r="3823" spans="1:14" hidden="1" x14ac:dyDescent="0.35">
      <c r="A3823" s="7">
        <v>99077019</v>
      </c>
      <c r="B3823" s="7" t="s">
        <v>8317</v>
      </c>
      <c r="C3823" s="7" t="s">
        <v>4445</v>
      </c>
      <c r="D3823" s="7" t="s">
        <v>4452</v>
      </c>
      <c r="E3823" s="7" t="s">
        <v>0</v>
      </c>
      <c r="F3823" s="7" t="s">
        <v>0</v>
      </c>
      <c r="G3823" s="7">
        <v>297</v>
      </c>
      <c r="H3823" s="7">
        <v>0</v>
      </c>
      <c r="I3823" s="7">
        <v>0</v>
      </c>
      <c r="J3823" s="7">
        <v>297</v>
      </c>
      <c r="K3823" s="7" t="s">
        <v>0</v>
      </c>
      <c r="L3823" s="7">
        <v>0</v>
      </c>
      <c r="M3823" s="7" t="s">
        <v>8210</v>
      </c>
      <c r="N3823" s="7"/>
    </row>
    <row r="3824" spans="1:14" hidden="1" x14ac:dyDescent="0.35">
      <c r="A3824" s="7">
        <v>99078015</v>
      </c>
      <c r="B3824" s="7" t="s">
        <v>8318</v>
      </c>
      <c r="C3824" s="7" t="s">
        <v>4445</v>
      </c>
      <c r="D3824" s="7" t="s">
        <v>4452</v>
      </c>
      <c r="E3824" s="7" t="s">
        <v>0</v>
      </c>
      <c r="F3824" s="7" t="s">
        <v>0</v>
      </c>
      <c r="G3824" s="7">
        <v>594</v>
      </c>
      <c r="H3824" s="7">
        <v>0</v>
      </c>
      <c r="I3824" s="7">
        <v>0</v>
      </c>
      <c r="J3824" s="7">
        <v>594</v>
      </c>
      <c r="K3824" s="7" t="s">
        <v>0</v>
      </c>
      <c r="L3824" s="7">
        <v>0</v>
      </c>
      <c r="M3824" s="7" t="s">
        <v>8210</v>
      </c>
      <c r="N3824" s="7"/>
    </row>
    <row r="3825" spans="1:14" hidden="1" x14ac:dyDescent="0.35">
      <c r="A3825" s="7">
        <v>99082012</v>
      </c>
      <c r="B3825" s="7" t="s">
        <v>8319</v>
      </c>
      <c r="C3825" s="7" t="s">
        <v>4445</v>
      </c>
      <c r="D3825" s="7" t="s">
        <v>4452</v>
      </c>
      <c r="E3825" s="7" t="s">
        <v>0</v>
      </c>
      <c r="F3825" s="7" t="s">
        <v>0</v>
      </c>
      <c r="G3825" s="7">
        <v>1768.63</v>
      </c>
      <c r="H3825" s="7">
        <v>0</v>
      </c>
      <c r="I3825" s="7">
        <v>0</v>
      </c>
      <c r="J3825" s="7">
        <v>1768.63</v>
      </c>
      <c r="K3825" s="7" t="s">
        <v>0</v>
      </c>
      <c r="L3825" s="7">
        <v>0</v>
      </c>
      <c r="M3825" s="7" t="s">
        <v>8210</v>
      </c>
      <c r="N3825" s="7"/>
    </row>
    <row r="3826" spans="1:14" ht="26" hidden="1" x14ac:dyDescent="0.35">
      <c r="A3826" s="7">
        <v>99084015</v>
      </c>
      <c r="B3826" s="7" t="s">
        <v>8320</v>
      </c>
      <c r="C3826" s="7" t="s">
        <v>4445</v>
      </c>
      <c r="D3826" s="7" t="s">
        <v>4452</v>
      </c>
      <c r="E3826" s="7" t="s">
        <v>0</v>
      </c>
      <c r="F3826" s="7" t="s">
        <v>132</v>
      </c>
      <c r="G3826" s="7">
        <v>550</v>
      </c>
      <c r="H3826" s="7">
        <v>0</v>
      </c>
      <c r="I3826" s="7">
        <v>0</v>
      </c>
      <c r="J3826" s="7">
        <v>550</v>
      </c>
      <c r="K3826" s="7" t="s">
        <v>0</v>
      </c>
      <c r="L3826" s="7">
        <v>0</v>
      </c>
      <c r="M3826" s="7" t="s">
        <v>8210</v>
      </c>
      <c r="N3826" s="7"/>
    </row>
    <row r="3827" spans="1:14" hidden="1" x14ac:dyDescent="0.35">
      <c r="A3827" s="7">
        <v>99087014</v>
      </c>
      <c r="B3827" s="7" t="s">
        <v>8321</v>
      </c>
      <c r="C3827" s="7" t="s">
        <v>4445</v>
      </c>
      <c r="D3827" s="7" t="s">
        <v>4452</v>
      </c>
      <c r="E3827" s="7" t="s">
        <v>0</v>
      </c>
      <c r="F3827" s="7" t="s">
        <v>0</v>
      </c>
      <c r="G3827" s="7">
        <v>797.1</v>
      </c>
      <c r="H3827" s="7">
        <v>0</v>
      </c>
      <c r="I3827" s="7">
        <v>0</v>
      </c>
      <c r="J3827" s="7">
        <v>797.1</v>
      </c>
      <c r="K3827" s="7" t="s">
        <v>0</v>
      </c>
      <c r="L3827" s="7">
        <v>0</v>
      </c>
      <c r="M3827" s="7" t="s">
        <v>8210</v>
      </c>
      <c r="N3827" s="7"/>
    </row>
    <row r="3828" spans="1:14" hidden="1" x14ac:dyDescent="0.35">
      <c r="A3828" s="7">
        <v>99121010</v>
      </c>
      <c r="B3828" s="7" t="s">
        <v>8322</v>
      </c>
      <c r="C3828" s="7" t="s">
        <v>4445</v>
      </c>
      <c r="D3828" s="7" t="s">
        <v>4462</v>
      </c>
      <c r="E3828" s="7" t="s">
        <v>0</v>
      </c>
      <c r="F3828" s="7" t="s">
        <v>132</v>
      </c>
      <c r="G3828" s="7">
        <v>31.21</v>
      </c>
      <c r="H3828" s="7">
        <v>0</v>
      </c>
      <c r="I3828" s="7">
        <v>0</v>
      </c>
      <c r="J3828" s="7">
        <v>31.21</v>
      </c>
      <c r="K3828" s="7" t="s">
        <v>0</v>
      </c>
      <c r="L3828" s="7">
        <v>0</v>
      </c>
      <c r="M3828" s="7" t="s">
        <v>8210</v>
      </c>
      <c r="N3828" s="7"/>
    </row>
    <row r="3829" spans="1:14" hidden="1" x14ac:dyDescent="0.35">
      <c r="A3829" s="7">
        <v>99121011</v>
      </c>
      <c r="B3829" s="7" t="s">
        <v>8323</v>
      </c>
      <c r="C3829" s="7" t="s">
        <v>4445</v>
      </c>
      <c r="D3829" s="7" t="s">
        <v>4462</v>
      </c>
      <c r="E3829" s="7" t="s">
        <v>0</v>
      </c>
      <c r="F3829" s="7" t="s">
        <v>132</v>
      </c>
      <c r="G3829" s="7">
        <v>29.8</v>
      </c>
      <c r="H3829" s="7">
        <v>0</v>
      </c>
      <c r="I3829" s="7">
        <v>0</v>
      </c>
      <c r="J3829" s="7">
        <v>29.8</v>
      </c>
      <c r="K3829" s="7" t="s">
        <v>0</v>
      </c>
      <c r="L3829" s="7">
        <v>0</v>
      </c>
      <c r="M3829" s="7" t="s">
        <v>8210</v>
      </c>
      <c r="N3829" s="7"/>
    </row>
    <row r="3830" spans="1:14" hidden="1" x14ac:dyDescent="0.35">
      <c r="A3830" s="7">
        <v>99121012</v>
      </c>
      <c r="B3830" s="7" t="s">
        <v>8324</v>
      </c>
      <c r="C3830" s="7" t="s">
        <v>4445</v>
      </c>
      <c r="D3830" s="7" t="s">
        <v>4462</v>
      </c>
      <c r="E3830" s="7" t="s">
        <v>0</v>
      </c>
      <c r="F3830" s="7" t="s">
        <v>132</v>
      </c>
      <c r="G3830" s="7">
        <v>28.3</v>
      </c>
      <c r="H3830" s="7">
        <v>0</v>
      </c>
      <c r="I3830" s="7">
        <v>0</v>
      </c>
      <c r="J3830" s="7">
        <v>28.3</v>
      </c>
      <c r="K3830" s="7" t="s">
        <v>0</v>
      </c>
      <c r="L3830" s="7">
        <v>0</v>
      </c>
      <c r="M3830" s="7" t="s">
        <v>8210</v>
      </c>
      <c r="N3830" s="7"/>
    </row>
    <row r="3831" spans="1:14" hidden="1" x14ac:dyDescent="0.35">
      <c r="A3831" s="7">
        <v>99137010</v>
      </c>
      <c r="B3831" s="7" t="s">
        <v>8325</v>
      </c>
      <c r="C3831" s="7" t="s">
        <v>4445</v>
      </c>
      <c r="D3831" s="7" t="s">
        <v>4462</v>
      </c>
      <c r="E3831" s="7" t="s">
        <v>0</v>
      </c>
      <c r="F3831" s="7" t="s">
        <v>132</v>
      </c>
      <c r="G3831" s="7">
        <v>300</v>
      </c>
      <c r="H3831" s="7">
        <v>0</v>
      </c>
      <c r="I3831" s="7">
        <v>0</v>
      </c>
      <c r="J3831" s="7">
        <v>300</v>
      </c>
      <c r="K3831" s="7" t="s">
        <v>0</v>
      </c>
      <c r="L3831" s="7">
        <v>0</v>
      </c>
      <c r="M3831" s="7" t="s">
        <v>8210</v>
      </c>
      <c r="N3831" s="7"/>
    </row>
    <row r="3832" spans="1:14" hidden="1" x14ac:dyDescent="0.35">
      <c r="A3832" s="7">
        <v>99141010</v>
      </c>
      <c r="B3832" s="7" t="s">
        <v>8326</v>
      </c>
      <c r="C3832" s="7" t="s">
        <v>4445</v>
      </c>
      <c r="D3832" s="7" t="s">
        <v>4462</v>
      </c>
      <c r="E3832" s="7" t="s">
        <v>0</v>
      </c>
      <c r="F3832" s="7" t="s">
        <v>0</v>
      </c>
      <c r="G3832" s="7">
        <v>23</v>
      </c>
      <c r="H3832" s="7">
        <v>0</v>
      </c>
      <c r="I3832" s="7">
        <v>0</v>
      </c>
      <c r="J3832" s="7">
        <v>23</v>
      </c>
      <c r="K3832" s="7" t="s">
        <v>0</v>
      </c>
      <c r="L3832" s="7">
        <v>0</v>
      </c>
      <c r="M3832" s="7" t="s">
        <v>8210</v>
      </c>
      <c r="N3832" s="7"/>
    </row>
    <row r="3833" spans="1:14" hidden="1" x14ac:dyDescent="0.35">
      <c r="A3833" s="7">
        <v>99141011</v>
      </c>
      <c r="B3833" s="7" t="s">
        <v>8327</v>
      </c>
      <c r="C3833" s="7" t="s">
        <v>4445</v>
      </c>
      <c r="D3833" s="7" t="s">
        <v>4462</v>
      </c>
      <c r="E3833" s="7" t="s">
        <v>0</v>
      </c>
      <c r="F3833" s="7" t="s">
        <v>0</v>
      </c>
      <c r="G3833" s="7">
        <v>32</v>
      </c>
      <c r="H3833" s="7">
        <v>0</v>
      </c>
      <c r="I3833" s="7">
        <v>0</v>
      </c>
      <c r="J3833" s="7">
        <v>32</v>
      </c>
      <c r="K3833" s="7" t="s">
        <v>0</v>
      </c>
      <c r="L3833" s="7">
        <v>0</v>
      </c>
      <c r="M3833" s="7" t="s">
        <v>8210</v>
      </c>
      <c r="N3833" s="7"/>
    </row>
    <row r="3834" spans="1:14" hidden="1" x14ac:dyDescent="0.35">
      <c r="A3834" s="7">
        <v>99101010</v>
      </c>
      <c r="B3834" s="7" t="s">
        <v>8328</v>
      </c>
      <c r="C3834" s="7" t="s">
        <v>4445</v>
      </c>
      <c r="D3834" s="7" t="s">
        <v>4462</v>
      </c>
      <c r="E3834" s="7" t="s">
        <v>0</v>
      </c>
      <c r="F3834" s="7" t="s">
        <v>132</v>
      </c>
      <c r="G3834" s="7">
        <v>1.25</v>
      </c>
      <c r="H3834" s="7">
        <v>0</v>
      </c>
      <c r="I3834" s="7">
        <v>0</v>
      </c>
      <c r="J3834" s="7">
        <v>1.25</v>
      </c>
      <c r="K3834" s="7" t="s">
        <v>0</v>
      </c>
      <c r="L3834" s="7">
        <v>0</v>
      </c>
      <c r="M3834" s="7" t="s">
        <v>8210</v>
      </c>
      <c r="N3834" s="7"/>
    </row>
    <row r="3835" spans="1:14" hidden="1" x14ac:dyDescent="0.35">
      <c r="A3835" s="7">
        <v>99101011</v>
      </c>
      <c r="B3835" s="7" t="s">
        <v>8329</v>
      </c>
      <c r="C3835" s="7" t="s">
        <v>4445</v>
      </c>
      <c r="D3835" s="7" t="s">
        <v>4462</v>
      </c>
      <c r="E3835" s="7" t="s">
        <v>0</v>
      </c>
      <c r="F3835" s="7" t="s">
        <v>132</v>
      </c>
      <c r="G3835" s="7">
        <v>2</v>
      </c>
      <c r="H3835" s="7">
        <v>0</v>
      </c>
      <c r="I3835" s="7">
        <v>0</v>
      </c>
      <c r="J3835" s="7">
        <v>2</v>
      </c>
      <c r="K3835" s="7" t="s">
        <v>0</v>
      </c>
      <c r="L3835" s="7">
        <v>0</v>
      </c>
      <c r="M3835" s="7" t="s">
        <v>8210</v>
      </c>
      <c r="N3835" s="7"/>
    </row>
    <row r="3836" spans="1:14" hidden="1" x14ac:dyDescent="0.35">
      <c r="A3836" s="7">
        <v>99102010</v>
      </c>
      <c r="B3836" s="7" t="s">
        <v>8330</v>
      </c>
      <c r="C3836" s="7" t="s">
        <v>4445</v>
      </c>
      <c r="D3836" s="7" t="s">
        <v>4462</v>
      </c>
      <c r="E3836" s="7" t="s">
        <v>0</v>
      </c>
      <c r="F3836" s="7" t="s">
        <v>132</v>
      </c>
      <c r="G3836" s="7">
        <v>18.55</v>
      </c>
      <c r="H3836" s="7">
        <v>0</v>
      </c>
      <c r="I3836" s="7">
        <v>0</v>
      </c>
      <c r="J3836" s="7">
        <v>18.55</v>
      </c>
      <c r="K3836" s="7" t="s">
        <v>0</v>
      </c>
      <c r="L3836" s="7">
        <v>0</v>
      </c>
      <c r="M3836" s="7" t="s">
        <v>8210</v>
      </c>
      <c r="N3836" s="7"/>
    </row>
    <row r="3837" spans="1:14" hidden="1" x14ac:dyDescent="0.35">
      <c r="A3837" s="7">
        <v>99103010</v>
      </c>
      <c r="B3837" s="7" t="s">
        <v>8331</v>
      </c>
      <c r="C3837" s="7" t="s">
        <v>4445</v>
      </c>
      <c r="D3837" s="7" t="s">
        <v>4462</v>
      </c>
      <c r="E3837" s="7" t="s">
        <v>0</v>
      </c>
      <c r="F3837" s="7" t="s">
        <v>132</v>
      </c>
      <c r="G3837" s="7">
        <v>4.17</v>
      </c>
      <c r="H3837" s="7">
        <v>0</v>
      </c>
      <c r="I3837" s="7">
        <v>0</v>
      </c>
      <c r="J3837" s="7">
        <v>4.17</v>
      </c>
      <c r="K3837" s="7" t="s">
        <v>0</v>
      </c>
      <c r="L3837" s="7">
        <v>0</v>
      </c>
      <c r="M3837" s="7" t="s">
        <v>8210</v>
      </c>
      <c r="N3837" s="7"/>
    </row>
    <row r="3838" spans="1:14" hidden="1" x14ac:dyDescent="0.35">
      <c r="A3838" s="7">
        <v>99103011</v>
      </c>
      <c r="B3838" s="7" t="s">
        <v>8332</v>
      </c>
      <c r="C3838" s="7" t="s">
        <v>4445</v>
      </c>
      <c r="D3838" s="7" t="s">
        <v>4462</v>
      </c>
      <c r="E3838" s="7" t="s">
        <v>0</v>
      </c>
      <c r="F3838" s="7" t="s">
        <v>132</v>
      </c>
      <c r="G3838" s="7">
        <v>2.82</v>
      </c>
      <c r="H3838" s="7">
        <v>0</v>
      </c>
      <c r="I3838" s="7">
        <v>0</v>
      </c>
      <c r="J3838" s="7">
        <v>2.82</v>
      </c>
      <c r="K3838" s="7" t="s">
        <v>0</v>
      </c>
      <c r="L3838" s="7">
        <v>0</v>
      </c>
      <c r="M3838" s="7" t="s">
        <v>8210</v>
      </c>
      <c r="N3838" s="7"/>
    </row>
    <row r="3839" spans="1:14" hidden="1" x14ac:dyDescent="0.35">
      <c r="A3839" s="7">
        <v>99103012</v>
      </c>
      <c r="B3839" s="7" t="s">
        <v>8333</v>
      </c>
      <c r="C3839" s="7" t="s">
        <v>4445</v>
      </c>
      <c r="D3839" s="7" t="s">
        <v>4462</v>
      </c>
      <c r="E3839" s="7" t="s">
        <v>0</v>
      </c>
      <c r="F3839" s="7" t="s">
        <v>132</v>
      </c>
      <c r="G3839" s="7">
        <v>2.4300000000000002</v>
      </c>
      <c r="H3839" s="7">
        <v>0</v>
      </c>
      <c r="I3839" s="7">
        <v>0</v>
      </c>
      <c r="J3839" s="7">
        <v>2.4300000000000002</v>
      </c>
      <c r="K3839" s="7" t="s">
        <v>0</v>
      </c>
      <c r="L3839" s="7">
        <v>0</v>
      </c>
      <c r="M3839" s="7" t="s">
        <v>8210</v>
      </c>
      <c r="N3839" s="7"/>
    </row>
    <row r="3840" spans="1:14" hidden="1" x14ac:dyDescent="0.35">
      <c r="A3840" s="7">
        <v>99104010</v>
      </c>
      <c r="B3840" s="7" t="s">
        <v>8334</v>
      </c>
      <c r="C3840" s="7" t="s">
        <v>4445</v>
      </c>
      <c r="D3840" s="7" t="s">
        <v>4462</v>
      </c>
      <c r="E3840" s="7" t="s">
        <v>0</v>
      </c>
      <c r="F3840" s="7" t="s">
        <v>132</v>
      </c>
      <c r="G3840" s="7">
        <v>0.08</v>
      </c>
      <c r="H3840" s="7">
        <v>0</v>
      </c>
      <c r="I3840" s="7">
        <v>0</v>
      </c>
      <c r="J3840" s="7">
        <v>0.08</v>
      </c>
      <c r="K3840" s="7" t="s">
        <v>0</v>
      </c>
      <c r="L3840" s="7">
        <v>0</v>
      </c>
      <c r="M3840" s="7" t="s">
        <v>8210</v>
      </c>
      <c r="N3840" s="7"/>
    </row>
    <row r="3841" spans="1:14" hidden="1" x14ac:dyDescent="0.35">
      <c r="A3841" s="7">
        <v>99104011</v>
      </c>
      <c r="B3841" s="7" t="s">
        <v>8335</v>
      </c>
      <c r="C3841" s="7" t="s">
        <v>4445</v>
      </c>
      <c r="D3841" s="7" t="s">
        <v>4462</v>
      </c>
      <c r="E3841" s="7" t="s">
        <v>0</v>
      </c>
      <c r="F3841" s="7" t="s">
        <v>132</v>
      </c>
      <c r="G3841" s="7">
        <v>0.06</v>
      </c>
      <c r="H3841" s="7">
        <v>0</v>
      </c>
      <c r="I3841" s="7">
        <v>0</v>
      </c>
      <c r="J3841" s="7">
        <v>0.06</v>
      </c>
      <c r="K3841" s="7" t="s">
        <v>0</v>
      </c>
      <c r="L3841" s="7">
        <v>0</v>
      </c>
      <c r="M3841" s="7" t="s">
        <v>8210</v>
      </c>
      <c r="N3841" s="7"/>
    </row>
    <row r="3842" spans="1:14" hidden="1" x14ac:dyDescent="0.35">
      <c r="A3842" s="7">
        <v>99105010</v>
      </c>
      <c r="B3842" s="7" t="s">
        <v>8336</v>
      </c>
      <c r="C3842" s="7" t="s">
        <v>4445</v>
      </c>
      <c r="D3842" s="7" t="s">
        <v>4462</v>
      </c>
      <c r="E3842" s="7" t="s">
        <v>0</v>
      </c>
      <c r="F3842" s="7" t="s">
        <v>132</v>
      </c>
      <c r="G3842" s="7">
        <v>3.81</v>
      </c>
      <c r="H3842" s="7">
        <v>0</v>
      </c>
      <c r="I3842" s="7">
        <v>0</v>
      </c>
      <c r="J3842" s="7">
        <v>3.81</v>
      </c>
      <c r="K3842" s="7" t="s">
        <v>0</v>
      </c>
      <c r="L3842" s="7">
        <v>0</v>
      </c>
      <c r="M3842" s="7" t="s">
        <v>8210</v>
      </c>
      <c r="N3842" s="7"/>
    </row>
    <row r="3843" spans="1:14" hidden="1" x14ac:dyDescent="0.35">
      <c r="A3843" s="7">
        <v>99105011</v>
      </c>
      <c r="B3843" s="7" t="s">
        <v>8337</v>
      </c>
      <c r="C3843" s="7" t="s">
        <v>4445</v>
      </c>
      <c r="D3843" s="7" t="s">
        <v>4462</v>
      </c>
      <c r="E3843" s="7" t="s">
        <v>0</v>
      </c>
      <c r="F3843" s="7" t="s">
        <v>132</v>
      </c>
      <c r="G3843" s="7">
        <v>3.65</v>
      </c>
      <c r="H3843" s="7">
        <v>0</v>
      </c>
      <c r="I3843" s="7">
        <v>0</v>
      </c>
      <c r="J3843" s="7">
        <v>3.65</v>
      </c>
      <c r="K3843" s="7" t="s">
        <v>0</v>
      </c>
      <c r="L3843" s="7">
        <v>0</v>
      </c>
      <c r="M3843" s="7" t="s">
        <v>8210</v>
      </c>
      <c r="N3843" s="7"/>
    </row>
    <row r="3844" spans="1:14" hidden="1" x14ac:dyDescent="0.35">
      <c r="A3844" s="7">
        <v>99105012</v>
      </c>
      <c r="B3844" s="7" t="s">
        <v>8338</v>
      </c>
      <c r="C3844" s="7" t="s">
        <v>4445</v>
      </c>
      <c r="D3844" s="7" t="s">
        <v>4462</v>
      </c>
      <c r="E3844" s="7" t="s">
        <v>0</v>
      </c>
      <c r="F3844" s="7" t="s">
        <v>132</v>
      </c>
      <c r="G3844" s="7">
        <v>3</v>
      </c>
      <c r="H3844" s="7">
        <v>0</v>
      </c>
      <c r="I3844" s="7">
        <v>0</v>
      </c>
      <c r="J3844" s="7">
        <v>3</v>
      </c>
      <c r="K3844" s="7" t="s">
        <v>0</v>
      </c>
      <c r="L3844" s="7">
        <v>0</v>
      </c>
      <c r="M3844" s="7" t="s">
        <v>8210</v>
      </c>
      <c r="N3844" s="7"/>
    </row>
    <row r="3845" spans="1:14" hidden="1" x14ac:dyDescent="0.35">
      <c r="A3845" s="7">
        <v>99105013</v>
      </c>
      <c r="B3845" s="7" t="s">
        <v>8339</v>
      </c>
      <c r="C3845" s="7" t="s">
        <v>4445</v>
      </c>
      <c r="D3845" s="7" t="s">
        <v>4462</v>
      </c>
      <c r="E3845" s="7" t="s">
        <v>0</v>
      </c>
      <c r="F3845" s="7" t="s">
        <v>132</v>
      </c>
      <c r="G3845" s="7">
        <v>3.52</v>
      </c>
      <c r="H3845" s="7">
        <v>0</v>
      </c>
      <c r="I3845" s="7">
        <v>0</v>
      </c>
      <c r="J3845" s="7">
        <v>3.52</v>
      </c>
      <c r="K3845" s="7" t="s">
        <v>0</v>
      </c>
      <c r="L3845" s="7">
        <v>0</v>
      </c>
      <c r="M3845" s="7" t="s">
        <v>8210</v>
      </c>
      <c r="N3845" s="7"/>
    </row>
    <row r="3846" spans="1:14" hidden="1" x14ac:dyDescent="0.35">
      <c r="A3846" s="7">
        <v>99106010</v>
      </c>
      <c r="B3846" s="7" t="s">
        <v>8340</v>
      </c>
      <c r="C3846" s="7" t="s">
        <v>4445</v>
      </c>
      <c r="D3846" s="7" t="s">
        <v>4462</v>
      </c>
      <c r="E3846" s="7" t="s">
        <v>0</v>
      </c>
      <c r="F3846" s="7" t="s">
        <v>132</v>
      </c>
      <c r="G3846" s="7">
        <v>0.12</v>
      </c>
      <c r="H3846" s="7">
        <v>0</v>
      </c>
      <c r="I3846" s="7">
        <v>0</v>
      </c>
      <c r="J3846" s="7">
        <v>0.12</v>
      </c>
      <c r="K3846" s="7" t="s">
        <v>0</v>
      </c>
      <c r="L3846" s="7">
        <v>0</v>
      </c>
      <c r="M3846" s="7" t="s">
        <v>8210</v>
      </c>
      <c r="N3846" s="7"/>
    </row>
    <row r="3847" spans="1:14" hidden="1" x14ac:dyDescent="0.35">
      <c r="A3847" s="7">
        <v>99106011</v>
      </c>
      <c r="B3847" s="7" t="s">
        <v>8341</v>
      </c>
      <c r="C3847" s="7" t="s">
        <v>4445</v>
      </c>
      <c r="D3847" s="7" t="s">
        <v>4462</v>
      </c>
      <c r="E3847" s="7" t="s">
        <v>0</v>
      </c>
      <c r="F3847" s="7" t="s">
        <v>132</v>
      </c>
      <c r="G3847" s="7">
        <v>0.09</v>
      </c>
      <c r="H3847" s="7">
        <v>0</v>
      </c>
      <c r="I3847" s="7">
        <v>0</v>
      </c>
      <c r="J3847" s="7">
        <v>0.09</v>
      </c>
      <c r="K3847" s="7" t="s">
        <v>0</v>
      </c>
      <c r="L3847" s="7">
        <v>0</v>
      </c>
      <c r="M3847" s="7" t="s">
        <v>8210</v>
      </c>
      <c r="N3847" s="7"/>
    </row>
    <row r="3848" spans="1:14" hidden="1" x14ac:dyDescent="0.35">
      <c r="A3848" s="7">
        <v>99106012</v>
      </c>
      <c r="B3848" s="7" t="s">
        <v>8342</v>
      </c>
      <c r="C3848" s="7" t="s">
        <v>4445</v>
      </c>
      <c r="D3848" s="7" t="s">
        <v>4462</v>
      </c>
      <c r="E3848" s="7" t="s">
        <v>0</v>
      </c>
      <c r="F3848" s="7" t="s">
        <v>132</v>
      </c>
      <c r="G3848" s="7">
        <v>0.08</v>
      </c>
      <c r="H3848" s="7">
        <v>0</v>
      </c>
      <c r="I3848" s="7">
        <v>0</v>
      </c>
      <c r="J3848" s="7">
        <v>0.08</v>
      </c>
      <c r="K3848" s="7" t="s">
        <v>0</v>
      </c>
      <c r="L3848" s="7">
        <v>0</v>
      </c>
      <c r="M3848" s="7" t="s">
        <v>8210</v>
      </c>
      <c r="N3848" s="7"/>
    </row>
    <row r="3849" spans="1:14" hidden="1" x14ac:dyDescent="0.35">
      <c r="A3849" s="7">
        <v>99107010</v>
      </c>
      <c r="B3849" s="7" t="s">
        <v>8343</v>
      </c>
      <c r="C3849" s="7" t="s">
        <v>4445</v>
      </c>
      <c r="D3849" s="7" t="s">
        <v>4462</v>
      </c>
      <c r="E3849" s="7" t="s">
        <v>0</v>
      </c>
      <c r="F3849" s="7" t="s">
        <v>132</v>
      </c>
      <c r="G3849" s="7">
        <v>0.28999999999999998</v>
      </c>
      <c r="H3849" s="7">
        <v>0</v>
      </c>
      <c r="I3849" s="7">
        <v>0</v>
      </c>
      <c r="J3849" s="7">
        <v>0.28999999999999998</v>
      </c>
      <c r="K3849" s="7" t="s">
        <v>0</v>
      </c>
      <c r="L3849" s="7">
        <v>0</v>
      </c>
      <c r="M3849" s="7" t="s">
        <v>8210</v>
      </c>
      <c r="N3849" s="7"/>
    </row>
    <row r="3850" spans="1:14" hidden="1" x14ac:dyDescent="0.35">
      <c r="A3850" s="7">
        <v>99108010</v>
      </c>
      <c r="B3850" s="7" t="s">
        <v>8344</v>
      </c>
      <c r="C3850" s="7" t="s">
        <v>4445</v>
      </c>
      <c r="D3850" s="7" t="s">
        <v>4462</v>
      </c>
      <c r="E3850" s="7" t="s">
        <v>0</v>
      </c>
      <c r="F3850" s="7" t="s">
        <v>132</v>
      </c>
      <c r="G3850" s="7">
        <v>0.69</v>
      </c>
      <c r="H3850" s="7">
        <v>0</v>
      </c>
      <c r="I3850" s="7">
        <v>0</v>
      </c>
      <c r="J3850" s="7">
        <v>0.69</v>
      </c>
      <c r="K3850" s="7" t="s">
        <v>0</v>
      </c>
      <c r="L3850" s="7">
        <v>0</v>
      </c>
      <c r="M3850" s="7" t="s">
        <v>8210</v>
      </c>
      <c r="N3850" s="7"/>
    </row>
    <row r="3851" spans="1:14" hidden="1" x14ac:dyDescent="0.35">
      <c r="A3851" s="7">
        <v>99108011</v>
      </c>
      <c r="B3851" s="7" t="s">
        <v>8345</v>
      </c>
      <c r="C3851" s="7" t="s">
        <v>4445</v>
      </c>
      <c r="D3851" s="7" t="s">
        <v>4462</v>
      </c>
      <c r="E3851" s="7" t="s">
        <v>0</v>
      </c>
      <c r="F3851" s="7" t="s">
        <v>132</v>
      </c>
      <c r="G3851" s="7">
        <v>0.72</v>
      </c>
      <c r="H3851" s="7">
        <v>0</v>
      </c>
      <c r="I3851" s="7">
        <v>0</v>
      </c>
      <c r="J3851" s="7">
        <v>0.72</v>
      </c>
      <c r="K3851" s="7" t="s">
        <v>0</v>
      </c>
      <c r="L3851" s="7">
        <v>0</v>
      </c>
      <c r="M3851" s="7" t="s">
        <v>8210</v>
      </c>
      <c r="N3851" s="7"/>
    </row>
    <row r="3852" spans="1:14" hidden="1" x14ac:dyDescent="0.35">
      <c r="A3852" s="7">
        <v>99109010</v>
      </c>
      <c r="B3852" s="7" t="s">
        <v>8346</v>
      </c>
      <c r="C3852" s="7" t="s">
        <v>4445</v>
      </c>
      <c r="D3852" s="7" t="s">
        <v>4462</v>
      </c>
      <c r="E3852" s="7" t="s">
        <v>0</v>
      </c>
      <c r="F3852" s="7" t="s">
        <v>132</v>
      </c>
      <c r="G3852" s="7">
        <v>4.7699999999999996</v>
      </c>
      <c r="H3852" s="7">
        <v>0</v>
      </c>
      <c r="I3852" s="7">
        <v>0</v>
      </c>
      <c r="J3852" s="7">
        <v>4.7699999999999996</v>
      </c>
      <c r="K3852" s="7" t="s">
        <v>0</v>
      </c>
      <c r="L3852" s="7">
        <v>0</v>
      </c>
      <c r="M3852" s="7" t="s">
        <v>8210</v>
      </c>
      <c r="N3852" s="7"/>
    </row>
    <row r="3853" spans="1:14" hidden="1" x14ac:dyDescent="0.35">
      <c r="A3853" s="7">
        <v>99110010</v>
      </c>
      <c r="B3853" s="7" t="s">
        <v>8347</v>
      </c>
      <c r="C3853" s="7" t="s">
        <v>4445</v>
      </c>
      <c r="D3853" s="7" t="s">
        <v>4462</v>
      </c>
      <c r="E3853" s="7" t="s">
        <v>0</v>
      </c>
      <c r="F3853" s="7" t="s">
        <v>132</v>
      </c>
      <c r="G3853" s="7">
        <v>33.75</v>
      </c>
      <c r="H3853" s="7">
        <v>0</v>
      </c>
      <c r="I3853" s="7">
        <v>0</v>
      </c>
      <c r="J3853" s="7">
        <v>33.75</v>
      </c>
      <c r="K3853" s="7" t="s">
        <v>0</v>
      </c>
      <c r="L3853" s="7">
        <v>0</v>
      </c>
      <c r="M3853" s="7" t="s">
        <v>8210</v>
      </c>
      <c r="N3853" s="7"/>
    </row>
    <row r="3854" spans="1:14" hidden="1" x14ac:dyDescent="0.35">
      <c r="A3854" s="7">
        <v>99110011</v>
      </c>
      <c r="B3854" s="7" t="s">
        <v>8348</v>
      </c>
      <c r="C3854" s="7" t="s">
        <v>4445</v>
      </c>
      <c r="D3854" s="7" t="s">
        <v>4462</v>
      </c>
      <c r="E3854" s="7" t="s">
        <v>0</v>
      </c>
      <c r="F3854" s="7" t="s">
        <v>132</v>
      </c>
      <c r="G3854" s="7">
        <v>30.42</v>
      </c>
      <c r="H3854" s="7">
        <v>0</v>
      </c>
      <c r="I3854" s="7">
        <v>0</v>
      </c>
      <c r="J3854" s="7">
        <v>30.42</v>
      </c>
      <c r="K3854" s="7" t="s">
        <v>0</v>
      </c>
      <c r="L3854" s="7">
        <v>0</v>
      </c>
      <c r="M3854" s="7" t="s">
        <v>8210</v>
      </c>
      <c r="N3854" s="7"/>
    </row>
    <row r="3855" spans="1:14" hidden="1" x14ac:dyDescent="0.35">
      <c r="A3855" s="7">
        <v>99111010</v>
      </c>
      <c r="B3855" s="7" t="s">
        <v>8349</v>
      </c>
      <c r="C3855" s="7" t="s">
        <v>4445</v>
      </c>
      <c r="D3855" s="7" t="s">
        <v>4462</v>
      </c>
      <c r="E3855" s="7" t="s">
        <v>0</v>
      </c>
      <c r="F3855" s="7" t="s">
        <v>132</v>
      </c>
      <c r="G3855" s="7">
        <v>3.25</v>
      </c>
      <c r="H3855" s="7">
        <v>0</v>
      </c>
      <c r="I3855" s="7">
        <v>0</v>
      </c>
      <c r="J3855" s="7">
        <v>3.25</v>
      </c>
      <c r="K3855" s="7" t="s">
        <v>0</v>
      </c>
      <c r="L3855" s="7">
        <v>0</v>
      </c>
      <c r="M3855" s="7" t="s">
        <v>8210</v>
      </c>
      <c r="N3855" s="7"/>
    </row>
    <row r="3856" spans="1:14" hidden="1" x14ac:dyDescent="0.35">
      <c r="A3856" s="7">
        <v>99111011</v>
      </c>
      <c r="B3856" s="7" t="s">
        <v>8350</v>
      </c>
      <c r="C3856" s="7" t="s">
        <v>4445</v>
      </c>
      <c r="D3856" s="7" t="s">
        <v>4462</v>
      </c>
      <c r="E3856" s="7" t="s">
        <v>0</v>
      </c>
      <c r="F3856" s="7" t="s">
        <v>132</v>
      </c>
      <c r="G3856" s="7">
        <v>3.32</v>
      </c>
      <c r="H3856" s="7">
        <v>0</v>
      </c>
      <c r="I3856" s="7">
        <v>0</v>
      </c>
      <c r="J3856" s="7">
        <v>3.32</v>
      </c>
      <c r="K3856" s="7" t="s">
        <v>0</v>
      </c>
      <c r="L3856" s="7">
        <v>0</v>
      </c>
      <c r="M3856" s="7" t="s">
        <v>8210</v>
      </c>
      <c r="N3856" s="7"/>
    </row>
    <row r="3857" spans="1:14" hidden="1" x14ac:dyDescent="0.35">
      <c r="A3857" s="7">
        <v>99112010</v>
      </c>
      <c r="B3857" s="7" t="s">
        <v>8351</v>
      </c>
      <c r="C3857" s="7" t="s">
        <v>4445</v>
      </c>
      <c r="D3857" s="7" t="s">
        <v>4462</v>
      </c>
      <c r="E3857" s="7" t="s">
        <v>0</v>
      </c>
      <c r="F3857" s="7" t="s">
        <v>132</v>
      </c>
      <c r="G3857" s="7">
        <v>10.3</v>
      </c>
      <c r="H3857" s="7">
        <v>0</v>
      </c>
      <c r="I3857" s="7">
        <v>0</v>
      </c>
      <c r="J3857" s="7">
        <v>10.3</v>
      </c>
      <c r="K3857" s="7" t="s">
        <v>0</v>
      </c>
      <c r="L3857" s="7">
        <v>0</v>
      </c>
      <c r="M3857" s="7" t="s">
        <v>8210</v>
      </c>
      <c r="N3857" s="7"/>
    </row>
    <row r="3858" spans="1:14" hidden="1" x14ac:dyDescent="0.35">
      <c r="A3858" s="7">
        <v>99112011</v>
      </c>
      <c r="B3858" s="7" t="s">
        <v>8352</v>
      </c>
      <c r="C3858" s="7" t="s">
        <v>4445</v>
      </c>
      <c r="D3858" s="7" t="s">
        <v>4462</v>
      </c>
      <c r="E3858" s="7" t="s">
        <v>0</v>
      </c>
      <c r="F3858" s="7" t="s">
        <v>132</v>
      </c>
      <c r="G3858" s="7">
        <v>8.75</v>
      </c>
      <c r="H3858" s="7">
        <v>0</v>
      </c>
      <c r="I3858" s="7">
        <v>0</v>
      </c>
      <c r="J3858" s="7">
        <v>8.75</v>
      </c>
      <c r="K3858" s="7" t="s">
        <v>0</v>
      </c>
      <c r="L3858" s="7">
        <v>0</v>
      </c>
      <c r="M3858" s="7" t="s">
        <v>8210</v>
      </c>
      <c r="N3858" s="7"/>
    </row>
    <row r="3859" spans="1:14" hidden="1" x14ac:dyDescent="0.35">
      <c r="A3859" s="7">
        <v>99113010</v>
      </c>
      <c r="B3859" s="7" t="s">
        <v>8353</v>
      </c>
      <c r="C3859" s="7" t="s">
        <v>4445</v>
      </c>
      <c r="D3859" s="7" t="s">
        <v>4462</v>
      </c>
      <c r="E3859" s="7" t="s">
        <v>0</v>
      </c>
      <c r="F3859" s="7" t="s">
        <v>132</v>
      </c>
      <c r="G3859" s="7">
        <v>0.57999999999999996</v>
      </c>
      <c r="H3859" s="7">
        <v>0</v>
      </c>
      <c r="I3859" s="7">
        <v>0</v>
      </c>
      <c r="J3859" s="7">
        <v>0.57999999999999996</v>
      </c>
      <c r="K3859" s="7" t="s">
        <v>0</v>
      </c>
      <c r="L3859" s="7">
        <v>0</v>
      </c>
      <c r="M3859" s="7" t="s">
        <v>8210</v>
      </c>
      <c r="N3859" s="7"/>
    </row>
    <row r="3860" spans="1:14" hidden="1" x14ac:dyDescent="0.35">
      <c r="A3860" s="7">
        <v>99114010</v>
      </c>
      <c r="B3860" s="7" t="s">
        <v>8354</v>
      </c>
      <c r="C3860" s="7" t="s">
        <v>4445</v>
      </c>
      <c r="D3860" s="7" t="s">
        <v>4462</v>
      </c>
      <c r="E3860" s="7" t="s">
        <v>0</v>
      </c>
      <c r="F3860" s="7" t="s">
        <v>132</v>
      </c>
      <c r="G3860" s="7">
        <v>1.76</v>
      </c>
      <c r="H3860" s="7">
        <v>0</v>
      </c>
      <c r="I3860" s="7">
        <v>0</v>
      </c>
      <c r="J3860" s="7">
        <v>1.76</v>
      </c>
      <c r="K3860" s="7" t="s">
        <v>0</v>
      </c>
      <c r="L3860" s="7">
        <v>0</v>
      </c>
      <c r="M3860" s="7" t="s">
        <v>8210</v>
      </c>
      <c r="N3860" s="7"/>
    </row>
    <row r="3861" spans="1:14" hidden="1" x14ac:dyDescent="0.35">
      <c r="A3861" s="7">
        <v>99115010</v>
      </c>
      <c r="B3861" s="7" t="s">
        <v>8355</v>
      </c>
      <c r="C3861" s="7" t="s">
        <v>4445</v>
      </c>
      <c r="D3861" s="7" t="s">
        <v>4462</v>
      </c>
      <c r="E3861" s="7" t="s">
        <v>0</v>
      </c>
      <c r="F3861" s="7" t="s">
        <v>132</v>
      </c>
      <c r="G3861" s="7">
        <v>17</v>
      </c>
      <c r="H3861" s="7">
        <v>0</v>
      </c>
      <c r="I3861" s="7">
        <v>0</v>
      </c>
      <c r="J3861" s="7">
        <v>17</v>
      </c>
      <c r="K3861" s="7" t="s">
        <v>0</v>
      </c>
      <c r="L3861" s="7">
        <v>0</v>
      </c>
      <c r="M3861" s="7" t="s">
        <v>8210</v>
      </c>
      <c r="N3861" s="7"/>
    </row>
    <row r="3862" spans="1:14" hidden="1" x14ac:dyDescent="0.35">
      <c r="A3862" s="7">
        <v>99116010</v>
      </c>
      <c r="B3862" s="7" t="s">
        <v>8356</v>
      </c>
      <c r="C3862" s="7" t="s">
        <v>4445</v>
      </c>
      <c r="D3862" s="7" t="s">
        <v>4462</v>
      </c>
      <c r="E3862" s="7" t="s">
        <v>0</v>
      </c>
      <c r="F3862" s="7" t="s">
        <v>132</v>
      </c>
      <c r="G3862" s="7">
        <v>0.04</v>
      </c>
      <c r="H3862" s="7">
        <v>0</v>
      </c>
      <c r="I3862" s="7">
        <v>0</v>
      </c>
      <c r="J3862" s="7">
        <v>0.04</v>
      </c>
      <c r="K3862" s="7" t="s">
        <v>0</v>
      </c>
      <c r="L3862" s="7">
        <v>0</v>
      </c>
      <c r="M3862" s="7" t="s">
        <v>8210</v>
      </c>
      <c r="N3862" s="7"/>
    </row>
    <row r="3863" spans="1:14" hidden="1" x14ac:dyDescent="0.35">
      <c r="A3863" s="7">
        <v>99116011</v>
      </c>
      <c r="B3863" s="7" t="s">
        <v>8357</v>
      </c>
      <c r="C3863" s="7" t="s">
        <v>4445</v>
      </c>
      <c r="D3863" s="7" t="s">
        <v>4462</v>
      </c>
      <c r="E3863" s="7" t="s">
        <v>0</v>
      </c>
      <c r="F3863" s="7" t="s">
        <v>132</v>
      </c>
      <c r="G3863" s="7">
        <v>0.01</v>
      </c>
      <c r="H3863" s="7">
        <v>0</v>
      </c>
      <c r="I3863" s="7">
        <v>0</v>
      </c>
      <c r="J3863" s="7">
        <v>0.01</v>
      </c>
      <c r="K3863" s="7" t="s">
        <v>0</v>
      </c>
      <c r="L3863" s="7">
        <v>0</v>
      </c>
      <c r="M3863" s="7" t="s">
        <v>8210</v>
      </c>
      <c r="N3863" s="7"/>
    </row>
    <row r="3864" spans="1:14" hidden="1" x14ac:dyDescent="0.35">
      <c r="A3864" s="7">
        <v>99117010</v>
      </c>
      <c r="B3864" s="7" t="s">
        <v>8358</v>
      </c>
      <c r="C3864" s="7" t="s">
        <v>4445</v>
      </c>
      <c r="D3864" s="7" t="s">
        <v>4462</v>
      </c>
      <c r="E3864" s="7" t="s">
        <v>0</v>
      </c>
      <c r="F3864" s="7" t="s">
        <v>132</v>
      </c>
      <c r="G3864" s="7">
        <v>0.56000000000000005</v>
      </c>
      <c r="H3864" s="7">
        <v>0</v>
      </c>
      <c r="I3864" s="7">
        <v>0</v>
      </c>
      <c r="J3864" s="7">
        <v>0.56000000000000005</v>
      </c>
      <c r="K3864" s="7" t="s">
        <v>0</v>
      </c>
      <c r="L3864" s="7">
        <v>0</v>
      </c>
      <c r="M3864" s="7" t="s">
        <v>8210</v>
      </c>
      <c r="N3864" s="7"/>
    </row>
    <row r="3865" spans="1:14" hidden="1" x14ac:dyDescent="0.35">
      <c r="A3865" s="7">
        <v>99117011</v>
      </c>
      <c r="B3865" s="7" t="s">
        <v>8359</v>
      </c>
      <c r="C3865" s="7" t="s">
        <v>4445</v>
      </c>
      <c r="D3865" s="7" t="s">
        <v>4462</v>
      </c>
      <c r="E3865" s="7" t="s">
        <v>0</v>
      </c>
      <c r="F3865" s="7" t="s">
        <v>132</v>
      </c>
      <c r="G3865" s="7">
        <v>0.55000000000000004</v>
      </c>
      <c r="H3865" s="7">
        <v>0</v>
      </c>
      <c r="I3865" s="7">
        <v>0</v>
      </c>
      <c r="J3865" s="7">
        <v>0.55000000000000004</v>
      </c>
      <c r="K3865" s="7" t="s">
        <v>0</v>
      </c>
      <c r="L3865" s="7">
        <v>0</v>
      </c>
      <c r="M3865" s="7" t="s">
        <v>8210</v>
      </c>
      <c r="N3865" s="7"/>
    </row>
    <row r="3866" spans="1:14" hidden="1" x14ac:dyDescent="0.35">
      <c r="A3866" s="7">
        <v>99118010</v>
      </c>
      <c r="B3866" s="7" t="s">
        <v>8360</v>
      </c>
      <c r="C3866" s="7" t="s">
        <v>4445</v>
      </c>
      <c r="D3866" s="7" t="s">
        <v>4462</v>
      </c>
      <c r="E3866" s="7" t="s">
        <v>0</v>
      </c>
      <c r="F3866" s="7" t="s">
        <v>132</v>
      </c>
      <c r="G3866" s="7">
        <v>700</v>
      </c>
      <c r="H3866" s="7">
        <v>0</v>
      </c>
      <c r="I3866" s="7">
        <v>0</v>
      </c>
      <c r="J3866" s="7">
        <v>700</v>
      </c>
      <c r="K3866" s="7" t="s">
        <v>0</v>
      </c>
      <c r="L3866" s="7">
        <v>0</v>
      </c>
      <c r="M3866" s="7" t="s">
        <v>8210</v>
      </c>
      <c r="N3866" s="7"/>
    </row>
    <row r="3867" spans="1:14" hidden="1" x14ac:dyDescent="0.35">
      <c r="A3867" s="7">
        <v>99118011</v>
      </c>
      <c r="B3867" s="7" t="s">
        <v>8361</v>
      </c>
      <c r="C3867" s="7" t="s">
        <v>4445</v>
      </c>
      <c r="D3867" s="7" t="s">
        <v>4462</v>
      </c>
      <c r="E3867" s="7" t="s">
        <v>0</v>
      </c>
      <c r="F3867" s="7" t="s">
        <v>132</v>
      </c>
      <c r="G3867" s="7">
        <v>1752</v>
      </c>
      <c r="H3867" s="7">
        <v>0</v>
      </c>
      <c r="I3867" s="7">
        <v>0</v>
      </c>
      <c r="J3867" s="7">
        <v>1752</v>
      </c>
      <c r="K3867" s="7" t="s">
        <v>0</v>
      </c>
      <c r="L3867" s="7">
        <v>0</v>
      </c>
      <c r="M3867" s="7" t="s">
        <v>8210</v>
      </c>
      <c r="N3867" s="7"/>
    </row>
    <row r="3868" spans="1:14" hidden="1" x14ac:dyDescent="0.35">
      <c r="A3868" s="7">
        <v>99118012</v>
      </c>
      <c r="B3868" s="7" t="s">
        <v>8362</v>
      </c>
      <c r="C3868" s="7" t="s">
        <v>4445</v>
      </c>
      <c r="D3868" s="7" t="s">
        <v>4462</v>
      </c>
      <c r="E3868" s="7" t="s">
        <v>0</v>
      </c>
      <c r="F3868" s="7" t="s">
        <v>132</v>
      </c>
      <c r="G3868" s="7">
        <v>480.35</v>
      </c>
      <c r="H3868" s="7">
        <v>0</v>
      </c>
      <c r="I3868" s="7">
        <v>0</v>
      </c>
      <c r="J3868" s="7">
        <v>480.35</v>
      </c>
      <c r="K3868" s="7" t="s">
        <v>0</v>
      </c>
      <c r="L3868" s="7">
        <v>0</v>
      </c>
      <c r="M3868" s="7" t="s">
        <v>8210</v>
      </c>
      <c r="N3868" s="7"/>
    </row>
    <row r="3869" spans="1:14" hidden="1" x14ac:dyDescent="0.35">
      <c r="A3869" s="7">
        <v>99118014</v>
      </c>
      <c r="B3869" s="7" t="s">
        <v>8363</v>
      </c>
      <c r="C3869" s="7" t="s">
        <v>4445</v>
      </c>
      <c r="D3869" s="7" t="s">
        <v>4462</v>
      </c>
      <c r="E3869" s="7" t="s">
        <v>0</v>
      </c>
      <c r="F3869" s="7" t="s">
        <v>132</v>
      </c>
      <c r="G3869" s="7">
        <v>1250</v>
      </c>
      <c r="H3869" s="7">
        <v>0</v>
      </c>
      <c r="I3869" s="7">
        <v>0</v>
      </c>
      <c r="J3869" s="7">
        <v>1250</v>
      </c>
      <c r="K3869" s="7" t="s">
        <v>0</v>
      </c>
      <c r="L3869" s="7">
        <v>0</v>
      </c>
      <c r="M3869" s="7" t="s">
        <v>8210</v>
      </c>
      <c r="N3869" s="7"/>
    </row>
    <row r="3870" spans="1:14" hidden="1" x14ac:dyDescent="0.35">
      <c r="A3870" s="7">
        <v>99119010</v>
      </c>
      <c r="B3870" s="7" t="s">
        <v>8364</v>
      </c>
      <c r="C3870" s="7" t="s">
        <v>4445</v>
      </c>
      <c r="D3870" s="7" t="s">
        <v>4462</v>
      </c>
      <c r="E3870" s="7" t="s">
        <v>0</v>
      </c>
      <c r="F3870" s="7" t="s">
        <v>132</v>
      </c>
      <c r="G3870" s="7">
        <v>135.59</v>
      </c>
      <c r="H3870" s="7">
        <v>0</v>
      </c>
      <c r="I3870" s="7">
        <v>0</v>
      </c>
      <c r="J3870" s="7">
        <v>135.59</v>
      </c>
      <c r="K3870" s="7" t="s">
        <v>0</v>
      </c>
      <c r="L3870" s="7">
        <v>0</v>
      </c>
      <c r="M3870" s="7" t="s">
        <v>8210</v>
      </c>
      <c r="N3870" s="7"/>
    </row>
    <row r="3871" spans="1:14" hidden="1" x14ac:dyDescent="0.35">
      <c r="A3871" s="7">
        <v>99119011</v>
      </c>
      <c r="B3871" s="7" t="s">
        <v>8365</v>
      </c>
      <c r="C3871" s="7" t="s">
        <v>4445</v>
      </c>
      <c r="D3871" s="7" t="s">
        <v>4462</v>
      </c>
      <c r="E3871" s="7" t="s">
        <v>0</v>
      </c>
      <c r="F3871" s="7" t="s">
        <v>132</v>
      </c>
      <c r="G3871" s="7">
        <v>127.17</v>
      </c>
      <c r="H3871" s="7">
        <v>0</v>
      </c>
      <c r="I3871" s="7">
        <v>0</v>
      </c>
      <c r="J3871" s="7">
        <v>127.17</v>
      </c>
      <c r="K3871" s="7" t="s">
        <v>0</v>
      </c>
      <c r="L3871" s="7">
        <v>0</v>
      </c>
      <c r="M3871" s="7" t="s">
        <v>8210</v>
      </c>
      <c r="N3871" s="7"/>
    </row>
    <row r="3872" spans="1:14" hidden="1" x14ac:dyDescent="0.35">
      <c r="A3872" s="7">
        <v>99120010</v>
      </c>
      <c r="B3872" s="7" t="s">
        <v>8366</v>
      </c>
      <c r="C3872" s="7" t="s">
        <v>4445</v>
      </c>
      <c r="D3872" s="7" t="s">
        <v>4462</v>
      </c>
      <c r="E3872" s="7" t="s">
        <v>0</v>
      </c>
      <c r="F3872" s="7" t="s">
        <v>132</v>
      </c>
      <c r="G3872" s="7">
        <v>0.09</v>
      </c>
      <c r="H3872" s="7">
        <v>0</v>
      </c>
      <c r="I3872" s="7">
        <v>0</v>
      </c>
      <c r="J3872" s="7">
        <v>0.09</v>
      </c>
      <c r="K3872" s="7" t="s">
        <v>0</v>
      </c>
      <c r="L3872" s="7">
        <v>0</v>
      </c>
      <c r="M3872" s="7" t="s">
        <v>8210</v>
      </c>
      <c r="N3872" s="7"/>
    </row>
    <row r="3873" spans="1:14" hidden="1" x14ac:dyDescent="0.35">
      <c r="A3873" s="7">
        <v>99120011</v>
      </c>
      <c r="B3873" s="7" t="s">
        <v>8367</v>
      </c>
      <c r="C3873" s="7" t="s">
        <v>4445</v>
      </c>
      <c r="D3873" s="7" t="s">
        <v>4462</v>
      </c>
      <c r="E3873" s="7" t="s">
        <v>0</v>
      </c>
      <c r="F3873" s="7" t="s">
        <v>132</v>
      </c>
      <c r="G3873" s="7">
        <v>0.09</v>
      </c>
      <c r="H3873" s="7">
        <v>0</v>
      </c>
      <c r="I3873" s="7">
        <v>0</v>
      </c>
      <c r="J3873" s="7">
        <v>0.09</v>
      </c>
      <c r="K3873" s="7" t="s">
        <v>0</v>
      </c>
      <c r="L3873" s="7">
        <v>0</v>
      </c>
      <c r="M3873" s="7" t="s">
        <v>8210</v>
      </c>
      <c r="N3873" s="7"/>
    </row>
    <row r="3874" spans="1:14" hidden="1" x14ac:dyDescent="0.35">
      <c r="A3874" s="7">
        <v>99120012</v>
      </c>
      <c r="B3874" s="7" t="s">
        <v>8368</v>
      </c>
      <c r="C3874" s="7" t="s">
        <v>4445</v>
      </c>
      <c r="D3874" s="7" t="s">
        <v>4462</v>
      </c>
      <c r="E3874" s="7" t="s">
        <v>0</v>
      </c>
      <c r="F3874" s="7" t="s">
        <v>132</v>
      </c>
      <c r="G3874" s="7">
        <v>0.08</v>
      </c>
      <c r="H3874" s="7">
        <v>0</v>
      </c>
      <c r="I3874" s="7">
        <v>0</v>
      </c>
      <c r="J3874" s="7">
        <v>0.08</v>
      </c>
      <c r="K3874" s="7" t="s">
        <v>0</v>
      </c>
      <c r="L3874" s="7">
        <v>0</v>
      </c>
      <c r="M3874" s="7" t="s">
        <v>8210</v>
      </c>
      <c r="N3874" s="7"/>
    </row>
    <row r="3875" spans="1:14" hidden="1" x14ac:dyDescent="0.35">
      <c r="A3875" s="7">
        <v>99122010</v>
      </c>
      <c r="B3875" s="7" t="s">
        <v>8369</v>
      </c>
      <c r="C3875" s="7" t="s">
        <v>4445</v>
      </c>
      <c r="D3875" s="7" t="s">
        <v>4462</v>
      </c>
      <c r="E3875" s="7" t="s">
        <v>0</v>
      </c>
      <c r="F3875" s="7" t="s">
        <v>132</v>
      </c>
      <c r="G3875" s="7">
        <v>10.119999999999999</v>
      </c>
      <c r="H3875" s="7">
        <v>0</v>
      </c>
      <c r="I3875" s="7">
        <v>0</v>
      </c>
      <c r="J3875" s="7">
        <v>10.119999999999999</v>
      </c>
      <c r="K3875" s="7" t="s">
        <v>0</v>
      </c>
      <c r="L3875" s="7">
        <v>0</v>
      </c>
      <c r="M3875" s="7" t="s">
        <v>8210</v>
      </c>
      <c r="N3875" s="7"/>
    </row>
    <row r="3876" spans="1:14" hidden="1" x14ac:dyDescent="0.35">
      <c r="A3876" s="7">
        <v>99122011</v>
      </c>
      <c r="B3876" s="7" t="s">
        <v>8370</v>
      </c>
      <c r="C3876" s="7" t="s">
        <v>4445</v>
      </c>
      <c r="D3876" s="7" t="s">
        <v>4462</v>
      </c>
      <c r="E3876" s="7" t="s">
        <v>0</v>
      </c>
      <c r="F3876" s="7" t="s">
        <v>132</v>
      </c>
      <c r="G3876" s="7">
        <v>10.79</v>
      </c>
      <c r="H3876" s="7">
        <v>0</v>
      </c>
      <c r="I3876" s="7">
        <v>0</v>
      </c>
      <c r="J3876" s="7">
        <v>10.79</v>
      </c>
      <c r="K3876" s="7" t="s">
        <v>0</v>
      </c>
      <c r="L3876" s="7">
        <v>0</v>
      </c>
      <c r="M3876" s="7" t="s">
        <v>8210</v>
      </c>
      <c r="N3876" s="7"/>
    </row>
    <row r="3877" spans="1:14" hidden="1" x14ac:dyDescent="0.35">
      <c r="A3877" s="7">
        <v>99123010</v>
      </c>
      <c r="B3877" s="7" t="s">
        <v>8371</v>
      </c>
      <c r="C3877" s="7" t="s">
        <v>4445</v>
      </c>
      <c r="D3877" s="7" t="s">
        <v>4462</v>
      </c>
      <c r="E3877" s="7" t="s">
        <v>0</v>
      </c>
      <c r="F3877" s="7" t="s">
        <v>132</v>
      </c>
      <c r="G3877" s="7">
        <v>0.56999999999999995</v>
      </c>
      <c r="H3877" s="7">
        <v>0</v>
      </c>
      <c r="I3877" s="7">
        <v>0</v>
      </c>
      <c r="J3877" s="7">
        <v>0.56999999999999995</v>
      </c>
      <c r="K3877" s="7" t="s">
        <v>0</v>
      </c>
      <c r="L3877" s="7">
        <v>0</v>
      </c>
      <c r="M3877" s="7" t="s">
        <v>8210</v>
      </c>
      <c r="N3877" s="7"/>
    </row>
    <row r="3878" spans="1:14" hidden="1" x14ac:dyDescent="0.35">
      <c r="A3878" s="7">
        <v>99123011</v>
      </c>
      <c r="B3878" s="7" t="s">
        <v>8372</v>
      </c>
      <c r="C3878" s="7" t="s">
        <v>4445</v>
      </c>
      <c r="D3878" s="7" t="s">
        <v>4462</v>
      </c>
      <c r="E3878" s="7" t="s">
        <v>0</v>
      </c>
      <c r="F3878" s="7" t="s">
        <v>132</v>
      </c>
      <c r="G3878" s="7">
        <v>0.25</v>
      </c>
      <c r="H3878" s="7">
        <v>0</v>
      </c>
      <c r="I3878" s="7">
        <v>0</v>
      </c>
      <c r="J3878" s="7">
        <v>0.25</v>
      </c>
      <c r="K3878" s="7" t="s">
        <v>0</v>
      </c>
      <c r="L3878" s="7">
        <v>0</v>
      </c>
      <c r="M3878" s="7" t="s">
        <v>8210</v>
      </c>
      <c r="N3878" s="7"/>
    </row>
    <row r="3879" spans="1:14" hidden="1" x14ac:dyDescent="0.35">
      <c r="A3879" s="7">
        <v>99123012</v>
      </c>
      <c r="B3879" s="7" t="s">
        <v>8373</v>
      </c>
      <c r="C3879" s="7" t="s">
        <v>4445</v>
      </c>
      <c r="D3879" s="7" t="s">
        <v>4462</v>
      </c>
      <c r="E3879" s="7" t="s">
        <v>0</v>
      </c>
      <c r="F3879" s="7" t="s">
        <v>132</v>
      </c>
      <c r="G3879" s="7">
        <v>0.32</v>
      </c>
      <c r="H3879" s="7">
        <v>0</v>
      </c>
      <c r="I3879" s="7">
        <v>0</v>
      </c>
      <c r="J3879" s="7">
        <v>0.32</v>
      </c>
      <c r="K3879" s="7" t="s">
        <v>0</v>
      </c>
      <c r="L3879" s="7">
        <v>0</v>
      </c>
      <c r="M3879" s="7" t="s">
        <v>8210</v>
      </c>
      <c r="N3879" s="7"/>
    </row>
    <row r="3880" spans="1:14" hidden="1" x14ac:dyDescent="0.35">
      <c r="A3880" s="7">
        <v>99124010</v>
      </c>
      <c r="B3880" s="7" t="s">
        <v>8374</v>
      </c>
      <c r="C3880" s="7" t="s">
        <v>4445</v>
      </c>
      <c r="D3880" s="7" t="s">
        <v>4462</v>
      </c>
      <c r="E3880" s="7" t="s">
        <v>0</v>
      </c>
      <c r="F3880" s="7" t="s">
        <v>132</v>
      </c>
      <c r="G3880" s="7">
        <v>20.14</v>
      </c>
      <c r="H3880" s="7">
        <v>0</v>
      </c>
      <c r="I3880" s="7">
        <v>0</v>
      </c>
      <c r="J3880" s="7">
        <v>20.14</v>
      </c>
      <c r="K3880" s="7" t="s">
        <v>0</v>
      </c>
      <c r="L3880" s="7">
        <v>0</v>
      </c>
      <c r="M3880" s="7" t="s">
        <v>8210</v>
      </c>
      <c r="N3880" s="7"/>
    </row>
    <row r="3881" spans="1:14" hidden="1" x14ac:dyDescent="0.35">
      <c r="A3881" s="7">
        <v>99125010</v>
      </c>
      <c r="B3881" s="7" t="s">
        <v>8375</v>
      </c>
      <c r="C3881" s="7" t="s">
        <v>4445</v>
      </c>
      <c r="D3881" s="7" t="s">
        <v>4462</v>
      </c>
      <c r="E3881" s="7" t="s">
        <v>0</v>
      </c>
      <c r="F3881" s="7" t="s">
        <v>132</v>
      </c>
      <c r="G3881" s="7">
        <v>39.5</v>
      </c>
      <c r="H3881" s="7">
        <v>0</v>
      </c>
      <c r="I3881" s="7">
        <v>0</v>
      </c>
      <c r="J3881" s="7">
        <v>39.5</v>
      </c>
      <c r="K3881" s="7" t="s">
        <v>0</v>
      </c>
      <c r="L3881" s="7">
        <v>0</v>
      </c>
      <c r="M3881" s="7" t="s">
        <v>8210</v>
      </c>
      <c r="N3881" s="7"/>
    </row>
    <row r="3882" spans="1:14" hidden="1" x14ac:dyDescent="0.35">
      <c r="A3882" s="7">
        <v>99125011</v>
      </c>
      <c r="B3882" s="7" t="s">
        <v>8376</v>
      </c>
      <c r="C3882" s="7" t="s">
        <v>4445</v>
      </c>
      <c r="D3882" s="7" t="s">
        <v>4462</v>
      </c>
      <c r="E3882" s="7" t="s">
        <v>0</v>
      </c>
      <c r="F3882" s="7" t="s">
        <v>132</v>
      </c>
      <c r="G3882" s="7">
        <v>33.97</v>
      </c>
      <c r="H3882" s="7">
        <v>0</v>
      </c>
      <c r="I3882" s="7">
        <v>0</v>
      </c>
      <c r="J3882" s="7">
        <v>33.97</v>
      </c>
      <c r="K3882" s="7" t="s">
        <v>0</v>
      </c>
      <c r="L3882" s="7">
        <v>0</v>
      </c>
      <c r="M3882" s="7" t="s">
        <v>8210</v>
      </c>
      <c r="N3882" s="7"/>
    </row>
    <row r="3883" spans="1:14" hidden="1" x14ac:dyDescent="0.35">
      <c r="A3883" s="7">
        <v>99126010</v>
      </c>
      <c r="B3883" s="7" t="s">
        <v>8377</v>
      </c>
      <c r="C3883" s="7" t="s">
        <v>4445</v>
      </c>
      <c r="D3883" s="7" t="s">
        <v>4462</v>
      </c>
      <c r="E3883" s="7" t="s">
        <v>0</v>
      </c>
      <c r="F3883" s="7" t="s">
        <v>132</v>
      </c>
      <c r="G3883" s="7">
        <v>24.68</v>
      </c>
      <c r="H3883" s="7">
        <v>0</v>
      </c>
      <c r="I3883" s="7">
        <v>0</v>
      </c>
      <c r="J3883" s="7">
        <v>24.68</v>
      </c>
      <c r="K3883" s="7" t="s">
        <v>0</v>
      </c>
      <c r="L3883" s="7">
        <v>0</v>
      </c>
      <c r="M3883" s="7" t="s">
        <v>8210</v>
      </c>
      <c r="N3883" s="7"/>
    </row>
    <row r="3884" spans="1:14" hidden="1" x14ac:dyDescent="0.35">
      <c r="A3884" s="7">
        <v>99126011</v>
      </c>
      <c r="B3884" s="7" t="s">
        <v>8378</v>
      </c>
      <c r="C3884" s="7" t="s">
        <v>4445</v>
      </c>
      <c r="D3884" s="7" t="s">
        <v>4462</v>
      </c>
      <c r="E3884" s="7" t="s">
        <v>0</v>
      </c>
      <c r="F3884" s="7" t="s">
        <v>132</v>
      </c>
      <c r="G3884" s="7">
        <v>24.68</v>
      </c>
      <c r="H3884" s="7">
        <v>0</v>
      </c>
      <c r="I3884" s="7">
        <v>0</v>
      </c>
      <c r="J3884" s="7">
        <v>24.68</v>
      </c>
      <c r="K3884" s="7" t="s">
        <v>0</v>
      </c>
      <c r="L3884" s="7">
        <v>0</v>
      </c>
      <c r="M3884" s="7" t="s">
        <v>8210</v>
      </c>
      <c r="N3884" s="7"/>
    </row>
    <row r="3885" spans="1:14" hidden="1" x14ac:dyDescent="0.35">
      <c r="A3885" s="7">
        <v>99127010</v>
      </c>
      <c r="B3885" s="7" t="s">
        <v>8379</v>
      </c>
      <c r="C3885" s="7" t="s">
        <v>4445</v>
      </c>
      <c r="D3885" s="7" t="s">
        <v>4462</v>
      </c>
      <c r="E3885" s="7" t="s">
        <v>0</v>
      </c>
      <c r="F3885" s="7" t="s">
        <v>132</v>
      </c>
      <c r="G3885" s="7">
        <v>14.44</v>
      </c>
      <c r="H3885" s="7">
        <v>0</v>
      </c>
      <c r="I3885" s="7">
        <v>0</v>
      </c>
      <c r="J3885" s="7">
        <v>14.44</v>
      </c>
      <c r="K3885" s="7" t="s">
        <v>0</v>
      </c>
      <c r="L3885" s="7">
        <v>0</v>
      </c>
      <c r="M3885" s="7" t="s">
        <v>8210</v>
      </c>
      <c r="N3885" s="7"/>
    </row>
    <row r="3886" spans="1:14" hidden="1" x14ac:dyDescent="0.35">
      <c r="A3886" s="7">
        <v>99127011</v>
      </c>
      <c r="B3886" s="7" t="s">
        <v>8380</v>
      </c>
      <c r="C3886" s="7" t="s">
        <v>4445</v>
      </c>
      <c r="D3886" s="7" t="s">
        <v>4462</v>
      </c>
      <c r="E3886" s="7" t="s">
        <v>0</v>
      </c>
      <c r="F3886" s="7" t="s">
        <v>132</v>
      </c>
      <c r="G3886" s="7">
        <v>14.44</v>
      </c>
      <c r="H3886" s="7">
        <v>0</v>
      </c>
      <c r="I3886" s="7">
        <v>0</v>
      </c>
      <c r="J3886" s="7">
        <v>14.44</v>
      </c>
      <c r="K3886" s="7" t="s">
        <v>0</v>
      </c>
      <c r="L3886" s="7">
        <v>0</v>
      </c>
      <c r="M3886" s="7" t="s">
        <v>8210</v>
      </c>
      <c r="N3886" s="7"/>
    </row>
    <row r="3887" spans="1:14" hidden="1" x14ac:dyDescent="0.35">
      <c r="A3887" s="7">
        <v>99127012</v>
      </c>
      <c r="B3887" s="7" t="s">
        <v>8381</v>
      </c>
      <c r="C3887" s="7" t="s">
        <v>4445</v>
      </c>
      <c r="D3887" s="7" t="s">
        <v>4462</v>
      </c>
      <c r="E3887" s="7" t="s">
        <v>0</v>
      </c>
      <c r="F3887" s="7" t="s">
        <v>132</v>
      </c>
      <c r="G3887" s="7">
        <v>14.44</v>
      </c>
      <c r="H3887" s="7">
        <v>0</v>
      </c>
      <c r="I3887" s="7">
        <v>0</v>
      </c>
      <c r="J3887" s="7">
        <v>14.44</v>
      </c>
      <c r="K3887" s="7" t="s">
        <v>0</v>
      </c>
      <c r="L3887" s="7">
        <v>0</v>
      </c>
      <c r="M3887" s="7" t="s">
        <v>8210</v>
      </c>
      <c r="N3887" s="7"/>
    </row>
    <row r="3888" spans="1:14" hidden="1" x14ac:dyDescent="0.35">
      <c r="A3888" s="7">
        <v>99128010</v>
      </c>
      <c r="B3888" s="7" t="s">
        <v>8382</v>
      </c>
      <c r="C3888" s="7" t="s">
        <v>4445</v>
      </c>
      <c r="D3888" s="7" t="s">
        <v>4462</v>
      </c>
      <c r="E3888" s="7" t="s">
        <v>0</v>
      </c>
      <c r="F3888" s="7" t="s">
        <v>132</v>
      </c>
      <c r="G3888" s="7">
        <v>10</v>
      </c>
      <c r="H3888" s="7">
        <v>0</v>
      </c>
      <c r="I3888" s="7">
        <v>0</v>
      </c>
      <c r="J3888" s="7">
        <v>10</v>
      </c>
      <c r="K3888" s="7" t="s">
        <v>0</v>
      </c>
      <c r="L3888" s="7">
        <v>0</v>
      </c>
      <c r="M3888" s="7" t="s">
        <v>8210</v>
      </c>
      <c r="N3888" s="7"/>
    </row>
    <row r="3889" spans="1:14" hidden="1" x14ac:dyDescent="0.35">
      <c r="A3889" s="7">
        <v>99128011</v>
      </c>
      <c r="B3889" s="7" t="s">
        <v>8383</v>
      </c>
      <c r="C3889" s="7" t="s">
        <v>4445</v>
      </c>
      <c r="D3889" s="7" t="s">
        <v>4462</v>
      </c>
      <c r="E3889" s="7" t="s">
        <v>0</v>
      </c>
      <c r="F3889" s="7" t="s">
        <v>132</v>
      </c>
      <c r="G3889" s="7">
        <v>9</v>
      </c>
      <c r="H3889" s="7">
        <v>0</v>
      </c>
      <c r="I3889" s="7">
        <v>0</v>
      </c>
      <c r="J3889" s="7">
        <v>9</v>
      </c>
      <c r="K3889" s="7" t="s">
        <v>0</v>
      </c>
      <c r="L3889" s="7">
        <v>0</v>
      </c>
      <c r="M3889" s="7" t="s">
        <v>8210</v>
      </c>
      <c r="N3889" s="7"/>
    </row>
    <row r="3890" spans="1:14" hidden="1" x14ac:dyDescent="0.35">
      <c r="A3890" s="7">
        <v>99128012</v>
      </c>
      <c r="B3890" s="7" t="s">
        <v>8384</v>
      </c>
      <c r="C3890" s="7" t="s">
        <v>4445</v>
      </c>
      <c r="D3890" s="7" t="s">
        <v>4462</v>
      </c>
      <c r="E3890" s="7" t="s">
        <v>0</v>
      </c>
      <c r="F3890" s="7" t="s">
        <v>132</v>
      </c>
      <c r="G3890" s="7">
        <v>8.5500000000000007</v>
      </c>
      <c r="H3890" s="7">
        <v>0</v>
      </c>
      <c r="I3890" s="7">
        <v>0</v>
      </c>
      <c r="J3890" s="7">
        <v>8.5500000000000007</v>
      </c>
      <c r="K3890" s="7" t="s">
        <v>0</v>
      </c>
      <c r="L3890" s="7">
        <v>0</v>
      </c>
      <c r="M3890" s="7" t="s">
        <v>8210</v>
      </c>
      <c r="N3890" s="7"/>
    </row>
    <row r="3891" spans="1:14" hidden="1" x14ac:dyDescent="0.35">
      <c r="A3891" s="7">
        <v>99128013</v>
      </c>
      <c r="B3891" s="7" t="s">
        <v>8385</v>
      </c>
      <c r="C3891" s="7" t="s">
        <v>4445</v>
      </c>
      <c r="D3891" s="7" t="s">
        <v>4462</v>
      </c>
      <c r="E3891" s="7" t="s">
        <v>0</v>
      </c>
      <c r="F3891" s="7" t="s">
        <v>132</v>
      </c>
      <c r="G3891" s="7">
        <v>8.64</v>
      </c>
      <c r="H3891" s="7">
        <v>0</v>
      </c>
      <c r="I3891" s="7">
        <v>0</v>
      </c>
      <c r="J3891" s="7">
        <v>8.64</v>
      </c>
      <c r="K3891" s="7" t="s">
        <v>0</v>
      </c>
      <c r="L3891" s="7">
        <v>0</v>
      </c>
      <c r="M3891" s="7" t="s">
        <v>8210</v>
      </c>
      <c r="N3891" s="7"/>
    </row>
    <row r="3892" spans="1:14" hidden="1" x14ac:dyDescent="0.35">
      <c r="A3892" s="7">
        <v>99131010</v>
      </c>
      <c r="B3892" s="7" t="s">
        <v>8386</v>
      </c>
      <c r="C3892" s="7" t="s">
        <v>4445</v>
      </c>
      <c r="D3892" s="7" t="s">
        <v>4462</v>
      </c>
      <c r="E3892" s="7" t="s">
        <v>0</v>
      </c>
      <c r="F3892" s="7" t="s">
        <v>132</v>
      </c>
      <c r="G3892" s="7">
        <v>30</v>
      </c>
      <c r="H3892" s="7">
        <v>0</v>
      </c>
      <c r="I3892" s="7">
        <v>0</v>
      </c>
      <c r="J3892" s="7">
        <v>30</v>
      </c>
      <c r="K3892" s="7" t="s">
        <v>0</v>
      </c>
      <c r="L3892" s="7">
        <v>0</v>
      </c>
      <c r="M3892" s="7" t="s">
        <v>8210</v>
      </c>
      <c r="N3892" s="7"/>
    </row>
    <row r="3893" spans="1:14" hidden="1" x14ac:dyDescent="0.35">
      <c r="A3893" s="7">
        <v>99132010</v>
      </c>
      <c r="B3893" s="7" t="s">
        <v>8387</v>
      </c>
      <c r="C3893" s="7" t="s">
        <v>4445</v>
      </c>
      <c r="D3893" s="7" t="s">
        <v>4462</v>
      </c>
      <c r="E3893" s="7" t="s">
        <v>0</v>
      </c>
      <c r="F3893" s="7" t="s">
        <v>132</v>
      </c>
      <c r="G3893" s="7">
        <v>16.29</v>
      </c>
      <c r="H3893" s="7">
        <v>0</v>
      </c>
      <c r="I3893" s="7">
        <v>0</v>
      </c>
      <c r="J3893" s="7">
        <v>16.29</v>
      </c>
      <c r="K3893" s="7" t="s">
        <v>0</v>
      </c>
      <c r="L3893" s="7">
        <v>0</v>
      </c>
      <c r="M3893" s="7" t="s">
        <v>8210</v>
      </c>
      <c r="N3893" s="7"/>
    </row>
    <row r="3894" spans="1:14" hidden="1" x14ac:dyDescent="0.35">
      <c r="A3894" s="7">
        <v>99132011</v>
      </c>
      <c r="B3894" s="7" t="s">
        <v>8388</v>
      </c>
      <c r="C3894" s="7" t="s">
        <v>4445</v>
      </c>
      <c r="D3894" s="7" t="s">
        <v>4462</v>
      </c>
      <c r="E3894" s="7" t="s">
        <v>0</v>
      </c>
      <c r="F3894" s="7" t="s">
        <v>132</v>
      </c>
      <c r="G3894" s="7">
        <v>16.27</v>
      </c>
      <c r="H3894" s="7">
        <v>0</v>
      </c>
      <c r="I3894" s="7">
        <v>0</v>
      </c>
      <c r="J3894" s="7">
        <v>16.27</v>
      </c>
      <c r="K3894" s="7" t="s">
        <v>0</v>
      </c>
      <c r="L3894" s="7">
        <v>0</v>
      </c>
      <c r="M3894" s="7" t="s">
        <v>8210</v>
      </c>
      <c r="N3894" s="7"/>
    </row>
    <row r="3895" spans="1:14" hidden="1" x14ac:dyDescent="0.35">
      <c r="A3895" s="7">
        <v>99134010</v>
      </c>
      <c r="B3895" s="7" t="s">
        <v>8389</v>
      </c>
      <c r="C3895" s="7" t="s">
        <v>4445</v>
      </c>
      <c r="D3895" s="7" t="s">
        <v>4462</v>
      </c>
      <c r="E3895" s="7" t="s">
        <v>0</v>
      </c>
      <c r="F3895" s="7" t="s">
        <v>132</v>
      </c>
      <c r="G3895" s="7">
        <v>7.58</v>
      </c>
      <c r="H3895" s="7">
        <v>0</v>
      </c>
      <c r="I3895" s="7">
        <v>0</v>
      </c>
      <c r="J3895" s="7">
        <v>7.58</v>
      </c>
      <c r="K3895" s="7" t="s">
        <v>0</v>
      </c>
      <c r="L3895" s="7">
        <v>0</v>
      </c>
      <c r="M3895" s="7" t="s">
        <v>8210</v>
      </c>
      <c r="N3895" s="7"/>
    </row>
    <row r="3896" spans="1:14" hidden="1" x14ac:dyDescent="0.35">
      <c r="A3896" s="7">
        <v>99135010</v>
      </c>
      <c r="B3896" s="7" t="s">
        <v>8390</v>
      </c>
      <c r="C3896" s="7" t="s">
        <v>4445</v>
      </c>
      <c r="D3896" s="7" t="s">
        <v>4462</v>
      </c>
      <c r="E3896" s="7" t="s">
        <v>0</v>
      </c>
      <c r="F3896" s="7" t="s">
        <v>132</v>
      </c>
      <c r="G3896" s="7">
        <v>35</v>
      </c>
      <c r="H3896" s="7">
        <v>0</v>
      </c>
      <c r="I3896" s="7">
        <v>0</v>
      </c>
      <c r="J3896" s="7">
        <v>35</v>
      </c>
      <c r="K3896" s="7" t="s">
        <v>0</v>
      </c>
      <c r="L3896" s="7">
        <v>0</v>
      </c>
      <c r="M3896" s="7" t="s">
        <v>8210</v>
      </c>
      <c r="N3896" s="7"/>
    </row>
    <row r="3897" spans="1:14" hidden="1" x14ac:dyDescent="0.35">
      <c r="A3897" s="7">
        <v>99136010</v>
      </c>
      <c r="B3897" s="7" t="s">
        <v>8391</v>
      </c>
      <c r="C3897" s="7" t="s">
        <v>4445</v>
      </c>
      <c r="D3897" s="7" t="s">
        <v>4462</v>
      </c>
      <c r="E3897" s="7" t="s">
        <v>0</v>
      </c>
      <c r="F3897" s="7" t="s">
        <v>132</v>
      </c>
      <c r="G3897" s="7">
        <v>22.32</v>
      </c>
      <c r="H3897" s="7">
        <v>0</v>
      </c>
      <c r="I3897" s="7">
        <v>0</v>
      </c>
      <c r="J3897" s="7">
        <v>22.32</v>
      </c>
      <c r="K3897" s="7" t="s">
        <v>0</v>
      </c>
      <c r="L3897" s="7">
        <v>0</v>
      </c>
      <c r="M3897" s="7" t="s">
        <v>8210</v>
      </c>
      <c r="N3897" s="7"/>
    </row>
    <row r="3898" spans="1:14" hidden="1" x14ac:dyDescent="0.35">
      <c r="A3898" s="7">
        <v>99136011</v>
      </c>
      <c r="B3898" s="7" t="s">
        <v>8392</v>
      </c>
      <c r="C3898" s="7" t="s">
        <v>4445</v>
      </c>
      <c r="D3898" s="7" t="s">
        <v>4462</v>
      </c>
      <c r="E3898" s="7" t="s">
        <v>0</v>
      </c>
      <c r="F3898" s="7" t="s">
        <v>132</v>
      </c>
      <c r="G3898" s="7">
        <v>21.02</v>
      </c>
      <c r="H3898" s="7">
        <v>0</v>
      </c>
      <c r="I3898" s="7">
        <v>0</v>
      </c>
      <c r="J3898" s="7">
        <v>21.02</v>
      </c>
      <c r="K3898" s="7" t="s">
        <v>0</v>
      </c>
      <c r="L3898" s="7">
        <v>0</v>
      </c>
      <c r="M3898" s="7" t="s">
        <v>8210</v>
      </c>
      <c r="N3898" s="7"/>
    </row>
    <row r="3899" spans="1:14" hidden="1" x14ac:dyDescent="0.35">
      <c r="A3899" s="7">
        <v>99138010</v>
      </c>
      <c r="B3899" s="7" t="s">
        <v>8393</v>
      </c>
      <c r="C3899" s="7" t="s">
        <v>4445</v>
      </c>
      <c r="D3899" s="7" t="s">
        <v>4462</v>
      </c>
      <c r="E3899" s="7" t="s">
        <v>0</v>
      </c>
      <c r="F3899" s="7" t="s">
        <v>132</v>
      </c>
      <c r="G3899" s="7">
        <v>22.4</v>
      </c>
      <c r="H3899" s="7">
        <v>0</v>
      </c>
      <c r="I3899" s="7">
        <v>0</v>
      </c>
      <c r="J3899" s="7">
        <v>22.4</v>
      </c>
      <c r="K3899" s="7" t="s">
        <v>0</v>
      </c>
      <c r="L3899" s="7">
        <v>0</v>
      </c>
      <c r="M3899" s="7" t="s">
        <v>8210</v>
      </c>
      <c r="N3899" s="7"/>
    </row>
    <row r="3900" spans="1:14" hidden="1" x14ac:dyDescent="0.35">
      <c r="A3900" s="7">
        <v>99139010</v>
      </c>
      <c r="B3900" s="7" t="s">
        <v>8394</v>
      </c>
      <c r="C3900" s="7" t="s">
        <v>4445</v>
      </c>
      <c r="D3900" s="7" t="s">
        <v>4462</v>
      </c>
      <c r="E3900" s="7" t="s">
        <v>0</v>
      </c>
      <c r="F3900" s="7" t="s">
        <v>132</v>
      </c>
      <c r="G3900" s="7">
        <v>0.04</v>
      </c>
      <c r="H3900" s="7">
        <v>0</v>
      </c>
      <c r="I3900" s="7">
        <v>0</v>
      </c>
      <c r="J3900" s="7">
        <v>0.04</v>
      </c>
      <c r="K3900" s="7" t="s">
        <v>0</v>
      </c>
      <c r="L3900" s="7">
        <v>0</v>
      </c>
      <c r="M3900" s="7" t="s">
        <v>8210</v>
      </c>
      <c r="N3900" s="7"/>
    </row>
    <row r="3901" spans="1:14" hidden="1" x14ac:dyDescent="0.35">
      <c r="A3901" s="7">
        <v>99139011</v>
      </c>
      <c r="B3901" s="7" t="s">
        <v>8395</v>
      </c>
      <c r="C3901" s="7" t="s">
        <v>4445</v>
      </c>
      <c r="D3901" s="7" t="s">
        <v>4462</v>
      </c>
      <c r="E3901" s="7" t="s">
        <v>0</v>
      </c>
      <c r="F3901" s="7" t="s">
        <v>132</v>
      </c>
      <c r="G3901" s="7">
        <v>0.04</v>
      </c>
      <c r="H3901" s="7">
        <v>0</v>
      </c>
      <c r="I3901" s="7">
        <v>0</v>
      </c>
      <c r="J3901" s="7">
        <v>0.04</v>
      </c>
      <c r="K3901" s="7" t="s">
        <v>0</v>
      </c>
      <c r="L3901" s="7">
        <v>0</v>
      </c>
      <c r="M3901" s="7" t="s">
        <v>8210</v>
      </c>
      <c r="N3901" s="7"/>
    </row>
    <row r="3902" spans="1:14" hidden="1" x14ac:dyDescent="0.35">
      <c r="A3902" s="7">
        <v>99140010</v>
      </c>
      <c r="B3902" s="7" t="s">
        <v>8396</v>
      </c>
      <c r="C3902" s="7" t="s">
        <v>4445</v>
      </c>
      <c r="D3902" s="7" t="s">
        <v>4462</v>
      </c>
      <c r="E3902" s="7" t="s">
        <v>0</v>
      </c>
      <c r="F3902" s="7" t="s">
        <v>132</v>
      </c>
      <c r="G3902" s="7">
        <v>27.35</v>
      </c>
      <c r="H3902" s="7">
        <v>0</v>
      </c>
      <c r="I3902" s="7">
        <v>0</v>
      </c>
      <c r="J3902" s="7">
        <v>27.35</v>
      </c>
      <c r="K3902" s="7" t="s">
        <v>0</v>
      </c>
      <c r="L3902" s="7">
        <v>0</v>
      </c>
      <c r="M3902" s="7" t="s">
        <v>8210</v>
      </c>
      <c r="N3902" s="7"/>
    </row>
    <row r="3903" spans="1:14" hidden="1" x14ac:dyDescent="0.35">
      <c r="A3903" s="7">
        <v>99142010</v>
      </c>
      <c r="B3903" s="7" t="s">
        <v>8397</v>
      </c>
      <c r="C3903" s="7" t="s">
        <v>4445</v>
      </c>
      <c r="D3903" s="7" t="s">
        <v>4462</v>
      </c>
      <c r="E3903" s="7" t="s">
        <v>0</v>
      </c>
      <c r="F3903" s="7" t="s">
        <v>132</v>
      </c>
      <c r="G3903" s="7">
        <v>12.93</v>
      </c>
      <c r="H3903" s="7">
        <v>0</v>
      </c>
      <c r="I3903" s="7">
        <v>0</v>
      </c>
      <c r="J3903" s="7">
        <v>12.93</v>
      </c>
      <c r="K3903" s="7" t="s">
        <v>0</v>
      </c>
      <c r="L3903" s="7">
        <v>0</v>
      </c>
      <c r="M3903" s="7" t="s">
        <v>8210</v>
      </c>
      <c r="N3903" s="7"/>
    </row>
    <row r="3904" spans="1:14" hidden="1" x14ac:dyDescent="0.35">
      <c r="A3904" s="7">
        <v>99143010</v>
      </c>
      <c r="B3904" s="7" t="s">
        <v>8398</v>
      </c>
      <c r="C3904" s="7" t="s">
        <v>4445</v>
      </c>
      <c r="D3904" s="7" t="s">
        <v>4462</v>
      </c>
      <c r="E3904" s="7" t="s">
        <v>0</v>
      </c>
      <c r="F3904" s="7" t="s">
        <v>132</v>
      </c>
      <c r="G3904" s="7">
        <v>7.61</v>
      </c>
      <c r="H3904" s="7">
        <v>0</v>
      </c>
      <c r="I3904" s="7">
        <v>0</v>
      </c>
      <c r="J3904" s="7">
        <v>7.61</v>
      </c>
      <c r="K3904" s="7" t="s">
        <v>0</v>
      </c>
      <c r="L3904" s="7">
        <v>0</v>
      </c>
      <c r="M3904" s="7" t="s">
        <v>8210</v>
      </c>
      <c r="N3904" s="7"/>
    </row>
    <row r="3905" spans="1:14" hidden="1" x14ac:dyDescent="0.35">
      <c r="A3905" s="7">
        <v>99144010</v>
      </c>
      <c r="B3905" s="7" t="s">
        <v>8399</v>
      </c>
      <c r="C3905" s="7" t="s">
        <v>4445</v>
      </c>
      <c r="D3905" s="7" t="s">
        <v>4462</v>
      </c>
      <c r="E3905" s="7" t="s">
        <v>0</v>
      </c>
      <c r="F3905" s="7" t="s">
        <v>132</v>
      </c>
      <c r="G3905" s="7">
        <v>140.21</v>
      </c>
      <c r="H3905" s="7">
        <v>0</v>
      </c>
      <c r="I3905" s="7">
        <v>0</v>
      </c>
      <c r="J3905" s="7">
        <v>140.21</v>
      </c>
      <c r="K3905" s="7" t="s">
        <v>0</v>
      </c>
      <c r="L3905" s="7">
        <v>0</v>
      </c>
      <c r="M3905" s="7" t="s">
        <v>8210</v>
      </c>
      <c r="N3905" s="7"/>
    </row>
    <row r="3906" spans="1:14" hidden="1" x14ac:dyDescent="0.35">
      <c r="A3906" s="7">
        <v>99145010</v>
      </c>
      <c r="B3906" s="7" t="s">
        <v>8400</v>
      </c>
      <c r="C3906" s="7" t="s">
        <v>4445</v>
      </c>
      <c r="D3906" s="7" t="s">
        <v>4462</v>
      </c>
      <c r="E3906" s="7" t="s">
        <v>0</v>
      </c>
      <c r="F3906" s="7" t="s">
        <v>132</v>
      </c>
      <c r="G3906" s="7">
        <v>1025.0999999999999</v>
      </c>
      <c r="H3906" s="7">
        <v>0</v>
      </c>
      <c r="I3906" s="7">
        <v>0</v>
      </c>
      <c r="J3906" s="7">
        <v>1025.0999999999999</v>
      </c>
      <c r="K3906" s="7" t="s">
        <v>0</v>
      </c>
      <c r="L3906" s="7">
        <v>0</v>
      </c>
      <c r="M3906" s="7" t="s">
        <v>8210</v>
      </c>
      <c r="N3906" s="7"/>
    </row>
    <row r="3907" spans="1:14" hidden="1" x14ac:dyDescent="0.35">
      <c r="A3907" s="7">
        <v>99145011</v>
      </c>
      <c r="B3907" s="7" t="s">
        <v>8401</v>
      </c>
      <c r="C3907" s="7" t="s">
        <v>4445</v>
      </c>
      <c r="D3907" s="7" t="s">
        <v>4452</v>
      </c>
      <c r="E3907" s="7" t="s">
        <v>0</v>
      </c>
      <c r="F3907" s="7" t="s">
        <v>132</v>
      </c>
      <c r="G3907" s="7">
        <v>1188.95</v>
      </c>
      <c r="H3907" s="7">
        <v>0</v>
      </c>
      <c r="I3907" s="7">
        <v>0</v>
      </c>
      <c r="J3907" s="7">
        <v>1188.95</v>
      </c>
      <c r="K3907" s="7" t="s">
        <v>0</v>
      </c>
      <c r="L3907" s="7">
        <v>0</v>
      </c>
      <c r="M3907" s="7" t="s">
        <v>8210</v>
      </c>
      <c r="N3907" s="7"/>
    </row>
    <row r="3908" spans="1:14" hidden="1" x14ac:dyDescent="0.35">
      <c r="A3908" s="7">
        <v>99145012</v>
      </c>
      <c r="B3908" s="7" t="s">
        <v>8402</v>
      </c>
      <c r="C3908" s="7" t="s">
        <v>4445</v>
      </c>
      <c r="D3908" s="7" t="s">
        <v>4452</v>
      </c>
      <c r="E3908" s="7" t="s">
        <v>0</v>
      </c>
      <c r="F3908" s="7" t="s">
        <v>132</v>
      </c>
      <c r="G3908" s="7">
        <v>1586.75</v>
      </c>
      <c r="H3908" s="7">
        <v>0</v>
      </c>
      <c r="I3908" s="7">
        <v>0</v>
      </c>
      <c r="J3908" s="7">
        <v>1586.75</v>
      </c>
      <c r="K3908" s="7" t="s">
        <v>0</v>
      </c>
      <c r="L3908" s="7">
        <v>0</v>
      </c>
      <c r="M3908" s="7" t="s">
        <v>8210</v>
      </c>
      <c r="N3908" s="7"/>
    </row>
    <row r="3909" spans="1:14" hidden="1" x14ac:dyDescent="0.35">
      <c r="A3909" s="7">
        <v>99145013</v>
      </c>
      <c r="B3909" s="7" t="s">
        <v>8403</v>
      </c>
      <c r="C3909" s="7" t="s">
        <v>4445</v>
      </c>
      <c r="D3909" s="7" t="s">
        <v>4452</v>
      </c>
      <c r="E3909" s="7" t="s">
        <v>0</v>
      </c>
      <c r="F3909" s="7" t="s">
        <v>132</v>
      </c>
      <c r="G3909" s="7">
        <v>1817.18</v>
      </c>
      <c r="H3909" s="7">
        <v>0</v>
      </c>
      <c r="I3909" s="7">
        <v>0</v>
      </c>
      <c r="J3909" s="7">
        <v>1817.18</v>
      </c>
      <c r="K3909" s="7" t="s">
        <v>0</v>
      </c>
      <c r="L3909" s="7">
        <v>0</v>
      </c>
      <c r="M3909" s="7" t="s">
        <v>8210</v>
      </c>
      <c r="N3909" s="7"/>
    </row>
    <row r="3910" spans="1:14" hidden="1" x14ac:dyDescent="0.35">
      <c r="A3910" s="7">
        <v>99145014</v>
      </c>
      <c r="B3910" s="7" t="s">
        <v>8404</v>
      </c>
      <c r="C3910" s="7" t="s">
        <v>4445</v>
      </c>
      <c r="D3910" s="7" t="s">
        <v>4452</v>
      </c>
      <c r="E3910" s="7" t="s">
        <v>0</v>
      </c>
      <c r="F3910" s="7" t="s">
        <v>132</v>
      </c>
      <c r="G3910" s="7">
        <v>2044.39</v>
      </c>
      <c r="H3910" s="7">
        <v>0</v>
      </c>
      <c r="I3910" s="7">
        <v>0</v>
      </c>
      <c r="J3910" s="7">
        <v>2044.39</v>
      </c>
      <c r="K3910" s="7" t="s">
        <v>0</v>
      </c>
      <c r="L3910" s="7">
        <v>0</v>
      </c>
      <c r="M3910" s="7" t="s">
        <v>8210</v>
      </c>
      <c r="N3910" s="7"/>
    </row>
    <row r="3911" spans="1:14" hidden="1" x14ac:dyDescent="0.35">
      <c r="A3911" s="7">
        <v>99145015</v>
      </c>
      <c r="B3911" s="7" t="s">
        <v>8405</v>
      </c>
      <c r="C3911" s="7" t="s">
        <v>4445</v>
      </c>
      <c r="D3911" s="7" t="s">
        <v>4452</v>
      </c>
      <c r="E3911" s="7" t="s">
        <v>0</v>
      </c>
      <c r="F3911" s="7" t="s">
        <v>132</v>
      </c>
      <c r="G3911" s="7">
        <v>2278.02</v>
      </c>
      <c r="H3911" s="7">
        <v>0</v>
      </c>
      <c r="I3911" s="7">
        <v>0</v>
      </c>
      <c r="J3911" s="7">
        <v>2278.02</v>
      </c>
      <c r="K3911" s="7" t="s">
        <v>0</v>
      </c>
      <c r="L3911" s="7">
        <v>0</v>
      </c>
      <c r="M3911" s="7" t="s">
        <v>8210</v>
      </c>
      <c r="N3911" s="7"/>
    </row>
    <row r="3912" spans="1:14" hidden="1" x14ac:dyDescent="0.35">
      <c r="A3912" s="7">
        <v>99146010</v>
      </c>
      <c r="B3912" s="7" t="s">
        <v>8406</v>
      </c>
      <c r="C3912" s="7" t="s">
        <v>4445</v>
      </c>
      <c r="D3912" s="7" t="s">
        <v>4462</v>
      </c>
      <c r="E3912" s="7" t="s">
        <v>0</v>
      </c>
      <c r="F3912" s="7" t="s">
        <v>132</v>
      </c>
      <c r="G3912" s="7">
        <v>312.39999999999998</v>
      </c>
      <c r="H3912" s="7">
        <v>0</v>
      </c>
      <c r="I3912" s="7">
        <v>0</v>
      </c>
      <c r="J3912" s="7">
        <v>312.39999999999998</v>
      </c>
      <c r="K3912" s="7" t="s">
        <v>0</v>
      </c>
      <c r="L3912" s="7">
        <v>0</v>
      </c>
      <c r="M3912" s="7" t="s">
        <v>8210</v>
      </c>
      <c r="N3912" s="7"/>
    </row>
    <row r="3913" spans="1:14" hidden="1" x14ac:dyDescent="0.35">
      <c r="A3913" s="7">
        <v>99146503</v>
      </c>
      <c r="B3913" s="7" t="s">
        <v>8407</v>
      </c>
      <c r="C3913" s="7" t="s">
        <v>4445</v>
      </c>
      <c r="D3913" s="7" t="s">
        <v>4462</v>
      </c>
      <c r="E3913" s="7" t="s">
        <v>0</v>
      </c>
      <c r="F3913" s="7" t="s">
        <v>132</v>
      </c>
      <c r="G3913" s="7">
        <v>840.13</v>
      </c>
      <c r="H3913" s="7">
        <v>0</v>
      </c>
      <c r="I3913" s="7">
        <v>0</v>
      </c>
      <c r="J3913" s="7">
        <v>840.13</v>
      </c>
      <c r="K3913" s="7" t="s">
        <v>0</v>
      </c>
      <c r="L3913" s="7">
        <v>0</v>
      </c>
      <c r="M3913" s="7" t="s">
        <v>8210</v>
      </c>
      <c r="N3913" s="7"/>
    </row>
    <row r="3914" spans="1:14" hidden="1" x14ac:dyDescent="0.35">
      <c r="A3914" s="7">
        <v>99146511</v>
      </c>
      <c r="B3914" s="7" t="s">
        <v>8408</v>
      </c>
      <c r="C3914" s="7" t="s">
        <v>4445</v>
      </c>
      <c r="D3914" s="7" t="s">
        <v>4462</v>
      </c>
      <c r="E3914" s="7" t="s">
        <v>0</v>
      </c>
      <c r="F3914" s="7" t="s">
        <v>132</v>
      </c>
      <c r="G3914" s="7">
        <v>97</v>
      </c>
      <c r="H3914" s="7">
        <v>0</v>
      </c>
      <c r="I3914" s="7">
        <v>0</v>
      </c>
      <c r="J3914" s="7">
        <v>97</v>
      </c>
      <c r="K3914" s="7" t="s">
        <v>0</v>
      </c>
      <c r="L3914" s="7">
        <v>0</v>
      </c>
      <c r="M3914" s="7" t="s">
        <v>8210</v>
      </c>
      <c r="N3914" s="7"/>
    </row>
    <row r="3915" spans="1:14" hidden="1" x14ac:dyDescent="0.35">
      <c r="A3915" s="7">
        <v>99146520</v>
      </c>
      <c r="B3915" s="7" t="s">
        <v>8409</v>
      </c>
      <c r="C3915" s="7" t="s">
        <v>4445</v>
      </c>
      <c r="D3915" s="7" t="s">
        <v>4462</v>
      </c>
      <c r="E3915" s="7" t="s">
        <v>0</v>
      </c>
      <c r="F3915" s="7" t="s">
        <v>132</v>
      </c>
      <c r="G3915" s="7">
        <v>191.33</v>
      </c>
      <c r="H3915" s="7">
        <v>0</v>
      </c>
      <c r="I3915" s="7">
        <v>0</v>
      </c>
      <c r="J3915" s="7">
        <v>191.33</v>
      </c>
      <c r="K3915" s="7" t="s">
        <v>0</v>
      </c>
      <c r="L3915" s="7">
        <v>0</v>
      </c>
      <c r="M3915" s="7" t="s">
        <v>8210</v>
      </c>
      <c r="N3915" s="7"/>
    </row>
    <row r="3916" spans="1:14" hidden="1" x14ac:dyDescent="0.35">
      <c r="A3916" s="7">
        <v>99146522</v>
      </c>
      <c r="B3916" s="7" t="s">
        <v>8410</v>
      </c>
      <c r="C3916" s="7" t="s">
        <v>4445</v>
      </c>
      <c r="D3916" s="7" t="s">
        <v>4462</v>
      </c>
      <c r="E3916" s="7" t="s">
        <v>0</v>
      </c>
      <c r="F3916" s="7" t="s">
        <v>132</v>
      </c>
      <c r="G3916" s="7">
        <v>217.42</v>
      </c>
      <c r="H3916" s="7">
        <v>0</v>
      </c>
      <c r="I3916" s="7">
        <v>0</v>
      </c>
      <c r="J3916" s="7">
        <v>217.42</v>
      </c>
      <c r="K3916" s="7" t="s">
        <v>0</v>
      </c>
      <c r="L3916" s="7">
        <v>0</v>
      </c>
      <c r="M3916" s="7" t="s">
        <v>8210</v>
      </c>
      <c r="N3916" s="7"/>
    </row>
    <row r="3917" spans="1:14" hidden="1" x14ac:dyDescent="0.35">
      <c r="A3917" s="7">
        <v>99146525</v>
      </c>
      <c r="B3917" s="7" t="s">
        <v>8411</v>
      </c>
      <c r="C3917" s="7" t="s">
        <v>4445</v>
      </c>
      <c r="D3917" s="7" t="s">
        <v>4462</v>
      </c>
      <c r="E3917" s="7" t="s">
        <v>0</v>
      </c>
      <c r="F3917" s="7" t="s">
        <v>132</v>
      </c>
      <c r="G3917" s="7">
        <v>59.88</v>
      </c>
      <c r="H3917" s="7">
        <v>0</v>
      </c>
      <c r="I3917" s="7">
        <v>0</v>
      </c>
      <c r="J3917" s="7">
        <v>59.88</v>
      </c>
      <c r="K3917" s="7" t="s">
        <v>0</v>
      </c>
      <c r="L3917" s="7">
        <v>0</v>
      </c>
      <c r="M3917" s="7" t="s">
        <v>8210</v>
      </c>
      <c r="N3917" s="7"/>
    </row>
    <row r="3918" spans="1:14" hidden="1" x14ac:dyDescent="0.35">
      <c r="A3918" s="7">
        <v>99146531</v>
      </c>
      <c r="B3918" s="7" t="s">
        <v>8412</v>
      </c>
      <c r="C3918" s="7" t="s">
        <v>4445</v>
      </c>
      <c r="D3918" s="7" t="s">
        <v>4462</v>
      </c>
      <c r="E3918" s="7" t="s">
        <v>0</v>
      </c>
      <c r="F3918" s="7" t="s">
        <v>132</v>
      </c>
      <c r="G3918" s="7">
        <v>128.35</v>
      </c>
      <c r="H3918" s="7">
        <v>0</v>
      </c>
      <c r="I3918" s="7">
        <v>0</v>
      </c>
      <c r="J3918" s="7">
        <v>128.35</v>
      </c>
      <c r="K3918" s="7" t="s">
        <v>0</v>
      </c>
      <c r="L3918" s="7">
        <v>0</v>
      </c>
      <c r="M3918" s="7" t="s">
        <v>8210</v>
      </c>
      <c r="N3918" s="7"/>
    </row>
    <row r="3919" spans="1:14" hidden="1" x14ac:dyDescent="0.35">
      <c r="A3919" s="7">
        <v>99146540</v>
      </c>
      <c r="B3919" s="7" t="s">
        <v>8413</v>
      </c>
      <c r="C3919" s="7" t="s">
        <v>4445</v>
      </c>
      <c r="D3919" s="7" t="s">
        <v>4462</v>
      </c>
      <c r="E3919" s="7" t="s">
        <v>0</v>
      </c>
      <c r="F3919" s="7" t="s">
        <v>132</v>
      </c>
      <c r="G3919" s="7">
        <v>86.49</v>
      </c>
      <c r="H3919" s="7">
        <v>0</v>
      </c>
      <c r="I3919" s="7">
        <v>0</v>
      </c>
      <c r="J3919" s="7">
        <v>86.49</v>
      </c>
      <c r="K3919" s="7" t="s">
        <v>0</v>
      </c>
      <c r="L3919" s="7">
        <v>0</v>
      </c>
      <c r="M3919" s="7" t="s">
        <v>8210</v>
      </c>
      <c r="N3919" s="7"/>
    </row>
    <row r="3920" spans="1:14" hidden="1" x14ac:dyDescent="0.35">
      <c r="A3920" s="7">
        <v>99146542</v>
      </c>
      <c r="B3920" s="7" t="s">
        <v>8414</v>
      </c>
      <c r="C3920" s="7" t="s">
        <v>4445</v>
      </c>
      <c r="D3920" s="7" t="s">
        <v>4462</v>
      </c>
      <c r="E3920" s="7" t="s">
        <v>0</v>
      </c>
      <c r="F3920" s="7" t="s">
        <v>132</v>
      </c>
      <c r="G3920" s="7">
        <v>173.03</v>
      </c>
      <c r="H3920" s="7">
        <v>0</v>
      </c>
      <c r="I3920" s="7">
        <v>0</v>
      </c>
      <c r="J3920" s="7">
        <v>173.03</v>
      </c>
      <c r="K3920" s="7" t="s">
        <v>0</v>
      </c>
      <c r="L3920" s="7">
        <v>0</v>
      </c>
      <c r="M3920" s="7" t="s">
        <v>8210</v>
      </c>
      <c r="N3920" s="7"/>
    </row>
    <row r="3921" spans="1:14" hidden="1" x14ac:dyDescent="0.35">
      <c r="A3921" s="7">
        <v>99146551</v>
      </c>
      <c r="B3921" s="7" t="s">
        <v>8415</v>
      </c>
      <c r="C3921" s="7" t="s">
        <v>4445</v>
      </c>
      <c r="D3921" s="7" t="s">
        <v>4462</v>
      </c>
      <c r="E3921" s="7" t="s">
        <v>0</v>
      </c>
      <c r="F3921" s="7" t="s">
        <v>132</v>
      </c>
      <c r="G3921" s="7">
        <v>156.25</v>
      </c>
      <c r="H3921" s="7">
        <v>0</v>
      </c>
      <c r="I3921" s="7">
        <v>0</v>
      </c>
      <c r="J3921" s="7">
        <v>156.25</v>
      </c>
      <c r="K3921" s="7" t="s">
        <v>0</v>
      </c>
      <c r="L3921" s="7">
        <v>0</v>
      </c>
      <c r="M3921" s="7" t="s">
        <v>8210</v>
      </c>
      <c r="N3921" s="7"/>
    </row>
    <row r="3922" spans="1:14" hidden="1" x14ac:dyDescent="0.35">
      <c r="A3922" s="7">
        <v>99146553</v>
      </c>
      <c r="B3922" s="7" t="s">
        <v>8416</v>
      </c>
      <c r="C3922" s="7" t="s">
        <v>4445</v>
      </c>
      <c r="D3922" s="7" t="s">
        <v>4462</v>
      </c>
      <c r="E3922" s="7" t="s">
        <v>0</v>
      </c>
      <c r="F3922" s="7" t="s">
        <v>132</v>
      </c>
      <c r="G3922" s="7">
        <v>312.5</v>
      </c>
      <c r="H3922" s="7">
        <v>0</v>
      </c>
      <c r="I3922" s="7">
        <v>0</v>
      </c>
      <c r="J3922" s="7">
        <v>312.5</v>
      </c>
      <c r="K3922" s="7" t="s">
        <v>0</v>
      </c>
      <c r="L3922" s="7">
        <v>0</v>
      </c>
      <c r="M3922" s="7" t="s">
        <v>8210</v>
      </c>
      <c r="N3922" s="7"/>
    </row>
    <row r="3923" spans="1:14" hidden="1" x14ac:dyDescent="0.35">
      <c r="A3923" s="7">
        <v>99146555</v>
      </c>
      <c r="B3923" s="7" t="s">
        <v>8417</v>
      </c>
      <c r="C3923" s="7" t="s">
        <v>4445</v>
      </c>
      <c r="D3923" s="7" t="s">
        <v>4462</v>
      </c>
      <c r="E3923" s="7" t="s">
        <v>0</v>
      </c>
      <c r="F3923" s="7" t="s">
        <v>132</v>
      </c>
      <c r="G3923" s="7">
        <v>625</v>
      </c>
      <c r="H3923" s="7">
        <v>0</v>
      </c>
      <c r="I3923" s="7">
        <v>0</v>
      </c>
      <c r="J3923" s="7">
        <v>625</v>
      </c>
      <c r="K3923" s="7" t="s">
        <v>0</v>
      </c>
      <c r="L3923" s="7">
        <v>0</v>
      </c>
      <c r="M3923" s="7" t="s">
        <v>8210</v>
      </c>
      <c r="N3923" s="7"/>
    </row>
    <row r="3924" spans="1:14" hidden="1" x14ac:dyDescent="0.35">
      <c r="A3924" s="7">
        <v>99146560</v>
      </c>
      <c r="B3924" s="7" t="s">
        <v>8418</v>
      </c>
      <c r="C3924" s="7" t="s">
        <v>4445</v>
      </c>
      <c r="D3924" s="7" t="s">
        <v>4462</v>
      </c>
      <c r="E3924" s="7" t="s">
        <v>0</v>
      </c>
      <c r="F3924" s="7" t="s">
        <v>132</v>
      </c>
      <c r="G3924" s="7">
        <v>4.3600000000000003</v>
      </c>
      <c r="H3924" s="7">
        <v>0</v>
      </c>
      <c r="I3924" s="7">
        <v>0</v>
      </c>
      <c r="J3924" s="7">
        <v>4.3600000000000003</v>
      </c>
      <c r="K3924" s="7" t="s">
        <v>0</v>
      </c>
      <c r="L3924" s="7">
        <v>0</v>
      </c>
      <c r="M3924" s="7" t="s">
        <v>8210</v>
      </c>
      <c r="N3924" s="7"/>
    </row>
    <row r="3925" spans="1:14" hidden="1" x14ac:dyDescent="0.35">
      <c r="A3925" s="7">
        <v>99146569</v>
      </c>
      <c r="B3925" s="7" t="s">
        <v>8419</v>
      </c>
      <c r="C3925" s="7" t="s">
        <v>4445</v>
      </c>
      <c r="D3925" s="7" t="s">
        <v>4462</v>
      </c>
      <c r="E3925" s="7" t="s">
        <v>0</v>
      </c>
      <c r="F3925" s="7" t="s">
        <v>132</v>
      </c>
      <c r="G3925" s="7">
        <v>17.68</v>
      </c>
      <c r="H3925" s="7">
        <v>0</v>
      </c>
      <c r="I3925" s="7">
        <v>0</v>
      </c>
      <c r="J3925" s="7">
        <v>17.68</v>
      </c>
      <c r="K3925" s="7" t="s">
        <v>0</v>
      </c>
      <c r="L3925" s="7">
        <v>0</v>
      </c>
      <c r="M3925" s="7" t="s">
        <v>8210</v>
      </c>
      <c r="N3925" s="7"/>
    </row>
    <row r="3926" spans="1:14" hidden="1" x14ac:dyDescent="0.35">
      <c r="A3926" s="7">
        <v>99146574</v>
      </c>
      <c r="B3926" s="7" t="s">
        <v>8420</v>
      </c>
      <c r="C3926" s="7" t="s">
        <v>4445</v>
      </c>
      <c r="D3926" s="7" t="s">
        <v>4462</v>
      </c>
      <c r="E3926" s="7" t="s">
        <v>0</v>
      </c>
      <c r="F3926" s="7" t="s">
        <v>132</v>
      </c>
      <c r="G3926" s="7">
        <v>6.26</v>
      </c>
      <c r="H3926" s="7">
        <v>0</v>
      </c>
      <c r="I3926" s="7">
        <v>0</v>
      </c>
      <c r="J3926" s="7">
        <v>6.26</v>
      </c>
      <c r="K3926" s="7" t="s">
        <v>0</v>
      </c>
      <c r="L3926" s="7">
        <v>0</v>
      </c>
      <c r="M3926" s="7" t="s">
        <v>8210</v>
      </c>
      <c r="N3926" s="7"/>
    </row>
    <row r="3927" spans="1:14" hidden="1" x14ac:dyDescent="0.35">
      <c r="A3927" s="7">
        <v>99146579</v>
      </c>
      <c r="B3927" s="7" t="s">
        <v>8421</v>
      </c>
      <c r="C3927" s="7" t="s">
        <v>4445</v>
      </c>
      <c r="D3927" s="7" t="s">
        <v>4462</v>
      </c>
      <c r="E3927" s="7" t="s">
        <v>0</v>
      </c>
      <c r="F3927" s="7" t="s">
        <v>132</v>
      </c>
      <c r="G3927" s="7">
        <v>16.440000000000001</v>
      </c>
      <c r="H3927" s="7">
        <v>0</v>
      </c>
      <c r="I3927" s="7">
        <v>0</v>
      </c>
      <c r="J3927" s="7">
        <v>16.440000000000001</v>
      </c>
      <c r="K3927" s="7" t="s">
        <v>0</v>
      </c>
      <c r="L3927" s="7">
        <v>0</v>
      </c>
      <c r="M3927" s="7" t="s">
        <v>8210</v>
      </c>
      <c r="N3927" s="7"/>
    </row>
    <row r="3928" spans="1:14" hidden="1" x14ac:dyDescent="0.35">
      <c r="A3928" s="7">
        <v>99146583</v>
      </c>
      <c r="B3928" s="7" t="s">
        <v>8422</v>
      </c>
      <c r="C3928" s="7" t="s">
        <v>4445</v>
      </c>
      <c r="D3928" s="7" t="s">
        <v>4462</v>
      </c>
      <c r="E3928" s="7" t="s">
        <v>0</v>
      </c>
      <c r="F3928" s="7" t="s">
        <v>132</v>
      </c>
      <c r="G3928" s="7">
        <v>8.7799999999999994</v>
      </c>
      <c r="H3928" s="7">
        <v>0</v>
      </c>
      <c r="I3928" s="7">
        <v>0</v>
      </c>
      <c r="J3928" s="7">
        <v>8.7799999999999994</v>
      </c>
      <c r="K3928" s="7" t="s">
        <v>0</v>
      </c>
      <c r="L3928" s="7">
        <v>0</v>
      </c>
      <c r="M3928" s="7" t="s">
        <v>8210</v>
      </c>
      <c r="N3928" s="7"/>
    </row>
    <row r="3929" spans="1:14" hidden="1" x14ac:dyDescent="0.35">
      <c r="A3929" s="7">
        <v>99146590</v>
      </c>
      <c r="B3929" s="7" t="s">
        <v>8423</v>
      </c>
      <c r="C3929" s="7" t="s">
        <v>4445</v>
      </c>
      <c r="D3929" s="7" t="s">
        <v>4462</v>
      </c>
      <c r="E3929" s="7" t="s">
        <v>0</v>
      </c>
      <c r="F3929" s="7" t="s">
        <v>132</v>
      </c>
      <c r="G3929" s="7">
        <v>1.62</v>
      </c>
      <c r="H3929" s="7">
        <v>0</v>
      </c>
      <c r="I3929" s="7">
        <v>0</v>
      </c>
      <c r="J3929" s="7">
        <v>1.62</v>
      </c>
      <c r="K3929" s="7" t="s">
        <v>0</v>
      </c>
      <c r="L3929" s="7">
        <v>0</v>
      </c>
      <c r="M3929" s="7" t="s">
        <v>8210</v>
      </c>
      <c r="N3929" s="7"/>
    </row>
    <row r="3930" spans="1:14" hidden="1" x14ac:dyDescent="0.35">
      <c r="A3930" s="7">
        <v>99146592</v>
      </c>
      <c r="B3930" s="7" t="s">
        <v>8424</v>
      </c>
      <c r="C3930" s="7" t="s">
        <v>4445</v>
      </c>
      <c r="D3930" s="7" t="s">
        <v>4462</v>
      </c>
      <c r="E3930" s="7" t="s">
        <v>0</v>
      </c>
      <c r="F3930" s="7" t="s">
        <v>132</v>
      </c>
      <c r="G3930" s="7">
        <v>3.47</v>
      </c>
      <c r="H3930" s="7">
        <v>0</v>
      </c>
      <c r="I3930" s="7">
        <v>0</v>
      </c>
      <c r="J3930" s="7">
        <v>3.47</v>
      </c>
      <c r="K3930" s="7" t="s">
        <v>0</v>
      </c>
      <c r="L3930" s="7">
        <v>0</v>
      </c>
      <c r="M3930" s="7" t="s">
        <v>8210</v>
      </c>
      <c r="N3930" s="7"/>
    </row>
    <row r="3931" spans="1:14" hidden="1" x14ac:dyDescent="0.35">
      <c r="A3931" s="7">
        <v>99146601</v>
      </c>
      <c r="B3931" s="7" t="s">
        <v>8425</v>
      </c>
      <c r="C3931" s="7" t="s">
        <v>4445</v>
      </c>
      <c r="D3931" s="7" t="s">
        <v>4462</v>
      </c>
      <c r="E3931" s="7" t="s">
        <v>0</v>
      </c>
      <c r="F3931" s="7" t="s">
        <v>132</v>
      </c>
      <c r="G3931" s="7">
        <v>376.46</v>
      </c>
      <c r="H3931" s="7">
        <v>0</v>
      </c>
      <c r="I3931" s="7">
        <v>0</v>
      </c>
      <c r="J3931" s="7">
        <v>376.46</v>
      </c>
      <c r="K3931" s="7" t="s">
        <v>0</v>
      </c>
      <c r="L3931" s="7">
        <v>0</v>
      </c>
      <c r="M3931" s="7" t="s">
        <v>8210</v>
      </c>
      <c r="N3931" s="7"/>
    </row>
    <row r="3932" spans="1:14" hidden="1" x14ac:dyDescent="0.35">
      <c r="A3932" s="7">
        <v>99146610</v>
      </c>
      <c r="B3932" s="7" t="s">
        <v>8426</v>
      </c>
      <c r="C3932" s="7" t="s">
        <v>4445</v>
      </c>
      <c r="D3932" s="7" t="s">
        <v>4462</v>
      </c>
      <c r="E3932" s="7" t="s">
        <v>0</v>
      </c>
      <c r="F3932" s="7" t="s">
        <v>132</v>
      </c>
      <c r="G3932" s="7">
        <v>10.11</v>
      </c>
      <c r="H3932" s="7">
        <v>0</v>
      </c>
      <c r="I3932" s="7">
        <v>0</v>
      </c>
      <c r="J3932" s="7">
        <v>10.11</v>
      </c>
      <c r="K3932" s="7" t="s">
        <v>0</v>
      </c>
      <c r="L3932" s="7">
        <v>0</v>
      </c>
      <c r="M3932" s="7" t="s">
        <v>8210</v>
      </c>
      <c r="N3932" s="7"/>
    </row>
    <row r="3933" spans="1:14" hidden="1" x14ac:dyDescent="0.35">
      <c r="A3933" s="7">
        <v>99146621</v>
      </c>
      <c r="B3933" s="7" t="s">
        <v>8427</v>
      </c>
      <c r="C3933" s="7" t="s">
        <v>4445</v>
      </c>
      <c r="D3933" s="7" t="s">
        <v>4462</v>
      </c>
      <c r="E3933" s="7" t="s">
        <v>0</v>
      </c>
      <c r="F3933" s="7" t="s">
        <v>132</v>
      </c>
      <c r="G3933" s="7">
        <v>72.599999999999994</v>
      </c>
      <c r="H3933" s="7">
        <v>0</v>
      </c>
      <c r="I3933" s="7">
        <v>0</v>
      </c>
      <c r="J3933" s="7">
        <v>72.599999999999994</v>
      </c>
      <c r="K3933" s="7" t="s">
        <v>0</v>
      </c>
      <c r="L3933" s="7">
        <v>0</v>
      </c>
      <c r="M3933" s="7" t="s">
        <v>8210</v>
      </c>
      <c r="N3933" s="7"/>
    </row>
    <row r="3934" spans="1:14" hidden="1" x14ac:dyDescent="0.35">
      <c r="A3934" s="7">
        <v>99146626</v>
      </c>
      <c r="B3934" s="7" t="s">
        <v>8428</v>
      </c>
      <c r="C3934" s="7" t="s">
        <v>4445</v>
      </c>
      <c r="D3934" s="7" t="s">
        <v>4462</v>
      </c>
      <c r="E3934" s="7" t="s">
        <v>0</v>
      </c>
      <c r="F3934" s="7" t="s">
        <v>132</v>
      </c>
      <c r="G3934" s="7">
        <v>288.58</v>
      </c>
      <c r="H3934" s="7">
        <v>0</v>
      </c>
      <c r="I3934" s="7">
        <v>0</v>
      </c>
      <c r="J3934" s="7">
        <v>288.58</v>
      </c>
      <c r="K3934" s="7" t="s">
        <v>0</v>
      </c>
      <c r="L3934" s="7">
        <v>0</v>
      </c>
      <c r="M3934" s="7" t="s">
        <v>8210</v>
      </c>
      <c r="N3934" s="7"/>
    </row>
    <row r="3935" spans="1:14" hidden="1" x14ac:dyDescent="0.35">
      <c r="A3935" s="7">
        <v>99146634</v>
      </c>
      <c r="B3935" s="7" t="s">
        <v>8429</v>
      </c>
      <c r="C3935" s="7" t="s">
        <v>4445</v>
      </c>
      <c r="D3935" s="7" t="s">
        <v>4462</v>
      </c>
      <c r="E3935" s="7" t="s">
        <v>0</v>
      </c>
      <c r="F3935" s="7" t="s">
        <v>132</v>
      </c>
      <c r="G3935" s="7">
        <v>123.51</v>
      </c>
      <c r="H3935" s="7">
        <v>0</v>
      </c>
      <c r="I3935" s="7">
        <v>0</v>
      </c>
      <c r="J3935" s="7">
        <v>123.51</v>
      </c>
      <c r="K3935" s="7" t="s">
        <v>0</v>
      </c>
      <c r="L3935" s="7">
        <v>0</v>
      </c>
      <c r="M3935" s="7" t="s">
        <v>8210</v>
      </c>
      <c r="N3935" s="7"/>
    </row>
    <row r="3936" spans="1:14" hidden="1" x14ac:dyDescent="0.35">
      <c r="A3936" s="7">
        <v>99146645</v>
      </c>
      <c r="B3936" s="7" t="s">
        <v>8430</v>
      </c>
      <c r="C3936" s="7" t="s">
        <v>4445</v>
      </c>
      <c r="D3936" s="7" t="s">
        <v>4462</v>
      </c>
      <c r="E3936" s="7" t="s">
        <v>0</v>
      </c>
      <c r="F3936" s="7" t="s">
        <v>132</v>
      </c>
      <c r="G3936" s="7">
        <v>1305.1600000000001</v>
      </c>
      <c r="H3936" s="7">
        <v>0</v>
      </c>
      <c r="I3936" s="7">
        <v>0</v>
      </c>
      <c r="J3936" s="7">
        <v>1305.1600000000001</v>
      </c>
      <c r="K3936" s="7" t="s">
        <v>0</v>
      </c>
      <c r="L3936" s="7">
        <v>0</v>
      </c>
      <c r="M3936" s="7" t="s">
        <v>8210</v>
      </c>
      <c r="N3936" s="7"/>
    </row>
    <row r="3937" spans="1:14" hidden="1" x14ac:dyDescent="0.35">
      <c r="A3937" s="7">
        <v>99146653</v>
      </c>
      <c r="B3937" s="7" t="s">
        <v>8431</v>
      </c>
      <c r="C3937" s="7" t="s">
        <v>4445</v>
      </c>
      <c r="D3937" s="7" t="s">
        <v>4462</v>
      </c>
      <c r="E3937" s="7" t="s">
        <v>0</v>
      </c>
      <c r="F3937" s="7" t="s">
        <v>132</v>
      </c>
      <c r="G3937" s="7">
        <v>29.59</v>
      </c>
      <c r="H3937" s="7">
        <v>0</v>
      </c>
      <c r="I3937" s="7">
        <v>0</v>
      </c>
      <c r="J3937" s="7">
        <v>29.59</v>
      </c>
      <c r="K3937" s="7" t="s">
        <v>0</v>
      </c>
      <c r="L3937" s="7">
        <v>0</v>
      </c>
      <c r="M3937" s="7" t="s">
        <v>8210</v>
      </c>
      <c r="N3937" s="7"/>
    </row>
    <row r="3938" spans="1:14" hidden="1" x14ac:dyDescent="0.35">
      <c r="A3938" s="7">
        <v>99146659</v>
      </c>
      <c r="B3938" s="7" t="s">
        <v>8432</v>
      </c>
      <c r="C3938" s="7" t="s">
        <v>4445</v>
      </c>
      <c r="D3938" s="7" t="s">
        <v>4462</v>
      </c>
      <c r="E3938" s="7" t="s">
        <v>0</v>
      </c>
      <c r="F3938" s="7" t="s">
        <v>132</v>
      </c>
      <c r="G3938" s="7">
        <v>118.39</v>
      </c>
      <c r="H3938" s="7">
        <v>0</v>
      </c>
      <c r="I3938" s="7">
        <v>0</v>
      </c>
      <c r="J3938" s="7">
        <v>118.39</v>
      </c>
      <c r="K3938" s="7" t="s">
        <v>0</v>
      </c>
      <c r="L3938" s="7">
        <v>0</v>
      </c>
      <c r="M3938" s="7" t="s">
        <v>8210</v>
      </c>
      <c r="N3938" s="7"/>
    </row>
    <row r="3939" spans="1:14" hidden="1" x14ac:dyDescent="0.35">
      <c r="A3939" s="7">
        <v>99146667</v>
      </c>
      <c r="B3939" s="7" t="s">
        <v>8433</v>
      </c>
      <c r="C3939" s="7" t="s">
        <v>4445</v>
      </c>
      <c r="D3939" s="7" t="s">
        <v>4462</v>
      </c>
      <c r="E3939" s="7" t="s">
        <v>0</v>
      </c>
      <c r="F3939" s="7" t="s">
        <v>132</v>
      </c>
      <c r="G3939" s="7">
        <v>591.98</v>
      </c>
      <c r="H3939" s="7">
        <v>0</v>
      </c>
      <c r="I3939" s="7">
        <v>0</v>
      </c>
      <c r="J3939" s="7">
        <v>591.98</v>
      </c>
      <c r="K3939" s="7" t="s">
        <v>0</v>
      </c>
      <c r="L3939" s="7">
        <v>0</v>
      </c>
      <c r="M3939" s="7" t="s">
        <v>8210</v>
      </c>
      <c r="N3939" s="7"/>
    </row>
    <row r="3940" spans="1:14" hidden="1" x14ac:dyDescent="0.35">
      <c r="A3940" s="7">
        <v>99146672</v>
      </c>
      <c r="B3940" s="7" t="s">
        <v>8434</v>
      </c>
      <c r="C3940" s="7" t="s">
        <v>4445</v>
      </c>
      <c r="D3940" s="7" t="s">
        <v>4462</v>
      </c>
      <c r="E3940" s="7" t="s">
        <v>0</v>
      </c>
      <c r="F3940" s="7" t="s">
        <v>132</v>
      </c>
      <c r="G3940" s="7">
        <v>824.58</v>
      </c>
      <c r="H3940" s="7">
        <v>0</v>
      </c>
      <c r="I3940" s="7">
        <v>0</v>
      </c>
      <c r="J3940" s="7">
        <v>824.58</v>
      </c>
      <c r="K3940" s="7" t="s">
        <v>0</v>
      </c>
      <c r="L3940" s="7">
        <v>0</v>
      </c>
      <c r="M3940" s="7" t="s">
        <v>8210</v>
      </c>
      <c r="N3940" s="7"/>
    </row>
    <row r="3941" spans="1:14" hidden="1" x14ac:dyDescent="0.35">
      <c r="A3941" s="7">
        <v>99146680</v>
      </c>
      <c r="B3941" s="7" t="s">
        <v>8435</v>
      </c>
      <c r="C3941" s="7" t="s">
        <v>4445</v>
      </c>
      <c r="D3941" s="7" t="s">
        <v>4462</v>
      </c>
      <c r="E3941" s="7" t="s">
        <v>0</v>
      </c>
      <c r="F3941" s="7" t="s">
        <v>132</v>
      </c>
      <c r="G3941" s="7">
        <v>1060.17</v>
      </c>
      <c r="H3941" s="7">
        <v>0</v>
      </c>
      <c r="I3941" s="7">
        <v>0</v>
      </c>
      <c r="J3941" s="7">
        <v>1060.17</v>
      </c>
      <c r="K3941" s="7" t="s">
        <v>0</v>
      </c>
      <c r="L3941" s="7">
        <v>0</v>
      </c>
      <c r="M3941" s="7" t="s">
        <v>8210</v>
      </c>
      <c r="N3941" s="7"/>
    </row>
    <row r="3942" spans="1:14" hidden="1" x14ac:dyDescent="0.35">
      <c r="A3942" s="7">
        <v>99146691</v>
      </c>
      <c r="B3942" s="7" t="s">
        <v>8436</v>
      </c>
      <c r="C3942" s="7" t="s">
        <v>4445</v>
      </c>
      <c r="D3942" s="7" t="s">
        <v>4462</v>
      </c>
      <c r="E3942" s="7" t="s">
        <v>0</v>
      </c>
      <c r="F3942" s="7" t="s">
        <v>132</v>
      </c>
      <c r="G3942" s="7">
        <v>1450.38</v>
      </c>
      <c r="H3942" s="7">
        <v>0</v>
      </c>
      <c r="I3942" s="7">
        <v>0</v>
      </c>
      <c r="J3942" s="7">
        <v>1450.38</v>
      </c>
      <c r="K3942" s="7" t="s">
        <v>0</v>
      </c>
      <c r="L3942" s="7">
        <v>0</v>
      </c>
      <c r="M3942" s="7" t="s">
        <v>8210</v>
      </c>
      <c r="N3942" s="7"/>
    </row>
    <row r="3943" spans="1:14" hidden="1" x14ac:dyDescent="0.35">
      <c r="A3943" s="7">
        <v>99146701</v>
      </c>
      <c r="B3943" s="7" t="s">
        <v>8437</v>
      </c>
      <c r="C3943" s="7" t="s">
        <v>4445</v>
      </c>
      <c r="D3943" s="7" t="s">
        <v>4462</v>
      </c>
      <c r="E3943" s="7" t="s">
        <v>0</v>
      </c>
      <c r="F3943" s="7" t="s">
        <v>132</v>
      </c>
      <c r="G3943" s="7">
        <v>194.41</v>
      </c>
      <c r="H3943" s="7">
        <v>0</v>
      </c>
      <c r="I3943" s="7">
        <v>0</v>
      </c>
      <c r="J3943" s="7">
        <v>194.41</v>
      </c>
      <c r="K3943" s="7" t="s">
        <v>0</v>
      </c>
      <c r="L3943" s="7">
        <v>0</v>
      </c>
      <c r="M3943" s="7" t="s">
        <v>8210</v>
      </c>
      <c r="N3943" s="7"/>
    </row>
    <row r="3944" spans="1:14" hidden="1" x14ac:dyDescent="0.35">
      <c r="A3944" s="7">
        <v>99146708</v>
      </c>
      <c r="B3944" s="7" t="s">
        <v>8438</v>
      </c>
      <c r="C3944" s="7" t="s">
        <v>4445</v>
      </c>
      <c r="D3944" s="7" t="s">
        <v>4462</v>
      </c>
      <c r="E3944" s="7" t="s">
        <v>0</v>
      </c>
      <c r="F3944" s="7" t="s">
        <v>132</v>
      </c>
      <c r="G3944" s="7">
        <v>279.16000000000003</v>
      </c>
      <c r="H3944" s="7">
        <v>0</v>
      </c>
      <c r="I3944" s="7">
        <v>0</v>
      </c>
      <c r="J3944" s="7">
        <v>279.16000000000003</v>
      </c>
      <c r="K3944" s="7" t="s">
        <v>0</v>
      </c>
      <c r="L3944" s="7">
        <v>0</v>
      </c>
      <c r="M3944" s="7" t="s">
        <v>8210</v>
      </c>
      <c r="N3944" s="7"/>
    </row>
    <row r="3945" spans="1:14" hidden="1" x14ac:dyDescent="0.35">
      <c r="A3945" s="7">
        <v>99146715</v>
      </c>
      <c r="B3945" s="7" t="s">
        <v>8439</v>
      </c>
      <c r="C3945" s="7" t="s">
        <v>4445</v>
      </c>
      <c r="D3945" s="7" t="s">
        <v>4462</v>
      </c>
      <c r="E3945" s="7" t="s">
        <v>0</v>
      </c>
      <c r="F3945" s="7" t="s">
        <v>132</v>
      </c>
      <c r="G3945" s="7">
        <v>348.62</v>
      </c>
      <c r="H3945" s="7">
        <v>0</v>
      </c>
      <c r="I3945" s="7">
        <v>0</v>
      </c>
      <c r="J3945" s="7">
        <v>348.62</v>
      </c>
      <c r="K3945" s="7" t="s">
        <v>0</v>
      </c>
      <c r="L3945" s="7">
        <v>0</v>
      </c>
      <c r="M3945" s="7" t="s">
        <v>8210</v>
      </c>
      <c r="N3945" s="7"/>
    </row>
    <row r="3946" spans="1:14" hidden="1" x14ac:dyDescent="0.35">
      <c r="A3946" s="7">
        <v>99146727</v>
      </c>
      <c r="B3946" s="7" t="s">
        <v>8440</v>
      </c>
      <c r="C3946" s="7" t="s">
        <v>4445</v>
      </c>
      <c r="D3946" s="7" t="s">
        <v>4462</v>
      </c>
      <c r="E3946" s="7" t="s">
        <v>0</v>
      </c>
      <c r="F3946" s="7" t="s">
        <v>132</v>
      </c>
      <c r="G3946" s="7">
        <v>119.72</v>
      </c>
      <c r="H3946" s="7">
        <v>0</v>
      </c>
      <c r="I3946" s="7">
        <v>0</v>
      </c>
      <c r="J3946" s="7">
        <v>119.72</v>
      </c>
      <c r="K3946" s="7" t="s">
        <v>0</v>
      </c>
      <c r="L3946" s="7">
        <v>0</v>
      </c>
      <c r="M3946" s="7" t="s">
        <v>8210</v>
      </c>
      <c r="N3946" s="7"/>
    </row>
    <row r="3947" spans="1:14" hidden="1" x14ac:dyDescent="0.35">
      <c r="A3947" s="7">
        <v>99146733</v>
      </c>
      <c r="B3947" s="7" t="s">
        <v>8441</v>
      </c>
      <c r="C3947" s="7" t="s">
        <v>4445</v>
      </c>
      <c r="D3947" s="7" t="s">
        <v>4462</v>
      </c>
      <c r="E3947" s="7" t="s">
        <v>0</v>
      </c>
      <c r="F3947" s="7" t="s">
        <v>132</v>
      </c>
      <c r="G3947" s="7">
        <v>20.170000000000002</v>
      </c>
      <c r="H3947" s="7">
        <v>0</v>
      </c>
      <c r="I3947" s="7">
        <v>0</v>
      </c>
      <c r="J3947" s="7">
        <v>20.170000000000002</v>
      </c>
      <c r="K3947" s="7" t="s">
        <v>0</v>
      </c>
      <c r="L3947" s="7">
        <v>0</v>
      </c>
      <c r="M3947" s="7" t="s">
        <v>8210</v>
      </c>
      <c r="N3947" s="7"/>
    </row>
    <row r="3948" spans="1:14" hidden="1" x14ac:dyDescent="0.35">
      <c r="A3948" s="7">
        <v>99146740</v>
      </c>
      <c r="B3948" s="7" t="s">
        <v>8442</v>
      </c>
      <c r="C3948" s="7" t="s">
        <v>4445</v>
      </c>
      <c r="D3948" s="7" t="s">
        <v>4462</v>
      </c>
      <c r="E3948" s="7" t="s">
        <v>0</v>
      </c>
      <c r="F3948" s="7" t="s">
        <v>132</v>
      </c>
      <c r="G3948" s="7">
        <v>9.41</v>
      </c>
      <c r="H3948" s="7">
        <v>0</v>
      </c>
      <c r="I3948" s="7">
        <v>0</v>
      </c>
      <c r="J3948" s="7">
        <v>9.41</v>
      </c>
      <c r="K3948" s="7" t="s">
        <v>0</v>
      </c>
      <c r="L3948" s="7">
        <v>0</v>
      </c>
      <c r="M3948" s="7" t="s">
        <v>8210</v>
      </c>
      <c r="N3948" s="7"/>
    </row>
    <row r="3949" spans="1:14" hidden="1" x14ac:dyDescent="0.35">
      <c r="A3949" s="7">
        <v>99146746</v>
      </c>
      <c r="B3949" s="7" t="s">
        <v>8443</v>
      </c>
      <c r="C3949" s="7" t="s">
        <v>4445</v>
      </c>
      <c r="D3949" s="7" t="s">
        <v>4462</v>
      </c>
      <c r="E3949" s="7" t="s">
        <v>0</v>
      </c>
      <c r="F3949" s="7" t="s">
        <v>132</v>
      </c>
      <c r="G3949" s="7">
        <v>30.62</v>
      </c>
      <c r="H3949" s="7">
        <v>0</v>
      </c>
      <c r="I3949" s="7">
        <v>0</v>
      </c>
      <c r="J3949" s="7">
        <v>30.62</v>
      </c>
      <c r="K3949" s="7" t="s">
        <v>0</v>
      </c>
      <c r="L3949" s="7">
        <v>0</v>
      </c>
      <c r="M3949" s="7" t="s">
        <v>8210</v>
      </c>
      <c r="N3949" s="7"/>
    </row>
    <row r="3950" spans="1:14" hidden="1" x14ac:dyDescent="0.35">
      <c r="A3950" s="7">
        <v>99146752</v>
      </c>
      <c r="B3950" s="7" t="s">
        <v>8444</v>
      </c>
      <c r="C3950" s="7" t="s">
        <v>4445</v>
      </c>
      <c r="D3950" s="7" t="s">
        <v>4462</v>
      </c>
      <c r="E3950" s="7" t="s">
        <v>0</v>
      </c>
      <c r="F3950" s="7" t="s">
        <v>132</v>
      </c>
      <c r="G3950" s="7">
        <v>90.45</v>
      </c>
      <c r="H3950" s="7">
        <v>0</v>
      </c>
      <c r="I3950" s="7">
        <v>0</v>
      </c>
      <c r="J3950" s="7">
        <v>90.45</v>
      </c>
      <c r="K3950" s="7" t="s">
        <v>0</v>
      </c>
      <c r="L3950" s="7">
        <v>0</v>
      </c>
      <c r="M3950" s="7" t="s">
        <v>8210</v>
      </c>
      <c r="N3950" s="7"/>
    </row>
    <row r="3951" spans="1:14" hidden="1" x14ac:dyDescent="0.35">
      <c r="A3951" s="7">
        <v>99146760</v>
      </c>
      <c r="B3951" s="7" t="s">
        <v>8445</v>
      </c>
      <c r="C3951" s="7" t="s">
        <v>4445</v>
      </c>
      <c r="D3951" s="7" t="s">
        <v>4462</v>
      </c>
      <c r="E3951" s="7" t="s">
        <v>0</v>
      </c>
      <c r="F3951" s="7" t="s">
        <v>132</v>
      </c>
      <c r="G3951" s="7">
        <v>574.89</v>
      </c>
      <c r="H3951" s="7">
        <v>0</v>
      </c>
      <c r="I3951" s="7">
        <v>0</v>
      </c>
      <c r="J3951" s="7">
        <v>574.89</v>
      </c>
      <c r="K3951" s="7" t="s">
        <v>0</v>
      </c>
      <c r="L3951" s="7">
        <v>0</v>
      </c>
      <c r="M3951" s="7" t="s">
        <v>8210</v>
      </c>
      <c r="N3951" s="7"/>
    </row>
    <row r="3952" spans="1:14" hidden="1" x14ac:dyDescent="0.35">
      <c r="A3952" s="7">
        <v>99146766</v>
      </c>
      <c r="B3952" s="7" t="s">
        <v>8446</v>
      </c>
      <c r="C3952" s="7" t="s">
        <v>4445</v>
      </c>
      <c r="D3952" s="7" t="s">
        <v>4462</v>
      </c>
      <c r="E3952" s="7" t="s">
        <v>0</v>
      </c>
      <c r="F3952" s="7" t="s">
        <v>132</v>
      </c>
      <c r="G3952" s="7">
        <v>801.71</v>
      </c>
      <c r="H3952" s="7">
        <v>0</v>
      </c>
      <c r="I3952" s="7">
        <v>0</v>
      </c>
      <c r="J3952" s="7">
        <v>801.71</v>
      </c>
      <c r="K3952" s="7" t="s">
        <v>0</v>
      </c>
      <c r="L3952" s="7">
        <v>0</v>
      </c>
      <c r="M3952" s="7" t="s">
        <v>8210</v>
      </c>
      <c r="N3952" s="7"/>
    </row>
    <row r="3953" spans="1:14" hidden="1" x14ac:dyDescent="0.35">
      <c r="A3953" s="7">
        <v>99146772</v>
      </c>
      <c r="B3953" s="7" t="s">
        <v>8447</v>
      </c>
      <c r="C3953" s="7" t="s">
        <v>4445</v>
      </c>
      <c r="D3953" s="7" t="s">
        <v>4462</v>
      </c>
      <c r="E3953" s="7" t="s">
        <v>0</v>
      </c>
      <c r="F3953" s="7" t="s">
        <v>132</v>
      </c>
      <c r="G3953" s="7">
        <v>183.73</v>
      </c>
      <c r="H3953" s="7">
        <v>0</v>
      </c>
      <c r="I3953" s="7">
        <v>0</v>
      </c>
      <c r="J3953" s="7">
        <v>183.73</v>
      </c>
      <c r="K3953" s="7" t="s">
        <v>0</v>
      </c>
      <c r="L3953" s="7">
        <v>0</v>
      </c>
      <c r="M3953" s="7" t="s">
        <v>8210</v>
      </c>
      <c r="N3953" s="7"/>
    </row>
    <row r="3954" spans="1:14" hidden="1" x14ac:dyDescent="0.35">
      <c r="A3954" s="7">
        <v>99146781</v>
      </c>
      <c r="B3954" s="7" t="s">
        <v>8448</v>
      </c>
      <c r="C3954" s="7" t="s">
        <v>4445</v>
      </c>
      <c r="D3954" s="7" t="s">
        <v>4462</v>
      </c>
      <c r="E3954" s="7" t="s">
        <v>0</v>
      </c>
      <c r="F3954" s="7" t="s">
        <v>132</v>
      </c>
      <c r="G3954" s="7">
        <v>32.18</v>
      </c>
      <c r="H3954" s="7">
        <v>0</v>
      </c>
      <c r="I3954" s="7">
        <v>0</v>
      </c>
      <c r="J3954" s="7">
        <v>32.18</v>
      </c>
      <c r="K3954" s="7" t="s">
        <v>0</v>
      </c>
      <c r="L3954" s="7">
        <v>0</v>
      </c>
      <c r="M3954" s="7" t="s">
        <v>8210</v>
      </c>
      <c r="N3954" s="7"/>
    </row>
    <row r="3955" spans="1:14" hidden="1" x14ac:dyDescent="0.35">
      <c r="A3955" s="7">
        <v>99146790</v>
      </c>
      <c r="B3955" s="7" t="s">
        <v>8449</v>
      </c>
      <c r="C3955" s="7" t="s">
        <v>4445</v>
      </c>
      <c r="D3955" s="7" t="s">
        <v>4462</v>
      </c>
      <c r="E3955" s="7" t="s">
        <v>0</v>
      </c>
      <c r="F3955" s="7" t="s">
        <v>132</v>
      </c>
      <c r="G3955" s="7">
        <v>243.74</v>
      </c>
      <c r="H3955" s="7">
        <v>0</v>
      </c>
      <c r="I3955" s="7">
        <v>0</v>
      </c>
      <c r="J3955" s="7">
        <v>243.74</v>
      </c>
      <c r="K3955" s="7" t="s">
        <v>0</v>
      </c>
      <c r="L3955" s="7">
        <v>0</v>
      </c>
      <c r="M3955" s="7" t="s">
        <v>8210</v>
      </c>
      <c r="N3955" s="7"/>
    </row>
    <row r="3956" spans="1:14" hidden="1" x14ac:dyDescent="0.35">
      <c r="A3956" s="7">
        <v>99146800</v>
      </c>
      <c r="B3956" s="7" t="s">
        <v>8450</v>
      </c>
      <c r="C3956" s="7" t="s">
        <v>4445</v>
      </c>
      <c r="D3956" s="7" t="s">
        <v>4462</v>
      </c>
      <c r="E3956" s="7" t="s">
        <v>0</v>
      </c>
      <c r="F3956" s="7" t="s">
        <v>132</v>
      </c>
      <c r="G3956" s="7">
        <v>117.78</v>
      </c>
      <c r="H3956" s="7">
        <v>0</v>
      </c>
      <c r="I3956" s="7">
        <v>0</v>
      </c>
      <c r="J3956" s="7">
        <v>117.78</v>
      </c>
      <c r="K3956" s="7" t="s">
        <v>0</v>
      </c>
      <c r="L3956" s="7">
        <v>0</v>
      </c>
      <c r="M3956" s="7" t="s">
        <v>8210</v>
      </c>
      <c r="N3956" s="7"/>
    </row>
    <row r="3957" spans="1:14" hidden="1" x14ac:dyDescent="0.35">
      <c r="A3957" s="7">
        <v>99146808</v>
      </c>
      <c r="B3957" s="7" t="s">
        <v>8451</v>
      </c>
      <c r="C3957" s="7" t="s">
        <v>4445</v>
      </c>
      <c r="D3957" s="7" t="s">
        <v>4462</v>
      </c>
      <c r="E3957" s="7" t="s">
        <v>0</v>
      </c>
      <c r="F3957" s="7" t="s">
        <v>132</v>
      </c>
      <c r="G3957" s="7">
        <v>235.57</v>
      </c>
      <c r="H3957" s="7">
        <v>0</v>
      </c>
      <c r="I3957" s="7">
        <v>0</v>
      </c>
      <c r="J3957" s="7">
        <v>235.57</v>
      </c>
      <c r="K3957" s="7" t="s">
        <v>0</v>
      </c>
      <c r="L3957" s="7">
        <v>0</v>
      </c>
      <c r="M3957" s="7" t="s">
        <v>8210</v>
      </c>
      <c r="N3957" s="7"/>
    </row>
    <row r="3958" spans="1:14" hidden="1" x14ac:dyDescent="0.35">
      <c r="A3958" s="7">
        <v>99146815</v>
      </c>
      <c r="B3958" s="7" t="s">
        <v>8452</v>
      </c>
      <c r="C3958" s="7" t="s">
        <v>4445</v>
      </c>
      <c r="D3958" s="7" t="s">
        <v>4462</v>
      </c>
      <c r="E3958" s="7" t="s">
        <v>0</v>
      </c>
      <c r="F3958" s="7" t="s">
        <v>132</v>
      </c>
      <c r="G3958" s="7">
        <v>471.13</v>
      </c>
      <c r="H3958" s="7">
        <v>0</v>
      </c>
      <c r="I3958" s="7">
        <v>0</v>
      </c>
      <c r="J3958" s="7">
        <v>471.13</v>
      </c>
      <c r="K3958" s="7" t="s">
        <v>0</v>
      </c>
      <c r="L3958" s="7">
        <v>0</v>
      </c>
      <c r="M3958" s="7" t="s">
        <v>8210</v>
      </c>
      <c r="N3958" s="7"/>
    </row>
    <row r="3959" spans="1:14" hidden="1" x14ac:dyDescent="0.35">
      <c r="A3959" s="7">
        <v>99146823</v>
      </c>
      <c r="B3959" s="7" t="s">
        <v>8453</v>
      </c>
      <c r="C3959" s="7" t="s">
        <v>4445</v>
      </c>
      <c r="D3959" s="7" t="s">
        <v>4462</v>
      </c>
      <c r="E3959" s="7" t="s">
        <v>0</v>
      </c>
      <c r="F3959" s="7" t="s">
        <v>132</v>
      </c>
      <c r="G3959" s="7">
        <v>126.05</v>
      </c>
      <c r="H3959" s="7">
        <v>0</v>
      </c>
      <c r="I3959" s="7">
        <v>0</v>
      </c>
      <c r="J3959" s="7">
        <v>126.05</v>
      </c>
      <c r="K3959" s="7" t="s">
        <v>0</v>
      </c>
      <c r="L3959" s="7">
        <v>0</v>
      </c>
      <c r="M3959" s="7" t="s">
        <v>8210</v>
      </c>
      <c r="N3959" s="7" t="s">
        <v>8454</v>
      </c>
    </row>
    <row r="3960" spans="1:14" ht="26" hidden="1" x14ac:dyDescent="0.35">
      <c r="A3960" s="7">
        <v>93311036</v>
      </c>
      <c r="B3960" s="7" t="s">
        <v>8455</v>
      </c>
      <c r="C3960" s="7" t="s">
        <v>4445</v>
      </c>
      <c r="D3960" s="7" t="s">
        <v>4462</v>
      </c>
      <c r="E3960" s="7" t="s">
        <v>0</v>
      </c>
      <c r="F3960" s="7" t="s">
        <v>0</v>
      </c>
      <c r="G3960" s="7">
        <v>276</v>
      </c>
      <c r="H3960" s="7">
        <v>0</v>
      </c>
      <c r="I3960" s="7">
        <v>0</v>
      </c>
      <c r="J3960" s="7">
        <v>276</v>
      </c>
      <c r="K3960" s="7" t="s">
        <v>0</v>
      </c>
      <c r="L3960" s="7">
        <v>1</v>
      </c>
      <c r="M3960" s="7" t="s">
        <v>8456</v>
      </c>
      <c r="N3960" s="7"/>
    </row>
    <row r="3961" spans="1:14" hidden="1" x14ac:dyDescent="0.35">
      <c r="A3961" s="7">
        <v>93311045</v>
      </c>
      <c r="B3961" s="7" t="s">
        <v>8457</v>
      </c>
      <c r="C3961" s="7" t="s">
        <v>4445</v>
      </c>
      <c r="D3961" s="7" t="s">
        <v>4462</v>
      </c>
      <c r="E3961" s="7" t="s">
        <v>0</v>
      </c>
      <c r="F3961" s="7" t="s">
        <v>0</v>
      </c>
      <c r="G3961" s="7">
        <v>122</v>
      </c>
      <c r="H3961" s="7">
        <v>0</v>
      </c>
      <c r="I3961" s="7">
        <v>0</v>
      </c>
      <c r="J3961" s="7">
        <v>122</v>
      </c>
      <c r="K3961" s="7" t="s">
        <v>0</v>
      </c>
      <c r="L3961" s="7">
        <v>0</v>
      </c>
      <c r="M3961" s="7" t="s">
        <v>8456</v>
      </c>
      <c r="N3961" s="7"/>
    </row>
    <row r="3962" spans="1:14" ht="26" hidden="1" x14ac:dyDescent="0.35">
      <c r="A3962" s="7">
        <v>93311047</v>
      </c>
      <c r="B3962" s="7" t="s">
        <v>8458</v>
      </c>
      <c r="C3962" s="7" t="s">
        <v>4445</v>
      </c>
      <c r="D3962" s="7" t="s">
        <v>4452</v>
      </c>
      <c r="E3962" s="7" t="s">
        <v>0</v>
      </c>
      <c r="F3962" s="7" t="s">
        <v>132</v>
      </c>
      <c r="G3962" s="7">
        <v>1320</v>
      </c>
      <c r="H3962" s="7">
        <v>0</v>
      </c>
      <c r="I3962" s="7">
        <v>0</v>
      </c>
      <c r="J3962" s="7">
        <v>1320</v>
      </c>
      <c r="K3962" s="7" t="s">
        <v>0</v>
      </c>
      <c r="L3962" s="7">
        <v>1</v>
      </c>
      <c r="M3962" s="7" t="s">
        <v>8456</v>
      </c>
      <c r="N3962" s="7"/>
    </row>
    <row r="3963" spans="1:14" hidden="1" x14ac:dyDescent="0.35">
      <c r="A3963" s="7">
        <v>93311117</v>
      </c>
      <c r="B3963" s="7" t="s">
        <v>8459</v>
      </c>
      <c r="C3963" s="7" t="s">
        <v>4445</v>
      </c>
      <c r="D3963" s="7" t="s">
        <v>4452</v>
      </c>
      <c r="E3963" s="7" t="s">
        <v>0</v>
      </c>
      <c r="F3963" s="7" t="s">
        <v>132</v>
      </c>
      <c r="G3963" s="7">
        <v>1680</v>
      </c>
      <c r="H3963" s="7">
        <v>0</v>
      </c>
      <c r="I3963" s="7">
        <v>0</v>
      </c>
      <c r="J3963" s="7">
        <v>1680</v>
      </c>
      <c r="K3963" s="7" t="s">
        <v>0</v>
      </c>
      <c r="L3963" s="7">
        <v>1</v>
      </c>
      <c r="M3963" s="7" t="s">
        <v>8456</v>
      </c>
      <c r="N3963" s="7"/>
    </row>
    <row r="3964" spans="1:14" hidden="1" x14ac:dyDescent="0.35">
      <c r="A3964" s="7">
        <v>93311121</v>
      </c>
      <c r="B3964" s="7" t="s">
        <v>8460</v>
      </c>
      <c r="C3964" s="7" t="s">
        <v>4445</v>
      </c>
      <c r="D3964" s="7" t="s">
        <v>4462</v>
      </c>
      <c r="E3964" s="7" t="s">
        <v>0</v>
      </c>
      <c r="F3964" s="7" t="s">
        <v>0</v>
      </c>
      <c r="G3964" s="7">
        <v>1019</v>
      </c>
      <c r="H3964" s="7">
        <v>0</v>
      </c>
      <c r="I3964" s="7">
        <v>0</v>
      </c>
      <c r="J3964" s="7">
        <v>1019</v>
      </c>
      <c r="K3964" s="7" t="s">
        <v>0</v>
      </c>
      <c r="L3964" s="7">
        <v>1</v>
      </c>
      <c r="M3964" s="7" t="s">
        <v>8456</v>
      </c>
      <c r="N3964" s="7"/>
    </row>
    <row r="3965" spans="1:14" hidden="1" x14ac:dyDescent="0.35">
      <c r="A3965" s="7">
        <v>93311123</v>
      </c>
      <c r="B3965" s="7" t="s">
        <v>8461</v>
      </c>
      <c r="C3965" s="7" t="s">
        <v>4445</v>
      </c>
      <c r="D3965" s="7" t="s">
        <v>4452</v>
      </c>
      <c r="E3965" s="7" t="s">
        <v>0</v>
      </c>
      <c r="F3965" s="7" t="s">
        <v>132</v>
      </c>
      <c r="G3965" s="7">
        <v>720</v>
      </c>
      <c r="H3965" s="7">
        <v>0</v>
      </c>
      <c r="I3965" s="7">
        <v>0</v>
      </c>
      <c r="J3965" s="7">
        <v>720</v>
      </c>
      <c r="K3965" s="7" t="s">
        <v>0</v>
      </c>
      <c r="L3965" s="7">
        <v>1</v>
      </c>
      <c r="M3965" s="7" t="s">
        <v>8456</v>
      </c>
      <c r="N3965" s="7"/>
    </row>
    <row r="3966" spans="1:14" hidden="1" x14ac:dyDescent="0.35">
      <c r="A3966" s="7">
        <v>93311130</v>
      </c>
      <c r="B3966" s="7" t="s">
        <v>8462</v>
      </c>
      <c r="C3966" s="7" t="s">
        <v>4445</v>
      </c>
      <c r="D3966" s="7" t="s">
        <v>4462</v>
      </c>
      <c r="E3966" s="7" t="s">
        <v>0</v>
      </c>
      <c r="F3966" s="7" t="s">
        <v>0</v>
      </c>
      <c r="G3966" s="7">
        <v>61</v>
      </c>
      <c r="H3966" s="7">
        <v>0</v>
      </c>
      <c r="I3966" s="7">
        <v>0</v>
      </c>
      <c r="J3966" s="7">
        <v>61</v>
      </c>
      <c r="K3966" s="7" t="s">
        <v>0</v>
      </c>
      <c r="L3966" s="7">
        <v>1</v>
      </c>
      <c r="M3966" s="7" t="s">
        <v>8456</v>
      </c>
      <c r="N3966" s="7"/>
    </row>
    <row r="3967" spans="1:14" ht="26" hidden="1" x14ac:dyDescent="0.35">
      <c r="A3967" s="7">
        <v>93311142</v>
      </c>
      <c r="B3967" s="7" t="s">
        <v>8463</v>
      </c>
      <c r="C3967" s="7" t="s">
        <v>4445</v>
      </c>
      <c r="D3967" s="7" t="s">
        <v>4452</v>
      </c>
      <c r="E3967" s="7" t="s">
        <v>0</v>
      </c>
      <c r="F3967" s="7" t="s">
        <v>132</v>
      </c>
      <c r="G3967" s="7">
        <v>12500</v>
      </c>
      <c r="H3967" s="7">
        <v>0</v>
      </c>
      <c r="I3967" s="7">
        <v>0</v>
      </c>
      <c r="J3967" s="7">
        <v>12500</v>
      </c>
      <c r="K3967" s="7" t="s">
        <v>0</v>
      </c>
      <c r="L3967" s="7">
        <v>1</v>
      </c>
      <c r="M3967" s="7" t="s">
        <v>8456</v>
      </c>
      <c r="N3967" s="7" t="s">
        <v>4482</v>
      </c>
    </row>
    <row r="3968" spans="1:14" ht="26" hidden="1" x14ac:dyDescent="0.35">
      <c r="A3968" s="7">
        <v>93321023</v>
      </c>
      <c r="B3968" s="7" t="s">
        <v>8464</v>
      </c>
      <c r="C3968" s="7" t="s">
        <v>4445</v>
      </c>
      <c r="D3968" s="7" t="s">
        <v>4452</v>
      </c>
      <c r="E3968" s="7" t="s">
        <v>0</v>
      </c>
      <c r="F3968" s="7" t="s">
        <v>132</v>
      </c>
      <c r="G3968" s="7">
        <v>5733.99</v>
      </c>
      <c r="H3968" s="7">
        <v>0</v>
      </c>
      <c r="I3968" s="7">
        <v>0</v>
      </c>
      <c r="J3968" s="7">
        <v>5733.99</v>
      </c>
      <c r="K3968" s="7" t="s">
        <v>0</v>
      </c>
      <c r="L3968" s="7">
        <v>1</v>
      </c>
      <c r="M3968" s="7" t="s">
        <v>8456</v>
      </c>
      <c r="N3968" s="7"/>
    </row>
    <row r="3969" spans="1:14" ht="26" hidden="1" x14ac:dyDescent="0.35">
      <c r="A3969" s="7">
        <v>93321163</v>
      </c>
      <c r="B3969" s="7" t="s">
        <v>8465</v>
      </c>
      <c r="C3969" s="7" t="s">
        <v>4445</v>
      </c>
      <c r="D3969" s="7" t="s">
        <v>4452</v>
      </c>
      <c r="E3969" s="7" t="s">
        <v>0</v>
      </c>
      <c r="F3969" s="7" t="s">
        <v>132</v>
      </c>
      <c r="G3969" s="7">
        <v>6594.7</v>
      </c>
      <c r="H3969" s="7">
        <v>0</v>
      </c>
      <c r="I3969" s="7">
        <v>0</v>
      </c>
      <c r="J3969" s="7">
        <v>6594.7</v>
      </c>
      <c r="K3969" s="7" t="s">
        <v>0</v>
      </c>
      <c r="L3969" s="7">
        <v>1</v>
      </c>
      <c r="M3969" s="7" t="s">
        <v>8456</v>
      </c>
      <c r="N3969" s="7"/>
    </row>
    <row r="3970" spans="1:14" ht="26" hidden="1" x14ac:dyDescent="0.35">
      <c r="A3970" s="7">
        <v>93321198</v>
      </c>
      <c r="B3970" s="7" t="s">
        <v>8466</v>
      </c>
      <c r="C3970" s="7" t="s">
        <v>4445</v>
      </c>
      <c r="D3970" s="7" t="s">
        <v>4452</v>
      </c>
      <c r="E3970" s="7" t="s">
        <v>0</v>
      </c>
      <c r="F3970" s="7" t="s">
        <v>132</v>
      </c>
      <c r="G3970" s="7">
        <v>50377</v>
      </c>
      <c r="H3970" s="7">
        <v>0</v>
      </c>
      <c r="I3970" s="7">
        <v>0</v>
      </c>
      <c r="J3970" s="7">
        <v>50377</v>
      </c>
      <c r="K3970" s="7" t="s">
        <v>0</v>
      </c>
      <c r="L3970" s="7">
        <v>1</v>
      </c>
      <c r="M3970" s="7" t="s">
        <v>8456</v>
      </c>
      <c r="N3970" s="7"/>
    </row>
    <row r="3971" spans="1:14" ht="26" hidden="1" x14ac:dyDescent="0.35">
      <c r="A3971" s="7">
        <v>93321201</v>
      </c>
      <c r="B3971" s="7" t="s">
        <v>8467</v>
      </c>
      <c r="C3971" s="7" t="s">
        <v>4445</v>
      </c>
      <c r="D3971" s="7" t="s">
        <v>4452</v>
      </c>
      <c r="E3971" s="7" t="s">
        <v>0</v>
      </c>
      <c r="F3971" s="7" t="s">
        <v>132</v>
      </c>
      <c r="G3971" s="7">
        <v>43628.4</v>
      </c>
      <c r="H3971" s="7">
        <v>0</v>
      </c>
      <c r="I3971" s="7">
        <v>0</v>
      </c>
      <c r="J3971" s="7">
        <v>43628.4</v>
      </c>
      <c r="K3971" s="7" t="s">
        <v>0</v>
      </c>
      <c r="L3971" s="7">
        <v>1</v>
      </c>
      <c r="M3971" s="7" t="s">
        <v>8456</v>
      </c>
      <c r="N3971" s="7"/>
    </row>
    <row r="3972" spans="1:14" ht="26" hidden="1" x14ac:dyDescent="0.35">
      <c r="A3972" s="7">
        <v>93321210</v>
      </c>
      <c r="B3972" s="7" t="s">
        <v>8468</v>
      </c>
      <c r="C3972" s="7" t="s">
        <v>4445</v>
      </c>
      <c r="D3972" s="7" t="s">
        <v>4452</v>
      </c>
      <c r="E3972" s="7" t="s">
        <v>0</v>
      </c>
      <c r="F3972" s="7" t="s">
        <v>132</v>
      </c>
      <c r="G3972" s="7">
        <v>29940</v>
      </c>
      <c r="H3972" s="7">
        <v>0</v>
      </c>
      <c r="I3972" s="7">
        <v>0</v>
      </c>
      <c r="J3972" s="7">
        <v>29940</v>
      </c>
      <c r="K3972" s="7" t="s">
        <v>0</v>
      </c>
      <c r="L3972" s="7">
        <v>1</v>
      </c>
      <c r="M3972" s="7" t="s">
        <v>8456</v>
      </c>
      <c r="N3972" s="7"/>
    </row>
    <row r="3973" spans="1:14" ht="26" hidden="1" x14ac:dyDescent="0.35">
      <c r="A3973" s="7">
        <v>93321228</v>
      </c>
      <c r="B3973" s="7" t="s">
        <v>8469</v>
      </c>
      <c r="C3973" s="7" t="s">
        <v>4445</v>
      </c>
      <c r="D3973" s="7" t="s">
        <v>4452</v>
      </c>
      <c r="E3973" s="7" t="s">
        <v>0</v>
      </c>
      <c r="F3973" s="7" t="s">
        <v>132</v>
      </c>
      <c r="G3973" s="7">
        <v>67179.600000000006</v>
      </c>
      <c r="H3973" s="7">
        <v>0</v>
      </c>
      <c r="I3973" s="7">
        <v>0</v>
      </c>
      <c r="J3973" s="7">
        <v>67179.600000000006</v>
      </c>
      <c r="K3973" s="7" t="s">
        <v>0</v>
      </c>
      <c r="L3973" s="7">
        <v>1</v>
      </c>
      <c r="M3973" s="7" t="s">
        <v>8456</v>
      </c>
      <c r="N3973" s="7"/>
    </row>
    <row r="3974" spans="1:14" ht="26" hidden="1" x14ac:dyDescent="0.35">
      <c r="A3974" s="7">
        <v>93322097</v>
      </c>
      <c r="B3974" s="7" t="s">
        <v>8470</v>
      </c>
      <c r="C3974" s="7" t="s">
        <v>4445</v>
      </c>
      <c r="D3974" s="7" t="s">
        <v>4452</v>
      </c>
      <c r="E3974" s="7" t="s">
        <v>0</v>
      </c>
      <c r="F3974" s="7" t="s">
        <v>0</v>
      </c>
      <c r="G3974" s="7">
        <v>190.8</v>
      </c>
      <c r="H3974" s="7">
        <v>0</v>
      </c>
      <c r="I3974" s="7">
        <v>0</v>
      </c>
      <c r="J3974" s="7">
        <v>190.8</v>
      </c>
      <c r="K3974" s="7" t="s">
        <v>0</v>
      </c>
      <c r="L3974" s="7">
        <v>2</v>
      </c>
      <c r="M3974" s="7" t="s">
        <v>8456</v>
      </c>
      <c r="N3974" s="7"/>
    </row>
    <row r="3975" spans="1:14" hidden="1" x14ac:dyDescent="0.35">
      <c r="A3975" s="7">
        <v>93322100</v>
      </c>
      <c r="B3975" s="7" t="s">
        <v>8471</v>
      </c>
      <c r="C3975" s="7" t="s">
        <v>4445</v>
      </c>
      <c r="D3975" s="7" t="s">
        <v>4452</v>
      </c>
      <c r="E3975" s="7" t="s">
        <v>0</v>
      </c>
      <c r="F3975" s="7" t="s">
        <v>0</v>
      </c>
      <c r="G3975" s="7">
        <v>335</v>
      </c>
      <c r="H3975" s="7">
        <v>0</v>
      </c>
      <c r="I3975" s="7">
        <v>0</v>
      </c>
      <c r="J3975" s="7">
        <v>335</v>
      </c>
      <c r="K3975" s="7" t="s">
        <v>0</v>
      </c>
      <c r="L3975" s="7">
        <v>1</v>
      </c>
      <c r="M3975" s="7" t="s">
        <v>8456</v>
      </c>
      <c r="N3975" s="7"/>
    </row>
    <row r="3976" spans="1:14" hidden="1" x14ac:dyDescent="0.35">
      <c r="A3976" s="7">
        <v>93322119</v>
      </c>
      <c r="B3976" s="7" t="s">
        <v>8472</v>
      </c>
      <c r="C3976" s="7" t="s">
        <v>4445</v>
      </c>
      <c r="D3976" s="7" t="s">
        <v>4452</v>
      </c>
      <c r="E3976" s="7" t="s">
        <v>0</v>
      </c>
      <c r="F3976" s="7" t="s">
        <v>132</v>
      </c>
      <c r="G3976" s="7">
        <v>1072.5</v>
      </c>
      <c r="H3976" s="7">
        <v>0</v>
      </c>
      <c r="I3976" s="7">
        <v>0</v>
      </c>
      <c r="J3976" s="7">
        <v>1072.5</v>
      </c>
      <c r="K3976" s="7" t="s">
        <v>0</v>
      </c>
      <c r="L3976" s="7">
        <v>2</v>
      </c>
      <c r="M3976" s="7" t="s">
        <v>8456</v>
      </c>
      <c r="N3976" s="7"/>
    </row>
    <row r="3977" spans="1:14" hidden="1" x14ac:dyDescent="0.35">
      <c r="A3977" s="7">
        <v>93322127</v>
      </c>
      <c r="B3977" s="7" t="s">
        <v>8473</v>
      </c>
      <c r="C3977" s="7" t="s">
        <v>4445</v>
      </c>
      <c r="D3977" s="7" t="s">
        <v>4452</v>
      </c>
      <c r="E3977" s="7" t="s">
        <v>0</v>
      </c>
      <c r="F3977" s="7" t="s">
        <v>132</v>
      </c>
      <c r="G3977" s="7">
        <v>1072.5</v>
      </c>
      <c r="H3977" s="7">
        <v>0</v>
      </c>
      <c r="I3977" s="7">
        <v>0</v>
      </c>
      <c r="J3977" s="7">
        <v>1072.5</v>
      </c>
      <c r="K3977" s="7" t="s">
        <v>0</v>
      </c>
      <c r="L3977" s="7">
        <v>1</v>
      </c>
      <c r="M3977" s="7" t="s">
        <v>8456</v>
      </c>
      <c r="N3977" s="7"/>
    </row>
    <row r="3978" spans="1:14" hidden="1" x14ac:dyDescent="0.35">
      <c r="A3978" s="7">
        <v>93322135</v>
      </c>
      <c r="B3978" s="7" t="s">
        <v>8474</v>
      </c>
      <c r="C3978" s="7" t="s">
        <v>4445</v>
      </c>
      <c r="D3978" s="7" t="s">
        <v>4452</v>
      </c>
      <c r="E3978" s="7" t="s">
        <v>0</v>
      </c>
      <c r="F3978" s="7" t="s">
        <v>0</v>
      </c>
      <c r="G3978" s="7">
        <v>52.12</v>
      </c>
      <c r="H3978" s="7">
        <v>0</v>
      </c>
      <c r="I3978" s="7">
        <v>0</v>
      </c>
      <c r="J3978" s="7">
        <v>52.12</v>
      </c>
      <c r="K3978" s="7" t="s">
        <v>0</v>
      </c>
      <c r="L3978" s="7">
        <v>2</v>
      </c>
      <c r="M3978" s="7" t="s">
        <v>8456</v>
      </c>
      <c r="N3978" s="7"/>
    </row>
    <row r="3979" spans="1:14" ht="26" hidden="1" x14ac:dyDescent="0.35">
      <c r="A3979" s="7">
        <v>93322143</v>
      </c>
      <c r="B3979" s="7" t="s">
        <v>8475</v>
      </c>
      <c r="C3979" s="7" t="s">
        <v>4445</v>
      </c>
      <c r="D3979" s="7" t="s">
        <v>4452</v>
      </c>
      <c r="E3979" s="7" t="s">
        <v>0</v>
      </c>
      <c r="F3979" s="7" t="s">
        <v>132</v>
      </c>
      <c r="G3979" s="7">
        <v>8758.9500000000007</v>
      </c>
      <c r="H3979" s="7">
        <v>0</v>
      </c>
      <c r="I3979" s="7">
        <v>0</v>
      </c>
      <c r="J3979" s="7">
        <v>8758.9500000000007</v>
      </c>
      <c r="K3979" s="7" t="s">
        <v>0</v>
      </c>
      <c r="L3979" s="7">
        <v>1</v>
      </c>
      <c r="M3979" s="7" t="s">
        <v>8456</v>
      </c>
      <c r="N3979" s="7"/>
    </row>
    <row r="3980" spans="1:14" hidden="1" x14ac:dyDescent="0.35">
      <c r="A3980" s="7">
        <v>93323140</v>
      </c>
      <c r="B3980" s="7" t="s">
        <v>8476</v>
      </c>
      <c r="C3980" s="7" t="s">
        <v>4445</v>
      </c>
      <c r="D3980" s="7" t="s">
        <v>4452</v>
      </c>
      <c r="E3980" s="7" t="s">
        <v>0</v>
      </c>
      <c r="F3980" s="7" t="s">
        <v>132</v>
      </c>
      <c r="G3980" s="7">
        <v>5375</v>
      </c>
      <c r="H3980" s="7">
        <v>0</v>
      </c>
      <c r="I3980" s="7">
        <v>0</v>
      </c>
      <c r="J3980" s="7">
        <v>5375</v>
      </c>
      <c r="K3980" s="7" t="s">
        <v>0</v>
      </c>
      <c r="L3980" s="7">
        <v>1</v>
      </c>
      <c r="M3980" s="7" t="s">
        <v>8456</v>
      </c>
      <c r="N3980" s="7"/>
    </row>
    <row r="3981" spans="1:14" hidden="1" x14ac:dyDescent="0.35">
      <c r="A3981" s="7">
        <v>93323158</v>
      </c>
      <c r="B3981" s="7" t="s">
        <v>8477</v>
      </c>
      <c r="C3981" s="7" t="s">
        <v>4445</v>
      </c>
      <c r="D3981" s="7" t="s">
        <v>4452</v>
      </c>
      <c r="E3981" s="7" t="s">
        <v>0</v>
      </c>
      <c r="F3981" s="7" t="s">
        <v>132</v>
      </c>
      <c r="G3981" s="7">
        <v>7800</v>
      </c>
      <c r="H3981" s="7">
        <v>0</v>
      </c>
      <c r="I3981" s="7">
        <v>0</v>
      </c>
      <c r="J3981" s="7">
        <v>7800</v>
      </c>
      <c r="K3981" s="7" t="s">
        <v>0</v>
      </c>
      <c r="L3981" s="7">
        <v>2</v>
      </c>
      <c r="M3981" s="7" t="s">
        <v>8456</v>
      </c>
      <c r="N3981" s="7"/>
    </row>
    <row r="3982" spans="1:14" hidden="1" x14ac:dyDescent="0.35">
      <c r="A3982" s="7">
        <v>93323166</v>
      </c>
      <c r="B3982" s="7" t="s">
        <v>8478</v>
      </c>
      <c r="C3982" s="7" t="s">
        <v>4445</v>
      </c>
      <c r="D3982" s="7" t="s">
        <v>4452</v>
      </c>
      <c r="E3982" s="7" t="s">
        <v>0</v>
      </c>
      <c r="F3982" s="7" t="s">
        <v>132</v>
      </c>
      <c r="G3982" s="7">
        <v>2768.5</v>
      </c>
      <c r="H3982" s="7">
        <v>0</v>
      </c>
      <c r="I3982" s="7">
        <v>0</v>
      </c>
      <c r="J3982" s="7">
        <v>2768.5</v>
      </c>
      <c r="K3982" s="7" t="s">
        <v>0</v>
      </c>
      <c r="L3982" s="7">
        <v>2</v>
      </c>
      <c r="M3982" s="7" t="s">
        <v>8456</v>
      </c>
      <c r="N3982" s="7"/>
    </row>
    <row r="3983" spans="1:14" hidden="1" x14ac:dyDescent="0.35">
      <c r="A3983" s="7">
        <v>93324146</v>
      </c>
      <c r="B3983" s="7" t="s">
        <v>8479</v>
      </c>
      <c r="C3983" s="7" t="s">
        <v>4445</v>
      </c>
      <c r="D3983" s="7" t="s">
        <v>4452</v>
      </c>
      <c r="E3983" s="7" t="s">
        <v>0</v>
      </c>
      <c r="F3983" s="7" t="s">
        <v>132</v>
      </c>
      <c r="G3983" s="7">
        <v>39</v>
      </c>
      <c r="H3983" s="7">
        <v>0</v>
      </c>
      <c r="I3983" s="7">
        <v>0</v>
      </c>
      <c r="J3983" s="7">
        <v>39</v>
      </c>
      <c r="K3983" s="7" t="s">
        <v>0</v>
      </c>
      <c r="L3983" s="7">
        <v>70</v>
      </c>
      <c r="M3983" s="7" t="s">
        <v>8456</v>
      </c>
      <c r="N3983" s="7"/>
    </row>
    <row r="3984" spans="1:14" hidden="1" x14ac:dyDescent="0.35">
      <c r="A3984" s="7">
        <v>93324189</v>
      </c>
      <c r="B3984" s="7" t="s">
        <v>8480</v>
      </c>
      <c r="C3984" s="7" t="s">
        <v>4445</v>
      </c>
      <c r="D3984" s="7" t="s">
        <v>4452</v>
      </c>
      <c r="E3984" s="7" t="s">
        <v>0</v>
      </c>
      <c r="F3984" s="7" t="s">
        <v>132</v>
      </c>
      <c r="G3984" s="7">
        <v>975</v>
      </c>
      <c r="H3984" s="7">
        <v>0</v>
      </c>
      <c r="I3984" s="7">
        <v>0</v>
      </c>
      <c r="J3984" s="7">
        <v>975</v>
      </c>
      <c r="K3984" s="7" t="s">
        <v>0</v>
      </c>
      <c r="L3984" s="7">
        <v>1</v>
      </c>
      <c r="M3984" s="7" t="s">
        <v>8456</v>
      </c>
      <c r="N3984" s="7"/>
    </row>
    <row r="3985" spans="1:14" hidden="1" x14ac:dyDescent="0.35">
      <c r="A3985" s="7">
        <v>93324197</v>
      </c>
      <c r="B3985" s="7" t="s">
        <v>8481</v>
      </c>
      <c r="C3985" s="7" t="s">
        <v>4445</v>
      </c>
      <c r="D3985" s="7" t="s">
        <v>4452</v>
      </c>
      <c r="E3985" s="7" t="s">
        <v>0</v>
      </c>
      <c r="F3985" s="7" t="s">
        <v>132</v>
      </c>
      <c r="G3985" s="7">
        <v>524</v>
      </c>
      <c r="H3985" s="7">
        <v>0</v>
      </c>
      <c r="I3985" s="7">
        <v>0</v>
      </c>
      <c r="J3985" s="7">
        <v>524</v>
      </c>
      <c r="K3985" s="7" t="s">
        <v>0</v>
      </c>
      <c r="L3985" s="7">
        <v>1</v>
      </c>
      <c r="M3985" s="7" t="s">
        <v>8456</v>
      </c>
      <c r="N3985" s="7"/>
    </row>
    <row r="3986" spans="1:14" hidden="1" x14ac:dyDescent="0.35">
      <c r="A3986" s="7">
        <v>93324200</v>
      </c>
      <c r="B3986" s="7" t="s">
        <v>8482</v>
      </c>
      <c r="C3986" s="7" t="s">
        <v>4445</v>
      </c>
      <c r="D3986" s="7" t="s">
        <v>4452</v>
      </c>
      <c r="E3986" s="7" t="s">
        <v>0</v>
      </c>
      <c r="F3986" s="7" t="s">
        <v>132</v>
      </c>
      <c r="G3986" s="7">
        <v>975</v>
      </c>
      <c r="H3986" s="7">
        <v>0</v>
      </c>
      <c r="I3986" s="7">
        <v>0</v>
      </c>
      <c r="J3986" s="7">
        <v>975</v>
      </c>
      <c r="K3986" s="7" t="s">
        <v>0</v>
      </c>
      <c r="L3986" s="7">
        <v>1</v>
      </c>
      <c r="M3986" s="7" t="s">
        <v>8456</v>
      </c>
      <c r="N3986" s="7"/>
    </row>
    <row r="3987" spans="1:14" hidden="1" x14ac:dyDescent="0.35">
      <c r="A3987" s="7">
        <v>93324219</v>
      </c>
      <c r="B3987" s="7" t="s">
        <v>8483</v>
      </c>
      <c r="C3987" s="7" t="s">
        <v>4445</v>
      </c>
      <c r="D3987" s="7" t="s">
        <v>4452</v>
      </c>
      <c r="E3987" s="7" t="s">
        <v>0</v>
      </c>
      <c r="F3987" s="7" t="s">
        <v>132</v>
      </c>
      <c r="G3987" s="7">
        <v>2489</v>
      </c>
      <c r="H3987" s="7">
        <v>0</v>
      </c>
      <c r="I3987" s="7">
        <v>0</v>
      </c>
      <c r="J3987" s="7">
        <v>2489</v>
      </c>
      <c r="K3987" s="7" t="s">
        <v>0</v>
      </c>
      <c r="L3987" s="7">
        <v>1</v>
      </c>
      <c r="M3987" s="7" t="s">
        <v>8456</v>
      </c>
      <c r="N3987" s="7"/>
    </row>
    <row r="3988" spans="1:14" hidden="1" x14ac:dyDescent="0.35">
      <c r="A3988" s="7">
        <v>93325053</v>
      </c>
      <c r="B3988" s="7" t="s">
        <v>8484</v>
      </c>
      <c r="C3988" s="7" t="s">
        <v>4445</v>
      </c>
      <c r="D3988" s="7" t="s">
        <v>4452</v>
      </c>
      <c r="E3988" s="7" t="s">
        <v>0</v>
      </c>
      <c r="F3988" s="7" t="s">
        <v>0</v>
      </c>
      <c r="G3988" s="7">
        <v>1.34</v>
      </c>
      <c r="H3988" s="7">
        <v>0</v>
      </c>
      <c r="I3988" s="7">
        <v>0</v>
      </c>
      <c r="J3988" s="7">
        <v>1.34</v>
      </c>
      <c r="K3988" s="7" t="s">
        <v>0</v>
      </c>
      <c r="L3988" s="7">
        <v>50</v>
      </c>
      <c r="M3988" s="7" t="s">
        <v>8456</v>
      </c>
      <c r="N3988" s="7"/>
    </row>
    <row r="3989" spans="1:14" hidden="1" x14ac:dyDescent="0.35">
      <c r="A3989" s="7">
        <v>93325061</v>
      </c>
      <c r="B3989" s="7" t="s">
        <v>8485</v>
      </c>
      <c r="C3989" s="7" t="s">
        <v>4445</v>
      </c>
      <c r="D3989" s="7" t="s">
        <v>4452</v>
      </c>
      <c r="E3989" s="7" t="s">
        <v>0</v>
      </c>
      <c r="F3989" s="7" t="s">
        <v>0</v>
      </c>
      <c r="G3989" s="7">
        <v>5.75</v>
      </c>
      <c r="H3989" s="7">
        <v>0</v>
      </c>
      <c r="I3989" s="7">
        <v>0</v>
      </c>
      <c r="J3989" s="7">
        <v>5.75</v>
      </c>
      <c r="K3989" s="7" t="s">
        <v>0</v>
      </c>
      <c r="L3989" s="7">
        <v>50</v>
      </c>
      <c r="M3989" s="7" t="s">
        <v>8456</v>
      </c>
      <c r="N3989" s="7"/>
    </row>
    <row r="3990" spans="1:14" hidden="1" x14ac:dyDescent="0.35">
      <c r="A3990" s="7">
        <v>93326254</v>
      </c>
      <c r="B3990" s="7" t="s">
        <v>8486</v>
      </c>
      <c r="C3990" s="7" t="s">
        <v>4445</v>
      </c>
      <c r="D3990" s="7" t="s">
        <v>4452</v>
      </c>
      <c r="E3990" s="7" t="s">
        <v>0</v>
      </c>
      <c r="F3990" s="7" t="s">
        <v>132</v>
      </c>
      <c r="G3990" s="7">
        <v>2979.9</v>
      </c>
      <c r="H3990" s="7">
        <v>0</v>
      </c>
      <c r="I3990" s="7">
        <v>0</v>
      </c>
      <c r="J3990" s="7">
        <v>2979.9</v>
      </c>
      <c r="K3990" s="7" t="s">
        <v>0</v>
      </c>
      <c r="L3990" s="7">
        <v>1</v>
      </c>
      <c r="M3990" s="7" t="s">
        <v>8456</v>
      </c>
      <c r="N3990" s="7"/>
    </row>
    <row r="3991" spans="1:14" hidden="1" x14ac:dyDescent="0.35">
      <c r="A3991" s="7">
        <v>93326270</v>
      </c>
      <c r="B3991" s="7" t="s">
        <v>8487</v>
      </c>
      <c r="C3991" s="7" t="s">
        <v>4445</v>
      </c>
      <c r="D3991" s="7" t="s">
        <v>4452</v>
      </c>
      <c r="E3991" s="7" t="s">
        <v>0</v>
      </c>
      <c r="F3991" s="7" t="s">
        <v>132</v>
      </c>
      <c r="G3991" s="7">
        <v>6960</v>
      </c>
      <c r="H3991" s="7">
        <v>0</v>
      </c>
      <c r="I3991" s="7">
        <v>0</v>
      </c>
      <c r="J3991" s="7">
        <v>6960</v>
      </c>
      <c r="K3991" s="7" t="s">
        <v>0</v>
      </c>
      <c r="L3991" s="7">
        <v>1</v>
      </c>
      <c r="M3991" s="7" t="s">
        <v>8456</v>
      </c>
      <c r="N3991" s="7"/>
    </row>
    <row r="3992" spans="1:14" hidden="1" x14ac:dyDescent="0.35">
      <c r="A3992" s="7">
        <v>93327021</v>
      </c>
      <c r="B3992" s="7" t="s">
        <v>8488</v>
      </c>
      <c r="C3992" s="7" t="s">
        <v>4445</v>
      </c>
      <c r="D3992" s="7" t="s">
        <v>4452</v>
      </c>
      <c r="E3992" s="7" t="s">
        <v>0</v>
      </c>
      <c r="F3992" s="7" t="s">
        <v>132</v>
      </c>
      <c r="G3992" s="7">
        <v>132</v>
      </c>
      <c r="H3992" s="7">
        <v>0</v>
      </c>
      <c r="I3992" s="7">
        <v>0</v>
      </c>
      <c r="J3992" s="7">
        <v>132</v>
      </c>
      <c r="K3992" s="7" t="s">
        <v>0</v>
      </c>
      <c r="L3992" s="7">
        <v>2</v>
      </c>
      <c r="M3992" s="7" t="s">
        <v>8456</v>
      </c>
      <c r="N3992" s="7"/>
    </row>
    <row r="3993" spans="1:14" hidden="1" x14ac:dyDescent="0.35">
      <c r="A3993" s="7">
        <v>93327099</v>
      </c>
      <c r="B3993" s="7" t="s">
        <v>8489</v>
      </c>
      <c r="C3993" s="7" t="s">
        <v>4445</v>
      </c>
      <c r="D3993" s="7" t="s">
        <v>4452</v>
      </c>
      <c r="E3993" s="7" t="s">
        <v>0</v>
      </c>
      <c r="F3993" s="7" t="s">
        <v>132</v>
      </c>
      <c r="G3993" s="7">
        <v>489.48</v>
      </c>
      <c r="H3993" s="7">
        <v>0</v>
      </c>
      <c r="I3993" s="7">
        <v>0</v>
      </c>
      <c r="J3993" s="7">
        <v>489.48</v>
      </c>
      <c r="K3993" s="7" t="s">
        <v>0</v>
      </c>
      <c r="L3993" s="7">
        <v>1</v>
      </c>
      <c r="M3993" s="7" t="s">
        <v>8456</v>
      </c>
      <c r="N3993" s="7"/>
    </row>
    <row r="3994" spans="1:14" ht="38.5" hidden="1" x14ac:dyDescent="0.35">
      <c r="A3994" s="7">
        <v>93327129</v>
      </c>
      <c r="B3994" s="7" t="s">
        <v>8490</v>
      </c>
      <c r="C3994" s="7" t="s">
        <v>4445</v>
      </c>
      <c r="D3994" s="7" t="s">
        <v>4452</v>
      </c>
      <c r="E3994" s="7" t="s">
        <v>0</v>
      </c>
      <c r="F3994" s="7" t="s">
        <v>132</v>
      </c>
      <c r="G3994" s="7">
        <v>863.4</v>
      </c>
      <c r="H3994" s="7">
        <v>0</v>
      </c>
      <c r="I3994" s="7">
        <v>0</v>
      </c>
      <c r="J3994" s="7">
        <v>863.4</v>
      </c>
      <c r="K3994" s="7" t="s">
        <v>0</v>
      </c>
      <c r="L3994" s="7">
        <v>2</v>
      </c>
      <c r="M3994" s="7" t="s">
        <v>8456</v>
      </c>
      <c r="N3994" s="7"/>
    </row>
    <row r="3995" spans="1:14" hidden="1" x14ac:dyDescent="0.35">
      <c r="A3995" s="7">
        <v>93327137</v>
      </c>
      <c r="B3995" s="7" t="s">
        <v>8491</v>
      </c>
      <c r="C3995" s="7" t="s">
        <v>4445</v>
      </c>
      <c r="D3995" s="7" t="s">
        <v>4462</v>
      </c>
      <c r="E3995" s="7" t="s">
        <v>0</v>
      </c>
      <c r="F3995" s="7" t="s">
        <v>132</v>
      </c>
      <c r="G3995" s="7">
        <v>192</v>
      </c>
      <c r="H3995" s="7">
        <v>0</v>
      </c>
      <c r="I3995" s="7">
        <v>0</v>
      </c>
      <c r="J3995" s="7">
        <v>192</v>
      </c>
      <c r="K3995" s="7" t="s">
        <v>0</v>
      </c>
      <c r="L3995" s="7">
        <v>2</v>
      </c>
      <c r="M3995" s="7" t="s">
        <v>8456</v>
      </c>
      <c r="N3995" s="7"/>
    </row>
    <row r="3996" spans="1:14" ht="26" hidden="1" x14ac:dyDescent="0.35">
      <c r="A3996" s="7">
        <v>93327161</v>
      </c>
      <c r="B3996" s="7" t="s">
        <v>8492</v>
      </c>
      <c r="C3996" s="7" t="s">
        <v>4445</v>
      </c>
      <c r="D3996" s="7" t="s">
        <v>4452</v>
      </c>
      <c r="E3996" s="7" t="s">
        <v>0</v>
      </c>
      <c r="F3996" s="7" t="s">
        <v>132</v>
      </c>
      <c r="G3996" s="7">
        <v>907.52</v>
      </c>
      <c r="H3996" s="7">
        <v>0</v>
      </c>
      <c r="I3996" s="7">
        <v>0</v>
      </c>
      <c r="J3996" s="7">
        <v>907.52</v>
      </c>
      <c r="K3996" s="7" t="s">
        <v>0</v>
      </c>
      <c r="L3996" s="7">
        <v>1</v>
      </c>
      <c r="M3996" s="7" t="s">
        <v>8456</v>
      </c>
      <c r="N3996" s="7"/>
    </row>
    <row r="3997" spans="1:14" hidden="1" x14ac:dyDescent="0.35">
      <c r="A3997" s="7">
        <v>93327170</v>
      </c>
      <c r="B3997" s="7" t="s">
        <v>8493</v>
      </c>
      <c r="C3997" s="7" t="s">
        <v>4445</v>
      </c>
      <c r="D3997" s="7" t="s">
        <v>4462</v>
      </c>
      <c r="E3997" s="7" t="s">
        <v>0</v>
      </c>
      <c r="F3997" s="7" t="s">
        <v>132</v>
      </c>
      <c r="G3997" s="7">
        <v>288</v>
      </c>
      <c r="H3997" s="7">
        <v>0</v>
      </c>
      <c r="I3997" s="7">
        <v>0</v>
      </c>
      <c r="J3997" s="7">
        <v>288</v>
      </c>
      <c r="K3997" s="7" t="s">
        <v>0</v>
      </c>
      <c r="L3997" s="7">
        <v>2</v>
      </c>
      <c r="M3997" s="7" t="s">
        <v>8456</v>
      </c>
      <c r="N3997" s="7"/>
    </row>
    <row r="3998" spans="1:14" hidden="1" x14ac:dyDescent="0.35">
      <c r="A3998" s="7">
        <v>93327188</v>
      </c>
      <c r="B3998" s="7" t="s">
        <v>8494</v>
      </c>
      <c r="C3998" s="7" t="s">
        <v>4445</v>
      </c>
      <c r="D3998" s="7" t="s">
        <v>4452</v>
      </c>
      <c r="E3998" s="7" t="s">
        <v>0</v>
      </c>
      <c r="F3998" s="7" t="s">
        <v>132</v>
      </c>
      <c r="G3998" s="7">
        <v>228.81</v>
      </c>
      <c r="H3998" s="7">
        <v>0</v>
      </c>
      <c r="I3998" s="7">
        <v>0</v>
      </c>
      <c r="J3998" s="7">
        <v>228.81</v>
      </c>
      <c r="K3998" s="7" t="s">
        <v>0</v>
      </c>
      <c r="L3998" s="7">
        <v>1</v>
      </c>
      <c r="M3998" s="7" t="s">
        <v>8456</v>
      </c>
      <c r="N3998" s="7"/>
    </row>
    <row r="3999" spans="1:14" ht="26" hidden="1" x14ac:dyDescent="0.35">
      <c r="A3999" s="7">
        <v>93327194</v>
      </c>
      <c r="B3999" s="7" t="s">
        <v>8495</v>
      </c>
      <c r="C3999" s="7" t="s">
        <v>4445</v>
      </c>
      <c r="D3999" s="7" t="s">
        <v>4452</v>
      </c>
      <c r="E3999" s="7" t="s">
        <v>0</v>
      </c>
      <c r="F3999" s="7" t="s">
        <v>132</v>
      </c>
      <c r="G3999" s="7">
        <v>2300</v>
      </c>
      <c r="H3999" s="7">
        <v>0</v>
      </c>
      <c r="I3999" s="7">
        <v>0</v>
      </c>
      <c r="J3999" s="7">
        <v>2300</v>
      </c>
      <c r="K3999" s="7" t="s">
        <v>0</v>
      </c>
      <c r="L3999" s="7">
        <v>0</v>
      </c>
      <c r="M3999" s="7" t="s">
        <v>8456</v>
      </c>
      <c r="N3999" s="7"/>
    </row>
    <row r="4000" spans="1:14" ht="26" hidden="1" x14ac:dyDescent="0.35">
      <c r="A4000" s="7">
        <v>93327226</v>
      </c>
      <c r="B4000" s="7" t="s">
        <v>8496</v>
      </c>
      <c r="C4000" s="7" t="s">
        <v>4445</v>
      </c>
      <c r="D4000" s="7" t="s">
        <v>4452</v>
      </c>
      <c r="E4000" s="7" t="s">
        <v>0</v>
      </c>
      <c r="F4000" s="7" t="s">
        <v>132</v>
      </c>
      <c r="G4000" s="7">
        <v>13648.8</v>
      </c>
      <c r="H4000" s="7">
        <v>0</v>
      </c>
      <c r="I4000" s="7">
        <v>0</v>
      </c>
      <c r="J4000" s="7">
        <v>13648.8</v>
      </c>
      <c r="K4000" s="7" t="s">
        <v>0</v>
      </c>
      <c r="L4000" s="7">
        <v>1</v>
      </c>
      <c r="M4000" s="7" t="s">
        <v>8456</v>
      </c>
      <c r="N4000" s="7"/>
    </row>
    <row r="4001" spans="1:14" hidden="1" x14ac:dyDescent="0.35">
      <c r="A4001" s="7">
        <v>93327234</v>
      </c>
      <c r="B4001" s="7" t="s">
        <v>8497</v>
      </c>
      <c r="C4001" s="7" t="s">
        <v>4445</v>
      </c>
      <c r="D4001" s="7" t="s">
        <v>4452</v>
      </c>
      <c r="E4001" s="7" t="s">
        <v>0</v>
      </c>
      <c r="F4001" s="7" t="s">
        <v>132</v>
      </c>
      <c r="G4001" s="7">
        <v>3633</v>
      </c>
      <c r="H4001" s="7">
        <v>0</v>
      </c>
      <c r="I4001" s="7">
        <v>0</v>
      </c>
      <c r="J4001" s="7">
        <v>3633</v>
      </c>
      <c r="K4001" s="7" t="s">
        <v>0</v>
      </c>
      <c r="L4001" s="7">
        <v>1</v>
      </c>
      <c r="M4001" s="7" t="s">
        <v>8456</v>
      </c>
      <c r="N4001" s="7"/>
    </row>
    <row r="4002" spans="1:14" ht="26" hidden="1" x14ac:dyDescent="0.35">
      <c r="A4002" s="7">
        <v>93327285</v>
      </c>
      <c r="B4002" s="7" t="s">
        <v>8498</v>
      </c>
      <c r="C4002" s="7" t="s">
        <v>4445</v>
      </c>
      <c r="D4002" s="7" t="s">
        <v>4452</v>
      </c>
      <c r="E4002" s="7" t="s">
        <v>0</v>
      </c>
      <c r="F4002" s="7" t="s">
        <v>132</v>
      </c>
      <c r="G4002" s="7">
        <v>4394</v>
      </c>
      <c r="H4002" s="7">
        <v>0</v>
      </c>
      <c r="I4002" s="7">
        <v>0</v>
      </c>
      <c r="J4002" s="7">
        <v>4394</v>
      </c>
      <c r="K4002" s="7" t="s">
        <v>0</v>
      </c>
      <c r="L4002" s="7">
        <v>1</v>
      </c>
      <c r="M4002" s="7" t="s">
        <v>8456</v>
      </c>
      <c r="N4002" s="7"/>
    </row>
    <row r="4003" spans="1:14" ht="38.5" hidden="1" x14ac:dyDescent="0.35">
      <c r="A4003" s="7">
        <v>93327323</v>
      </c>
      <c r="B4003" s="7" t="s">
        <v>8499</v>
      </c>
      <c r="C4003" s="7" t="s">
        <v>4445</v>
      </c>
      <c r="D4003" s="7" t="s">
        <v>4452</v>
      </c>
      <c r="E4003" s="7" t="s">
        <v>0</v>
      </c>
      <c r="F4003" s="7" t="s">
        <v>132</v>
      </c>
      <c r="G4003" s="7">
        <v>36000</v>
      </c>
      <c r="H4003" s="7">
        <v>0</v>
      </c>
      <c r="I4003" s="7">
        <v>0</v>
      </c>
      <c r="J4003" s="7">
        <v>36000</v>
      </c>
      <c r="K4003" s="7" t="s">
        <v>0</v>
      </c>
      <c r="L4003" s="7">
        <v>1</v>
      </c>
      <c r="M4003" s="7" t="s">
        <v>8456</v>
      </c>
      <c r="N4003" s="7"/>
    </row>
    <row r="4004" spans="1:14" ht="26" hidden="1" x14ac:dyDescent="0.35">
      <c r="A4004" s="7">
        <v>93327335</v>
      </c>
      <c r="B4004" s="7" t="s">
        <v>8500</v>
      </c>
      <c r="C4004" s="7" t="s">
        <v>4445</v>
      </c>
      <c r="D4004" s="7" t="s">
        <v>4452</v>
      </c>
      <c r="E4004" s="7" t="s">
        <v>0</v>
      </c>
      <c r="F4004" s="7" t="s">
        <v>132</v>
      </c>
      <c r="G4004" s="7">
        <v>32472</v>
      </c>
      <c r="H4004" s="7">
        <v>0</v>
      </c>
      <c r="I4004" s="7">
        <v>0</v>
      </c>
      <c r="J4004" s="7">
        <v>32472</v>
      </c>
      <c r="K4004" s="7" t="s">
        <v>0</v>
      </c>
      <c r="L4004" s="7">
        <v>1</v>
      </c>
      <c r="M4004" s="7" t="s">
        <v>8456</v>
      </c>
      <c r="N4004" s="7"/>
    </row>
    <row r="4005" spans="1:14" ht="38.5" hidden="1" x14ac:dyDescent="0.35">
      <c r="A4005" s="7">
        <v>93327342</v>
      </c>
      <c r="B4005" s="7" t="s">
        <v>8501</v>
      </c>
      <c r="C4005" s="7" t="s">
        <v>4445</v>
      </c>
      <c r="D4005" s="7" t="s">
        <v>4452</v>
      </c>
      <c r="E4005" s="7" t="s">
        <v>0</v>
      </c>
      <c r="F4005" s="7" t="s">
        <v>132</v>
      </c>
      <c r="G4005" s="7">
        <v>42900</v>
      </c>
      <c r="H4005" s="7">
        <v>0</v>
      </c>
      <c r="I4005" s="7">
        <v>0</v>
      </c>
      <c r="J4005" s="7">
        <v>42900</v>
      </c>
      <c r="K4005" s="7" t="s">
        <v>0</v>
      </c>
      <c r="L4005" s="7">
        <v>1</v>
      </c>
      <c r="M4005" s="7" t="s">
        <v>8456</v>
      </c>
      <c r="N4005" s="7"/>
    </row>
    <row r="4006" spans="1:14" ht="38.5" hidden="1" x14ac:dyDescent="0.35">
      <c r="A4006" s="7">
        <v>93327350</v>
      </c>
      <c r="B4006" s="7" t="s">
        <v>8502</v>
      </c>
      <c r="C4006" s="7" t="s">
        <v>4445</v>
      </c>
      <c r="D4006" s="7" t="s">
        <v>4452</v>
      </c>
      <c r="E4006" s="7" t="s">
        <v>0</v>
      </c>
      <c r="F4006" s="7" t="s">
        <v>132</v>
      </c>
      <c r="G4006" s="7">
        <v>42672</v>
      </c>
      <c r="H4006" s="7">
        <v>0</v>
      </c>
      <c r="I4006" s="7">
        <v>0</v>
      </c>
      <c r="J4006" s="7">
        <v>42672</v>
      </c>
      <c r="K4006" s="7" t="s">
        <v>0</v>
      </c>
      <c r="L4006" s="7">
        <v>1</v>
      </c>
      <c r="M4006" s="7" t="s">
        <v>8456</v>
      </c>
      <c r="N4006" s="7"/>
    </row>
    <row r="4007" spans="1:14" ht="26" hidden="1" x14ac:dyDescent="0.35">
      <c r="A4007" s="7">
        <v>93327361</v>
      </c>
      <c r="B4007" s="7" t="s">
        <v>8503</v>
      </c>
      <c r="C4007" s="7" t="s">
        <v>4445</v>
      </c>
      <c r="D4007" s="7" t="s">
        <v>4452</v>
      </c>
      <c r="E4007" s="7" t="s">
        <v>0</v>
      </c>
      <c r="F4007" s="7" t="s">
        <v>132</v>
      </c>
      <c r="G4007" s="7">
        <v>12240</v>
      </c>
      <c r="H4007" s="7">
        <v>0</v>
      </c>
      <c r="I4007" s="7">
        <v>0</v>
      </c>
      <c r="J4007" s="7">
        <v>12240</v>
      </c>
      <c r="K4007" s="7" t="s">
        <v>0</v>
      </c>
      <c r="L4007" s="7">
        <v>1</v>
      </c>
      <c r="M4007" s="7" t="s">
        <v>8456</v>
      </c>
      <c r="N4007" s="7"/>
    </row>
    <row r="4008" spans="1:14" ht="26" hidden="1" x14ac:dyDescent="0.35">
      <c r="A4008" s="7">
        <v>93327373</v>
      </c>
      <c r="B4008" s="7" t="s">
        <v>8504</v>
      </c>
      <c r="C4008" s="7" t="s">
        <v>4445</v>
      </c>
      <c r="D4008" s="7" t="s">
        <v>4452</v>
      </c>
      <c r="E4008" s="7" t="s">
        <v>0</v>
      </c>
      <c r="F4008" s="7" t="s">
        <v>132</v>
      </c>
      <c r="G4008" s="7">
        <v>41800</v>
      </c>
      <c r="H4008" s="7">
        <v>0</v>
      </c>
      <c r="I4008" s="7">
        <v>0</v>
      </c>
      <c r="J4008" s="7">
        <v>41800</v>
      </c>
      <c r="K4008" s="7" t="s">
        <v>0</v>
      </c>
      <c r="L4008" s="7">
        <v>1</v>
      </c>
      <c r="M4008" s="7" t="s">
        <v>8456</v>
      </c>
      <c r="N4008" s="7"/>
    </row>
    <row r="4009" spans="1:14" ht="26" hidden="1" x14ac:dyDescent="0.35">
      <c r="A4009" s="7">
        <v>93327382</v>
      </c>
      <c r="B4009" s="7" t="s">
        <v>8505</v>
      </c>
      <c r="C4009" s="7" t="s">
        <v>4445</v>
      </c>
      <c r="D4009" s="7" t="s">
        <v>4452</v>
      </c>
      <c r="E4009" s="7" t="s">
        <v>0</v>
      </c>
      <c r="F4009" s="7" t="s">
        <v>132</v>
      </c>
      <c r="G4009" s="7">
        <v>36000</v>
      </c>
      <c r="H4009" s="7">
        <v>0</v>
      </c>
      <c r="I4009" s="7">
        <v>0</v>
      </c>
      <c r="J4009" s="7">
        <v>36000</v>
      </c>
      <c r="K4009" s="7" t="s">
        <v>0</v>
      </c>
      <c r="L4009" s="7">
        <v>1</v>
      </c>
      <c r="M4009" s="7" t="s">
        <v>8456</v>
      </c>
      <c r="N4009" s="7"/>
    </row>
    <row r="4010" spans="1:14" ht="26" hidden="1" x14ac:dyDescent="0.35">
      <c r="A4010" s="7">
        <v>93327385</v>
      </c>
      <c r="B4010" s="7" t="s">
        <v>8506</v>
      </c>
      <c r="C4010" s="7" t="s">
        <v>4445</v>
      </c>
      <c r="D4010" s="7" t="s">
        <v>4452</v>
      </c>
      <c r="E4010" s="7" t="s">
        <v>0</v>
      </c>
      <c r="F4010" s="7" t="s">
        <v>132</v>
      </c>
      <c r="G4010" s="7">
        <v>29700</v>
      </c>
      <c r="H4010" s="7">
        <v>0</v>
      </c>
      <c r="I4010" s="7">
        <v>0</v>
      </c>
      <c r="J4010" s="7">
        <v>29700</v>
      </c>
      <c r="K4010" s="7" t="s">
        <v>0</v>
      </c>
      <c r="L4010" s="7">
        <v>1</v>
      </c>
      <c r="M4010" s="7" t="s">
        <v>8456</v>
      </c>
      <c r="N4010" s="7"/>
    </row>
    <row r="4011" spans="1:14" hidden="1" x14ac:dyDescent="0.35">
      <c r="A4011" s="7">
        <v>93327402</v>
      </c>
      <c r="B4011" s="7" t="s">
        <v>8507</v>
      </c>
      <c r="C4011" s="7" t="s">
        <v>4445</v>
      </c>
      <c r="D4011" s="7" t="s">
        <v>4452</v>
      </c>
      <c r="E4011" s="7" t="s">
        <v>0</v>
      </c>
      <c r="F4011" s="7" t="s">
        <v>132</v>
      </c>
      <c r="G4011" s="7">
        <v>1200</v>
      </c>
      <c r="H4011" s="7">
        <v>0</v>
      </c>
      <c r="I4011" s="7">
        <v>0</v>
      </c>
      <c r="J4011" s="7">
        <v>1200</v>
      </c>
      <c r="K4011" s="7" t="s">
        <v>0</v>
      </c>
      <c r="L4011" s="7">
        <v>2</v>
      </c>
      <c r="M4011" s="7" t="s">
        <v>8456</v>
      </c>
      <c r="N4011" s="7"/>
    </row>
    <row r="4012" spans="1:14" ht="26" hidden="1" x14ac:dyDescent="0.35">
      <c r="A4012" s="7">
        <v>93327415</v>
      </c>
      <c r="B4012" s="7" t="s">
        <v>8508</v>
      </c>
      <c r="C4012" s="7" t="s">
        <v>4445</v>
      </c>
      <c r="D4012" s="7" t="s">
        <v>4452</v>
      </c>
      <c r="E4012" s="7" t="s">
        <v>0</v>
      </c>
      <c r="F4012" s="7" t="s">
        <v>132</v>
      </c>
      <c r="G4012" s="7">
        <v>3200</v>
      </c>
      <c r="H4012" s="7">
        <v>0</v>
      </c>
      <c r="I4012" s="7">
        <v>0</v>
      </c>
      <c r="J4012" s="7">
        <v>3200</v>
      </c>
      <c r="K4012" s="7" t="s">
        <v>0</v>
      </c>
      <c r="L4012" s="7">
        <v>1</v>
      </c>
      <c r="M4012" s="7" t="s">
        <v>8456</v>
      </c>
      <c r="N4012" s="7"/>
    </row>
    <row r="4013" spans="1:14" hidden="1" x14ac:dyDescent="0.35">
      <c r="A4013" s="7">
        <v>93327423</v>
      </c>
      <c r="B4013" s="7" t="s">
        <v>8509</v>
      </c>
      <c r="C4013" s="7" t="s">
        <v>4445</v>
      </c>
      <c r="D4013" s="7" t="s">
        <v>4452</v>
      </c>
      <c r="E4013" s="7" t="s">
        <v>0</v>
      </c>
      <c r="F4013" s="7" t="s">
        <v>0</v>
      </c>
      <c r="G4013" s="7">
        <v>420</v>
      </c>
      <c r="H4013" s="7">
        <v>0</v>
      </c>
      <c r="I4013" s="7">
        <v>0</v>
      </c>
      <c r="J4013" s="7">
        <v>420</v>
      </c>
      <c r="K4013" s="7" t="s">
        <v>0</v>
      </c>
      <c r="L4013" s="7">
        <v>1</v>
      </c>
      <c r="M4013" s="7" t="s">
        <v>8456</v>
      </c>
      <c r="N4013" s="7"/>
    </row>
    <row r="4014" spans="1:14" ht="26" hidden="1" x14ac:dyDescent="0.35">
      <c r="A4014" s="7">
        <v>93327435</v>
      </c>
      <c r="B4014" s="7" t="s">
        <v>8510</v>
      </c>
      <c r="C4014" s="7" t="s">
        <v>4445</v>
      </c>
      <c r="D4014" s="7" t="s">
        <v>4452</v>
      </c>
      <c r="E4014" s="7" t="s">
        <v>0</v>
      </c>
      <c r="F4014" s="7" t="s">
        <v>132</v>
      </c>
      <c r="G4014" s="7">
        <v>1917.6</v>
      </c>
      <c r="H4014" s="7">
        <v>0</v>
      </c>
      <c r="I4014" s="7">
        <v>0</v>
      </c>
      <c r="J4014" s="7">
        <v>1917.6</v>
      </c>
      <c r="K4014" s="7" t="s">
        <v>0</v>
      </c>
      <c r="L4014" s="7">
        <v>1</v>
      </c>
      <c r="M4014" s="7" t="s">
        <v>8456</v>
      </c>
      <c r="N4014" s="7"/>
    </row>
    <row r="4015" spans="1:14" ht="26" hidden="1" x14ac:dyDescent="0.35">
      <c r="A4015" s="7">
        <v>93327442</v>
      </c>
      <c r="B4015" s="7" t="s">
        <v>8511</v>
      </c>
      <c r="C4015" s="7" t="s">
        <v>4445</v>
      </c>
      <c r="D4015" s="7" t="s">
        <v>4452</v>
      </c>
      <c r="E4015" s="7" t="s">
        <v>0</v>
      </c>
      <c r="F4015" s="7" t="s">
        <v>132</v>
      </c>
      <c r="G4015" s="7">
        <v>6600</v>
      </c>
      <c r="H4015" s="7">
        <v>0</v>
      </c>
      <c r="I4015" s="7">
        <v>0</v>
      </c>
      <c r="J4015" s="7">
        <v>6600</v>
      </c>
      <c r="K4015" s="7" t="s">
        <v>0</v>
      </c>
      <c r="L4015" s="7">
        <v>0</v>
      </c>
      <c r="M4015" s="7" t="s">
        <v>8456</v>
      </c>
      <c r="N4015" s="7"/>
    </row>
    <row r="4016" spans="1:14" ht="26" hidden="1" x14ac:dyDescent="0.35">
      <c r="A4016" s="7">
        <v>93327451</v>
      </c>
      <c r="B4016" s="7" t="s">
        <v>8512</v>
      </c>
      <c r="C4016" s="7" t="s">
        <v>4445</v>
      </c>
      <c r="D4016" s="7" t="s">
        <v>4452</v>
      </c>
      <c r="E4016" s="7" t="s">
        <v>0</v>
      </c>
      <c r="F4016" s="7" t="s">
        <v>132</v>
      </c>
      <c r="G4016" s="7">
        <v>8262</v>
      </c>
      <c r="H4016" s="7">
        <v>0</v>
      </c>
      <c r="I4016" s="7">
        <v>0</v>
      </c>
      <c r="J4016" s="7">
        <v>8262</v>
      </c>
      <c r="K4016" s="7" t="s">
        <v>0</v>
      </c>
      <c r="L4016" s="7">
        <v>0</v>
      </c>
      <c r="M4016" s="7" t="s">
        <v>8456</v>
      </c>
      <c r="N4016" s="7"/>
    </row>
    <row r="4017" spans="1:14" ht="51" hidden="1" x14ac:dyDescent="0.35">
      <c r="A4017" s="7">
        <v>93327462</v>
      </c>
      <c r="B4017" s="7" t="s">
        <v>8513</v>
      </c>
      <c r="C4017" s="7" t="s">
        <v>4445</v>
      </c>
      <c r="D4017" s="7" t="s">
        <v>4452</v>
      </c>
      <c r="E4017" s="7" t="s">
        <v>0</v>
      </c>
      <c r="F4017" s="7" t="s">
        <v>132</v>
      </c>
      <c r="G4017" s="7">
        <v>98000</v>
      </c>
      <c r="H4017" s="7">
        <v>0</v>
      </c>
      <c r="I4017" s="7">
        <v>0</v>
      </c>
      <c r="J4017" s="7">
        <v>98000</v>
      </c>
      <c r="K4017" s="7" t="s">
        <v>0</v>
      </c>
      <c r="L4017" s="7">
        <v>1</v>
      </c>
      <c r="M4017" s="7" t="s">
        <v>8456</v>
      </c>
      <c r="N4017" s="7" t="s">
        <v>4482</v>
      </c>
    </row>
    <row r="4018" spans="1:14" hidden="1" x14ac:dyDescent="0.35">
      <c r="A4018" s="7">
        <v>93327474</v>
      </c>
      <c r="B4018" s="7" t="s">
        <v>8514</v>
      </c>
      <c r="C4018" s="7" t="s">
        <v>4445</v>
      </c>
      <c r="D4018" s="7" t="s">
        <v>4452</v>
      </c>
      <c r="E4018" s="7" t="s">
        <v>0</v>
      </c>
      <c r="F4018" s="7" t="s">
        <v>132</v>
      </c>
      <c r="G4018" s="7">
        <v>14000</v>
      </c>
      <c r="H4018" s="7">
        <v>0</v>
      </c>
      <c r="I4018" s="7">
        <v>0</v>
      </c>
      <c r="J4018" s="7">
        <v>14000</v>
      </c>
      <c r="K4018" s="7" t="s">
        <v>0</v>
      </c>
      <c r="L4018" s="7">
        <v>1</v>
      </c>
      <c r="M4018" s="7" t="s">
        <v>8456</v>
      </c>
      <c r="N4018" s="7"/>
    </row>
    <row r="4019" spans="1:14" hidden="1" x14ac:dyDescent="0.35">
      <c r="A4019" s="7">
        <v>93327490</v>
      </c>
      <c r="B4019" s="7" t="s">
        <v>8515</v>
      </c>
      <c r="C4019" s="7" t="s">
        <v>4445</v>
      </c>
      <c r="D4019" s="7" t="s">
        <v>4452</v>
      </c>
      <c r="E4019" s="7" t="s">
        <v>0</v>
      </c>
      <c r="F4019" s="7" t="s">
        <v>132</v>
      </c>
      <c r="G4019" s="7">
        <v>16200</v>
      </c>
      <c r="H4019" s="7">
        <v>0</v>
      </c>
      <c r="I4019" s="7">
        <v>0</v>
      </c>
      <c r="J4019" s="7">
        <v>16200</v>
      </c>
      <c r="K4019" s="7" t="s">
        <v>0</v>
      </c>
      <c r="L4019" s="7">
        <v>1</v>
      </c>
      <c r="M4019" s="7" t="s">
        <v>8456</v>
      </c>
      <c r="N4019" s="7"/>
    </row>
    <row r="4020" spans="1:14" hidden="1" x14ac:dyDescent="0.35">
      <c r="A4020" s="7">
        <v>93327503</v>
      </c>
      <c r="B4020" s="7" t="s">
        <v>8516</v>
      </c>
      <c r="C4020" s="7" t="s">
        <v>4445</v>
      </c>
      <c r="D4020" s="7" t="s">
        <v>4452</v>
      </c>
      <c r="E4020" s="7" t="s">
        <v>0</v>
      </c>
      <c r="F4020" s="7" t="s">
        <v>132</v>
      </c>
      <c r="G4020" s="7">
        <v>10500</v>
      </c>
      <c r="H4020" s="7">
        <v>0</v>
      </c>
      <c r="I4020" s="7">
        <v>0</v>
      </c>
      <c r="J4020" s="7">
        <v>10500</v>
      </c>
      <c r="K4020" s="7" t="s">
        <v>0</v>
      </c>
      <c r="L4020" s="7">
        <v>1</v>
      </c>
      <c r="M4020" s="7" t="s">
        <v>8456</v>
      </c>
      <c r="N4020" s="7"/>
    </row>
    <row r="4021" spans="1:14" hidden="1" x14ac:dyDescent="0.35">
      <c r="A4021" s="7">
        <v>93327520</v>
      </c>
      <c r="B4021" s="7" t="s">
        <v>8517</v>
      </c>
      <c r="C4021" s="7" t="s">
        <v>4445</v>
      </c>
      <c r="D4021" s="7" t="s">
        <v>4452</v>
      </c>
      <c r="E4021" s="7" t="s">
        <v>0</v>
      </c>
      <c r="F4021" s="7" t="s">
        <v>132</v>
      </c>
      <c r="G4021" s="7">
        <v>2000</v>
      </c>
      <c r="H4021" s="7">
        <v>0</v>
      </c>
      <c r="I4021" s="7">
        <v>0</v>
      </c>
      <c r="J4021" s="7">
        <v>2000</v>
      </c>
      <c r="K4021" s="7" t="s">
        <v>0</v>
      </c>
      <c r="L4021" s="7">
        <v>1</v>
      </c>
      <c r="M4021" s="7" t="s">
        <v>8456</v>
      </c>
      <c r="N4021" s="7"/>
    </row>
    <row r="4022" spans="1:14" hidden="1" x14ac:dyDescent="0.35">
      <c r="A4022" s="7">
        <v>93327533</v>
      </c>
      <c r="B4022" s="7" t="s">
        <v>8518</v>
      </c>
      <c r="C4022" s="7" t="s">
        <v>4445</v>
      </c>
      <c r="D4022" s="7" t="s">
        <v>4452</v>
      </c>
      <c r="E4022" s="7" t="s">
        <v>0</v>
      </c>
      <c r="F4022" s="7" t="s">
        <v>132</v>
      </c>
      <c r="G4022" s="7">
        <v>1458</v>
      </c>
      <c r="H4022" s="7">
        <v>0</v>
      </c>
      <c r="I4022" s="7">
        <v>0</v>
      </c>
      <c r="J4022" s="7">
        <v>1458</v>
      </c>
      <c r="K4022" s="7" t="s">
        <v>0</v>
      </c>
      <c r="L4022" s="7">
        <v>1</v>
      </c>
      <c r="M4022" s="7" t="s">
        <v>8456</v>
      </c>
      <c r="N4022" s="7"/>
    </row>
    <row r="4023" spans="1:14" hidden="1" x14ac:dyDescent="0.35">
      <c r="A4023" s="7">
        <v>93327545</v>
      </c>
      <c r="B4023" s="7" t="s">
        <v>8519</v>
      </c>
      <c r="C4023" s="7" t="s">
        <v>4445</v>
      </c>
      <c r="D4023" s="7" t="s">
        <v>4452</v>
      </c>
      <c r="E4023" s="7" t="s">
        <v>0</v>
      </c>
      <c r="F4023" s="7" t="s">
        <v>132</v>
      </c>
      <c r="G4023" s="7">
        <v>9030</v>
      </c>
      <c r="H4023" s="7">
        <v>0</v>
      </c>
      <c r="I4023" s="7">
        <v>0</v>
      </c>
      <c r="J4023" s="7">
        <v>9030</v>
      </c>
      <c r="K4023" s="7" t="s">
        <v>0</v>
      </c>
      <c r="L4023" s="7">
        <v>1</v>
      </c>
      <c r="M4023" s="7" t="s">
        <v>8456</v>
      </c>
      <c r="N4023" s="7"/>
    </row>
    <row r="4024" spans="1:14" ht="26" hidden="1" x14ac:dyDescent="0.35">
      <c r="A4024" s="7">
        <v>93328010</v>
      </c>
      <c r="B4024" s="7" t="s">
        <v>8520</v>
      </c>
      <c r="C4024" s="7" t="s">
        <v>4445</v>
      </c>
      <c r="D4024" s="7" t="s">
        <v>4462</v>
      </c>
      <c r="E4024" s="7" t="s">
        <v>0</v>
      </c>
      <c r="F4024" s="7" t="s">
        <v>132</v>
      </c>
      <c r="G4024" s="7">
        <v>2600</v>
      </c>
      <c r="H4024" s="7">
        <v>0</v>
      </c>
      <c r="I4024" s="7">
        <v>0</v>
      </c>
      <c r="J4024" s="7">
        <v>2600</v>
      </c>
      <c r="K4024" s="7" t="s">
        <v>0</v>
      </c>
      <c r="L4024" s="7">
        <v>3</v>
      </c>
      <c r="M4024" s="7" t="s">
        <v>8456</v>
      </c>
      <c r="N4024" s="7"/>
    </row>
    <row r="4025" spans="1:14" ht="26" hidden="1" x14ac:dyDescent="0.35">
      <c r="A4025" s="7">
        <v>93328028</v>
      </c>
      <c r="B4025" s="7" t="s">
        <v>8521</v>
      </c>
      <c r="C4025" s="7" t="s">
        <v>4445</v>
      </c>
      <c r="D4025" s="7" t="s">
        <v>4462</v>
      </c>
      <c r="E4025" s="7" t="s">
        <v>0</v>
      </c>
      <c r="F4025" s="7" t="s">
        <v>132</v>
      </c>
      <c r="G4025" s="7">
        <v>4200</v>
      </c>
      <c r="H4025" s="7">
        <v>0</v>
      </c>
      <c r="I4025" s="7">
        <v>0</v>
      </c>
      <c r="J4025" s="7">
        <v>4200</v>
      </c>
      <c r="K4025" s="7" t="s">
        <v>0</v>
      </c>
      <c r="L4025" s="7">
        <v>1</v>
      </c>
      <c r="M4025" s="7" t="s">
        <v>8456</v>
      </c>
      <c r="N4025" s="7"/>
    </row>
    <row r="4026" spans="1:14" ht="26" hidden="1" x14ac:dyDescent="0.35">
      <c r="A4026" s="7">
        <v>93328036</v>
      </c>
      <c r="B4026" s="7" t="s">
        <v>8522</v>
      </c>
      <c r="C4026" s="7" t="s">
        <v>4445</v>
      </c>
      <c r="D4026" s="7" t="s">
        <v>4462</v>
      </c>
      <c r="E4026" s="7" t="s">
        <v>0</v>
      </c>
      <c r="F4026" s="7" t="s">
        <v>132</v>
      </c>
      <c r="G4026" s="7">
        <v>800</v>
      </c>
      <c r="H4026" s="7">
        <v>0</v>
      </c>
      <c r="I4026" s="7">
        <v>0</v>
      </c>
      <c r="J4026" s="7">
        <v>800</v>
      </c>
      <c r="K4026" s="7" t="s">
        <v>0</v>
      </c>
      <c r="L4026" s="7">
        <v>4</v>
      </c>
      <c r="M4026" s="7" t="s">
        <v>8456</v>
      </c>
      <c r="N4026" s="7"/>
    </row>
    <row r="4027" spans="1:14" ht="26" hidden="1" x14ac:dyDescent="0.35">
      <c r="A4027" s="7">
        <v>93328040</v>
      </c>
      <c r="B4027" s="7" t="s">
        <v>8523</v>
      </c>
      <c r="C4027" s="7" t="s">
        <v>4445</v>
      </c>
      <c r="D4027" s="7" t="s">
        <v>4452</v>
      </c>
      <c r="E4027" s="7" t="s">
        <v>0</v>
      </c>
      <c r="F4027" s="7" t="s">
        <v>132</v>
      </c>
      <c r="G4027" s="7">
        <v>3000</v>
      </c>
      <c r="H4027" s="7">
        <v>0</v>
      </c>
      <c r="I4027" s="7">
        <v>0</v>
      </c>
      <c r="J4027" s="7">
        <v>3000</v>
      </c>
      <c r="K4027" s="7" t="s">
        <v>0</v>
      </c>
      <c r="L4027" s="7">
        <v>1</v>
      </c>
      <c r="M4027" s="7" t="s">
        <v>8456</v>
      </c>
      <c r="N4027" s="7"/>
    </row>
    <row r="4028" spans="1:14" ht="38.5" hidden="1" x14ac:dyDescent="0.35">
      <c r="A4028" s="7">
        <v>93328052</v>
      </c>
      <c r="B4028" s="7" t="s">
        <v>8524</v>
      </c>
      <c r="C4028" s="7" t="s">
        <v>4445</v>
      </c>
      <c r="D4028" s="7" t="s">
        <v>4462</v>
      </c>
      <c r="E4028" s="7" t="s">
        <v>0</v>
      </c>
      <c r="F4028" s="7" t="s">
        <v>132</v>
      </c>
      <c r="G4028" s="7">
        <v>7440</v>
      </c>
      <c r="H4028" s="7">
        <v>0</v>
      </c>
      <c r="I4028" s="7">
        <v>0</v>
      </c>
      <c r="J4028" s="7">
        <v>7440</v>
      </c>
      <c r="K4028" s="7" t="s">
        <v>0</v>
      </c>
      <c r="L4028" s="7">
        <v>1</v>
      </c>
      <c r="M4028" s="7" t="s">
        <v>8456</v>
      </c>
      <c r="N4028" s="7"/>
    </row>
    <row r="4029" spans="1:14" ht="26" hidden="1" x14ac:dyDescent="0.35">
      <c r="A4029" s="7">
        <v>93328061</v>
      </c>
      <c r="B4029" s="7" t="s">
        <v>8525</v>
      </c>
      <c r="C4029" s="7" t="s">
        <v>4445</v>
      </c>
      <c r="D4029" s="7" t="s">
        <v>4462</v>
      </c>
      <c r="E4029" s="7" t="s">
        <v>0</v>
      </c>
      <c r="F4029" s="7" t="s">
        <v>132</v>
      </c>
      <c r="G4029" s="7">
        <v>2160</v>
      </c>
      <c r="H4029" s="7">
        <v>0</v>
      </c>
      <c r="I4029" s="7">
        <v>0</v>
      </c>
      <c r="J4029" s="7">
        <v>2160</v>
      </c>
      <c r="K4029" s="7" t="s">
        <v>0</v>
      </c>
      <c r="L4029" s="7">
        <v>1</v>
      </c>
      <c r="M4029" s="7" t="s">
        <v>8456</v>
      </c>
      <c r="N4029" s="7"/>
    </row>
    <row r="4030" spans="1:14" ht="26" hidden="1" x14ac:dyDescent="0.35">
      <c r="A4030" s="7">
        <v>93328070</v>
      </c>
      <c r="B4030" s="7" t="s">
        <v>8526</v>
      </c>
      <c r="C4030" s="7" t="s">
        <v>4445</v>
      </c>
      <c r="D4030" s="7" t="s">
        <v>4462</v>
      </c>
      <c r="E4030" s="7" t="s">
        <v>0</v>
      </c>
      <c r="F4030" s="7" t="s">
        <v>132</v>
      </c>
      <c r="G4030" s="7">
        <v>758</v>
      </c>
      <c r="H4030" s="7">
        <v>0</v>
      </c>
      <c r="I4030" s="7">
        <v>0</v>
      </c>
      <c r="J4030" s="7">
        <v>758</v>
      </c>
      <c r="K4030" s="7" t="s">
        <v>0</v>
      </c>
      <c r="L4030" s="7">
        <v>1</v>
      </c>
      <c r="M4030" s="7" t="s">
        <v>8456</v>
      </c>
      <c r="N4030" s="7"/>
    </row>
    <row r="4031" spans="1:14" ht="26" hidden="1" x14ac:dyDescent="0.35">
      <c r="A4031" s="7">
        <v>93328081</v>
      </c>
      <c r="B4031" s="7" t="s">
        <v>8527</v>
      </c>
      <c r="C4031" s="7" t="s">
        <v>4445</v>
      </c>
      <c r="D4031" s="7" t="s">
        <v>4462</v>
      </c>
      <c r="E4031" s="7" t="s">
        <v>0</v>
      </c>
      <c r="F4031" s="7" t="s">
        <v>132</v>
      </c>
      <c r="G4031" s="7">
        <v>3000</v>
      </c>
      <c r="H4031" s="7">
        <v>0</v>
      </c>
      <c r="I4031" s="7">
        <v>0</v>
      </c>
      <c r="J4031" s="7">
        <v>3000</v>
      </c>
      <c r="K4031" s="7" t="s">
        <v>0</v>
      </c>
      <c r="L4031" s="7">
        <v>1</v>
      </c>
      <c r="M4031" s="7" t="s">
        <v>8456</v>
      </c>
      <c r="N4031" s="7"/>
    </row>
    <row r="4032" spans="1:14" ht="38.5" hidden="1" x14ac:dyDescent="0.35">
      <c r="A4032" s="7">
        <v>93328093</v>
      </c>
      <c r="B4032" s="7" t="s">
        <v>8528</v>
      </c>
      <c r="C4032" s="7" t="s">
        <v>4445</v>
      </c>
      <c r="D4032" s="7" t="s">
        <v>4462</v>
      </c>
      <c r="E4032" s="7" t="s">
        <v>0</v>
      </c>
      <c r="F4032" s="7" t="s">
        <v>132</v>
      </c>
      <c r="G4032" s="7">
        <v>300</v>
      </c>
      <c r="H4032" s="7">
        <v>0</v>
      </c>
      <c r="I4032" s="7">
        <v>0</v>
      </c>
      <c r="J4032" s="7">
        <v>300</v>
      </c>
      <c r="K4032" s="7" t="s">
        <v>0</v>
      </c>
      <c r="L4032" s="7">
        <v>1</v>
      </c>
      <c r="M4032" s="7" t="s">
        <v>8456</v>
      </c>
      <c r="N4032" s="7"/>
    </row>
    <row r="4033" spans="1:14" hidden="1" x14ac:dyDescent="0.35">
      <c r="A4033" s="7">
        <v>93329040</v>
      </c>
      <c r="B4033" s="7" t="s">
        <v>8529</v>
      </c>
      <c r="C4033" s="7" t="s">
        <v>4445</v>
      </c>
      <c r="D4033" s="7" t="s">
        <v>4452</v>
      </c>
      <c r="E4033" s="7" t="s">
        <v>0</v>
      </c>
      <c r="F4033" s="7" t="s">
        <v>132</v>
      </c>
      <c r="G4033" s="7">
        <v>6782.4</v>
      </c>
      <c r="H4033" s="7">
        <v>0</v>
      </c>
      <c r="I4033" s="7">
        <v>0</v>
      </c>
      <c r="J4033" s="7">
        <v>6782.4</v>
      </c>
      <c r="K4033" s="7" t="s">
        <v>0</v>
      </c>
      <c r="L4033" s="7">
        <v>1</v>
      </c>
      <c r="M4033" s="7" t="s">
        <v>8456</v>
      </c>
      <c r="N4033" s="7"/>
    </row>
    <row r="4034" spans="1:14" hidden="1" x14ac:dyDescent="0.35">
      <c r="A4034" s="7">
        <v>93329130</v>
      </c>
      <c r="B4034" s="7" t="s">
        <v>8530</v>
      </c>
      <c r="C4034" s="7" t="s">
        <v>4445</v>
      </c>
      <c r="D4034" s="7" t="s">
        <v>4462</v>
      </c>
      <c r="E4034" s="7" t="s">
        <v>0</v>
      </c>
      <c r="F4034" s="7" t="s">
        <v>132</v>
      </c>
      <c r="G4034" s="7">
        <v>2160</v>
      </c>
      <c r="H4034" s="7">
        <v>0</v>
      </c>
      <c r="I4034" s="7">
        <v>0</v>
      </c>
      <c r="J4034" s="7">
        <v>2160</v>
      </c>
      <c r="K4034" s="7" t="s">
        <v>0</v>
      </c>
      <c r="L4034" s="7">
        <v>1</v>
      </c>
      <c r="M4034" s="7" t="s">
        <v>8456</v>
      </c>
      <c r="N4034" s="7"/>
    </row>
    <row r="4035" spans="1:14" hidden="1" x14ac:dyDescent="0.35">
      <c r="A4035" s="7">
        <v>93329148</v>
      </c>
      <c r="B4035" s="7" t="s">
        <v>8531</v>
      </c>
      <c r="C4035" s="7" t="s">
        <v>4445</v>
      </c>
      <c r="D4035" s="7" t="s">
        <v>4462</v>
      </c>
      <c r="E4035" s="7" t="s">
        <v>0</v>
      </c>
      <c r="F4035" s="7" t="s">
        <v>132</v>
      </c>
      <c r="G4035" s="7">
        <v>2250</v>
      </c>
      <c r="H4035" s="7">
        <v>0</v>
      </c>
      <c r="I4035" s="7">
        <v>0</v>
      </c>
      <c r="J4035" s="7">
        <v>2250</v>
      </c>
      <c r="K4035" s="7" t="s">
        <v>0</v>
      </c>
      <c r="L4035" s="7">
        <v>1</v>
      </c>
      <c r="M4035" s="7" t="s">
        <v>8456</v>
      </c>
      <c r="N4035" s="7"/>
    </row>
    <row r="4036" spans="1:14" ht="26" hidden="1" x14ac:dyDescent="0.35">
      <c r="A4036" s="7">
        <v>93329153</v>
      </c>
      <c r="B4036" s="7" t="s">
        <v>8532</v>
      </c>
      <c r="C4036" s="7" t="s">
        <v>4445</v>
      </c>
      <c r="D4036" s="7" t="s">
        <v>4462</v>
      </c>
      <c r="E4036" s="7" t="s">
        <v>0</v>
      </c>
      <c r="F4036" s="7" t="s">
        <v>132</v>
      </c>
      <c r="G4036" s="7">
        <v>828</v>
      </c>
      <c r="H4036" s="7">
        <v>0</v>
      </c>
      <c r="I4036" s="7">
        <v>0</v>
      </c>
      <c r="J4036" s="7">
        <v>828</v>
      </c>
      <c r="K4036" s="7" t="s">
        <v>0</v>
      </c>
      <c r="L4036" s="7">
        <v>2</v>
      </c>
      <c r="M4036" s="7" t="s">
        <v>8456</v>
      </c>
      <c r="N4036" s="7"/>
    </row>
    <row r="4037" spans="1:14" hidden="1" x14ac:dyDescent="0.35">
      <c r="A4037" s="7">
        <v>93329156</v>
      </c>
      <c r="B4037" s="7" t="s">
        <v>8533</v>
      </c>
      <c r="C4037" s="7" t="s">
        <v>4445</v>
      </c>
      <c r="D4037" s="7" t="s">
        <v>4452</v>
      </c>
      <c r="E4037" s="7" t="s">
        <v>0</v>
      </c>
      <c r="F4037" s="7" t="s">
        <v>132</v>
      </c>
      <c r="G4037" s="7">
        <v>2500</v>
      </c>
      <c r="H4037" s="7">
        <v>0</v>
      </c>
      <c r="I4037" s="7">
        <v>0</v>
      </c>
      <c r="J4037" s="7">
        <v>2500</v>
      </c>
      <c r="K4037" s="7" t="s">
        <v>0</v>
      </c>
      <c r="L4037" s="7">
        <v>2</v>
      </c>
      <c r="M4037" s="7" t="s">
        <v>8456</v>
      </c>
      <c r="N4037" s="7"/>
    </row>
    <row r="4038" spans="1:14" hidden="1" x14ac:dyDescent="0.35">
      <c r="A4038" s="7">
        <v>93329164</v>
      </c>
      <c r="B4038" s="7" t="s">
        <v>8534</v>
      </c>
      <c r="C4038" s="7" t="s">
        <v>4445</v>
      </c>
      <c r="D4038" s="7" t="s">
        <v>4462</v>
      </c>
      <c r="E4038" s="7" t="s">
        <v>0</v>
      </c>
      <c r="F4038" s="7" t="s">
        <v>0</v>
      </c>
      <c r="G4038" s="7">
        <v>84.02</v>
      </c>
      <c r="H4038" s="7">
        <v>0</v>
      </c>
      <c r="I4038" s="7">
        <v>0</v>
      </c>
      <c r="J4038" s="7">
        <v>84.02</v>
      </c>
      <c r="K4038" s="7" t="s">
        <v>0</v>
      </c>
      <c r="L4038" s="7">
        <v>1</v>
      </c>
      <c r="M4038" s="7" t="s">
        <v>8456</v>
      </c>
      <c r="N4038" s="7"/>
    </row>
    <row r="4039" spans="1:14" hidden="1" x14ac:dyDescent="0.35">
      <c r="A4039" s="7">
        <v>93329172</v>
      </c>
      <c r="B4039" s="7" t="s">
        <v>8535</v>
      </c>
      <c r="C4039" s="7" t="s">
        <v>4445</v>
      </c>
      <c r="D4039" s="7" t="s">
        <v>4452</v>
      </c>
      <c r="E4039" s="7" t="s">
        <v>0</v>
      </c>
      <c r="F4039" s="7" t="s">
        <v>132</v>
      </c>
      <c r="G4039" s="7">
        <v>8800</v>
      </c>
      <c r="H4039" s="7">
        <v>0</v>
      </c>
      <c r="I4039" s="7">
        <v>0</v>
      </c>
      <c r="J4039" s="7">
        <v>8800</v>
      </c>
      <c r="K4039" s="7" t="s">
        <v>0</v>
      </c>
      <c r="L4039" s="7">
        <v>1</v>
      </c>
      <c r="M4039" s="7" t="s">
        <v>8456</v>
      </c>
      <c r="N4039" s="7"/>
    </row>
    <row r="4040" spans="1:14" ht="26" hidden="1" x14ac:dyDescent="0.35">
      <c r="A4040" s="7">
        <v>93329199</v>
      </c>
      <c r="B4040" s="7" t="s">
        <v>8536</v>
      </c>
      <c r="C4040" s="7" t="s">
        <v>4445</v>
      </c>
      <c r="D4040" s="7" t="s">
        <v>4462</v>
      </c>
      <c r="E4040" s="7" t="s">
        <v>0</v>
      </c>
      <c r="F4040" s="7" t="s">
        <v>0</v>
      </c>
      <c r="G4040" s="7">
        <v>323.39999999999998</v>
      </c>
      <c r="H4040" s="7">
        <v>0</v>
      </c>
      <c r="I4040" s="7">
        <v>0</v>
      </c>
      <c r="J4040" s="7">
        <v>323.39999999999998</v>
      </c>
      <c r="K4040" s="7" t="s">
        <v>0</v>
      </c>
      <c r="L4040" s="7">
        <v>1</v>
      </c>
      <c r="M4040" s="7" t="s">
        <v>8456</v>
      </c>
      <c r="N4040" s="7"/>
    </row>
    <row r="4041" spans="1:14" ht="26" hidden="1" x14ac:dyDescent="0.35">
      <c r="A4041" s="7">
        <v>93329229</v>
      </c>
      <c r="B4041" s="7" t="s">
        <v>8537</v>
      </c>
      <c r="C4041" s="7" t="s">
        <v>4445</v>
      </c>
      <c r="D4041" s="7" t="s">
        <v>4452</v>
      </c>
      <c r="E4041" s="7" t="s">
        <v>0</v>
      </c>
      <c r="F4041" s="7" t="s">
        <v>132</v>
      </c>
      <c r="G4041" s="7">
        <v>10420.799999999999</v>
      </c>
      <c r="H4041" s="7">
        <v>0</v>
      </c>
      <c r="I4041" s="7">
        <v>0</v>
      </c>
      <c r="J4041" s="7">
        <v>10420.799999999999</v>
      </c>
      <c r="K4041" s="7" t="s">
        <v>0</v>
      </c>
      <c r="L4041" s="7">
        <v>1</v>
      </c>
      <c r="M4041" s="7" t="s">
        <v>8456</v>
      </c>
      <c r="N4041" s="7"/>
    </row>
    <row r="4042" spans="1:14" hidden="1" x14ac:dyDescent="0.35">
      <c r="A4042" s="7">
        <v>93329241</v>
      </c>
      <c r="B4042" s="7" t="s">
        <v>8538</v>
      </c>
      <c r="C4042" s="7" t="s">
        <v>4445</v>
      </c>
      <c r="D4042" s="7" t="s">
        <v>4452</v>
      </c>
      <c r="E4042" s="7" t="s">
        <v>0</v>
      </c>
      <c r="F4042" s="7" t="s">
        <v>132</v>
      </c>
      <c r="G4042" s="7">
        <v>311</v>
      </c>
      <c r="H4042" s="7">
        <v>0</v>
      </c>
      <c r="I4042" s="7">
        <v>0</v>
      </c>
      <c r="J4042" s="7">
        <v>311</v>
      </c>
      <c r="K4042" s="7" t="s">
        <v>0</v>
      </c>
      <c r="L4042" s="7">
        <v>2</v>
      </c>
      <c r="M4042" s="7" t="s">
        <v>8456</v>
      </c>
      <c r="N4042" s="7"/>
    </row>
    <row r="4043" spans="1:14" ht="26" hidden="1" x14ac:dyDescent="0.35">
      <c r="A4043" s="7">
        <v>93329242</v>
      </c>
      <c r="B4043" s="7" t="s">
        <v>8539</v>
      </c>
      <c r="C4043" s="7" t="s">
        <v>4445</v>
      </c>
      <c r="D4043" s="7" t="s">
        <v>4452</v>
      </c>
      <c r="E4043" s="7" t="s">
        <v>0</v>
      </c>
      <c r="F4043" s="7" t="s">
        <v>132</v>
      </c>
      <c r="G4043" s="7">
        <v>840</v>
      </c>
      <c r="H4043" s="7">
        <v>0</v>
      </c>
      <c r="I4043" s="7">
        <v>0</v>
      </c>
      <c r="J4043" s="7">
        <v>840</v>
      </c>
      <c r="K4043" s="7" t="s">
        <v>0</v>
      </c>
      <c r="L4043" s="7">
        <v>1</v>
      </c>
      <c r="M4043" s="7" t="s">
        <v>8456</v>
      </c>
      <c r="N4043" s="7"/>
    </row>
    <row r="4044" spans="1:14" hidden="1" x14ac:dyDescent="0.35">
      <c r="A4044" s="7">
        <v>93329246</v>
      </c>
      <c r="B4044" s="7" t="s">
        <v>8540</v>
      </c>
      <c r="C4044" s="7" t="s">
        <v>4445</v>
      </c>
      <c r="D4044" s="7" t="s">
        <v>4452</v>
      </c>
      <c r="E4044" s="7" t="s">
        <v>0</v>
      </c>
      <c r="F4044" s="7" t="s">
        <v>0</v>
      </c>
      <c r="G4044" s="7">
        <v>311</v>
      </c>
      <c r="H4044" s="7">
        <v>0</v>
      </c>
      <c r="I4044" s="7">
        <v>0</v>
      </c>
      <c r="J4044" s="7">
        <v>311</v>
      </c>
      <c r="K4044" s="7" t="s">
        <v>0</v>
      </c>
      <c r="L4044" s="7">
        <v>2</v>
      </c>
      <c r="M4044" s="7" t="s">
        <v>8456</v>
      </c>
      <c r="N4044" s="7"/>
    </row>
    <row r="4045" spans="1:14" hidden="1" x14ac:dyDescent="0.35">
      <c r="A4045" s="7">
        <v>93329251</v>
      </c>
      <c r="B4045" s="7" t="s">
        <v>8541</v>
      </c>
      <c r="C4045" s="7" t="s">
        <v>4445</v>
      </c>
      <c r="D4045" s="7" t="s">
        <v>4452</v>
      </c>
      <c r="E4045" s="7" t="s">
        <v>0</v>
      </c>
      <c r="F4045" s="7" t="s">
        <v>0</v>
      </c>
      <c r="G4045" s="7">
        <v>311</v>
      </c>
      <c r="H4045" s="7">
        <v>0</v>
      </c>
      <c r="I4045" s="7">
        <v>0</v>
      </c>
      <c r="J4045" s="7">
        <v>311</v>
      </c>
      <c r="K4045" s="7" t="s">
        <v>0</v>
      </c>
      <c r="L4045" s="7">
        <v>1</v>
      </c>
      <c r="M4045" s="7" t="s">
        <v>8456</v>
      </c>
      <c r="N4045" s="7"/>
    </row>
    <row r="4046" spans="1:14" ht="26" hidden="1" x14ac:dyDescent="0.35">
      <c r="A4046" s="7">
        <v>93329253</v>
      </c>
      <c r="B4046" s="7" t="s">
        <v>8542</v>
      </c>
      <c r="C4046" s="7" t="s">
        <v>4445</v>
      </c>
      <c r="D4046" s="7" t="s">
        <v>4452</v>
      </c>
      <c r="E4046" s="7" t="s">
        <v>0</v>
      </c>
      <c r="F4046" s="7" t="s">
        <v>132</v>
      </c>
      <c r="G4046" s="7">
        <v>1424.4</v>
      </c>
      <c r="H4046" s="7">
        <v>0</v>
      </c>
      <c r="I4046" s="7">
        <v>0</v>
      </c>
      <c r="J4046" s="7">
        <v>1424.4</v>
      </c>
      <c r="K4046" s="7" t="s">
        <v>0</v>
      </c>
      <c r="L4046" s="7">
        <v>2</v>
      </c>
      <c r="M4046" s="7" t="s">
        <v>8456</v>
      </c>
      <c r="N4046" s="7"/>
    </row>
    <row r="4047" spans="1:14" hidden="1" x14ac:dyDescent="0.35">
      <c r="A4047" s="7">
        <v>93329260</v>
      </c>
      <c r="B4047" s="7" t="s">
        <v>8543</v>
      </c>
      <c r="C4047" s="7" t="s">
        <v>4445</v>
      </c>
      <c r="D4047" s="7" t="s">
        <v>4452</v>
      </c>
      <c r="E4047" s="7" t="s">
        <v>0</v>
      </c>
      <c r="F4047" s="7" t="s">
        <v>0</v>
      </c>
      <c r="G4047" s="7">
        <v>311</v>
      </c>
      <c r="H4047" s="7">
        <v>0</v>
      </c>
      <c r="I4047" s="7">
        <v>0</v>
      </c>
      <c r="J4047" s="7">
        <v>311</v>
      </c>
      <c r="K4047" s="7" t="s">
        <v>0</v>
      </c>
      <c r="L4047" s="7">
        <v>1</v>
      </c>
      <c r="M4047" s="7" t="s">
        <v>8456</v>
      </c>
      <c r="N4047" s="7"/>
    </row>
    <row r="4048" spans="1:14" hidden="1" x14ac:dyDescent="0.35">
      <c r="A4048" s="7">
        <v>93329263</v>
      </c>
      <c r="B4048" s="7" t="s">
        <v>8544</v>
      </c>
      <c r="C4048" s="7" t="s">
        <v>4445</v>
      </c>
      <c r="D4048" s="7" t="s">
        <v>4452</v>
      </c>
      <c r="E4048" s="7" t="s">
        <v>0</v>
      </c>
      <c r="F4048" s="7" t="s">
        <v>0</v>
      </c>
      <c r="G4048" s="7">
        <v>114.48</v>
      </c>
      <c r="H4048" s="7">
        <v>0</v>
      </c>
      <c r="I4048" s="7">
        <v>0</v>
      </c>
      <c r="J4048" s="7">
        <v>114.48</v>
      </c>
      <c r="K4048" s="7" t="s">
        <v>0</v>
      </c>
      <c r="L4048" s="7">
        <v>1</v>
      </c>
      <c r="M4048" s="7" t="s">
        <v>8456</v>
      </c>
      <c r="N4048" s="7"/>
    </row>
    <row r="4049" spans="1:14" ht="26" hidden="1" x14ac:dyDescent="0.35">
      <c r="A4049" s="7">
        <v>93329265</v>
      </c>
      <c r="B4049" s="7" t="s">
        <v>8545</v>
      </c>
      <c r="C4049" s="7" t="s">
        <v>4445</v>
      </c>
      <c r="D4049" s="7" t="s">
        <v>4452</v>
      </c>
      <c r="E4049" s="7" t="s">
        <v>0</v>
      </c>
      <c r="F4049" s="7" t="s">
        <v>132</v>
      </c>
      <c r="G4049" s="7">
        <v>2640</v>
      </c>
      <c r="H4049" s="7">
        <v>0</v>
      </c>
      <c r="I4049" s="7">
        <v>0</v>
      </c>
      <c r="J4049" s="7">
        <v>2640</v>
      </c>
      <c r="K4049" s="7" t="s">
        <v>0</v>
      </c>
      <c r="L4049" s="7">
        <v>1</v>
      </c>
      <c r="M4049" s="7" t="s">
        <v>8456</v>
      </c>
      <c r="N4049" s="7"/>
    </row>
    <row r="4050" spans="1:14" ht="26" hidden="1" x14ac:dyDescent="0.35">
      <c r="A4050" s="7">
        <v>93329267</v>
      </c>
      <c r="B4050" s="7" t="s">
        <v>8546</v>
      </c>
      <c r="C4050" s="7" t="s">
        <v>4445</v>
      </c>
      <c r="D4050" s="7" t="s">
        <v>4452</v>
      </c>
      <c r="E4050" s="7" t="s">
        <v>0</v>
      </c>
      <c r="F4050" s="7" t="s">
        <v>132</v>
      </c>
      <c r="G4050" s="7">
        <v>393.6</v>
      </c>
      <c r="H4050" s="7">
        <v>0</v>
      </c>
      <c r="I4050" s="7">
        <v>0</v>
      </c>
      <c r="J4050" s="7">
        <v>393.6</v>
      </c>
      <c r="K4050" s="7" t="s">
        <v>0</v>
      </c>
      <c r="L4050" s="7">
        <v>1</v>
      </c>
      <c r="M4050" s="7" t="s">
        <v>8456</v>
      </c>
      <c r="N4050" s="7"/>
    </row>
    <row r="4051" spans="1:14" hidden="1" x14ac:dyDescent="0.35">
      <c r="A4051" s="7">
        <v>93329270</v>
      </c>
      <c r="B4051" s="7" t="s">
        <v>8547</v>
      </c>
      <c r="C4051" s="7" t="s">
        <v>4445</v>
      </c>
      <c r="D4051" s="7" t="s">
        <v>4452</v>
      </c>
      <c r="E4051" s="7" t="s">
        <v>0</v>
      </c>
      <c r="F4051" s="7" t="s">
        <v>0</v>
      </c>
      <c r="G4051" s="7">
        <v>79.34</v>
      </c>
      <c r="H4051" s="7">
        <v>0</v>
      </c>
      <c r="I4051" s="7">
        <v>0</v>
      </c>
      <c r="J4051" s="7">
        <v>79.34</v>
      </c>
      <c r="K4051" s="7" t="s">
        <v>0</v>
      </c>
      <c r="L4051" s="7">
        <v>1</v>
      </c>
      <c r="M4051" s="7" t="s">
        <v>8456</v>
      </c>
      <c r="N4051" s="7"/>
    </row>
    <row r="4052" spans="1:14" ht="26" hidden="1" x14ac:dyDescent="0.35">
      <c r="A4052" s="7">
        <v>93329273</v>
      </c>
      <c r="B4052" s="7" t="s">
        <v>8548</v>
      </c>
      <c r="C4052" s="7" t="s">
        <v>4445</v>
      </c>
      <c r="D4052" s="7" t="s">
        <v>4462</v>
      </c>
      <c r="E4052" s="7" t="s">
        <v>0</v>
      </c>
      <c r="F4052" s="7" t="s">
        <v>132</v>
      </c>
      <c r="G4052" s="7">
        <v>4600</v>
      </c>
      <c r="H4052" s="7">
        <v>0</v>
      </c>
      <c r="I4052" s="7">
        <v>0</v>
      </c>
      <c r="J4052" s="7">
        <v>4600</v>
      </c>
      <c r="K4052" s="7" t="s">
        <v>0</v>
      </c>
      <c r="L4052" s="7">
        <v>1</v>
      </c>
      <c r="M4052" s="7" t="s">
        <v>8456</v>
      </c>
      <c r="N4052" s="7"/>
    </row>
    <row r="4053" spans="1:14" hidden="1" x14ac:dyDescent="0.35">
      <c r="A4053" s="7">
        <v>93329275</v>
      </c>
      <c r="B4053" s="7" t="s">
        <v>8549</v>
      </c>
      <c r="C4053" s="7" t="s">
        <v>4445</v>
      </c>
      <c r="D4053" s="7" t="s">
        <v>4452</v>
      </c>
      <c r="E4053" s="7" t="s">
        <v>0</v>
      </c>
      <c r="F4053" s="7" t="s">
        <v>0</v>
      </c>
      <c r="G4053" s="7">
        <v>48.05</v>
      </c>
      <c r="H4053" s="7">
        <v>0</v>
      </c>
      <c r="I4053" s="7">
        <v>0</v>
      </c>
      <c r="J4053" s="7">
        <v>48.05</v>
      </c>
      <c r="K4053" s="7" t="s">
        <v>0</v>
      </c>
      <c r="L4053" s="7">
        <v>1</v>
      </c>
      <c r="M4053" s="7" t="s">
        <v>8456</v>
      </c>
      <c r="N4053" s="7"/>
    </row>
    <row r="4054" spans="1:14" ht="26" hidden="1" x14ac:dyDescent="0.35">
      <c r="A4054" s="7">
        <v>93329277</v>
      </c>
      <c r="B4054" s="7" t="s">
        <v>8550</v>
      </c>
      <c r="C4054" s="7" t="s">
        <v>4445</v>
      </c>
      <c r="D4054" s="7" t="s">
        <v>4462</v>
      </c>
      <c r="E4054" s="7" t="s">
        <v>0</v>
      </c>
      <c r="F4054" s="7" t="s">
        <v>0</v>
      </c>
      <c r="G4054" s="7">
        <v>117.6</v>
      </c>
      <c r="H4054" s="7">
        <v>0</v>
      </c>
      <c r="I4054" s="7">
        <v>0</v>
      </c>
      <c r="J4054" s="7">
        <v>117.6</v>
      </c>
      <c r="K4054" s="7" t="s">
        <v>0</v>
      </c>
      <c r="L4054" s="7">
        <v>1</v>
      </c>
      <c r="M4054" s="7" t="s">
        <v>8456</v>
      </c>
      <c r="N4054" s="7"/>
    </row>
    <row r="4055" spans="1:14" ht="26" hidden="1" x14ac:dyDescent="0.35">
      <c r="A4055" s="7">
        <v>93329278</v>
      </c>
      <c r="B4055" s="7" t="s">
        <v>8551</v>
      </c>
      <c r="C4055" s="7" t="s">
        <v>4445</v>
      </c>
      <c r="D4055" s="7" t="s">
        <v>4452</v>
      </c>
      <c r="E4055" s="7" t="s">
        <v>0</v>
      </c>
      <c r="F4055" s="7" t="s">
        <v>132</v>
      </c>
      <c r="G4055" s="7">
        <v>5400</v>
      </c>
      <c r="H4055" s="7">
        <v>0</v>
      </c>
      <c r="I4055" s="7">
        <v>0</v>
      </c>
      <c r="J4055" s="7">
        <v>5400</v>
      </c>
      <c r="K4055" s="7" t="s">
        <v>0</v>
      </c>
      <c r="L4055" s="7">
        <v>1</v>
      </c>
      <c r="M4055" s="7" t="s">
        <v>8456</v>
      </c>
      <c r="N4055" s="7"/>
    </row>
    <row r="4056" spans="1:14" hidden="1" x14ac:dyDescent="0.35">
      <c r="A4056" s="7">
        <v>93329281</v>
      </c>
      <c r="B4056" s="7" t="s">
        <v>8552</v>
      </c>
      <c r="C4056" s="7" t="s">
        <v>4445</v>
      </c>
      <c r="D4056" s="7" t="s">
        <v>4452</v>
      </c>
      <c r="E4056" s="7" t="s">
        <v>0</v>
      </c>
      <c r="F4056" s="7" t="s">
        <v>0</v>
      </c>
      <c r="G4056" s="7">
        <v>141.12</v>
      </c>
      <c r="H4056" s="7">
        <v>0</v>
      </c>
      <c r="I4056" s="7">
        <v>0</v>
      </c>
      <c r="J4056" s="7">
        <v>141.12</v>
      </c>
      <c r="K4056" s="7" t="s">
        <v>0</v>
      </c>
      <c r="L4056" s="7">
        <v>1</v>
      </c>
      <c r="M4056" s="7" t="s">
        <v>8456</v>
      </c>
      <c r="N4056" s="7"/>
    </row>
    <row r="4057" spans="1:14" hidden="1" x14ac:dyDescent="0.35">
      <c r="A4057" s="7">
        <v>93329283</v>
      </c>
      <c r="B4057" s="7" t="s">
        <v>8553</v>
      </c>
      <c r="C4057" s="7" t="s">
        <v>4445</v>
      </c>
      <c r="D4057" s="7" t="s">
        <v>4462</v>
      </c>
      <c r="E4057" s="7" t="s">
        <v>0</v>
      </c>
      <c r="F4057" s="7" t="s">
        <v>132</v>
      </c>
      <c r="G4057" s="7">
        <v>4720</v>
      </c>
      <c r="H4057" s="7">
        <v>0</v>
      </c>
      <c r="I4057" s="7">
        <v>0</v>
      </c>
      <c r="J4057" s="7">
        <v>4720</v>
      </c>
      <c r="K4057" s="7" t="s">
        <v>0</v>
      </c>
      <c r="L4057" s="7">
        <v>1</v>
      </c>
      <c r="M4057" s="7" t="s">
        <v>8456</v>
      </c>
      <c r="N4057" s="7"/>
    </row>
    <row r="4058" spans="1:14" hidden="1" x14ac:dyDescent="0.35">
      <c r="A4058" s="7">
        <v>93329290</v>
      </c>
      <c r="B4058" s="7" t="s">
        <v>8554</v>
      </c>
      <c r="C4058" s="7" t="s">
        <v>4445</v>
      </c>
      <c r="D4058" s="7" t="s">
        <v>4452</v>
      </c>
      <c r="E4058" s="7" t="s">
        <v>0</v>
      </c>
      <c r="F4058" s="7" t="s">
        <v>0</v>
      </c>
      <c r="G4058" s="7">
        <v>304.5</v>
      </c>
      <c r="H4058" s="7">
        <v>0</v>
      </c>
      <c r="I4058" s="7">
        <v>0</v>
      </c>
      <c r="J4058" s="7">
        <v>304.5</v>
      </c>
      <c r="K4058" s="7" t="s">
        <v>0</v>
      </c>
      <c r="L4058" s="7">
        <v>1</v>
      </c>
      <c r="M4058" s="7" t="s">
        <v>8456</v>
      </c>
      <c r="N4058" s="7"/>
    </row>
    <row r="4059" spans="1:14" hidden="1" x14ac:dyDescent="0.35">
      <c r="A4059" s="7">
        <v>93329304</v>
      </c>
      <c r="B4059" s="7" t="s">
        <v>8555</v>
      </c>
      <c r="C4059" s="7" t="s">
        <v>4445</v>
      </c>
      <c r="D4059" s="7" t="s">
        <v>4452</v>
      </c>
      <c r="E4059" s="7" t="s">
        <v>0</v>
      </c>
      <c r="F4059" s="7" t="s">
        <v>132</v>
      </c>
      <c r="G4059" s="7">
        <v>2928.24</v>
      </c>
      <c r="H4059" s="7">
        <v>0</v>
      </c>
      <c r="I4059" s="7">
        <v>0</v>
      </c>
      <c r="J4059" s="7">
        <v>2928.24</v>
      </c>
      <c r="K4059" s="7" t="s">
        <v>0</v>
      </c>
      <c r="L4059" s="7">
        <v>1</v>
      </c>
      <c r="M4059" s="7" t="s">
        <v>8456</v>
      </c>
      <c r="N4059" s="7"/>
    </row>
    <row r="4060" spans="1:14" hidden="1" x14ac:dyDescent="0.35">
      <c r="A4060" s="7">
        <v>93329325</v>
      </c>
      <c r="B4060" s="7" t="s">
        <v>8556</v>
      </c>
      <c r="C4060" s="7" t="s">
        <v>4445</v>
      </c>
      <c r="D4060" s="7" t="s">
        <v>4452</v>
      </c>
      <c r="E4060" s="7" t="s">
        <v>0</v>
      </c>
      <c r="F4060" s="7" t="s">
        <v>132</v>
      </c>
      <c r="G4060" s="7">
        <v>330</v>
      </c>
      <c r="H4060" s="7">
        <v>0</v>
      </c>
      <c r="I4060" s="7">
        <v>0</v>
      </c>
      <c r="J4060" s="7">
        <v>330</v>
      </c>
      <c r="K4060" s="7" t="s">
        <v>0</v>
      </c>
      <c r="L4060" s="7">
        <v>1</v>
      </c>
      <c r="M4060" s="7" t="s">
        <v>8456</v>
      </c>
      <c r="N4060" s="7"/>
    </row>
    <row r="4061" spans="1:14" ht="26" hidden="1" x14ac:dyDescent="0.35">
      <c r="A4061" s="7">
        <v>93329332</v>
      </c>
      <c r="B4061" s="7" t="s">
        <v>8557</v>
      </c>
      <c r="C4061" s="7" t="s">
        <v>4445</v>
      </c>
      <c r="D4061" s="7" t="s">
        <v>4452</v>
      </c>
      <c r="E4061" s="7" t="s">
        <v>0</v>
      </c>
      <c r="F4061" s="7" t="s">
        <v>132</v>
      </c>
      <c r="G4061" s="7">
        <v>912</v>
      </c>
      <c r="H4061" s="7">
        <v>0</v>
      </c>
      <c r="I4061" s="7">
        <v>0</v>
      </c>
      <c r="J4061" s="7">
        <v>912</v>
      </c>
      <c r="K4061" s="7" t="s">
        <v>0</v>
      </c>
      <c r="L4061" s="7">
        <v>1</v>
      </c>
      <c r="M4061" s="7" t="s">
        <v>8456</v>
      </c>
      <c r="N4061" s="7"/>
    </row>
    <row r="4062" spans="1:14" hidden="1" x14ac:dyDescent="0.35">
      <c r="A4062" s="7">
        <v>93361220</v>
      </c>
      <c r="B4062" s="7" t="s">
        <v>8558</v>
      </c>
      <c r="C4062" s="7" t="s">
        <v>4445</v>
      </c>
      <c r="D4062" s="7" t="s">
        <v>4462</v>
      </c>
      <c r="E4062" s="7" t="s">
        <v>0</v>
      </c>
      <c r="F4062" s="7" t="s">
        <v>132</v>
      </c>
      <c r="G4062" s="7">
        <v>110</v>
      </c>
      <c r="H4062" s="7">
        <v>0</v>
      </c>
      <c r="I4062" s="7">
        <v>0</v>
      </c>
      <c r="J4062" s="7">
        <v>110</v>
      </c>
      <c r="K4062" s="7" t="s">
        <v>0</v>
      </c>
      <c r="L4062" s="7">
        <v>1</v>
      </c>
      <c r="M4062" s="7" t="s">
        <v>4515</v>
      </c>
      <c r="N4062" s="7"/>
    </row>
    <row r="4063" spans="1:14" hidden="1" x14ac:dyDescent="0.35">
      <c r="A4063" s="7">
        <v>93361238</v>
      </c>
      <c r="B4063" s="7" t="s">
        <v>8559</v>
      </c>
      <c r="C4063" s="7" t="s">
        <v>4445</v>
      </c>
      <c r="D4063" s="7" t="s">
        <v>4462</v>
      </c>
      <c r="E4063" s="7" t="s">
        <v>0</v>
      </c>
      <c r="F4063" s="7" t="s">
        <v>132</v>
      </c>
      <c r="G4063" s="7">
        <v>200</v>
      </c>
      <c r="H4063" s="7">
        <v>0</v>
      </c>
      <c r="I4063" s="7">
        <v>0</v>
      </c>
      <c r="J4063" s="7">
        <v>200</v>
      </c>
      <c r="K4063" s="7" t="s">
        <v>0</v>
      </c>
      <c r="L4063" s="7">
        <v>1</v>
      </c>
      <c r="M4063" s="7" t="s">
        <v>4515</v>
      </c>
      <c r="N4063" s="7"/>
    </row>
    <row r="4064" spans="1:14" hidden="1" x14ac:dyDescent="0.35">
      <c r="A4064" s="7">
        <v>93361246</v>
      </c>
      <c r="B4064" s="7" t="s">
        <v>8560</v>
      </c>
      <c r="C4064" s="7" t="s">
        <v>4445</v>
      </c>
      <c r="D4064" s="7" t="s">
        <v>4462</v>
      </c>
      <c r="E4064" s="7" t="s">
        <v>0</v>
      </c>
      <c r="F4064" s="7" t="s">
        <v>132</v>
      </c>
      <c r="G4064" s="7">
        <v>90</v>
      </c>
      <c r="H4064" s="7">
        <v>0</v>
      </c>
      <c r="I4064" s="7">
        <v>0</v>
      </c>
      <c r="J4064" s="7">
        <v>90</v>
      </c>
      <c r="K4064" s="7" t="s">
        <v>0</v>
      </c>
      <c r="L4064" s="7">
        <v>1</v>
      </c>
      <c r="M4064" s="7" t="s">
        <v>4515</v>
      </c>
      <c r="N4064" s="7"/>
    </row>
    <row r="4065" spans="1:14" hidden="1" x14ac:dyDescent="0.35">
      <c r="A4065" s="7">
        <v>93361252</v>
      </c>
      <c r="B4065" s="7" t="s">
        <v>8561</v>
      </c>
      <c r="C4065" s="7" t="s">
        <v>4445</v>
      </c>
      <c r="D4065" s="7" t="s">
        <v>4462</v>
      </c>
      <c r="E4065" s="7" t="s">
        <v>0</v>
      </c>
      <c r="F4065" s="7" t="s">
        <v>132</v>
      </c>
      <c r="G4065" s="7">
        <v>180</v>
      </c>
      <c r="H4065" s="7">
        <v>0</v>
      </c>
      <c r="I4065" s="7">
        <v>0</v>
      </c>
      <c r="J4065" s="7">
        <v>180</v>
      </c>
      <c r="K4065" s="7" t="s">
        <v>0</v>
      </c>
      <c r="L4065" s="7">
        <v>1</v>
      </c>
      <c r="M4065" s="7" t="s">
        <v>4515</v>
      </c>
      <c r="N4065" s="7"/>
    </row>
    <row r="4066" spans="1:14" hidden="1" x14ac:dyDescent="0.35">
      <c r="A4066" s="7">
        <v>93361263</v>
      </c>
      <c r="B4066" s="7" t="s">
        <v>8562</v>
      </c>
      <c r="C4066" s="7" t="s">
        <v>4445</v>
      </c>
      <c r="D4066" s="7" t="s">
        <v>4462</v>
      </c>
      <c r="E4066" s="7" t="s">
        <v>0</v>
      </c>
      <c r="F4066" s="7" t="s">
        <v>132</v>
      </c>
      <c r="G4066" s="7">
        <v>100</v>
      </c>
      <c r="H4066" s="7">
        <v>0</v>
      </c>
      <c r="I4066" s="7">
        <v>0</v>
      </c>
      <c r="J4066" s="7">
        <v>100</v>
      </c>
      <c r="K4066" s="7" t="s">
        <v>0</v>
      </c>
      <c r="L4066" s="7">
        <v>1</v>
      </c>
      <c r="M4066" s="7" t="s">
        <v>4515</v>
      </c>
      <c r="N4066" s="7"/>
    </row>
    <row r="4067" spans="1:14" hidden="1" x14ac:dyDescent="0.35">
      <c r="A4067" s="7">
        <v>93361267</v>
      </c>
      <c r="B4067" s="7" t="s">
        <v>8563</v>
      </c>
      <c r="C4067" s="7" t="s">
        <v>4445</v>
      </c>
      <c r="D4067" s="7" t="s">
        <v>4452</v>
      </c>
      <c r="E4067" s="7" t="s">
        <v>0</v>
      </c>
      <c r="F4067" s="7" t="s">
        <v>0</v>
      </c>
      <c r="G4067" s="7">
        <v>40.5</v>
      </c>
      <c r="H4067" s="7">
        <v>0</v>
      </c>
      <c r="I4067" s="7">
        <v>0</v>
      </c>
      <c r="J4067" s="7">
        <v>40.5</v>
      </c>
      <c r="K4067" s="7" t="s">
        <v>0</v>
      </c>
      <c r="L4067" s="7">
        <v>1</v>
      </c>
      <c r="M4067" s="7" t="s">
        <v>8456</v>
      </c>
      <c r="N4067" s="7"/>
    </row>
    <row r="4068" spans="1:14" hidden="1" x14ac:dyDescent="0.35">
      <c r="A4068" s="7">
        <v>93361269</v>
      </c>
      <c r="B4068" s="7" t="s">
        <v>8564</v>
      </c>
      <c r="C4068" s="7" t="s">
        <v>4445</v>
      </c>
      <c r="D4068" s="7" t="s">
        <v>4452</v>
      </c>
      <c r="E4068" s="7" t="s">
        <v>0</v>
      </c>
      <c r="F4068" s="7" t="s">
        <v>0</v>
      </c>
      <c r="G4068" s="7">
        <v>60.75</v>
      </c>
      <c r="H4068" s="7">
        <v>0</v>
      </c>
      <c r="I4068" s="7">
        <v>0</v>
      </c>
      <c r="J4068" s="7">
        <v>60.75</v>
      </c>
      <c r="K4068" s="7" t="s">
        <v>0</v>
      </c>
      <c r="L4068" s="7">
        <v>1</v>
      </c>
      <c r="M4068" s="7" t="s">
        <v>8456</v>
      </c>
      <c r="N4068" s="7"/>
    </row>
    <row r="4069" spans="1:14" hidden="1" x14ac:dyDescent="0.35">
      <c r="A4069" s="7">
        <v>93361270</v>
      </c>
      <c r="B4069" s="7" t="s">
        <v>8565</v>
      </c>
      <c r="C4069" s="7" t="s">
        <v>4445</v>
      </c>
      <c r="D4069" s="7" t="s">
        <v>4462</v>
      </c>
      <c r="E4069" s="7" t="s">
        <v>0</v>
      </c>
      <c r="F4069" s="7" t="s">
        <v>132</v>
      </c>
      <c r="G4069" s="7">
        <v>2864</v>
      </c>
      <c r="H4069" s="7">
        <v>0</v>
      </c>
      <c r="I4069" s="7">
        <v>0</v>
      </c>
      <c r="J4069" s="7">
        <v>2864</v>
      </c>
      <c r="K4069" s="7" t="s">
        <v>0</v>
      </c>
      <c r="L4069" s="7">
        <v>0</v>
      </c>
      <c r="M4069" s="7" t="s">
        <v>8456</v>
      </c>
      <c r="N4069" s="7"/>
    </row>
    <row r="4070" spans="1:14" hidden="1" x14ac:dyDescent="0.35">
      <c r="A4070" s="7">
        <v>93361274</v>
      </c>
      <c r="B4070" s="7" t="s">
        <v>8566</v>
      </c>
      <c r="C4070" s="7" t="s">
        <v>4445</v>
      </c>
      <c r="D4070" s="7" t="s">
        <v>4462</v>
      </c>
      <c r="E4070" s="7" t="s">
        <v>0</v>
      </c>
      <c r="F4070" s="7" t="s">
        <v>132</v>
      </c>
      <c r="G4070" s="7">
        <v>420</v>
      </c>
      <c r="H4070" s="7">
        <v>0</v>
      </c>
      <c r="I4070" s="7">
        <v>0</v>
      </c>
      <c r="J4070" s="7">
        <v>420</v>
      </c>
      <c r="K4070" s="7" t="s">
        <v>0</v>
      </c>
      <c r="L4070" s="7">
        <v>1</v>
      </c>
      <c r="M4070" s="7" t="s">
        <v>8456</v>
      </c>
      <c r="N4070" s="7"/>
    </row>
    <row r="4071" spans="1:14" hidden="1" x14ac:dyDescent="0.35">
      <c r="A4071" s="7">
        <v>93371101</v>
      </c>
      <c r="B4071" s="7" t="s">
        <v>8567</v>
      </c>
      <c r="C4071" s="7" t="s">
        <v>4445</v>
      </c>
      <c r="D4071" s="7" t="s">
        <v>4452</v>
      </c>
      <c r="E4071" s="7" t="s">
        <v>0</v>
      </c>
      <c r="F4071" s="7" t="s">
        <v>132</v>
      </c>
      <c r="G4071" s="7">
        <v>616.5</v>
      </c>
      <c r="H4071" s="7">
        <v>0</v>
      </c>
      <c r="I4071" s="7">
        <v>0</v>
      </c>
      <c r="J4071" s="7">
        <v>616.5</v>
      </c>
      <c r="K4071" s="7" t="s">
        <v>0</v>
      </c>
      <c r="L4071" s="7">
        <v>1</v>
      </c>
      <c r="M4071" s="7" t="s">
        <v>8456</v>
      </c>
      <c r="N4071" s="7"/>
    </row>
    <row r="4072" spans="1:14" hidden="1" x14ac:dyDescent="0.35">
      <c r="A4072" s="7">
        <v>93381212</v>
      </c>
      <c r="B4072" s="7" t="s">
        <v>8568</v>
      </c>
      <c r="C4072" s="7" t="s">
        <v>4445</v>
      </c>
      <c r="D4072" s="7" t="s">
        <v>4452</v>
      </c>
      <c r="E4072" s="7" t="s">
        <v>0</v>
      </c>
      <c r="F4072" s="7" t="s">
        <v>132</v>
      </c>
      <c r="G4072" s="7">
        <v>1525</v>
      </c>
      <c r="H4072" s="7">
        <v>0</v>
      </c>
      <c r="I4072" s="7">
        <v>0</v>
      </c>
      <c r="J4072" s="7">
        <v>1525</v>
      </c>
      <c r="K4072" s="7" t="s">
        <v>0</v>
      </c>
      <c r="L4072" s="7">
        <v>2</v>
      </c>
      <c r="M4072" s="7" t="s">
        <v>8456</v>
      </c>
      <c r="N4072" s="7"/>
    </row>
    <row r="4073" spans="1:14" hidden="1" x14ac:dyDescent="0.35">
      <c r="A4073" s="7">
        <v>93381220</v>
      </c>
      <c r="B4073" s="7" t="s">
        <v>8569</v>
      </c>
      <c r="C4073" s="7" t="s">
        <v>4445</v>
      </c>
      <c r="D4073" s="7" t="s">
        <v>4452</v>
      </c>
      <c r="E4073" s="7" t="s">
        <v>0</v>
      </c>
      <c r="F4073" s="7" t="s">
        <v>132</v>
      </c>
      <c r="G4073" s="7">
        <v>2290</v>
      </c>
      <c r="H4073" s="7">
        <v>0</v>
      </c>
      <c r="I4073" s="7">
        <v>0</v>
      </c>
      <c r="J4073" s="7">
        <v>2290</v>
      </c>
      <c r="K4073" s="7" t="s">
        <v>0</v>
      </c>
      <c r="L4073" s="7">
        <v>2</v>
      </c>
      <c r="M4073" s="7" t="s">
        <v>8456</v>
      </c>
      <c r="N4073" s="7"/>
    </row>
    <row r="4074" spans="1:14" ht="26" hidden="1" x14ac:dyDescent="0.35">
      <c r="A4074" s="7">
        <v>93381235</v>
      </c>
      <c r="B4074" s="7" t="s">
        <v>8570</v>
      </c>
      <c r="C4074" s="7" t="s">
        <v>4445</v>
      </c>
      <c r="D4074" s="7" t="s">
        <v>4452</v>
      </c>
      <c r="E4074" s="7" t="s">
        <v>0</v>
      </c>
      <c r="F4074" s="7" t="s">
        <v>132</v>
      </c>
      <c r="G4074" s="7">
        <v>4224</v>
      </c>
      <c r="H4074" s="7">
        <v>0</v>
      </c>
      <c r="I4074" s="7">
        <v>0</v>
      </c>
      <c r="J4074" s="7">
        <v>4224</v>
      </c>
      <c r="K4074" s="7" t="s">
        <v>0</v>
      </c>
      <c r="L4074" s="7">
        <v>1</v>
      </c>
      <c r="M4074" s="7" t="s">
        <v>8456</v>
      </c>
      <c r="N4074" s="7"/>
    </row>
    <row r="4075" spans="1:14" hidden="1" x14ac:dyDescent="0.35">
      <c r="A4075" s="7">
        <v>93391129</v>
      </c>
      <c r="B4075" s="7" t="s">
        <v>8571</v>
      </c>
      <c r="C4075" s="7" t="s">
        <v>4445</v>
      </c>
      <c r="D4075" s="7" t="s">
        <v>4452</v>
      </c>
      <c r="E4075" s="7" t="s">
        <v>0</v>
      </c>
      <c r="F4075" s="7" t="s">
        <v>132</v>
      </c>
      <c r="G4075" s="7">
        <v>308</v>
      </c>
      <c r="H4075" s="7">
        <v>0</v>
      </c>
      <c r="I4075" s="7">
        <v>0</v>
      </c>
      <c r="J4075" s="7">
        <v>308</v>
      </c>
      <c r="K4075" s="7" t="s">
        <v>0</v>
      </c>
      <c r="L4075" s="7">
        <v>1</v>
      </c>
      <c r="M4075" s="7" t="s">
        <v>8456</v>
      </c>
      <c r="N4075" s="7"/>
    </row>
    <row r="4076" spans="1:14" hidden="1" x14ac:dyDescent="0.35">
      <c r="A4076" s="7">
        <v>93391145</v>
      </c>
      <c r="B4076" s="7" t="s">
        <v>8572</v>
      </c>
      <c r="C4076" s="7" t="s">
        <v>4445</v>
      </c>
      <c r="D4076" s="7" t="s">
        <v>4452</v>
      </c>
      <c r="E4076" s="7" t="s">
        <v>0</v>
      </c>
      <c r="F4076" s="7" t="s">
        <v>0</v>
      </c>
      <c r="G4076" s="7">
        <v>77</v>
      </c>
      <c r="H4076" s="7">
        <v>0</v>
      </c>
      <c r="I4076" s="7">
        <v>0</v>
      </c>
      <c r="J4076" s="7">
        <v>77</v>
      </c>
      <c r="K4076" s="7" t="s">
        <v>0</v>
      </c>
      <c r="L4076" s="7">
        <v>1</v>
      </c>
      <c r="M4076" s="7" t="s">
        <v>8456</v>
      </c>
      <c r="N4076" s="7"/>
    </row>
    <row r="4077" spans="1:14" hidden="1" x14ac:dyDescent="0.35">
      <c r="A4077" s="7">
        <v>93391170</v>
      </c>
      <c r="B4077" s="7" t="s">
        <v>8573</v>
      </c>
      <c r="C4077" s="7" t="s">
        <v>4445</v>
      </c>
      <c r="D4077" s="7" t="s">
        <v>4452</v>
      </c>
      <c r="E4077" s="7" t="s">
        <v>0</v>
      </c>
      <c r="F4077" s="7" t="s">
        <v>132</v>
      </c>
      <c r="G4077" s="7">
        <v>1059.94</v>
      </c>
      <c r="H4077" s="7">
        <v>0</v>
      </c>
      <c r="I4077" s="7">
        <v>0</v>
      </c>
      <c r="J4077" s="7">
        <v>1059.94</v>
      </c>
      <c r="K4077" s="7" t="s">
        <v>0</v>
      </c>
      <c r="L4077" s="7">
        <v>1</v>
      </c>
      <c r="M4077" s="7" t="s">
        <v>8456</v>
      </c>
      <c r="N4077" s="7"/>
    </row>
    <row r="4078" spans="1:14" hidden="1" x14ac:dyDescent="0.35">
      <c r="A4078" s="7">
        <v>93391196</v>
      </c>
      <c r="B4078" s="7" t="s">
        <v>8574</v>
      </c>
      <c r="C4078" s="7" t="s">
        <v>4445</v>
      </c>
      <c r="D4078" s="7" t="s">
        <v>4452</v>
      </c>
      <c r="E4078" s="7" t="s">
        <v>0</v>
      </c>
      <c r="F4078" s="7" t="s">
        <v>0</v>
      </c>
      <c r="G4078" s="7">
        <v>912.45</v>
      </c>
      <c r="H4078" s="7">
        <v>0</v>
      </c>
      <c r="I4078" s="7">
        <v>0</v>
      </c>
      <c r="J4078" s="7">
        <v>912.45</v>
      </c>
      <c r="K4078" s="7" t="s">
        <v>0</v>
      </c>
      <c r="L4078" s="7">
        <v>1</v>
      </c>
      <c r="M4078" s="7" t="s">
        <v>8456</v>
      </c>
      <c r="N4078" s="7"/>
    </row>
    <row r="4079" spans="1:14" ht="26" hidden="1" x14ac:dyDescent="0.35">
      <c r="A4079" s="7">
        <v>93391218</v>
      </c>
      <c r="B4079" s="7" t="s">
        <v>8575</v>
      </c>
      <c r="C4079" s="7" t="s">
        <v>4445</v>
      </c>
      <c r="D4079" s="7" t="s">
        <v>4452</v>
      </c>
      <c r="E4079" s="7" t="s">
        <v>0</v>
      </c>
      <c r="F4079" s="7" t="s">
        <v>0</v>
      </c>
      <c r="G4079" s="7">
        <v>78</v>
      </c>
      <c r="H4079" s="7">
        <v>0</v>
      </c>
      <c r="I4079" s="7">
        <v>0</v>
      </c>
      <c r="J4079" s="7">
        <v>78</v>
      </c>
      <c r="K4079" s="7" t="s">
        <v>0</v>
      </c>
      <c r="L4079" s="7">
        <v>1</v>
      </c>
      <c r="M4079" s="7" t="s">
        <v>8456</v>
      </c>
      <c r="N4079" s="7"/>
    </row>
    <row r="4080" spans="1:14" hidden="1" x14ac:dyDescent="0.35">
      <c r="A4080" s="7">
        <v>93392150</v>
      </c>
      <c r="B4080" s="7" t="s">
        <v>8576</v>
      </c>
      <c r="C4080" s="7" t="s">
        <v>4445</v>
      </c>
      <c r="D4080" s="7" t="s">
        <v>4452</v>
      </c>
      <c r="E4080" s="7" t="s">
        <v>0</v>
      </c>
      <c r="F4080" s="7" t="s">
        <v>132</v>
      </c>
      <c r="G4080" s="7">
        <v>496.8</v>
      </c>
      <c r="H4080" s="7">
        <v>0</v>
      </c>
      <c r="I4080" s="7">
        <v>0</v>
      </c>
      <c r="J4080" s="7">
        <v>496.8</v>
      </c>
      <c r="K4080" s="7" t="s">
        <v>0</v>
      </c>
      <c r="L4080" s="7">
        <v>1</v>
      </c>
      <c r="M4080" s="7" t="s">
        <v>8456</v>
      </c>
      <c r="N4080" s="7"/>
    </row>
    <row r="4081" spans="1:14" ht="26" hidden="1" x14ac:dyDescent="0.35">
      <c r="A4081" s="7">
        <v>93392176</v>
      </c>
      <c r="B4081" s="7" t="s">
        <v>8577</v>
      </c>
      <c r="C4081" s="7" t="s">
        <v>4445</v>
      </c>
      <c r="D4081" s="7" t="s">
        <v>4452</v>
      </c>
      <c r="E4081" s="7" t="s">
        <v>0</v>
      </c>
      <c r="F4081" s="7" t="s">
        <v>132</v>
      </c>
      <c r="G4081" s="7">
        <v>1071.9000000000001</v>
      </c>
      <c r="H4081" s="7">
        <v>0</v>
      </c>
      <c r="I4081" s="7">
        <v>0</v>
      </c>
      <c r="J4081" s="7">
        <v>1071.9000000000001</v>
      </c>
      <c r="K4081" s="7" t="s">
        <v>0</v>
      </c>
      <c r="L4081" s="7">
        <v>1</v>
      </c>
      <c r="M4081" s="7" t="s">
        <v>8456</v>
      </c>
      <c r="N4081" s="7"/>
    </row>
    <row r="4082" spans="1:14" hidden="1" x14ac:dyDescent="0.35">
      <c r="A4082" s="7">
        <v>93392184</v>
      </c>
      <c r="B4082" s="7" t="s">
        <v>8578</v>
      </c>
      <c r="C4082" s="7" t="s">
        <v>4445</v>
      </c>
      <c r="D4082" s="7" t="s">
        <v>4452</v>
      </c>
      <c r="E4082" s="7" t="s">
        <v>0</v>
      </c>
      <c r="F4082" s="7" t="s">
        <v>132</v>
      </c>
      <c r="G4082" s="7">
        <v>665.7</v>
      </c>
      <c r="H4082" s="7">
        <v>0</v>
      </c>
      <c r="I4082" s="7">
        <v>0</v>
      </c>
      <c r="J4082" s="7">
        <v>665.7</v>
      </c>
      <c r="K4082" s="7" t="s">
        <v>0</v>
      </c>
      <c r="L4082" s="7">
        <v>1</v>
      </c>
      <c r="M4082" s="7" t="s">
        <v>8456</v>
      </c>
      <c r="N4082" s="7"/>
    </row>
    <row r="4083" spans="1:14" ht="26" hidden="1" x14ac:dyDescent="0.35">
      <c r="A4083" s="7">
        <v>93392192</v>
      </c>
      <c r="B4083" s="7" t="s">
        <v>8579</v>
      </c>
      <c r="C4083" s="7" t="s">
        <v>4445</v>
      </c>
      <c r="D4083" s="7" t="s">
        <v>4452</v>
      </c>
      <c r="E4083" s="7" t="s">
        <v>0</v>
      </c>
      <c r="F4083" s="7" t="s">
        <v>132</v>
      </c>
      <c r="G4083" s="7">
        <v>300</v>
      </c>
      <c r="H4083" s="7">
        <v>0</v>
      </c>
      <c r="I4083" s="7">
        <v>0</v>
      </c>
      <c r="J4083" s="7">
        <v>300</v>
      </c>
      <c r="K4083" s="7" t="s">
        <v>0</v>
      </c>
      <c r="L4083" s="7">
        <v>1</v>
      </c>
      <c r="M4083" s="7" t="s">
        <v>8456</v>
      </c>
      <c r="N4083" s="7"/>
    </row>
    <row r="4084" spans="1:14" ht="26" hidden="1" x14ac:dyDescent="0.35">
      <c r="A4084" s="7">
        <v>93392206</v>
      </c>
      <c r="B4084" s="7" t="s">
        <v>8580</v>
      </c>
      <c r="C4084" s="7" t="s">
        <v>4445</v>
      </c>
      <c r="D4084" s="7" t="s">
        <v>4452</v>
      </c>
      <c r="E4084" s="7" t="s">
        <v>0</v>
      </c>
      <c r="F4084" s="7" t="s">
        <v>132</v>
      </c>
      <c r="G4084" s="7">
        <v>193.6</v>
      </c>
      <c r="H4084" s="7">
        <v>0</v>
      </c>
      <c r="I4084" s="7">
        <v>0</v>
      </c>
      <c r="J4084" s="7">
        <v>193.6</v>
      </c>
      <c r="K4084" s="7" t="s">
        <v>0</v>
      </c>
      <c r="L4084" s="7">
        <v>1</v>
      </c>
      <c r="M4084" s="7" t="s">
        <v>8456</v>
      </c>
      <c r="N4084" s="7"/>
    </row>
    <row r="4085" spans="1:14" ht="26" hidden="1" x14ac:dyDescent="0.35">
      <c r="A4085" s="7">
        <v>93392214</v>
      </c>
      <c r="B4085" s="7" t="s">
        <v>8581</v>
      </c>
      <c r="C4085" s="7" t="s">
        <v>4445</v>
      </c>
      <c r="D4085" s="7" t="s">
        <v>4452</v>
      </c>
      <c r="E4085" s="7" t="s">
        <v>0</v>
      </c>
      <c r="F4085" s="7" t="s">
        <v>132</v>
      </c>
      <c r="G4085" s="7">
        <v>957.35</v>
      </c>
      <c r="H4085" s="7">
        <v>0</v>
      </c>
      <c r="I4085" s="7">
        <v>0</v>
      </c>
      <c r="J4085" s="7">
        <v>957.35</v>
      </c>
      <c r="K4085" s="7" t="s">
        <v>0</v>
      </c>
      <c r="L4085" s="7">
        <v>1</v>
      </c>
      <c r="M4085" s="7" t="s">
        <v>8456</v>
      </c>
      <c r="N4085" s="7"/>
    </row>
    <row r="4086" spans="1:14" ht="26" hidden="1" x14ac:dyDescent="0.35">
      <c r="A4086" s="7">
        <v>93392222</v>
      </c>
      <c r="B4086" s="7" t="s">
        <v>8582</v>
      </c>
      <c r="C4086" s="7" t="s">
        <v>4445</v>
      </c>
      <c r="D4086" s="7" t="s">
        <v>4452</v>
      </c>
      <c r="E4086" s="7" t="s">
        <v>0</v>
      </c>
      <c r="F4086" s="7" t="s">
        <v>132</v>
      </c>
      <c r="G4086" s="7">
        <v>2694.95</v>
      </c>
      <c r="H4086" s="7">
        <v>0</v>
      </c>
      <c r="I4086" s="7">
        <v>0</v>
      </c>
      <c r="J4086" s="7">
        <v>2694.95</v>
      </c>
      <c r="K4086" s="7" t="s">
        <v>0</v>
      </c>
      <c r="L4086" s="7">
        <v>1</v>
      </c>
      <c r="M4086" s="7" t="s">
        <v>8456</v>
      </c>
      <c r="N4086" s="7"/>
    </row>
    <row r="4087" spans="1:14" ht="26" hidden="1" x14ac:dyDescent="0.35">
      <c r="A4087" s="7">
        <v>93392230</v>
      </c>
      <c r="B4087" s="7" t="s">
        <v>8583</v>
      </c>
      <c r="C4087" s="7" t="s">
        <v>4445</v>
      </c>
      <c r="D4087" s="7" t="s">
        <v>4452</v>
      </c>
      <c r="E4087" s="7" t="s">
        <v>0</v>
      </c>
      <c r="F4087" s="7" t="s">
        <v>132</v>
      </c>
      <c r="G4087" s="7">
        <v>1490.17</v>
      </c>
      <c r="H4087" s="7">
        <v>0</v>
      </c>
      <c r="I4087" s="7">
        <v>0</v>
      </c>
      <c r="J4087" s="7">
        <v>1490.17</v>
      </c>
      <c r="K4087" s="7" t="s">
        <v>0</v>
      </c>
      <c r="L4087" s="7">
        <v>1</v>
      </c>
      <c r="M4087" s="7" t="s">
        <v>8456</v>
      </c>
      <c r="N4087" s="7"/>
    </row>
    <row r="4088" spans="1:14" ht="26" hidden="1" x14ac:dyDescent="0.35">
      <c r="A4088" s="7">
        <v>93392241</v>
      </c>
      <c r="B4088" s="7" t="s">
        <v>8584</v>
      </c>
      <c r="C4088" s="7" t="s">
        <v>4445</v>
      </c>
      <c r="D4088" s="7" t="s">
        <v>4452</v>
      </c>
      <c r="E4088" s="7" t="s">
        <v>0</v>
      </c>
      <c r="F4088" s="7" t="s">
        <v>132</v>
      </c>
      <c r="G4088" s="7">
        <v>5160.92</v>
      </c>
      <c r="H4088" s="7">
        <v>0</v>
      </c>
      <c r="I4088" s="7">
        <v>0</v>
      </c>
      <c r="J4088" s="7">
        <v>5160.92</v>
      </c>
      <c r="K4088" s="7" t="s">
        <v>0</v>
      </c>
      <c r="L4088" s="7">
        <v>0</v>
      </c>
      <c r="M4088" s="7" t="s">
        <v>8456</v>
      </c>
      <c r="N4088" s="7"/>
    </row>
    <row r="4089" spans="1:14" ht="26" hidden="1" x14ac:dyDescent="0.35">
      <c r="A4089" s="7">
        <v>93392265</v>
      </c>
      <c r="B4089" s="7" t="s">
        <v>8585</v>
      </c>
      <c r="C4089" s="7" t="s">
        <v>4445</v>
      </c>
      <c r="D4089" s="7" t="s">
        <v>4452</v>
      </c>
      <c r="E4089" s="7" t="s">
        <v>0</v>
      </c>
      <c r="F4089" s="7" t="s">
        <v>132</v>
      </c>
      <c r="G4089" s="7">
        <v>187.11</v>
      </c>
      <c r="H4089" s="7">
        <v>0</v>
      </c>
      <c r="I4089" s="7">
        <v>0</v>
      </c>
      <c r="J4089" s="7">
        <v>187.11</v>
      </c>
      <c r="K4089" s="7" t="s">
        <v>0</v>
      </c>
      <c r="L4089" s="7">
        <v>3</v>
      </c>
      <c r="M4089" s="7" t="s">
        <v>8456</v>
      </c>
      <c r="N4089" s="7"/>
    </row>
    <row r="4090" spans="1:14" ht="26" hidden="1" x14ac:dyDescent="0.35">
      <c r="A4090" s="7">
        <v>93392273</v>
      </c>
      <c r="B4090" s="7" t="s">
        <v>8586</v>
      </c>
      <c r="C4090" s="7" t="s">
        <v>4445</v>
      </c>
      <c r="D4090" s="7" t="s">
        <v>4452</v>
      </c>
      <c r="E4090" s="7" t="s">
        <v>0</v>
      </c>
      <c r="F4090" s="7" t="s">
        <v>132</v>
      </c>
      <c r="G4090" s="7">
        <v>418</v>
      </c>
      <c r="H4090" s="7">
        <v>0</v>
      </c>
      <c r="I4090" s="7">
        <v>0</v>
      </c>
      <c r="J4090" s="7">
        <v>418</v>
      </c>
      <c r="K4090" s="7" t="s">
        <v>0</v>
      </c>
      <c r="L4090" s="7">
        <v>1</v>
      </c>
      <c r="M4090" s="7" t="s">
        <v>8456</v>
      </c>
      <c r="N4090" s="7"/>
    </row>
    <row r="4091" spans="1:14" hidden="1" x14ac:dyDescent="0.35">
      <c r="A4091" s="7">
        <v>93392281</v>
      </c>
      <c r="B4091" s="7" t="s">
        <v>8587</v>
      </c>
      <c r="C4091" s="7" t="s">
        <v>4445</v>
      </c>
      <c r="D4091" s="7" t="s">
        <v>4452</v>
      </c>
      <c r="E4091" s="7" t="s">
        <v>0</v>
      </c>
      <c r="F4091" s="7" t="s">
        <v>132</v>
      </c>
      <c r="G4091" s="7">
        <v>352</v>
      </c>
      <c r="H4091" s="7">
        <v>0</v>
      </c>
      <c r="I4091" s="7">
        <v>0</v>
      </c>
      <c r="J4091" s="7">
        <v>352</v>
      </c>
      <c r="K4091" s="7" t="s">
        <v>0</v>
      </c>
      <c r="L4091" s="7">
        <v>1</v>
      </c>
      <c r="M4091" s="7" t="s">
        <v>8456</v>
      </c>
      <c r="N4091" s="7"/>
    </row>
    <row r="4092" spans="1:14" ht="26" hidden="1" x14ac:dyDescent="0.35">
      <c r="A4092" s="7">
        <v>93392301</v>
      </c>
      <c r="B4092" s="7" t="s">
        <v>8588</v>
      </c>
      <c r="C4092" s="7" t="s">
        <v>4445</v>
      </c>
      <c r="D4092" s="7" t="s">
        <v>4452</v>
      </c>
      <c r="E4092" s="7" t="s">
        <v>0</v>
      </c>
      <c r="F4092" s="7" t="s">
        <v>132</v>
      </c>
      <c r="G4092" s="7">
        <v>3960</v>
      </c>
      <c r="H4092" s="7">
        <v>0</v>
      </c>
      <c r="I4092" s="7">
        <v>0</v>
      </c>
      <c r="J4092" s="7">
        <v>3960</v>
      </c>
      <c r="K4092" s="7" t="s">
        <v>0</v>
      </c>
      <c r="L4092" s="7">
        <v>2</v>
      </c>
      <c r="M4092" s="7" t="s">
        <v>8456</v>
      </c>
      <c r="N4092" s="7"/>
    </row>
    <row r="4093" spans="1:14" hidden="1" x14ac:dyDescent="0.35">
      <c r="A4093" s="7">
        <v>93392303</v>
      </c>
      <c r="B4093" s="7" t="s">
        <v>8589</v>
      </c>
      <c r="C4093" s="7" t="s">
        <v>4445</v>
      </c>
      <c r="D4093" s="7" t="s">
        <v>4452</v>
      </c>
      <c r="E4093" s="7" t="s">
        <v>0</v>
      </c>
      <c r="F4093" s="7" t="s">
        <v>0</v>
      </c>
      <c r="G4093" s="7">
        <v>60.75</v>
      </c>
      <c r="H4093" s="7">
        <v>0</v>
      </c>
      <c r="I4093" s="7">
        <v>0</v>
      </c>
      <c r="J4093" s="7">
        <v>60.75</v>
      </c>
      <c r="K4093" s="7" t="s">
        <v>0</v>
      </c>
      <c r="L4093" s="7">
        <v>1</v>
      </c>
      <c r="M4093" s="7" t="s">
        <v>8456</v>
      </c>
      <c r="N4093" s="7"/>
    </row>
    <row r="4094" spans="1:14" ht="26" hidden="1" x14ac:dyDescent="0.35">
      <c r="A4094" s="7">
        <v>93392311</v>
      </c>
      <c r="B4094" s="7" t="s">
        <v>8590</v>
      </c>
      <c r="C4094" s="7" t="s">
        <v>4445</v>
      </c>
      <c r="D4094" s="7" t="s">
        <v>4452</v>
      </c>
      <c r="E4094" s="7" t="s">
        <v>0</v>
      </c>
      <c r="F4094" s="7" t="s">
        <v>0</v>
      </c>
      <c r="G4094" s="7">
        <v>19.8</v>
      </c>
      <c r="H4094" s="7">
        <v>0</v>
      </c>
      <c r="I4094" s="7">
        <v>0</v>
      </c>
      <c r="J4094" s="7">
        <v>19.8</v>
      </c>
      <c r="K4094" s="7" t="s">
        <v>0</v>
      </c>
      <c r="L4094" s="7">
        <v>1</v>
      </c>
      <c r="M4094" s="7" t="s">
        <v>8456</v>
      </c>
      <c r="N4094" s="7"/>
    </row>
    <row r="4095" spans="1:14" ht="26" hidden="1" x14ac:dyDescent="0.35">
      <c r="A4095" s="7">
        <v>93392320</v>
      </c>
      <c r="B4095" s="7" t="s">
        <v>8591</v>
      </c>
      <c r="C4095" s="7" t="s">
        <v>4445</v>
      </c>
      <c r="D4095" s="7" t="s">
        <v>4452</v>
      </c>
      <c r="E4095" s="7" t="s">
        <v>0</v>
      </c>
      <c r="F4095" s="7" t="s">
        <v>132</v>
      </c>
      <c r="G4095" s="7">
        <v>3561.84</v>
      </c>
      <c r="H4095" s="7">
        <v>0</v>
      </c>
      <c r="I4095" s="7">
        <v>0</v>
      </c>
      <c r="J4095" s="7">
        <v>3561.84</v>
      </c>
      <c r="K4095" s="7" t="s">
        <v>0</v>
      </c>
      <c r="L4095" s="7">
        <v>1</v>
      </c>
      <c r="M4095" s="7" t="s">
        <v>8456</v>
      </c>
      <c r="N4095" s="7"/>
    </row>
    <row r="4096" spans="1:14" ht="26" hidden="1" x14ac:dyDescent="0.35">
      <c r="A4096" s="7">
        <v>93392338</v>
      </c>
      <c r="B4096" s="7" t="s">
        <v>8592</v>
      </c>
      <c r="C4096" s="7" t="s">
        <v>4445</v>
      </c>
      <c r="D4096" s="7" t="s">
        <v>4452</v>
      </c>
      <c r="E4096" s="7" t="s">
        <v>0</v>
      </c>
      <c r="F4096" s="7" t="s">
        <v>132</v>
      </c>
      <c r="G4096" s="7">
        <v>1432.33</v>
      </c>
      <c r="H4096" s="7">
        <v>0</v>
      </c>
      <c r="I4096" s="7">
        <v>0</v>
      </c>
      <c r="J4096" s="7">
        <v>1432.33</v>
      </c>
      <c r="K4096" s="7" t="s">
        <v>0</v>
      </c>
      <c r="L4096" s="7">
        <v>1</v>
      </c>
      <c r="M4096" s="7" t="s">
        <v>8456</v>
      </c>
      <c r="N4096" s="7"/>
    </row>
    <row r="4097" spans="1:14" ht="26" hidden="1" x14ac:dyDescent="0.35">
      <c r="A4097" s="7">
        <v>93392340</v>
      </c>
      <c r="B4097" s="7" t="s">
        <v>8593</v>
      </c>
      <c r="C4097" s="7" t="s">
        <v>4445</v>
      </c>
      <c r="D4097" s="7" t="s">
        <v>4452</v>
      </c>
      <c r="E4097" s="7" t="s">
        <v>0</v>
      </c>
      <c r="F4097" s="7" t="s">
        <v>132</v>
      </c>
      <c r="G4097" s="7">
        <v>317.39999999999998</v>
      </c>
      <c r="H4097" s="7">
        <v>0</v>
      </c>
      <c r="I4097" s="7">
        <v>0</v>
      </c>
      <c r="J4097" s="7">
        <v>317.39999999999998</v>
      </c>
      <c r="K4097" s="7" t="s">
        <v>0</v>
      </c>
      <c r="L4097" s="7">
        <v>1</v>
      </c>
      <c r="M4097" s="7" t="s">
        <v>8456</v>
      </c>
      <c r="N4097" s="7"/>
    </row>
    <row r="4098" spans="1:14" hidden="1" x14ac:dyDescent="0.35">
      <c r="A4098" s="7">
        <v>93392346</v>
      </c>
      <c r="B4098" s="7" t="s">
        <v>8594</v>
      </c>
      <c r="C4098" s="7" t="s">
        <v>4445</v>
      </c>
      <c r="D4098" s="7" t="s">
        <v>4452</v>
      </c>
      <c r="E4098" s="7" t="s">
        <v>0</v>
      </c>
      <c r="F4098" s="7" t="s">
        <v>132</v>
      </c>
      <c r="G4098" s="7">
        <v>3561.84</v>
      </c>
      <c r="H4098" s="7">
        <v>0</v>
      </c>
      <c r="I4098" s="7">
        <v>0</v>
      </c>
      <c r="J4098" s="7">
        <v>3561.84</v>
      </c>
      <c r="K4098" s="7" t="s">
        <v>0</v>
      </c>
      <c r="L4098" s="7">
        <v>1</v>
      </c>
      <c r="M4098" s="7" t="s">
        <v>8456</v>
      </c>
      <c r="N4098" s="7"/>
    </row>
    <row r="4099" spans="1:14" ht="26" hidden="1" x14ac:dyDescent="0.35">
      <c r="A4099" s="7">
        <v>93392354</v>
      </c>
      <c r="B4099" s="7" t="s">
        <v>8595</v>
      </c>
      <c r="C4099" s="7" t="s">
        <v>4445</v>
      </c>
      <c r="D4099" s="7" t="s">
        <v>4452</v>
      </c>
      <c r="E4099" s="7" t="s">
        <v>0</v>
      </c>
      <c r="F4099" s="7" t="s">
        <v>132</v>
      </c>
      <c r="G4099" s="7">
        <v>527.74</v>
      </c>
      <c r="H4099" s="7">
        <v>0</v>
      </c>
      <c r="I4099" s="7">
        <v>0</v>
      </c>
      <c r="J4099" s="7">
        <v>527.74</v>
      </c>
      <c r="K4099" s="7" t="s">
        <v>0</v>
      </c>
      <c r="L4099" s="7">
        <v>1</v>
      </c>
      <c r="M4099" s="7" t="s">
        <v>8456</v>
      </c>
      <c r="N4099" s="7"/>
    </row>
    <row r="4100" spans="1:14" hidden="1" x14ac:dyDescent="0.35">
      <c r="A4100" s="7">
        <v>93392360</v>
      </c>
      <c r="B4100" s="7" t="s">
        <v>8596</v>
      </c>
      <c r="C4100" s="7" t="s">
        <v>4445</v>
      </c>
      <c r="D4100" s="7" t="s">
        <v>4452</v>
      </c>
      <c r="E4100" s="7" t="s">
        <v>0</v>
      </c>
      <c r="F4100" s="7" t="s">
        <v>132</v>
      </c>
      <c r="G4100" s="7">
        <v>915.52</v>
      </c>
      <c r="H4100" s="7">
        <v>0</v>
      </c>
      <c r="I4100" s="7">
        <v>0</v>
      </c>
      <c r="J4100" s="7">
        <v>915.52</v>
      </c>
      <c r="K4100" s="7" t="s">
        <v>0</v>
      </c>
      <c r="L4100" s="7">
        <v>1</v>
      </c>
      <c r="M4100" s="7" t="s">
        <v>8456</v>
      </c>
      <c r="N4100" s="7"/>
    </row>
    <row r="4101" spans="1:14" ht="26" hidden="1" x14ac:dyDescent="0.35">
      <c r="A4101" s="7">
        <v>93392362</v>
      </c>
      <c r="B4101" s="7" t="s">
        <v>8597</v>
      </c>
      <c r="C4101" s="7" t="s">
        <v>4445</v>
      </c>
      <c r="D4101" s="7" t="s">
        <v>4452</v>
      </c>
      <c r="E4101" s="7" t="s">
        <v>0</v>
      </c>
      <c r="F4101" s="7" t="s">
        <v>132</v>
      </c>
      <c r="G4101" s="7">
        <v>1413.59</v>
      </c>
      <c r="H4101" s="7">
        <v>0</v>
      </c>
      <c r="I4101" s="7">
        <v>0</v>
      </c>
      <c r="J4101" s="7">
        <v>1413.59</v>
      </c>
      <c r="K4101" s="7" t="s">
        <v>0</v>
      </c>
      <c r="L4101" s="7">
        <v>1</v>
      </c>
      <c r="M4101" s="7" t="s">
        <v>8456</v>
      </c>
      <c r="N4101" s="7"/>
    </row>
    <row r="4102" spans="1:14" ht="26" hidden="1" x14ac:dyDescent="0.35">
      <c r="A4102" s="7">
        <v>93392366</v>
      </c>
      <c r="B4102" s="7" t="s">
        <v>8598</v>
      </c>
      <c r="C4102" s="7" t="s">
        <v>4445</v>
      </c>
      <c r="D4102" s="7" t="s">
        <v>4452</v>
      </c>
      <c r="E4102" s="7" t="s">
        <v>0</v>
      </c>
      <c r="F4102" s="7" t="s">
        <v>132</v>
      </c>
      <c r="G4102" s="7">
        <v>378.17</v>
      </c>
      <c r="H4102" s="7">
        <v>0</v>
      </c>
      <c r="I4102" s="7">
        <v>0</v>
      </c>
      <c r="J4102" s="7">
        <v>378.17</v>
      </c>
      <c r="K4102" s="7" t="s">
        <v>0</v>
      </c>
      <c r="L4102" s="7">
        <v>1</v>
      </c>
      <c r="M4102" s="7" t="s">
        <v>8456</v>
      </c>
      <c r="N4102" s="7"/>
    </row>
    <row r="4103" spans="1:14" ht="26" hidden="1" x14ac:dyDescent="0.35">
      <c r="A4103" s="7">
        <v>93392370</v>
      </c>
      <c r="B4103" s="7" t="s">
        <v>8599</v>
      </c>
      <c r="C4103" s="7" t="s">
        <v>4445</v>
      </c>
      <c r="D4103" s="7" t="s">
        <v>4452</v>
      </c>
      <c r="E4103" s="7" t="s">
        <v>0</v>
      </c>
      <c r="F4103" s="7" t="s">
        <v>132</v>
      </c>
      <c r="G4103" s="7">
        <v>581.64</v>
      </c>
      <c r="H4103" s="7">
        <v>0</v>
      </c>
      <c r="I4103" s="7">
        <v>0</v>
      </c>
      <c r="J4103" s="7">
        <v>581.64</v>
      </c>
      <c r="K4103" s="7" t="s">
        <v>0</v>
      </c>
      <c r="L4103" s="7">
        <v>1</v>
      </c>
      <c r="M4103" s="7" t="s">
        <v>8456</v>
      </c>
      <c r="N4103" s="7"/>
    </row>
    <row r="4104" spans="1:14" ht="26" hidden="1" x14ac:dyDescent="0.35">
      <c r="A4104" s="7">
        <v>93392372</v>
      </c>
      <c r="B4104" s="7" t="s">
        <v>8600</v>
      </c>
      <c r="C4104" s="7" t="s">
        <v>4445</v>
      </c>
      <c r="D4104" s="7" t="s">
        <v>4452</v>
      </c>
      <c r="E4104" s="7" t="s">
        <v>0</v>
      </c>
      <c r="F4104" s="7" t="s">
        <v>132</v>
      </c>
      <c r="G4104" s="7">
        <v>1791</v>
      </c>
      <c r="H4104" s="7">
        <v>0</v>
      </c>
      <c r="I4104" s="7">
        <v>0</v>
      </c>
      <c r="J4104" s="7">
        <v>1791</v>
      </c>
      <c r="K4104" s="7" t="s">
        <v>0</v>
      </c>
      <c r="L4104" s="7">
        <v>1</v>
      </c>
      <c r="M4104" s="7" t="s">
        <v>8456</v>
      </c>
      <c r="N4104" s="7"/>
    </row>
    <row r="4105" spans="1:14" ht="26" hidden="1" x14ac:dyDescent="0.35">
      <c r="A4105" s="7">
        <v>93392378</v>
      </c>
      <c r="B4105" s="7" t="s">
        <v>8601</v>
      </c>
      <c r="C4105" s="7" t="s">
        <v>4445</v>
      </c>
      <c r="D4105" s="7" t="s">
        <v>4452</v>
      </c>
      <c r="E4105" s="7" t="s">
        <v>0</v>
      </c>
      <c r="F4105" s="7" t="s">
        <v>132</v>
      </c>
      <c r="G4105" s="7">
        <v>159.18</v>
      </c>
      <c r="H4105" s="7">
        <v>0</v>
      </c>
      <c r="I4105" s="7">
        <v>0</v>
      </c>
      <c r="J4105" s="7">
        <v>159.18</v>
      </c>
      <c r="K4105" s="7" t="s">
        <v>0</v>
      </c>
      <c r="L4105" s="7">
        <v>1</v>
      </c>
      <c r="M4105" s="7" t="s">
        <v>8456</v>
      </c>
      <c r="N4105" s="7"/>
    </row>
    <row r="4106" spans="1:14" ht="26" hidden="1" x14ac:dyDescent="0.35">
      <c r="A4106" s="7">
        <v>93392389</v>
      </c>
      <c r="B4106" s="7" t="s">
        <v>8602</v>
      </c>
      <c r="C4106" s="7" t="s">
        <v>4445</v>
      </c>
      <c r="D4106" s="7" t="s">
        <v>4452</v>
      </c>
      <c r="E4106" s="7" t="s">
        <v>0</v>
      </c>
      <c r="F4106" s="7" t="s">
        <v>132</v>
      </c>
      <c r="G4106" s="7">
        <v>1935.92</v>
      </c>
      <c r="H4106" s="7">
        <v>0</v>
      </c>
      <c r="I4106" s="7">
        <v>0</v>
      </c>
      <c r="J4106" s="7">
        <v>1935.92</v>
      </c>
      <c r="K4106" s="7" t="s">
        <v>0</v>
      </c>
      <c r="L4106" s="7">
        <v>1</v>
      </c>
      <c r="M4106" s="7" t="s">
        <v>8456</v>
      </c>
      <c r="N4106" s="7"/>
    </row>
    <row r="4107" spans="1:14" ht="26" hidden="1" x14ac:dyDescent="0.35">
      <c r="A4107" s="7">
        <v>93392400</v>
      </c>
      <c r="B4107" s="7" t="s">
        <v>8603</v>
      </c>
      <c r="C4107" s="7" t="s">
        <v>4445</v>
      </c>
      <c r="D4107" s="7" t="s">
        <v>4452</v>
      </c>
      <c r="E4107" s="7" t="s">
        <v>0</v>
      </c>
      <c r="F4107" s="7" t="s">
        <v>132</v>
      </c>
      <c r="G4107" s="7">
        <v>1901.2</v>
      </c>
      <c r="H4107" s="7">
        <v>0</v>
      </c>
      <c r="I4107" s="7">
        <v>0</v>
      </c>
      <c r="J4107" s="7">
        <v>1901.2</v>
      </c>
      <c r="K4107" s="7" t="s">
        <v>0</v>
      </c>
      <c r="L4107" s="7">
        <v>1</v>
      </c>
      <c r="M4107" s="7" t="s">
        <v>8456</v>
      </c>
      <c r="N4107" s="7"/>
    </row>
    <row r="4108" spans="1:14" ht="26" hidden="1" x14ac:dyDescent="0.35">
      <c r="A4108" s="7">
        <v>93392419</v>
      </c>
      <c r="B4108" s="7" t="s">
        <v>8604</v>
      </c>
      <c r="C4108" s="7" t="s">
        <v>4445</v>
      </c>
      <c r="D4108" s="7" t="s">
        <v>4452</v>
      </c>
      <c r="E4108" s="7" t="s">
        <v>0</v>
      </c>
      <c r="F4108" s="7" t="s">
        <v>132</v>
      </c>
      <c r="G4108" s="7">
        <v>1901.2</v>
      </c>
      <c r="H4108" s="7">
        <v>0</v>
      </c>
      <c r="I4108" s="7">
        <v>0</v>
      </c>
      <c r="J4108" s="7">
        <v>1901.2</v>
      </c>
      <c r="K4108" s="7" t="s">
        <v>0</v>
      </c>
      <c r="L4108" s="7">
        <v>1</v>
      </c>
      <c r="M4108" s="7" t="s">
        <v>8456</v>
      </c>
      <c r="N4108" s="7"/>
    </row>
    <row r="4109" spans="1:14" ht="26" hidden="1" x14ac:dyDescent="0.35">
      <c r="A4109" s="7">
        <v>93392427</v>
      </c>
      <c r="B4109" s="7" t="s">
        <v>8605</v>
      </c>
      <c r="C4109" s="7" t="s">
        <v>4445</v>
      </c>
      <c r="D4109" s="7" t="s">
        <v>4452</v>
      </c>
      <c r="E4109" s="7" t="s">
        <v>0</v>
      </c>
      <c r="F4109" s="7" t="s">
        <v>132</v>
      </c>
      <c r="G4109" s="7">
        <v>2742.96</v>
      </c>
      <c r="H4109" s="7">
        <v>0</v>
      </c>
      <c r="I4109" s="7">
        <v>0</v>
      </c>
      <c r="J4109" s="7">
        <v>2742.96</v>
      </c>
      <c r="K4109" s="7" t="s">
        <v>0</v>
      </c>
      <c r="L4109" s="7">
        <v>1</v>
      </c>
      <c r="M4109" s="7" t="s">
        <v>8456</v>
      </c>
      <c r="N4109" s="7"/>
    </row>
    <row r="4110" spans="1:14" ht="26" hidden="1" x14ac:dyDescent="0.35">
      <c r="A4110" s="7">
        <v>93392435</v>
      </c>
      <c r="B4110" s="7" t="s">
        <v>8606</v>
      </c>
      <c r="C4110" s="7" t="s">
        <v>4445</v>
      </c>
      <c r="D4110" s="7" t="s">
        <v>4452</v>
      </c>
      <c r="E4110" s="7" t="s">
        <v>0</v>
      </c>
      <c r="F4110" s="7" t="s">
        <v>132</v>
      </c>
      <c r="G4110" s="7">
        <v>717.91</v>
      </c>
      <c r="H4110" s="7">
        <v>0</v>
      </c>
      <c r="I4110" s="7">
        <v>0</v>
      </c>
      <c r="J4110" s="7">
        <v>717.91</v>
      </c>
      <c r="K4110" s="7" t="s">
        <v>0</v>
      </c>
      <c r="L4110" s="7">
        <v>1</v>
      </c>
      <c r="M4110" s="7" t="s">
        <v>8456</v>
      </c>
      <c r="N4110" s="7"/>
    </row>
    <row r="4111" spans="1:14" ht="26" hidden="1" x14ac:dyDescent="0.35">
      <c r="A4111" s="7">
        <v>93392440</v>
      </c>
      <c r="B4111" s="7" t="s">
        <v>8607</v>
      </c>
      <c r="C4111" s="7" t="s">
        <v>4445</v>
      </c>
      <c r="D4111" s="7" t="s">
        <v>4452</v>
      </c>
      <c r="E4111" s="7" t="s">
        <v>0</v>
      </c>
      <c r="F4111" s="7" t="s">
        <v>132</v>
      </c>
      <c r="G4111" s="7">
        <v>1276.27</v>
      </c>
      <c r="H4111" s="7">
        <v>0</v>
      </c>
      <c r="I4111" s="7">
        <v>0</v>
      </c>
      <c r="J4111" s="7">
        <v>1276.27</v>
      </c>
      <c r="K4111" s="7" t="s">
        <v>0</v>
      </c>
      <c r="L4111" s="7">
        <v>1</v>
      </c>
      <c r="M4111" s="7" t="s">
        <v>8456</v>
      </c>
      <c r="N4111" s="7"/>
    </row>
    <row r="4112" spans="1:14" hidden="1" x14ac:dyDescent="0.35">
      <c r="A4112" s="7">
        <v>93392443</v>
      </c>
      <c r="B4112" s="7" t="s">
        <v>8608</v>
      </c>
      <c r="C4112" s="7" t="s">
        <v>4445</v>
      </c>
      <c r="D4112" s="7" t="s">
        <v>4452</v>
      </c>
      <c r="E4112" s="7" t="s">
        <v>0</v>
      </c>
      <c r="F4112" s="7" t="s">
        <v>132</v>
      </c>
      <c r="G4112" s="7">
        <v>120</v>
      </c>
      <c r="H4112" s="7">
        <v>0</v>
      </c>
      <c r="I4112" s="7">
        <v>0</v>
      </c>
      <c r="J4112" s="7">
        <v>120</v>
      </c>
      <c r="K4112" s="7" t="s">
        <v>0</v>
      </c>
      <c r="L4112" s="7">
        <v>2</v>
      </c>
      <c r="M4112" s="7" t="s">
        <v>8456</v>
      </c>
      <c r="N4112" s="7"/>
    </row>
    <row r="4113" spans="1:14" ht="26" hidden="1" x14ac:dyDescent="0.35">
      <c r="A4113" s="7">
        <v>93392448</v>
      </c>
      <c r="B4113" s="7" t="s">
        <v>8609</v>
      </c>
      <c r="C4113" s="7" t="s">
        <v>4445</v>
      </c>
      <c r="D4113" s="7" t="s">
        <v>4452</v>
      </c>
      <c r="E4113" s="7" t="s">
        <v>0</v>
      </c>
      <c r="F4113" s="7" t="s">
        <v>132</v>
      </c>
      <c r="G4113" s="7">
        <v>1276.27</v>
      </c>
      <c r="H4113" s="7">
        <v>0</v>
      </c>
      <c r="I4113" s="7">
        <v>0</v>
      </c>
      <c r="J4113" s="7">
        <v>1276.27</v>
      </c>
      <c r="K4113" s="7" t="s">
        <v>0</v>
      </c>
      <c r="L4113" s="7">
        <v>1</v>
      </c>
      <c r="M4113" s="7" t="s">
        <v>8456</v>
      </c>
      <c r="N4113" s="7"/>
    </row>
    <row r="4114" spans="1:14" ht="26" hidden="1" x14ac:dyDescent="0.35">
      <c r="A4114" s="7">
        <v>93392450</v>
      </c>
      <c r="B4114" s="7" t="s">
        <v>8610</v>
      </c>
      <c r="C4114" s="7" t="s">
        <v>4445</v>
      </c>
      <c r="D4114" s="7" t="s">
        <v>4452</v>
      </c>
      <c r="E4114" s="7" t="s">
        <v>0</v>
      </c>
      <c r="F4114" s="7" t="s">
        <v>132</v>
      </c>
      <c r="G4114" s="7">
        <v>262.2</v>
      </c>
      <c r="H4114" s="7">
        <v>0</v>
      </c>
      <c r="I4114" s="7">
        <v>0</v>
      </c>
      <c r="J4114" s="7">
        <v>262.2</v>
      </c>
      <c r="K4114" s="7" t="s">
        <v>0</v>
      </c>
      <c r="L4114" s="7">
        <v>2</v>
      </c>
      <c r="M4114" s="7" t="s">
        <v>8456</v>
      </c>
      <c r="N4114" s="7"/>
    </row>
    <row r="4115" spans="1:14" hidden="1" x14ac:dyDescent="0.35">
      <c r="A4115" s="7">
        <v>93392454</v>
      </c>
      <c r="B4115" s="7" t="s">
        <v>8611</v>
      </c>
      <c r="C4115" s="7" t="s">
        <v>4445</v>
      </c>
      <c r="D4115" s="7" t="s">
        <v>4452</v>
      </c>
      <c r="E4115" s="7" t="s">
        <v>0</v>
      </c>
      <c r="F4115" s="7" t="s">
        <v>132</v>
      </c>
      <c r="G4115" s="7">
        <v>150</v>
      </c>
      <c r="H4115" s="7">
        <v>0</v>
      </c>
      <c r="I4115" s="7">
        <v>0</v>
      </c>
      <c r="J4115" s="7">
        <v>150</v>
      </c>
      <c r="K4115" s="7" t="s">
        <v>0</v>
      </c>
      <c r="L4115" s="7">
        <v>15</v>
      </c>
      <c r="M4115" s="7" t="s">
        <v>8456</v>
      </c>
      <c r="N4115" s="7"/>
    </row>
    <row r="4116" spans="1:14" hidden="1" x14ac:dyDescent="0.35">
      <c r="A4116" s="7">
        <v>93392460</v>
      </c>
      <c r="B4116" s="7" t="s">
        <v>8612</v>
      </c>
      <c r="C4116" s="7" t="s">
        <v>4445</v>
      </c>
      <c r="D4116" s="7" t="s">
        <v>4452</v>
      </c>
      <c r="E4116" s="7" t="s">
        <v>0</v>
      </c>
      <c r="F4116" s="7" t="s">
        <v>132</v>
      </c>
      <c r="G4116" s="7">
        <v>577.35</v>
      </c>
      <c r="H4116" s="7">
        <v>0</v>
      </c>
      <c r="I4116" s="7">
        <v>0</v>
      </c>
      <c r="J4116" s="7">
        <v>577.35</v>
      </c>
      <c r="K4116" s="7" t="s">
        <v>0</v>
      </c>
      <c r="L4116" s="7">
        <v>1</v>
      </c>
      <c r="M4116" s="7" t="s">
        <v>8456</v>
      </c>
      <c r="N4116" s="7"/>
    </row>
    <row r="4117" spans="1:14" hidden="1" x14ac:dyDescent="0.35">
      <c r="A4117" s="7">
        <v>93392478</v>
      </c>
      <c r="B4117" s="7" t="s">
        <v>8613</v>
      </c>
      <c r="C4117" s="7" t="s">
        <v>4445</v>
      </c>
      <c r="D4117" s="7" t="s">
        <v>4452</v>
      </c>
      <c r="E4117" s="7" t="s">
        <v>0</v>
      </c>
      <c r="F4117" s="7" t="s">
        <v>132</v>
      </c>
      <c r="G4117" s="7">
        <v>231</v>
      </c>
      <c r="H4117" s="7">
        <v>0</v>
      </c>
      <c r="I4117" s="7">
        <v>0</v>
      </c>
      <c r="J4117" s="7">
        <v>231</v>
      </c>
      <c r="K4117" s="7" t="s">
        <v>0</v>
      </c>
      <c r="L4117" s="7">
        <v>1</v>
      </c>
      <c r="M4117" s="7" t="s">
        <v>8456</v>
      </c>
      <c r="N4117" s="7"/>
    </row>
    <row r="4118" spans="1:14" ht="26" hidden="1" x14ac:dyDescent="0.35">
      <c r="A4118" s="7">
        <v>93392486</v>
      </c>
      <c r="B4118" s="7" t="s">
        <v>8614</v>
      </c>
      <c r="C4118" s="7" t="s">
        <v>4445</v>
      </c>
      <c r="D4118" s="7" t="s">
        <v>4452</v>
      </c>
      <c r="E4118" s="7" t="s">
        <v>0</v>
      </c>
      <c r="F4118" s="7" t="s">
        <v>132</v>
      </c>
      <c r="G4118" s="7">
        <v>607.20000000000005</v>
      </c>
      <c r="H4118" s="7">
        <v>0</v>
      </c>
      <c r="I4118" s="7">
        <v>0</v>
      </c>
      <c r="J4118" s="7">
        <v>607.20000000000005</v>
      </c>
      <c r="K4118" s="7" t="s">
        <v>0</v>
      </c>
      <c r="L4118" s="7">
        <v>1</v>
      </c>
      <c r="M4118" s="7" t="s">
        <v>8456</v>
      </c>
      <c r="N4118" s="7"/>
    </row>
    <row r="4119" spans="1:14" hidden="1" x14ac:dyDescent="0.35">
      <c r="A4119" s="7">
        <v>93392516</v>
      </c>
      <c r="B4119" s="7" t="s">
        <v>8615</v>
      </c>
      <c r="C4119" s="7" t="s">
        <v>4445</v>
      </c>
      <c r="D4119" s="7" t="s">
        <v>4452</v>
      </c>
      <c r="E4119" s="7" t="s">
        <v>0</v>
      </c>
      <c r="F4119" s="7" t="s">
        <v>132</v>
      </c>
      <c r="G4119" s="7">
        <v>492</v>
      </c>
      <c r="H4119" s="7">
        <v>0</v>
      </c>
      <c r="I4119" s="7">
        <v>0</v>
      </c>
      <c r="J4119" s="7">
        <v>492</v>
      </c>
      <c r="K4119" s="7" t="s">
        <v>0</v>
      </c>
      <c r="L4119" s="7">
        <v>4</v>
      </c>
      <c r="M4119" s="7" t="s">
        <v>8456</v>
      </c>
      <c r="N4119" s="7"/>
    </row>
    <row r="4120" spans="1:14" hidden="1" x14ac:dyDescent="0.35">
      <c r="A4120" s="7">
        <v>93392524</v>
      </c>
      <c r="B4120" s="7" t="s">
        <v>8616</v>
      </c>
      <c r="C4120" s="7" t="s">
        <v>4445</v>
      </c>
      <c r="D4120" s="7" t="s">
        <v>4452</v>
      </c>
      <c r="E4120" s="7" t="s">
        <v>0</v>
      </c>
      <c r="F4120" s="7" t="s">
        <v>132</v>
      </c>
      <c r="G4120" s="7">
        <v>588</v>
      </c>
      <c r="H4120" s="7">
        <v>0</v>
      </c>
      <c r="I4120" s="7">
        <v>0</v>
      </c>
      <c r="J4120" s="7">
        <v>588</v>
      </c>
      <c r="K4120" s="7" t="s">
        <v>0</v>
      </c>
      <c r="L4120" s="7">
        <v>1</v>
      </c>
      <c r="M4120" s="7" t="s">
        <v>8456</v>
      </c>
      <c r="N4120" s="7"/>
    </row>
    <row r="4121" spans="1:14" hidden="1" x14ac:dyDescent="0.35">
      <c r="A4121" s="7">
        <v>93392532</v>
      </c>
      <c r="B4121" s="7" t="s">
        <v>8617</v>
      </c>
      <c r="C4121" s="7" t="s">
        <v>4445</v>
      </c>
      <c r="D4121" s="7" t="s">
        <v>4452</v>
      </c>
      <c r="E4121" s="7" t="s">
        <v>0</v>
      </c>
      <c r="F4121" s="7" t="s">
        <v>132</v>
      </c>
      <c r="G4121" s="7">
        <v>1860</v>
      </c>
      <c r="H4121" s="7">
        <v>0</v>
      </c>
      <c r="I4121" s="7">
        <v>0</v>
      </c>
      <c r="J4121" s="7">
        <v>1860</v>
      </c>
      <c r="K4121" s="7" t="s">
        <v>0</v>
      </c>
      <c r="L4121" s="7">
        <v>1</v>
      </c>
      <c r="M4121" s="7" t="s">
        <v>8456</v>
      </c>
      <c r="N4121" s="7"/>
    </row>
    <row r="4122" spans="1:14" hidden="1" x14ac:dyDescent="0.35">
      <c r="A4122" s="7">
        <v>93392540</v>
      </c>
      <c r="B4122" s="7" t="s">
        <v>8618</v>
      </c>
      <c r="C4122" s="7" t="s">
        <v>4445</v>
      </c>
      <c r="D4122" s="7" t="s">
        <v>4452</v>
      </c>
      <c r="E4122" s="7" t="s">
        <v>0</v>
      </c>
      <c r="F4122" s="7" t="s">
        <v>132</v>
      </c>
      <c r="G4122" s="7">
        <v>1486</v>
      </c>
      <c r="H4122" s="7">
        <v>0</v>
      </c>
      <c r="I4122" s="7">
        <v>0</v>
      </c>
      <c r="J4122" s="7">
        <v>1486</v>
      </c>
      <c r="K4122" s="7" t="s">
        <v>0</v>
      </c>
      <c r="L4122" s="7">
        <v>1</v>
      </c>
      <c r="M4122" s="7" t="s">
        <v>8456</v>
      </c>
      <c r="N4122" s="7"/>
    </row>
    <row r="4123" spans="1:14" ht="26" hidden="1" x14ac:dyDescent="0.35">
      <c r="A4123" s="7">
        <v>93392673</v>
      </c>
      <c r="B4123" s="7" t="s">
        <v>8619</v>
      </c>
      <c r="C4123" s="7" t="s">
        <v>4445</v>
      </c>
      <c r="D4123" s="7" t="s">
        <v>4452</v>
      </c>
      <c r="E4123" s="7" t="s">
        <v>0</v>
      </c>
      <c r="F4123" s="7" t="s">
        <v>132</v>
      </c>
      <c r="G4123" s="7">
        <v>248.4</v>
      </c>
      <c r="H4123" s="7">
        <v>0</v>
      </c>
      <c r="I4123" s="7">
        <v>0</v>
      </c>
      <c r="J4123" s="7">
        <v>248.4</v>
      </c>
      <c r="K4123" s="7" t="s">
        <v>0</v>
      </c>
      <c r="L4123" s="7">
        <v>3</v>
      </c>
      <c r="M4123" s="7" t="s">
        <v>8456</v>
      </c>
      <c r="N4123" s="7"/>
    </row>
    <row r="4124" spans="1:14" ht="26" hidden="1" x14ac:dyDescent="0.35">
      <c r="A4124" s="7">
        <v>93392754</v>
      </c>
      <c r="B4124" s="7" t="s">
        <v>8620</v>
      </c>
      <c r="C4124" s="7" t="s">
        <v>4445</v>
      </c>
      <c r="D4124" s="7" t="s">
        <v>4452</v>
      </c>
      <c r="E4124" s="7" t="s">
        <v>0</v>
      </c>
      <c r="F4124" s="7" t="s">
        <v>132</v>
      </c>
      <c r="G4124" s="7">
        <v>10360.9</v>
      </c>
      <c r="H4124" s="7">
        <v>0</v>
      </c>
      <c r="I4124" s="7">
        <v>0</v>
      </c>
      <c r="J4124" s="7">
        <v>10360.9</v>
      </c>
      <c r="K4124" s="7" t="s">
        <v>0</v>
      </c>
      <c r="L4124" s="7">
        <v>1</v>
      </c>
      <c r="M4124" s="7" t="s">
        <v>8456</v>
      </c>
      <c r="N4124" s="7"/>
    </row>
    <row r="4125" spans="1:14" ht="26" hidden="1" x14ac:dyDescent="0.35">
      <c r="A4125" s="7">
        <v>93392761</v>
      </c>
      <c r="B4125" s="7" t="s">
        <v>8621</v>
      </c>
      <c r="C4125" s="7" t="s">
        <v>4445</v>
      </c>
      <c r="D4125" s="7" t="s">
        <v>4452</v>
      </c>
      <c r="E4125" s="7" t="s">
        <v>0</v>
      </c>
      <c r="F4125" s="7" t="s">
        <v>132</v>
      </c>
      <c r="G4125" s="7">
        <v>1186.8</v>
      </c>
      <c r="H4125" s="7">
        <v>0</v>
      </c>
      <c r="I4125" s="7">
        <v>0</v>
      </c>
      <c r="J4125" s="7">
        <v>1186.8</v>
      </c>
      <c r="K4125" s="7" t="s">
        <v>0</v>
      </c>
      <c r="L4125" s="7">
        <v>1</v>
      </c>
      <c r="M4125" s="7" t="s">
        <v>8456</v>
      </c>
      <c r="N4125" s="7"/>
    </row>
    <row r="4126" spans="1:14" hidden="1" x14ac:dyDescent="0.35">
      <c r="A4126" s="7">
        <v>93392802</v>
      </c>
      <c r="B4126" s="7" t="s">
        <v>8622</v>
      </c>
      <c r="C4126" s="7" t="s">
        <v>4445</v>
      </c>
      <c r="D4126" s="7" t="s">
        <v>4452</v>
      </c>
      <c r="E4126" s="7" t="s">
        <v>0</v>
      </c>
      <c r="F4126" s="7" t="s">
        <v>132</v>
      </c>
      <c r="G4126" s="7">
        <v>600</v>
      </c>
      <c r="H4126" s="7">
        <v>0</v>
      </c>
      <c r="I4126" s="7">
        <v>0</v>
      </c>
      <c r="J4126" s="7">
        <v>600</v>
      </c>
      <c r="K4126" s="7" t="s">
        <v>0</v>
      </c>
      <c r="L4126" s="7">
        <v>1</v>
      </c>
      <c r="M4126" s="7" t="s">
        <v>8456</v>
      </c>
      <c r="N4126" s="7"/>
    </row>
    <row r="4127" spans="1:14" ht="26" hidden="1" x14ac:dyDescent="0.35">
      <c r="A4127" s="7">
        <v>93392810</v>
      </c>
      <c r="B4127" s="7" t="s">
        <v>8623</v>
      </c>
      <c r="C4127" s="7" t="s">
        <v>4445</v>
      </c>
      <c r="D4127" s="7" t="s">
        <v>4452</v>
      </c>
      <c r="E4127" s="7" t="s">
        <v>0</v>
      </c>
      <c r="F4127" s="7" t="s">
        <v>132</v>
      </c>
      <c r="G4127" s="7">
        <v>1140.48</v>
      </c>
      <c r="H4127" s="7">
        <v>0</v>
      </c>
      <c r="I4127" s="7">
        <v>0</v>
      </c>
      <c r="J4127" s="7">
        <v>1140.48</v>
      </c>
      <c r="K4127" s="7" t="s">
        <v>0</v>
      </c>
      <c r="L4127" s="7">
        <v>1</v>
      </c>
      <c r="M4127" s="7" t="s">
        <v>8456</v>
      </c>
      <c r="N4127" s="7"/>
    </row>
    <row r="4128" spans="1:14" ht="26" hidden="1" x14ac:dyDescent="0.35">
      <c r="A4128" s="7">
        <v>93392816</v>
      </c>
      <c r="B4128" s="7" t="s">
        <v>8624</v>
      </c>
      <c r="C4128" s="7" t="s">
        <v>4445</v>
      </c>
      <c r="D4128" s="7" t="s">
        <v>4452</v>
      </c>
      <c r="E4128" s="7" t="s">
        <v>0</v>
      </c>
      <c r="F4128" s="7" t="s">
        <v>132</v>
      </c>
      <c r="G4128" s="7">
        <v>1875.65</v>
      </c>
      <c r="H4128" s="7">
        <v>0</v>
      </c>
      <c r="I4128" s="7">
        <v>0</v>
      </c>
      <c r="J4128" s="7">
        <v>1875.65</v>
      </c>
      <c r="K4128" s="7" t="s">
        <v>0</v>
      </c>
      <c r="L4128" s="7">
        <v>1</v>
      </c>
      <c r="M4128" s="7" t="s">
        <v>8456</v>
      </c>
      <c r="N4128" s="7"/>
    </row>
    <row r="4129" spans="1:14" hidden="1" x14ac:dyDescent="0.35">
      <c r="A4129" s="7">
        <v>93392820</v>
      </c>
      <c r="B4129" s="7" t="s">
        <v>8625</v>
      </c>
      <c r="C4129" s="7" t="s">
        <v>4445</v>
      </c>
      <c r="D4129" s="7" t="s">
        <v>4452</v>
      </c>
      <c r="E4129" s="7" t="s">
        <v>0</v>
      </c>
      <c r="F4129" s="7" t="s">
        <v>0</v>
      </c>
      <c r="G4129" s="7">
        <v>174</v>
      </c>
      <c r="H4129" s="7">
        <v>0</v>
      </c>
      <c r="I4129" s="7">
        <v>0</v>
      </c>
      <c r="J4129" s="7">
        <v>174</v>
      </c>
      <c r="K4129" s="7" t="s">
        <v>0</v>
      </c>
      <c r="L4129" s="7">
        <v>3</v>
      </c>
      <c r="M4129" s="7" t="s">
        <v>8456</v>
      </c>
      <c r="N4129" s="7"/>
    </row>
    <row r="4130" spans="1:14" ht="26" hidden="1" x14ac:dyDescent="0.35">
      <c r="A4130" s="7">
        <v>93392824</v>
      </c>
      <c r="B4130" s="7" t="s">
        <v>8626</v>
      </c>
      <c r="C4130" s="7" t="s">
        <v>4445</v>
      </c>
      <c r="D4130" s="7" t="s">
        <v>4452</v>
      </c>
      <c r="E4130" s="7" t="s">
        <v>0</v>
      </c>
      <c r="F4130" s="7" t="s">
        <v>132</v>
      </c>
      <c r="G4130" s="7">
        <v>1901.2</v>
      </c>
      <c r="H4130" s="7">
        <v>0</v>
      </c>
      <c r="I4130" s="7">
        <v>0</v>
      </c>
      <c r="J4130" s="7">
        <v>1901.2</v>
      </c>
      <c r="K4130" s="7" t="s">
        <v>0</v>
      </c>
      <c r="L4130" s="7">
        <v>1</v>
      </c>
      <c r="M4130" s="7" t="s">
        <v>8456</v>
      </c>
      <c r="N4130" s="7"/>
    </row>
    <row r="4131" spans="1:14" ht="26" hidden="1" x14ac:dyDescent="0.35">
      <c r="A4131" s="7">
        <v>93392835</v>
      </c>
      <c r="B4131" s="7" t="s">
        <v>8627</v>
      </c>
      <c r="C4131" s="7" t="s">
        <v>4445</v>
      </c>
      <c r="D4131" s="7" t="s">
        <v>4452</v>
      </c>
      <c r="E4131" s="7" t="s">
        <v>0</v>
      </c>
      <c r="F4131" s="7" t="s">
        <v>132</v>
      </c>
      <c r="G4131" s="7">
        <v>1276.27</v>
      </c>
      <c r="H4131" s="7">
        <v>0</v>
      </c>
      <c r="I4131" s="7">
        <v>0</v>
      </c>
      <c r="J4131" s="7">
        <v>1276.27</v>
      </c>
      <c r="K4131" s="7" t="s">
        <v>0</v>
      </c>
      <c r="L4131" s="7">
        <v>1</v>
      </c>
      <c r="M4131" s="7" t="s">
        <v>8456</v>
      </c>
      <c r="N4131" s="7"/>
    </row>
    <row r="4132" spans="1:14" ht="26" hidden="1" x14ac:dyDescent="0.35">
      <c r="A4132" s="7">
        <v>93392842</v>
      </c>
      <c r="B4132" s="7" t="s">
        <v>8628</v>
      </c>
      <c r="C4132" s="7" t="s">
        <v>4445</v>
      </c>
      <c r="D4132" s="7" t="s">
        <v>4452</v>
      </c>
      <c r="E4132" s="7" t="s">
        <v>0</v>
      </c>
      <c r="F4132" s="7" t="s">
        <v>132</v>
      </c>
      <c r="G4132" s="7">
        <v>1901.2</v>
      </c>
      <c r="H4132" s="7">
        <v>0</v>
      </c>
      <c r="I4132" s="7">
        <v>0</v>
      </c>
      <c r="J4132" s="7">
        <v>1901.2</v>
      </c>
      <c r="K4132" s="7" t="s">
        <v>0</v>
      </c>
      <c r="L4132" s="7">
        <v>1</v>
      </c>
      <c r="M4132" s="7" t="s">
        <v>8456</v>
      </c>
      <c r="N4132" s="7"/>
    </row>
    <row r="4133" spans="1:14" ht="26" hidden="1" x14ac:dyDescent="0.35">
      <c r="A4133" s="7">
        <v>93392850</v>
      </c>
      <c r="B4133" s="7" t="s">
        <v>8629</v>
      </c>
      <c r="C4133" s="7" t="s">
        <v>4445</v>
      </c>
      <c r="D4133" s="7" t="s">
        <v>4452</v>
      </c>
      <c r="E4133" s="7" t="s">
        <v>0</v>
      </c>
      <c r="F4133" s="7" t="s">
        <v>132</v>
      </c>
      <c r="G4133" s="7">
        <v>1276.27</v>
      </c>
      <c r="H4133" s="7">
        <v>0</v>
      </c>
      <c r="I4133" s="7">
        <v>0</v>
      </c>
      <c r="J4133" s="7">
        <v>1276.27</v>
      </c>
      <c r="K4133" s="7" t="s">
        <v>0</v>
      </c>
      <c r="L4133" s="7">
        <v>1</v>
      </c>
      <c r="M4133" s="7" t="s">
        <v>8456</v>
      </c>
      <c r="N4133" s="7"/>
    </row>
    <row r="4134" spans="1:14" ht="26" hidden="1" x14ac:dyDescent="0.35">
      <c r="A4134" s="7">
        <v>93392874</v>
      </c>
      <c r="B4134" s="7" t="s">
        <v>8630</v>
      </c>
      <c r="C4134" s="7" t="s">
        <v>4445</v>
      </c>
      <c r="D4134" s="7" t="s">
        <v>4452</v>
      </c>
      <c r="E4134" s="7" t="s">
        <v>0</v>
      </c>
      <c r="F4134" s="7" t="s">
        <v>132</v>
      </c>
      <c r="G4134" s="7">
        <v>310.5</v>
      </c>
      <c r="H4134" s="7">
        <v>0</v>
      </c>
      <c r="I4134" s="7">
        <v>0</v>
      </c>
      <c r="J4134" s="7">
        <v>310.5</v>
      </c>
      <c r="K4134" s="7" t="s">
        <v>0</v>
      </c>
      <c r="L4134" s="7">
        <v>1</v>
      </c>
      <c r="M4134" s="7" t="s">
        <v>8456</v>
      </c>
      <c r="N4134" s="7"/>
    </row>
    <row r="4135" spans="1:14" ht="26" hidden="1" x14ac:dyDescent="0.35">
      <c r="A4135" s="7">
        <v>93392875</v>
      </c>
      <c r="B4135" s="7" t="s">
        <v>8631</v>
      </c>
      <c r="C4135" s="7" t="s">
        <v>4445</v>
      </c>
      <c r="D4135" s="7" t="s">
        <v>4452</v>
      </c>
      <c r="E4135" s="7" t="s">
        <v>0</v>
      </c>
      <c r="F4135" s="7" t="s">
        <v>132</v>
      </c>
      <c r="G4135" s="7">
        <v>1117.27</v>
      </c>
      <c r="H4135" s="7">
        <v>0</v>
      </c>
      <c r="I4135" s="7">
        <v>0</v>
      </c>
      <c r="J4135" s="7">
        <v>1117.27</v>
      </c>
      <c r="K4135" s="7" t="s">
        <v>0</v>
      </c>
      <c r="L4135" s="7">
        <v>1</v>
      </c>
      <c r="M4135" s="7" t="s">
        <v>8456</v>
      </c>
      <c r="N4135" s="7"/>
    </row>
    <row r="4136" spans="1:14" ht="26" hidden="1" x14ac:dyDescent="0.35">
      <c r="A4136" s="7">
        <v>93392887</v>
      </c>
      <c r="B4136" s="7" t="s">
        <v>8632</v>
      </c>
      <c r="C4136" s="7" t="s">
        <v>4445</v>
      </c>
      <c r="D4136" s="7" t="s">
        <v>4452</v>
      </c>
      <c r="E4136" s="7" t="s">
        <v>0</v>
      </c>
      <c r="F4136" s="7" t="s">
        <v>132</v>
      </c>
      <c r="G4136" s="7">
        <v>3351.54</v>
      </c>
      <c r="H4136" s="7">
        <v>0</v>
      </c>
      <c r="I4136" s="7">
        <v>0</v>
      </c>
      <c r="J4136" s="7">
        <v>3351.54</v>
      </c>
      <c r="K4136" s="7" t="s">
        <v>0</v>
      </c>
      <c r="L4136" s="7">
        <v>1</v>
      </c>
      <c r="M4136" s="7" t="s">
        <v>8456</v>
      </c>
      <c r="N4136" s="7"/>
    </row>
    <row r="4137" spans="1:14" ht="26" hidden="1" x14ac:dyDescent="0.35">
      <c r="A4137" s="7">
        <v>93392894</v>
      </c>
      <c r="B4137" s="7" t="s">
        <v>8633</v>
      </c>
      <c r="C4137" s="7" t="s">
        <v>4445</v>
      </c>
      <c r="D4137" s="7" t="s">
        <v>4452</v>
      </c>
      <c r="E4137" s="7" t="s">
        <v>0</v>
      </c>
      <c r="F4137" s="7" t="s">
        <v>132</v>
      </c>
      <c r="G4137" s="7">
        <v>4758.3599999999997</v>
      </c>
      <c r="H4137" s="7">
        <v>0</v>
      </c>
      <c r="I4137" s="7">
        <v>0</v>
      </c>
      <c r="J4137" s="7">
        <v>4758.3599999999997</v>
      </c>
      <c r="K4137" s="7" t="s">
        <v>0</v>
      </c>
      <c r="L4137" s="7">
        <v>1</v>
      </c>
      <c r="M4137" s="7" t="s">
        <v>8456</v>
      </c>
      <c r="N4137" s="7"/>
    </row>
    <row r="4138" spans="1:14" ht="26" hidden="1" x14ac:dyDescent="0.35">
      <c r="A4138" s="7">
        <v>93392903</v>
      </c>
      <c r="B4138" s="7" t="s">
        <v>8634</v>
      </c>
      <c r="C4138" s="7" t="s">
        <v>4445</v>
      </c>
      <c r="D4138" s="7" t="s">
        <v>4452</v>
      </c>
      <c r="E4138" s="7" t="s">
        <v>0</v>
      </c>
      <c r="F4138" s="7" t="s">
        <v>132</v>
      </c>
      <c r="G4138" s="7">
        <v>4855.4399999999996</v>
      </c>
      <c r="H4138" s="7">
        <v>0</v>
      </c>
      <c r="I4138" s="7">
        <v>0</v>
      </c>
      <c r="J4138" s="7">
        <v>4855.4399999999996</v>
      </c>
      <c r="K4138" s="7" t="s">
        <v>0</v>
      </c>
      <c r="L4138" s="7">
        <v>1</v>
      </c>
      <c r="M4138" s="7" t="s">
        <v>8456</v>
      </c>
      <c r="N4138" s="7"/>
    </row>
    <row r="4139" spans="1:14" ht="26" hidden="1" x14ac:dyDescent="0.35">
      <c r="A4139" s="7">
        <v>93392919</v>
      </c>
      <c r="B4139" s="7" t="s">
        <v>8635</v>
      </c>
      <c r="C4139" s="7" t="s">
        <v>4445</v>
      </c>
      <c r="D4139" s="7" t="s">
        <v>4452</v>
      </c>
      <c r="E4139" s="7" t="s">
        <v>0</v>
      </c>
      <c r="F4139" s="7" t="s">
        <v>132</v>
      </c>
      <c r="G4139" s="7">
        <v>10216.74</v>
      </c>
      <c r="H4139" s="7">
        <v>0</v>
      </c>
      <c r="I4139" s="7">
        <v>0</v>
      </c>
      <c r="J4139" s="7">
        <v>10216.74</v>
      </c>
      <c r="K4139" s="7" t="s">
        <v>0</v>
      </c>
      <c r="L4139" s="7">
        <v>1</v>
      </c>
      <c r="M4139" s="7" t="s">
        <v>8456</v>
      </c>
      <c r="N4139" s="7"/>
    </row>
    <row r="4140" spans="1:14" ht="26" hidden="1" x14ac:dyDescent="0.35">
      <c r="A4140" s="7">
        <v>93392920</v>
      </c>
      <c r="B4140" s="7" t="s">
        <v>8636</v>
      </c>
      <c r="C4140" s="7" t="s">
        <v>4445</v>
      </c>
      <c r="D4140" s="7" t="s">
        <v>4452</v>
      </c>
      <c r="E4140" s="7" t="s">
        <v>0</v>
      </c>
      <c r="F4140" s="7" t="s">
        <v>132</v>
      </c>
      <c r="G4140" s="7">
        <v>4883.68</v>
      </c>
      <c r="H4140" s="7">
        <v>0</v>
      </c>
      <c r="I4140" s="7">
        <v>0</v>
      </c>
      <c r="J4140" s="7">
        <v>4883.68</v>
      </c>
      <c r="K4140" s="7" t="s">
        <v>0</v>
      </c>
      <c r="L4140" s="7">
        <v>1</v>
      </c>
      <c r="M4140" s="7" t="s">
        <v>8456</v>
      </c>
      <c r="N4140" s="7"/>
    </row>
    <row r="4141" spans="1:14" ht="26" hidden="1" x14ac:dyDescent="0.35">
      <c r="A4141" s="7">
        <v>93392934</v>
      </c>
      <c r="B4141" s="7" t="s">
        <v>8637</v>
      </c>
      <c r="C4141" s="7" t="s">
        <v>4445</v>
      </c>
      <c r="D4141" s="7" t="s">
        <v>4452</v>
      </c>
      <c r="E4141" s="7" t="s">
        <v>0</v>
      </c>
      <c r="F4141" s="7" t="s">
        <v>132</v>
      </c>
      <c r="G4141" s="7">
        <v>7590</v>
      </c>
      <c r="H4141" s="7">
        <v>0</v>
      </c>
      <c r="I4141" s="7">
        <v>0</v>
      </c>
      <c r="J4141" s="7">
        <v>7590</v>
      </c>
      <c r="K4141" s="7" t="s">
        <v>0</v>
      </c>
      <c r="L4141" s="7">
        <v>1</v>
      </c>
      <c r="M4141" s="7" t="s">
        <v>8456</v>
      </c>
      <c r="N4141" s="7"/>
    </row>
    <row r="4142" spans="1:14" ht="26" hidden="1" x14ac:dyDescent="0.35">
      <c r="A4142" s="7">
        <v>93392947</v>
      </c>
      <c r="B4142" s="7" t="s">
        <v>8638</v>
      </c>
      <c r="C4142" s="7" t="s">
        <v>4445</v>
      </c>
      <c r="D4142" s="7" t="s">
        <v>4452</v>
      </c>
      <c r="E4142" s="7" t="s">
        <v>0</v>
      </c>
      <c r="F4142" s="7" t="s">
        <v>132</v>
      </c>
      <c r="G4142" s="7">
        <v>10208.14</v>
      </c>
      <c r="H4142" s="7">
        <v>0</v>
      </c>
      <c r="I4142" s="7">
        <v>0</v>
      </c>
      <c r="J4142" s="7">
        <v>10208.14</v>
      </c>
      <c r="K4142" s="7" t="s">
        <v>0</v>
      </c>
      <c r="L4142" s="7">
        <v>1</v>
      </c>
      <c r="M4142" s="7" t="s">
        <v>8456</v>
      </c>
      <c r="N4142" s="7"/>
    </row>
    <row r="4143" spans="1:14" hidden="1" x14ac:dyDescent="0.35">
      <c r="A4143" s="7">
        <v>93392959</v>
      </c>
      <c r="B4143" s="7" t="s">
        <v>8639</v>
      </c>
      <c r="C4143" s="7" t="s">
        <v>4445</v>
      </c>
      <c r="D4143" s="7" t="s">
        <v>4452</v>
      </c>
      <c r="E4143" s="7" t="s">
        <v>0</v>
      </c>
      <c r="F4143" s="7" t="s">
        <v>132</v>
      </c>
      <c r="G4143" s="7">
        <v>522</v>
      </c>
      <c r="H4143" s="7">
        <v>0</v>
      </c>
      <c r="I4143" s="7">
        <v>0</v>
      </c>
      <c r="J4143" s="7">
        <v>522</v>
      </c>
      <c r="K4143" s="7" t="s">
        <v>0</v>
      </c>
      <c r="L4143" s="7">
        <v>1</v>
      </c>
      <c r="M4143" s="7" t="s">
        <v>8456</v>
      </c>
      <c r="N4143" s="7"/>
    </row>
    <row r="4144" spans="1:14" hidden="1" x14ac:dyDescent="0.35">
      <c r="A4144" s="7">
        <v>93392963</v>
      </c>
      <c r="B4144" s="7" t="s">
        <v>8640</v>
      </c>
      <c r="C4144" s="7" t="s">
        <v>4445</v>
      </c>
      <c r="D4144" s="7" t="s">
        <v>4452</v>
      </c>
      <c r="E4144" s="7" t="s">
        <v>0</v>
      </c>
      <c r="F4144" s="7" t="s">
        <v>132</v>
      </c>
      <c r="G4144" s="7">
        <v>440.4</v>
      </c>
      <c r="H4144" s="7">
        <v>0</v>
      </c>
      <c r="I4144" s="7">
        <v>0</v>
      </c>
      <c r="J4144" s="7">
        <v>440.4</v>
      </c>
      <c r="K4144" s="7" t="s">
        <v>0</v>
      </c>
      <c r="L4144" s="7">
        <v>1</v>
      </c>
      <c r="M4144" s="7" t="s">
        <v>8456</v>
      </c>
      <c r="N4144" s="7"/>
    </row>
    <row r="4145" spans="1:14" ht="26" hidden="1" x14ac:dyDescent="0.35">
      <c r="A4145" s="7">
        <v>93392971</v>
      </c>
      <c r="B4145" s="7" t="s">
        <v>8641</v>
      </c>
      <c r="C4145" s="7" t="s">
        <v>4445</v>
      </c>
      <c r="D4145" s="7" t="s">
        <v>4452</v>
      </c>
      <c r="E4145" s="7" t="s">
        <v>0</v>
      </c>
      <c r="F4145" s="7" t="s">
        <v>132</v>
      </c>
      <c r="G4145" s="7">
        <v>3661.22</v>
      </c>
      <c r="H4145" s="7">
        <v>0</v>
      </c>
      <c r="I4145" s="7">
        <v>0</v>
      </c>
      <c r="J4145" s="7">
        <v>3661.22</v>
      </c>
      <c r="K4145" s="7" t="s">
        <v>0</v>
      </c>
      <c r="L4145" s="7">
        <v>1</v>
      </c>
      <c r="M4145" s="7" t="s">
        <v>8456</v>
      </c>
      <c r="N4145" s="7"/>
    </row>
    <row r="4146" spans="1:14" ht="26" hidden="1" x14ac:dyDescent="0.35">
      <c r="A4146" s="7">
        <v>93392981</v>
      </c>
      <c r="B4146" s="7" t="s">
        <v>8642</v>
      </c>
      <c r="C4146" s="7" t="s">
        <v>4445</v>
      </c>
      <c r="D4146" s="7" t="s">
        <v>4452</v>
      </c>
      <c r="E4146" s="7" t="s">
        <v>0</v>
      </c>
      <c r="F4146" s="7" t="s">
        <v>132</v>
      </c>
      <c r="G4146" s="7">
        <v>1487.86</v>
      </c>
      <c r="H4146" s="7">
        <v>0</v>
      </c>
      <c r="I4146" s="7">
        <v>0</v>
      </c>
      <c r="J4146" s="7">
        <v>1487.86</v>
      </c>
      <c r="K4146" s="7" t="s">
        <v>0</v>
      </c>
      <c r="L4146" s="7">
        <v>1</v>
      </c>
      <c r="M4146" s="7" t="s">
        <v>8456</v>
      </c>
      <c r="N4146" s="7"/>
    </row>
    <row r="4147" spans="1:14" ht="26" hidden="1" x14ac:dyDescent="0.35">
      <c r="A4147" s="7">
        <v>93392994</v>
      </c>
      <c r="B4147" s="7" t="s">
        <v>8643</v>
      </c>
      <c r="C4147" s="7" t="s">
        <v>4445</v>
      </c>
      <c r="D4147" s="7" t="s">
        <v>4452</v>
      </c>
      <c r="E4147" s="7" t="s">
        <v>0</v>
      </c>
      <c r="F4147" s="7" t="s">
        <v>132</v>
      </c>
      <c r="G4147" s="7">
        <v>2742.96</v>
      </c>
      <c r="H4147" s="7">
        <v>0</v>
      </c>
      <c r="I4147" s="7">
        <v>0</v>
      </c>
      <c r="J4147" s="7">
        <v>2742.96</v>
      </c>
      <c r="K4147" s="7" t="s">
        <v>0</v>
      </c>
      <c r="L4147" s="7">
        <v>1</v>
      </c>
      <c r="M4147" s="7" t="s">
        <v>8456</v>
      </c>
      <c r="N4147" s="7"/>
    </row>
    <row r="4148" spans="1:14" hidden="1" x14ac:dyDescent="0.35">
      <c r="A4148" s="7">
        <v>93393210</v>
      </c>
      <c r="B4148" s="7" t="s">
        <v>8644</v>
      </c>
      <c r="C4148" s="7" t="s">
        <v>4445</v>
      </c>
      <c r="D4148" s="7" t="s">
        <v>4452</v>
      </c>
      <c r="E4148" s="7" t="s">
        <v>0</v>
      </c>
      <c r="F4148" s="7" t="s">
        <v>132</v>
      </c>
      <c r="G4148" s="7">
        <v>300</v>
      </c>
      <c r="H4148" s="7">
        <v>0</v>
      </c>
      <c r="I4148" s="7">
        <v>0</v>
      </c>
      <c r="J4148" s="7">
        <v>300</v>
      </c>
      <c r="K4148" s="7" t="s">
        <v>0</v>
      </c>
      <c r="L4148" s="7">
        <v>2</v>
      </c>
      <c r="M4148" s="7" t="s">
        <v>8456</v>
      </c>
      <c r="N4148" s="7"/>
    </row>
    <row r="4149" spans="1:14" hidden="1" x14ac:dyDescent="0.35">
      <c r="A4149" s="7">
        <v>93393237</v>
      </c>
      <c r="B4149" s="7" t="s">
        <v>8645</v>
      </c>
      <c r="C4149" s="7" t="s">
        <v>4445</v>
      </c>
      <c r="D4149" s="7" t="s">
        <v>4452</v>
      </c>
      <c r="E4149" s="7" t="s">
        <v>0</v>
      </c>
      <c r="F4149" s="7" t="s">
        <v>0</v>
      </c>
      <c r="G4149" s="7">
        <v>117.81</v>
      </c>
      <c r="H4149" s="7">
        <v>0</v>
      </c>
      <c r="I4149" s="7">
        <v>0</v>
      </c>
      <c r="J4149" s="7">
        <v>117.81</v>
      </c>
      <c r="K4149" s="7" t="s">
        <v>0</v>
      </c>
      <c r="L4149" s="7">
        <v>1</v>
      </c>
      <c r="M4149" s="7" t="s">
        <v>8456</v>
      </c>
      <c r="N4149" s="7"/>
    </row>
    <row r="4150" spans="1:14" hidden="1" x14ac:dyDescent="0.35">
      <c r="A4150" s="7">
        <v>93393245</v>
      </c>
      <c r="B4150" s="7" t="s">
        <v>8646</v>
      </c>
      <c r="C4150" s="7" t="s">
        <v>4445</v>
      </c>
      <c r="D4150" s="7" t="s">
        <v>4452</v>
      </c>
      <c r="E4150" s="7" t="s">
        <v>0</v>
      </c>
      <c r="F4150" s="7" t="s">
        <v>132</v>
      </c>
      <c r="G4150" s="7">
        <v>145.80000000000001</v>
      </c>
      <c r="H4150" s="7">
        <v>0</v>
      </c>
      <c r="I4150" s="7">
        <v>0</v>
      </c>
      <c r="J4150" s="7">
        <v>145.80000000000001</v>
      </c>
      <c r="K4150" s="7" t="s">
        <v>0</v>
      </c>
      <c r="L4150" s="7">
        <v>4</v>
      </c>
      <c r="M4150" s="7" t="s">
        <v>8456</v>
      </c>
      <c r="N4150" s="7"/>
    </row>
    <row r="4151" spans="1:14" hidden="1" x14ac:dyDescent="0.35">
      <c r="A4151" s="7">
        <v>93393253</v>
      </c>
      <c r="B4151" s="7" t="s">
        <v>8647</v>
      </c>
      <c r="C4151" s="7" t="s">
        <v>4445</v>
      </c>
      <c r="D4151" s="7" t="s">
        <v>4452</v>
      </c>
      <c r="E4151" s="7" t="s">
        <v>0</v>
      </c>
      <c r="F4151" s="7" t="s">
        <v>132</v>
      </c>
      <c r="G4151" s="7">
        <v>145.80000000000001</v>
      </c>
      <c r="H4151" s="7">
        <v>0</v>
      </c>
      <c r="I4151" s="7">
        <v>0</v>
      </c>
      <c r="J4151" s="7">
        <v>145.80000000000001</v>
      </c>
      <c r="K4151" s="7" t="s">
        <v>0</v>
      </c>
      <c r="L4151" s="7">
        <v>4</v>
      </c>
      <c r="M4151" s="7" t="s">
        <v>8456</v>
      </c>
      <c r="N4151" s="7"/>
    </row>
    <row r="4152" spans="1:14" hidden="1" x14ac:dyDescent="0.35">
      <c r="A4152" s="7">
        <v>93393261</v>
      </c>
      <c r="B4152" s="7" t="s">
        <v>8648</v>
      </c>
      <c r="C4152" s="7" t="s">
        <v>4445</v>
      </c>
      <c r="D4152" s="7" t="s">
        <v>4452</v>
      </c>
      <c r="E4152" s="7" t="s">
        <v>0</v>
      </c>
      <c r="F4152" s="7" t="s">
        <v>132</v>
      </c>
      <c r="G4152" s="7">
        <v>145.80000000000001</v>
      </c>
      <c r="H4152" s="7">
        <v>0</v>
      </c>
      <c r="I4152" s="7">
        <v>0</v>
      </c>
      <c r="J4152" s="7">
        <v>145.80000000000001</v>
      </c>
      <c r="K4152" s="7" t="s">
        <v>0</v>
      </c>
      <c r="L4152" s="7">
        <v>4</v>
      </c>
      <c r="M4152" s="7" t="s">
        <v>8456</v>
      </c>
      <c r="N4152" s="7"/>
    </row>
    <row r="4153" spans="1:14" hidden="1" x14ac:dyDescent="0.35">
      <c r="A4153" s="7">
        <v>93393305</v>
      </c>
      <c r="B4153" s="7" t="s">
        <v>8649</v>
      </c>
      <c r="C4153" s="7" t="s">
        <v>4445</v>
      </c>
      <c r="D4153" s="7" t="s">
        <v>4452</v>
      </c>
      <c r="E4153" s="7" t="s">
        <v>0</v>
      </c>
      <c r="F4153" s="7" t="s">
        <v>132</v>
      </c>
      <c r="G4153" s="7">
        <v>165.45</v>
      </c>
      <c r="H4153" s="7">
        <v>0</v>
      </c>
      <c r="I4153" s="7">
        <v>0</v>
      </c>
      <c r="J4153" s="7">
        <v>165.45</v>
      </c>
      <c r="K4153" s="7" t="s">
        <v>0</v>
      </c>
      <c r="L4153" s="7">
        <v>2</v>
      </c>
      <c r="M4153" s="7" t="s">
        <v>8456</v>
      </c>
      <c r="N4153" s="7"/>
    </row>
    <row r="4154" spans="1:14" hidden="1" x14ac:dyDescent="0.35">
      <c r="A4154" s="7">
        <v>93393402</v>
      </c>
      <c r="B4154" s="7" t="s">
        <v>8650</v>
      </c>
      <c r="C4154" s="7" t="s">
        <v>4445</v>
      </c>
      <c r="D4154" s="7" t="s">
        <v>4452</v>
      </c>
      <c r="E4154" s="7" t="s">
        <v>0</v>
      </c>
      <c r="F4154" s="7" t="s">
        <v>132</v>
      </c>
      <c r="G4154" s="7">
        <v>165.45</v>
      </c>
      <c r="H4154" s="7">
        <v>0</v>
      </c>
      <c r="I4154" s="7">
        <v>0</v>
      </c>
      <c r="J4154" s="7">
        <v>165.45</v>
      </c>
      <c r="K4154" s="7" t="s">
        <v>0</v>
      </c>
      <c r="L4154" s="7">
        <v>1</v>
      </c>
      <c r="M4154" s="7" t="s">
        <v>8456</v>
      </c>
      <c r="N4154" s="7"/>
    </row>
    <row r="4155" spans="1:14" hidden="1" x14ac:dyDescent="0.35">
      <c r="A4155" s="7">
        <v>93393414</v>
      </c>
      <c r="B4155" s="7" t="s">
        <v>8651</v>
      </c>
      <c r="C4155" s="7" t="s">
        <v>4445</v>
      </c>
      <c r="D4155" s="7" t="s">
        <v>4452</v>
      </c>
      <c r="E4155" s="7" t="s">
        <v>0</v>
      </c>
      <c r="F4155" s="7" t="s">
        <v>132</v>
      </c>
      <c r="G4155" s="7">
        <v>3800</v>
      </c>
      <c r="H4155" s="7">
        <v>0</v>
      </c>
      <c r="I4155" s="7">
        <v>0</v>
      </c>
      <c r="J4155" s="7">
        <v>3800</v>
      </c>
      <c r="K4155" s="7" t="s">
        <v>0</v>
      </c>
      <c r="L4155" s="7">
        <v>1</v>
      </c>
      <c r="M4155" s="7" t="s">
        <v>8456</v>
      </c>
      <c r="N4155" s="7"/>
    </row>
    <row r="4156" spans="1:14" ht="26" hidden="1" x14ac:dyDescent="0.35">
      <c r="A4156" s="7">
        <v>93393888</v>
      </c>
      <c r="B4156" s="7" t="s">
        <v>8652</v>
      </c>
      <c r="C4156" s="7" t="s">
        <v>4445</v>
      </c>
      <c r="D4156" s="7" t="s">
        <v>4452</v>
      </c>
      <c r="E4156" s="7" t="s">
        <v>0</v>
      </c>
      <c r="F4156" s="7" t="s">
        <v>132</v>
      </c>
      <c r="G4156" s="7">
        <v>226.52</v>
      </c>
      <c r="H4156" s="7">
        <v>0</v>
      </c>
      <c r="I4156" s="7">
        <v>0</v>
      </c>
      <c r="J4156" s="7">
        <v>226.52</v>
      </c>
      <c r="K4156" s="7" t="s">
        <v>0</v>
      </c>
      <c r="L4156" s="7">
        <v>1</v>
      </c>
      <c r="M4156" s="7" t="s">
        <v>8456</v>
      </c>
      <c r="N4156" s="7"/>
    </row>
    <row r="4157" spans="1:14" hidden="1" x14ac:dyDescent="0.35">
      <c r="A4157" s="7">
        <v>93394136</v>
      </c>
      <c r="B4157" s="7" t="s">
        <v>8653</v>
      </c>
      <c r="C4157" s="7" t="s">
        <v>4445</v>
      </c>
      <c r="D4157" s="7" t="s">
        <v>4452</v>
      </c>
      <c r="E4157" s="7" t="s">
        <v>0</v>
      </c>
      <c r="F4157" s="7" t="s">
        <v>0</v>
      </c>
      <c r="G4157" s="7">
        <v>72</v>
      </c>
      <c r="H4157" s="7">
        <v>0</v>
      </c>
      <c r="I4157" s="7">
        <v>0</v>
      </c>
      <c r="J4157" s="7">
        <v>72</v>
      </c>
      <c r="K4157" s="7" t="s">
        <v>0</v>
      </c>
      <c r="L4157" s="7">
        <v>3</v>
      </c>
      <c r="M4157" s="7" t="s">
        <v>8456</v>
      </c>
      <c r="N4157" s="7"/>
    </row>
    <row r="4158" spans="1:14" ht="26" hidden="1" x14ac:dyDescent="0.35">
      <c r="A4158" s="7">
        <v>93395256</v>
      </c>
      <c r="B4158" s="7" t="s">
        <v>8654</v>
      </c>
      <c r="C4158" s="7" t="s">
        <v>4445</v>
      </c>
      <c r="D4158" s="7" t="s">
        <v>4452</v>
      </c>
      <c r="E4158" s="7" t="s">
        <v>0</v>
      </c>
      <c r="F4158" s="7" t="s">
        <v>132</v>
      </c>
      <c r="G4158" s="7">
        <v>265.64999999999998</v>
      </c>
      <c r="H4158" s="7">
        <v>0</v>
      </c>
      <c r="I4158" s="7">
        <v>0</v>
      </c>
      <c r="J4158" s="7">
        <v>265.64999999999998</v>
      </c>
      <c r="K4158" s="7" t="s">
        <v>0</v>
      </c>
      <c r="L4158" s="7">
        <v>1</v>
      </c>
      <c r="M4158" s="7" t="s">
        <v>8456</v>
      </c>
      <c r="N4158" s="7"/>
    </row>
    <row r="4159" spans="1:14" hidden="1" x14ac:dyDescent="0.35">
      <c r="A4159" s="7">
        <v>93395272</v>
      </c>
      <c r="B4159" s="7" t="s">
        <v>8655</v>
      </c>
      <c r="C4159" s="7" t="s">
        <v>4445</v>
      </c>
      <c r="D4159" s="7" t="s">
        <v>4452</v>
      </c>
      <c r="E4159" s="7" t="s">
        <v>0</v>
      </c>
      <c r="F4159" s="7" t="s">
        <v>132</v>
      </c>
      <c r="G4159" s="7">
        <v>292.22000000000003</v>
      </c>
      <c r="H4159" s="7">
        <v>0</v>
      </c>
      <c r="I4159" s="7">
        <v>0</v>
      </c>
      <c r="J4159" s="7">
        <v>292.22000000000003</v>
      </c>
      <c r="K4159" s="7" t="s">
        <v>0</v>
      </c>
      <c r="L4159" s="7">
        <v>1</v>
      </c>
      <c r="M4159" s="7" t="s">
        <v>8456</v>
      </c>
      <c r="N4159" s="7"/>
    </row>
    <row r="4160" spans="1:14" hidden="1" x14ac:dyDescent="0.35">
      <c r="A4160" s="7">
        <v>93395302</v>
      </c>
      <c r="B4160" s="7" t="s">
        <v>8656</v>
      </c>
      <c r="C4160" s="7" t="s">
        <v>4445</v>
      </c>
      <c r="D4160" s="7" t="s">
        <v>4452</v>
      </c>
      <c r="E4160" s="7" t="s">
        <v>0</v>
      </c>
      <c r="F4160" s="7" t="s">
        <v>132</v>
      </c>
      <c r="G4160" s="7">
        <v>474.39</v>
      </c>
      <c r="H4160" s="7">
        <v>0</v>
      </c>
      <c r="I4160" s="7">
        <v>0</v>
      </c>
      <c r="J4160" s="7">
        <v>474.39</v>
      </c>
      <c r="K4160" s="7" t="s">
        <v>0</v>
      </c>
      <c r="L4160" s="7">
        <v>1</v>
      </c>
      <c r="M4160" s="7" t="s">
        <v>8456</v>
      </c>
      <c r="N4160" s="7"/>
    </row>
    <row r="4161" spans="1:14" hidden="1" x14ac:dyDescent="0.35">
      <c r="A4161" s="7">
        <v>93395337</v>
      </c>
      <c r="B4161" s="7" t="s">
        <v>8657</v>
      </c>
      <c r="C4161" s="7" t="s">
        <v>4445</v>
      </c>
      <c r="D4161" s="7" t="s">
        <v>4452</v>
      </c>
      <c r="E4161" s="7" t="s">
        <v>0</v>
      </c>
      <c r="F4161" s="7" t="s">
        <v>132</v>
      </c>
      <c r="G4161" s="7">
        <v>687.23</v>
      </c>
      <c r="H4161" s="7">
        <v>0</v>
      </c>
      <c r="I4161" s="7">
        <v>0</v>
      </c>
      <c r="J4161" s="7">
        <v>687.23</v>
      </c>
      <c r="K4161" s="7" t="s">
        <v>0</v>
      </c>
      <c r="L4161" s="7">
        <v>1</v>
      </c>
      <c r="M4161" s="7" t="s">
        <v>8456</v>
      </c>
      <c r="N4161" s="7"/>
    </row>
    <row r="4162" spans="1:14" hidden="1" x14ac:dyDescent="0.35">
      <c r="A4162" s="7">
        <v>93395346</v>
      </c>
      <c r="B4162" s="7" t="s">
        <v>8658</v>
      </c>
      <c r="C4162" s="7" t="s">
        <v>4445</v>
      </c>
      <c r="D4162" s="7" t="s">
        <v>4452</v>
      </c>
      <c r="E4162" s="7" t="s">
        <v>0</v>
      </c>
      <c r="F4162" s="7" t="s">
        <v>132</v>
      </c>
      <c r="G4162" s="7">
        <v>79.3</v>
      </c>
      <c r="H4162" s="7">
        <v>0</v>
      </c>
      <c r="I4162" s="7">
        <v>0</v>
      </c>
      <c r="J4162" s="7">
        <v>79.3</v>
      </c>
      <c r="K4162" s="7" t="s">
        <v>0</v>
      </c>
      <c r="L4162" s="7">
        <v>1</v>
      </c>
      <c r="M4162" s="7" t="s">
        <v>8456</v>
      </c>
      <c r="N4162" s="7"/>
    </row>
    <row r="4163" spans="1:14" ht="26" hidden="1" x14ac:dyDescent="0.35">
      <c r="A4163" s="7">
        <v>93395370</v>
      </c>
      <c r="B4163" s="7" t="s">
        <v>8659</v>
      </c>
      <c r="C4163" s="7" t="s">
        <v>4445</v>
      </c>
      <c r="D4163" s="7" t="s">
        <v>4452</v>
      </c>
      <c r="E4163" s="7" t="s">
        <v>0</v>
      </c>
      <c r="F4163" s="7" t="s">
        <v>132</v>
      </c>
      <c r="G4163" s="7">
        <v>188.44</v>
      </c>
      <c r="H4163" s="7">
        <v>0</v>
      </c>
      <c r="I4163" s="7">
        <v>0</v>
      </c>
      <c r="J4163" s="7">
        <v>188.44</v>
      </c>
      <c r="K4163" s="7" t="s">
        <v>0</v>
      </c>
      <c r="L4163" s="7">
        <v>1</v>
      </c>
      <c r="M4163" s="7" t="s">
        <v>8456</v>
      </c>
      <c r="N4163" s="7"/>
    </row>
    <row r="4164" spans="1:14" hidden="1" x14ac:dyDescent="0.35">
      <c r="A4164" s="7">
        <v>93395474</v>
      </c>
      <c r="B4164" s="7" t="s">
        <v>8660</v>
      </c>
      <c r="C4164" s="7" t="s">
        <v>4445</v>
      </c>
      <c r="D4164" s="7" t="s">
        <v>4452</v>
      </c>
      <c r="E4164" s="7" t="s">
        <v>0</v>
      </c>
      <c r="F4164" s="7" t="s">
        <v>132</v>
      </c>
      <c r="G4164" s="7">
        <v>70.94</v>
      </c>
      <c r="H4164" s="7">
        <v>0</v>
      </c>
      <c r="I4164" s="7">
        <v>0</v>
      </c>
      <c r="J4164" s="7">
        <v>70.94</v>
      </c>
      <c r="K4164" s="7" t="s">
        <v>0</v>
      </c>
      <c r="L4164" s="7">
        <v>1</v>
      </c>
      <c r="M4164" s="7" t="s">
        <v>8456</v>
      </c>
      <c r="N4164" s="7"/>
    </row>
    <row r="4165" spans="1:14" hidden="1" x14ac:dyDescent="0.35">
      <c r="A4165" s="7">
        <v>93395477</v>
      </c>
      <c r="B4165" s="7" t="s">
        <v>8661</v>
      </c>
      <c r="C4165" s="7" t="s">
        <v>4445</v>
      </c>
      <c r="D4165" s="7" t="s">
        <v>4452</v>
      </c>
      <c r="E4165" s="7" t="s">
        <v>0</v>
      </c>
      <c r="F4165" s="7" t="s">
        <v>132</v>
      </c>
      <c r="G4165" s="7">
        <v>264</v>
      </c>
      <c r="H4165" s="7">
        <v>0</v>
      </c>
      <c r="I4165" s="7">
        <v>0</v>
      </c>
      <c r="J4165" s="7">
        <v>264</v>
      </c>
      <c r="K4165" s="7" t="s">
        <v>0</v>
      </c>
      <c r="L4165" s="7">
        <v>1</v>
      </c>
      <c r="M4165" s="7" t="s">
        <v>8456</v>
      </c>
      <c r="N4165" s="7"/>
    </row>
    <row r="4166" spans="1:14" hidden="1" x14ac:dyDescent="0.35">
      <c r="A4166" s="7">
        <v>93395482</v>
      </c>
      <c r="B4166" s="7" t="s">
        <v>8662</v>
      </c>
      <c r="C4166" s="7" t="s">
        <v>4445</v>
      </c>
      <c r="D4166" s="7" t="s">
        <v>4452</v>
      </c>
      <c r="E4166" s="7" t="s">
        <v>0</v>
      </c>
      <c r="F4166" s="7" t="s">
        <v>132</v>
      </c>
      <c r="G4166" s="7">
        <v>70.94</v>
      </c>
      <c r="H4166" s="7">
        <v>0</v>
      </c>
      <c r="I4166" s="7">
        <v>0</v>
      </c>
      <c r="J4166" s="7">
        <v>70.94</v>
      </c>
      <c r="K4166" s="7" t="s">
        <v>0</v>
      </c>
      <c r="L4166" s="7">
        <v>1</v>
      </c>
      <c r="M4166" s="7" t="s">
        <v>8456</v>
      </c>
      <c r="N4166" s="7"/>
    </row>
    <row r="4167" spans="1:14" hidden="1" x14ac:dyDescent="0.35">
      <c r="A4167" s="7">
        <v>93395490</v>
      </c>
      <c r="B4167" s="7" t="s">
        <v>8663</v>
      </c>
      <c r="C4167" s="7" t="s">
        <v>4445</v>
      </c>
      <c r="D4167" s="7" t="s">
        <v>4452</v>
      </c>
      <c r="E4167" s="7" t="s">
        <v>0</v>
      </c>
      <c r="F4167" s="7" t="s">
        <v>132</v>
      </c>
      <c r="G4167" s="7">
        <v>70.94</v>
      </c>
      <c r="H4167" s="7">
        <v>0</v>
      </c>
      <c r="I4167" s="7">
        <v>0</v>
      </c>
      <c r="J4167" s="7">
        <v>70.94</v>
      </c>
      <c r="K4167" s="7" t="s">
        <v>0</v>
      </c>
      <c r="L4167" s="7">
        <v>1</v>
      </c>
      <c r="M4167" s="7" t="s">
        <v>8456</v>
      </c>
      <c r="N4167" s="7"/>
    </row>
    <row r="4168" spans="1:14" hidden="1" x14ac:dyDescent="0.35">
      <c r="A4168" s="7">
        <v>93395493</v>
      </c>
      <c r="B4168" s="7" t="s">
        <v>8664</v>
      </c>
      <c r="C4168" s="7" t="s">
        <v>4445</v>
      </c>
      <c r="D4168" s="7" t="s">
        <v>4452</v>
      </c>
      <c r="E4168" s="7" t="s">
        <v>0</v>
      </c>
      <c r="F4168" s="7" t="s">
        <v>132</v>
      </c>
      <c r="G4168" s="7">
        <v>785.4</v>
      </c>
      <c r="H4168" s="7">
        <v>0</v>
      </c>
      <c r="I4168" s="7">
        <v>0</v>
      </c>
      <c r="J4168" s="7">
        <v>785.4</v>
      </c>
      <c r="K4168" s="7" t="s">
        <v>0</v>
      </c>
      <c r="L4168" s="7">
        <v>1</v>
      </c>
      <c r="M4168" s="7" t="s">
        <v>8456</v>
      </c>
      <c r="N4168" s="7"/>
    </row>
    <row r="4169" spans="1:14" hidden="1" x14ac:dyDescent="0.35">
      <c r="A4169" s="7">
        <v>93395540</v>
      </c>
      <c r="B4169" s="7" t="s">
        <v>8665</v>
      </c>
      <c r="C4169" s="7" t="s">
        <v>4445</v>
      </c>
      <c r="D4169" s="7" t="s">
        <v>4452</v>
      </c>
      <c r="E4169" s="7" t="s">
        <v>0</v>
      </c>
      <c r="F4169" s="7" t="s">
        <v>132</v>
      </c>
      <c r="G4169" s="7">
        <v>1680</v>
      </c>
      <c r="H4169" s="7">
        <v>0</v>
      </c>
      <c r="I4169" s="7">
        <v>0</v>
      </c>
      <c r="J4169" s="7">
        <v>1680</v>
      </c>
      <c r="K4169" s="7" t="s">
        <v>0</v>
      </c>
      <c r="L4169" s="7">
        <v>1</v>
      </c>
      <c r="M4169" s="7" t="s">
        <v>8456</v>
      </c>
      <c r="N4169" s="7"/>
    </row>
    <row r="4170" spans="1:14" hidden="1" x14ac:dyDescent="0.35">
      <c r="A4170" s="7">
        <v>93395546</v>
      </c>
      <c r="B4170" s="7" t="s">
        <v>8666</v>
      </c>
      <c r="C4170" s="7" t="s">
        <v>4445</v>
      </c>
      <c r="D4170" s="7" t="s">
        <v>4452</v>
      </c>
      <c r="E4170" s="7" t="s">
        <v>0</v>
      </c>
      <c r="F4170" s="7" t="s">
        <v>132</v>
      </c>
      <c r="G4170" s="7">
        <v>247.4</v>
      </c>
      <c r="H4170" s="7">
        <v>0</v>
      </c>
      <c r="I4170" s="7">
        <v>0</v>
      </c>
      <c r="J4170" s="7">
        <v>247.4</v>
      </c>
      <c r="K4170" s="7" t="s">
        <v>0</v>
      </c>
      <c r="L4170" s="7">
        <v>1</v>
      </c>
      <c r="M4170" s="7" t="s">
        <v>8456</v>
      </c>
      <c r="N4170" s="7"/>
    </row>
    <row r="4171" spans="1:14" ht="26" hidden="1" x14ac:dyDescent="0.35">
      <c r="A4171" s="7">
        <v>93395551</v>
      </c>
      <c r="B4171" s="7" t="s">
        <v>8667</v>
      </c>
      <c r="C4171" s="7" t="s">
        <v>4445</v>
      </c>
      <c r="D4171" s="7" t="s">
        <v>4452</v>
      </c>
      <c r="E4171" s="7" t="s">
        <v>0</v>
      </c>
      <c r="F4171" s="7" t="s">
        <v>132</v>
      </c>
      <c r="G4171" s="7">
        <v>224.91</v>
      </c>
      <c r="H4171" s="7">
        <v>0</v>
      </c>
      <c r="I4171" s="7">
        <v>0</v>
      </c>
      <c r="J4171" s="7">
        <v>224.91</v>
      </c>
      <c r="K4171" s="7" t="s">
        <v>0</v>
      </c>
      <c r="L4171" s="7">
        <v>1</v>
      </c>
      <c r="M4171" s="7" t="s">
        <v>8456</v>
      </c>
      <c r="N4171" s="7"/>
    </row>
    <row r="4172" spans="1:14" ht="26" hidden="1" x14ac:dyDescent="0.35">
      <c r="A4172" s="7">
        <v>93395560</v>
      </c>
      <c r="B4172" s="7" t="s">
        <v>8668</v>
      </c>
      <c r="C4172" s="7" t="s">
        <v>4445</v>
      </c>
      <c r="D4172" s="7" t="s">
        <v>4452</v>
      </c>
      <c r="E4172" s="7" t="s">
        <v>0</v>
      </c>
      <c r="F4172" s="7" t="s">
        <v>132</v>
      </c>
      <c r="G4172" s="7">
        <v>235.62</v>
      </c>
      <c r="H4172" s="7">
        <v>0</v>
      </c>
      <c r="I4172" s="7">
        <v>0</v>
      </c>
      <c r="J4172" s="7">
        <v>235.62</v>
      </c>
      <c r="K4172" s="7" t="s">
        <v>0</v>
      </c>
      <c r="L4172" s="7">
        <v>1</v>
      </c>
      <c r="M4172" s="7" t="s">
        <v>8456</v>
      </c>
      <c r="N4172" s="7"/>
    </row>
    <row r="4173" spans="1:14" ht="26" hidden="1" x14ac:dyDescent="0.35">
      <c r="A4173" s="7">
        <v>93395566</v>
      </c>
      <c r="B4173" s="7" t="s">
        <v>8669</v>
      </c>
      <c r="C4173" s="7" t="s">
        <v>4445</v>
      </c>
      <c r="D4173" s="7" t="s">
        <v>4452</v>
      </c>
      <c r="E4173" s="7" t="s">
        <v>0</v>
      </c>
      <c r="F4173" s="7" t="s">
        <v>132</v>
      </c>
      <c r="G4173" s="7">
        <v>3120</v>
      </c>
      <c r="H4173" s="7">
        <v>0</v>
      </c>
      <c r="I4173" s="7">
        <v>0</v>
      </c>
      <c r="J4173" s="7">
        <v>3120</v>
      </c>
      <c r="K4173" s="7" t="s">
        <v>0</v>
      </c>
      <c r="L4173" s="7">
        <v>2</v>
      </c>
      <c r="M4173" s="7" t="s">
        <v>8456</v>
      </c>
      <c r="N4173" s="7"/>
    </row>
    <row r="4174" spans="1:14" hidden="1" x14ac:dyDescent="0.35">
      <c r="A4174" s="7">
        <v>93395582</v>
      </c>
      <c r="B4174" s="7" t="s">
        <v>8670</v>
      </c>
      <c r="C4174" s="7" t="s">
        <v>4445</v>
      </c>
      <c r="D4174" s="7" t="s">
        <v>4452</v>
      </c>
      <c r="E4174" s="7" t="s">
        <v>0</v>
      </c>
      <c r="F4174" s="7" t="s">
        <v>132</v>
      </c>
      <c r="G4174" s="7">
        <v>207.05</v>
      </c>
      <c r="H4174" s="7">
        <v>0</v>
      </c>
      <c r="I4174" s="7">
        <v>0</v>
      </c>
      <c r="J4174" s="7">
        <v>207.05</v>
      </c>
      <c r="K4174" s="7" t="s">
        <v>0</v>
      </c>
      <c r="L4174" s="7">
        <v>1</v>
      </c>
      <c r="M4174" s="7" t="s">
        <v>8456</v>
      </c>
      <c r="N4174" s="7"/>
    </row>
    <row r="4175" spans="1:14" ht="26" hidden="1" x14ac:dyDescent="0.35">
      <c r="A4175" s="7">
        <v>93395590</v>
      </c>
      <c r="B4175" s="7" t="s">
        <v>8671</v>
      </c>
      <c r="C4175" s="7" t="s">
        <v>4445</v>
      </c>
      <c r="D4175" s="7" t="s">
        <v>4452</v>
      </c>
      <c r="E4175" s="7" t="s">
        <v>0</v>
      </c>
      <c r="F4175" s="7" t="s">
        <v>132</v>
      </c>
      <c r="G4175" s="7">
        <v>910.63</v>
      </c>
      <c r="H4175" s="7">
        <v>0</v>
      </c>
      <c r="I4175" s="7">
        <v>0</v>
      </c>
      <c r="J4175" s="7">
        <v>910.63</v>
      </c>
      <c r="K4175" s="7" t="s">
        <v>0</v>
      </c>
      <c r="L4175" s="7">
        <v>1</v>
      </c>
      <c r="M4175" s="7" t="s">
        <v>8456</v>
      </c>
      <c r="N4175" s="7"/>
    </row>
    <row r="4176" spans="1:14" ht="26" hidden="1" x14ac:dyDescent="0.35">
      <c r="A4176" s="7">
        <v>93395620</v>
      </c>
      <c r="B4176" s="7" t="s">
        <v>8672</v>
      </c>
      <c r="C4176" s="7" t="s">
        <v>4445</v>
      </c>
      <c r="D4176" s="7" t="s">
        <v>4452</v>
      </c>
      <c r="E4176" s="7" t="s">
        <v>0</v>
      </c>
      <c r="F4176" s="7" t="s">
        <v>132</v>
      </c>
      <c r="G4176" s="7">
        <v>983.4</v>
      </c>
      <c r="H4176" s="7">
        <v>0</v>
      </c>
      <c r="I4176" s="7">
        <v>0</v>
      </c>
      <c r="J4176" s="7">
        <v>983.4</v>
      </c>
      <c r="K4176" s="7" t="s">
        <v>0</v>
      </c>
      <c r="L4176" s="7">
        <v>1</v>
      </c>
      <c r="M4176" s="7" t="s">
        <v>8456</v>
      </c>
      <c r="N4176" s="7"/>
    </row>
    <row r="4177" spans="1:14" ht="26" hidden="1" x14ac:dyDescent="0.35">
      <c r="A4177" s="7">
        <v>93395639</v>
      </c>
      <c r="B4177" s="7" t="s">
        <v>8673</v>
      </c>
      <c r="C4177" s="7" t="s">
        <v>4445</v>
      </c>
      <c r="D4177" s="7" t="s">
        <v>4452</v>
      </c>
      <c r="E4177" s="7" t="s">
        <v>0</v>
      </c>
      <c r="F4177" s="7" t="s">
        <v>132</v>
      </c>
      <c r="G4177" s="7">
        <v>374.43</v>
      </c>
      <c r="H4177" s="7">
        <v>0</v>
      </c>
      <c r="I4177" s="7">
        <v>0</v>
      </c>
      <c r="J4177" s="7">
        <v>374.43</v>
      </c>
      <c r="K4177" s="7" t="s">
        <v>0</v>
      </c>
      <c r="L4177" s="7">
        <v>5</v>
      </c>
      <c r="M4177" s="7" t="s">
        <v>8456</v>
      </c>
      <c r="N4177" s="7"/>
    </row>
    <row r="4178" spans="1:14" hidden="1" x14ac:dyDescent="0.35">
      <c r="A4178" s="7">
        <v>93395651</v>
      </c>
      <c r="B4178" s="7" t="s">
        <v>8674</v>
      </c>
      <c r="C4178" s="7" t="s">
        <v>4445</v>
      </c>
      <c r="D4178" s="7" t="s">
        <v>4452</v>
      </c>
      <c r="E4178" s="7" t="s">
        <v>0</v>
      </c>
      <c r="F4178" s="7" t="s">
        <v>132</v>
      </c>
      <c r="G4178" s="7">
        <v>1970</v>
      </c>
      <c r="H4178" s="7">
        <v>0</v>
      </c>
      <c r="I4178" s="7">
        <v>0</v>
      </c>
      <c r="J4178" s="7">
        <v>1970</v>
      </c>
      <c r="K4178" s="7" t="s">
        <v>0</v>
      </c>
      <c r="L4178" s="7">
        <v>1</v>
      </c>
      <c r="M4178" s="7" t="s">
        <v>8456</v>
      </c>
      <c r="N4178" s="7"/>
    </row>
    <row r="4179" spans="1:14" hidden="1" x14ac:dyDescent="0.35">
      <c r="A4179" s="7">
        <v>93396287</v>
      </c>
      <c r="B4179" s="7" t="s">
        <v>8675</v>
      </c>
      <c r="C4179" s="7" t="s">
        <v>4445</v>
      </c>
      <c r="D4179" s="7" t="s">
        <v>4452</v>
      </c>
      <c r="E4179" s="7" t="s">
        <v>0</v>
      </c>
      <c r="F4179" s="7" t="s">
        <v>132</v>
      </c>
      <c r="G4179" s="7">
        <v>1040.28</v>
      </c>
      <c r="H4179" s="7">
        <v>0</v>
      </c>
      <c r="I4179" s="7">
        <v>0</v>
      </c>
      <c r="J4179" s="7">
        <v>1040.28</v>
      </c>
      <c r="K4179" s="7" t="s">
        <v>0</v>
      </c>
      <c r="L4179" s="7">
        <v>1</v>
      </c>
      <c r="M4179" s="7" t="s">
        <v>8456</v>
      </c>
      <c r="N4179" s="7"/>
    </row>
    <row r="4180" spans="1:14" hidden="1" x14ac:dyDescent="0.35">
      <c r="A4180" s="7">
        <v>93396317</v>
      </c>
      <c r="B4180" s="7" t="s">
        <v>8676</v>
      </c>
      <c r="C4180" s="7" t="s">
        <v>4445</v>
      </c>
      <c r="D4180" s="7" t="s">
        <v>4452</v>
      </c>
      <c r="E4180" s="7" t="s">
        <v>0</v>
      </c>
      <c r="F4180" s="7" t="s">
        <v>132</v>
      </c>
      <c r="G4180" s="7">
        <v>873.76</v>
      </c>
      <c r="H4180" s="7">
        <v>0</v>
      </c>
      <c r="I4180" s="7">
        <v>0</v>
      </c>
      <c r="J4180" s="7">
        <v>873.76</v>
      </c>
      <c r="K4180" s="7" t="s">
        <v>0</v>
      </c>
      <c r="L4180" s="7">
        <v>1</v>
      </c>
      <c r="M4180" s="7" t="s">
        <v>8456</v>
      </c>
      <c r="N4180" s="7"/>
    </row>
    <row r="4181" spans="1:14" hidden="1" x14ac:dyDescent="0.35">
      <c r="A4181" s="7">
        <v>93396325</v>
      </c>
      <c r="B4181" s="7" t="s">
        <v>8677</v>
      </c>
      <c r="C4181" s="7" t="s">
        <v>4445</v>
      </c>
      <c r="D4181" s="7" t="s">
        <v>4452</v>
      </c>
      <c r="E4181" s="7" t="s">
        <v>0</v>
      </c>
      <c r="F4181" s="7" t="s">
        <v>132</v>
      </c>
      <c r="G4181" s="7">
        <v>922.85</v>
      </c>
      <c r="H4181" s="7">
        <v>0</v>
      </c>
      <c r="I4181" s="7">
        <v>0</v>
      </c>
      <c r="J4181" s="7">
        <v>922.85</v>
      </c>
      <c r="K4181" s="7" t="s">
        <v>0</v>
      </c>
      <c r="L4181" s="7">
        <v>1</v>
      </c>
      <c r="M4181" s="7" t="s">
        <v>8456</v>
      </c>
      <c r="N4181" s="7"/>
    </row>
    <row r="4182" spans="1:14" hidden="1" x14ac:dyDescent="0.35">
      <c r="A4182" s="7">
        <v>93396350</v>
      </c>
      <c r="B4182" s="7" t="s">
        <v>8678</v>
      </c>
      <c r="C4182" s="7" t="s">
        <v>4445</v>
      </c>
      <c r="D4182" s="7" t="s">
        <v>4452</v>
      </c>
      <c r="E4182" s="7" t="s">
        <v>0</v>
      </c>
      <c r="F4182" s="7" t="s">
        <v>0</v>
      </c>
      <c r="G4182" s="7">
        <v>97.81</v>
      </c>
      <c r="H4182" s="7">
        <v>0</v>
      </c>
      <c r="I4182" s="7">
        <v>0</v>
      </c>
      <c r="J4182" s="7">
        <v>97.81</v>
      </c>
      <c r="K4182" s="7" t="s">
        <v>0</v>
      </c>
      <c r="L4182" s="7">
        <v>1</v>
      </c>
      <c r="M4182" s="7" t="s">
        <v>8456</v>
      </c>
      <c r="N4182" s="7"/>
    </row>
    <row r="4183" spans="1:14" hidden="1" x14ac:dyDescent="0.35">
      <c r="A4183" s="7">
        <v>93396368</v>
      </c>
      <c r="B4183" s="7" t="s">
        <v>8679</v>
      </c>
      <c r="C4183" s="7" t="s">
        <v>4445</v>
      </c>
      <c r="D4183" s="7" t="s">
        <v>4452</v>
      </c>
      <c r="E4183" s="7" t="s">
        <v>0</v>
      </c>
      <c r="F4183" s="7" t="s">
        <v>0</v>
      </c>
      <c r="G4183" s="7">
        <v>18.2</v>
      </c>
      <c r="H4183" s="7">
        <v>0</v>
      </c>
      <c r="I4183" s="7">
        <v>0</v>
      </c>
      <c r="J4183" s="7">
        <v>18.2</v>
      </c>
      <c r="K4183" s="7" t="s">
        <v>0</v>
      </c>
      <c r="L4183" s="7">
        <v>1</v>
      </c>
      <c r="M4183" s="7" t="s">
        <v>8456</v>
      </c>
      <c r="N4183" s="7"/>
    </row>
    <row r="4184" spans="1:14" hidden="1" x14ac:dyDescent="0.35">
      <c r="A4184" s="7">
        <v>93396376</v>
      </c>
      <c r="B4184" s="7" t="s">
        <v>8680</v>
      </c>
      <c r="C4184" s="7" t="s">
        <v>4445</v>
      </c>
      <c r="D4184" s="7" t="s">
        <v>4452</v>
      </c>
      <c r="E4184" s="7" t="s">
        <v>0</v>
      </c>
      <c r="F4184" s="7" t="s">
        <v>0</v>
      </c>
      <c r="G4184" s="7">
        <v>66.849999999999994</v>
      </c>
      <c r="H4184" s="7">
        <v>0</v>
      </c>
      <c r="I4184" s="7">
        <v>0</v>
      </c>
      <c r="J4184" s="7">
        <v>66.849999999999994</v>
      </c>
      <c r="K4184" s="7" t="s">
        <v>0</v>
      </c>
      <c r="L4184" s="7">
        <v>1</v>
      </c>
      <c r="M4184" s="7" t="s">
        <v>8456</v>
      </c>
      <c r="N4184" s="7"/>
    </row>
    <row r="4185" spans="1:14" hidden="1" x14ac:dyDescent="0.35">
      <c r="A4185" s="7">
        <v>93396384</v>
      </c>
      <c r="B4185" s="7" t="s">
        <v>8681</v>
      </c>
      <c r="C4185" s="7" t="s">
        <v>4445</v>
      </c>
      <c r="D4185" s="7" t="s">
        <v>4452</v>
      </c>
      <c r="E4185" s="7" t="s">
        <v>0</v>
      </c>
      <c r="F4185" s="7" t="s">
        <v>0</v>
      </c>
      <c r="G4185" s="7">
        <v>72.849999999999994</v>
      </c>
      <c r="H4185" s="7">
        <v>0</v>
      </c>
      <c r="I4185" s="7">
        <v>0</v>
      </c>
      <c r="J4185" s="7">
        <v>72.849999999999994</v>
      </c>
      <c r="K4185" s="7" t="s">
        <v>0</v>
      </c>
      <c r="L4185" s="7">
        <v>1</v>
      </c>
      <c r="M4185" s="7" t="s">
        <v>8456</v>
      </c>
      <c r="N4185" s="7"/>
    </row>
    <row r="4186" spans="1:14" hidden="1" x14ac:dyDescent="0.35">
      <c r="A4186" s="7">
        <v>93396392</v>
      </c>
      <c r="B4186" s="7" t="s">
        <v>8682</v>
      </c>
      <c r="C4186" s="7" t="s">
        <v>4445</v>
      </c>
      <c r="D4186" s="7" t="s">
        <v>4452</v>
      </c>
      <c r="E4186" s="7" t="s">
        <v>0</v>
      </c>
      <c r="F4186" s="7" t="s">
        <v>0</v>
      </c>
      <c r="G4186" s="7">
        <v>24.7</v>
      </c>
      <c r="H4186" s="7">
        <v>0</v>
      </c>
      <c r="I4186" s="7">
        <v>0</v>
      </c>
      <c r="J4186" s="7">
        <v>24.7</v>
      </c>
      <c r="K4186" s="7" t="s">
        <v>0</v>
      </c>
      <c r="L4186" s="7">
        <v>1</v>
      </c>
      <c r="M4186" s="7" t="s">
        <v>8456</v>
      </c>
      <c r="N4186" s="7"/>
    </row>
    <row r="4187" spans="1:14" hidden="1" x14ac:dyDescent="0.35">
      <c r="A4187" s="7">
        <v>93396422</v>
      </c>
      <c r="B4187" s="7" t="s">
        <v>8683</v>
      </c>
      <c r="C4187" s="7" t="s">
        <v>4445</v>
      </c>
      <c r="D4187" s="7" t="s">
        <v>4452</v>
      </c>
      <c r="E4187" s="7" t="s">
        <v>0</v>
      </c>
      <c r="F4187" s="7" t="s">
        <v>132</v>
      </c>
      <c r="G4187" s="7">
        <v>490.88</v>
      </c>
      <c r="H4187" s="7">
        <v>0</v>
      </c>
      <c r="I4187" s="7">
        <v>0</v>
      </c>
      <c r="J4187" s="7">
        <v>490.88</v>
      </c>
      <c r="K4187" s="7" t="s">
        <v>0</v>
      </c>
      <c r="L4187" s="7">
        <v>2</v>
      </c>
      <c r="M4187" s="7" t="s">
        <v>8456</v>
      </c>
      <c r="N4187" s="7"/>
    </row>
    <row r="4188" spans="1:14" ht="26" hidden="1" x14ac:dyDescent="0.35">
      <c r="A4188" s="7">
        <v>93396430</v>
      </c>
      <c r="B4188" s="7" t="s">
        <v>8684</v>
      </c>
      <c r="C4188" s="7" t="s">
        <v>4445</v>
      </c>
      <c r="D4188" s="7" t="s">
        <v>4452</v>
      </c>
      <c r="E4188" s="7" t="s">
        <v>0</v>
      </c>
      <c r="F4188" s="7" t="s">
        <v>132</v>
      </c>
      <c r="G4188" s="7">
        <v>1553.48</v>
      </c>
      <c r="H4188" s="7">
        <v>0</v>
      </c>
      <c r="I4188" s="7">
        <v>0</v>
      </c>
      <c r="J4188" s="7">
        <v>1553.48</v>
      </c>
      <c r="K4188" s="7" t="s">
        <v>0</v>
      </c>
      <c r="L4188" s="7">
        <v>1</v>
      </c>
      <c r="M4188" s="7" t="s">
        <v>8456</v>
      </c>
      <c r="N4188" s="7"/>
    </row>
    <row r="4189" spans="1:14" ht="26" hidden="1" x14ac:dyDescent="0.35">
      <c r="A4189" s="7">
        <v>93396490</v>
      </c>
      <c r="B4189" s="7" t="s">
        <v>8685</v>
      </c>
      <c r="C4189" s="7" t="s">
        <v>4445</v>
      </c>
      <c r="D4189" s="7" t="s">
        <v>4452</v>
      </c>
      <c r="E4189" s="7" t="s">
        <v>0</v>
      </c>
      <c r="F4189" s="7" t="s">
        <v>132</v>
      </c>
      <c r="G4189" s="7">
        <v>831.6</v>
      </c>
      <c r="H4189" s="7">
        <v>0</v>
      </c>
      <c r="I4189" s="7">
        <v>0</v>
      </c>
      <c r="J4189" s="7">
        <v>831.6</v>
      </c>
      <c r="K4189" s="7" t="s">
        <v>0</v>
      </c>
      <c r="L4189" s="7">
        <v>2</v>
      </c>
      <c r="M4189" s="7" t="s">
        <v>8456</v>
      </c>
      <c r="N4189" s="7"/>
    </row>
    <row r="4190" spans="1:14" hidden="1" x14ac:dyDescent="0.35">
      <c r="A4190" s="7">
        <v>93396538</v>
      </c>
      <c r="B4190" s="7" t="s">
        <v>8686</v>
      </c>
      <c r="C4190" s="7" t="s">
        <v>4445</v>
      </c>
      <c r="D4190" s="7" t="s">
        <v>4452</v>
      </c>
      <c r="E4190" s="7" t="s">
        <v>0</v>
      </c>
      <c r="F4190" s="7" t="s">
        <v>132</v>
      </c>
      <c r="G4190" s="7">
        <v>913.03</v>
      </c>
      <c r="H4190" s="7">
        <v>0</v>
      </c>
      <c r="I4190" s="7">
        <v>0</v>
      </c>
      <c r="J4190" s="7">
        <v>913.03</v>
      </c>
      <c r="K4190" s="7" t="s">
        <v>0</v>
      </c>
      <c r="L4190" s="7">
        <v>1</v>
      </c>
      <c r="M4190" s="7" t="s">
        <v>8456</v>
      </c>
      <c r="N4190" s="7"/>
    </row>
    <row r="4191" spans="1:14" hidden="1" x14ac:dyDescent="0.35">
      <c r="A4191" s="7">
        <v>93396546</v>
      </c>
      <c r="B4191" s="7" t="s">
        <v>8687</v>
      </c>
      <c r="C4191" s="7" t="s">
        <v>4445</v>
      </c>
      <c r="D4191" s="7" t="s">
        <v>4452</v>
      </c>
      <c r="E4191" s="7" t="s">
        <v>0</v>
      </c>
      <c r="F4191" s="7" t="s">
        <v>132</v>
      </c>
      <c r="G4191" s="7">
        <v>913.03</v>
      </c>
      <c r="H4191" s="7">
        <v>0</v>
      </c>
      <c r="I4191" s="7">
        <v>0</v>
      </c>
      <c r="J4191" s="7">
        <v>913.03</v>
      </c>
      <c r="K4191" s="7" t="s">
        <v>0</v>
      </c>
      <c r="L4191" s="7">
        <v>1</v>
      </c>
      <c r="M4191" s="7" t="s">
        <v>8456</v>
      </c>
      <c r="N4191" s="7"/>
    </row>
    <row r="4192" spans="1:14" ht="26" hidden="1" x14ac:dyDescent="0.35">
      <c r="A4192" s="7">
        <v>93396562</v>
      </c>
      <c r="B4192" s="7" t="s">
        <v>8688</v>
      </c>
      <c r="C4192" s="7" t="s">
        <v>4445</v>
      </c>
      <c r="D4192" s="7" t="s">
        <v>4452</v>
      </c>
      <c r="E4192" s="7" t="s">
        <v>0</v>
      </c>
      <c r="F4192" s="7" t="s">
        <v>132</v>
      </c>
      <c r="G4192" s="7">
        <v>1512.5</v>
      </c>
      <c r="H4192" s="7">
        <v>0</v>
      </c>
      <c r="I4192" s="7">
        <v>0</v>
      </c>
      <c r="J4192" s="7">
        <v>1512.5</v>
      </c>
      <c r="K4192" s="7" t="s">
        <v>0</v>
      </c>
      <c r="L4192" s="7">
        <v>2</v>
      </c>
      <c r="M4192" s="7" t="s">
        <v>8456</v>
      </c>
      <c r="N4192" s="7"/>
    </row>
    <row r="4193" spans="1:14" ht="26" hidden="1" x14ac:dyDescent="0.35">
      <c r="A4193" s="7">
        <v>93396613</v>
      </c>
      <c r="B4193" s="7" t="s">
        <v>8689</v>
      </c>
      <c r="C4193" s="7" t="s">
        <v>4445</v>
      </c>
      <c r="D4193" s="7" t="s">
        <v>4452</v>
      </c>
      <c r="E4193" s="7" t="s">
        <v>0</v>
      </c>
      <c r="F4193" s="7" t="s">
        <v>132</v>
      </c>
      <c r="G4193" s="7">
        <v>7559.06</v>
      </c>
      <c r="H4193" s="7">
        <v>0</v>
      </c>
      <c r="I4193" s="7">
        <v>0</v>
      </c>
      <c r="J4193" s="7">
        <v>7559.06</v>
      </c>
      <c r="K4193" s="7" t="s">
        <v>0</v>
      </c>
      <c r="L4193" s="7">
        <v>1</v>
      </c>
      <c r="M4193" s="7" t="s">
        <v>8456</v>
      </c>
      <c r="N4193" s="7"/>
    </row>
    <row r="4194" spans="1:14" ht="26" hidden="1" x14ac:dyDescent="0.35">
      <c r="A4194" s="7">
        <v>93396621</v>
      </c>
      <c r="B4194" s="7" t="s">
        <v>8690</v>
      </c>
      <c r="C4194" s="7" t="s">
        <v>4445</v>
      </c>
      <c r="D4194" s="7" t="s">
        <v>4452</v>
      </c>
      <c r="E4194" s="7" t="s">
        <v>0</v>
      </c>
      <c r="F4194" s="7" t="s">
        <v>132</v>
      </c>
      <c r="G4194" s="7">
        <v>7353.81</v>
      </c>
      <c r="H4194" s="7">
        <v>0</v>
      </c>
      <c r="I4194" s="7">
        <v>0</v>
      </c>
      <c r="J4194" s="7">
        <v>7353.81</v>
      </c>
      <c r="K4194" s="7" t="s">
        <v>0</v>
      </c>
      <c r="L4194" s="7">
        <v>1</v>
      </c>
      <c r="M4194" s="7" t="s">
        <v>8456</v>
      </c>
      <c r="N4194" s="7"/>
    </row>
    <row r="4195" spans="1:14" ht="26" hidden="1" x14ac:dyDescent="0.35">
      <c r="A4195" s="7">
        <v>93396630</v>
      </c>
      <c r="B4195" s="7" t="s">
        <v>8691</v>
      </c>
      <c r="C4195" s="7" t="s">
        <v>4445</v>
      </c>
      <c r="D4195" s="7" t="s">
        <v>4452</v>
      </c>
      <c r="E4195" s="7" t="s">
        <v>0</v>
      </c>
      <c r="F4195" s="7" t="s">
        <v>132</v>
      </c>
      <c r="G4195" s="7">
        <v>3040.05</v>
      </c>
      <c r="H4195" s="7">
        <v>0</v>
      </c>
      <c r="I4195" s="7">
        <v>0</v>
      </c>
      <c r="J4195" s="7">
        <v>3040.05</v>
      </c>
      <c r="K4195" s="7" t="s">
        <v>0</v>
      </c>
      <c r="L4195" s="7">
        <v>1</v>
      </c>
      <c r="M4195" s="7" t="s">
        <v>8456</v>
      </c>
      <c r="N4195" s="7"/>
    </row>
    <row r="4196" spans="1:14" ht="26" hidden="1" x14ac:dyDescent="0.35">
      <c r="A4196" s="7">
        <v>93396641</v>
      </c>
      <c r="B4196" s="7" t="s">
        <v>8692</v>
      </c>
      <c r="C4196" s="7" t="s">
        <v>4445</v>
      </c>
      <c r="D4196" s="7" t="s">
        <v>4452</v>
      </c>
      <c r="E4196" s="7" t="s">
        <v>0</v>
      </c>
      <c r="F4196" s="7" t="s">
        <v>132</v>
      </c>
      <c r="G4196" s="7">
        <v>7842.29</v>
      </c>
      <c r="H4196" s="7">
        <v>0</v>
      </c>
      <c r="I4196" s="7">
        <v>0</v>
      </c>
      <c r="J4196" s="7">
        <v>7842.29</v>
      </c>
      <c r="K4196" s="7" t="s">
        <v>0</v>
      </c>
      <c r="L4196" s="7">
        <v>1</v>
      </c>
      <c r="M4196" s="7" t="s">
        <v>8456</v>
      </c>
      <c r="N4196" s="7"/>
    </row>
    <row r="4197" spans="1:14" ht="26" hidden="1" x14ac:dyDescent="0.35">
      <c r="A4197" s="7">
        <v>93396650</v>
      </c>
      <c r="B4197" s="7" t="s">
        <v>8693</v>
      </c>
      <c r="C4197" s="7" t="s">
        <v>4445</v>
      </c>
      <c r="D4197" s="7" t="s">
        <v>4452</v>
      </c>
      <c r="E4197" s="7" t="s">
        <v>0</v>
      </c>
      <c r="F4197" s="7" t="s">
        <v>132</v>
      </c>
      <c r="G4197" s="7">
        <v>1142.04</v>
      </c>
      <c r="H4197" s="7">
        <v>0</v>
      </c>
      <c r="I4197" s="7">
        <v>0</v>
      </c>
      <c r="J4197" s="7">
        <v>1142.04</v>
      </c>
      <c r="K4197" s="7" t="s">
        <v>0</v>
      </c>
      <c r="L4197" s="7">
        <v>4</v>
      </c>
      <c r="M4197" s="7" t="s">
        <v>8456</v>
      </c>
      <c r="N4197" s="7"/>
    </row>
    <row r="4198" spans="1:14" ht="26" hidden="1" x14ac:dyDescent="0.35">
      <c r="A4198" s="7">
        <v>93396659</v>
      </c>
      <c r="B4198" s="7" t="s">
        <v>8694</v>
      </c>
      <c r="C4198" s="7" t="s">
        <v>4445</v>
      </c>
      <c r="D4198" s="7" t="s">
        <v>4452</v>
      </c>
      <c r="E4198" s="7" t="s">
        <v>0</v>
      </c>
      <c r="F4198" s="7" t="s">
        <v>132</v>
      </c>
      <c r="G4198" s="7">
        <v>1142.04</v>
      </c>
      <c r="H4198" s="7">
        <v>0</v>
      </c>
      <c r="I4198" s="7">
        <v>0</v>
      </c>
      <c r="J4198" s="7">
        <v>1142.04</v>
      </c>
      <c r="K4198" s="7" t="s">
        <v>0</v>
      </c>
      <c r="L4198" s="7">
        <v>1</v>
      </c>
      <c r="M4198" s="7" t="s">
        <v>8456</v>
      </c>
      <c r="N4198" s="7"/>
    </row>
    <row r="4199" spans="1:14" ht="26" hidden="1" x14ac:dyDescent="0.35">
      <c r="A4199" s="7">
        <v>93396662</v>
      </c>
      <c r="B4199" s="7" t="s">
        <v>8695</v>
      </c>
      <c r="C4199" s="7" t="s">
        <v>4445</v>
      </c>
      <c r="D4199" s="7" t="s">
        <v>4452</v>
      </c>
      <c r="E4199" s="7" t="s">
        <v>0</v>
      </c>
      <c r="F4199" s="7" t="s">
        <v>132</v>
      </c>
      <c r="G4199" s="7">
        <v>9820.1</v>
      </c>
      <c r="H4199" s="7">
        <v>0</v>
      </c>
      <c r="I4199" s="7">
        <v>0</v>
      </c>
      <c r="J4199" s="7">
        <v>9820.1</v>
      </c>
      <c r="K4199" s="7" t="s">
        <v>0</v>
      </c>
      <c r="L4199" s="7">
        <v>1</v>
      </c>
      <c r="M4199" s="7" t="s">
        <v>8456</v>
      </c>
      <c r="N4199" s="7"/>
    </row>
    <row r="4200" spans="1:14" hidden="1" x14ac:dyDescent="0.35">
      <c r="A4200" s="7">
        <v>93397194</v>
      </c>
      <c r="B4200" s="7" t="s">
        <v>8696</v>
      </c>
      <c r="C4200" s="7" t="s">
        <v>4445</v>
      </c>
      <c r="D4200" s="7" t="s">
        <v>4452</v>
      </c>
      <c r="E4200" s="7" t="s">
        <v>0</v>
      </c>
      <c r="F4200" s="7" t="s">
        <v>0</v>
      </c>
      <c r="G4200" s="7">
        <v>7.6</v>
      </c>
      <c r="H4200" s="7">
        <v>0</v>
      </c>
      <c r="I4200" s="7">
        <v>0</v>
      </c>
      <c r="J4200" s="7">
        <v>7.6</v>
      </c>
      <c r="K4200" s="7" t="s">
        <v>0</v>
      </c>
      <c r="L4200" s="7">
        <v>3</v>
      </c>
      <c r="M4200" s="7" t="s">
        <v>8456</v>
      </c>
      <c r="N4200" s="7"/>
    </row>
    <row r="4201" spans="1:14" hidden="1" x14ac:dyDescent="0.35">
      <c r="A4201" s="7">
        <v>93397208</v>
      </c>
      <c r="B4201" s="7" t="s">
        <v>8697</v>
      </c>
      <c r="C4201" s="7" t="s">
        <v>4445</v>
      </c>
      <c r="D4201" s="7" t="s">
        <v>4452</v>
      </c>
      <c r="E4201" s="7" t="s">
        <v>0</v>
      </c>
      <c r="F4201" s="7" t="s">
        <v>0</v>
      </c>
      <c r="G4201" s="7">
        <v>22.8</v>
      </c>
      <c r="H4201" s="7">
        <v>0</v>
      </c>
      <c r="I4201" s="7">
        <v>0</v>
      </c>
      <c r="J4201" s="7">
        <v>22.8</v>
      </c>
      <c r="K4201" s="7" t="s">
        <v>0</v>
      </c>
      <c r="L4201" s="7">
        <v>2</v>
      </c>
      <c r="M4201" s="7" t="s">
        <v>8456</v>
      </c>
      <c r="N4201" s="7"/>
    </row>
    <row r="4202" spans="1:14" hidden="1" x14ac:dyDescent="0.35">
      <c r="A4202" s="7">
        <v>93397216</v>
      </c>
      <c r="B4202" s="7" t="s">
        <v>8698</v>
      </c>
      <c r="C4202" s="7" t="s">
        <v>4445</v>
      </c>
      <c r="D4202" s="7" t="s">
        <v>4452</v>
      </c>
      <c r="E4202" s="7" t="s">
        <v>0</v>
      </c>
      <c r="F4202" s="7" t="s">
        <v>0</v>
      </c>
      <c r="G4202" s="7">
        <v>46.2</v>
      </c>
      <c r="H4202" s="7">
        <v>0</v>
      </c>
      <c r="I4202" s="7">
        <v>0</v>
      </c>
      <c r="J4202" s="7">
        <v>46.2</v>
      </c>
      <c r="K4202" s="7" t="s">
        <v>0</v>
      </c>
      <c r="L4202" s="7">
        <v>8</v>
      </c>
      <c r="M4202" s="7" t="s">
        <v>8456</v>
      </c>
      <c r="N4202" s="7"/>
    </row>
    <row r="4203" spans="1:14" hidden="1" x14ac:dyDescent="0.35">
      <c r="A4203" s="7">
        <v>93397224</v>
      </c>
      <c r="B4203" s="7" t="s">
        <v>8699</v>
      </c>
      <c r="C4203" s="7" t="s">
        <v>4445</v>
      </c>
      <c r="D4203" s="7" t="s">
        <v>4452</v>
      </c>
      <c r="E4203" s="7" t="s">
        <v>0</v>
      </c>
      <c r="F4203" s="7" t="s">
        <v>0</v>
      </c>
      <c r="G4203" s="7">
        <v>37.53</v>
      </c>
      <c r="H4203" s="7">
        <v>0</v>
      </c>
      <c r="I4203" s="7">
        <v>0</v>
      </c>
      <c r="J4203" s="7">
        <v>37.53</v>
      </c>
      <c r="K4203" s="7" t="s">
        <v>0</v>
      </c>
      <c r="L4203" s="7">
        <v>1</v>
      </c>
      <c r="M4203" s="7" t="s">
        <v>8456</v>
      </c>
      <c r="N4203" s="7"/>
    </row>
    <row r="4204" spans="1:14" hidden="1" x14ac:dyDescent="0.35">
      <c r="A4204" s="7">
        <v>93397245</v>
      </c>
      <c r="B4204" s="7" t="s">
        <v>8700</v>
      </c>
      <c r="C4204" s="7" t="s">
        <v>4445</v>
      </c>
      <c r="D4204" s="7" t="s">
        <v>4452</v>
      </c>
      <c r="E4204" s="7" t="s">
        <v>0</v>
      </c>
      <c r="F4204" s="7" t="s">
        <v>0</v>
      </c>
      <c r="G4204" s="7">
        <v>240</v>
      </c>
      <c r="H4204" s="7">
        <v>0</v>
      </c>
      <c r="I4204" s="7">
        <v>0</v>
      </c>
      <c r="J4204" s="7">
        <v>240</v>
      </c>
      <c r="K4204" s="7" t="s">
        <v>0</v>
      </c>
      <c r="L4204" s="7">
        <v>1</v>
      </c>
      <c r="M4204" s="7" t="s">
        <v>8456</v>
      </c>
      <c r="N4204" s="7"/>
    </row>
    <row r="4205" spans="1:14" hidden="1" x14ac:dyDescent="0.35">
      <c r="A4205" s="7">
        <v>93398301</v>
      </c>
      <c r="B4205" s="7" t="s">
        <v>8701</v>
      </c>
      <c r="C4205" s="7" t="s">
        <v>4445</v>
      </c>
      <c r="D4205" s="7" t="s">
        <v>4452</v>
      </c>
      <c r="E4205" s="7" t="s">
        <v>0</v>
      </c>
      <c r="F4205" s="7" t="s">
        <v>0</v>
      </c>
      <c r="G4205" s="7">
        <v>18.48</v>
      </c>
      <c r="H4205" s="7">
        <v>0</v>
      </c>
      <c r="I4205" s="7">
        <v>0</v>
      </c>
      <c r="J4205" s="7">
        <v>18.48</v>
      </c>
      <c r="K4205" s="7" t="s">
        <v>0</v>
      </c>
      <c r="L4205" s="7">
        <v>8</v>
      </c>
      <c r="M4205" s="7" t="s">
        <v>8456</v>
      </c>
      <c r="N4205" s="7"/>
    </row>
    <row r="4206" spans="1:14" hidden="1" x14ac:dyDescent="0.35">
      <c r="A4206" s="7">
        <v>93398328</v>
      </c>
      <c r="B4206" s="7" t="s">
        <v>8702</v>
      </c>
      <c r="C4206" s="7" t="s">
        <v>4445</v>
      </c>
      <c r="D4206" s="7" t="s">
        <v>4452</v>
      </c>
      <c r="E4206" s="7" t="s">
        <v>0</v>
      </c>
      <c r="F4206" s="7" t="s">
        <v>0</v>
      </c>
      <c r="G4206" s="7">
        <v>27.32</v>
      </c>
      <c r="H4206" s="7">
        <v>0</v>
      </c>
      <c r="I4206" s="7">
        <v>0</v>
      </c>
      <c r="J4206" s="7">
        <v>27.32</v>
      </c>
      <c r="K4206" s="7" t="s">
        <v>0</v>
      </c>
      <c r="L4206" s="7">
        <v>4</v>
      </c>
      <c r="M4206" s="7" t="s">
        <v>8456</v>
      </c>
      <c r="N4206" s="7"/>
    </row>
    <row r="4207" spans="1:14" hidden="1" x14ac:dyDescent="0.35">
      <c r="A4207" s="7">
        <v>93398335</v>
      </c>
      <c r="B4207" s="7" t="s">
        <v>8703</v>
      </c>
      <c r="C4207" s="7" t="s">
        <v>4445</v>
      </c>
      <c r="D4207" s="7" t="s">
        <v>4452</v>
      </c>
      <c r="E4207" s="7" t="s">
        <v>0</v>
      </c>
      <c r="F4207" s="7" t="s">
        <v>0</v>
      </c>
      <c r="G4207" s="7">
        <v>30</v>
      </c>
      <c r="H4207" s="7">
        <v>0</v>
      </c>
      <c r="I4207" s="7">
        <v>0</v>
      </c>
      <c r="J4207" s="7">
        <v>30</v>
      </c>
      <c r="K4207" s="7" t="s">
        <v>0</v>
      </c>
      <c r="L4207" s="7">
        <v>1</v>
      </c>
      <c r="M4207" s="7" t="s">
        <v>8456</v>
      </c>
      <c r="N4207" s="7"/>
    </row>
    <row r="4208" spans="1:14" hidden="1" x14ac:dyDescent="0.35">
      <c r="A4208" s="7">
        <v>93398344</v>
      </c>
      <c r="B4208" s="7" t="s">
        <v>8704</v>
      </c>
      <c r="C4208" s="7" t="s">
        <v>4445</v>
      </c>
      <c r="D4208" s="7" t="s">
        <v>4452</v>
      </c>
      <c r="E4208" s="7" t="s">
        <v>0</v>
      </c>
      <c r="F4208" s="7" t="s">
        <v>0</v>
      </c>
      <c r="G4208" s="7">
        <v>21.86</v>
      </c>
      <c r="H4208" s="7">
        <v>0</v>
      </c>
      <c r="I4208" s="7">
        <v>0</v>
      </c>
      <c r="J4208" s="7">
        <v>21.86</v>
      </c>
      <c r="K4208" s="7" t="s">
        <v>0</v>
      </c>
      <c r="L4208" s="7">
        <v>3</v>
      </c>
      <c r="M4208" s="7" t="s">
        <v>8456</v>
      </c>
      <c r="N4208" s="7"/>
    </row>
    <row r="4209" spans="1:14" ht="26" hidden="1" x14ac:dyDescent="0.35">
      <c r="A4209" s="7">
        <v>93398379</v>
      </c>
      <c r="B4209" s="7" t="s">
        <v>8705</v>
      </c>
      <c r="C4209" s="7" t="s">
        <v>4445</v>
      </c>
      <c r="D4209" s="7" t="s">
        <v>4452</v>
      </c>
      <c r="E4209" s="7" t="s">
        <v>0</v>
      </c>
      <c r="F4209" s="7" t="s">
        <v>132</v>
      </c>
      <c r="G4209" s="7">
        <v>108</v>
      </c>
      <c r="H4209" s="7">
        <v>0</v>
      </c>
      <c r="I4209" s="7">
        <v>0</v>
      </c>
      <c r="J4209" s="7">
        <v>108</v>
      </c>
      <c r="K4209" s="7" t="s">
        <v>0</v>
      </c>
      <c r="L4209" s="7">
        <v>3</v>
      </c>
      <c r="M4209" s="7" t="s">
        <v>8456</v>
      </c>
      <c r="N4209" s="7"/>
    </row>
    <row r="4210" spans="1:14" hidden="1" x14ac:dyDescent="0.35">
      <c r="A4210" s="7">
        <v>93398395</v>
      </c>
      <c r="B4210" s="7" t="s">
        <v>8706</v>
      </c>
      <c r="C4210" s="7" t="s">
        <v>4445</v>
      </c>
      <c r="D4210" s="7" t="s">
        <v>4452</v>
      </c>
      <c r="E4210" s="7" t="s">
        <v>0</v>
      </c>
      <c r="F4210" s="7" t="s">
        <v>132</v>
      </c>
      <c r="G4210" s="7">
        <v>138.6</v>
      </c>
      <c r="H4210" s="7">
        <v>0</v>
      </c>
      <c r="I4210" s="7">
        <v>0</v>
      </c>
      <c r="J4210" s="7">
        <v>138.6</v>
      </c>
      <c r="K4210" s="7" t="s">
        <v>0</v>
      </c>
      <c r="L4210" s="7">
        <v>2</v>
      </c>
      <c r="M4210" s="7" t="s">
        <v>8456</v>
      </c>
      <c r="N4210" s="7"/>
    </row>
    <row r="4211" spans="1:14" hidden="1" x14ac:dyDescent="0.35">
      <c r="A4211" s="7">
        <v>93398409</v>
      </c>
      <c r="B4211" s="7" t="s">
        <v>8707</v>
      </c>
      <c r="C4211" s="7" t="s">
        <v>4445</v>
      </c>
      <c r="D4211" s="7" t="s">
        <v>4452</v>
      </c>
      <c r="E4211" s="7" t="s">
        <v>0</v>
      </c>
      <c r="F4211" s="7" t="s">
        <v>132</v>
      </c>
      <c r="G4211" s="7">
        <v>385.95</v>
      </c>
      <c r="H4211" s="7">
        <v>0</v>
      </c>
      <c r="I4211" s="7">
        <v>0</v>
      </c>
      <c r="J4211" s="7">
        <v>385.95</v>
      </c>
      <c r="K4211" s="7" t="s">
        <v>0</v>
      </c>
      <c r="L4211" s="7">
        <v>2</v>
      </c>
      <c r="M4211" s="7" t="s">
        <v>8456</v>
      </c>
      <c r="N4211" s="7"/>
    </row>
    <row r="4212" spans="1:14" hidden="1" x14ac:dyDescent="0.35">
      <c r="A4212" s="7">
        <v>93398417</v>
      </c>
      <c r="B4212" s="7" t="s">
        <v>8708</v>
      </c>
      <c r="C4212" s="7" t="s">
        <v>4445</v>
      </c>
      <c r="D4212" s="7" t="s">
        <v>4452</v>
      </c>
      <c r="E4212" s="7" t="s">
        <v>0</v>
      </c>
      <c r="F4212" s="7" t="s">
        <v>132</v>
      </c>
      <c r="G4212" s="7">
        <v>231</v>
      </c>
      <c r="H4212" s="7">
        <v>0</v>
      </c>
      <c r="I4212" s="7">
        <v>0</v>
      </c>
      <c r="J4212" s="7">
        <v>231</v>
      </c>
      <c r="K4212" s="7" t="s">
        <v>0</v>
      </c>
      <c r="L4212" s="7">
        <v>3</v>
      </c>
      <c r="M4212" s="7" t="s">
        <v>8456</v>
      </c>
      <c r="N4212" s="7"/>
    </row>
    <row r="4213" spans="1:14" hidden="1" x14ac:dyDescent="0.35">
      <c r="A4213" s="7">
        <v>93398450</v>
      </c>
      <c r="B4213" s="7" t="s">
        <v>8709</v>
      </c>
      <c r="C4213" s="7" t="s">
        <v>4445</v>
      </c>
      <c r="D4213" s="7" t="s">
        <v>4452</v>
      </c>
      <c r="E4213" s="7" t="s">
        <v>0</v>
      </c>
      <c r="F4213" s="7" t="s">
        <v>132</v>
      </c>
      <c r="G4213" s="7">
        <v>98.66</v>
      </c>
      <c r="H4213" s="7">
        <v>0</v>
      </c>
      <c r="I4213" s="7">
        <v>0</v>
      </c>
      <c r="J4213" s="7">
        <v>98.66</v>
      </c>
      <c r="K4213" s="7" t="s">
        <v>0</v>
      </c>
      <c r="L4213" s="7">
        <v>2</v>
      </c>
      <c r="M4213" s="7" t="s">
        <v>8456</v>
      </c>
      <c r="N4213" s="7"/>
    </row>
    <row r="4214" spans="1:14" hidden="1" x14ac:dyDescent="0.35">
      <c r="A4214" s="7">
        <v>93398468</v>
      </c>
      <c r="B4214" s="7" t="s">
        <v>8710</v>
      </c>
      <c r="C4214" s="7" t="s">
        <v>4445</v>
      </c>
      <c r="D4214" s="7" t="s">
        <v>4452</v>
      </c>
      <c r="E4214" s="7" t="s">
        <v>0</v>
      </c>
      <c r="F4214" s="7" t="s">
        <v>132</v>
      </c>
      <c r="G4214" s="7">
        <v>98.66</v>
      </c>
      <c r="H4214" s="7">
        <v>0</v>
      </c>
      <c r="I4214" s="7">
        <v>0</v>
      </c>
      <c r="J4214" s="7">
        <v>98.66</v>
      </c>
      <c r="K4214" s="7" t="s">
        <v>0</v>
      </c>
      <c r="L4214" s="7">
        <v>2</v>
      </c>
      <c r="M4214" s="7" t="s">
        <v>8456</v>
      </c>
      <c r="N4214" s="7"/>
    </row>
    <row r="4215" spans="1:14" hidden="1" x14ac:dyDescent="0.35">
      <c r="A4215" s="7">
        <v>93398476</v>
      </c>
      <c r="B4215" s="7" t="s">
        <v>8711</v>
      </c>
      <c r="C4215" s="7" t="s">
        <v>4445</v>
      </c>
      <c r="D4215" s="7" t="s">
        <v>4452</v>
      </c>
      <c r="E4215" s="7" t="s">
        <v>0</v>
      </c>
      <c r="F4215" s="7" t="s">
        <v>132</v>
      </c>
      <c r="G4215" s="7">
        <v>79.3</v>
      </c>
      <c r="H4215" s="7">
        <v>0</v>
      </c>
      <c r="I4215" s="7">
        <v>0</v>
      </c>
      <c r="J4215" s="7">
        <v>79.3</v>
      </c>
      <c r="K4215" s="7" t="s">
        <v>0</v>
      </c>
      <c r="L4215" s="7">
        <v>2</v>
      </c>
      <c r="M4215" s="7" t="s">
        <v>8456</v>
      </c>
      <c r="N4215" s="7"/>
    </row>
    <row r="4216" spans="1:14" hidden="1" x14ac:dyDescent="0.35">
      <c r="A4216" s="7">
        <v>93398492</v>
      </c>
      <c r="B4216" s="7" t="s">
        <v>8712</v>
      </c>
      <c r="C4216" s="7" t="s">
        <v>4445</v>
      </c>
      <c r="D4216" s="7" t="s">
        <v>4452</v>
      </c>
      <c r="E4216" s="7" t="s">
        <v>0</v>
      </c>
      <c r="F4216" s="7" t="s">
        <v>132</v>
      </c>
      <c r="G4216" s="7">
        <v>671</v>
      </c>
      <c r="H4216" s="7">
        <v>0</v>
      </c>
      <c r="I4216" s="7">
        <v>0</v>
      </c>
      <c r="J4216" s="7">
        <v>671</v>
      </c>
      <c r="K4216" s="7" t="s">
        <v>0</v>
      </c>
      <c r="L4216" s="7">
        <v>8</v>
      </c>
      <c r="M4216" s="7" t="s">
        <v>8456</v>
      </c>
      <c r="N4216" s="7"/>
    </row>
    <row r="4217" spans="1:14" hidden="1" x14ac:dyDescent="0.35">
      <c r="A4217" s="7">
        <v>93398522</v>
      </c>
      <c r="B4217" s="7" t="s">
        <v>8713</v>
      </c>
      <c r="C4217" s="7" t="s">
        <v>4445</v>
      </c>
      <c r="D4217" s="7" t="s">
        <v>4452</v>
      </c>
      <c r="E4217" s="7" t="s">
        <v>0</v>
      </c>
      <c r="F4217" s="7" t="s">
        <v>132</v>
      </c>
      <c r="G4217" s="7">
        <v>360</v>
      </c>
      <c r="H4217" s="7">
        <v>0</v>
      </c>
      <c r="I4217" s="7">
        <v>0</v>
      </c>
      <c r="J4217" s="7">
        <v>360</v>
      </c>
      <c r="K4217" s="7" t="s">
        <v>0</v>
      </c>
      <c r="L4217" s="7">
        <v>6</v>
      </c>
      <c r="M4217" s="7" t="s">
        <v>8456</v>
      </c>
      <c r="N4217" s="7"/>
    </row>
    <row r="4218" spans="1:14" hidden="1" x14ac:dyDescent="0.35">
      <c r="A4218" s="7">
        <v>93398654</v>
      </c>
      <c r="B4218" s="7" t="s">
        <v>8714</v>
      </c>
      <c r="C4218" s="7" t="s">
        <v>4445</v>
      </c>
      <c r="D4218" s="7" t="s">
        <v>4452</v>
      </c>
      <c r="E4218" s="7" t="s">
        <v>0</v>
      </c>
      <c r="F4218" s="7" t="s">
        <v>132</v>
      </c>
      <c r="G4218" s="7">
        <v>682</v>
      </c>
      <c r="H4218" s="7">
        <v>0</v>
      </c>
      <c r="I4218" s="7">
        <v>0</v>
      </c>
      <c r="J4218" s="7">
        <v>682</v>
      </c>
      <c r="K4218" s="7" t="s">
        <v>0</v>
      </c>
      <c r="L4218" s="7">
        <v>1</v>
      </c>
      <c r="M4218" s="7" t="s">
        <v>8456</v>
      </c>
      <c r="N4218" s="7"/>
    </row>
    <row r="4219" spans="1:14" hidden="1" x14ac:dyDescent="0.35">
      <c r="A4219" s="7">
        <v>93398663</v>
      </c>
      <c r="B4219" s="7" t="s">
        <v>8715</v>
      </c>
      <c r="C4219" s="7" t="s">
        <v>4445</v>
      </c>
      <c r="D4219" s="7" t="s">
        <v>4452</v>
      </c>
      <c r="E4219" s="7" t="s">
        <v>0</v>
      </c>
      <c r="F4219" s="7" t="s">
        <v>132</v>
      </c>
      <c r="G4219" s="7">
        <v>547.20000000000005</v>
      </c>
      <c r="H4219" s="7">
        <v>0</v>
      </c>
      <c r="I4219" s="7">
        <v>0</v>
      </c>
      <c r="J4219" s="7">
        <v>547.20000000000005</v>
      </c>
      <c r="K4219" s="7" t="s">
        <v>0</v>
      </c>
      <c r="L4219" s="7">
        <v>2</v>
      </c>
      <c r="M4219" s="7" t="s">
        <v>8456</v>
      </c>
      <c r="N4219" s="7"/>
    </row>
    <row r="4220" spans="1:14" ht="26" hidden="1" x14ac:dyDescent="0.35">
      <c r="A4220" s="7">
        <v>93398701</v>
      </c>
      <c r="B4220" s="7" t="s">
        <v>8716</v>
      </c>
      <c r="C4220" s="7" t="s">
        <v>4445</v>
      </c>
      <c r="D4220" s="7" t="s">
        <v>4452</v>
      </c>
      <c r="E4220" s="7" t="s">
        <v>0</v>
      </c>
      <c r="F4220" s="7" t="s">
        <v>132</v>
      </c>
      <c r="G4220" s="7">
        <v>340</v>
      </c>
      <c r="H4220" s="7">
        <v>0</v>
      </c>
      <c r="I4220" s="7">
        <v>0</v>
      </c>
      <c r="J4220" s="7">
        <v>340</v>
      </c>
      <c r="K4220" s="7" t="s">
        <v>0</v>
      </c>
      <c r="L4220" s="7">
        <v>6</v>
      </c>
      <c r="M4220" s="7" t="s">
        <v>8456</v>
      </c>
      <c r="N4220" s="7"/>
    </row>
    <row r="4221" spans="1:14" hidden="1" x14ac:dyDescent="0.35">
      <c r="A4221" s="7">
        <v>93398710</v>
      </c>
      <c r="B4221" s="7" t="s">
        <v>8717</v>
      </c>
      <c r="C4221" s="7" t="s">
        <v>4445</v>
      </c>
      <c r="D4221" s="7" t="s">
        <v>4452</v>
      </c>
      <c r="E4221" s="7" t="s">
        <v>0</v>
      </c>
      <c r="F4221" s="7" t="s">
        <v>0</v>
      </c>
      <c r="G4221" s="7">
        <v>276</v>
      </c>
      <c r="H4221" s="7">
        <v>0</v>
      </c>
      <c r="I4221" s="7">
        <v>0</v>
      </c>
      <c r="J4221" s="7">
        <v>276</v>
      </c>
      <c r="K4221" s="7" t="s">
        <v>0</v>
      </c>
      <c r="L4221" s="7">
        <v>0</v>
      </c>
      <c r="M4221" s="7" t="s">
        <v>8456</v>
      </c>
      <c r="N4221" s="7"/>
    </row>
    <row r="4222" spans="1:14" hidden="1" x14ac:dyDescent="0.35">
      <c r="A4222" s="7">
        <v>93398719</v>
      </c>
      <c r="B4222" s="7" t="s">
        <v>8718</v>
      </c>
      <c r="C4222" s="7" t="s">
        <v>4445</v>
      </c>
      <c r="D4222" s="7" t="s">
        <v>4452</v>
      </c>
      <c r="E4222" s="7" t="s">
        <v>0</v>
      </c>
      <c r="F4222" s="7" t="s">
        <v>132</v>
      </c>
      <c r="G4222" s="7">
        <v>120</v>
      </c>
      <c r="H4222" s="7">
        <v>0</v>
      </c>
      <c r="I4222" s="7">
        <v>0</v>
      </c>
      <c r="J4222" s="7">
        <v>120</v>
      </c>
      <c r="K4222" s="7" t="s">
        <v>0</v>
      </c>
      <c r="L4222" s="7">
        <v>2</v>
      </c>
      <c r="M4222" s="7" t="s">
        <v>8456</v>
      </c>
      <c r="N4222" s="7"/>
    </row>
    <row r="4223" spans="1:14" hidden="1" x14ac:dyDescent="0.35">
      <c r="A4223" s="7">
        <v>93398720</v>
      </c>
      <c r="B4223" s="7" t="s">
        <v>8719</v>
      </c>
      <c r="C4223" s="7" t="s">
        <v>4445</v>
      </c>
      <c r="D4223" s="7" t="s">
        <v>4452</v>
      </c>
      <c r="E4223" s="7" t="s">
        <v>0</v>
      </c>
      <c r="F4223" s="7" t="s">
        <v>132</v>
      </c>
      <c r="G4223" s="7">
        <v>90</v>
      </c>
      <c r="H4223" s="7">
        <v>0</v>
      </c>
      <c r="I4223" s="7">
        <v>0</v>
      </c>
      <c r="J4223" s="7">
        <v>90</v>
      </c>
      <c r="K4223" s="7" t="s">
        <v>0</v>
      </c>
      <c r="L4223" s="7">
        <v>10</v>
      </c>
      <c r="M4223" s="7" t="s">
        <v>8456</v>
      </c>
      <c r="N4223" s="7"/>
    </row>
    <row r="4224" spans="1:14" hidden="1" x14ac:dyDescent="0.35">
      <c r="A4224" s="7">
        <v>93398723</v>
      </c>
      <c r="B4224" s="7" t="s">
        <v>8720</v>
      </c>
      <c r="C4224" s="7" t="s">
        <v>4445</v>
      </c>
      <c r="D4224" s="7" t="s">
        <v>4452</v>
      </c>
      <c r="E4224" s="7" t="s">
        <v>0</v>
      </c>
      <c r="F4224" s="7" t="s">
        <v>132</v>
      </c>
      <c r="G4224" s="7">
        <v>300</v>
      </c>
      <c r="H4224" s="7">
        <v>0</v>
      </c>
      <c r="I4224" s="7">
        <v>0</v>
      </c>
      <c r="J4224" s="7">
        <v>300</v>
      </c>
      <c r="K4224" s="7" t="s">
        <v>0</v>
      </c>
      <c r="L4224" s="7">
        <v>10</v>
      </c>
      <c r="M4224" s="7" t="s">
        <v>8456</v>
      </c>
      <c r="N4224" s="7"/>
    </row>
    <row r="4225" spans="1:14" hidden="1" x14ac:dyDescent="0.35">
      <c r="A4225" s="7">
        <v>93398751</v>
      </c>
      <c r="B4225" s="7" t="s">
        <v>8721</v>
      </c>
      <c r="C4225" s="7" t="s">
        <v>4445</v>
      </c>
      <c r="D4225" s="7" t="s">
        <v>4452</v>
      </c>
      <c r="E4225" s="7" t="s">
        <v>0</v>
      </c>
      <c r="F4225" s="7" t="s">
        <v>132</v>
      </c>
      <c r="G4225" s="7">
        <v>120</v>
      </c>
      <c r="H4225" s="7">
        <v>0</v>
      </c>
      <c r="I4225" s="7">
        <v>0</v>
      </c>
      <c r="J4225" s="7">
        <v>120</v>
      </c>
      <c r="K4225" s="7" t="s">
        <v>0</v>
      </c>
      <c r="L4225" s="7">
        <v>2</v>
      </c>
      <c r="M4225" s="7" t="s">
        <v>8456</v>
      </c>
      <c r="N4225" s="7"/>
    </row>
    <row r="4226" spans="1:14" hidden="1" x14ac:dyDescent="0.35">
      <c r="A4226" s="7">
        <v>93399103</v>
      </c>
      <c r="B4226" s="7" t="s">
        <v>8722</v>
      </c>
      <c r="C4226" s="7" t="s">
        <v>4445</v>
      </c>
      <c r="D4226" s="7" t="s">
        <v>4452</v>
      </c>
      <c r="E4226" s="7" t="s">
        <v>0</v>
      </c>
      <c r="F4226" s="7" t="s">
        <v>132</v>
      </c>
      <c r="G4226" s="7">
        <v>4320</v>
      </c>
      <c r="H4226" s="7">
        <v>0</v>
      </c>
      <c r="I4226" s="7">
        <v>0</v>
      </c>
      <c r="J4226" s="7">
        <v>4320</v>
      </c>
      <c r="K4226" s="7" t="s">
        <v>0</v>
      </c>
      <c r="L4226" s="7">
        <v>1</v>
      </c>
      <c r="M4226" s="7" t="s">
        <v>8456</v>
      </c>
      <c r="N4226" s="7"/>
    </row>
    <row r="4227" spans="1:14" hidden="1" x14ac:dyDescent="0.35">
      <c r="A4227" s="7">
        <v>93399111</v>
      </c>
      <c r="B4227" s="7" t="s">
        <v>8723</v>
      </c>
      <c r="C4227" s="7" t="s">
        <v>4445</v>
      </c>
      <c r="D4227" s="7" t="s">
        <v>4452</v>
      </c>
      <c r="E4227" s="7" t="s">
        <v>0</v>
      </c>
      <c r="F4227" s="7" t="s">
        <v>132</v>
      </c>
      <c r="G4227" s="7">
        <v>519.75</v>
      </c>
      <c r="H4227" s="7">
        <v>0</v>
      </c>
      <c r="I4227" s="7">
        <v>0</v>
      </c>
      <c r="J4227" s="7">
        <v>519.75</v>
      </c>
      <c r="K4227" s="7" t="s">
        <v>0</v>
      </c>
      <c r="L4227" s="7">
        <v>1</v>
      </c>
      <c r="M4227" s="7" t="s">
        <v>8456</v>
      </c>
      <c r="N4227" s="7"/>
    </row>
    <row r="4228" spans="1:14" hidden="1" x14ac:dyDescent="0.35">
      <c r="A4228" s="7">
        <v>93399120</v>
      </c>
      <c r="B4228" s="7" t="s">
        <v>8724</v>
      </c>
      <c r="C4228" s="7" t="s">
        <v>4445</v>
      </c>
      <c r="D4228" s="7" t="s">
        <v>4452</v>
      </c>
      <c r="E4228" s="7" t="s">
        <v>0</v>
      </c>
      <c r="F4228" s="7" t="s">
        <v>132</v>
      </c>
      <c r="G4228" s="7">
        <v>820.05</v>
      </c>
      <c r="H4228" s="7">
        <v>0</v>
      </c>
      <c r="I4228" s="7">
        <v>0</v>
      </c>
      <c r="J4228" s="7">
        <v>820.05</v>
      </c>
      <c r="K4228" s="7" t="s">
        <v>0</v>
      </c>
      <c r="L4228" s="7">
        <v>1</v>
      </c>
      <c r="M4228" s="7" t="s">
        <v>8456</v>
      </c>
      <c r="N4228" s="7"/>
    </row>
    <row r="4229" spans="1:14" hidden="1" x14ac:dyDescent="0.35">
      <c r="A4229" s="7">
        <v>93399138</v>
      </c>
      <c r="B4229" s="7" t="s">
        <v>8725</v>
      </c>
      <c r="C4229" s="7" t="s">
        <v>4445</v>
      </c>
      <c r="D4229" s="7" t="s">
        <v>4452</v>
      </c>
      <c r="E4229" s="7" t="s">
        <v>0</v>
      </c>
      <c r="F4229" s="7" t="s">
        <v>132</v>
      </c>
      <c r="G4229" s="7">
        <v>766.5</v>
      </c>
      <c r="H4229" s="7">
        <v>0</v>
      </c>
      <c r="I4229" s="7">
        <v>0</v>
      </c>
      <c r="J4229" s="7">
        <v>766.5</v>
      </c>
      <c r="K4229" s="7" t="s">
        <v>0</v>
      </c>
      <c r="L4229" s="7">
        <v>1</v>
      </c>
      <c r="M4229" s="7" t="s">
        <v>8456</v>
      </c>
      <c r="N4229" s="7"/>
    </row>
    <row r="4230" spans="1:14" hidden="1" x14ac:dyDescent="0.35">
      <c r="A4230" s="7">
        <v>93399154</v>
      </c>
      <c r="B4230" s="7" t="s">
        <v>8726</v>
      </c>
      <c r="C4230" s="7" t="s">
        <v>4445</v>
      </c>
      <c r="D4230" s="7" t="s">
        <v>4452</v>
      </c>
      <c r="E4230" s="7" t="s">
        <v>0</v>
      </c>
      <c r="F4230" s="7" t="s">
        <v>132</v>
      </c>
      <c r="G4230" s="7">
        <v>702</v>
      </c>
      <c r="H4230" s="7">
        <v>0</v>
      </c>
      <c r="I4230" s="7">
        <v>0</v>
      </c>
      <c r="J4230" s="7">
        <v>702</v>
      </c>
      <c r="K4230" s="7" t="s">
        <v>0</v>
      </c>
      <c r="L4230" s="7">
        <v>1</v>
      </c>
      <c r="M4230" s="7" t="s">
        <v>8456</v>
      </c>
      <c r="N4230" s="7"/>
    </row>
    <row r="4231" spans="1:14" hidden="1" x14ac:dyDescent="0.35">
      <c r="A4231" s="7">
        <v>93399200</v>
      </c>
      <c r="B4231" s="7" t="s">
        <v>8727</v>
      </c>
      <c r="C4231" s="7" t="s">
        <v>4445</v>
      </c>
      <c r="D4231" s="7" t="s">
        <v>4452</v>
      </c>
      <c r="E4231" s="7" t="s">
        <v>0</v>
      </c>
      <c r="F4231" s="7" t="s">
        <v>0</v>
      </c>
      <c r="G4231" s="7">
        <v>24.2</v>
      </c>
      <c r="H4231" s="7">
        <v>0</v>
      </c>
      <c r="I4231" s="7">
        <v>0</v>
      </c>
      <c r="J4231" s="7">
        <v>24.2</v>
      </c>
      <c r="K4231" s="7" t="s">
        <v>0</v>
      </c>
      <c r="L4231" s="7">
        <v>6</v>
      </c>
      <c r="M4231" s="7" t="s">
        <v>8456</v>
      </c>
      <c r="N4231" s="7"/>
    </row>
    <row r="4232" spans="1:14" ht="26" hidden="1" x14ac:dyDescent="0.35">
      <c r="A4232" s="7">
        <v>93399216</v>
      </c>
      <c r="B4232" s="7" t="s">
        <v>8728</v>
      </c>
      <c r="C4232" s="7" t="s">
        <v>4445</v>
      </c>
      <c r="D4232" s="7" t="s">
        <v>4452</v>
      </c>
      <c r="E4232" s="7" t="s">
        <v>0</v>
      </c>
      <c r="F4232" s="7" t="s">
        <v>0</v>
      </c>
      <c r="G4232" s="7">
        <v>30</v>
      </c>
      <c r="H4232" s="7">
        <v>0</v>
      </c>
      <c r="I4232" s="7">
        <v>0</v>
      </c>
      <c r="J4232" s="7">
        <v>30</v>
      </c>
      <c r="K4232" s="7" t="s">
        <v>0</v>
      </c>
      <c r="L4232" s="7">
        <v>10</v>
      </c>
      <c r="M4232" s="7" t="s">
        <v>8456</v>
      </c>
      <c r="N4232" s="7"/>
    </row>
    <row r="4233" spans="1:14" hidden="1" x14ac:dyDescent="0.35">
      <c r="A4233" s="7">
        <v>93399223</v>
      </c>
      <c r="B4233" s="7" t="s">
        <v>8729</v>
      </c>
      <c r="C4233" s="7" t="s">
        <v>4445</v>
      </c>
      <c r="D4233" s="7" t="s">
        <v>4452</v>
      </c>
      <c r="E4233" s="7" t="s">
        <v>0</v>
      </c>
      <c r="F4233" s="7" t="s">
        <v>132</v>
      </c>
      <c r="G4233" s="7">
        <v>1506</v>
      </c>
      <c r="H4233" s="7">
        <v>0</v>
      </c>
      <c r="I4233" s="7">
        <v>0</v>
      </c>
      <c r="J4233" s="7">
        <v>1506</v>
      </c>
      <c r="K4233" s="7" t="s">
        <v>0</v>
      </c>
      <c r="L4233" s="7">
        <v>1</v>
      </c>
      <c r="M4233" s="7" t="s">
        <v>8456</v>
      </c>
      <c r="N4233" s="7"/>
    </row>
    <row r="4234" spans="1:14" hidden="1" x14ac:dyDescent="0.35">
      <c r="A4234" s="7">
        <v>93399225</v>
      </c>
      <c r="B4234" s="7" t="s">
        <v>8730</v>
      </c>
      <c r="C4234" s="7" t="s">
        <v>4445</v>
      </c>
      <c r="D4234" s="7" t="s">
        <v>4452</v>
      </c>
      <c r="E4234" s="7" t="s">
        <v>0</v>
      </c>
      <c r="F4234" s="7" t="s">
        <v>0</v>
      </c>
      <c r="G4234" s="7">
        <v>11.07</v>
      </c>
      <c r="H4234" s="7">
        <v>0</v>
      </c>
      <c r="I4234" s="7">
        <v>0</v>
      </c>
      <c r="J4234" s="7">
        <v>11.07</v>
      </c>
      <c r="K4234" s="7" t="s">
        <v>0</v>
      </c>
      <c r="L4234" s="7">
        <v>6</v>
      </c>
      <c r="M4234" s="7" t="s">
        <v>8456</v>
      </c>
      <c r="N4234" s="7"/>
    </row>
    <row r="4235" spans="1:14" hidden="1" x14ac:dyDescent="0.35">
      <c r="A4235" s="7">
        <v>93399234</v>
      </c>
      <c r="B4235" s="7" t="s">
        <v>8731</v>
      </c>
      <c r="C4235" s="7" t="s">
        <v>4445</v>
      </c>
      <c r="D4235" s="7" t="s">
        <v>4452</v>
      </c>
      <c r="E4235" s="7" t="s">
        <v>0</v>
      </c>
      <c r="F4235" s="7" t="s">
        <v>0</v>
      </c>
      <c r="G4235" s="7">
        <v>11.07</v>
      </c>
      <c r="H4235" s="7">
        <v>0</v>
      </c>
      <c r="I4235" s="7">
        <v>0</v>
      </c>
      <c r="J4235" s="7">
        <v>11.07</v>
      </c>
      <c r="K4235" s="7" t="s">
        <v>0</v>
      </c>
      <c r="L4235" s="7">
        <v>6</v>
      </c>
      <c r="M4235" s="7" t="s">
        <v>8456</v>
      </c>
      <c r="N4235" s="7"/>
    </row>
    <row r="4236" spans="1:14" hidden="1" x14ac:dyDescent="0.35">
      <c r="A4236" s="7">
        <v>93399243</v>
      </c>
      <c r="B4236" s="7" t="s">
        <v>8732</v>
      </c>
      <c r="C4236" s="7" t="s">
        <v>4445</v>
      </c>
      <c r="D4236" s="7" t="s">
        <v>4452</v>
      </c>
      <c r="E4236" s="7" t="s">
        <v>0</v>
      </c>
      <c r="F4236" s="7" t="s">
        <v>0</v>
      </c>
      <c r="G4236" s="7">
        <v>11.07</v>
      </c>
      <c r="H4236" s="7">
        <v>0</v>
      </c>
      <c r="I4236" s="7">
        <v>0</v>
      </c>
      <c r="J4236" s="7">
        <v>11.07</v>
      </c>
      <c r="K4236" s="7" t="s">
        <v>0</v>
      </c>
      <c r="L4236" s="7">
        <v>6</v>
      </c>
      <c r="M4236" s="7" t="s">
        <v>8456</v>
      </c>
      <c r="N4236" s="7"/>
    </row>
    <row r="4237" spans="1:14" hidden="1" x14ac:dyDescent="0.35">
      <c r="A4237" s="7">
        <v>93399250</v>
      </c>
      <c r="B4237" s="7" t="s">
        <v>8733</v>
      </c>
      <c r="C4237" s="7" t="s">
        <v>4445</v>
      </c>
      <c r="D4237" s="7" t="s">
        <v>4452</v>
      </c>
      <c r="E4237" s="7" t="s">
        <v>0</v>
      </c>
      <c r="F4237" s="7" t="s">
        <v>0</v>
      </c>
      <c r="G4237" s="7">
        <v>11.07</v>
      </c>
      <c r="H4237" s="7">
        <v>0</v>
      </c>
      <c r="I4237" s="7">
        <v>0</v>
      </c>
      <c r="J4237" s="7">
        <v>11.07</v>
      </c>
      <c r="K4237" s="7" t="s">
        <v>0</v>
      </c>
      <c r="L4237" s="7">
        <v>6</v>
      </c>
      <c r="M4237" s="7" t="s">
        <v>8456</v>
      </c>
      <c r="N4237" s="7"/>
    </row>
    <row r="4238" spans="1:14" hidden="1" x14ac:dyDescent="0.35">
      <c r="A4238" s="7">
        <v>93399261</v>
      </c>
      <c r="B4238" s="7" t="s">
        <v>8734</v>
      </c>
      <c r="C4238" s="7" t="s">
        <v>4445</v>
      </c>
      <c r="D4238" s="7" t="s">
        <v>4452</v>
      </c>
      <c r="E4238" s="7" t="s">
        <v>0</v>
      </c>
      <c r="F4238" s="7" t="s">
        <v>0</v>
      </c>
      <c r="G4238" s="7">
        <v>11.07</v>
      </c>
      <c r="H4238" s="7">
        <v>0</v>
      </c>
      <c r="I4238" s="7">
        <v>0</v>
      </c>
      <c r="J4238" s="7">
        <v>11.07</v>
      </c>
      <c r="K4238" s="7" t="s">
        <v>0</v>
      </c>
      <c r="L4238" s="7">
        <v>6</v>
      </c>
      <c r="M4238" s="7" t="s">
        <v>8456</v>
      </c>
      <c r="N4238" s="7"/>
    </row>
    <row r="4239" spans="1:14" hidden="1" x14ac:dyDescent="0.35">
      <c r="A4239" s="7">
        <v>93399402</v>
      </c>
      <c r="B4239" s="7" t="s">
        <v>8735</v>
      </c>
      <c r="C4239" s="7" t="s">
        <v>4445</v>
      </c>
      <c r="D4239" s="7" t="s">
        <v>4452</v>
      </c>
      <c r="E4239" s="7" t="s">
        <v>0</v>
      </c>
      <c r="F4239" s="7" t="s">
        <v>132</v>
      </c>
      <c r="G4239" s="7">
        <v>1021.68</v>
      </c>
      <c r="H4239" s="7">
        <v>0</v>
      </c>
      <c r="I4239" s="7">
        <v>0</v>
      </c>
      <c r="J4239" s="7">
        <v>1021.68</v>
      </c>
      <c r="K4239" s="7" t="s">
        <v>0</v>
      </c>
      <c r="L4239" s="7">
        <v>1</v>
      </c>
      <c r="M4239" s="7" t="s">
        <v>8456</v>
      </c>
      <c r="N4239" s="7"/>
    </row>
    <row r="4240" spans="1:14" hidden="1" x14ac:dyDescent="0.35">
      <c r="A4240" s="7">
        <v>93399426</v>
      </c>
      <c r="B4240" s="7" t="s">
        <v>8736</v>
      </c>
      <c r="C4240" s="7" t="s">
        <v>4445</v>
      </c>
      <c r="D4240" s="7" t="s">
        <v>4452</v>
      </c>
      <c r="E4240" s="7" t="s">
        <v>0</v>
      </c>
      <c r="F4240" s="7" t="s">
        <v>132</v>
      </c>
      <c r="G4240" s="7">
        <v>1224</v>
      </c>
      <c r="H4240" s="7">
        <v>0</v>
      </c>
      <c r="I4240" s="7">
        <v>0</v>
      </c>
      <c r="J4240" s="7">
        <v>1224</v>
      </c>
      <c r="K4240" s="7" t="s">
        <v>0</v>
      </c>
      <c r="L4240" s="7">
        <v>1</v>
      </c>
      <c r="M4240" s="7" t="s">
        <v>8456</v>
      </c>
      <c r="N4240" s="7"/>
    </row>
    <row r="4241" spans="1:14" hidden="1" x14ac:dyDescent="0.35">
      <c r="A4241" s="7">
        <v>93399715</v>
      </c>
      <c r="B4241" s="7" t="s">
        <v>8737</v>
      </c>
      <c r="C4241" s="7" t="s">
        <v>4445</v>
      </c>
      <c r="D4241" s="7" t="s">
        <v>4452</v>
      </c>
      <c r="E4241" s="7" t="s">
        <v>0</v>
      </c>
      <c r="F4241" s="7" t="s">
        <v>132</v>
      </c>
      <c r="G4241" s="7">
        <v>638.54999999999995</v>
      </c>
      <c r="H4241" s="7">
        <v>0</v>
      </c>
      <c r="I4241" s="7">
        <v>0</v>
      </c>
      <c r="J4241" s="7">
        <v>638.54999999999995</v>
      </c>
      <c r="K4241" s="7" t="s">
        <v>0</v>
      </c>
      <c r="L4241" s="7">
        <v>1</v>
      </c>
      <c r="M4241" s="7" t="s">
        <v>8456</v>
      </c>
      <c r="N4241" s="7"/>
    </row>
    <row r="4242" spans="1:14" hidden="1" x14ac:dyDescent="0.35">
      <c r="A4242" s="7">
        <v>93399753</v>
      </c>
      <c r="B4242" s="7" t="s">
        <v>8738</v>
      </c>
      <c r="C4242" s="7" t="s">
        <v>4445</v>
      </c>
      <c r="D4242" s="7" t="s">
        <v>4452</v>
      </c>
      <c r="E4242" s="7" t="s">
        <v>0</v>
      </c>
      <c r="F4242" s="7" t="s">
        <v>132</v>
      </c>
      <c r="G4242" s="7">
        <v>1080</v>
      </c>
      <c r="H4242" s="7">
        <v>0</v>
      </c>
      <c r="I4242" s="7">
        <v>0</v>
      </c>
      <c r="J4242" s="7">
        <v>1080</v>
      </c>
      <c r="K4242" s="7" t="s">
        <v>0</v>
      </c>
      <c r="L4242" s="7">
        <v>1</v>
      </c>
      <c r="M4242" s="7" t="s">
        <v>8456</v>
      </c>
      <c r="N4242" s="7"/>
    </row>
    <row r="4243" spans="1:14" hidden="1" x14ac:dyDescent="0.35">
      <c r="A4243" s="7">
        <v>93399760</v>
      </c>
      <c r="B4243" s="7" t="s">
        <v>8739</v>
      </c>
      <c r="C4243" s="7" t="s">
        <v>4445</v>
      </c>
      <c r="D4243" s="7" t="s">
        <v>4452</v>
      </c>
      <c r="E4243" s="7" t="s">
        <v>0</v>
      </c>
      <c r="F4243" s="7" t="s">
        <v>132</v>
      </c>
      <c r="G4243" s="7">
        <v>132.5</v>
      </c>
      <c r="H4243" s="7">
        <v>0</v>
      </c>
      <c r="I4243" s="7">
        <v>0</v>
      </c>
      <c r="J4243" s="7">
        <v>132.5</v>
      </c>
      <c r="K4243" s="7" t="s">
        <v>0</v>
      </c>
      <c r="L4243" s="7">
        <v>0</v>
      </c>
      <c r="M4243" s="7" t="s">
        <v>8456</v>
      </c>
      <c r="N4243" s="7"/>
    </row>
    <row r="4244" spans="1:14" hidden="1" x14ac:dyDescent="0.35">
      <c r="A4244" s="7">
        <v>93399768</v>
      </c>
      <c r="B4244" s="7" t="s">
        <v>8740</v>
      </c>
      <c r="C4244" s="7" t="s">
        <v>4445</v>
      </c>
      <c r="D4244" s="7" t="s">
        <v>4452</v>
      </c>
      <c r="E4244" s="7" t="s">
        <v>0</v>
      </c>
      <c r="F4244" s="7" t="s">
        <v>132</v>
      </c>
      <c r="G4244" s="7">
        <v>2368.25</v>
      </c>
      <c r="H4244" s="7">
        <v>0</v>
      </c>
      <c r="I4244" s="7">
        <v>0</v>
      </c>
      <c r="J4244" s="7">
        <v>2368.25</v>
      </c>
      <c r="K4244" s="7" t="s">
        <v>0</v>
      </c>
      <c r="L4244" s="7">
        <v>0</v>
      </c>
      <c r="M4244" s="7" t="s">
        <v>8456</v>
      </c>
      <c r="N4244" s="7"/>
    </row>
    <row r="4245" spans="1:14" hidden="1" x14ac:dyDescent="0.35">
      <c r="A4245" s="7">
        <v>93399771</v>
      </c>
      <c r="B4245" s="7" t="s">
        <v>8741</v>
      </c>
      <c r="C4245" s="7" t="s">
        <v>4445</v>
      </c>
      <c r="D4245" s="7" t="s">
        <v>4452</v>
      </c>
      <c r="E4245" s="7" t="s">
        <v>0</v>
      </c>
      <c r="F4245" s="7" t="s">
        <v>132</v>
      </c>
      <c r="G4245" s="7">
        <v>84</v>
      </c>
      <c r="H4245" s="7">
        <v>0</v>
      </c>
      <c r="I4245" s="7">
        <v>0</v>
      </c>
      <c r="J4245" s="7">
        <v>84</v>
      </c>
      <c r="K4245" s="7" t="s">
        <v>0</v>
      </c>
      <c r="L4245" s="7">
        <v>5</v>
      </c>
      <c r="M4245" s="7" t="s">
        <v>8456</v>
      </c>
      <c r="N4245" s="7"/>
    </row>
    <row r="4246" spans="1:14" hidden="1" x14ac:dyDescent="0.35">
      <c r="A4246" s="7">
        <v>93401051</v>
      </c>
      <c r="B4246" s="7" t="s">
        <v>8742</v>
      </c>
      <c r="C4246" s="7" t="s">
        <v>4445</v>
      </c>
      <c r="D4246" s="7" t="s">
        <v>4452</v>
      </c>
      <c r="E4246" s="7" t="s">
        <v>0</v>
      </c>
      <c r="F4246" s="7" t="s">
        <v>0</v>
      </c>
      <c r="G4246" s="7">
        <v>244.5</v>
      </c>
      <c r="H4246" s="7">
        <v>0</v>
      </c>
      <c r="I4246" s="7">
        <v>0</v>
      </c>
      <c r="J4246" s="7">
        <v>244.5</v>
      </c>
      <c r="K4246" s="7" t="s">
        <v>0</v>
      </c>
      <c r="L4246" s="7">
        <v>1</v>
      </c>
      <c r="M4246" s="7" t="s">
        <v>8456</v>
      </c>
      <c r="N4246" s="7"/>
    </row>
    <row r="4247" spans="1:14" hidden="1" x14ac:dyDescent="0.35">
      <c r="A4247" s="7">
        <v>93401060</v>
      </c>
      <c r="B4247" s="7" t="s">
        <v>8743</v>
      </c>
      <c r="C4247" s="7" t="s">
        <v>4445</v>
      </c>
      <c r="D4247" s="7" t="s">
        <v>4452</v>
      </c>
      <c r="E4247" s="7" t="s">
        <v>0</v>
      </c>
      <c r="F4247" s="7" t="s">
        <v>0</v>
      </c>
      <c r="G4247" s="7">
        <v>171.89</v>
      </c>
      <c r="H4247" s="7">
        <v>0</v>
      </c>
      <c r="I4247" s="7">
        <v>0</v>
      </c>
      <c r="J4247" s="7">
        <v>171.89</v>
      </c>
      <c r="K4247" s="7" t="s">
        <v>0</v>
      </c>
      <c r="L4247" s="7">
        <v>1</v>
      </c>
      <c r="M4247" s="7" t="s">
        <v>8456</v>
      </c>
      <c r="N4247" s="7"/>
    </row>
    <row r="4248" spans="1:14" ht="38.5" hidden="1" x14ac:dyDescent="0.35">
      <c r="A4248" s="7">
        <v>93401078</v>
      </c>
      <c r="B4248" s="7" t="s">
        <v>8744</v>
      </c>
      <c r="C4248" s="7" t="s">
        <v>4445</v>
      </c>
      <c r="D4248" s="7" t="s">
        <v>4452</v>
      </c>
      <c r="E4248" s="7" t="s">
        <v>0</v>
      </c>
      <c r="F4248" s="7" t="s">
        <v>132</v>
      </c>
      <c r="G4248" s="7">
        <v>1463.4</v>
      </c>
      <c r="H4248" s="7">
        <v>0</v>
      </c>
      <c r="I4248" s="7">
        <v>0</v>
      </c>
      <c r="J4248" s="7">
        <v>1463.4</v>
      </c>
      <c r="K4248" s="7" t="s">
        <v>0</v>
      </c>
      <c r="L4248" s="7">
        <v>1</v>
      </c>
      <c r="M4248" s="7" t="s">
        <v>8456</v>
      </c>
      <c r="N4248" s="7"/>
    </row>
    <row r="4249" spans="1:14" ht="26" hidden="1" x14ac:dyDescent="0.35">
      <c r="A4249" s="7">
        <v>93401080</v>
      </c>
      <c r="B4249" s="7" t="s">
        <v>8745</v>
      </c>
      <c r="C4249" s="7" t="s">
        <v>4445</v>
      </c>
      <c r="D4249" s="7" t="s">
        <v>4452</v>
      </c>
      <c r="E4249" s="7" t="s">
        <v>0</v>
      </c>
      <c r="F4249" s="7" t="s">
        <v>132</v>
      </c>
      <c r="G4249" s="7">
        <v>4698</v>
      </c>
      <c r="H4249" s="7">
        <v>0</v>
      </c>
      <c r="I4249" s="7">
        <v>0</v>
      </c>
      <c r="J4249" s="7">
        <v>4698</v>
      </c>
      <c r="K4249" s="7" t="s">
        <v>0</v>
      </c>
      <c r="L4249" s="7">
        <v>1</v>
      </c>
      <c r="M4249" s="7" t="s">
        <v>8456</v>
      </c>
      <c r="N4249" s="7"/>
    </row>
    <row r="4250" spans="1:14" ht="26" hidden="1" x14ac:dyDescent="0.35">
      <c r="A4250" s="7">
        <v>93401089</v>
      </c>
      <c r="B4250" s="7" t="s">
        <v>8746</v>
      </c>
      <c r="C4250" s="7" t="s">
        <v>4445</v>
      </c>
      <c r="D4250" s="7" t="s">
        <v>4452</v>
      </c>
      <c r="E4250" s="7" t="s">
        <v>0</v>
      </c>
      <c r="F4250" s="7" t="s">
        <v>132</v>
      </c>
      <c r="G4250" s="7">
        <v>16800</v>
      </c>
      <c r="H4250" s="7">
        <v>0</v>
      </c>
      <c r="I4250" s="7">
        <v>0</v>
      </c>
      <c r="J4250" s="7">
        <v>16800</v>
      </c>
      <c r="K4250" s="7" t="s">
        <v>0</v>
      </c>
      <c r="L4250" s="7">
        <v>1</v>
      </c>
      <c r="M4250" s="7" t="s">
        <v>8456</v>
      </c>
      <c r="N4250" s="7"/>
    </row>
    <row r="4251" spans="1:14" ht="26" hidden="1" x14ac:dyDescent="0.35">
      <c r="A4251" s="7">
        <v>93401213</v>
      </c>
      <c r="B4251" s="7" t="s">
        <v>8747</v>
      </c>
      <c r="C4251" s="7" t="s">
        <v>4445</v>
      </c>
      <c r="D4251" s="7" t="s">
        <v>4452</v>
      </c>
      <c r="E4251" s="7" t="s">
        <v>0</v>
      </c>
      <c r="F4251" s="7" t="s">
        <v>132</v>
      </c>
      <c r="G4251" s="7">
        <v>1800</v>
      </c>
      <c r="H4251" s="7">
        <v>0</v>
      </c>
      <c r="I4251" s="7">
        <v>0</v>
      </c>
      <c r="J4251" s="7">
        <v>1800</v>
      </c>
      <c r="K4251" s="7" t="s">
        <v>0</v>
      </c>
      <c r="L4251" s="7">
        <v>1</v>
      </c>
      <c r="M4251" s="7" t="s">
        <v>8456</v>
      </c>
      <c r="N4251" s="7"/>
    </row>
    <row r="4252" spans="1:14" hidden="1" x14ac:dyDescent="0.35">
      <c r="A4252" s="7">
        <v>93401230</v>
      </c>
      <c r="B4252" s="7" t="s">
        <v>8748</v>
      </c>
      <c r="C4252" s="7" t="s">
        <v>4445</v>
      </c>
      <c r="D4252" s="7" t="s">
        <v>4452</v>
      </c>
      <c r="E4252" s="7" t="s">
        <v>0</v>
      </c>
      <c r="F4252" s="7" t="s">
        <v>132</v>
      </c>
      <c r="G4252" s="7">
        <v>946.99</v>
      </c>
      <c r="H4252" s="7">
        <v>0</v>
      </c>
      <c r="I4252" s="7">
        <v>0</v>
      </c>
      <c r="J4252" s="7">
        <v>946.99</v>
      </c>
      <c r="K4252" s="7" t="s">
        <v>0</v>
      </c>
      <c r="L4252" s="7">
        <v>1</v>
      </c>
      <c r="M4252" s="7" t="s">
        <v>8456</v>
      </c>
      <c r="N4252" s="7"/>
    </row>
    <row r="4253" spans="1:14" hidden="1" x14ac:dyDescent="0.35">
      <c r="A4253" s="7">
        <v>93401442</v>
      </c>
      <c r="B4253" s="7" t="s">
        <v>8749</v>
      </c>
      <c r="C4253" s="7" t="s">
        <v>4445</v>
      </c>
      <c r="D4253" s="7" t="s">
        <v>4452</v>
      </c>
      <c r="E4253" s="7" t="s">
        <v>0</v>
      </c>
      <c r="F4253" s="7" t="s">
        <v>132</v>
      </c>
      <c r="G4253" s="7">
        <v>606.79999999999995</v>
      </c>
      <c r="H4253" s="7">
        <v>0</v>
      </c>
      <c r="I4253" s="7">
        <v>0</v>
      </c>
      <c r="J4253" s="7">
        <v>606.79999999999995</v>
      </c>
      <c r="K4253" s="7" t="s">
        <v>0</v>
      </c>
      <c r="L4253" s="7">
        <v>1</v>
      </c>
      <c r="M4253" s="7" t="s">
        <v>8456</v>
      </c>
      <c r="N4253" s="7"/>
    </row>
    <row r="4254" spans="1:14" hidden="1" x14ac:dyDescent="0.35">
      <c r="A4254" s="7">
        <v>93401450</v>
      </c>
      <c r="B4254" s="7" t="s">
        <v>8750</v>
      </c>
      <c r="C4254" s="7" t="s">
        <v>4445</v>
      </c>
      <c r="D4254" s="7" t="s">
        <v>4452</v>
      </c>
      <c r="E4254" s="7" t="s">
        <v>0</v>
      </c>
      <c r="F4254" s="7" t="s">
        <v>0</v>
      </c>
      <c r="G4254" s="7">
        <v>80.959999999999994</v>
      </c>
      <c r="H4254" s="7">
        <v>0</v>
      </c>
      <c r="I4254" s="7">
        <v>0</v>
      </c>
      <c r="J4254" s="7">
        <v>80.959999999999994</v>
      </c>
      <c r="K4254" s="7" t="s">
        <v>0</v>
      </c>
      <c r="L4254" s="7">
        <v>1</v>
      </c>
      <c r="M4254" s="7" t="s">
        <v>8456</v>
      </c>
      <c r="N4254" s="7"/>
    </row>
    <row r="4255" spans="1:14" hidden="1" x14ac:dyDescent="0.35">
      <c r="A4255" s="7">
        <v>93401469</v>
      </c>
      <c r="B4255" s="7" t="s">
        <v>8751</v>
      </c>
      <c r="C4255" s="7" t="s">
        <v>4445</v>
      </c>
      <c r="D4255" s="7" t="s">
        <v>4462</v>
      </c>
      <c r="E4255" s="7" t="s">
        <v>0</v>
      </c>
      <c r="F4255" s="7" t="s">
        <v>0</v>
      </c>
      <c r="G4255" s="7">
        <v>150</v>
      </c>
      <c r="H4255" s="7">
        <v>0</v>
      </c>
      <c r="I4255" s="7">
        <v>0</v>
      </c>
      <c r="J4255" s="7">
        <v>150</v>
      </c>
      <c r="K4255" s="7" t="s">
        <v>0</v>
      </c>
      <c r="L4255" s="7">
        <v>3</v>
      </c>
      <c r="M4255" s="7" t="s">
        <v>8456</v>
      </c>
      <c r="N4255" s="7"/>
    </row>
    <row r="4256" spans="1:14" hidden="1" x14ac:dyDescent="0.35">
      <c r="A4256" s="7">
        <v>93401477</v>
      </c>
      <c r="B4256" s="7" t="s">
        <v>8752</v>
      </c>
      <c r="C4256" s="7" t="s">
        <v>4445</v>
      </c>
      <c r="D4256" s="7" t="s">
        <v>4452</v>
      </c>
      <c r="E4256" s="7" t="s">
        <v>0</v>
      </c>
      <c r="F4256" s="7" t="s">
        <v>132</v>
      </c>
      <c r="G4256" s="7">
        <v>760</v>
      </c>
      <c r="H4256" s="7">
        <v>0</v>
      </c>
      <c r="I4256" s="7">
        <v>0</v>
      </c>
      <c r="J4256" s="7">
        <v>760</v>
      </c>
      <c r="K4256" s="7" t="s">
        <v>0</v>
      </c>
      <c r="L4256" s="7">
        <v>1</v>
      </c>
      <c r="M4256" s="7" t="s">
        <v>8456</v>
      </c>
      <c r="N4256" s="7"/>
    </row>
    <row r="4257" spans="1:14" hidden="1" x14ac:dyDescent="0.35">
      <c r="A4257" s="7">
        <v>93401485</v>
      </c>
      <c r="B4257" s="7" t="s">
        <v>8753</v>
      </c>
      <c r="C4257" s="7" t="s">
        <v>4445</v>
      </c>
      <c r="D4257" s="7" t="s">
        <v>4462</v>
      </c>
      <c r="E4257" s="7" t="s">
        <v>0</v>
      </c>
      <c r="F4257" s="7" t="s">
        <v>132</v>
      </c>
      <c r="G4257" s="7">
        <v>314.23</v>
      </c>
      <c r="H4257" s="7">
        <v>0</v>
      </c>
      <c r="I4257" s="7">
        <v>0</v>
      </c>
      <c r="J4257" s="7">
        <v>314.23</v>
      </c>
      <c r="K4257" s="7" t="s">
        <v>0</v>
      </c>
      <c r="L4257" s="7">
        <v>1</v>
      </c>
      <c r="M4257" s="7" t="s">
        <v>8456</v>
      </c>
      <c r="N4257" s="7"/>
    </row>
    <row r="4258" spans="1:14" hidden="1" x14ac:dyDescent="0.35">
      <c r="A4258" s="7">
        <v>93401493</v>
      </c>
      <c r="B4258" s="7" t="s">
        <v>8754</v>
      </c>
      <c r="C4258" s="7" t="s">
        <v>4445</v>
      </c>
      <c r="D4258" s="7" t="s">
        <v>4452</v>
      </c>
      <c r="E4258" s="7" t="s">
        <v>0</v>
      </c>
      <c r="F4258" s="7" t="s">
        <v>132</v>
      </c>
      <c r="G4258" s="7">
        <v>2015.75</v>
      </c>
      <c r="H4258" s="7">
        <v>0</v>
      </c>
      <c r="I4258" s="7">
        <v>0</v>
      </c>
      <c r="J4258" s="7">
        <v>2015.75</v>
      </c>
      <c r="K4258" s="7" t="s">
        <v>0</v>
      </c>
      <c r="L4258" s="7">
        <v>2</v>
      </c>
      <c r="M4258" s="7" t="s">
        <v>8456</v>
      </c>
      <c r="N4258" s="7"/>
    </row>
    <row r="4259" spans="1:14" hidden="1" x14ac:dyDescent="0.35">
      <c r="A4259" s="7">
        <v>93401507</v>
      </c>
      <c r="B4259" s="7" t="s">
        <v>8755</v>
      </c>
      <c r="C4259" s="7" t="s">
        <v>4445</v>
      </c>
      <c r="D4259" s="7" t="s">
        <v>4452</v>
      </c>
      <c r="E4259" s="7" t="s">
        <v>0</v>
      </c>
      <c r="F4259" s="7" t="s">
        <v>132</v>
      </c>
      <c r="G4259" s="7">
        <v>958.65</v>
      </c>
      <c r="H4259" s="7">
        <v>0</v>
      </c>
      <c r="I4259" s="7">
        <v>0</v>
      </c>
      <c r="J4259" s="7">
        <v>958.65</v>
      </c>
      <c r="K4259" s="7" t="s">
        <v>0</v>
      </c>
      <c r="L4259" s="7">
        <v>2</v>
      </c>
      <c r="M4259" s="7" t="s">
        <v>8456</v>
      </c>
      <c r="N4259" s="7"/>
    </row>
    <row r="4260" spans="1:14" hidden="1" x14ac:dyDescent="0.35">
      <c r="A4260" s="7">
        <v>93401515</v>
      </c>
      <c r="B4260" s="7" t="s">
        <v>8756</v>
      </c>
      <c r="C4260" s="7" t="s">
        <v>4445</v>
      </c>
      <c r="D4260" s="7" t="s">
        <v>4452</v>
      </c>
      <c r="E4260" s="7" t="s">
        <v>0</v>
      </c>
      <c r="F4260" s="7" t="s">
        <v>132</v>
      </c>
      <c r="G4260" s="7">
        <v>550</v>
      </c>
      <c r="H4260" s="7">
        <v>0</v>
      </c>
      <c r="I4260" s="7">
        <v>0</v>
      </c>
      <c r="J4260" s="7">
        <v>550</v>
      </c>
      <c r="K4260" s="7" t="s">
        <v>0</v>
      </c>
      <c r="L4260" s="7">
        <v>2</v>
      </c>
      <c r="M4260" s="7" t="s">
        <v>8456</v>
      </c>
      <c r="N4260" s="7"/>
    </row>
    <row r="4261" spans="1:14" ht="26" hidden="1" x14ac:dyDescent="0.35">
      <c r="A4261" s="7">
        <v>93401523</v>
      </c>
      <c r="B4261" s="7" t="s">
        <v>8757</v>
      </c>
      <c r="C4261" s="7" t="s">
        <v>4445</v>
      </c>
      <c r="D4261" s="7" t="s">
        <v>4452</v>
      </c>
      <c r="E4261" s="7" t="s">
        <v>0</v>
      </c>
      <c r="F4261" s="7" t="s">
        <v>132</v>
      </c>
      <c r="G4261" s="7">
        <v>4023.6</v>
      </c>
      <c r="H4261" s="7">
        <v>0</v>
      </c>
      <c r="I4261" s="7">
        <v>0</v>
      </c>
      <c r="J4261" s="7">
        <v>4023.6</v>
      </c>
      <c r="K4261" s="7" t="s">
        <v>0</v>
      </c>
      <c r="L4261" s="7">
        <v>12</v>
      </c>
      <c r="M4261" s="7" t="s">
        <v>8456</v>
      </c>
      <c r="N4261" s="7"/>
    </row>
    <row r="4262" spans="1:14" ht="26" hidden="1" x14ac:dyDescent="0.35">
      <c r="A4262" s="7">
        <v>93401532</v>
      </c>
      <c r="B4262" s="7" t="s">
        <v>8758</v>
      </c>
      <c r="C4262" s="7" t="s">
        <v>4445</v>
      </c>
      <c r="D4262" s="7" t="s">
        <v>4452</v>
      </c>
      <c r="E4262" s="7" t="s">
        <v>0</v>
      </c>
      <c r="F4262" s="7" t="s">
        <v>132</v>
      </c>
      <c r="G4262" s="7">
        <v>3120</v>
      </c>
      <c r="H4262" s="7">
        <v>0</v>
      </c>
      <c r="I4262" s="7">
        <v>0</v>
      </c>
      <c r="J4262" s="7">
        <v>3120</v>
      </c>
      <c r="K4262" s="7" t="s">
        <v>0</v>
      </c>
      <c r="L4262" s="7">
        <v>0</v>
      </c>
      <c r="M4262" s="7" t="s">
        <v>8456</v>
      </c>
      <c r="N4262" s="7"/>
    </row>
    <row r="4263" spans="1:14" ht="26" hidden="1" x14ac:dyDescent="0.35">
      <c r="A4263" s="7">
        <v>93401574</v>
      </c>
      <c r="B4263" s="7" t="s">
        <v>8759</v>
      </c>
      <c r="C4263" s="7" t="s">
        <v>4445</v>
      </c>
      <c r="D4263" s="7" t="s">
        <v>4452</v>
      </c>
      <c r="E4263" s="7" t="s">
        <v>0</v>
      </c>
      <c r="F4263" s="7" t="s">
        <v>132</v>
      </c>
      <c r="G4263" s="7">
        <v>942</v>
      </c>
      <c r="H4263" s="7">
        <v>0</v>
      </c>
      <c r="I4263" s="7">
        <v>0</v>
      </c>
      <c r="J4263" s="7">
        <v>942</v>
      </c>
      <c r="K4263" s="7" t="s">
        <v>0</v>
      </c>
      <c r="L4263" s="7">
        <v>1</v>
      </c>
      <c r="M4263" s="7" t="s">
        <v>8456</v>
      </c>
      <c r="N4263" s="7"/>
    </row>
    <row r="4264" spans="1:14" ht="26" hidden="1" x14ac:dyDescent="0.35">
      <c r="A4264" s="7">
        <v>93401581</v>
      </c>
      <c r="B4264" s="7" t="s">
        <v>8760</v>
      </c>
      <c r="C4264" s="7" t="s">
        <v>4445</v>
      </c>
      <c r="D4264" s="7" t="s">
        <v>4452</v>
      </c>
      <c r="E4264" s="7" t="s">
        <v>0</v>
      </c>
      <c r="F4264" s="7" t="s">
        <v>132</v>
      </c>
      <c r="G4264" s="7">
        <v>4132</v>
      </c>
      <c r="H4264" s="7">
        <v>0</v>
      </c>
      <c r="I4264" s="7">
        <v>0</v>
      </c>
      <c r="J4264" s="7">
        <v>4132</v>
      </c>
      <c r="K4264" s="7" t="s">
        <v>0</v>
      </c>
      <c r="L4264" s="7">
        <v>1</v>
      </c>
      <c r="M4264" s="7" t="s">
        <v>8456</v>
      </c>
      <c r="N4264" s="7"/>
    </row>
    <row r="4265" spans="1:14" hidden="1" x14ac:dyDescent="0.35">
      <c r="A4265" s="7">
        <v>93401582</v>
      </c>
      <c r="B4265" s="7" t="s">
        <v>8761</v>
      </c>
      <c r="C4265" s="7" t="s">
        <v>4445</v>
      </c>
      <c r="D4265" s="7" t="s">
        <v>4452</v>
      </c>
      <c r="E4265" s="7" t="s">
        <v>0</v>
      </c>
      <c r="F4265" s="7" t="s">
        <v>132</v>
      </c>
      <c r="G4265" s="7">
        <v>600</v>
      </c>
      <c r="H4265" s="7">
        <v>0</v>
      </c>
      <c r="I4265" s="7">
        <v>0</v>
      </c>
      <c r="J4265" s="7">
        <v>600</v>
      </c>
      <c r="K4265" s="7" t="s">
        <v>0</v>
      </c>
      <c r="L4265" s="7">
        <v>3</v>
      </c>
      <c r="M4265" s="7" t="s">
        <v>8456</v>
      </c>
      <c r="N4265" s="7"/>
    </row>
    <row r="4266" spans="1:14" ht="26" hidden="1" x14ac:dyDescent="0.35">
      <c r="A4266" s="7">
        <v>93401590</v>
      </c>
      <c r="B4266" s="7" t="s">
        <v>8762</v>
      </c>
      <c r="C4266" s="7" t="s">
        <v>4445</v>
      </c>
      <c r="D4266" s="7" t="s">
        <v>4452</v>
      </c>
      <c r="E4266" s="7" t="s">
        <v>0</v>
      </c>
      <c r="F4266" s="7" t="s">
        <v>132</v>
      </c>
      <c r="G4266" s="7">
        <v>4086</v>
      </c>
      <c r="H4266" s="7">
        <v>0</v>
      </c>
      <c r="I4266" s="7">
        <v>0</v>
      </c>
      <c r="J4266" s="7">
        <v>4086</v>
      </c>
      <c r="K4266" s="7" t="s">
        <v>0</v>
      </c>
      <c r="L4266" s="7">
        <v>0</v>
      </c>
      <c r="M4266" s="7" t="s">
        <v>8456</v>
      </c>
      <c r="N4266" s="7"/>
    </row>
    <row r="4267" spans="1:14" ht="26" hidden="1" x14ac:dyDescent="0.35">
      <c r="A4267" s="7">
        <v>93401601</v>
      </c>
      <c r="B4267" s="7" t="s">
        <v>8763</v>
      </c>
      <c r="C4267" s="7" t="s">
        <v>4445</v>
      </c>
      <c r="D4267" s="7" t="s">
        <v>4452</v>
      </c>
      <c r="E4267" s="7" t="s">
        <v>0</v>
      </c>
      <c r="F4267" s="7" t="s">
        <v>132</v>
      </c>
      <c r="G4267" s="7">
        <v>62304</v>
      </c>
      <c r="H4267" s="7">
        <v>0</v>
      </c>
      <c r="I4267" s="7">
        <v>0</v>
      </c>
      <c r="J4267" s="7">
        <v>62304</v>
      </c>
      <c r="K4267" s="7" t="s">
        <v>0</v>
      </c>
      <c r="L4267" s="7">
        <v>0</v>
      </c>
      <c r="M4267" s="7" t="s">
        <v>8456</v>
      </c>
      <c r="N4267" s="7"/>
    </row>
    <row r="4268" spans="1:14" ht="26" hidden="1" x14ac:dyDescent="0.35">
      <c r="A4268" s="7">
        <v>93401612</v>
      </c>
      <c r="B4268" s="7" t="s">
        <v>8764</v>
      </c>
      <c r="C4268" s="7" t="s">
        <v>4445</v>
      </c>
      <c r="D4268" s="7" t="s">
        <v>4452</v>
      </c>
      <c r="E4268" s="7" t="s">
        <v>0</v>
      </c>
      <c r="F4268" s="7" t="s">
        <v>132</v>
      </c>
      <c r="G4268" s="7">
        <v>17280</v>
      </c>
      <c r="H4268" s="7">
        <v>0</v>
      </c>
      <c r="I4268" s="7">
        <v>0</v>
      </c>
      <c r="J4268" s="7">
        <v>17280</v>
      </c>
      <c r="K4268" s="7" t="s">
        <v>0</v>
      </c>
      <c r="L4268" s="7">
        <v>1</v>
      </c>
      <c r="M4268" s="7" t="s">
        <v>8456</v>
      </c>
      <c r="N4268" s="7"/>
    </row>
    <row r="4269" spans="1:14" ht="26" hidden="1" x14ac:dyDescent="0.35">
      <c r="A4269" s="7">
        <v>93401623</v>
      </c>
      <c r="B4269" s="7" t="s">
        <v>8765</v>
      </c>
      <c r="C4269" s="7" t="s">
        <v>4445</v>
      </c>
      <c r="D4269" s="7" t="s">
        <v>4452</v>
      </c>
      <c r="E4269" s="7" t="s">
        <v>0</v>
      </c>
      <c r="F4269" s="7" t="s">
        <v>132</v>
      </c>
      <c r="G4269" s="7">
        <v>720</v>
      </c>
      <c r="H4269" s="7">
        <v>0</v>
      </c>
      <c r="I4269" s="7">
        <v>0</v>
      </c>
      <c r="J4269" s="7">
        <v>720</v>
      </c>
      <c r="K4269" s="7" t="s">
        <v>0</v>
      </c>
      <c r="L4269" s="7">
        <v>1</v>
      </c>
      <c r="M4269" s="7" t="s">
        <v>8456</v>
      </c>
      <c r="N4269" s="7"/>
    </row>
    <row r="4270" spans="1:14" ht="26" hidden="1" x14ac:dyDescent="0.35">
      <c r="A4270" s="7">
        <v>93401630</v>
      </c>
      <c r="B4270" s="7" t="s">
        <v>8766</v>
      </c>
      <c r="C4270" s="7" t="s">
        <v>4445</v>
      </c>
      <c r="D4270" s="7" t="s">
        <v>4452</v>
      </c>
      <c r="E4270" s="7" t="s">
        <v>0</v>
      </c>
      <c r="F4270" s="7" t="s">
        <v>132</v>
      </c>
      <c r="G4270" s="7">
        <v>700</v>
      </c>
      <c r="H4270" s="7">
        <v>0</v>
      </c>
      <c r="I4270" s="7">
        <v>0</v>
      </c>
      <c r="J4270" s="7">
        <v>700</v>
      </c>
      <c r="K4270" s="7" t="s">
        <v>0</v>
      </c>
      <c r="L4270" s="7">
        <v>1</v>
      </c>
      <c r="M4270" s="7" t="s">
        <v>8456</v>
      </c>
      <c r="N4270" s="7"/>
    </row>
    <row r="4271" spans="1:14" hidden="1" x14ac:dyDescent="0.35">
      <c r="A4271" s="7">
        <v>93401643</v>
      </c>
      <c r="B4271" s="7" t="s">
        <v>8767</v>
      </c>
      <c r="C4271" s="7" t="s">
        <v>4445</v>
      </c>
      <c r="D4271" s="7" t="s">
        <v>4452</v>
      </c>
      <c r="E4271" s="7" t="s">
        <v>0</v>
      </c>
      <c r="F4271" s="7" t="s">
        <v>132</v>
      </c>
      <c r="G4271" s="7">
        <v>996</v>
      </c>
      <c r="H4271" s="7">
        <v>0</v>
      </c>
      <c r="I4271" s="7">
        <v>0</v>
      </c>
      <c r="J4271" s="7">
        <v>996</v>
      </c>
      <c r="K4271" s="7" t="s">
        <v>0</v>
      </c>
      <c r="L4271" s="7">
        <v>1</v>
      </c>
      <c r="M4271" s="7" t="s">
        <v>8456</v>
      </c>
      <c r="N4271" s="7"/>
    </row>
    <row r="4272" spans="1:14" ht="26" hidden="1" x14ac:dyDescent="0.35">
      <c r="A4272" s="7">
        <v>93401647</v>
      </c>
      <c r="B4272" s="7" t="s">
        <v>8768</v>
      </c>
      <c r="C4272" s="7" t="s">
        <v>4445</v>
      </c>
      <c r="D4272" s="7" t="s">
        <v>4452</v>
      </c>
      <c r="E4272" s="7" t="s">
        <v>0</v>
      </c>
      <c r="F4272" s="7" t="s">
        <v>132</v>
      </c>
      <c r="G4272" s="7">
        <v>1771</v>
      </c>
      <c r="H4272" s="7">
        <v>0</v>
      </c>
      <c r="I4272" s="7">
        <v>0</v>
      </c>
      <c r="J4272" s="7">
        <v>1771</v>
      </c>
      <c r="K4272" s="7" t="s">
        <v>0</v>
      </c>
      <c r="L4272" s="7">
        <v>1</v>
      </c>
      <c r="M4272" s="7" t="s">
        <v>8456</v>
      </c>
      <c r="N4272" s="7"/>
    </row>
    <row r="4273" spans="1:14" ht="26" hidden="1" x14ac:dyDescent="0.35">
      <c r="A4273" s="7">
        <v>93401654</v>
      </c>
      <c r="B4273" s="7" t="s">
        <v>8769</v>
      </c>
      <c r="C4273" s="7" t="s">
        <v>4445</v>
      </c>
      <c r="D4273" s="7" t="s">
        <v>4452</v>
      </c>
      <c r="E4273" s="7" t="s">
        <v>0</v>
      </c>
      <c r="F4273" s="7" t="s">
        <v>132</v>
      </c>
      <c r="G4273" s="7">
        <v>2719</v>
      </c>
      <c r="H4273" s="7">
        <v>0</v>
      </c>
      <c r="I4273" s="7">
        <v>0</v>
      </c>
      <c r="J4273" s="7">
        <v>2719</v>
      </c>
      <c r="K4273" s="7" t="s">
        <v>0</v>
      </c>
      <c r="L4273" s="7">
        <v>1</v>
      </c>
      <c r="M4273" s="7" t="s">
        <v>8456</v>
      </c>
      <c r="N4273" s="7"/>
    </row>
    <row r="4274" spans="1:14" ht="26" hidden="1" x14ac:dyDescent="0.35">
      <c r="A4274" s="7">
        <v>93401661</v>
      </c>
      <c r="B4274" s="7" t="s">
        <v>8770</v>
      </c>
      <c r="C4274" s="7" t="s">
        <v>4445</v>
      </c>
      <c r="D4274" s="7" t="s">
        <v>4452</v>
      </c>
      <c r="E4274" s="7" t="s">
        <v>0</v>
      </c>
      <c r="F4274" s="7" t="s">
        <v>0</v>
      </c>
      <c r="G4274" s="7">
        <v>111.9</v>
      </c>
      <c r="H4274" s="7">
        <v>0</v>
      </c>
      <c r="I4274" s="7">
        <v>0</v>
      </c>
      <c r="J4274" s="7">
        <v>111.9</v>
      </c>
      <c r="K4274" s="7" t="s">
        <v>0</v>
      </c>
      <c r="L4274" s="7">
        <v>1</v>
      </c>
      <c r="M4274" s="7" t="s">
        <v>8456</v>
      </c>
      <c r="N4274" s="7"/>
    </row>
    <row r="4275" spans="1:14" hidden="1" x14ac:dyDescent="0.35">
      <c r="A4275" s="7">
        <v>93401678</v>
      </c>
      <c r="B4275" s="7" t="s">
        <v>8771</v>
      </c>
      <c r="C4275" s="7" t="s">
        <v>4445</v>
      </c>
      <c r="D4275" s="7" t="s">
        <v>4452</v>
      </c>
      <c r="E4275" s="7" t="s">
        <v>0</v>
      </c>
      <c r="F4275" s="7" t="s">
        <v>0</v>
      </c>
      <c r="G4275" s="7">
        <v>90</v>
      </c>
      <c r="H4275" s="7">
        <v>0</v>
      </c>
      <c r="I4275" s="7">
        <v>0</v>
      </c>
      <c r="J4275" s="7">
        <v>90</v>
      </c>
      <c r="K4275" s="7" t="s">
        <v>0</v>
      </c>
      <c r="L4275" s="7">
        <v>1</v>
      </c>
      <c r="M4275" s="7" t="s">
        <v>8456</v>
      </c>
      <c r="N4275" s="7"/>
    </row>
    <row r="4276" spans="1:14" hidden="1" x14ac:dyDescent="0.35">
      <c r="A4276" s="7">
        <v>93401685</v>
      </c>
      <c r="B4276" s="7" t="s">
        <v>8772</v>
      </c>
      <c r="C4276" s="7" t="s">
        <v>4445</v>
      </c>
      <c r="D4276" s="7" t="s">
        <v>4452</v>
      </c>
      <c r="E4276" s="7" t="s">
        <v>0</v>
      </c>
      <c r="F4276" s="7" t="s">
        <v>132</v>
      </c>
      <c r="G4276" s="7">
        <v>6091.2</v>
      </c>
      <c r="H4276" s="7">
        <v>0</v>
      </c>
      <c r="I4276" s="7">
        <v>0</v>
      </c>
      <c r="J4276" s="7">
        <v>6091.2</v>
      </c>
      <c r="K4276" s="7" t="s">
        <v>0</v>
      </c>
      <c r="L4276" s="7">
        <v>1</v>
      </c>
      <c r="M4276" s="7" t="s">
        <v>8456</v>
      </c>
      <c r="N4276" s="7"/>
    </row>
    <row r="4277" spans="1:14" hidden="1" x14ac:dyDescent="0.35">
      <c r="A4277" s="7">
        <v>93401695</v>
      </c>
      <c r="B4277" s="7" t="s">
        <v>8773</v>
      </c>
      <c r="C4277" s="7" t="s">
        <v>4445</v>
      </c>
      <c r="D4277" s="7" t="s">
        <v>4452</v>
      </c>
      <c r="E4277" s="7" t="s">
        <v>0</v>
      </c>
      <c r="F4277" s="7" t="s">
        <v>132</v>
      </c>
      <c r="G4277" s="7">
        <v>1449.6</v>
      </c>
      <c r="H4277" s="7">
        <v>0</v>
      </c>
      <c r="I4277" s="7">
        <v>0</v>
      </c>
      <c r="J4277" s="7">
        <v>1449.6</v>
      </c>
      <c r="K4277" s="7" t="s">
        <v>0</v>
      </c>
      <c r="L4277" s="7">
        <v>1</v>
      </c>
      <c r="M4277" s="7" t="s">
        <v>8456</v>
      </c>
      <c r="N4277" s="7"/>
    </row>
    <row r="4278" spans="1:14" hidden="1" x14ac:dyDescent="0.35">
      <c r="A4278" s="7">
        <v>93401702</v>
      </c>
      <c r="B4278" s="7" t="s">
        <v>8774</v>
      </c>
      <c r="C4278" s="7" t="s">
        <v>4445</v>
      </c>
      <c r="D4278" s="7" t="s">
        <v>4452</v>
      </c>
      <c r="E4278" s="7" t="s">
        <v>0</v>
      </c>
      <c r="F4278" s="7" t="s">
        <v>132</v>
      </c>
      <c r="G4278" s="7">
        <v>1104</v>
      </c>
      <c r="H4278" s="7">
        <v>0</v>
      </c>
      <c r="I4278" s="7">
        <v>0</v>
      </c>
      <c r="J4278" s="7">
        <v>1104</v>
      </c>
      <c r="K4278" s="7" t="s">
        <v>0</v>
      </c>
      <c r="L4278" s="7">
        <v>1</v>
      </c>
      <c r="M4278" s="7" t="s">
        <v>8456</v>
      </c>
      <c r="N4278" s="7"/>
    </row>
    <row r="4279" spans="1:14" hidden="1" x14ac:dyDescent="0.35">
      <c r="A4279" s="7">
        <v>93401715</v>
      </c>
      <c r="B4279" s="7" t="s">
        <v>8775</v>
      </c>
      <c r="C4279" s="7" t="s">
        <v>4445</v>
      </c>
      <c r="D4279" s="7" t="s">
        <v>4452</v>
      </c>
      <c r="E4279" s="7" t="s">
        <v>0</v>
      </c>
      <c r="F4279" s="7" t="s">
        <v>132</v>
      </c>
      <c r="G4279" s="7">
        <v>466</v>
      </c>
      <c r="H4279" s="7">
        <v>0</v>
      </c>
      <c r="I4279" s="7">
        <v>0</v>
      </c>
      <c r="J4279" s="7">
        <v>466</v>
      </c>
      <c r="K4279" s="7" t="s">
        <v>0</v>
      </c>
      <c r="L4279" s="7">
        <v>8</v>
      </c>
      <c r="M4279" s="7" t="s">
        <v>8456</v>
      </c>
      <c r="N4279" s="7"/>
    </row>
    <row r="4280" spans="1:14" hidden="1" x14ac:dyDescent="0.35">
      <c r="A4280" s="7">
        <v>93401728</v>
      </c>
      <c r="B4280" s="7" t="s">
        <v>8776</v>
      </c>
      <c r="C4280" s="7" t="s">
        <v>4445</v>
      </c>
      <c r="D4280" s="7" t="s">
        <v>4452</v>
      </c>
      <c r="E4280" s="7" t="s">
        <v>0</v>
      </c>
      <c r="F4280" s="7" t="s">
        <v>132</v>
      </c>
      <c r="G4280" s="7">
        <v>466</v>
      </c>
      <c r="H4280" s="7">
        <v>0</v>
      </c>
      <c r="I4280" s="7">
        <v>0</v>
      </c>
      <c r="J4280" s="7">
        <v>466</v>
      </c>
      <c r="K4280" s="7" t="s">
        <v>0</v>
      </c>
      <c r="L4280" s="7">
        <v>4</v>
      </c>
      <c r="M4280" s="7" t="s">
        <v>8456</v>
      </c>
      <c r="N4280" s="7"/>
    </row>
    <row r="4281" spans="1:14" ht="26" hidden="1" x14ac:dyDescent="0.35">
      <c r="A4281" s="7">
        <v>93401739</v>
      </c>
      <c r="B4281" s="7" t="s">
        <v>8777</v>
      </c>
      <c r="C4281" s="7" t="s">
        <v>4445</v>
      </c>
      <c r="D4281" s="7" t="s">
        <v>4452</v>
      </c>
      <c r="E4281" s="7" t="s">
        <v>0</v>
      </c>
      <c r="F4281" s="7" t="s">
        <v>132</v>
      </c>
      <c r="G4281" s="7">
        <v>240</v>
      </c>
      <c r="H4281" s="7">
        <v>0</v>
      </c>
      <c r="I4281" s="7">
        <v>0</v>
      </c>
      <c r="J4281" s="7">
        <v>240</v>
      </c>
      <c r="K4281" s="7" t="s">
        <v>0</v>
      </c>
      <c r="L4281" s="7">
        <v>1</v>
      </c>
      <c r="M4281" s="7" t="s">
        <v>8456</v>
      </c>
      <c r="N4281" s="7"/>
    </row>
    <row r="4282" spans="1:14" hidden="1" x14ac:dyDescent="0.35">
      <c r="A4282" s="7">
        <v>93401763</v>
      </c>
      <c r="B4282" s="7" t="s">
        <v>8778</v>
      </c>
      <c r="C4282" s="7" t="s">
        <v>4445</v>
      </c>
      <c r="D4282" s="7" t="s">
        <v>4452</v>
      </c>
      <c r="E4282" s="7" t="s">
        <v>0</v>
      </c>
      <c r="F4282" s="7" t="s">
        <v>132</v>
      </c>
      <c r="G4282" s="7">
        <v>3672</v>
      </c>
      <c r="H4282" s="7">
        <v>0</v>
      </c>
      <c r="I4282" s="7">
        <v>0</v>
      </c>
      <c r="J4282" s="7">
        <v>3672</v>
      </c>
      <c r="K4282" s="7" t="s">
        <v>0</v>
      </c>
      <c r="L4282" s="7">
        <v>2</v>
      </c>
      <c r="M4282" s="7" t="s">
        <v>8456</v>
      </c>
      <c r="N4282" s="7"/>
    </row>
    <row r="4283" spans="1:14" ht="26" hidden="1" x14ac:dyDescent="0.35">
      <c r="A4283" s="7">
        <v>93401772</v>
      </c>
      <c r="B4283" s="7" t="s">
        <v>8779</v>
      </c>
      <c r="C4283" s="7" t="s">
        <v>4445</v>
      </c>
      <c r="D4283" s="7" t="s">
        <v>4452</v>
      </c>
      <c r="E4283" s="7" t="s">
        <v>0</v>
      </c>
      <c r="F4283" s="7" t="s">
        <v>132</v>
      </c>
      <c r="G4283" s="7">
        <v>1800</v>
      </c>
      <c r="H4283" s="7">
        <v>0</v>
      </c>
      <c r="I4283" s="7">
        <v>0</v>
      </c>
      <c r="J4283" s="7">
        <v>1800</v>
      </c>
      <c r="K4283" s="7" t="s">
        <v>0</v>
      </c>
      <c r="L4283" s="7">
        <v>1</v>
      </c>
      <c r="M4283" s="7" t="s">
        <v>8456</v>
      </c>
      <c r="N4283" s="7"/>
    </row>
    <row r="4284" spans="1:14" hidden="1" x14ac:dyDescent="0.35">
      <c r="A4284" s="7">
        <v>93401776</v>
      </c>
      <c r="B4284" s="7" t="s">
        <v>8780</v>
      </c>
      <c r="C4284" s="7" t="s">
        <v>4445</v>
      </c>
      <c r="D4284" s="7" t="s">
        <v>4452</v>
      </c>
      <c r="E4284" s="7" t="s">
        <v>0</v>
      </c>
      <c r="F4284" s="7" t="s">
        <v>0</v>
      </c>
      <c r="G4284" s="7">
        <v>90</v>
      </c>
      <c r="H4284" s="7">
        <v>0</v>
      </c>
      <c r="I4284" s="7">
        <v>0</v>
      </c>
      <c r="J4284" s="7">
        <v>90</v>
      </c>
      <c r="K4284" s="7" t="s">
        <v>0</v>
      </c>
      <c r="L4284" s="7">
        <v>1</v>
      </c>
      <c r="M4284" s="7" t="s">
        <v>8456</v>
      </c>
      <c r="N4284" s="7"/>
    </row>
    <row r="4285" spans="1:14" ht="26" hidden="1" x14ac:dyDescent="0.35">
      <c r="A4285" s="7">
        <v>93401779</v>
      </c>
      <c r="B4285" s="7" t="s">
        <v>8781</v>
      </c>
      <c r="C4285" s="7" t="s">
        <v>4445</v>
      </c>
      <c r="D4285" s="7" t="s">
        <v>4452</v>
      </c>
      <c r="E4285" s="7" t="s">
        <v>0</v>
      </c>
      <c r="F4285" s="7" t="s">
        <v>0</v>
      </c>
      <c r="G4285" s="7">
        <v>140</v>
      </c>
      <c r="H4285" s="7">
        <v>0</v>
      </c>
      <c r="I4285" s="7">
        <v>0</v>
      </c>
      <c r="J4285" s="7">
        <v>140</v>
      </c>
      <c r="K4285" s="7" t="s">
        <v>0</v>
      </c>
      <c r="L4285" s="7">
        <v>1</v>
      </c>
      <c r="M4285" s="7" t="s">
        <v>8456</v>
      </c>
      <c r="N4285" s="7"/>
    </row>
    <row r="4286" spans="1:14" hidden="1" x14ac:dyDescent="0.35">
      <c r="A4286" s="7">
        <v>93401780</v>
      </c>
      <c r="B4286" s="7" t="s">
        <v>8782</v>
      </c>
      <c r="C4286" s="7" t="s">
        <v>4445</v>
      </c>
      <c r="D4286" s="7" t="s">
        <v>4452</v>
      </c>
      <c r="E4286" s="7" t="s">
        <v>0</v>
      </c>
      <c r="F4286" s="7" t="s">
        <v>0</v>
      </c>
      <c r="G4286" s="7">
        <v>140</v>
      </c>
      <c r="H4286" s="7">
        <v>0</v>
      </c>
      <c r="I4286" s="7">
        <v>0</v>
      </c>
      <c r="J4286" s="7">
        <v>140</v>
      </c>
      <c r="K4286" s="7" t="s">
        <v>0</v>
      </c>
      <c r="L4286" s="7">
        <v>1</v>
      </c>
      <c r="M4286" s="7" t="s">
        <v>8456</v>
      </c>
      <c r="N4286" s="7"/>
    </row>
    <row r="4287" spans="1:14" ht="26" hidden="1" x14ac:dyDescent="0.35">
      <c r="A4287" s="7">
        <v>93401788</v>
      </c>
      <c r="B4287" s="7" t="s">
        <v>8783</v>
      </c>
      <c r="C4287" s="7" t="s">
        <v>4445</v>
      </c>
      <c r="D4287" s="7" t="s">
        <v>4452</v>
      </c>
      <c r="E4287" s="7" t="s">
        <v>0</v>
      </c>
      <c r="F4287" s="7" t="s">
        <v>132</v>
      </c>
      <c r="G4287" s="7">
        <v>2028</v>
      </c>
      <c r="H4287" s="7">
        <v>0</v>
      </c>
      <c r="I4287" s="7">
        <v>0</v>
      </c>
      <c r="J4287" s="7">
        <v>2028</v>
      </c>
      <c r="K4287" s="7" t="s">
        <v>0</v>
      </c>
      <c r="L4287" s="7">
        <v>1</v>
      </c>
      <c r="M4287" s="7" t="s">
        <v>8456</v>
      </c>
      <c r="N4287" s="7"/>
    </row>
    <row r="4288" spans="1:14" ht="26" hidden="1" x14ac:dyDescent="0.35">
      <c r="A4288" s="7">
        <v>93401791</v>
      </c>
      <c r="B4288" s="7" t="s">
        <v>8784</v>
      </c>
      <c r="C4288" s="7" t="s">
        <v>4445</v>
      </c>
      <c r="D4288" s="7" t="s">
        <v>4452</v>
      </c>
      <c r="E4288" s="7" t="s">
        <v>0</v>
      </c>
      <c r="F4288" s="7" t="s">
        <v>132</v>
      </c>
      <c r="G4288" s="7">
        <v>1800</v>
      </c>
      <c r="H4288" s="7">
        <v>0</v>
      </c>
      <c r="I4288" s="7">
        <v>0</v>
      </c>
      <c r="J4288" s="7">
        <v>1800</v>
      </c>
      <c r="K4288" s="7" t="s">
        <v>0</v>
      </c>
      <c r="L4288" s="7">
        <v>1</v>
      </c>
      <c r="M4288" s="7" t="s">
        <v>8456</v>
      </c>
      <c r="N4288" s="7"/>
    </row>
    <row r="4289" spans="1:14" ht="26" hidden="1" x14ac:dyDescent="0.35">
      <c r="A4289" s="7">
        <v>93401793</v>
      </c>
      <c r="B4289" s="7" t="s">
        <v>8785</v>
      </c>
      <c r="C4289" s="7" t="s">
        <v>4445</v>
      </c>
      <c r="D4289" s="7" t="s">
        <v>4452</v>
      </c>
      <c r="E4289" s="7" t="s">
        <v>0</v>
      </c>
      <c r="F4289" s="7" t="s">
        <v>132</v>
      </c>
      <c r="G4289" s="7">
        <v>869.4</v>
      </c>
      <c r="H4289" s="7">
        <v>0</v>
      </c>
      <c r="I4289" s="7">
        <v>0</v>
      </c>
      <c r="J4289" s="7">
        <v>869.4</v>
      </c>
      <c r="K4289" s="7" t="s">
        <v>0</v>
      </c>
      <c r="L4289" s="7">
        <v>2</v>
      </c>
      <c r="M4289" s="7" t="s">
        <v>8456</v>
      </c>
      <c r="N4289" s="7"/>
    </row>
    <row r="4290" spans="1:14" ht="26" hidden="1" x14ac:dyDescent="0.35">
      <c r="A4290" s="7">
        <v>93401801</v>
      </c>
      <c r="B4290" s="7" t="s">
        <v>8786</v>
      </c>
      <c r="C4290" s="7" t="s">
        <v>4445</v>
      </c>
      <c r="D4290" s="7" t="s">
        <v>4452</v>
      </c>
      <c r="E4290" s="7" t="s">
        <v>0</v>
      </c>
      <c r="F4290" s="7" t="s">
        <v>132</v>
      </c>
      <c r="G4290" s="7">
        <v>4600</v>
      </c>
      <c r="H4290" s="7">
        <v>0</v>
      </c>
      <c r="I4290" s="7">
        <v>0</v>
      </c>
      <c r="J4290" s="7">
        <v>4600</v>
      </c>
      <c r="K4290" s="7" t="s">
        <v>0</v>
      </c>
      <c r="L4290" s="7">
        <v>1</v>
      </c>
      <c r="M4290" s="7" t="s">
        <v>8456</v>
      </c>
      <c r="N4290" s="7"/>
    </row>
    <row r="4291" spans="1:14" ht="26" hidden="1" x14ac:dyDescent="0.35">
      <c r="A4291" s="7">
        <v>93401802</v>
      </c>
      <c r="B4291" s="7" t="s">
        <v>8787</v>
      </c>
      <c r="C4291" s="7" t="s">
        <v>4445</v>
      </c>
      <c r="D4291" s="7" t="s">
        <v>4452</v>
      </c>
      <c r="E4291" s="7" t="s">
        <v>0</v>
      </c>
      <c r="F4291" s="7" t="s">
        <v>132</v>
      </c>
      <c r="G4291" s="7">
        <v>2028</v>
      </c>
      <c r="H4291" s="7">
        <v>0</v>
      </c>
      <c r="I4291" s="7">
        <v>0</v>
      </c>
      <c r="J4291" s="7">
        <v>2028</v>
      </c>
      <c r="K4291" s="7" t="s">
        <v>0</v>
      </c>
      <c r="L4291" s="7">
        <v>1</v>
      </c>
      <c r="M4291" s="7" t="s">
        <v>8456</v>
      </c>
      <c r="N4291" s="7"/>
    </row>
    <row r="4292" spans="1:14" hidden="1" x14ac:dyDescent="0.35">
      <c r="A4292" s="7">
        <v>93401803</v>
      </c>
      <c r="B4292" s="7" t="s">
        <v>8788</v>
      </c>
      <c r="C4292" s="7" t="s">
        <v>4445</v>
      </c>
      <c r="D4292" s="7" t="s">
        <v>4462</v>
      </c>
      <c r="E4292" s="7" t="s">
        <v>0</v>
      </c>
      <c r="F4292" s="7" t="s">
        <v>132</v>
      </c>
      <c r="G4292" s="7">
        <v>145.19999999999999</v>
      </c>
      <c r="H4292" s="7">
        <v>0</v>
      </c>
      <c r="I4292" s="7">
        <v>0</v>
      </c>
      <c r="J4292" s="7">
        <v>145.19999999999999</v>
      </c>
      <c r="K4292" s="7" t="s">
        <v>0</v>
      </c>
      <c r="L4292" s="7">
        <v>1</v>
      </c>
      <c r="M4292" s="7" t="s">
        <v>8456</v>
      </c>
      <c r="N4292" s="7"/>
    </row>
    <row r="4293" spans="1:14" ht="26" hidden="1" x14ac:dyDescent="0.35">
      <c r="A4293" s="7">
        <v>93401810</v>
      </c>
      <c r="B4293" s="7" t="s">
        <v>8789</v>
      </c>
      <c r="C4293" s="7" t="s">
        <v>4445</v>
      </c>
      <c r="D4293" s="7" t="s">
        <v>4452</v>
      </c>
      <c r="E4293" s="7" t="s">
        <v>0</v>
      </c>
      <c r="F4293" s="7" t="s">
        <v>132</v>
      </c>
      <c r="G4293" s="7">
        <v>840</v>
      </c>
      <c r="H4293" s="7">
        <v>0</v>
      </c>
      <c r="I4293" s="7">
        <v>0</v>
      </c>
      <c r="J4293" s="7">
        <v>840</v>
      </c>
      <c r="K4293" s="7" t="s">
        <v>0</v>
      </c>
      <c r="L4293" s="7">
        <v>1</v>
      </c>
      <c r="M4293" s="7" t="s">
        <v>8456</v>
      </c>
      <c r="N4293" s="7"/>
    </row>
    <row r="4294" spans="1:14" ht="26" hidden="1" x14ac:dyDescent="0.35">
      <c r="A4294" s="7">
        <v>93401816</v>
      </c>
      <c r="B4294" s="7" t="s">
        <v>8790</v>
      </c>
      <c r="C4294" s="7" t="s">
        <v>4445</v>
      </c>
      <c r="D4294" s="7" t="s">
        <v>4452</v>
      </c>
      <c r="E4294" s="7" t="s">
        <v>0</v>
      </c>
      <c r="F4294" s="7" t="s">
        <v>0</v>
      </c>
      <c r="G4294" s="7">
        <v>943.42</v>
      </c>
      <c r="H4294" s="7">
        <v>0</v>
      </c>
      <c r="I4294" s="7">
        <v>0</v>
      </c>
      <c r="J4294" s="7">
        <v>943.42</v>
      </c>
      <c r="K4294" s="7" t="s">
        <v>0</v>
      </c>
      <c r="L4294" s="7">
        <v>1</v>
      </c>
      <c r="M4294" s="7" t="s">
        <v>8456</v>
      </c>
      <c r="N4294" s="7"/>
    </row>
    <row r="4295" spans="1:14" ht="26" hidden="1" x14ac:dyDescent="0.35">
      <c r="A4295" s="7">
        <v>93401823</v>
      </c>
      <c r="B4295" s="7" t="s">
        <v>8791</v>
      </c>
      <c r="C4295" s="7" t="s">
        <v>4445</v>
      </c>
      <c r="D4295" s="7" t="s">
        <v>4452</v>
      </c>
      <c r="E4295" s="7" t="s">
        <v>0</v>
      </c>
      <c r="F4295" s="7" t="s">
        <v>132</v>
      </c>
      <c r="G4295" s="7">
        <v>8088</v>
      </c>
      <c r="H4295" s="7">
        <v>0</v>
      </c>
      <c r="I4295" s="7">
        <v>0</v>
      </c>
      <c r="J4295" s="7">
        <v>8088</v>
      </c>
      <c r="K4295" s="7" t="s">
        <v>0</v>
      </c>
      <c r="L4295" s="7">
        <v>1</v>
      </c>
      <c r="M4295" s="7" t="s">
        <v>8456</v>
      </c>
      <c r="N4295" s="7"/>
    </row>
    <row r="4296" spans="1:14" ht="26" hidden="1" x14ac:dyDescent="0.35">
      <c r="A4296" s="7">
        <v>93401927</v>
      </c>
      <c r="B4296" s="7" t="s">
        <v>8792</v>
      </c>
      <c r="C4296" s="7" t="s">
        <v>4445</v>
      </c>
      <c r="D4296" s="7" t="s">
        <v>4452</v>
      </c>
      <c r="E4296" s="7" t="s">
        <v>0</v>
      </c>
      <c r="F4296" s="7" t="s">
        <v>132</v>
      </c>
      <c r="G4296" s="7">
        <v>1680</v>
      </c>
      <c r="H4296" s="7">
        <v>0</v>
      </c>
      <c r="I4296" s="7">
        <v>0</v>
      </c>
      <c r="J4296" s="7">
        <v>1680</v>
      </c>
      <c r="K4296" s="7" t="s">
        <v>0</v>
      </c>
      <c r="L4296" s="7">
        <v>1</v>
      </c>
      <c r="M4296" s="7" t="s">
        <v>8456</v>
      </c>
      <c r="N4296" s="7"/>
    </row>
    <row r="4297" spans="1:14" ht="26" hidden="1" x14ac:dyDescent="0.35">
      <c r="A4297" s="7">
        <v>93401932</v>
      </c>
      <c r="B4297" s="7" t="s">
        <v>8793</v>
      </c>
      <c r="C4297" s="7" t="s">
        <v>4445</v>
      </c>
      <c r="D4297" s="7" t="s">
        <v>4452</v>
      </c>
      <c r="E4297" s="7" t="s">
        <v>0</v>
      </c>
      <c r="F4297" s="7" t="s">
        <v>132</v>
      </c>
      <c r="G4297" s="7">
        <v>3720</v>
      </c>
      <c r="H4297" s="7">
        <v>0</v>
      </c>
      <c r="I4297" s="7">
        <v>0</v>
      </c>
      <c r="J4297" s="7">
        <v>3720</v>
      </c>
      <c r="K4297" s="7" t="s">
        <v>0</v>
      </c>
      <c r="L4297" s="7">
        <v>1</v>
      </c>
      <c r="M4297" s="7" t="s">
        <v>8456</v>
      </c>
      <c r="N4297" s="7"/>
    </row>
    <row r="4298" spans="1:14" hidden="1" x14ac:dyDescent="0.35">
      <c r="A4298" s="7">
        <v>93401941</v>
      </c>
      <c r="B4298" s="7" t="s">
        <v>8794</v>
      </c>
      <c r="C4298" s="7" t="s">
        <v>4445</v>
      </c>
      <c r="D4298" s="7" t="s">
        <v>4452</v>
      </c>
      <c r="E4298" s="7" t="s">
        <v>0</v>
      </c>
      <c r="F4298" s="7" t="s">
        <v>132</v>
      </c>
      <c r="G4298" s="7">
        <v>1161.5999999999999</v>
      </c>
      <c r="H4298" s="7">
        <v>0</v>
      </c>
      <c r="I4298" s="7">
        <v>0</v>
      </c>
      <c r="J4298" s="7">
        <v>1161.5999999999999</v>
      </c>
      <c r="K4298" s="7" t="s">
        <v>0</v>
      </c>
      <c r="L4298" s="7">
        <v>3</v>
      </c>
      <c r="M4298" s="7" t="s">
        <v>8456</v>
      </c>
      <c r="N4298" s="7"/>
    </row>
    <row r="4299" spans="1:14" hidden="1" x14ac:dyDescent="0.35">
      <c r="A4299" s="7">
        <v>93401953</v>
      </c>
      <c r="B4299" s="7" t="s">
        <v>8795</v>
      </c>
      <c r="C4299" s="7" t="s">
        <v>4445</v>
      </c>
      <c r="D4299" s="7" t="s">
        <v>4452</v>
      </c>
      <c r="E4299" s="7" t="s">
        <v>0</v>
      </c>
      <c r="F4299" s="7" t="s">
        <v>132</v>
      </c>
      <c r="G4299" s="7">
        <v>628.79999999999995</v>
      </c>
      <c r="H4299" s="7">
        <v>0</v>
      </c>
      <c r="I4299" s="7">
        <v>0</v>
      </c>
      <c r="J4299" s="7">
        <v>628.79999999999995</v>
      </c>
      <c r="K4299" s="7" t="s">
        <v>0</v>
      </c>
      <c r="L4299" s="7">
        <v>10</v>
      </c>
      <c r="M4299" s="7" t="s">
        <v>8456</v>
      </c>
      <c r="N4299" s="7"/>
    </row>
    <row r="4300" spans="1:14" ht="26" hidden="1" x14ac:dyDescent="0.35">
      <c r="A4300" s="7">
        <v>93401960</v>
      </c>
      <c r="B4300" s="7" t="s">
        <v>8796</v>
      </c>
      <c r="C4300" s="7" t="s">
        <v>4445</v>
      </c>
      <c r="D4300" s="7" t="s">
        <v>4452</v>
      </c>
      <c r="E4300" s="7" t="s">
        <v>0</v>
      </c>
      <c r="F4300" s="7" t="s">
        <v>132</v>
      </c>
      <c r="G4300" s="7">
        <v>1370</v>
      </c>
      <c r="H4300" s="7">
        <v>0</v>
      </c>
      <c r="I4300" s="7">
        <v>0</v>
      </c>
      <c r="J4300" s="7">
        <v>1370</v>
      </c>
      <c r="K4300" s="7" t="s">
        <v>0</v>
      </c>
      <c r="L4300" s="7">
        <v>1</v>
      </c>
      <c r="M4300" s="7" t="s">
        <v>8456</v>
      </c>
      <c r="N4300" s="7"/>
    </row>
    <row r="4301" spans="1:14" hidden="1" x14ac:dyDescent="0.35">
      <c r="A4301" s="7">
        <v>93402010</v>
      </c>
      <c r="B4301" s="7" t="s">
        <v>8797</v>
      </c>
      <c r="C4301" s="7" t="s">
        <v>4445</v>
      </c>
      <c r="D4301" s="7" t="s">
        <v>4452</v>
      </c>
      <c r="E4301" s="7" t="s">
        <v>0</v>
      </c>
      <c r="F4301" s="7" t="s">
        <v>132</v>
      </c>
      <c r="G4301" s="7">
        <v>300</v>
      </c>
      <c r="H4301" s="7">
        <v>0</v>
      </c>
      <c r="I4301" s="7">
        <v>0</v>
      </c>
      <c r="J4301" s="7">
        <v>300</v>
      </c>
      <c r="K4301" s="7" t="s">
        <v>0</v>
      </c>
      <c r="L4301" s="7">
        <v>1</v>
      </c>
      <c r="M4301" s="7" t="s">
        <v>8456</v>
      </c>
      <c r="N4301" s="7"/>
    </row>
    <row r="4302" spans="1:14" hidden="1" x14ac:dyDescent="0.35">
      <c r="A4302" s="7">
        <v>93402023</v>
      </c>
      <c r="B4302" s="7" t="s">
        <v>8798</v>
      </c>
      <c r="C4302" s="7" t="s">
        <v>4445</v>
      </c>
      <c r="D4302" s="7" t="s">
        <v>4452</v>
      </c>
      <c r="E4302" s="7" t="s">
        <v>0</v>
      </c>
      <c r="F4302" s="7" t="s">
        <v>132</v>
      </c>
      <c r="G4302" s="7">
        <v>1200</v>
      </c>
      <c r="H4302" s="7">
        <v>0</v>
      </c>
      <c r="I4302" s="7">
        <v>0</v>
      </c>
      <c r="J4302" s="7">
        <v>1200</v>
      </c>
      <c r="K4302" s="7" t="s">
        <v>0</v>
      </c>
      <c r="L4302" s="7">
        <v>1</v>
      </c>
      <c r="M4302" s="7" t="s">
        <v>8456</v>
      </c>
      <c r="N4302" s="7"/>
    </row>
    <row r="4303" spans="1:14" hidden="1" x14ac:dyDescent="0.35">
      <c r="A4303" s="7">
        <v>93402135</v>
      </c>
      <c r="B4303" s="7" t="s">
        <v>8799</v>
      </c>
      <c r="C4303" s="7" t="s">
        <v>4445</v>
      </c>
      <c r="D4303" s="7" t="s">
        <v>4452</v>
      </c>
      <c r="E4303" s="7" t="s">
        <v>0</v>
      </c>
      <c r="F4303" s="7" t="s">
        <v>132</v>
      </c>
      <c r="G4303" s="7">
        <v>7620</v>
      </c>
      <c r="H4303" s="7">
        <v>0</v>
      </c>
      <c r="I4303" s="7">
        <v>0</v>
      </c>
      <c r="J4303" s="7">
        <v>7620</v>
      </c>
      <c r="K4303" s="7" t="s">
        <v>0</v>
      </c>
      <c r="L4303" s="7">
        <v>1</v>
      </c>
      <c r="M4303" s="7" t="s">
        <v>8456</v>
      </c>
      <c r="N4303" s="7"/>
    </row>
    <row r="4304" spans="1:14" hidden="1" x14ac:dyDescent="0.35">
      <c r="A4304" s="7">
        <v>93402156</v>
      </c>
      <c r="B4304" s="7" t="s">
        <v>8800</v>
      </c>
      <c r="C4304" s="7" t="s">
        <v>4445</v>
      </c>
      <c r="D4304" s="7" t="s">
        <v>4452</v>
      </c>
      <c r="E4304" s="7" t="s">
        <v>0</v>
      </c>
      <c r="F4304" s="7" t="s">
        <v>132</v>
      </c>
      <c r="G4304" s="7">
        <v>1440</v>
      </c>
      <c r="H4304" s="7">
        <v>0</v>
      </c>
      <c r="I4304" s="7">
        <v>0</v>
      </c>
      <c r="J4304" s="7">
        <v>1440</v>
      </c>
      <c r="K4304" s="7" t="s">
        <v>0</v>
      </c>
      <c r="L4304" s="7">
        <v>1</v>
      </c>
      <c r="M4304" s="7" t="s">
        <v>8456</v>
      </c>
      <c r="N4304" s="7"/>
    </row>
    <row r="4305" spans="1:14" hidden="1" x14ac:dyDescent="0.35">
      <c r="A4305" s="7">
        <v>93403007</v>
      </c>
      <c r="B4305" s="7" t="s">
        <v>8801</v>
      </c>
      <c r="C4305" s="7" t="s">
        <v>4445</v>
      </c>
      <c r="D4305" s="7" t="s">
        <v>4452</v>
      </c>
      <c r="E4305" s="7" t="s">
        <v>0</v>
      </c>
      <c r="F4305" s="7" t="s">
        <v>132</v>
      </c>
      <c r="G4305" s="7">
        <v>21600</v>
      </c>
      <c r="H4305" s="7">
        <v>0</v>
      </c>
      <c r="I4305" s="7">
        <v>0</v>
      </c>
      <c r="J4305" s="7">
        <v>21600</v>
      </c>
      <c r="K4305" s="7" t="s">
        <v>0</v>
      </c>
      <c r="L4305" s="7">
        <v>1</v>
      </c>
      <c r="M4305" s="7" t="s">
        <v>8456</v>
      </c>
      <c r="N4305" s="7"/>
    </row>
    <row r="4306" spans="1:14" hidden="1" x14ac:dyDescent="0.35">
      <c r="A4306" s="7">
        <v>93403021</v>
      </c>
      <c r="B4306" s="7" t="s">
        <v>8802</v>
      </c>
      <c r="C4306" s="7" t="s">
        <v>4445</v>
      </c>
      <c r="D4306" s="7" t="s">
        <v>4452</v>
      </c>
      <c r="E4306" s="7" t="s">
        <v>0</v>
      </c>
      <c r="F4306" s="7" t="s">
        <v>132</v>
      </c>
      <c r="G4306" s="7">
        <v>23100</v>
      </c>
      <c r="H4306" s="7">
        <v>0</v>
      </c>
      <c r="I4306" s="7">
        <v>0</v>
      </c>
      <c r="J4306" s="7">
        <v>23100</v>
      </c>
      <c r="K4306" s="7" t="s">
        <v>0</v>
      </c>
      <c r="L4306" s="7">
        <v>1</v>
      </c>
      <c r="M4306" s="7" t="s">
        <v>8456</v>
      </c>
      <c r="N4306" s="7"/>
    </row>
    <row r="4307" spans="1:14" hidden="1" x14ac:dyDescent="0.35">
      <c r="A4307" s="7">
        <v>93403036</v>
      </c>
      <c r="B4307" s="7" t="s">
        <v>8803</v>
      </c>
      <c r="C4307" s="7" t="s">
        <v>4445</v>
      </c>
      <c r="D4307" s="7" t="s">
        <v>4452</v>
      </c>
      <c r="E4307" s="7" t="s">
        <v>0</v>
      </c>
      <c r="F4307" s="7" t="s">
        <v>132</v>
      </c>
      <c r="G4307" s="7">
        <v>29000</v>
      </c>
      <c r="H4307" s="7">
        <v>0</v>
      </c>
      <c r="I4307" s="7">
        <v>0</v>
      </c>
      <c r="J4307" s="7">
        <v>29000</v>
      </c>
      <c r="K4307" s="7" t="s">
        <v>0</v>
      </c>
      <c r="L4307" s="7">
        <v>1</v>
      </c>
      <c r="M4307" s="7" t="s">
        <v>8456</v>
      </c>
      <c r="N4307" s="7"/>
    </row>
    <row r="4308" spans="1:14" hidden="1" x14ac:dyDescent="0.35">
      <c r="A4308" s="7">
        <v>93403902</v>
      </c>
      <c r="B4308" s="7" t="s">
        <v>8804</v>
      </c>
      <c r="C4308" s="7" t="s">
        <v>4445</v>
      </c>
      <c r="D4308" s="7" t="s">
        <v>4452</v>
      </c>
      <c r="E4308" s="7" t="s">
        <v>0</v>
      </c>
      <c r="F4308" s="7" t="s">
        <v>132</v>
      </c>
      <c r="G4308" s="7">
        <v>60000</v>
      </c>
      <c r="H4308" s="7">
        <v>0</v>
      </c>
      <c r="I4308" s="7">
        <v>0</v>
      </c>
      <c r="J4308" s="7">
        <v>60000</v>
      </c>
      <c r="K4308" s="7" t="s">
        <v>0</v>
      </c>
      <c r="L4308" s="7">
        <v>1</v>
      </c>
      <c r="M4308" s="7" t="s">
        <v>8456</v>
      </c>
      <c r="N4308" s="7"/>
    </row>
    <row r="4309" spans="1:14" hidden="1" x14ac:dyDescent="0.35">
      <c r="A4309" s="7">
        <v>93403921</v>
      </c>
      <c r="B4309" s="7" t="s">
        <v>8805</v>
      </c>
      <c r="C4309" s="7" t="s">
        <v>4445</v>
      </c>
      <c r="D4309" s="7" t="s">
        <v>4452</v>
      </c>
      <c r="E4309" s="7" t="s">
        <v>0</v>
      </c>
      <c r="F4309" s="7" t="s">
        <v>132</v>
      </c>
      <c r="G4309" s="7">
        <v>50400</v>
      </c>
      <c r="H4309" s="7">
        <v>0</v>
      </c>
      <c r="I4309" s="7">
        <v>0</v>
      </c>
      <c r="J4309" s="7">
        <v>50400</v>
      </c>
      <c r="K4309" s="7" t="s">
        <v>0</v>
      </c>
      <c r="L4309" s="7">
        <v>1</v>
      </c>
      <c r="M4309" s="7" t="s">
        <v>8456</v>
      </c>
      <c r="N4309" s="7"/>
    </row>
    <row r="4310" spans="1:14" hidden="1" x14ac:dyDescent="0.35">
      <c r="A4310" s="7">
        <v>93403930</v>
      </c>
      <c r="B4310" s="7" t="s">
        <v>8806</v>
      </c>
      <c r="C4310" s="7" t="s">
        <v>4445</v>
      </c>
      <c r="D4310" s="7" t="s">
        <v>4452</v>
      </c>
      <c r="E4310" s="7" t="s">
        <v>0</v>
      </c>
      <c r="F4310" s="7" t="s">
        <v>132</v>
      </c>
      <c r="G4310" s="7">
        <v>84000</v>
      </c>
      <c r="H4310" s="7">
        <v>0</v>
      </c>
      <c r="I4310" s="7">
        <v>0</v>
      </c>
      <c r="J4310" s="7">
        <v>84000</v>
      </c>
      <c r="K4310" s="7" t="s">
        <v>0</v>
      </c>
      <c r="L4310" s="7">
        <v>1</v>
      </c>
      <c r="M4310" s="7" t="s">
        <v>8456</v>
      </c>
      <c r="N4310" s="7"/>
    </row>
    <row r="4311" spans="1:14" hidden="1" x14ac:dyDescent="0.35">
      <c r="A4311" s="7">
        <v>93403942</v>
      </c>
      <c r="B4311" s="7" t="s">
        <v>8807</v>
      </c>
      <c r="C4311" s="7" t="s">
        <v>4445</v>
      </c>
      <c r="D4311" s="7" t="s">
        <v>4452</v>
      </c>
      <c r="E4311" s="7" t="s">
        <v>0</v>
      </c>
      <c r="F4311" s="7" t="s">
        <v>132</v>
      </c>
      <c r="G4311" s="7">
        <v>58200</v>
      </c>
      <c r="H4311" s="7">
        <v>0</v>
      </c>
      <c r="I4311" s="7">
        <v>0</v>
      </c>
      <c r="J4311" s="7">
        <v>58200</v>
      </c>
      <c r="K4311" s="7" t="s">
        <v>0</v>
      </c>
      <c r="L4311" s="7">
        <v>0</v>
      </c>
      <c r="M4311" s="7" t="s">
        <v>8456</v>
      </c>
      <c r="N4311" s="7"/>
    </row>
    <row r="4312" spans="1:14" hidden="1" x14ac:dyDescent="0.35">
      <c r="A4312" s="7">
        <v>93403953</v>
      </c>
      <c r="B4312" s="7" t="s">
        <v>8808</v>
      </c>
      <c r="C4312" s="7" t="s">
        <v>4445</v>
      </c>
      <c r="D4312" s="7" t="s">
        <v>4452</v>
      </c>
      <c r="E4312" s="7" t="s">
        <v>0</v>
      </c>
      <c r="F4312" s="7" t="s">
        <v>132</v>
      </c>
      <c r="G4312" s="7">
        <v>9000</v>
      </c>
      <c r="H4312" s="7">
        <v>0</v>
      </c>
      <c r="I4312" s="7">
        <v>0</v>
      </c>
      <c r="J4312" s="7">
        <v>9000</v>
      </c>
      <c r="K4312" s="7" t="s">
        <v>0</v>
      </c>
      <c r="L4312" s="7">
        <v>1</v>
      </c>
      <c r="M4312" s="7" t="s">
        <v>8456</v>
      </c>
      <c r="N4312" s="7"/>
    </row>
    <row r="4313" spans="1:14" hidden="1" x14ac:dyDescent="0.35">
      <c r="A4313" s="7">
        <v>93403964</v>
      </c>
      <c r="B4313" s="7" t="s">
        <v>8809</v>
      </c>
      <c r="C4313" s="7" t="s">
        <v>4445</v>
      </c>
      <c r="D4313" s="7" t="s">
        <v>4452</v>
      </c>
      <c r="E4313" s="7" t="s">
        <v>0</v>
      </c>
      <c r="F4313" s="7" t="s">
        <v>132</v>
      </c>
      <c r="G4313" s="7">
        <v>8097.6</v>
      </c>
      <c r="H4313" s="7">
        <v>0</v>
      </c>
      <c r="I4313" s="7">
        <v>0</v>
      </c>
      <c r="J4313" s="7">
        <v>8097.6</v>
      </c>
      <c r="K4313" s="7" t="s">
        <v>0</v>
      </c>
      <c r="L4313" s="7">
        <v>1</v>
      </c>
      <c r="M4313" s="7" t="s">
        <v>8456</v>
      </c>
      <c r="N4313" s="7"/>
    </row>
    <row r="4314" spans="1:14" hidden="1" x14ac:dyDescent="0.35">
      <c r="A4314" s="7">
        <v>93403975</v>
      </c>
      <c r="B4314" s="7" t="s">
        <v>8810</v>
      </c>
      <c r="C4314" s="7" t="s">
        <v>4445</v>
      </c>
      <c r="D4314" s="7" t="s">
        <v>4452</v>
      </c>
      <c r="E4314" s="7" t="s">
        <v>0</v>
      </c>
      <c r="F4314" s="7" t="s">
        <v>132</v>
      </c>
      <c r="G4314" s="7">
        <v>33600</v>
      </c>
      <c r="H4314" s="7">
        <v>0</v>
      </c>
      <c r="I4314" s="7">
        <v>0</v>
      </c>
      <c r="J4314" s="7">
        <v>33600</v>
      </c>
      <c r="K4314" s="7" t="s">
        <v>0</v>
      </c>
      <c r="L4314" s="7">
        <v>1</v>
      </c>
      <c r="M4314" s="7" t="s">
        <v>8456</v>
      </c>
      <c r="N4314" s="7"/>
    </row>
    <row r="4315" spans="1:14" hidden="1" x14ac:dyDescent="0.35">
      <c r="A4315" s="7">
        <v>93403983</v>
      </c>
      <c r="B4315" s="7" t="s">
        <v>8811</v>
      </c>
      <c r="C4315" s="7" t="s">
        <v>4445</v>
      </c>
      <c r="D4315" s="7" t="s">
        <v>4452</v>
      </c>
      <c r="E4315" s="7" t="s">
        <v>0</v>
      </c>
      <c r="F4315" s="7" t="s">
        <v>132</v>
      </c>
      <c r="G4315" s="7">
        <v>10800</v>
      </c>
      <c r="H4315" s="7">
        <v>0</v>
      </c>
      <c r="I4315" s="7">
        <v>0</v>
      </c>
      <c r="J4315" s="7">
        <v>10800</v>
      </c>
      <c r="K4315" s="7" t="s">
        <v>0</v>
      </c>
      <c r="L4315" s="7">
        <v>1</v>
      </c>
      <c r="M4315" s="7" t="s">
        <v>8456</v>
      </c>
      <c r="N4315" s="7"/>
    </row>
    <row r="4316" spans="1:14" hidden="1" x14ac:dyDescent="0.35">
      <c r="A4316" s="7">
        <v>93404008</v>
      </c>
      <c r="B4316" s="7" t="s">
        <v>8812</v>
      </c>
      <c r="C4316" s="7" t="s">
        <v>4445</v>
      </c>
      <c r="D4316" s="7" t="s">
        <v>4452</v>
      </c>
      <c r="E4316" s="7" t="s">
        <v>0</v>
      </c>
      <c r="F4316" s="7" t="s">
        <v>132</v>
      </c>
      <c r="G4316" s="7">
        <v>5400</v>
      </c>
      <c r="H4316" s="7">
        <v>0</v>
      </c>
      <c r="I4316" s="7">
        <v>0</v>
      </c>
      <c r="J4316" s="7">
        <v>5400</v>
      </c>
      <c r="K4316" s="7" t="s">
        <v>0</v>
      </c>
      <c r="L4316" s="7">
        <v>1</v>
      </c>
      <c r="M4316" s="7" t="s">
        <v>8456</v>
      </c>
      <c r="N4316" s="7"/>
    </row>
    <row r="4317" spans="1:14" hidden="1" x14ac:dyDescent="0.35">
      <c r="A4317" s="7">
        <v>93407874</v>
      </c>
      <c r="B4317" s="7" t="s">
        <v>8813</v>
      </c>
      <c r="C4317" s="7" t="s">
        <v>4445</v>
      </c>
      <c r="D4317" s="7" t="s">
        <v>4452</v>
      </c>
      <c r="E4317" s="7" t="s">
        <v>0</v>
      </c>
      <c r="F4317" s="7" t="s">
        <v>132</v>
      </c>
      <c r="G4317" s="7">
        <v>9600</v>
      </c>
      <c r="H4317" s="7">
        <v>0</v>
      </c>
      <c r="I4317" s="7">
        <v>0</v>
      </c>
      <c r="J4317" s="7">
        <v>9600</v>
      </c>
      <c r="K4317" s="7" t="s">
        <v>0</v>
      </c>
      <c r="L4317" s="7">
        <v>1</v>
      </c>
      <c r="M4317" s="7" t="s">
        <v>8456</v>
      </c>
      <c r="N4317" s="7"/>
    </row>
    <row r="4318" spans="1:14" hidden="1" x14ac:dyDescent="0.35">
      <c r="A4318" s="7">
        <v>93407881</v>
      </c>
      <c r="B4318" s="7" t="s">
        <v>8814</v>
      </c>
      <c r="C4318" s="7" t="s">
        <v>4445</v>
      </c>
      <c r="D4318" s="7" t="s">
        <v>4452</v>
      </c>
      <c r="E4318" s="7" t="s">
        <v>0</v>
      </c>
      <c r="F4318" s="7" t="s">
        <v>132</v>
      </c>
      <c r="G4318" s="7">
        <v>8100</v>
      </c>
      <c r="H4318" s="7">
        <v>0</v>
      </c>
      <c r="I4318" s="7">
        <v>0</v>
      </c>
      <c r="J4318" s="7">
        <v>8100</v>
      </c>
      <c r="K4318" s="7" t="s">
        <v>0</v>
      </c>
      <c r="L4318" s="7">
        <v>1</v>
      </c>
      <c r="M4318" s="7" t="s">
        <v>8456</v>
      </c>
      <c r="N4318" s="7"/>
    </row>
    <row r="4319" spans="1:14" hidden="1" x14ac:dyDescent="0.35">
      <c r="A4319" s="7">
        <v>93407890</v>
      </c>
      <c r="B4319" s="7" t="s">
        <v>8815</v>
      </c>
      <c r="C4319" s="7" t="s">
        <v>4445</v>
      </c>
      <c r="D4319" s="7" t="s">
        <v>4452</v>
      </c>
      <c r="E4319" s="7" t="s">
        <v>0</v>
      </c>
      <c r="F4319" s="7" t="s">
        <v>132</v>
      </c>
      <c r="G4319" s="7">
        <v>4500</v>
      </c>
      <c r="H4319" s="7">
        <v>0</v>
      </c>
      <c r="I4319" s="7">
        <v>0</v>
      </c>
      <c r="J4319" s="7">
        <v>4500</v>
      </c>
      <c r="K4319" s="7" t="s">
        <v>0</v>
      </c>
      <c r="L4319" s="7">
        <v>1</v>
      </c>
      <c r="M4319" s="7" t="s">
        <v>8456</v>
      </c>
      <c r="N4319" s="7"/>
    </row>
    <row r="4320" spans="1:14" hidden="1" x14ac:dyDescent="0.35">
      <c r="A4320" s="7">
        <v>93407997</v>
      </c>
      <c r="B4320" s="7" t="s">
        <v>8816</v>
      </c>
      <c r="C4320" s="7" t="s">
        <v>4445</v>
      </c>
      <c r="D4320" s="7" t="s">
        <v>4452</v>
      </c>
      <c r="E4320" s="7" t="s">
        <v>0</v>
      </c>
      <c r="F4320" s="7" t="s">
        <v>132</v>
      </c>
      <c r="G4320" s="7">
        <v>34800</v>
      </c>
      <c r="H4320" s="7">
        <v>0</v>
      </c>
      <c r="I4320" s="7">
        <v>0</v>
      </c>
      <c r="J4320" s="7">
        <v>34800</v>
      </c>
      <c r="K4320" s="7" t="s">
        <v>0</v>
      </c>
      <c r="L4320" s="7">
        <v>2</v>
      </c>
      <c r="M4320" s="7" t="s">
        <v>8456</v>
      </c>
      <c r="N4320" s="7"/>
    </row>
    <row r="4321" spans="1:14" hidden="1" x14ac:dyDescent="0.35">
      <c r="A4321" s="7">
        <v>93408017</v>
      </c>
      <c r="B4321" s="7" t="s">
        <v>8817</v>
      </c>
      <c r="C4321" s="7" t="s">
        <v>4445</v>
      </c>
      <c r="D4321" s="7" t="s">
        <v>4452</v>
      </c>
      <c r="E4321" s="7" t="s">
        <v>0</v>
      </c>
      <c r="F4321" s="7" t="s">
        <v>132</v>
      </c>
      <c r="G4321" s="7">
        <v>6592.23</v>
      </c>
      <c r="H4321" s="7">
        <v>0</v>
      </c>
      <c r="I4321" s="7">
        <v>0</v>
      </c>
      <c r="J4321" s="7">
        <v>6592.23</v>
      </c>
      <c r="K4321" s="7" t="s">
        <v>0</v>
      </c>
      <c r="L4321" s="7">
        <v>1</v>
      </c>
      <c r="M4321" s="7" t="s">
        <v>8456</v>
      </c>
      <c r="N4321" s="7"/>
    </row>
    <row r="4322" spans="1:14" hidden="1" x14ac:dyDescent="0.35">
      <c r="A4322" s="7">
        <v>93481098</v>
      </c>
      <c r="B4322" s="7" t="s">
        <v>8818</v>
      </c>
      <c r="C4322" s="7" t="s">
        <v>4445</v>
      </c>
      <c r="D4322" s="7" t="s">
        <v>4452</v>
      </c>
      <c r="E4322" s="7" t="s">
        <v>0</v>
      </c>
      <c r="F4322" s="7" t="s">
        <v>132</v>
      </c>
      <c r="G4322" s="7">
        <v>336</v>
      </c>
      <c r="H4322" s="7">
        <v>0</v>
      </c>
      <c r="I4322" s="7">
        <v>0</v>
      </c>
      <c r="J4322" s="7">
        <v>336</v>
      </c>
      <c r="K4322" s="7" t="s">
        <v>0</v>
      </c>
      <c r="L4322" s="7">
        <v>1</v>
      </c>
      <c r="M4322" s="7" t="s">
        <v>8456</v>
      </c>
      <c r="N4322" s="7"/>
    </row>
    <row r="4323" spans="1:14" ht="26" hidden="1" x14ac:dyDescent="0.35">
      <c r="A4323" s="7">
        <v>93481160</v>
      </c>
      <c r="B4323" s="7" t="s">
        <v>8819</v>
      </c>
      <c r="C4323" s="7" t="s">
        <v>4445</v>
      </c>
      <c r="D4323" s="7" t="s">
        <v>4452</v>
      </c>
      <c r="E4323" s="7" t="s">
        <v>0</v>
      </c>
      <c r="F4323" s="7" t="s">
        <v>132</v>
      </c>
      <c r="G4323" s="7">
        <v>1336.8</v>
      </c>
      <c r="H4323" s="7">
        <v>0</v>
      </c>
      <c r="I4323" s="7">
        <v>0</v>
      </c>
      <c r="J4323" s="7">
        <v>1336.8</v>
      </c>
      <c r="K4323" s="7" t="s">
        <v>0</v>
      </c>
      <c r="L4323" s="7">
        <v>1</v>
      </c>
      <c r="M4323" s="7" t="s">
        <v>8456</v>
      </c>
      <c r="N4323" s="7"/>
    </row>
    <row r="4324" spans="1:14" hidden="1" x14ac:dyDescent="0.35">
      <c r="A4324" s="7">
        <v>93481179</v>
      </c>
      <c r="B4324" s="7" t="s">
        <v>8820</v>
      </c>
      <c r="C4324" s="7" t="s">
        <v>4445</v>
      </c>
      <c r="D4324" s="7" t="s">
        <v>4452</v>
      </c>
      <c r="E4324" s="7" t="s">
        <v>0</v>
      </c>
      <c r="F4324" s="7" t="s">
        <v>132</v>
      </c>
      <c r="G4324" s="7">
        <v>132.1</v>
      </c>
      <c r="H4324" s="7">
        <v>0</v>
      </c>
      <c r="I4324" s="7">
        <v>0</v>
      </c>
      <c r="J4324" s="7">
        <v>132.1</v>
      </c>
      <c r="K4324" s="7" t="s">
        <v>0</v>
      </c>
      <c r="L4324" s="7">
        <v>1</v>
      </c>
      <c r="M4324" s="7" t="s">
        <v>8456</v>
      </c>
      <c r="N4324" s="7"/>
    </row>
    <row r="4325" spans="1:14" hidden="1" x14ac:dyDescent="0.35">
      <c r="A4325" s="7">
        <v>93481187</v>
      </c>
      <c r="B4325" s="7" t="s">
        <v>8821</v>
      </c>
      <c r="C4325" s="7" t="s">
        <v>4445</v>
      </c>
      <c r="D4325" s="7" t="s">
        <v>4452</v>
      </c>
      <c r="E4325" s="7" t="s">
        <v>0</v>
      </c>
      <c r="F4325" s="7" t="s">
        <v>0</v>
      </c>
      <c r="G4325" s="7">
        <v>333.11</v>
      </c>
      <c r="H4325" s="7">
        <v>0</v>
      </c>
      <c r="I4325" s="7">
        <v>0</v>
      </c>
      <c r="J4325" s="7">
        <v>333.11</v>
      </c>
      <c r="K4325" s="7" t="s">
        <v>0</v>
      </c>
      <c r="L4325" s="7">
        <v>1</v>
      </c>
      <c r="M4325" s="7" t="s">
        <v>8456</v>
      </c>
      <c r="N4325" s="7"/>
    </row>
    <row r="4326" spans="1:14" ht="26" hidden="1" x14ac:dyDescent="0.35">
      <c r="A4326" s="7">
        <v>93481195</v>
      </c>
      <c r="B4326" s="7" t="s">
        <v>8822</v>
      </c>
      <c r="C4326" s="7" t="s">
        <v>4445</v>
      </c>
      <c r="D4326" s="7" t="s">
        <v>4462</v>
      </c>
      <c r="E4326" s="7" t="s">
        <v>0</v>
      </c>
      <c r="F4326" s="7" t="s">
        <v>0</v>
      </c>
      <c r="G4326" s="7">
        <v>38.5</v>
      </c>
      <c r="H4326" s="7">
        <v>0</v>
      </c>
      <c r="I4326" s="7">
        <v>0</v>
      </c>
      <c r="J4326" s="7">
        <v>38.5</v>
      </c>
      <c r="K4326" s="7" t="s">
        <v>0</v>
      </c>
      <c r="L4326" s="7">
        <v>1</v>
      </c>
      <c r="M4326" s="7" t="s">
        <v>8456</v>
      </c>
      <c r="N4326" s="7"/>
    </row>
    <row r="4327" spans="1:14" ht="26" hidden="1" x14ac:dyDescent="0.35">
      <c r="A4327" s="7">
        <v>93481197</v>
      </c>
      <c r="B4327" s="7" t="s">
        <v>8823</v>
      </c>
      <c r="C4327" s="7" t="s">
        <v>4445</v>
      </c>
      <c r="D4327" s="7" t="s">
        <v>4462</v>
      </c>
      <c r="E4327" s="7" t="s">
        <v>0</v>
      </c>
      <c r="F4327" s="7" t="s">
        <v>0</v>
      </c>
      <c r="G4327" s="7">
        <v>332.88</v>
      </c>
      <c r="H4327" s="7">
        <v>0</v>
      </c>
      <c r="I4327" s="7">
        <v>0</v>
      </c>
      <c r="J4327" s="7">
        <v>332.88</v>
      </c>
      <c r="K4327" s="7" t="s">
        <v>0</v>
      </c>
      <c r="L4327" s="7">
        <v>1</v>
      </c>
      <c r="M4327" s="7" t="s">
        <v>8456</v>
      </c>
      <c r="N4327" s="7"/>
    </row>
    <row r="4328" spans="1:14" ht="26" hidden="1" x14ac:dyDescent="0.35">
      <c r="A4328" s="7">
        <v>93481208</v>
      </c>
      <c r="B4328" s="7" t="s">
        <v>8824</v>
      </c>
      <c r="C4328" s="7" t="s">
        <v>4445</v>
      </c>
      <c r="D4328" s="7" t="s">
        <v>4452</v>
      </c>
      <c r="E4328" s="7" t="s">
        <v>0</v>
      </c>
      <c r="F4328" s="7" t="s">
        <v>0</v>
      </c>
      <c r="G4328" s="7">
        <v>793.21</v>
      </c>
      <c r="H4328" s="7">
        <v>0</v>
      </c>
      <c r="I4328" s="7">
        <v>0</v>
      </c>
      <c r="J4328" s="7">
        <v>793.21</v>
      </c>
      <c r="K4328" s="7" t="s">
        <v>0</v>
      </c>
      <c r="L4328" s="7">
        <v>1</v>
      </c>
      <c r="M4328" s="7" t="s">
        <v>8456</v>
      </c>
      <c r="N4328" s="7"/>
    </row>
    <row r="4329" spans="1:14" ht="26" hidden="1" x14ac:dyDescent="0.35">
      <c r="A4329" s="7">
        <v>93481209</v>
      </c>
      <c r="B4329" s="7" t="s">
        <v>8825</v>
      </c>
      <c r="C4329" s="7" t="s">
        <v>4445</v>
      </c>
      <c r="D4329" s="7" t="s">
        <v>4452</v>
      </c>
      <c r="E4329" s="7" t="s">
        <v>0</v>
      </c>
      <c r="F4329" s="7" t="s">
        <v>132</v>
      </c>
      <c r="G4329" s="7">
        <v>126</v>
      </c>
      <c r="H4329" s="7">
        <v>0</v>
      </c>
      <c r="I4329" s="7">
        <v>0</v>
      </c>
      <c r="J4329" s="7">
        <v>126</v>
      </c>
      <c r="K4329" s="7" t="s">
        <v>0</v>
      </c>
      <c r="L4329" s="7">
        <v>1</v>
      </c>
      <c r="M4329" s="7" t="s">
        <v>8456</v>
      </c>
      <c r="N4329" s="7"/>
    </row>
    <row r="4330" spans="1:14" ht="26" hidden="1" x14ac:dyDescent="0.35">
      <c r="A4330" s="7">
        <v>93481214</v>
      </c>
      <c r="B4330" s="7" t="s">
        <v>8826</v>
      </c>
      <c r="C4330" s="7" t="s">
        <v>4445</v>
      </c>
      <c r="D4330" s="7" t="s">
        <v>4462</v>
      </c>
      <c r="E4330" s="7" t="s">
        <v>0</v>
      </c>
      <c r="F4330" s="7" t="s">
        <v>132</v>
      </c>
      <c r="G4330" s="7">
        <v>480</v>
      </c>
      <c r="H4330" s="7">
        <v>0</v>
      </c>
      <c r="I4330" s="7">
        <v>0</v>
      </c>
      <c r="J4330" s="7">
        <v>480</v>
      </c>
      <c r="K4330" s="7" t="s">
        <v>0</v>
      </c>
      <c r="L4330" s="7">
        <v>0</v>
      </c>
      <c r="M4330" s="7" t="s">
        <v>8456</v>
      </c>
      <c r="N4330" s="7"/>
    </row>
    <row r="4331" spans="1:14" hidden="1" x14ac:dyDescent="0.35">
      <c r="A4331" s="7">
        <v>93481216</v>
      </c>
      <c r="B4331" s="7" t="s">
        <v>8827</v>
      </c>
      <c r="C4331" s="7" t="s">
        <v>4445</v>
      </c>
      <c r="D4331" s="7" t="s">
        <v>4452</v>
      </c>
      <c r="E4331" s="7" t="s">
        <v>0</v>
      </c>
      <c r="F4331" s="7" t="s">
        <v>0</v>
      </c>
      <c r="G4331" s="7">
        <v>90</v>
      </c>
      <c r="H4331" s="7">
        <v>0</v>
      </c>
      <c r="I4331" s="7">
        <v>0</v>
      </c>
      <c r="J4331" s="7">
        <v>90</v>
      </c>
      <c r="K4331" s="7" t="s">
        <v>0</v>
      </c>
      <c r="L4331" s="7">
        <v>1</v>
      </c>
      <c r="M4331" s="7" t="s">
        <v>8456</v>
      </c>
      <c r="N4331" s="7"/>
    </row>
    <row r="4332" spans="1:14" ht="26" hidden="1" x14ac:dyDescent="0.35">
      <c r="A4332" s="7">
        <v>93481217</v>
      </c>
      <c r="B4332" s="7" t="s">
        <v>8828</v>
      </c>
      <c r="C4332" s="7" t="s">
        <v>4445</v>
      </c>
      <c r="D4332" s="7" t="s">
        <v>4452</v>
      </c>
      <c r="E4332" s="7" t="s">
        <v>0</v>
      </c>
      <c r="F4332" s="7" t="s">
        <v>132</v>
      </c>
      <c r="G4332" s="7">
        <v>180</v>
      </c>
      <c r="H4332" s="7">
        <v>0</v>
      </c>
      <c r="I4332" s="7">
        <v>0</v>
      </c>
      <c r="J4332" s="7">
        <v>180</v>
      </c>
      <c r="K4332" s="7" t="s">
        <v>0</v>
      </c>
      <c r="L4332" s="7">
        <v>1</v>
      </c>
      <c r="M4332" s="7" t="s">
        <v>8456</v>
      </c>
      <c r="N4332" s="7"/>
    </row>
    <row r="4333" spans="1:14" ht="26" hidden="1" x14ac:dyDescent="0.35">
      <c r="A4333" s="7">
        <v>93481225</v>
      </c>
      <c r="B4333" s="7" t="s">
        <v>8829</v>
      </c>
      <c r="C4333" s="7" t="s">
        <v>4445</v>
      </c>
      <c r="D4333" s="7" t="s">
        <v>4452</v>
      </c>
      <c r="E4333" s="7" t="s">
        <v>0</v>
      </c>
      <c r="F4333" s="7" t="s">
        <v>132</v>
      </c>
      <c r="G4333" s="7">
        <v>318</v>
      </c>
      <c r="H4333" s="7">
        <v>0</v>
      </c>
      <c r="I4333" s="7">
        <v>0</v>
      </c>
      <c r="J4333" s="7">
        <v>318</v>
      </c>
      <c r="K4333" s="7" t="s">
        <v>0</v>
      </c>
      <c r="L4333" s="7">
        <v>1</v>
      </c>
      <c r="M4333" s="7" t="s">
        <v>8456</v>
      </c>
      <c r="N4333" s="7"/>
    </row>
    <row r="4334" spans="1:14" ht="26" hidden="1" x14ac:dyDescent="0.35">
      <c r="A4334" s="7">
        <v>93481227</v>
      </c>
      <c r="B4334" s="7" t="s">
        <v>8830</v>
      </c>
      <c r="C4334" s="7" t="s">
        <v>4445</v>
      </c>
      <c r="D4334" s="7" t="s">
        <v>4452</v>
      </c>
      <c r="E4334" s="7" t="s">
        <v>0</v>
      </c>
      <c r="F4334" s="7" t="s">
        <v>0</v>
      </c>
      <c r="G4334" s="7">
        <v>200</v>
      </c>
      <c r="H4334" s="7">
        <v>0</v>
      </c>
      <c r="I4334" s="7">
        <v>0</v>
      </c>
      <c r="J4334" s="7">
        <v>200</v>
      </c>
      <c r="K4334" s="7" t="s">
        <v>0</v>
      </c>
      <c r="L4334" s="7">
        <v>1</v>
      </c>
      <c r="M4334" s="7" t="s">
        <v>8456</v>
      </c>
      <c r="N4334" s="7"/>
    </row>
    <row r="4335" spans="1:14" hidden="1" x14ac:dyDescent="0.35">
      <c r="A4335" s="7">
        <v>93481233</v>
      </c>
      <c r="B4335" s="7" t="s">
        <v>8831</v>
      </c>
      <c r="C4335" s="7" t="s">
        <v>4445</v>
      </c>
      <c r="D4335" s="7" t="s">
        <v>4452</v>
      </c>
      <c r="E4335" s="7" t="s">
        <v>0</v>
      </c>
      <c r="F4335" s="7" t="s">
        <v>132</v>
      </c>
      <c r="G4335" s="7">
        <v>1189</v>
      </c>
      <c r="H4335" s="7">
        <v>0</v>
      </c>
      <c r="I4335" s="7">
        <v>0</v>
      </c>
      <c r="J4335" s="7">
        <v>1189</v>
      </c>
      <c r="K4335" s="7" t="s">
        <v>0</v>
      </c>
      <c r="L4335" s="7">
        <v>1</v>
      </c>
      <c r="M4335" s="7" t="s">
        <v>8456</v>
      </c>
      <c r="N4335" s="7"/>
    </row>
    <row r="4336" spans="1:14" hidden="1" x14ac:dyDescent="0.35">
      <c r="A4336" s="7">
        <v>93481241</v>
      </c>
      <c r="B4336" s="7" t="s">
        <v>8832</v>
      </c>
      <c r="C4336" s="7" t="s">
        <v>4445</v>
      </c>
      <c r="D4336" s="7" t="s">
        <v>4452</v>
      </c>
      <c r="E4336" s="7" t="s">
        <v>0</v>
      </c>
      <c r="F4336" s="7" t="s">
        <v>0</v>
      </c>
      <c r="G4336" s="7">
        <v>71.5</v>
      </c>
      <c r="H4336" s="7">
        <v>0</v>
      </c>
      <c r="I4336" s="7">
        <v>0</v>
      </c>
      <c r="J4336" s="7">
        <v>71.5</v>
      </c>
      <c r="K4336" s="7" t="s">
        <v>0</v>
      </c>
      <c r="L4336" s="7">
        <v>2</v>
      </c>
      <c r="M4336" s="7" t="s">
        <v>8456</v>
      </c>
      <c r="N4336" s="7" t="s">
        <v>4482</v>
      </c>
    </row>
    <row r="4337" spans="1:14" hidden="1" x14ac:dyDescent="0.35">
      <c r="A4337" s="7">
        <v>93481250</v>
      </c>
      <c r="B4337" s="7" t="s">
        <v>8833</v>
      </c>
      <c r="C4337" s="7" t="s">
        <v>4445</v>
      </c>
      <c r="D4337" s="7" t="s">
        <v>4452</v>
      </c>
      <c r="E4337" s="7" t="s">
        <v>0</v>
      </c>
      <c r="F4337" s="7" t="s">
        <v>0</v>
      </c>
      <c r="G4337" s="7">
        <v>3648</v>
      </c>
      <c r="H4337" s="7">
        <v>0</v>
      </c>
      <c r="I4337" s="7">
        <v>0</v>
      </c>
      <c r="J4337" s="7">
        <v>3648</v>
      </c>
      <c r="K4337" s="7" t="s">
        <v>0</v>
      </c>
      <c r="L4337" s="7">
        <v>1</v>
      </c>
      <c r="M4337" s="7" t="s">
        <v>8456</v>
      </c>
      <c r="N4337" s="7"/>
    </row>
    <row r="4338" spans="1:14" ht="26" hidden="1" x14ac:dyDescent="0.35">
      <c r="A4338" s="7">
        <v>93481268</v>
      </c>
      <c r="B4338" s="7" t="s">
        <v>8834</v>
      </c>
      <c r="C4338" s="7" t="s">
        <v>4445</v>
      </c>
      <c r="D4338" s="7" t="s">
        <v>4452</v>
      </c>
      <c r="E4338" s="7" t="s">
        <v>0</v>
      </c>
      <c r="F4338" s="7" t="s">
        <v>132</v>
      </c>
      <c r="G4338" s="7">
        <v>1404</v>
      </c>
      <c r="H4338" s="7">
        <v>0</v>
      </c>
      <c r="I4338" s="7">
        <v>0</v>
      </c>
      <c r="J4338" s="7">
        <v>1404</v>
      </c>
      <c r="K4338" s="7" t="s">
        <v>0</v>
      </c>
      <c r="L4338" s="7">
        <v>1</v>
      </c>
      <c r="M4338" s="7" t="s">
        <v>8456</v>
      </c>
      <c r="N4338" s="7"/>
    </row>
    <row r="4339" spans="1:14" hidden="1" x14ac:dyDescent="0.35">
      <c r="A4339" s="7">
        <v>93481276</v>
      </c>
      <c r="B4339" s="7" t="s">
        <v>8835</v>
      </c>
      <c r="C4339" s="7" t="s">
        <v>4445</v>
      </c>
      <c r="D4339" s="7" t="s">
        <v>4452</v>
      </c>
      <c r="E4339" s="7" t="s">
        <v>0</v>
      </c>
      <c r="F4339" s="7" t="s">
        <v>132</v>
      </c>
      <c r="G4339" s="7">
        <v>2778</v>
      </c>
      <c r="H4339" s="7">
        <v>0</v>
      </c>
      <c r="I4339" s="7">
        <v>0</v>
      </c>
      <c r="J4339" s="7">
        <v>2778</v>
      </c>
      <c r="K4339" s="7" t="s">
        <v>0</v>
      </c>
      <c r="L4339" s="7">
        <v>1</v>
      </c>
      <c r="M4339" s="7" t="s">
        <v>8456</v>
      </c>
      <c r="N4339" s="7"/>
    </row>
    <row r="4340" spans="1:14" hidden="1" x14ac:dyDescent="0.35">
      <c r="A4340" s="7">
        <v>93481285</v>
      </c>
      <c r="B4340" s="7" t="s">
        <v>8836</v>
      </c>
      <c r="C4340" s="7" t="s">
        <v>4445</v>
      </c>
      <c r="D4340" s="7" t="s">
        <v>4452</v>
      </c>
      <c r="E4340" s="7" t="s">
        <v>0</v>
      </c>
      <c r="F4340" s="7" t="s">
        <v>132</v>
      </c>
      <c r="G4340" s="7">
        <v>1260</v>
      </c>
      <c r="H4340" s="7">
        <v>0</v>
      </c>
      <c r="I4340" s="7">
        <v>0</v>
      </c>
      <c r="J4340" s="7">
        <v>1260</v>
      </c>
      <c r="K4340" s="7" t="s">
        <v>0</v>
      </c>
      <c r="L4340" s="7">
        <v>1</v>
      </c>
      <c r="M4340" s="7" t="s">
        <v>8456</v>
      </c>
      <c r="N4340" s="7"/>
    </row>
    <row r="4341" spans="1:14" ht="26" hidden="1" x14ac:dyDescent="0.35">
      <c r="A4341" s="7">
        <v>93481291</v>
      </c>
      <c r="B4341" s="7" t="s">
        <v>8837</v>
      </c>
      <c r="C4341" s="7" t="s">
        <v>4445</v>
      </c>
      <c r="D4341" s="7" t="s">
        <v>4452</v>
      </c>
      <c r="E4341" s="7" t="s">
        <v>0</v>
      </c>
      <c r="F4341" s="7" t="s">
        <v>132</v>
      </c>
      <c r="G4341" s="7">
        <v>2006</v>
      </c>
      <c r="H4341" s="7">
        <v>0</v>
      </c>
      <c r="I4341" s="7">
        <v>0</v>
      </c>
      <c r="J4341" s="7">
        <v>2006</v>
      </c>
      <c r="K4341" s="7" t="s">
        <v>0</v>
      </c>
      <c r="L4341" s="7">
        <v>1</v>
      </c>
      <c r="M4341" s="7" t="s">
        <v>8456</v>
      </c>
      <c r="N4341" s="7"/>
    </row>
    <row r="4342" spans="1:14" hidden="1" x14ac:dyDescent="0.35">
      <c r="A4342" s="7">
        <v>93481292</v>
      </c>
      <c r="B4342" s="7" t="s">
        <v>8838</v>
      </c>
      <c r="C4342" s="7" t="s">
        <v>4445</v>
      </c>
      <c r="D4342" s="7" t="s">
        <v>4452</v>
      </c>
      <c r="E4342" s="7" t="s">
        <v>0</v>
      </c>
      <c r="F4342" s="7" t="s">
        <v>132</v>
      </c>
      <c r="G4342" s="7">
        <v>1800</v>
      </c>
      <c r="H4342" s="7">
        <v>0</v>
      </c>
      <c r="I4342" s="7">
        <v>0</v>
      </c>
      <c r="J4342" s="7">
        <v>1800</v>
      </c>
      <c r="K4342" s="7" t="s">
        <v>0</v>
      </c>
      <c r="L4342" s="7">
        <v>1</v>
      </c>
      <c r="M4342" s="7" t="s">
        <v>8456</v>
      </c>
      <c r="N4342" s="7"/>
    </row>
    <row r="4343" spans="1:14" ht="38.5" hidden="1" x14ac:dyDescent="0.35">
      <c r="A4343" s="7">
        <v>93481301</v>
      </c>
      <c r="B4343" s="7" t="s">
        <v>8839</v>
      </c>
      <c r="C4343" s="7" t="s">
        <v>4445</v>
      </c>
      <c r="D4343" s="7" t="s">
        <v>4452</v>
      </c>
      <c r="E4343" s="7" t="s">
        <v>0</v>
      </c>
      <c r="F4343" s="7" t="s">
        <v>132</v>
      </c>
      <c r="G4343" s="7">
        <v>2418</v>
      </c>
      <c r="H4343" s="7">
        <v>0</v>
      </c>
      <c r="I4343" s="7">
        <v>0</v>
      </c>
      <c r="J4343" s="7">
        <v>2418</v>
      </c>
      <c r="K4343" s="7" t="s">
        <v>0</v>
      </c>
      <c r="L4343" s="7">
        <v>1</v>
      </c>
      <c r="M4343" s="7" t="s">
        <v>8456</v>
      </c>
      <c r="N4343" s="7" t="s">
        <v>4482</v>
      </c>
    </row>
    <row r="4344" spans="1:14" ht="26" hidden="1" x14ac:dyDescent="0.35">
      <c r="A4344" s="7">
        <v>93481354</v>
      </c>
      <c r="B4344" s="7" t="s">
        <v>8840</v>
      </c>
      <c r="C4344" s="7" t="s">
        <v>4445</v>
      </c>
      <c r="D4344" s="7" t="s">
        <v>4462</v>
      </c>
      <c r="E4344" s="7" t="s">
        <v>0</v>
      </c>
      <c r="F4344" s="7" t="s">
        <v>0</v>
      </c>
      <c r="G4344" s="7">
        <v>480</v>
      </c>
      <c r="H4344" s="7">
        <v>0</v>
      </c>
      <c r="I4344" s="7">
        <v>0</v>
      </c>
      <c r="J4344" s="7">
        <v>480</v>
      </c>
      <c r="K4344" s="7" t="s">
        <v>0</v>
      </c>
      <c r="L4344" s="7">
        <v>1</v>
      </c>
      <c r="M4344" s="7" t="s">
        <v>8456</v>
      </c>
      <c r="N4344" s="7"/>
    </row>
    <row r="4345" spans="1:14" ht="26" hidden="1" x14ac:dyDescent="0.35">
      <c r="A4345" s="7">
        <v>93481360</v>
      </c>
      <c r="B4345" s="7" t="s">
        <v>8841</v>
      </c>
      <c r="C4345" s="7" t="s">
        <v>4445</v>
      </c>
      <c r="D4345" s="7" t="s">
        <v>4462</v>
      </c>
      <c r="E4345" s="7" t="s">
        <v>0</v>
      </c>
      <c r="F4345" s="7" t="s">
        <v>0</v>
      </c>
      <c r="G4345" s="7">
        <v>1088.6400000000001</v>
      </c>
      <c r="H4345" s="7">
        <v>0</v>
      </c>
      <c r="I4345" s="7">
        <v>0</v>
      </c>
      <c r="J4345" s="7">
        <v>1088.6400000000001</v>
      </c>
      <c r="K4345" s="7" t="s">
        <v>0</v>
      </c>
      <c r="L4345" s="7">
        <v>1</v>
      </c>
      <c r="M4345" s="7" t="s">
        <v>8456</v>
      </c>
      <c r="N4345" s="7"/>
    </row>
    <row r="4346" spans="1:14" hidden="1" x14ac:dyDescent="0.35">
      <c r="A4346" s="7">
        <v>93481369</v>
      </c>
      <c r="B4346" s="7" t="s">
        <v>8842</v>
      </c>
      <c r="C4346" s="7" t="s">
        <v>4445</v>
      </c>
      <c r="D4346" s="7" t="s">
        <v>4462</v>
      </c>
      <c r="E4346" s="7" t="s">
        <v>0</v>
      </c>
      <c r="F4346" s="7" t="s">
        <v>0</v>
      </c>
      <c r="G4346" s="7">
        <v>377</v>
      </c>
      <c r="H4346" s="7">
        <v>0</v>
      </c>
      <c r="I4346" s="7">
        <v>0</v>
      </c>
      <c r="J4346" s="7">
        <v>377</v>
      </c>
      <c r="K4346" s="7" t="s">
        <v>0</v>
      </c>
      <c r="L4346" s="7">
        <v>1</v>
      </c>
      <c r="M4346" s="7" t="s">
        <v>8456</v>
      </c>
      <c r="N4346" s="7"/>
    </row>
    <row r="4347" spans="1:14" ht="38.5" hidden="1" x14ac:dyDescent="0.35">
      <c r="A4347" s="7">
        <v>93481375</v>
      </c>
      <c r="B4347" s="7" t="s">
        <v>8843</v>
      </c>
      <c r="C4347" s="7" t="s">
        <v>4445</v>
      </c>
      <c r="D4347" s="7" t="s">
        <v>4462</v>
      </c>
      <c r="E4347" s="7" t="s">
        <v>0</v>
      </c>
      <c r="F4347" s="7" t="s">
        <v>0</v>
      </c>
      <c r="G4347" s="7">
        <v>803</v>
      </c>
      <c r="H4347" s="7">
        <v>0</v>
      </c>
      <c r="I4347" s="7">
        <v>0</v>
      </c>
      <c r="J4347" s="7">
        <v>803</v>
      </c>
      <c r="K4347" s="7" t="s">
        <v>0</v>
      </c>
      <c r="L4347" s="7">
        <v>1</v>
      </c>
      <c r="M4347" s="7" t="s">
        <v>8456</v>
      </c>
      <c r="N4347" s="7"/>
    </row>
    <row r="4348" spans="1:14" ht="26" hidden="1" x14ac:dyDescent="0.35">
      <c r="A4348" s="7">
        <v>93481381</v>
      </c>
      <c r="B4348" s="7" t="s">
        <v>8844</v>
      </c>
      <c r="C4348" s="7" t="s">
        <v>4445</v>
      </c>
      <c r="D4348" s="7" t="s">
        <v>4452</v>
      </c>
      <c r="E4348" s="7" t="s">
        <v>0</v>
      </c>
      <c r="F4348" s="7" t="s">
        <v>132</v>
      </c>
      <c r="G4348" s="7">
        <v>432</v>
      </c>
      <c r="H4348" s="7">
        <v>0</v>
      </c>
      <c r="I4348" s="7">
        <v>0</v>
      </c>
      <c r="J4348" s="7">
        <v>432</v>
      </c>
      <c r="K4348" s="7" t="s">
        <v>0</v>
      </c>
      <c r="L4348" s="7">
        <v>3</v>
      </c>
      <c r="M4348" s="7" t="s">
        <v>8456</v>
      </c>
      <c r="N4348" s="7"/>
    </row>
    <row r="4349" spans="1:14" ht="26" hidden="1" x14ac:dyDescent="0.35">
      <c r="A4349" s="7">
        <v>93481403</v>
      </c>
      <c r="B4349" s="7" t="s">
        <v>8845</v>
      </c>
      <c r="C4349" s="7" t="s">
        <v>4445</v>
      </c>
      <c r="D4349" s="7" t="s">
        <v>4462</v>
      </c>
      <c r="E4349" s="7" t="s">
        <v>0</v>
      </c>
      <c r="F4349" s="7" t="s">
        <v>0</v>
      </c>
      <c r="G4349" s="7">
        <v>1187</v>
      </c>
      <c r="H4349" s="7">
        <v>0</v>
      </c>
      <c r="I4349" s="7">
        <v>0</v>
      </c>
      <c r="J4349" s="7">
        <v>1187</v>
      </c>
      <c r="K4349" s="7" t="s">
        <v>0</v>
      </c>
      <c r="L4349" s="7">
        <v>1</v>
      </c>
      <c r="M4349" s="7" t="s">
        <v>8456</v>
      </c>
      <c r="N4349" s="7"/>
    </row>
    <row r="4350" spans="1:14" hidden="1" x14ac:dyDescent="0.35">
      <c r="A4350" s="7">
        <v>93481411</v>
      </c>
      <c r="B4350" s="7" t="s">
        <v>8846</v>
      </c>
      <c r="C4350" s="7" t="s">
        <v>4445</v>
      </c>
      <c r="D4350" s="7" t="s">
        <v>4452</v>
      </c>
      <c r="E4350" s="7" t="s">
        <v>0</v>
      </c>
      <c r="F4350" s="7" t="s">
        <v>132</v>
      </c>
      <c r="G4350" s="7">
        <v>433.13</v>
      </c>
      <c r="H4350" s="7">
        <v>0</v>
      </c>
      <c r="I4350" s="7">
        <v>0</v>
      </c>
      <c r="J4350" s="7">
        <v>433.13</v>
      </c>
      <c r="K4350" s="7" t="s">
        <v>0</v>
      </c>
      <c r="L4350" s="7">
        <v>1</v>
      </c>
      <c r="M4350" s="7" t="s">
        <v>8456</v>
      </c>
      <c r="N4350" s="7"/>
    </row>
    <row r="4351" spans="1:14" ht="26" hidden="1" x14ac:dyDescent="0.35">
      <c r="A4351" s="7">
        <v>93481412</v>
      </c>
      <c r="B4351" s="7" t="s">
        <v>8847</v>
      </c>
      <c r="C4351" s="7" t="s">
        <v>4445</v>
      </c>
      <c r="D4351" s="7" t="s">
        <v>4452</v>
      </c>
      <c r="E4351" s="7" t="s">
        <v>0</v>
      </c>
      <c r="F4351" s="7" t="s">
        <v>132</v>
      </c>
      <c r="G4351" s="7">
        <v>1350</v>
      </c>
      <c r="H4351" s="7">
        <v>0</v>
      </c>
      <c r="I4351" s="7">
        <v>0</v>
      </c>
      <c r="J4351" s="7">
        <v>1350</v>
      </c>
      <c r="K4351" s="7" t="s">
        <v>0</v>
      </c>
      <c r="L4351" s="7">
        <v>10</v>
      </c>
      <c r="M4351" s="7" t="s">
        <v>8456</v>
      </c>
      <c r="N4351" s="7"/>
    </row>
    <row r="4352" spans="1:14" ht="26" hidden="1" x14ac:dyDescent="0.35">
      <c r="A4352" s="7">
        <v>93481420</v>
      </c>
      <c r="B4352" s="7" t="s">
        <v>8848</v>
      </c>
      <c r="C4352" s="7" t="s">
        <v>4445</v>
      </c>
      <c r="D4352" s="7" t="s">
        <v>4462</v>
      </c>
      <c r="E4352" s="7" t="s">
        <v>0</v>
      </c>
      <c r="F4352" s="7" t="s">
        <v>0</v>
      </c>
      <c r="G4352" s="7">
        <v>798</v>
      </c>
      <c r="H4352" s="7">
        <v>0</v>
      </c>
      <c r="I4352" s="7">
        <v>0</v>
      </c>
      <c r="J4352" s="7">
        <v>798</v>
      </c>
      <c r="K4352" s="7" t="s">
        <v>0</v>
      </c>
      <c r="L4352" s="7">
        <v>1</v>
      </c>
      <c r="M4352" s="7" t="s">
        <v>8456</v>
      </c>
      <c r="N4352" s="7"/>
    </row>
    <row r="4353" spans="1:14" hidden="1" x14ac:dyDescent="0.35">
      <c r="A4353" s="7">
        <v>93481430</v>
      </c>
      <c r="B4353" s="7" t="s">
        <v>8849</v>
      </c>
      <c r="C4353" s="7" t="s">
        <v>4445</v>
      </c>
      <c r="D4353" s="7" t="s">
        <v>4452</v>
      </c>
      <c r="E4353" s="7" t="s">
        <v>0</v>
      </c>
      <c r="F4353" s="7" t="s">
        <v>0</v>
      </c>
      <c r="G4353" s="7">
        <v>1669.97</v>
      </c>
      <c r="H4353" s="7">
        <v>0</v>
      </c>
      <c r="I4353" s="7">
        <v>0</v>
      </c>
      <c r="J4353" s="7">
        <v>1669.97</v>
      </c>
      <c r="K4353" s="7" t="s">
        <v>0</v>
      </c>
      <c r="L4353" s="7">
        <v>1</v>
      </c>
      <c r="M4353" s="7" t="s">
        <v>8456</v>
      </c>
      <c r="N4353" s="7"/>
    </row>
    <row r="4354" spans="1:14" hidden="1" x14ac:dyDescent="0.35">
      <c r="A4354" s="7">
        <v>93481431</v>
      </c>
      <c r="B4354" s="7" t="s">
        <v>8850</v>
      </c>
      <c r="C4354" s="7" t="s">
        <v>4445</v>
      </c>
      <c r="D4354" s="7" t="s">
        <v>4462</v>
      </c>
      <c r="E4354" s="7" t="s">
        <v>0</v>
      </c>
      <c r="F4354" s="7" t="s">
        <v>132</v>
      </c>
      <c r="G4354" s="7">
        <v>707.58</v>
      </c>
      <c r="H4354" s="7">
        <v>0</v>
      </c>
      <c r="I4354" s="7">
        <v>0</v>
      </c>
      <c r="J4354" s="7">
        <v>707.58</v>
      </c>
      <c r="K4354" s="7" t="s">
        <v>0</v>
      </c>
      <c r="L4354" s="7">
        <v>1</v>
      </c>
      <c r="M4354" s="7" t="s">
        <v>8456</v>
      </c>
      <c r="N4354" s="7"/>
    </row>
    <row r="4355" spans="1:14" hidden="1" x14ac:dyDescent="0.35">
      <c r="A4355" s="7">
        <v>93481435</v>
      </c>
      <c r="B4355" s="7" t="s">
        <v>8851</v>
      </c>
      <c r="C4355" s="7" t="s">
        <v>4445</v>
      </c>
      <c r="D4355" s="7" t="s">
        <v>4452</v>
      </c>
      <c r="E4355" s="7" t="s">
        <v>0</v>
      </c>
      <c r="F4355" s="7" t="s">
        <v>132</v>
      </c>
      <c r="G4355" s="7">
        <v>1372.45</v>
      </c>
      <c r="H4355" s="7">
        <v>0</v>
      </c>
      <c r="I4355" s="7">
        <v>0</v>
      </c>
      <c r="J4355" s="7">
        <v>1372.45</v>
      </c>
      <c r="K4355" s="7" t="s">
        <v>0</v>
      </c>
      <c r="L4355" s="7">
        <v>1</v>
      </c>
      <c r="M4355" s="7" t="s">
        <v>8456</v>
      </c>
      <c r="N4355" s="7"/>
    </row>
    <row r="4356" spans="1:14" ht="26" hidden="1" x14ac:dyDescent="0.35">
      <c r="A4356" s="7">
        <v>93481439</v>
      </c>
      <c r="B4356" s="7" t="s">
        <v>8852</v>
      </c>
      <c r="C4356" s="7" t="s">
        <v>4445</v>
      </c>
      <c r="D4356" s="7" t="s">
        <v>4452</v>
      </c>
      <c r="E4356" s="7" t="s">
        <v>0</v>
      </c>
      <c r="F4356" s="7" t="s">
        <v>132</v>
      </c>
      <c r="G4356" s="7">
        <v>3223.6</v>
      </c>
      <c r="H4356" s="7">
        <v>0</v>
      </c>
      <c r="I4356" s="7">
        <v>0</v>
      </c>
      <c r="J4356" s="7">
        <v>3223.6</v>
      </c>
      <c r="K4356" s="7" t="s">
        <v>0</v>
      </c>
      <c r="L4356" s="7">
        <v>1</v>
      </c>
      <c r="M4356" s="7" t="s">
        <v>8456</v>
      </c>
      <c r="N4356" s="7"/>
    </row>
    <row r="4357" spans="1:14" ht="26" hidden="1" x14ac:dyDescent="0.35">
      <c r="A4357" s="7">
        <v>93481442</v>
      </c>
      <c r="B4357" s="7" t="s">
        <v>8853</v>
      </c>
      <c r="C4357" s="7" t="s">
        <v>4445</v>
      </c>
      <c r="D4357" s="7" t="s">
        <v>4462</v>
      </c>
      <c r="E4357" s="7" t="s">
        <v>0</v>
      </c>
      <c r="F4357" s="7" t="s">
        <v>0</v>
      </c>
      <c r="G4357" s="7">
        <v>998.9</v>
      </c>
      <c r="H4357" s="7">
        <v>0</v>
      </c>
      <c r="I4357" s="7">
        <v>0</v>
      </c>
      <c r="J4357" s="7">
        <v>998.9</v>
      </c>
      <c r="K4357" s="7" t="s">
        <v>0</v>
      </c>
      <c r="L4357" s="7">
        <v>1</v>
      </c>
      <c r="M4357" s="7" t="s">
        <v>8456</v>
      </c>
      <c r="N4357" s="7"/>
    </row>
    <row r="4358" spans="1:14" hidden="1" x14ac:dyDescent="0.35">
      <c r="A4358" s="7">
        <v>93481460</v>
      </c>
      <c r="B4358" s="7" t="s">
        <v>8854</v>
      </c>
      <c r="C4358" s="7" t="s">
        <v>4445</v>
      </c>
      <c r="D4358" s="7" t="s">
        <v>4462</v>
      </c>
      <c r="E4358" s="7" t="s">
        <v>0</v>
      </c>
      <c r="F4358" s="7" t="s">
        <v>0</v>
      </c>
      <c r="G4358" s="7">
        <v>61.55</v>
      </c>
      <c r="H4358" s="7">
        <v>0</v>
      </c>
      <c r="I4358" s="7">
        <v>0</v>
      </c>
      <c r="J4358" s="7">
        <v>61.55</v>
      </c>
      <c r="K4358" s="7" t="s">
        <v>0</v>
      </c>
      <c r="L4358" s="7">
        <v>1</v>
      </c>
      <c r="M4358" s="7" t="s">
        <v>8456</v>
      </c>
      <c r="N4358" s="7"/>
    </row>
    <row r="4359" spans="1:14" ht="26" hidden="1" x14ac:dyDescent="0.35">
      <c r="A4359" s="7">
        <v>93481470</v>
      </c>
      <c r="B4359" s="7" t="s">
        <v>8855</v>
      </c>
      <c r="C4359" s="7" t="s">
        <v>4445</v>
      </c>
      <c r="D4359" s="7" t="s">
        <v>4452</v>
      </c>
      <c r="E4359" s="7" t="s">
        <v>0</v>
      </c>
      <c r="F4359" s="7" t="s">
        <v>132</v>
      </c>
      <c r="G4359" s="7">
        <v>4080</v>
      </c>
      <c r="H4359" s="7">
        <v>0</v>
      </c>
      <c r="I4359" s="7">
        <v>0</v>
      </c>
      <c r="J4359" s="7">
        <v>4080</v>
      </c>
      <c r="K4359" s="7" t="s">
        <v>0</v>
      </c>
      <c r="L4359" s="7">
        <v>1</v>
      </c>
      <c r="M4359" s="7" t="s">
        <v>8456</v>
      </c>
      <c r="N4359" s="7"/>
    </row>
    <row r="4360" spans="1:14" ht="26" hidden="1" x14ac:dyDescent="0.35">
      <c r="A4360" s="7">
        <v>93481472</v>
      </c>
      <c r="B4360" s="7" t="s">
        <v>8856</v>
      </c>
      <c r="C4360" s="7" t="s">
        <v>4445</v>
      </c>
      <c r="D4360" s="7" t="s">
        <v>4462</v>
      </c>
      <c r="E4360" s="7" t="s">
        <v>0</v>
      </c>
      <c r="F4360" s="7" t="s">
        <v>0</v>
      </c>
      <c r="G4360" s="7">
        <v>122.85</v>
      </c>
      <c r="H4360" s="7">
        <v>0</v>
      </c>
      <c r="I4360" s="7">
        <v>0</v>
      </c>
      <c r="J4360" s="7">
        <v>122.85</v>
      </c>
      <c r="K4360" s="7" t="s">
        <v>0</v>
      </c>
      <c r="L4360" s="7">
        <v>1</v>
      </c>
      <c r="M4360" s="7" t="s">
        <v>8456</v>
      </c>
      <c r="N4360" s="7"/>
    </row>
    <row r="4361" spans="1:14" ht="26" hidden="1" x14ac:dyDescent="0.35">
      <c r="A4361" s="7">
        <v>93481478</v>
      </c>
      <c r="B4361" s="7" t="s">
        <v>8857</v>
      </c>
      <c r="C4361" s="7" t="s">
        <v>4445</v>
      </c>
      <c r="D4361" s="7" t="s">
        <v>4452</v>
      </c>
      <c r="E4361" s="7" t="s">
        <v>0</v>
      </c>
      <c r="F4361" s="7" t="s">
        <v>132</v>
      </c>
      <c r="G4361" s="7">
        <v>6240</v>
      </c>
      <c r="H4361" s="7">
        <v>0</v>
      </c>
      <c r="I4361" s="7">
        <v>0</v>
      </c>
      <c r="J4361" s="7">
        <v>6240</v>
      </c>
      <c r="K4361" s="7" t="s">
        <v>0</v>
      </c>
      <c r="L4361" s="7">
        <v>1</v>
      </c>
      <c r="M4361" s="7" t="s">
        <v>8456</v>
      </c>
      <c r="N4361" s="7"/>
    </row>
    <row r="4362" spans="1:14" ht="26" hidden="1" x14ac:dyDescent="0.35">
      <c r="A4362" s="7">
        <v>93481490</v>
      </c>
      <c r="B4362" s="7" t="s">
        <v>8858</v>
      </c>
      <c r="C4362" s="7" t="s">
        <v>4445</v>
      </c>
      <c r="D4362" s="7" t="s">
        <v>4462</v>
      </c>
      <c r="E4362" s="7" t="s">
        <v>0</v>
      </c>
      <c r="F4362" s="7" t="s">
        <v>132</v>
      </c>
      <c r="G4362" s="7">
        <v>300</v>
      </c>
      <c r="H4362" s="7">
        <v>0</v>
      </c>
      <c r="I4362" s="7">
        <v>0</v>
      </c>
      <c r="J4362" s="7">
        <v>300</v>
      </c>
      <c r="K4362" s="7" t="s">
        <v>0</v>
      </c>
      <c r="L4362" s="7">
        <v>0</v>
      </c>
      <c r="M4362" s="7" t="s">
        <v>8456</v>
      </c>
      <c r="N4362" s="7"/>
    </row>
    <row r="4363" spans="1:14" ht="26" hidden="1" x14ac:dyDescent="0.35">
      <c r="A4363" s="7">
        <v>93481502</v>
      </c>
      <c r="B4363" s="7" t="s">
        <v>8859</v>
      </c>
      <c r="C4363" s="7" t="s">
        <v>4445</v>
      </c>
      <c r="D4363" s="7" t="s">
        <v>4452</v>
      </c>
      <c r="E4363" s="7" t="s">
        <v>0</v>
      </c>
      <c r="F4363" s="7" t="s">
        <v>0</v>
      </c>
      <c r="G4363" s="7">
        <v>65</v>
      </c>
      <c r="H4363" s="7">
        <v>0</v>
      </c>
      <c r="I4363" s="7">
        <v>0</v>
      </c>
      <c r="J4363" s="7">
        <v>65</v>
      </c>
      <c r="K4363" s="7" t="s">
        <v>0</v>
      </c>
      <c r="L4363" s="7">
        <v>1</v>
      </c>
      <c r="M4363" s="7" t="s">
        <v>8456</v>
      </c>
      <c r="N4363" s="7"/>
    </row>
    <row r="4364" spans="1:14" ht="26" hidden="1" x14ac:dyDescent="0.35">
      <c r="A4364" s="7">
        <v>93481503</v>
      </c>
      <c r="B4364" s="7" t="s">
        <v>8860</v>
      </c>
      <c r="C4364" s="7" t="s">
        <v>4445</v>
      </c>
      <c r="D4364" s="7" t="s">
        <v>4462</v>
      </c>
      <c r="E4364" s="7" t="s">
        <v>0</v>
      </c>
      <c r="F4364" s="7" t="s">
        <v>0</v>
      </c>
      <c r="G4364" s="7">
        <v>700</v>
      </c>
      <c r="H4364" s="7">
        <v>0</v>
      </c>
      <c r="I4364" s="7">
        <v>0</v>
      </c>
      <c r="J4364" s="7">
        <v>700</v>
      </c>
      <c r="K4364" s="7" t="s">
        <v>0</v>
      </c>
      <c r="L4364" s="7">
        <v>1</v>
      </c>
      <c r="M4364" s="7" t="s">
        <v>8456</v>
      </c>
      <c r="N4364" s="7"/>
    </row>
    <row r="4365" spans="1:14" ht="26" hidden="1" x14ac:dyDescent="0.35">
      <c r="A4365" s="7">
        <v>93481515</v>
      </c>
      <c r="B4365" s="7" t="s">
        <v>8861</v>
      </c>
      <c r="C4365" s="7" t="s">
        <v>4445</v>
      </c>
      <c r="D4365" s="7" t="s">
        <v>4452</v>
      </c>
      <c r="E4365" s="7" t="s">
        <v>0</v>
      </c>
      <c r="F4365" s="7" t="s">
        <v>0</v>
      </c>
      <c r="G4365" s="7">
        <v>300</v>
      </c>
      <c r="H4365" s="7">
        <v>0</v>
      </c>
      <c r="I4365" s="7">
        <v>0</v>
      </c>
      <c r="J4365" s="7">
        <v>300</v>
      </c>
      <c r="K4365" s="7" t="s">
        <v>0</v>
      </c>
      <c r="L4365" s="7">
        <v>1</v>
      </c>
      <c r="M4365" s="7" t="s">
        <v>8456</v>
      </c>
      <c r="N4365" s="7"/>
    </row>
    <row r="4366" spans="1:14" hidden="1" x14ac:dyDescent="0.35">
      <c r="A4366" s="7">
        <v>93481523</v>
      </c>
      <c r="B4366" s="7" t="s">
        <v>8862</v>
      </c>
      <c r="C4366" s="7" t="s">
        <v>4445</v>
      </c>
      <c r="D4366" s="7" t="s">
        <v>4462</v>
      </c>
      <c r="E4366" s="7" t="s">
        <v>0</v>
      </c>
      <c r="F4366" s="7" t="s">
        <v>0</v>
      </c>
      <c r="G4366" s="7">
        <v>377</v>
      </c>
      <c r="H4366" s="7">
        <v>0</v>
      </c>
      <c r="I4366" s="7">
        <v>0</v>
      </c>
      <c r="J4366" s="7">
        <v>377</v>
      </c>
      <c r="K4366" s="7" t="s">
        <v>0</v>
      </c>
      <c r="L4366" s="7">
        <v>1</v>
      </c>
      <c r="M4366" s="7" t="s">
        <v>8456</v>
      </c>
      <c r="N4366" s="7"/>
    </row>
    <row r="4367" spans="1:14" hidden="1" x14ac:dyDescent="0.35">
      <c r="A4367" s="7">
        <v>93481601</v>
      </c>
      <c r="B4367" s="7" t="s">
        <v>8863</v>
      </c>
      <c r="C4367" s="7" t="s">
        <v>4445</v>
      </c>
      <c r="D4367" s="7" t="s">
        <v>4446</v>
      </c>
      <c r="E4367" s="7" t="s">
        <v>0</v>
      </c>
      <c r="F4367" s="7" t="s">
        <v>0</v>
      </c>
      <c r="G4367" s="7">
        <v>150</v>
      </c>
      <c r="H4367" s="7">
        <v>0</v>
      </c>
      <c r="I4367" s="7">
        <v>0</v>
      </c>
      <c r="J4367" s="7">
        <v>150</v>
      </c>
      <c r="K4367" s="7" t="s">
        <v>0</v>
      </c>
      <c r="L4367" s="7">
        <v>1</v>
      </c>
      <c r="M4367" s="7" t="s">
        <v>8456</v>
      </c>
      <c r="N4367" s="7"/>
    </row>
    <row r="4368" spans="1:14" hidden="1" x14ac:dyDescent="0.35">
      <c r="A4368" s="7">
        <v>93481609</v>
      </c>
      <c r="B4368" s="7" t="s">
        <v>8864</v>
      </c>
      <c r="C4368" s="7" t="s">
        <v>4445</v>
      </c>
      <c r="D4368" s="7" t="s">
        <v>4462</v>
      </c>
      <c r="E4368" s="7" t="s">
        <v>0</v>
      </c>
      <c r="F4368" s="7" t="s">
        <v>0</v>
      </c>
      <c r="G4368" s="7">
        <v>160</v>
      </c>
      <c r="H4368" s="7">
        <v>0</v>
      </c>
      <c r="I4368" s="7">
        <v>0</v>
      </c>
      <c r="J4368" s="7">
        <v>160</v>
      </c>
      <c r="K4368" s="7" t="s">
        <v>0</v>
      </c>
      <c r="L4368" s="7">
        <v>1</v>
      </c>
      <c r="M4368" s="7" t="s">
        <v>8456</v>
      </c>
      <c r="N4368" s="7"/>
    </row>
    <row r="4369" spans="1:14" hidden="1" x14ac:dyDescent="0.35">
      <c r="A4369" s="7">
        <v>93481617</v>
      </c>
      <c r="B4369" s="7" t="s">
        <v>8865</v>
      </c>
      <c r="C4369" s="7" t="s">
        <v>4445</v>
      </c>
      <c r="D4369" s="7" t="s">
        <v>4462</v>
      </c>
      <c r="E4369" s="7" t="s">
        <v>0</v>
      </c>
      <c r="F4369" s="7" t="s">
        <v>0</v>
      </c>
      <c r="G4369" s="7">
        <v>120</v>
      </c>
      <c r="H4369" s="7">
        <v>0</v>
      </c>
      <c r="I4369" s="7">
        <v>0</v>
      </c>
      <c r="J4369" s="7">
        <v>120</v>
      </c>
      <c r="K4369" s="7" t="s">
        <v>0</v>
      </c>
      <c r="L4369" s="7">
        <v>1</v>
      </c>
      <c r="M4369" s="7" t="s">
        <v>8456</v>
      </c>
      <c r="N4369" s="7"/>
    </row>
    <row r="4370" spans="1:14" ht="26" hidden="1" x14ac:dyDescent="0.35">
      <c r="A4370" s="7">
        <v>93481620</v>
      </c>
      <c r="B4370" s="7" t="s">
        <v>8866</v>
      </c>
      <c r="C4370" s="7" t="s">
        <v>4445</v>
      </c>
      <c r="D4370" s="7" t="s">
        <v>4462</v>
      </c>
      <c r="E4370" s="7" t="s">
        <v>0</v>
      </c>
      <c r="F4370" s="7" t="s">
        <v>0</v>
      </c>
      <c r="G4370" s="7">
        <v>45</v>
      </c>
      <c r="H4370" s="7">
        <v>0</v>
      </c>
      <c r="I4370" s="7">
        <v>0</v>
      </c>
      <c r="J4370" s="7">
        <v>45</v>
      </c>
      <c r="K4370" s="7" t="s">
        <v>0</v>
      </c>
      <c r="L4370" s="7">
        <v>0</v>
      </c>
      <c r="M4370" s="7" t="s">
        <v>8456</v>
      </c>
      <c r="N4370" s="7"/>
    </row>
    <row r="4371" spans="1:14" ht="26" hidden="1" x14ac:dyDescent="0.35">
      <c r="A4371" s="7">
        <v>93481621</v>
      </c>
      <c r="B4371" s="7" t="s">
        <v>8867</v>
      </c>
      <c r="C4371" s="7" t="s">
        <v>4445</v>
      </c>
      <c r="D4371" s="7" t="s">
        <v>4462</v>
      </c>
      <c r="E4371" s="7" t="s">
        <v>0</v>
      </c>
      <c r="F4371" s="7" t="s">
        <v>0</v>
      </c>
      <c r="G4371" s="7">
        <v>1803</v>
      </c>
      <c r="H4371" s="7">
        <v>0</v>
      </c>
      <c r="I4371" s="7">
        <v>0</v>
      </c>
      <c r="J4371" s="7">
        <v>1803</v>
      </c>
      <c r="K4371" s="7" t="s">
        <v>0</v>
      </c>
      <c r="L4371" s="7">
        <v>1</v>
      </c>
      <c r="M4371" s="7" t="s">
        <v>8456</v>
      </c>
      <c r="N4371" s="7"/>
    </row>
    <row r="4372" spans="1:14" hidden="1" x14ac:dyDescent="0.35">
      <c r="A4372" s="7">
        <v>93481630</v>
      </c>
      <c r="B4372" s="7" t="s">
        <v>8868</v>
      </c>
      <c r="C4372" s="7" t="s">
        <v>4445</v>
      </c>
      <c r="D4372" s="7" t="s">
        <v>4462</v>
      </c>
      <c r="E4372" s="7" t="s">
        <v>0</v>
      </c>
      <c r="F4372" s="7" t="s">
        <v>0</v>
      </c>
      <c r="G4372" s="7">
        <v>120</v>
      </c>
      <c r="H4372" s="7">
        <v>0</v>
      </c>
      <c r="I4372" s="7">
        <v>0</v>
      </c>
      <c r="J4372" s="7">
        <v>120</v>
      </c>
      <c r="K4372" s="7" t="s">
        <v>0</v>
      </c>
      <c r="L4372" s="7">
        <v>1</v>
      </c>
      <c r="M4372" s="7" t="s">
        <v>8456</v>
      </c>
      <c r="N4372" s="7"/>
    </row>
    <row r="4373" spans="1:14" hidden="1" x14ac:dyDescent="0.35">
      <c r="A4373" s="7">
        <v>93481638</v>
      </c>
      <c r="B4373" s="7" t="s">
        <v>8869</v>
      </c>
      <c r="C4373" s="7" t="s">
        <v>4445</v>
      </c>
      <c r="D4373" s="7" t="s">
        <v>4462</v>
      </c>
      <c r="E4373" s="7" t="s">
        <v>0</v>
      </c>
      <c r="F4373" s="7" t="s">
        <v>0</v>
      </c>
      <c r="G4373" s="7">
        <v>170.4</v>
      </c>
      <c r="H4373" s="7">
        <v>0</v>
      </c>
      <c r="I4373" s="7">
        <v>0</v>
      </c>
      <c r="J4373" s="7">
        <v>170.4</v>
      </c>
      <c r="K4373" s="7" t="s">
        <v>0</v>
      </c>
      <c r="L4373" s="7">
        <v>1</v>
      </c>
      <c r="M4373" s="7" t="s">
        <v>8456</v>
      </c>
      <c r="N4373" s="7"/>
    </row>
    <row r="4374" spans="1:14" hidden="1" x14ac:dyDescent="0.35">
      <c r="A4374" s="7">
        <v>93481644</v>
      </c>
      <c r="B4374" s="7" t="s">
        <v>8870</v>
      </c>
      <c r="C4374" s="7" t="s">
        <v>4445</v>
      </c>
      <c r="D4374" s="7" t="s">
        <v>4462</v>
      </c>
      <c r="E4374" s="7" t="s">
        <v>0</v>
      </c>
      <c r="F4374" s="7" t="s">
        <v>132</v>
      </c>
      <c r="G4374" s="7">
        <v>318.12</v>
      </c>
      <c r="H4374" s="7">
        <v>0</v>
      </c>
      <c r="I4374" s="7">
        <v>0</v>
      </c>
      <c r="J4374" s="7">
        <v>318.12</v>
      </c>
      <c r="K4374" s="7" t="s">
        <v>0</v>
      </c>
      <c r="L4374" s="7">
        <v>1</v>
      </c>
      <c r="M4374" s="7" t="s">
        <v>8456</v>
      </c>
      <c r="N4374" s="7"/>
    </row>
    <row r="4375" spans="1:14" hidden="1" x14ac:dyDescent="0.35">
      <c r="A4375" s="7">
        <v>93481650</v>
      </c>
      <c r="B4375" s="7" t="s">
        <v>8871</v>
      </c>
      <c r="C4375" s="7" t="s">
        <v>4445</v>
      </c>
      <c r="D4375" s="7" t="s">
        <v>4452</v>
      </c>
      <c r="E4375" s="7" t="s">
        <v>0</v>
      </c>
      <c r="F4375" s="7" t="s">
        <v>132</v>
      </c>
      <c r="G4375" s="7">
        <v>2400</v>
      </c>
      <c r="H4375" s="7">
        <v>0</v>
      </c>
      <c r="I4375" s="7">
        <v>0</v>
      </c>
      <c r="J4375" s="7">
        <v>2400</v>
      </c>
      <c r="K4375" s="7" t="s">
        <v>0</v>
      </c>
      <c r="L4375" s="7">
        <v>1</v>
      </c>
      <c r="M4375" s="7" t="s">
        <v>8456</v>
      </c>
      <c r="N4375" s="7"/>
    </row>
    <row r="4376" spans="1:14" hidden="1" x14ac:dyDescent="0.35">
      <c r="A4376" s="7">
        <v>93481673</v>
      </c>
      <c r="B4376" s="7" t="s">
        <v>8872</v>
      </c>
      <c r="C4376" s="7" t="s">
        <v>4445</v>
      </c>
      <c r="D4376" s="7" t="s">
        <v>4452</v>
      </c>
      <c r="E4376" s="7" t="s">
        <v>0</v>
      </c>
      <c r="F4376" s="7" t="s">
        <v>132</v>
      </c>
      <c r="G4376" s="7">
        <v>2300</v>
      </c>
      <c r="H4376" s="7">
        <v>0</v>
      </c>
      <c r="I4376" s="7">
        <v>0</v>
      </c>
      <c r="J4376" s="7">
        <v>2300</v>
      </c>
      <c r="K4376" s="7" t="s">
        <v>0</v>
      </c>
      <c r="L4376" s="7">
        <v>1</v>
      </c>
      <c r="M4376" s="7" t="s">
        <v>8456</v>
      </c>
      <c r="N4376" s="7"/>
    </row>
    <row r="4377" spans="1:14" hidden="1" x14ac:dyDescent="0.35">
      <c r="A4377" s="7">
        <v>93481701</v>
      </c>
      <c r="B4377" s="7" t="s">
        <v>8873</v>
      </c>
      <c r="C4377" s="7" t="s">
        <v>4445</v>
      </c>
      <c r="D4377" s="7" t="s">
        <v>4452</v>
      </c>
      <c r="E4377" s="7" t="s">
        <v>0</v>
      </c>
      <c r="F4377" s="7" t="s">
        <v>132</v>
      </c>
      <c r="G4377" s="7">
        <v>55675</v>
      </c>
      <c r="H4377" s="7">
        <v>0</v>
      </c>
      <c r="I4377" s="7">
        <v>0</v>
      </c>
      <c r="J4377" s="7">
        <v>55675</v>
      </c>
      <c r="K4377" s="7" t="s">
        <v>0</v>
      </c>
      <c r="L4377" s="7">
        <v>1</v>
      </c>
      <c r="M4377" s="7" t="s">
        <v>8456</v>
      </c>
      <c r="N4377" s="7"/>
    </row>
    <row r="4378" spans="1:14" hidden="1" x14ac:dyDescent="0.35">
      <c r="A4378" s="7">
        <v>93481723</v>
      </c>
      <c r="B4378" s="7" t="s">
        <v>8874</v>
      </c>
      <c r="C4378" s="7" t="s">
        <v>4445</v>
      </c>
      <c r="D4378" s="7" t="s">
        <v>4462</v>
      </c>
      <c r="E4378" s="7" t="s">
        <v>0</v>
      </c>
      <c r="F4378" s="7" t="s">
        <v>132</v>
      </c>
      <c r="G4378" s="7">
        <v>6200</v>
      </c>
      <c r="H4378" s="7">
        <v>0</v>
      </c>
      <c r="I4378" s="7">
        <v>0</v>
      </c>
      <c r="J4378" s="7">
        <v>6200</v>
      </c>
      <c r="K4378" s="7" t="s">
        <v>0</v>
      </c>
      <c r="L4378" s="7">
        <v>1</v>
      </c>
      <c r="M4378" s="7" t="s">
        <v>8456</v>
      </c>
      <c r="N4378" s="7"/>
    </row>
    <row r="4379" spans="1:14" hidden="1" x14ac:dyDescent="0.35">
      <c r="A4379" s="7">
        <v>93481810</v>
      </c>
      <c r="B4379" s="7" t="s">
        <v>8875</v>
      </c>
      <c r="C4379" s="7" t="s">
        <v>4445</v>
      </c>
      <c r="D4379" s="7" t="s">
        <v>4462</v>
      </c>
      <c r="E4379" s="7" t="s">
        <v>0</v>
      </c>
      <c r="F4379" s="7" t="s">
        <v>132</v>
      </c>
      <c r="G4379" s="7">
        <v>12000</v>
      </c>
      <c r="H4379" s="7">
        <v>0</v>
      </c>
      <c r="I4379" s="7">
        <v>0</v>
      </c>
      <c r="J4379" s="7">
        <v>12000</v>
      </c>
      <c r="K4379" s="7" t="s">
        <v>0</v>
      </c>
      <c r="L4379" s="7">
        <v>1</v>
      </c>
      <c r="M4379" s="7" t="s">
        <v>8456</v>
      </c>
      <c r="N4379" s="7"/>
    </row>
    <row r="4380" spans="1:14" ht="26" hidden="1" x14ac:dyDescent="0.35">
      <c r="A4380" s="7">
        <v>93485085</v>
      </c>
      <c r="B4380" s="7" t="s">
        <v>8876</v>
      </c>
      <c r="C4380" s="7" t="s">
        <v>4445</v>
      </c>
      <c r="D4380" s="7" t="s">
        <v>4452</v>
      </c>
      <c r="E4380" s="7" t="s">
        <v>0</v>
      </c>
      <c r="F4380" s="7" t="s">
        <v>132</v>
      </c>
      <c r="G4380" s="7">
        <v>66000</v>
      </c>
      <c r="H4380" s="7">
        <v>0</v>
      </c>
      <c r="I4380" s="7">
        <v>0</v>
      </c>
      <c r="J4380" s="7">
        <v>66000</v>
      </c>
      <c r="K4380" s="7" t="s">
        <v>0</v>
      </c>
      <c r="L4380" s="7">
        <v>1</v>
      </c>
      <c r="M4380" s="7" t="s">
        <v>8456</v>
      </c>
      <c r="N4380" s="7"/>
    </row>
    <row r="4381" spans="1:14" hidden="1" x14ac:dyDescent="0.35">
      <c r="A4381" s="7">
        <v>93485093</v>
      </c>
      <c r="B4381" s="7" t="s">
        <v>8877</v>
      </c>
      <c r="C4381" s="7" t="s">
        <v>4445</v>
      </c>
      <c r="D4381" s="7" t="s">
        <v>4452</v>
      </c>
      <c r="E4381" s="7" t="s">
        <v>0</v>
      </c>
      <c r="F4381" s="7" t="s">
        <v>132</v>
      </c>
      <c r="G4381" s="7">
        <v>11040</v>
      </c>
      <c r="H4381" s="7">
        <v>0</v>
      </c>
      <c r="I4381" s="7">
        <v>0</v>
      </c>
      <c r="J4381" s="7">
        <v>11040</v>
      </c>
      <c r="K4381" s="7" t="s">
        <v>0</v>
      </c>
      <c r="L4381" s="7">
        <v>1</v>
      </c>
      <c r="M4381" s="7" t="s">
        <v>8456</v>
      </c>
      <c r="N4381" s="7"/>
    </row>
    <row r="4382" spans="1:14" hidden="1" x14ac:dyDescent="0.35">
      <c r="A4382" s="7">
        <v>93491012</v>
      </c>
      <c r="B4382" s="7" t="s">
        <v>8878</v>
      </c>
      <c r="C4382" s="7" t="s">
        <v>4445</v>
      </c>
      <c r="D4382" s="7" t="s">
        <v>4452</v>
      </c>
      <c r="E4382" s="7" t="s">
        <v>0</v>
      </c>
      <c r="F4382" s="7" t="s">
        <v>0</v>
      </c>
      <c r="G4382" s="7">
        <v>93.5</v>
      </c>
      <c r="H4382" s="7">
        <v>0</v>
      </c>
      <c r="I4382" s="7">
        <v>0</v>
      </c>
      <c r="J4382" s="7">
        <v>93.5</v>
      </c>
      <c r="K4382" s="7" t="s">
        <v>0</v>
      </c>
      <c r="L4382" s="7">
        <v>1</v>
      </c>
      <c r="M4382" s="7" t="s">
        <v>8456</v>
      </c>
      <c r="N4382" s="7"/>
    </row>
    <row r="4383" spans="1:14" hidden="1" x14ac:dyDescent="0.35">
      <c r="A4383" s="7">
        <v>93491025</v>
      </c>
      <c r="B4383" s="7" t="s">
        <v>8879</v>
      </c>
      <c r="C4383" s="7" t="s">
        <v>4445</v>
      </c>
      <c r="D4383" s="7" t="s">
        <v>4452</v>
      </c>
      <c r="E4383" s="7" t="s">
        <v>0</v>
      </c>
      <c r="F4383" s="7" t="s">
        <v>132</v>
      </c>
      <c r="G4383" s="7">
        <v>252</v>
      </c>
      <c r="H4383" s="7">
        <v>0</v>
      </c>
      <c r="I4383" s="7">
        <v>0</v>
      </c>
      <c r="J4383" s="7">
        <v>252</v>
      </c>
      <c r="K4383" s="7" t="s">
        <v>0</v>
      </c>
      <c r="L4383" s="7">
        <v>1</v>
      </c>
      <c r="M4383" s="7" t="s">
        <v>8456</v>
      </c>
      <c r="N4383" s="7"/>
    </row>
    <row r="4384" spans="1:14" ht="26" hidden="1" x14ac:dyDescent="0.35">
      <c r="A4384" s="7">
        <v>93491043</v>
      </c>
      <c r="B4384" s="7" t="s">
        <v>8880</v>
      </c>
      <c r="C4384" s="7" t="s">
        <v>4445</v>
      </c>
      <c r="D4384" s="7" t="s">
        <v>4462</v>
      </c>
      <c r="E4384" s="7" t="s">
        <v>0</v>
      </c>
      <c r="F4384" s="7" t="s">
        <v>132</v>
      </c>
      <c r="G4384" s="7">
        <v>638.4</v>
      </c>
      <c r="H4384" s="7">
        <v>0</v>
      </c>
      <c r="I4384" s="7">
        <v>0</v>
      </c>
      <c r="J4384" s="7">
        <v>638.4</v>
      </c>
      <c r="K4384" s="7" t="s">
        <v>0</v>
      </c>
      <c r="L4384" s="7">
        <v>1</v>
      </c>
      <c r="M4384" s="7" t="s">
        <v>8456</v>
      </c>
      <c r="N4384" s="7"/>
    </row>
    <row r="4385" spans="1:14" hidden="1" x14ac:dyDescent="0.35">
      <c r="A4385" s="7">
        <v>93491051</v>
      </c>
      <c r="B4385" s="7" t="s">
        <v>8881</v>
      </c>
      <c r="C4385" s="7" t="s">
        <v>4445</v>
      </c>
      <c r="D4385" s="7" t="s">
        <v>4462</v>
      </c>
      <c r="E4385" s="7" t="s">
        <v>0</v>
      </c>
      <c r="F4385" s="7" t="s">
        <v>132</v>
      </c>
      <c r="G4385" s="7">
        <v>310</v>
      </c>
      <c r="H4385" s="7">
        <v>0</v>
      </c>
      <c r="I4385" s="7">
        <v>0</v>
      </c>
      <c r="J4385" s="7">
        <v>310</v>
      </c>
      <c r="K4385" s="7" t="s">
        <v>0</v>
      </c>
      <c r="L4385" s="7">
        <v>1</v>
      </c>
      <c r="M4385" s="7" t="s">
        <v>8456</v>
      </c>
      <c r="N4385" s="7"/>
    </row>
    <row r="4386" spans="1:14" ht="26" x14ac:dyDescent="0.35">
      <c r="A4386" s="7">
        <v>93491064</v>
      </c>
      <c r="B4386" s="7" t="s">
        <v>8882</v>
      </c>
      <c r="C4386" s="7" t="s">
        <v>4445</v>
      </c>
      <c r="D4386" s="7" t="s">
        <v>4452</v>
      </c>
      <c r="E4386" s="7" t="s">
        <v>0</v>
      </c>
      <c r="F4386" s="7" t="s">
        <v>132</v>
      </c>
      <c r="G4386" s="7">
        <v>360</v>
      </c>
      <c r="H4386" s="7">
        <v>0</v>
      </c>
      <c r="I4386" s="7">
        <v>0</v>
      </c>
      <c r="J4386" s="7">
        <v>360</v>
      </c>
      <c r="K4386" s="7" t="s">
        <v>0</v>
      </c>
      <c r="L4386" s="7">
        <v>1</v>
      </c>
      <c r="M4386" s="7" t="s">
        <v>8456</v>
      </c>
      <c r="N4386" s="7"/>
    </row>
    <row r="4387" spans="1:14" ht="26" x14ac:dyDescent="0.35">
      <c r="A4387" s="7">
        <v>93491073</v>
      </c>
      <c r="B4387" s="7" t="s">
        <v>8883</v>
      </c>
      <c r="C4387" s="7" t="s">
        <v>4445</v>
      </c>
      <c r="D4387" s="7" t="s">
        <v>4452</v>
      </c>
      <c r="E4387" s="7" t="s">
        <v>0</v>
      </c>
      <c r="F4387" s="7" t="s">
        <v>132</v>
      </c>
      <c r="G4387" s="7">
        <v>439</v>
      </c>
      <c r="H4387" s="7">
        <v>0</v>
      </c>
      <c r="I4387" s="7">
        <v>0</v>
      </c>
      <c r="J4387" s="7">
        <v>439</v>
      </c>
      <c r="K4387" s="7" t="s">
        <v>0</v>
      </c>
      <c r="L4387" s="7">
        <v>1</v>
      </c>
      <c r="M4387" s="7" t="s">
        <v>8456</v>
      </c>
      <c r="N4387" s="7"/>
    </row>
    <row r="4388" spans="1:14" ht="26" x14ac:dyDescent="0.35">
      <c r="A4388" s="7">
        <v>93491077</v>
      </c>
      <c r="B4388" s="7" t="s">
        <v>8884</v>
      </c>
      <c r="C4388" s="7" t="s">
        <v>4445</v>
      </c>
      <c r="D4388" s="7" t="s">
        <v>4452</v>
      </c>
      <c r="E4388" s="7" t="s">
        <v>0</v>
      </c>
      <c r="F4388" s="7" t="s">
        <v>132</v>
      </c>
      <c r="G4388" s="7">
        <v>1078</v>
      </c>
      <c r="H4388" s="7">
        <v>0</v>
      </c>
      <c r="I4388" s="7">
        <v>0</v>
      </c>
      <c r="J4388" s="7">
        <v>1078</v>
      </c>
      <c r="K4388" s="7" t="s">
        <v>0</v>
      </c>
      <c r="L4388" s="7">
        <v>1</v>
      </c>
      <c r="M4388" s="7" t="s">
        <v>8456</v>
      </c>
      <c r="N4388" s="7"/>
    </row>
    <row r="4389" spans="1:14" hidden="1" x14ac:dyDescent="0.35">
      <c r="A4389" s="7">
        <v>93491082</v>
      </c>
      <c r="B4389" s="7" t="s">
        <v>8885</v>
      </c>
      <c r="C4389" s="7" t="s">
        <v>4445</v>
      </c>
      <c r="D4389" s="7" t="s">
        <v>4462</v>
      </c>
      <c r="E4389" s="7" t="s">
        <v>0</v>
      </c>
      <c r="F4389" s="7" t="s">
        <v>0</v>
      </c>
      <c r="G4389" s="7">
        <v>144</v>
      </c>
      <c r="H4389" s="7">
        <v>0</v>
      </c>
      <c r="I4389" s="7">
        <v>0</v>
      </c>
      <c r="J4389" s="7">
        <v>144</v>
      </c>
      <c r="K4389" s="7" t="s">
        <v>0</v>
      </c>
      <c r="L4389" s="7">
        <v>1</v>
      </c>
      <c r="M4389" s="7" t="s">
        <v>8456</v>
      </c>
      <c r="N4389" s="7" t="s">
        <v>4482</v>
      </c>
    </row>
    <row r="4390" spans="1:14" ht="26" x14ac:dyDescent="0.35">
      <c r="A4390" s="7">
        <v>93491083</v>
      </c>
      <c r="B4390" s="7" t="s">
        <v>8886</v>
      </c>
      <c r="C4390" s="7" t="s">
        <v>4445</v>
      </c>
      <c r="D4390" s="7" t="s">
        <v>4452</v>
      </c>
      <c r="E4390" s="7" t="s">
        <v>0</v>
      </c>
      <c r="F4390" s="7" t="s">
        <v>132</v>
      </c>
      <c r="G4390" s="7">
        <v>510</v>
      </c>
      <c r="H4390" s="7">
        <v>0</v>
      </c>
      <c r="I4390" s="7">
        <v>0</v>
      </c>
      <c r="J4390" s="7">
        <v>510</v>
      </c>
      <c r="K4390" s="7" t="s">
        <v>0</v>
      </c>
      <c r="L4390" s="7">
        <v>1</v>
      </c>
      <c r="M4390" s="7" t="s">
        <v>8456</v>
      </c>
      <c r="N4390" s="7"/>
    </row>
    <row r="4391" spans="1:14" ht="26" hidden="1" x14ac:dyDescent="0.35">
      <c r="A4391" s="7">
        <v>93491088</v>
      </c>
      <c r="B4391" s="7" t="s">
        <v>8887</v>
      </c>
      <c r="C4391" s="7" t="s">
        <v>4445</v>
      </c>
      <c r="D4391" s="7" t="s">
        <v>4452</v>
      </c>
      <c r="E4391" s="7" t="s">
        <v>0</v>
      </c>
      <c r="F4391" s="7" t="s">
        <v>132</v>
      </c>
      <c r="G4391" s="7">
        <v>1000</v>
      </c>
      <c r="H4391" s="7">
        <v>0</v>
      </c>
      <c r="I4391" s="7">
        <v>0</v>
      </c>
      <c r="J4391" s="7">
        <v>1000</v>
      </c>
      <c r="K4391" s="7" t="s">
        <v>0</v>
      </c>
      <c r="L4391" s="7">
        <v>1</v>
      </c>
      <c r="M4391" s="7" t="s">
        <v>8456</v>
      </c>
      <c r="N4391" s="7"/>
    </row>
    <row r="4392" spans="1:14" ht="26" hidden="1" x14ac:dyDescent="0.35">
      <c r="A4392" s="7">
        <v>93491094</v>
      </c>
      <c r="B4392" s="7" t="s">
        <v>8888</v>
      </c>
      <c r="C4392" s="7" t="s">
        <v>4445</v>
      </c>
      <c r="D4392" s="7" t="s">
        <v>4462</v>
      </c>
      <c r="E4392" s="7" t="s">
        <v>0</v>
      </c>
      <c r="F4392" s="7" t="s">
        <v>0</v>
      </c>
      <c r="G4392" s="7">
        <v>1140</v>
      </c>
      <c r="H4392" s="7">
        <v>0</v>
      </c>
      <c r="I4392" s="7">
        <v>0</v>
      </c>
      <c r="J4392" s="7">
        <v>1140</v>
      </c>
      <c r="K4392" s="7" t="s">
        <v>0</v>
      </c>
      <c r="L4392" s="7">
        <v>1</v>
      </c>
      <c r="M4392" s="7" t="s">
        <v>8456</v>
      </c>
      <c r="N4392" s="7"/>
    </row>
    <row r="4393" spans="1:14" hidden="1" x14ac:dyDescent="0.35">
      <c r="A4393" s="7">
        <v>93491106</v>
      </c>
      <c r="B4393" s="7" t="s">
        <v>8889</v>
      </c>
      <c r="C4393" s="7" t="s">
        <v>4445</v>
      </c>
      <c r="D4393" s="7" t="s">
        <v>4462</v>
      </c>
      <c r="E4393" s="7" t="s">
        <v>0</v>
      </c>
      <c r="F4393" s="7" t="s">
        <v>0</v>
      </c>
      <c r="G4393" s="7">
        <v>120</v>
      </c>
      <c r="H4393" s="7">
        <v>0</v>
      </c>
      <c r="I4393" s="7">
        <v>0</v>
      </c>
      <c r="J4393" s="7">
        <v>120</v>
      </c>
      <c r="K4393" s="7" t="s">
        <v>0</v>
      </c>
      <c r="L4393" s="7">
        <v>1</v>
      </c>
      <c r="M4393" s="7" t="s">
        <v>8456</v>
      </c>
      <c r="N4393" s="7"/>
    </row>
    <row r="4394" spans="1:14" ht="26" hidden="1" x14ac:dyDescent="0.35">
      <c r="A4394" s="7">
        <v>93491112</v>
      </c>
      <c r="B4394" s="7" t="s">
        <v>8890</v>
      </c>
      <c r="C4394" s="7" t="s">
        <v>4445</v>
      </c>
      <c r="D4394" s="7" t="s">
        <v>4462</v>
      </c>
      <c r="E4394" s="7" t="s">
        <v>0</v>
      </c>
      <c r="F4394" s="7" t="s">
        <v>0</v>
      </c>
      <c r="G4394" s="7">
        <v>240</v>
      </c>
      <c r="H4394" s="7">
        <v>0</v>
      </c>
      <c r="I4394" s="7">
        <v>0</v>
      </c>
      <c r="J4394" s="7">
        <v>240</v>
      </c>
      <c r="K4394" s="7" t="s">
        <v>0</v>
      </c>
      <c r="L4394" s="7">
        <v>1</v>
      </c>
      <c r="M4394" s="7" t="s">
        <v>8456</v>
      </c>
      <c r="N4394" s="7" t="s">
        <v>4482</v>
      </c>
    </row>
    <row r="4395" spans="1:14" hidden="1" x14ac:dyDescent="0.35">
      <c r="A4395" s="7">
        <v>93491125</v>
      </c>
      <c r="B4395" s="7" t="s">
        <v>8891</v>
      </c>
      <c r="C4395" s="7" t="s">
        <v>4445</v>
      </c>
      <c r="D4395" s="7" t="s">
        <v>4462</v>
      </c>
      <c r="E4395" s="7" t="s">
        <v>0</v>
      </c>
      <c r="F4395" s="7" t="s">
        <v>0</v>
      </c>
      <c r="G4395" s="7">
        <v>790</v>
      </c>
      <c r="H4395" s="7">
        <v>0</v>
      </c>
      <c r="I4395" s="7">
        <v>0</v>
      </c>
      <c r="J4395" s="7">
        <v>790</v>
      </c>
      <c r="K4395" s="7" t="s">
        <v>0</v>
      </c>
      <c r="L4395" s="7">
        <v>1</v>
      </c>
      <c r="M4395" s="7" t="s">
        <v>8456</v>
      </c>
      <c r="N4395" s="7"/>
    </row>
    <row r="4396" spans="1:14" ht="26" hidden="1" x14ac:dyDescent="0.35">
      <c r="A4396" s="7">
        <v>93491130</v>
      </c>
      <c r="B4396" s="7" t="s">
        <v>8892</v>
      </c>
      <c r="C4396" s="7" t="s">
        <v>4445</v>
      </c>
      <c r="D4396" s="7" t="s">
        <v>4462</v>
      </c>
      <c r="E4396" s="7" t="s">
        <v>0</v>
      </c>
      <c r="F4396" s="7" t="s">
        <v>132</v>
      </c>
      <c r="G4396" s="7">
        <v>740.72</v>
      </c>
      <c r="H4396" s="7">
        <v>0</v>
      </c>
      <c r="I4396" s="7">
        <v>0</v>
      </c>
      <c r="J4396" s="7">
        <v>740.72</v>
      </c>
      <c r="K4396" s="7" t="s">
        <v>0</v>
      </c>
      <c r="L4396" s="7">
        <v>1</v>
      </c>
      <c r="M4396" s="7" t="s">
        <v>8456</v>
      </c>
      <c r="N4396" s="7"/>
    </row>
    <row r="4397" spans="1:14" hidden="1" x14ac:dyDescent="0.35">
      <c r="A4397" s="7">
        <v>93491141</v>
      </c>
      <c r="B4397" s="7" t="s">
        <v>8893</v>
      </c>
      <c r="C4397" s="7" t="s">
        <v>4445</v>
      </c>
      <c r="D4397" s="7" t="s">
        <v>4452</v>
      </c>
      <c r="E4397" s="7" t="s">
        <v>0</v>
      </c>
      <c r="F4397" s="7" t="s">
        <v>132</v>
      </c>
      <c r="G4397" s="7">
        <v>480</v>
      </c>
      <c r="H4397" s="7">
        <v>0</v>
      </c>
      <c r="I4397" s="7">
        <v>0</v>
      </c>
      <c r="J4397" s="7">
        <v>480</v>
      </c>
      <c r="K4397" s="7" t="s">
        <v>0</v>
      </c>
      <c r="L4397" s="7">
        <v>1</v>
      </c>
      <c r="M4397" s="7" t="s">
        <v>8456</v>
      </c>
      <c r="N4397" s="7"/>
    </row>
    <row r="4398" spans="1:14" hidden="1" x14ac:dyDescent="0.35">
      <c r="A4398" s="7">
        <v>93491143</v>
      </c>
      <c r="B4398" s="7" t="s">
        <v>8894</v>
      </c>
      <c r="C4398" s="7" t="s">
        <v>4445</v>
      </c>
      <c r="D4398" s="7" t="s">
        <v>4462</v>
      </c>
      <c r="E4398" s="7" t="s">
        <v>0</v>
      </c>
      <c r="F4398" s="7" t="s">
        <v>0</v>
      </c>
      <c r="G4398" s="7">
        <v>47.2</v>
      </c>
      <c r="H4398" s="7">
        <v>0</v>
      </c>
      <c r="I4398" s="7">
        <v>0</v>
      </c>
      <c r="J4398" s="7">
        <v>47.2</v>
      </c>
      <c r="K4398" s="7" t="s">
        <v>0</v>
      </c>
      <c r="L4398" s="7">
        <v>1</v>
      </c>
      <c r="M4398" s="7" t="s">
        <v>8456</v>
      </c>
      <c r="N4398" s="7"/>
    </row>
    <row r="4399" spans="1:14" ht="26" hidden="1" x14ac:dyDescent="0.35">
      <c r="A4399" s="7">
        <v>93491151</v>
      </c>
      <c r="B4399" s="7" t="s">
        <v>8895</v>
      </c>
      <c r="C4399" s="7" t="s">
        <v>4445</v>
      </c>
      <c r="D4399" s="7" t="s">
        <v>4462</v>
      </c>
      <c r="E4399" s="7" t="s">
        <v>0</v>
      </c>
      <c r="F4399" s="7" t="s">
        <v>132</v>
      </c>
      <c r="G4399" s="7">
        <v>3720</v>
      </c>
      <c r="H4399" s="7">
        <v>0</v>
      </c>
      <c r="I4399" s="7">
        <v>0</v>
      </c>
      <c r="J4399" s="7">
        <v>3720</v>
      </c>
      <c r="K4399" s="7" t="s">
        <v>0</v>
      </c>
      <c r="L4399" s="7">
        <v>1</v>
      </c>
      <c r="M4399" s="7" t="s">
        <v>8456</v>
      </c>
      <c r="N4399" s="7"/>
    </row>
    <row r="4400" spans="1:14" hidden="1" x14ac:dyDescent="0.35">
      <c r="A4400" s="7">
        <v>93491161</v>
      </c>
      <c r="B4400" s="7" t="s">
        <v>8896</v>
      </c>
      <c r="C4400" s="7" t="s">
        <v>4445</v>
      </c>
      <c r="D4400" s="7" t="s">
        <v>4462</v>
      </c>
      <c r="E4400" s="7" t="s">
        <v>0</v>
      </c>
      <c r="F4400" s="7" t="s">
        <v>0</v>
      </c>
      <c r="G4400" s="7">
        <v>234</v>
      </c>
      <c r="H4400" s="7">
        <v>0</v>
      </c>
      <c r="I4400" s="7">
        <v>0</v>
      </c>
      <c r="J4400" s="7">
        <v>234</v>
      </c>
      <c r="K4400" s="7" t="s">
        <v>0</v>
      </c>
      <c r="L4400" s="7">
        <v>1</v>
      </c>
      <c r="M4400" s="7" t="s">
        <v>8456</v>
      </c>
      <c r="N4400" s="7"/>
    </row>
    <row r="4401" spans="1:14" hidden="1" x14ac:dyDescent="0.35">
      <c r="A4401" s="7">
        <v>93491173</v>
      </c>
      <c r="B4401" s="7" t="s">
        <v>8897</v>
      </c>
      <c r="C4401" s="7" t="s">
        <v>4445</v>
      </c>
      <c r="D4401" s="7" t="s">
        <v>4462</v>
      </c>
      <c r="E4401" s="7" t="s">
        <v>0</v>
      </c>
      <c r="F4401" s="7" t="s">
        <v>0</v>
      </c>
      <c r="G4401" s="7">
        <v>604.79999999999995</v>
      </c>
      <c r="H4401" s="7">
        <v>0</v>
      </c>
      <c r="I4401" s="7">
        <v>0</v>
      </c>
      <c r="J4401" s="7">
        <v>604.79999999999995</v>
      </c>
      <c r="K4401" s="7" t="s">
        <v>0</v>
      </c>
      <c r="L4401" s="7">
        <v>1</v>
      </c>
      <c r="M4401" s="7" t="s">
        <v>8456</v>
      </c>
      <c r="N4401" s="7"/>
    </row>
    <row r="4402" spans="1:14" hidden="1" x14ac:dyDescent="0.35">
      <c r="A4402" s="7">
        <v>93491178</v>
      </c>
      <c r="B4402" s="7" t="s">
        <v>8898</v>
      </c>
      <c r="C4402" s="7" t="s">
        <v>4445</v>
      </c>
      <c r="D4402" s="7" t="s">
        <v>4452</v>
      </c>
      <c r="E4402" s="7" t="s">
        <v>0</v>
      </c>
      <c r="F4402" s="7" t="s">
        <v>132</v>
      </c>
      <c r="G4402" s="7">
        <v>3770</v>
      </c>
      <c r="H4402" s="7">
        <v>0</v>
      </c>
      <c r="I4402" s="7">
        <v>0</v>
      </c>
      <c r="J4402" s="7">
        <v>3770</v>
      </c>
      <c r="K4402" s="7" t="s">
        <v>0</v>
      </c>
      <c r="L4402" s="7">
        <v>1</v>
      </c>
      <c r="M4402" s="7" t="s">
        <v>8456</v>
      </c>
      <c r="N4402" s="7"/>
    </row>
    <row r="4403" spans="1:14" hidden="1" x14ac:dyDescent="0.35">
      <c r="A4403" s="7">
        <v>93491184</v>
      </c>
      <c r="B4403" s="7" t="s">
        <v>8899</v>
      </c>
      <c r="C4403" s="7" t="s">
        <v>4445</v>
      </c>
      <c r="D4403" s="7" t="s">
        <v>4452</v>
      </c>
      <c r="E4403" s="7" t="s">
        <v>0</v>
      </c>
      <c r="F4403" s="7" t="s">
        <v>132</v>
      </c>
      <c r="G4403" s="7">
        <v>720</v>
      </c>
      <c r="H4403" s="7">
        <v>0</v>
      </c>
      <c r="I4403" s="7">
        <v>0</v>
      </c>
      <c r="J4403" s="7">
        <v>720</v>
      </c>
      <c r="K4403" s="7" t="s">
        <v>0</v>
      </c>
      <c r="L4403" s="7">
        <v>1</v>
      </c>
      <c r="M4403" s="7" t="s">
        <v>8456</v>
      </c>
      <c r="N4403" s="7"/>
    </row>
    <row r="4404" spans="1:14" ht="26" hidden="1" x14ac:dyDescent="0.35">
      <c r="A4404" s="7">
        <v>93491190</v>
      </c>
      <c r="B4404" s="7" t="s">
        <v>8900</v>
      </c>
      <c r="C4404" s="7" t="s">
        <v>4445</v>
      </c>
      <c r="D4404" s="7" t="s">
        <v>4452</v>
      </c>
      <c r="E4404" s="7" t="s">
        <v>0</v>
      </c>
      <c r="F4404" s="7" t="s">
        <v>132</v>
      </c>
      <c r="G4404" s="7">
        <v>1500</v>
      </c>
      <c r="H4404" s="7">
        <v>0</v>
      </c>
      <c r="I4404" s="7">
        <v>0</v>
      </c>
      <c r="J4404" s="7">
        <v>1500</v>
      </c>
      <c r="K4404" s="7" t="s">
        <v>0</v>
      </c>
      <c r="L4404" s="7">
        <v>1</v>
      </c>
      <c r="M4404" s="7" t="s">
        <v>8456</v>
      </c>
      <c r="N4404" s="7"/>
    </row>
    <row r="4405" spans="1:14" ht="38.5" hidden="1" x14ac:dyDescent="0.35">
      <c r="A4405" s="7">
        <v>93491201</v>
      </c>
      <c r="B4405" s="7" t="s">
        <v>8901</v>
      </c>
      <c r="C4405" s="7" t="s">
        <v>4445</v>
      </c>
      <c r="D4405" s="7" t="s">
        <v>4462</v>
      </c>
      <c r="E4405" s="7" t="s">
        <v>0</v>
      </c>
      <c r="F4405" s="7" t="s">
        <v>0</v>
      </c>
      <c r="G4405" s="7">
        <v>90.84</v>
      </c>
      <c r="H4405" s="7">
        <v>0</v>
      </c>
      <c r="I4405" s="7">
        <v>0</v>
      </c>
      <c r="J4405" s="7">
        <v>90.84</v>
      </c>
      <c r="K4405" s="7" t="s">
        <v>0</v>
      </c>
      <c r="L4405" s="7">
        <v>1</v>
      </c>
      <c r="M4405" s="7" t="s">
        <v>8456</v>
      </c>
      <c r="N4405" s="7"/>
    </row>
    <row r="4406" spans="1:14" hidden="1" x14ac:dyDescent="0.35">
      <c r="A4406" s="7">
        <v>93491202</v>
      </c>
      <c r="B4406" s="7" t="s">
        <v>8902</v>
      </c>
      <c r="C4406" s="7" t="s">
        <v>4445</v>
      </c>
      <c r="D4406" s="7" t="s">
        <v>4452</v>
      </c>
      <c r="E4406" s="7" t="s">
        <v>0</v>
      </c>
      <c r="F4406" s="7" t="s">
        <v>132</v>
      </c>
      <c r="G4406" s="7">
        <v>1000</v>
      </c>
      <c r="H4406" s="7">
        <v>0</v>
      </c>
      <c r="I4406" s="7">
        <v>0</v>
      </c>
      <c r="J4406" s="7">
        <v>1000</v>
      </c>
      <c r="K4406" s="7" t="s">
        <v>0</v>
      </c>
      <c r="L4406" s="7">
        <v>1</v>
      </c>
      <c r="M4406" s="7" t="s">
        <v>8456</v>
      </c>
      <c r="N4406" s="7"/>
    </row>
    <row r="4407" spans="1:14" hidden="1" x14ac:dyDescent="0.35">
      <c r="A4407" s="7">
        <v>93491207</v>
      </c>
      <c r="B4407" s="7" t="s">
        <v>8903</v>
      </c>
      <c r="C4407" s="7" t="s">
        <v>4445</v>
      </c>
      <c r="D4407" s="7" t="s">
        <v>4452</v>
      </c>
      <c r="E4407" s="7" t="s">
        <v>0</v>
      </c>
      <c r="F4407" s="7" t="s">
        <v>132</v>
      </c>
      <c r="G4407" s="7">
        <v>228</v>
      </c>
      <c r="H4407" s="7">
        <v>0</v>
      </c>
      <c r="I4407" s="7">
        <v>0</v>
      </c>
      <c r="J4407" s="7">
        <v>228</v>
      </c>
      <c r="K4407" s="7" t="s">
        <v>0</v>
      </c>
      <c r="L4407" s="7">
        <v>2</v>
      </c>
      <c r="M4407" s="7" t="s">
        <v>8456</v>
      </c>
      <c r="N4407" s="7"/>
    </row>
    <row r="4408" spans="1:14" hidden="1" x14ac:dyDescent="0.35">
      <c r="A4408" s="7">
        <v>93491210</v>
      </c>
      <c r="B4408" s="7" t="s">
        <v>8904</v>
      </c>
      <c r="C4408" s="7" t="s">
        <v>4445</v>
      </c>
      <c r="D4408" s="7" t="s">
        <v>4462</v>
      </c>
      <c r="E4408" s="7" t="s">
        <v>0</v>
      </c>
      <c r="F4408" s="7" t="s">
        <v>132</v>
      </c>
      <c r="G4408" s="7">
        <v>1432.8</v>
      </c>
      <c r="H4408" s="7">
        <v>0</v>
      </c>
      <c r="I4408" s="7">
        <v>0</v>
      </c>
      <c r="J4408" s="7">
        <v>1432.8</v>
      </c>
      <c r="K4408" s="7" t="s">
        <v>0</v>
      </c>
      <c r="L4408" s="7">
        <v>1</v>
      </c>
      <c r="M4408" s="7" t="s">
        <v>8456</v>
      </c>
      <c r="N4408" s="7"/>
    </row>
    <row r="4409" spans="1:14" ht="26" x14ac:dyDescent="0.35">
      <c r="A4409" s="7">
        <v>93491212</v>
      </c>
      <c r="B4409" s="7" t="s">
        <v>8905</v>
      </c>
      <c r="C4409" s="7" t="s">
        <v>4445</v>
      </c>
      <c r="D4409" s="7" t="s">
        <v>4452</v>
      </c>
      <c r="E4409" s="7" t="s">
        <v>0</v>
      </c>
      <c r="F4409" s="7" t="s">
        <v>132</v>
      </c>
      <c r="G4409" s="7">
        <v>556.79999999999995</v>
      </c>
      <c r="H4409" s="7">
        <v>0</v>
      </c>
      <c r="I4409" s="7">
        <v>0</v>
      </c>
      <c r="J4409" s="7">
        <v>556.79999999999995</v>
      </c>
      <c r="K4409" s="7" t="s">
        <v>0</v>
      </c>
      <c r="L4409" s="7">
        <v>1</v>
      </c>
      <c r="M4409" s="7" t="s">
        <v>8456</v>
      </c>
      <c r="N4409" s="7"/>
    </row>
    <row r="4410" spans="1:14" ht="26" hidden="1" x14ac:dyDescent="0.35">
      <c r="A4410" s="7">
        <v>93491214</v>
      </c>
      <c r="B4410" s="7" t="s">
        <v>8906</v>
      </c>
      <c r="C4410" s="7" t="s">
        <v>4445</v>
      </c>
      <c r="D4410" s="7" t="s">
        <v>4462</v>
      </c>
      <c r="E4410" s="7" t="s">
        <v>0</v>
      </c>
      <c r="F4410" s="7" t="s">
        <v>132</v>
      </c>
      <c r="G4410" s="7">
        <v>4500</v>
      </c>
      <c r="H4410" s="7">
        <v>0</v>
      </c>
      <c r="I4410" s="7">
        <v>0</v>
      </c>
      <c r="J4410" s="7">
        <v>4500</v>
      </c>
      <c r="K4410" s="7" t="s">
        <v>0</v>
      </c>
      <c r="L4410" s="7">
        <v>1</v>
      </c>
      <c r="M4410" s="7" t="s">
        <v>8456</v>
      </c>
      <c r="N4410" s="7"/>
    </row>
    <row r="4411" spans="1:14" ht="26" hidden="1" x14ac:dyDescent="0.35">
      <c r="A4411" s="7">
        <v>93491218</v>
      </c>
      <c r="B4411" s="7" t="s">
        <v>8907</v>
      </c>
      <c r="C4411" s="7" t="s">
        <v>4445</v>
      </c>
      <c r="D4411" s="7" t="s">
        <v>4452</v>
      </c>
      <c r="E4411" s="7" t="s">
        <v>0</v>
      </c>
      <c r="F4411" s="7" t="s">
        <v>132</v>
      </c>
      <c r="G4411" s="7">
        <v>2500</v>
      </c>
      <c r="H4411" s="7">
        <v>0</v>
      </c>
      <c r="I4411" s="7">
        <v>0</v>
      </c>
      <c r="J4411" s="7">
        <v>2500</v>
      </c>
      <c r="K4411" s="7" t="s">
        <v>0</v>
      </c>
      <c r="L4411" s="7">
        <v>1</v>
      </c>
      <c r="M4411" s="7" t="s">
        <v>8456</v>
      </c>
      <c r="N4411" s="7"/>
    </row>
    <row r="4412" spans="1:14" ht="26" hidden="1" x14ac:dyDescent="0.35">
      <c r="A4412" s="7">
        <v>93491221</v>
      </c>
      <c r="B4412" s="7" t="s">
        <v>8908</v>
      </c>
      <c r="C4412" s="7" t="s">
        <v>4445</v>
      </c>
      <c r="D4412" s="7" t="s">
        <v>4452</v>
      </c>
      <c r="E4412" s="7" t="s">
        <v>0</v>
      </c>
      <c r="F4412" s="7" t="s">
        <v>132</v>
      </c>
      <c r="G4412" s="7">
        <v>1212</v>
      </c>
      <c r="H4412" s="7">
        <v>0</v>
      </c>
      <c r="I4412" s="7">
        <v>0</v>
      </c>
      <c r="J4412" s="7">
        <v>1212</v>
      </c>
      <c r="K4412" s="7" t="s">
        <v>0</v>
      </c>
      <c r="L4412" s="7">
        <v>1</v>
      </c>
      <c r="M4412" s="7" t="s">
        <v>8456</v>
      </c>
      <c r="N4412" s="7"/>
    </row>
    <row r="4413" spans="1:14" hidden="1" x14ac:dyDescent="0.35">
      <c r="A4413" s="7">
        <v>93491223</v>
      </c>
      <c r="B4413" s="7" t="s">
        <v>8909</v>
      </c>
      <c r="C4413" s="7" t="s">
        <v>4445</v>
      </c>
      <c r="D4413" s="7" t="s">
        <v>4452</v>
      </c>
      <c r="E4413" s="7" t="s">
        <v>0</v>
      </c>
      <c r="F4413" s="7" t="s">
        <v>0</v>
      </c>
      <c r="G4413" s="7">
        <v>54</v>
      </c>
      <c r="H4413" s="7">
        <v>0</v>
      </c>
      <c r="I4413" s="7">
        <v>0</v>
      </c>
      <c r="J4413" s="7">
        <v>54</v>
      </c>
      <c r="K4413" s="7" t="s">
        <v>0</v>
      </c>
      <c r="L4413" s="7">
        <v>6</v>
      </c>
      <c r="M4413" s="7" t="s">
        <v>8456</v>
      </c>
      <c r="N4413" s="7"/>
    </row>
    <row r="4414" spans="1:14" hidden="1" x14ac:dyDescent="0.35">
      <c r="A4414" s="7">
        <v>93491230</v>
      </c>
      <c r="B4414" s="7" t="s">
        <v>8910</v>
      </c>
      <c r="C4414" s="7" t="s">
        <v>4445</v>
      </c>
      <c r="D4414" s="7" t="s">
        <v>4462</v>
      </c>
      <c r="E4414" s="7" t="s">
        <v>0</v>
      </c>
      <c r="F4414" s="7" t="s">
        <v>132</v>
      </c>
      <c r="G4414" s="7">
        <v>1069.2</v>
      </c>
      <c r="H4414" s="7">
        <v>0</v>
      </c>
      <c r="I4414" s="7">
        <v>0</v>
      </c>
      <c r="J4414" s="7">
        <v>1069.2</v>
      </c>
      <c r="K4414" s="7" t="s">
        <v>0</v>
      </c>
      <c r="L4414" s="7">
        <v>1</v>
      </c>
      <c r="M4414" s="7" t="s">
        <v>8456</v>
      </c>
      <c r="N4414" s="7"/>
    </row>
    <row r="4415" spans="1:14" ht="38.5" hidden="1" x14ac:dyDescent="0.35">
      <c r="A4415" s="7">
        <v>93491242</v>
      </c>
      <c r="B4415" s="7" t="s">
        <v>8911</v>
      </c>
      <c r="C4415" s="7" t="s">
        <v>4445</v>
      </c>
      <c r="D4415" s="7" t="s">
        <v>4452</v>
      </c>
      <c r="E4415" s="7" t="s">
        <v>0</v>
      </c>
      <c r="F4415" s="7" t="s">
        <v>132</v>
      </c>
      <c r="G4415" s="7">
        <v>2606.4</v>
      </c>
      <c r="H4415" s="7">
        <v>0</v>
      </c>
      <c r="I4415" s="7">
        <v>0</v>
      </c>
      <c r="J4415" s="7">
        <v>2606.4</v>
      </c>
      <c r="K4415" s="7" t="s">
        <v>0</v>
      </c>
      <c r="L4415" s="7">
        <v>1</v>
      </c>
      <c r="M4415" s="7" t="s">
        <v>8456</v>
      </c>
      <c r="N4415" s="7"/>
    </row>
    <row r="4416" spans="1:14" hidden="1" x14ac:dyDescent="0.35">
      <c r="A4416" s="7">
        <v>93491247</v>
      </c>
      <c r="B4416" s="7" t="s">
        <v>8912</v>
      </c>
      <c r="C4416" s="7" t="s">
        <v>4445</v>
      </c>
      <c r="D4416" s="7" t="s">
        <v>4452</v>
      </c>
      <c r="E4416" s="7" t="s">
        <v>0</v>
      </c>
      <c r="F4416" s="7" t="s">
        <v>132</v>
      </c>
      <c r="G4416" s="7">
        <v>2300</v>
      </c>
      <c r="H4416" s="7">
        <v>0</v>
      </c>
      <c r="I4416" s="7">
        <v>0</v>
      </c>
      <c r="J4416" s="7">
        <v>2300</v>
      </c>
      <c r="K4416" s="7" t="s">
        <v>0</v>
      </c>
      <c r="L4416" s="7">
        <v>1</v>
      </c>
      <c r="M4416" s="7" t="s">
        <v>8456</v>
      </c>
      <c r="N4416" s="7"/>
    </row>
    <row r="4417" spans="1:14" ht="26" hidden="1" x14ac:dyDescent="0.35">
      <c r="A4417" s="7">
        <v>93491251</v>
      </c>
      <c r="B4417" s="7" t="s">
        <v>8913</v>
      </c>
      <c r="C4417" s="7" t="s">
        <v>4445</v>
      </c>
      <c r="D4417" s="7" t="s">
        <v>4452</v>
      </c>
      <c r="E4417" s="7" t="s">
        <v>0</v>
      </c>
      <c r="F4417" s="7" t="s">
        <v>132</v>
      </c>
      <c r="G4417" s="7">
        <v>5760</v>
      </c>
      <c r="H4417" s="7">
        <v>0</v>
      </c>
      <c r="I4417" s="7">
        <v>0</v>
      </c>
      <c r="J4417" s="7">
        <v>5760</v>
      </c>
      <c r="K4417" s="7" t="s">
        <v>0</v>
      </c>
      <c r="L4417" s="7">
        <v>1</v>
      </c>
      <c r="M4417" s="7" t="s">
        <v>8456</v>
      </c>
      <c r="N4417" s="7"/>
    </row>
    <row r="4418" spans="1:14" hidden="1" x14ac:dyDescent="0.35">
      <c r="A4418" s="7">
        <v>93491260</v>
      </c>
      <c r="B4418" s="7" t="s">
        <v>8914</v>
      </c>
      <c r="C4418" s="7" t="s">
        <v>4445</v>
      </c>
      <c r="D4418" s="7" t="s">
        <v>4462</v>
      </c>
      <c r="E4418" s="7" t="s">
        <v>0</v>
      </c>
      <c r="F4418" s="7" t="s">
        <v>0</v>
      </c>
      <c r="G4418" s="7">
        <v>140</v>
      </c>
      <c r="H4418" s="7">
        <v>0</v>
      </c>
      <c r="I4418" s="7">
        <v>0</v>
      </c>
      <c r="J4418" s="7">
        <v>140</v>
      </c>
      <c r="K4418" s="7" t="s">
        <v>0</v>
      </c>
      <c r="L4418" s="7">
        <v>3</v>
      </c>
      <c r="M4418" s="7" t="s">
        <v>8456</v>
      </c>
      <c r="N4418" s="7"/>
    </row>
    <row r="4419" spans="1:14" ht="26" hidden="1" x14ac:dyDescent="0.35">
      <c r="A4419" s="7">
        <v>93491455</v>
      </c>
      <c r="B4419" s="7" t="s">
        <v>8915</v>
      </c>
      <c r="C4419" s="7" t="s">
        <v>4445</v>
      </c>
      <c r="D4419" s="7" t="s">
        <v>4452</v>
      </c>
      <c r="E4419" s="7" t="s">
        <v>0</v>
      </c>
      <c r="F4419" s="7" t="s">
        <v>132</v>
      </c>
      <c r="G4419" s="7">
        <v>3300</v>
      </c>
      <c r="H4419" s="7">
        <v>0</v>
      </c>
      <c r="I4419" s="7">
        <v>0</v>
      </c>
      <c r="J4419" s="7">
        <v>3300</v>
      </c>
      <c r="K4419" s="7" t="s">
        <v>0</v>
      </c>
      <c r="L4419" s="7">
        <v>1</v>
      </c>
      <c r="M4419" s="7" t="s">
        <v>8456</v>
      </c>
      <c r="N4419" s="7"/>
    </row>
    <row r="4420" spans="1:14" ht="26" hidden="1" x14ac:dyDescent="0.35">
      <c r="A4420" s="7">
        <v>93491462</v>
      </c>
      <c r="B4420" s="7" t="s">
        <v>8916</v>
      </c>
      <c r="C4420" s="7" t="s">
        <v>4445</v>
      </c>
      <c r="D4420" s="7" t="s">
        <v>4452</v>
      </c>
      <c r="E4420" s="7" t="s">
        <v>0</v>
      </c>
      <c r="F4420" s="7" t="s">
        <v>132</v>
      </c>
      <c r="G4420" s="7">
        <v>938.47</v>
      </c>
      <c r="H4420" s="7">
        <v>0</v>
      </c>
      <c r="I4420" s="7">
        <v>0</v>
      </c>
      <c r="J4420" s="7">
        <v>938.47</v>
      </c>
      <c r="K4420" s="7" t="s">
        <v>0</v>
      </c>
      <c r="L4420" s="7">
        <v>1</v>
      </c>
      <c r="M4420" s="7" t="s">
        <v>8456</v>
      </c>
      <c r="N4420" s="7"/>
    </row>
    <row r="4421" spans="1:14" ht="26" hidden="1" x14ac:dyDescent="0.35">
      <c r="A4421" s="7">
        <v>93491519</v>
      </c>
      <c r="B4421" s="7" t="s">
        <v>8917</v>
      </c>
      <c r="C4421" s="7" t="s">
        <v>4445</v>
      </c>
      <c r="D4421" s="7" t="s">
        <v>4452</v>
      </c>
      <c r="E4421" s="7" t="s">
        <v>0</v>
      </c>
      <c r="F4421" s="7" t="s">
        <v>132</v>
      </c>
      <c r="G4421" s="7">
        <v>365</v>
      </c>
      <c r="H4421" s="7">
        <v>0</v>
      </c>
      <c r="I4421" s="7">
        <v>0</v>
      </c>
      <c r="J4421" s="7">
        <v>365</v>
      </c>
      <c r="K4421" s="7" t="s">
        <v>0</v>
      </c>
      <c r="L4421" s="7">
        <v>1</v>
      </c>
      <c r="M4421" s="7" t="s">
        <v>8456</v>
      </c>
      <c r="N4421" s="7"/>
    </row>
    <row r="4422" spans="1:14" hidden="1" x14ac:dyDescent="0.35">
      <c r="A4422" s="7">
        <v>93491524</v>
      </c>
      <c r="B4422" s="7" t="s">
        <v>8918</v>
      </c>
      <c r="C4422" s="7" t="s">
        <v>4445</v>
      </c>
      <c r="D4422" s="7" t="s">
        <v>4452</v>
      </c>
      <c r="E4422" s="7" t="s">
        <v>0</v>
      </c>
      <c r="F4422" s="7" t="s">
        <v>132</v>
      </c>
      <c r="G4422" s="7">
        <v>2900</v>
      </c>
      <c r="H4422" s="7">
        <v>0</v>
      </c>
      <c r="I4422" s="7">
        <v>0</v>
      </c>
      <c r="J4422" s="7">
        <v>2900</v>
      </c>
      <c r="K4422" s="7" t="s">
        <v>0</v>
      </c>
      <c r="L4422" s="7">
        <v>1</v>
      </c>
      <c r="M4422" s="7" t="s">
        <v>8456</v>
      </c>
      <c r="N4422" s="7"/>
    </row>
    <row r="4423" spans="1:14" hidden="1" x14ac:dyDescent="0.35">
      <c r="A4423" s="7">
        <v>93491532</v>
      </c>
      <c r="B4423" s="7" t="s">
        <v>8919</v>
      </c>
      <c r="C4423" s="7" t="s">
        <v>4445</v>
      </c>
      <c r="D4423" s="7" t="s">
        <v>4452</v>
      </c>
      <c r="E4423" s="7" t="s">
        <v>0</v>
      </c>
      <c r="F4423" s="7" t="s">
        <v>132</v>
      </c>
      <c r="G4423" s="7">
        <v>5900</v>
      </c>
      <c r="H4423" s="7">
        <v>0</v>
      </c>
      <c r="I4423" s="7">
        <v>0</v>
      </c>
      <c r="J4423" s="7">
        <v>5900</v>
      </c>
      <c r="K4423" s="7" t="s">
        <v>0</v>
      </c>
      <c r="L4423" s="7">
        <v>0</v>
      </c>
      <c r="M4423" s="7" t="s">
        <v>8456</v>
      </c>
      <c r="N4423" s="7"/>
    </row>
    <row r="4424" spans="1:14" hidden="1" x14ac:dyDescent="0.35">
      <c r="A4424" s="7">
        <v>93499715</v>
      </c>
      <c r="B4424" s="7" t="s">
        <v>8920</v>
      </c>
      <c r="C4424" s="7" t="s">
        <v>4445</v>
      </c>
      <c r="D4424" s="7" t="s">
        <v>4452</v>
      </c>
      <c r="E4424" s="7" t="s">
        <v>0</v>
      </c>
      <c r="F4424" s="7" t="s">
        <v>0</v>
      </c>
      <c r="G4424" s="7">
        <v>6</v>
      </c>
      <c r="H4424" s="7">
        <v>0</v>
      </c>
      <c r="I4424" s="7">
        <v>0</v>
      </c>
      <c r="J4424" s="7">
        <v>6</v>
      </c>
      <c r="K4424" s="7" t="s">
        <v>0</v>
      </c>
      <c r="L4424" s="7">
        <v>1</v>
      </c>
      <c r="M4424" s="7" t="s">
        <v>8456</v>
      </c>
      <c r="N4424" s="7"/>
    </row>
    <row r="4425" spans="1:14" hidden="1" x14ac:dyDescent="0.35">
      <c r="A4425" s="7">
        <v>93499721</v>
      </c>
      <c r="B4425" s="7" t="s">
        <v>8921</v>
      </c>
      <c r="C4425" s="7" t="s">
        <v>4445</v>
      </c>
      <c r="D4425" s="7" t="s">
        <v>4462</v>
      </c>
      <c r="E4425" s="7" t="s">
        <v>0</v>
      </c>
      <c r="F4425" s="7" t="s">
        <v>0</v>
      </c>
      <c r="G4425" s="7">
        <v>10</v>
      </c>
      <c r="H4425" s="7">
        <v>0</v>
      </c>
      <c r="I4425" s="7">
        <v>0</v>
      </c>
      <c r="J4425" s="7">
        <v>10</v>
      </c>
      <c r="K4425" s="7" t="s">
        <v>0</v>
      </c>
      <c r="L4425" s="7">
        <v>0</v>
      </c>
      <c r="M4425" s="7" t="s">
        <v>8456</v>
      </c>
      <c r="N4425" s="7"/>
    </row>
    <row r="4426" spans="1:14" hidden="1" x14ac:dyDescent="0.35">
      <c r="A4426" s="7">
        <v>93499723</v>
      </c>
      <c r="B4426" s="7" t="s">
        <v>8922</v>
      </c>
      <c r="C4426" s="7" t="s">
        <v>4445</v>
      </c>
      <c r="D4426" s="7" t="s">
        <v>4462</v>
      </c>
      <c r="E4426" s="7" t="s">
        <v>0</v>
      </c>
      <c r="F4426" s="7" t="s">
        <v>0</v>
      </c>
      <c r="G4426" s="7">
        <v>15</v>
      </c>
      <c r="H4426" s="7">
        <v>0</v>
      </c>
      <c r="I4426" s="7">
        <v>0</v>
      </c>
      <c r="J4426" s="7">
        <v>15</v>
      </c>
      <c r="K4426" s="7" t="s">
        <v>0</v>
      </c>
      <c r="L4426" s="7">
        <v>1</v>
      </c>
      <c r="M4426" s="7" t="s">
        <v>8456</v>
      </c>
      <c r="N4426" s="7"/>
    </row>
    <row r="4427" spans="1:14" ht="26" hidden="1" x14ac:dyDescent="0.35">
      <c r="A4427" s="7">
        <v>93499742</v>
      </c>
      <c r="B4427" s="7" t="s">
        <v>8923</v>
      </c>
      <c r="C4427" s="7" t="s">
        <v>4445</v>
      </c>
      <c r="D4427" s="7" t="s">
        <v>4462</v>
      </c>
      <c r="E4427" s="7" t="s">
        <v>0</v>
      </c>
      <c r="F4427" s="7" t="s">
        <v>0</v>
      </c>
      <c r="G4427" s="7">
        <v>10</v>
      </c>
      <c r="H4427" s="7">
        <v>0</v>
      </c>
      <c r="I4427" s="7">
        <v>0</v>
      </c>
      <c r="J4427" s="7">
        <v>10</v>
      </c>
      <c r="K4427" s="7" t="s">
        <v>0</v>
      </c>
      <c r="L4427" s="7">
        <v>1</v>
      </c>
      <c r="M4427" s="7" t="s">
        <v>8456</v>
      </c>
      <c r="N4427" s="7"/>
    </row>
    <row r="4428" spans="1:14" hidden="1" x14ac:dyDescent="0.35">
      <c r="A4428" s="7">
        <v>93499744</v>
      </c>
      <c r="B4428" s="7" t="s">
        <v>8924</v>
      </c>
      <c r="C4428" s="7" t="s">
        <v>4445</v>
      </c>
      <c r="D4428" s="7" t="s">
        <v>4462</v>
      </c>
      <c r="E4428" s="7" t="s">
        <v>0</v>
      </c>
      <c r="F4428" s="7" t="s">
        <v>0</v>
      </c>
      <c r="G4428" s="7">
        <v>28</v>
      </c>
      <c r="H4428" s="7">
        <v>0</v>
      </c>
      <c r="I4428" s="7">
        <v>0</v>
      </c>
      <c r="J4428" s="7">
        <v>28</v>
      </c>
      <c r="K4428" s="7" t="s">
        <v>0</v>
      </c>
      <c r="L4428" s="7">
        <v>1</v>
      </c>
      <c r="M4428" s="7" t="s">
        <v>8456</v>
      </c>
      <c r="N4428" s="7"/>
    </row>
    <row r="4429" spans="1:14" ht="26" hidden="1" x14ac:dyDescent="0.35">
      <c r="A4429" s="7">
        <v>93499805</v>
      </c>
      <c r="B4429" s="7" t="s">
        <v>8925</v>
      </c>
      <c r="C4429" s="7" t="s">
        <v>4445</v>
      </c>
      <c r="D4429" s="7" t="s">
        <v>4452</v>
      </c>
      <c r="E4429" s="7" t="s">
        <v>0</v>
      </c>
      <c r="F4429" s="7" t="s">
        <v>132</v>
      </c>
      <c r="G4429" s="7">
        <v>685.2</v>
      </c>
      <c r="H4429" s="7">
        <v>0</v>
      </c>
      <c r="I4429" s="7">
        <v>0</v>
      </c>
      <c r="J4429" s="7">
        <v>685.2</v>
      </c>
      <c r="K4429" s="7" t="s">
        <v>0</v>
      </c>
      <c r="L4429" s="7">
        <v>1</v>
      </c>
      <c r="M4429" s="7" t="s">
        <v>8456</v>
      </c>
      <c r="N4429" s="7"/>
    </row>
    <row r="4430" spans="1:14" ht="26" hidden="1" x14ac:dyDescent="0.35">
      <c r="A4430" s="7">
        <v>93499812</v>
      </c>
      <c r="B4430" s="7" t="s">
        <v>8926</v>
      </c>
      <c r="C4430" s="7" t="s">
        <v>4445</v>
      </c>
      <c r="D4430" s="7" t="s">
        <v>4462</v>
      </c>
      <c r="E4430" s="7" t="s">
        <v>0</v>
      </c>
      <c r="F4430" s="7" t="s">
        <v>132</v>
      </c>
      <c r="G4430" s="7">
        <v>261</v>
      </c>
      <c r="H4430" s="7">
        <v>0</v>
      </c>
      <c r="I4430" s="7">
        <v>0</v>
      </c>
      <c r="J4430" s="7">
        <v>261</v>
      </c>
      <c r="K4430" s="7" t="s">
        <v>0</v>
      </c>
      <c r="L4430" s="7">
        <v>1</v>
      </c>
      <c r="M4430" s="7" t="s">
        <v>8456</v>
      </c>
      <c r="N4430" s="7"/>
    </row>
    <row r="4431" spans="1:14" ht="26" hidden="1" x14ac:dyDescent="0.35">
      <c r="A4431" s="7">
        <v>93499821</v>
      </c>
      <c r="B4431" s="7" t="s">
        <v>8927</v>
      </c>
      <c r="C4431" s="7" t="s">
        <v>4445</v>
      </c>
      <c r="D4431" s="7" t="s">
        <v>4452</v>
      </c>
      <c r="E4431" s="7" t="s">
        <v>0</v>
      </c>
      <c r="F4431" s="7" t="s">
        <v>132</v>
      </c>
      <c r="G4431" s="7">
        <v>1684.34</v>
      </c>
      <c r="H4431" s="7">
        <v>0</v>
      </c>
      <c r="I4431" s="7">
        <v>0</v>
      </c>
      <c r="J4431" s="7">
        <v>1684.34</v>
      </c>
      <c r="K4431" s="7" t="s">
        <v>0</v>
      </c>
      <c r="L4431" s="7">
        <v>1</v>
      </c>
      <c r="M4431" s="7" t="s">
        <v>8456</v>
      </c>
      <c r="N4431" s="7"/>
    </row>
    <row r="4432" spans="1:14" ht="26" hidden="1" x14ac:dyDescent="0.35">
      <c r="A4432" s="7">
        <v>93499832</v>
      </c>
      <c r="B4432" s="7" t="s">
        <v>8928</v>
      </c>
      <c r="C4432" s="7" t="s">
        <v>4445</v>
      </c>
      <c r="D4432" s="7" t="s">
        <v>4462</v>
      </c>
      <c r="E4432" s="7" t="s">
        <v>0</v>
      </c>
      <c r="F4432" s="7" t="s">
        <v>132</v>
      </c>
      <c r="G4432" s="7">
        <v>108</v>
      </c>
      <c r="H4432" s="7">
        <v>0</v>
      </c>
      <c r="I4432" s="7">
        <v>0</v>
      </c>
      <c r="J4432" s="7">
        <v>108</v>
      </c>
      <c r="K4432" s="7" t="s">
        <v>0</v>
      </c>
      <c r="L4432" s="7">
        <v>1</v>
      </c>
      <c r="M4432" s="7" t="s">
        <v>8456</v>
      </c>
      <c r="N4432" s="7"/>
    </row>
    <row r="4433" spans="1:14" hidden="1" x14ac:dyDescent="0.35">
      <c r="A4433" s="7">
        <v>93501010</v>
      </c>
      <c r="B4433" s="7" t="s">
        <v>8929</v>
      </c>
      <c r="C4433" s="7" t="s">
        <v>4445</v>
      </c>
      <c r="D4433" s="7" t="s">
        <v>4452</v>
      </c>
      <c r="E4433" s="7" t="s">
        <v>0</v>
      </c>
      <c r="F4433" s="7" t="s">
        <v>132</v>
      </c>
      <c r="G4433" s="7">
        <v>320</v>
      </c>
      <c r="H4433" s="7">
        <v>0</v>
      </c>
      <c r="I4433" s="7">
        <v>0</v>
      </c>
      <c r="J4433" s="7">
        <v>320</v>
      </c>
      <c r="K4433" s="7" t="s">
        <v>0</v>
      </c>
      <c r="L4433" s="7">
        <v>1</v>
      </c>
      <c r="M4433" s="7" t="s">
        <v>8456</v>
      </c>
      <c r="N4433" s="7"/>
    </row>
    <row r="4434" spans="1:14" hidden="1" x14ac:dyDescent="0.35">
      <c r="A4434" s="7">
        <v>93502007</v>
      </c>
      <c r="B4434" s="7" t="s">
        <v>8930</v>
      </c>
      <c r="C4434" s="7" t="s">
        <v>4445</v>
      </c>
      <c r="D4434" s="7" t="s">
        <v>4462</v>
      </c>
      <c r="E4434" s="7" t="s">
        <v>0</v>
      </c>
      <c r="F4434" s="7" t="s">
        <v>132</v>
      </c>
      <c r="G4434" s="7">
        <v>360</v>
      </c>
      <c r="H4434" s="7">
        <v>0</v>
      </c>
      <c r="I4434" s="7">
        <v>0</v>
      </c>
      <c r="J4434" s="7">
        <v>360</v>
      </c>
      <c r="K4434" s="7" t="s">
        <v>0</v>
      </c>
      <c r="L4434" s="7">
        <v>1</v>
      </c>
      <c r="M4434" s="7" t="s">
        <v>8456</v>
      </c>
      <c r="N4434" s="7"/>
    </row>
    <row r="4435" spans="1:14" hidden="1" x14ac:dyDescent="0.35">
      <c r="A4435" s="7">
        <v>93898730</v>
      </c>
      <c r="B4435" s="7" t="s">
        <v>8931</v>
      </c>
      <c r="C4435" s="7" t="s">
        <v>4445</v>
      </c>
      <c r="D4435" s="7" t="s">
        <v>4452</v>
      </c>
      <c r="E4435" s="7" t="s">
        <v>0</v>
      </c>
      <c r="F4435" s="7" t="s">
        <v>132</v>
      </c>
      <c r="G4435" s="7">
        <v>120</v>
      </c>
      <c r="H4435" s="7">
        <v>0</v>
      </c>
      <c r="I4435" s="7">
        <v>0</v>
      </c>
      <c r="J4435" s="7">
        <v>120</v>
      </c>
      <c r="K4435" s="7" t="s">
        <v>0</v>
      </c>
      <c r="L4435" s="7">
        <v>2</v>
      </c>
      <c r="M4435" s="7" t="s">
        <v>8456</v>
      </c>
      <c r="N4435" s="7"/>
    </row>
    <row r="4436" spans="1:14" ht="26" hidden="1" x14ac:dyDescent="0.35">
      <c r="A4436" s="7">
        <v>93481481</v>
      </c>
      <c r="B4436" s="7" t="s">
        <v>8932</v>
      </c>
      <c r="C4436" s="7" t="s">
        <v>4445</v>
      </c>
      <c r="D4436" s="7" t="s">
        <v>4462</v>
      </c>
      <c r="E4436" s="7" t="s">
        <v>0</v>
      </c>
      <c r="F4436" s="7" t="s">
        <v>132</v>
      </c>
      <c r="G4436" s="7">
        <v>46.28</v>
      </c>
      <c r="H4436" s="7">
        <v>0</v>
      </c>
      <c r="I4436" s="7">
        <v>0</v>
      </c>
      <c r="J4436" s="7">
        <v>46.28</v>
      </c>
      <c r="K4436" s="7" t="s">
        <v>0</v>
      </c>
      <c r="L4436" s="7">
        <v>1</v>
      </c>
      <c r="M4436" s="7" t="s">
        <v>4547</v>
      </c>
      <c r="N4436" s="7"/>
    </row>
    <row r="4437" spans="1:14" ht="26" hidden="1" x14ac:dyDescent="0.35">
      <c r="A4437" s="7">
        <v>93481524</v>
      </c>
      <c r="B4437" s="7" t="s">
        <v>8933</v>
      </c>
      <c r="C4437" s="7" t="s">
        <v>4445</v>
      </c>
      <c r="D4437" s="7" t="s">
        <v>4446</v>
      </c>
      <c r="E4437" s="7" t="s">
        <v>0</v>
      </c>
      <c r="F4437" s="7" t="s">
        <v>0</v>
      </c>
      <c r="G4437" s="7">
        <v>24.5</v>
      </c>
      <c r="H4437" s="7">
        <v>0</v>
      </c>
      <c r="I4437" s="7">
        <v>0</v>
      </c>
      <c r="J4437" s="7">
        <v>24.5</v>
      </c>
      <c r="K4437" s="7" t="s">
        <v>0</v>
      </c>
      <c r="L4437" s="7">
        <v>1</v>
      </c>
      <c r="M4437" s="7" t="s">
        <v>8456</v>
      </c>
      <c r="N4437" s="7"/>
    </row>
    <row r="4438" spans="1:14" ht="26" hidden="1" x14ac:dyDescent="0.35">
      <c r="A4438" s="7">
        <v>93481536</v>
      </c>
      <c r="B4438" s="7" t="s">
        <v>8934</v>
      </c>
      <c r="C4438" s="7" t="s">
        <v>4445</v>
      </c>
      <c r="D4438" s="7" t="s">
        <v>4446</v>
      </c>
      <c r="E4438" s="7" t="s">
        <v>0</v>
      </c>
      <c r="F4438" s="7" t="s">
        <v>0</v>
      </c>
      <c r="G4438" s="7">
        <v>20.5</v>
      </c>
      <c r="H4438" s="7">
        <v>0</v>
      </c>
      <c r="I4438" s="7">
        <v>0</v>
      </c>
      <c r="J4438" s="7">
        <v>20.5</v>
      </c>
      <c r="K4438" s="7" t="s">
        <v>0</v>
      </c>
      <c r="L4438" s="7">
        <v>1</v>
      </c>
      <c r="M4438" s="7" t="s">
        <v>8456</v>
      </c>
      <c r="N4438" s="7"/>
    </row>
    <row r="4439" spans="1:14" hidden="1" x14ac:dyDescent="0.35">
      <c r="A4439" s="7">
        <v>95100010</v>
      </c>
      <c r="B4439" s="7" t="s">
        <v>8935</v>
      </c>
      <c r="C4439" s="7" t="s">
        <v>4445</v>
      </c>
      <c r="D4439" s="7" t="s">
        <v>4462</v>
      </c>
      <c r="E4439" s="7" t="s">
        <v>0</v>
      </c>
      <c r="F4439" s="7" t="s">
        <v>132</v>
      </c>
      <c r="G4439" s="7">
        <v>100</v>
      </c>
      <c r="H4439" s="7">
        <v>0</v>
      </c>
      <c r="I4439" s="7">
        <v>0</v>
      </c>
      <c r="J4439" s="7">
        <v>100</v>
      </c>
      <c r="K4439" s="7" t="s">
        <v>0</v>
      </c>
      <c r="L4439" s="7">
        <v>0</v>
      </c>
      <c r="M4439" s="7" t="s">
        <v>8936</v>
      </c>
      <c r="N4439" s="7"/>
    </row>
    <row r="4440" spans="1:14" hidden="1" x14ac:dyDescent="0.35">
      <c r="A4440" s="7">
        <v>95100014</v>
      </c>
      <c r="B4440" s="7" t="s">
        <v>8937</v>
      </c>
      <c r="C4440" s="7" t="s">
        <v>4445</v>
      </c>
      <c r="D4440" s="7" t="s">
        <v>4462</v>
      </c>
      <c r="E4440" s="7" t="s">
        <v>0</v>
      </c>
      <c r="F4440" s="7" t="s">
        <v>0</v>
      </c>
      <c r="G4440" s="7">
        <v>50</v>
      </c>
      <c r="H4440" s="7">
        <v>0</v>
      </c>
      <c r="I4440" s="7">
        <v>0</v>
      </c>
      <c r="J4440" s="7">
        <v>50</v>
      </c>
      <c r="K4440" s="7" t="s">
        <v>0</v>
      </c>
      <c r="L4440" s="7">
        <v>0</v>
      </c>
      <c r="M4440" s="7" t="s">
        <v>8936</v>
      </c>
      <c r="N4440" s="7"/>
    </row>
    <row r="4441" spans="1:14" hidden="1" x14ac:dyDescent="0.35">
      <c r="A4441" s="7">
        <v>95100020</v>
      </c>
      <c r="B4441" s="7" t="s">
        <v>8938</v>
      </c>
      <c r="C4441" s="7" t="s">
        <v>4445</v>
      </c>
      <c r="D4441" s="7" t="s">
        <v>4462</v>
      </c>
      <c r="E4441" s="7" t="s">
        <v>0</v>
      </c>
      <c r="F4441" s="7" t="s">
        <v>132</v>
      </c>
      <c r="G4441" s="7">
        <v>500</v>
      </c>
      <c r="H4441" s="7">
        <v>0</v>
      </c>
      <c r="I4441" s="7">
        <v>0</v>
      </c>
      <c r="J4441" s="7">
        <v>500</v>
      </c>
      <c r="K4441" s="7" t="s">
        <v>0</v>
      </c>
      <c r="L4441" s="7">
        <v>0</v>
      </c>
      <c r="M4441" s="7" t="s">
        <v>8936</v>
      </c>
      <c r="N4441" s="7"/>
    </row>
    <row r="4442" spans="1:14" hidden="1" x14ac:dyDescent="0.35">
      <c r="A4442" s="7">
        <v>95100021</v>
      </c>
      <c r="B4442" s="7" t="s">
        <v>8939</v>
      </c>
      <c r="C4442" s="7" t="s">
        <v>4445</v>
      </c>
      <c r="D4442" s="7" t="s">
        <v>4462</v>
      </c>
      <c r="E4442" s="7" t="s">
        <v>0</v>
      </c>
      <c r="F4442" s="7" t="s">
        <v>132</v>
      </c>
      <c r="G4442" s="7">
        <v>600</v>
      </c>
      <c r="H4442" s="7">
        <v>0</v>
      </c>
      <c r="I4442" s="7">
        <v>0</v>
      </c>
      <c r="J4442" s="7">
        <v>600</v>
      </c>
      <c r="K4442" s="7" t="s">
        <v>0</v>
      </c>
      <c r="L4442" s="7">
        <v>0</v>
      </c>
      <c r="M4442" s="7" t="s">
        <v>8936</v>
      </c>
      <c r="N4442" s="7"/>
    </row>
    <row r="4443" spans="1:14" hidden="1" x14ac:dyDescent="0.35">
      <c r="A4443" s="7">
        <v>95100024</v>
      </c>
      <c r="B4443" s="7" t="s">
        <v>8940</v>
      </c>
      <c r="C4443" s="7" t="s">
        <v>4445</v>
      </c>
      <c r="D4443" s="7" t="s">
        <v>4462</v>
      </c>
      <c r="E4443" s="7" t="s">
        <v>0</v>
      </c>
      <c r="F4443" s="7" t="s">
        <v>0</v>
      </c>
      <c r="G4443" s="7">
        <v>100</v>
      </c>
      <c r="H4443" s="7">
        <v>0</v>
      </c>
      <c r="I4443" s="7">
        <v>0</v>
      </c>
      <c r="J4443" s="7">
        <v>100</v>
      </c>
      <c r="K4443" s="7" t="s">
        <v>0</v>
      </c>
      <c r="L4443" s="7">
        <v>0</v>
      </c>
      <c r="M4443" s="7" t="s">
        <v>8936</v>
      </c>
      <c r="N4443" s="7"/>
    </row>
    <row r="4444" spans="1:14" hidden="1" x14ac:dyDescent="0.35">
      <c r="A4444" s="7">
        <v>95100301</v>
      </c>
      <c r="B4444" s="7" t="s">
        <v>8941</v>
      </c>
      <c r="C4444" s="7" t="s">
        <v>4445</v>
      </c>
      <c r="D4444" s="7" t="s">
        <v>4462</v>
      </c>
      <c r="E4444" s="7" t="s">
        <v>0</v>
      </c>
      <c r="F4444" s="7" t="s">
        <v>132</v>
      </c>
      <c r="G4444" s="7">
        <v>3</v>
      </c>
      <c r="H4444" s="7">
        <v>0</v>
      </c>
      <c r="I4444" s="7">
        <v>0</v>
      </c>
      <c r="J4444" s="7">
        <v>3</v>
      </c>
      <c r="K4444" s="7" t="s">
        <v>0</v>
      </c>
      <c r="L4444" s="7">
        <v>0</v>
      </c>
      <c r="M4444" s="7" t="s">
        <v>8936</v>
      </c>
      <c r="N4444" s="7"/>
    </row>
  </sheetData>
  <autoFilter ref="A4:N4444" xr:uid="{FF4DA972-82CA-42F5-B53F-7B57EE2A1964}">
    <filterColumn colId="1">
      <filters>
        <filter val="ARTROSCOPIA P/ DIAGNOSTICO COM OU SEM BIOPSIA SINOVIAL (EXCLUI ARTICULACAO TEMPOROMANDIBULAR)"/>
        <filter val="EQUIPO PARA IRRIGACAO ARTROSCOPIA EM BOMBA COM SENSOR (ANEXAR EMBALAGEM EM PRONTUARIO)"/>
        <filter val="LAMINA DE SHAVER PARA ARTROSCOPIA DE JOELHO/OMBRO (ANEXAR EMBALAGEM EM PRONTUARIO)"/>
        <filter val="LAMINA DE SHAVER PARA ARTROSCOPIA DE PEQUENAS ARTICULACOES (ANEXAR EMBALAGEM EM PRONTUARIO)"/>
        <filter val="LAMINA DE SHAVER PARA ARTROSCOPIA DE QUADRIL (ANEXAR EMBALAGEM EM PRONTUARIO)"/>
        <filter val="PONTEIRA DE ABLACAO POR RADIOFREQUENCIA PARA ARTROSCOPIA (ANEXAR EMBALAGEM EM PRONTUARIO)"/>
      </filters>
    </filterColumn>
  </autoFilter>
  <mergeCells count="2">
    <mergeCell ref="A1:N1"/>
    <mergeCell ref="A2:N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BDCAA-9ABA-4BB5-9DCB-3BB5D8C4BB35}">
  <dimension ref="A1:C10"/>
  <sheetViews>
    <sheetView workbookViewId="0">
      <selection activeCell="F11" sqref="F11"/>
    </sheetView>
  </sheetViews>
  <sheetFormatPr defaultRowHeight="14.5" x14ac:dyDescent="0.35"/>
  <cols>
    <col min="2" max="2" width="13.26953125" bestFit="1" customWidth="1"/>
  </cols>
  <sheetData>
    <row r="1" spans="1:3" x14ac:dyDescent="0.35">
      <c r="A1" s="131" t="s">
        <v>4421</v>
      </c>
      <c r="B1" s="131"/>
      <c r="C1" s="18" t="s">
        <v>8953</v>
      </c>
    </row>
    <row r="2" spans="1:3" x14ac:dyDescent="0.35">
      <c r="A2" s="19">
        <v>0</v>
      </c>
      <c r="B2" s="19" t="s">
        <v>8954</v>
      </c>
      <c r="C2" s="20"/>
    </row>
    <row r="3" spans="1:3" x14ac:dyDescent="0.35">
      <c r="A3" s="19">
        <v>1</v>
      </c>
      <c r="B3" s="19" t="s">
        <v>23</v>
      </c>
      <c r="C3" s="20">
        <v>135.4862</v>
      </c>
    </row>
    <row r="4" spans="1:3" x14ac:dyDescent="0.35">
      <c r="A4" s="19">
        <v>2</v>
      </c>
      <c r="B4" s="19" t="s">
        <v>41</v>
      </c>
      <c r="C4" s="20">
        <v>193.55759999999998</v>
      </c>
    </row>
    <row r="5" spans="1:3" x14ac:dyDescent="0.35">
      <c r="A5" s="19">
        <v>3</v>
      </c>
      <c r="B5" s="19" t="s">
        <v>16</v>
      </c>
      <c r="C5" s="20">
        <v>286.47390000000001</v>
      </c>
    </row>
    <row r="6" spans="1:3" x14ac:dyDescent="0.35">
      <c r="A6" s="19">
        <v>4</v>
      </c>
      <c r="B6" s="19" t="s">
        <v>448</v>
      </c>
      <c r="C6" s="20">
        <v>387.11519999999996</v>
      </c>
    </row>
    <row r="7" spans="1:3" x14ac:dyDescent="0.35">
      <c r="A7" s="19">
        <v>5</v>
      </c>
      <c r="B7" s="19" t="s">
        <v>388</v>
      </c>
      <c r="C7" s="20">
        <v>580.68309999999997</v>
      </c>
    </row>
    <row r="8" spans="1:3" x14ac:dyDescent="0.35">
      <c r="A8" s="19">
        <v>6</v>
      </c>
      <c r="B8" s="19" t="s">
        <v>484</v>
      </c>
      <c r="C8" s="20">
        <v>851.65550000000007</v>
      </c>
    </row>
    <row r="9" spans="1:3" x14ac:dyDescent="0.35">
      <c r="A9" s="19">
        <v>7</v>
      </c>
      <c r="B9" s="19" t="s">
        <v>398</v>
      </c>
      <c r="C9" s="20">
        <v>1238.7913000000001</v>
      </c>
    </row>
    <row r="10" spans="1:3" x14ac:dyDescent="0.35">
      <c r="A10" s="19">
        <v>8</v>
      </c>
      <c r="B10" s="19" t="s">
        <v>2185</v>
      </c>
      <c r="C10" s="20">
        <v>1556.2270000000001</v>
      </c>
    </row>
  </sheetData>
  <mergeCells count="1">
    <mergeCell ref="A1:B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B76F-F3C3-467F-A7C3-B118D0245C6E}">
  <dimension ref="A1:B20"/>
  <sheetViews>
    <sheetView workbookViewId="0">
      <selection activeCell="E14" sqref="E14"/>
    </sheetView>
  </sheetViews>
  <sheetFormatPr defaultRowHeight="14.5" x14ac:dyDescent="0.35"/>
  <cols>
    <col min="1" max="1" width="33.1796875" bestFit="1" customWidth="1"/>
  </cols>
  <sheetData>
    <row r="1" spans="1:2" ht="15.5" x14ac:dyDescent="0.35">
      <c r="A1" s="21" t="s">
        <v>8955</v>
      </c>
      <c r="B1" s="22" t="s">
        <v>8956</v>
      </c>
    </row>
    <row r="2" spans="1:2" ht="15.5" x14ac:dyDescent="0.35">
      <c r="A2" s="23">
        <v>12.56</v>
      </c>
    </row>
    <row r="3" spans="1:2" ht="15.5" x14ac:dyDescent="0.35">
      <c r="A3" s="21" t="s">
        <v>8957</v>
      </c>
      <c r="B3" s="22" t="s">
        <v>8958</v>
      </c>
    </row>
    <row r="4" spans="1:2" x14ac:dyDescent="0.35">
      <c r="A4" s="24">
        <v>12.94</v>
      </c>
    </row>
    <row r="6" spans="1:2" ht="15.5" x14ac:dyDescent="0.35">
      <c r="A6" s="21" t="s">
        <v>8959</v>
      </c>
      <c r="B6" s="22" t="s">
        <v>8960</v>
      </c>
    </row>
    <row r="7" spans="1:2" ht="15.5" x14ac:dyDescent="0.35">
      <c r="A7" s="23">
        <v>13.19</v>
      </c>
    </row>
    <row r="9" spans="1:2" ht="15.5" x14ac:dyDescent="0.35">
      <c r="A9" s="10" t="s">
        <v>8961</v>
      </c>
    </row>
    <row r="10" spans="1:2" ht="15.5" x14ac:dyDescent="0.35">
      <c r="A10" s="23">
        <v>14.05</v>
      </c>
    </row>
    <row r="12" spans="1:2" ht="15.5" x14ac:dyDescent="0.35">
      <c r="A12" s="10" t="s">
        <v>8962</v>
      </c>
    </row>
    <row r="13" spans="1:2" ht="15.5" x14ac:dyDescent="0.35">
      <c r="A13" s="23">
        <v>14.293065</v>
      </c>
    </row>
    <row r="15" spans="1:2" ht="15.5" x14ac:dyDescent="0.35">
      <c r="A15" s="10" t="s">
        <v>8963</v>
      </c>
    </row>
    <row r="16" spans="1:2" ht="15.5" x14ac:dyDescent="0.35">
      <c r="A16" s="23">
        <v>14.81</v>
      </c>
    </row>
    <row r="18" spans="1:1" ht="15.5" x14ac:dyDescent="0.35">
      <c r="A18" s="10" t="s">
        <v>8964</v>
      </c>
    </row>
    <row r="19" spans="1:1" ht="15.5" x14ac:dyDescent="0.35">
      <c r="A19" s="23">
        <v>15.25</v>
      </c>
    </row>
    <row r="20" spans="1:1" x14ac:dyDescent="0.35">
      <c r="A20" s="25"/>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PAINEL</vt:lpstr>
      <vt:lpstr>TABELA DE PROC.</vt:lpstr>
      <vt:lpstr>Capitulo</vt:lpstr>
      <vt:lpstr>Plan-Assiste</vt:lpstr>
      <vt:lpstr>Planilha1</vt:lpstr>
      <vt:lpstr>TABELAS IMAGENS</vt:lpstr>
      <vt:lpstr>Tabela Preco TUSS</vt:lpstr>
      <vt:lpstr>Porte Anestésico</vt:lpstr>
      <vt:lpstr>UCO</vt:lpstr>
      <vt:lpstr>Filme</vt:lpstr>
      <vt:lpstr>Porte Honorário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Miguel de Oliveira Fernandes</dc:creator>
  <cp:lastModifiedBy>Fernanda Guiliani da Silva</cp:lastModifiedBy>
  <dcterms:created xsi:type="dcterms:W3CDTF">2023-02-13T13:14:13Z</dcterms:created>
  <dcterms:modified xsi:type="dcterms:W3CDTF">2023-02-24T18:40:04Z</dcterms:modified>
</cp:coreProperties>
</file>